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svm01.sobha.com\Data_003\Common\04_Est_Ref\Hemanth A S\Beam - GFC Automation\Sobha aranya-01\GF\"/>
    </mc:Choice>
  </mc:AlternateContent>
  <xr:revisionPtr revIDLastSave="0" documentId="8_{8595BB85-01EB-4726-9375-C3DA1578853F}" xr6:coauthVersionLast="47" xr6:coauthVersionMax="47" xr10:uidLastSave="{00000000-0000-0000-0000-000000000000}"/>
  <bookViews>
    <workbookView xWindow="-120" yWindow="-120" windowWidth="20730" windowHeight="11280" xr2:uid="{B1AA1135-9FB3-4382-9F55-010FACE37B7F}"/>
  </bookViews>
  <sheets>
    <sheet name="Ground Floor Beam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0">#REF!</definedName>
    <definedName name="\a">#REF!</definedName>
    <definedName name="\C">#REF!</definedName>
    <definedName name="\kl">#REF!</definedName>
    <definedName name="\l">#REF!</definedName>
    <definedName name="\p">#REF!</definedName>
    <definedName name="_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iv66666">#REF!</definedName>
    <definedName name="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>#REF!</definedName>
    <definedName name="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>#REF!</definedName>
    <definedName name="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>#REF!</definedName>
    <definedName name="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>#REF!</definedName>
    <definedName name="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>#REF!</definedName>
    <definedName name="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>#REF!</definedName>
    <definedName name="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>#REF!</definedName>
    <definedName name="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>#REF!</definedName>
    <definedName name="_________________________________b1">#REF!</definedName>
    <definedName name="_________________________________B10000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>#REF!</definedName>
    <definedName name="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>#REF!</definedName>
    <definedName name="_________________________________sdb2">#REF!</definedName>
    <definedName name="________________________________aj1">#REF!</definedName>
    <definedName name="________________________________b1">#REF!</definedName>
    <definedName name="________________________________B10000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>#REF!</definedName>
    <definedName name="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>#REF!</definedName>
    <definedName name="________________________________sdb2">#REF!</definedName>
    <definedName name="_______________________________aj1">#REF!</definedName>
    <definedName name="_______________________________b1">#REF!</definedName>
    <definedName name="_______________________________B10000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>#REF!</definedName>
    <definedName name="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>#REF!</definedName>
    <definedName name="______________________________aj1">#REF!</definedName>
    <definedName name="______________________________b1">#REF!</definedName>
    <definedName name="______________________________B10000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>#REF!</definedName>
    <definedName name="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>#REF!</definedName>
    <definedName name="______________________________sdb2">#REF!</definedName>
    <definedName name="_____________________________aj1">#REF!</definedName>
    <definedName name="_____________________________b1">#REF!</definedName>
    <definedName name="_____________________________B10000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>#REF!</definedName>
    <definedName name="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>#REF!</definedName>
    <definedName name="_____________________________sdb2">#REF!</definedName>
    <definedName name="____________________________aj1">#REF!</definedName>
    <definedName name="____________________________b1">#REF!</definedName>
    <definedName name="____________________________B10000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fS2">#REF!</definedName>
    <definedName name="____________________________iv66666">#REF!</definedName>
    <definedName name="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>#REF!</definedName>
    <definedName name="____________________________sdb2">#REF!</definedName>
    <definedName name="____________________________zz65536" localSheetId="0">#REF!</definedName>
    <definedName name="____________________________zz65536">'[2]B &amp; C class items '!#REF!</definedName>
    <definedName name="___________________________aj1">#REF!</definedName>
    <definedName name="___________________________b1">#REF!</definedName>
    <definedName name="___________________________B10000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 localSheetId="0">#REF!</definedName>
    <definedName name="___________________________dfS2">'[3]Estimate for approval'!$BQ:$BQ</definedName>
    <definedName name="___________________________iv66666">#REF!</definedName>
    <definedName name="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>#REF!</definedName>
    <definedName name="___________________________PO2">#REF!</definedName>
    <definedName name="___________________________sdb2">#REF!</definedName>
    <definedName name="___________________________zz65536" localSheetId="0">#REF!</definedName>
    <definedName name="___________________________zz65536">'[2]B &amp; C class items '!#REF!</definedName>
    <definedName name="__________________________A1" localSheetId="0">#REF!</definedName>
    <definedName name="__________________________A1">'[4]Rate analysis'!$C$2</definedName>
    <definedName name="__________________________aj1">#REF!</definedName>
    <definedName name="__________________________b1">#REF!</definedName>
    <definedName name="__________________________B10000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 localSheetId="0">#REF!</definedName>
    <definedName name="__________________________dfS2">'[3]Estimate for approval'!$BQ:$BQ</definedName>
    <definedName name="__________________________DIA1">#REF!</definedName>
    <definedName name="__________________________DIA2">#REF!</definedName>
    <definedName name="__________________________iv66666">#REF!</definedName>
    <definedName name="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>#REF!</definedName>
    <definedName name="__________________________PO2">#REF!</definedName>
    <definedName name="__________________________sdb2">#REF!</definedName>
    <definedName name="__________________________TB2" localSheetId="0">#REF!</definedName>
    <definedName name="__________________________TB2">'[5]SPT vs PHI'!$B$2:$C$65</definedName>
    <definedName name="__________________________zz65536" localSheetId="0">#REF!</definedName>
    <definedName name="__________________________zz65536">'[2]B &amp; C class items '!#REF!</definedName>
    <definedName name="_________________________A1" localSheetId="0">#REF!</definedName>
    <definedName name="_________________________A1">'[4]Rate analysis'!$C$2</definedName>
    <definedName name="_________________________aj1">#REF!</definedName>
    <definedName name="_________________________b1">#REF!</definedName>
    <definedName name="_________________________B10000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 localSheetId="0">#REF!</definedName>
    <definedName name="_________________________dfS2">'[3]Estimate for approval'!$BQ:$BQ</definedName>
    <definedName name="_________________________iv66666">#REF!</definedName>
    <definedName name="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>#REF!</definedName>
    <definedName name="_________________________sdb2">#REF!</definedName>
    <definedName name="_________________________TB2" localSheetId="0">#REF!</definedName>
    <definedName name="_________________________TB2">'[6]SPT vs PHI'!$B$2:$C$65</definedName>
    <definedName name="_________________________zz65536" localSheetId="0">#REF!</definedName>
    <definedName name="_________________________zz65536">'[2]B &amp; C class items '!#REF!</definedName>
    <definedName name="________________________A1" localSheetId="0">#REF!</definedName>
    <definedName name="________________________A1">'[4]Rate analysis'!$C$2</definedName>
    <definedName name="________________________aj1">#REF!</definedName>
    <definedName name="________________________b1">#REF!</definedName>
    <definedName name="________________________B100000">#REF!</definedName>
    <definedName name="________________________bak151" localSheetId="0">#REF!</definedName>
    <definedName name="________________________bak151">'[7]BILL COV'!#REF!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 localSheetId="0">#REF!</definedName>
    <definedName name="________________________cbd148">'[7]BILL COV'!#REF!</definedName>
    <definedName name="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 localSheetId="0">#REF!</definedName>
    <definedName name="________________________dfS2">'[3]Estimate for approval'!$BQ:$BQ</definedName>
    <definedName name="________________________DIA1">#REF!</definedName>
    <definedName name="________________________DIA2">#REF!</definedName>
    <definedName name="________________________iv66666">#REF!</definedName>
    <definedName name="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>#REF!</definedName>
    <definedName name="________________________PO2">#REF!</definedName>
    <definedName name="________________________sdb2">#REF!</definedName>
    <definedName name="________________________TB2" localSheetId="0">#REF!</definedName>
    <definedName name="________________________TB2">'[6]SPT vs PHI'!$B$2:$C$65</definedName>
    <definedName name="________________________zz65536" localSheetId="0">#REF!</definedName>
    <definedName name="________________________zz65536">'[2]B &amp; C class items '!#REF!</definedName>
    <definedName name="_______________________A1" localSheetId="0">#REF!</definedName>
    <definedName name="_______________________A1">'[4]Rate analysis'!$C$2</definedName>
    <definedName name="_______________________aj1">#REF!</definedName>
    <definedName name="_______________________b1">#REF!</definedName>
    <definedName name="_______________________B100000">#REF!</definedName>
    <definedName name="_______________________bak151" localSheetId="0">#REF!</definedName>
    <definedName name="_______________________bak151">'[7]BILL COV'!#REF!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 localSheetId="0">#REF!</definedName>
    <definedName name="_______________________cbd148">'[7]BILL COV'!#REF!</definedName>
    <definedName name="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 localSheetId="0">#REF!</definedName>
    <definedName name="_______________________dfS2">'[3]Estimate for approval'!$BQ:$BQ</definedName>
    <definedName name="_______________________DIA1">#REF!</definedName>
    <definedName name="_______________________DIA2">#REF!</definedName>
    <definedName name="_______________________fab1" localSheetId="0">#REF!</definedName>
    <definedName name="_______________________fab1">'[7]intr stool brkup'!$A$8:$D$53</definedName>
    <definedName name="_______________________iv66666">#REF!</definedName>
    <definedName name="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>#REF!</definedName>
    <definedName name="_______________________PO2">#REF!</definedName>
    <definedName name="_______________________sdb2">#REF!</definedName>
    <definedName name="_______________________TB2" localSheetId="0">#REF!</definedName>
    <definedName name="_______________________TB2">'[6]SPT vs PHI'!$B$2:$C$65</definedName>
    <definedName name="_______________________zz65536" localSheetId="0">#REF!</definedName>
    <definedName name="_______________________zz65536">'[2]B &amp; C class items '!#REF!</definedName>
    <definedName name="______________________A1" localSheetId="0">#REF!</definedName>
    <definedName name="______________________A1">'[4]Rate analysis'!$C$2</definedName>
    <definedName name="______________________aj1">#REF!</definedName>
    <definedName name="______________________b1">#REF!</definedName>
    <definedName name="______________________B100000">#REF!</definedName>
    <definedName name="______________________bak151" localSheetId="0">#REF!</definedName>
    <definedName name="______________________bak151">'[7]BILL COV'!#REF!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 localSheetId="0">#REF!</definedName>
    <definedName name="______________________cbd148">'[7]BILL COV'!#REF!</definedName>
    <definedName name="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 localSheetId="0">#REF!</definedName>
    <definedName name="______________________dfS2">'[3]Estimate for approval'!$BQ:$BQ</definedName>
    <definedName name="______________________DIA1">#REF!</definedName>
    <definedName name="______________________DIA2">#REF!</definedName>
    <definedName name="______________________fab1" localSheetId="0">#REF!</definedName>
    <definedName name="______________________fab1">'[8]intr stool brkup'!$A$8:$D$53</definedName>
    <definedName name="______________________iv66666">#REF!</definedName>
    <definedName name="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>#REF!</definedName>
    <definedName name="______________________PO2">#REF!</definedName>
    <definedName name="______________________sdb2">#REF!</definedName>
    <definedName name="______________________TB2" localSheetId="0">#REF!</definedName>
    <definedName name="______________________TB2">'[6]SPT vs PHI'!$B$2:$C$65</definedName>
    <definedName name="______________________zz65536" localSheetId="0">#REF!</definedName>
    <definedName name="______________________zz65536">'[2]B &amp; C class items '!#REF!</definedName>
    <definedName name="_____________________A1" localSheetId="0">#REF!</definedName>
    <definedName name="_____________________A1">'[4]Rate analysis'!$C$2</definedName>
    <definedName name="_____________________aj1">#REF!</definedName>
    <definedName name="_____________________b1">#REF!</definedName>
    <definedName name="_____________________B100000">#REF!</definedName>
    <definedName name="_____________________bak151" localSheetId="0">#REF!</definedName>
    <definedName name="_____________________bak151">'[7]BILL COV'!#REF!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 localSheetId="0">#REF!</definedName>
    <definedName name="_____________________cbd148">'[7]BILL COV'!#REF!</definedName>
    <definedName name="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 localSheetId="0">#REF!</definedName>
    <definedName name="_____________________dfS2">'[3]Estimate for approval'!$BQ:$BQ</definedName>
    <definedName name="_____________________DIA1">#REF!</definedName>
    <definedName name="_____________________DIA2">#REF!</definedName>
    <definedName name="_____________________fab1" localSheetId="0">#REF!</definedName>
    <definedName name="_____________________fab1">'[8]intr stool brkup'!$A$8:$D$53</definedName>
    <definedName name="_____________________iv66666">#REF!</definedName>
    <definedName name="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>#REF!</definedName>
    <definedName name="_____________________PO2">#REF!</definedName>
    <definedName name="_____________________sdb2">#REF!</definedName>
    <definedName name="_____________________TB2" localSheetId="0">#REF!</definedName>
    <definedName name="_____________________TB2">'[6]SPT vs PHI'!$B$2:$C$65</definedName>
    <definedName name="_____________________zz65536" localSheetId="0">#REF!</definedName>
    <definedName name="_____________________zz65536">'[2]B &amp; C class items '!#REF!</definedName>
    <definedName name="____________________A1" localSheetId="0">#REF!</definedName>
    <definedName name="____________________A1">'[4]Rate analysis'!$C$2</definedName>
    <definedName name="____________________aj1">#REF!</definedName>
    <definedName name="____________________b1">#REF!</definedName>
    <definedName name="____________________B100000">#REF!</definedName>
    <definedName name="____________________bak151" localSheetId="0">#REF!</definedName>
    <definedName name="____________________bak151">'[7]BILL COV'!#REF!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 localSheetId="0">#REF!</definedName>
    <definedName name="____________________cbd148">'[7]BILL COV'!#REF!</definedName>
    <definedName name="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 localSheetId="0">#REF!</definedName>
    <definedName name="____________________dfS2">'[3]Estimate for approval'!$BQ:$BQ</definedName>
    <definedName name="____________________DIA1">#REF!</definedName>
    <definedName name="____________________DIA2">#REF!</definedName>
    <definedName name="____________________fab1" localSheetId="0">#REF!</definedName>
    <definedName name="____________________fab1">'[8]intr stool brkup'!$A$8:$D$53</definedName>
    <definedName name="____________________iv66666">#REF!</definedName>
    <definedName name="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>#REF!</definedName>
    <definedName name="____________________PO2">#REF!</definedName>
    <definedName name="____________________sdb2">#REF!</definedName>
    <definedName name="____________________TB2" localSheetId="0">#REF!</definedName>
    <definedName name="____________________TB2">'[6]SPT vs PHI'!$B$2:$C$65</definedName>
    <definedName name="____________________zz65536" localSheetId="0">#REF!</definedName>
    <definedName name="____________________zz65536">'[2]B &amp; C class items '!#REF!</definedName>
    <definedName name="___________________A1" localSheetId="0">#REF!</definedName>
    <definedName name="___________________A1">'[4]Rate analysis'!$C$2</definedName>
    <definedName name="___________________aj1">#REF!</definedName>
    <definedName name="___________________b1">#REF!</definedName>
    <definedName name="___________________B100000">#REF!</definedName>
    <definedName name="___________________bak151" localSheetId="0">#REF!</definedName>
    <definedName name="___________________bak151">'[7]BILL COV'!#REF!</definedName>
    <definedName name="___________________bol1">#REF!</definedName>
    <definedName name="___________________can430">40.73</definedName>
    <definedName name="___________________can435">43.3</definedName>
    <definedName name="___________________cbd148" localSheetId="0">#REF!</definedName>
    <definedName name="___________________cbd148">'[7]BILL COV'!#REF!</definedName>
    <definedName name="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 localSheetId="0">#REF!</definedName>
    <definedName name="___________________dfS2">'[3]Estimate for approval'!$BQ:$BQ</definedName>
    <definedName name="___________________DIA1">#REF!</definedName>
    <definedName name="___________________DIA2">#REF!</definedName>
    <definedName name="___________________fab1" localSheetId="0">#REF!</definedName>
    <definedName name="___________________fab1">'[8]intr stool brkup'!$A$8:$D$53</definedName>
    <definedName name="___________________FLG2" localSheetId="0">#REF!</definedName>
    <definedName name="___________________FLG2">'[9]Column Blk 1'!#REF!</definedName>
    <definedName name="___________________iv66666">#REF!</definedName>
    <definedName name="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>#REF!</definedName>
    <definedName name="___________________PO2">#REF!</definedName>
    <definedName name="___________________sdb2">#REF!</definedName>
    <definedName name="___________________TB2" localSheetId="0">#REF!</definedName>
    <definedName name="___________________TB2">'[6]SPT vs PHI'!$B$2:$C$65</definedName>
    <definedName name="___________________zz65536" localSheetId="0">#REF!</definedName>
    <definedName name="___________________zz65536">'[2]B &amp; C class items '!#REF!</definedName>
    <definedName name="__________________A1" localSheetId="0">#REF!</definedName>
    <definedName name="__________________A1">'[4]Rate analysis'!$C$2</definedName>
    <definedName name="__________________aj1">#REF!</definedName>
    <definedName name="__________________b1">#REF!</definedName>
    <definedName name="__________________B100000">#REF!</definedName>
    <definedName name="__________________bak151" localSheetId="0">#REF!</definedName>
    <definedName name="__________________bak151">'[7]BILL COV'!#REF!</definedName>
    <definedName name="__________________bol1">#REF!</definedName>
    <definedName name="__________________can430">40.73</definedName>
    <definedName name="__________________can435">43.3</definedName>
    <definedName name="__________________cbd148" localSheetId="0">#REF!</definedName>
    <definedName name="__________________cbd148">'[7]BILL COV'!#REF!</definedName>
    <definedName name="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 localSheetId="0">#REF!</definedName>
    <definedName name="__________________dfS2">'[3]Estimate for approval'!$BQ$1:$BQ$65536</definedName>
    <definedName name="__________________DIA1">#REF!</definedName>
    <definedName name="__________________DIA2">#REF!</definedName>
    <definedName name="__________________fab1" localSheetId="0">#REF!</definedName>
    <definedName name="__________________fab1">'[8]intr stool brkup'!$A$8:$D$53</definedName>
    <definedName name="__________________FLG2" localSheetId="0">#REF!</definedName>
    <definedName name="__________________FLG2">'[9]Column Blk 1'!#REF!</definedName>
    <definedName name="__________________iv66666">#REF!</definedName>
    <definedName name="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>#REF!</definedName>
    <definedName name="__________________PO2">#REF!</definedName>
    <definedName name="__________________sdb2">#REF!</definedName>
    <definedName name="__________________TB2" localSheetId="0">#REF!</definedName>
    <definedName name="__________________TB2">'[6]SPT vs PHI'!$B$2:$C$65</definedName>
    <definedName name="__________________zz65536" localSheetId="0">#REF!</definedName>
    <definedName name="__________________zz65536">'[2]B &amp; C class items '!#REF!</definedName>
    <definedName name="_________________A1" localSheetId="0">#REF!</definedName>
    <definedName name="_________________A1">'[4]Rate analysis'!$C$2</definedName>
    <definedName name="_________________aj1">#REF!</definedName>
    <definedName name="_________________b1">#REF!</definedName>
    <definedName name="_________________B100000">#REF!</definedName>
    <definedName name="_________________bak151" localSheetId="0">#REF!</definedName>
    <definedName name="_________________bak151">'[7]BILL COV'!#REF!</definedName>
    <definedName name="_________________bol1">#REF!</definedName>
    <definedName name="_________________can430">40.73</definedName>
    <definedName name="_________________can435">43.3</definedName>
    <definedName name="_________________cbd148" localSheetId="0">#REF!</definedName>
    <definedName name="_________________cbd148">'[7]BILL COV'!#REF!</definedName>
    <definedName name="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 localSheetId="0">#REF!</definedName>
    <definedName name="_________________dfS2">'[3]Estimate for approval'!$BQ$1:$BQ$65536</definedName>
    <definedName name="_________________DIA1">#REF!</definedName>
    <definedName name="_________________dia10" localSheetId="0">#REF!</definedName>
    <definedName name="_________________dia10">'[9]Rft Footing Blk 1'!$L$26</definedName>
    <definedName name="_________________dia12" localSheetId="0">#REF!</definedName>
    <definedName name="_________________dia12">'[9]Rft Footing Blk 1'!$M$26</definedName>
    <definedName name="_________________dia16" localSheetId="0">#REF!</definedName>
    <definedName name="_________________dia16">'[9]Rft Footing Blk 1'!$N$26</definedName>
    <definedName name="_________________DIA2">#REF!</definedName>
    <definedName name="_________________dia20" localSheetId="0">#REF!</definedName>
    <definedName name="_________________dia20">'[9]Rft Footing Blk 1'!$O$26</definedName>
    <definedName name="_________________dia25" localSheetId="0">#REF!</definedName>
    <definedName name="_________________dia25">'[9]Rft Footing Blk 1'!$P$26</definedName>
    <definedName name="_________________dia8" localSheetId="0">#REF!</definedName>
    <definedName name="_________________dia8">'[9]Rft Footing Blk 1'!$K$26</definedName>
    <definedName name="_________________fab1" localSheetId="0">#REF!</definedName>
    <definedName name="_________________fab1">'[8]intr stool brkup'!$A$8:$D$53</definedName>
    <definedName name="_________________FLG2" localSheetId="0">#REF!</definedName>
    <definedName name="_________________FLG2">'[9]Column Blk 1'!#REF!</definedName>
    <definedName name="_________________iv66666">#REF!</definedName>
    <definedName name="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>#REF!</definedName>
    <definedName name="_________________PO2">#REF!</definedName>
    <definedName name="_________________sdb2">#REF!</definedName>
    <definedName name="_________________TB2" localSheetId="0">#REF!</definedName>
    <definedName name="_________________TB2">'[6]SPT vs PHI'!$B$2:$C$65</definedName>
    <definedName name="_________________UGF1" localSheetId="0">#REF!</definedName>
    <definedName name="_________________UGF1">'[9]Column Blk 1'!$C$651</definedName>
    <definedName name="_________________zz65536" localSheetId="0">#REF!</definedName>
    <definedName name="_________________zz65536">'[2]B &amp; C class items '!#REF!</definedName>
    <definedName name="________________A1" localSheetId="0">#REF!</definedName>
    <definedName name="________________A1">'[4]Rate analysis'!$C$2</definedName>
    <definedName name="________________aj1">#REF!</definedName>
    <definedName name="________________b1">#REF!</definedName>
    <definedName name="________________B100000">#REF!</definedName>
    <definedName name="________________bak151" localSheetId="0">#REF!</definedName>
    <definedName name="________________bak151">'[7]BILL COV'!#REF!</definedName>
    <definedName name="________________bol1">#REF!</definedName>
    <definedName name="________________can430">40.73</definedName>
    <definedName name="________________can435">43.3</definedName>
    <definedName name="________________cbd148" localSheetId="0">#REF!</definedName>
    <definedName name="________________cbd148">'[7]BILL COV'!#REF!</definedName>
    <definedName name="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 localSheetId="0">#REF!</definedName>
    <definedName name="________________dfS2">'[3]Estimate for approval'!$BQ$1:$BQ$65536</definedName>
    <definedName name="________________DIA1">#REF!</definedName>
    <definedName name="________________dia10" localSheetId="0">#REF!</definedName>
    <definedName name="________________dia10">'[9]Rft Footing Blk 1'!$L$26</definedName>
    <definedName name="________________dia12" localSheetId="0">#REF!</definedName>
    <definedName name="________________dia12">'[9]Rft Footing Blk 1'!$M$26</definedName>
    <definedName name="________________dia16" localSheetId="0">#REF!</definedName>
    <definedName name="________________dia16">'[9]Rft Footing Blk 1'!$N$26</definedName>
    <definedName name="________________DIA2">#REF!</definedName>
    <definedName name="________________dia20" localSheetId="0">#REF!</definedName>
    <definedName name="________________dia20">'[9]Rft Footing Blk 1'!$O$26</definedName>
    <definedName name="________________dia25" localSheetId="0">#REF!</definedName>
    <definedName name="________________dia25">'[9]Rft Footing Blk 1'!$P$26</definedName>
    <definedName name="________________dia8" localSheetId="0">#REF!</definedName>
    <definedName name="________________dia8">'[9]Rft Footing Blk 1'!$K$26</definedName>
    <definedName name="________________fab1" localSheetId="0">#REF!</definedName>
    <definedName name="________________fab1">'[8]intr stool brkup'!$A$8:$D$53</definedName>
    <definedName name="________________FLG2" localSheetId="0">#REF!</definedName>
    <definedName name="________________FLG2">'[9]Column Blk 1'!#REF!</definedName>
    <definedName name="________________iv66666">#REF!</definedName>
    <definedName name="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>#REF!</definedName>
    <definedName name="________________PO2">#REF!</definedName>
    <definedName name="________________sdb2">#REF!</definedName>
    <definedName name="________________TB2" localSheetId="0">#REF!</definedName>
    <definedName name="________________TB2">'[6]SPT vs PHI'!$B$2:$C$65</definedName>
    <definedName name="________________UGF1" localSheetId="0">#REF!</definedName>
    <definedName name="________________UGF1">'[9]Column Blk 1'!$C$651</definedName>
    <definedName name="________________zz65536" localSheetId="0">#REF!</definedName>
    <definedName name="________________zz65536">'[2]B &amp; C class items '!#REF!</definedName>
    <definedName name="_______________A1" localSheetId="0">#REF!</definedName>
    <definedName name="_______________A1">'[4]Rate analysis'!$C$2</definedName>
    <definedName name="_______________aj1">#REF!</definedName>
    <definedName name="_______________b1">#REF!</definedName>
    <definedName name="_______________B100000">#REF!</definedName>
    <definedName name="_______________bak151" localSheetId="0">#REF!</definedName>
    <definedName name="_______________bak151">'[7]BILL COV'!#REF!</definedName>
    <definedName name="_______________bol1">#REF!</definedName>
    <definedName name="_______________can430">40.73</definedName>
    <definedName name="_______________can435">43.3</definedName>
    <definedName name="_______________cbd148" localSheetId="0">#REF!</definedName>
    <definedName name="_______________cbd148">'[7]BILL COV'!#REF!</definedName>
    <definedName name="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 localSheetId="0">#REF!</definedName>
    <definedName name="_______________dfS2">'[3]Estimate for approval'!$BQ$1:$BQ$65536</definedName>
    <definedName name="_______________DIA1">#REF!</definedName>
    <definedName name="_______________dia10" localSheetId="0">#REF!</definedName>
    <definedName name="_______________dia10">'[9]Rft Footing Blk 1'!$L$26</definedName>
    <definedName name="_______________dia12" localSheetId="0">#REF!</definedName>
    <definedName name="_______________dia12">'[9]Rft Footing Blk 1'!$M$26</definedName>
    <definedName name="_______________dia16" localSheetId="0">#REF!</definedName>
    <definedName name="_______________dia16">'[9]Rft Footing Blk 1'!$N$26</definedName>
    <definedName name="_______________DIA2">#REF!</definedName>
    <definedName name="_______________dia20" localSheetId="0">#REF!</definedName>
    <definedName name="_______________dia20">'[9]Rft Footing Blk 1'!$O$26</definedName>
    <definedName name="_______________dia25" localSheetId="0">#REF!</definedName>
    <definedName name="_______________dia25">'[9]Rft Footing Blk 1'!$P$26</definedName>
    <definedName name="_______________dia8" localSheetId="0">#REF!</definedName>
    <definedName name="_______________dia8">'[9]Rft Footing Blk 1'!$K$26</definedName>
    <definedName name="_______________fab1" localSheetId="0">#REF!</definedName>
    <definedName name="_______________fab1">'[8]intr stool brkup'!$A$8:$D$53</definedName>
    <definedName name="_______________FLG2" localSheetId="0">#REF!</definedName>
    <definedName name="_______________FLG2">'[9]Column Blk 1'!#REF!</definedName>
    <definedName name="_______________iv66666">#REF!</definedName>
    <definedName name="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>#REF!</definedName>
    <definedName name="_______________PO2">#REF!</definedName>
    <definedName name="_______________sdb2">#REF!</definedName>
    <definedName name="_______________TB2" localSheetId="0">#REF!</definedName>
    <definedName name="_______________TB2">'[6]SPT vs PHI'!$B$2:$C$65</definedName>
    <definedName name="_______________UGF1" localSheetId="0">#REF!</definedName>
    <definedName name="_______________UGF1">'[9]Column Blk 1'!$C$651</definedName>
    <definedName name="_______________zz65536" localSheetId="0">#REF!</definedName>
    <definedName name="_______________zz65536">'[2]B &amp; C class items '!#REF!</definedName>
    <definedName name="______________A1" localSheetId="0">#REF!</definedName>
    <definedName name="______________A1">'[4]Rate analysis'!$C$2</definedName>
    <definedName name="______________aj1">#REF!</definedName>
    <definedName name="______________b1">#REF!</definedName>
    <definedName name="______________B100000">#REF!</definedName>
    <definedName name="______________bak151" localSheetId="0">#REF!</definedName>
    <definedName name="______________bak151">'[7]BILL COV'!#REF!</definedName>
    <definedName name="______________bol1">#REF!</definedName>
    <definedName name="______________can430">40.73</definedName>
    <definedName name="______________can435">43.3</definedName>
    <definedName name="______________cbd148" localSheetId="0">#REF!</definedName>
    <definedName name="______________cbd148">'[7]BILL COV'!#REF!</definedName>
    <definedName name="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 localSheetId="0">#REF!</definedName>
    <definedName name="______________dfS2">'[3]Estimate for approval'!$BQ$1:$BQ$65536</definedName>
    <definedName name="______________DIA1">#REF!</definedName>
    <definedName name="______________dia10" localSheetId="0">#REF!</definedName>
    <definedName name="______________dia10">'[9]Rft Footing Blk 1'!$L$26</definedName>
    <definedName name="______________dia12" localSheetId="0">#REF!</definedName>
    <definedName name="______________dia12">'[9]Rft Footing Blk 1'!$M$26</definedName>
    <definedName name="______________dia16" localSheetId="0">#REF!</definedName>
    <definedName name="______________dia16">'[9]Rft Footing Blk 1'!$N$26</definedName>
    <definedName name="______________DIA2">#REF!</definedName>
    <definedName name="______________dia20" localSheetId="0">#REF!</definedName>
    <definedName name="______________dia20">'[9]Rft Footing Blk 1'!$O$26</definedName>
    <definedName name="______________dia25" localSheetId="0">#REF!</definedName>
    <definedName name="______________dia25">'[9]Rft Footing Blk 1'!$P$26</definedName>
    <definedName name="______________dia8" localSheetId="0">#REF!</definedName>
    <definedName name="______________dia8">'[9]Rft Footing Blk 1'!$K$26</definedName>
    <definedName name="______________fab1" localSheetId="0">#REF!</definedName>
    <definedName name="______________fab1">'[8]intr stool brkup'!$A$8:$D$53</definedName>
    <definedName name="______________iv66666">#REF!</definedName>
    <definedName name="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>#REF!</definedName>
    <definedName name="______________PO2">#REF!</definedName>
    <definedName name="______________sdb2">#REF!</definedName>
    <definedName name="______________TB2" localSheetId="0">#REF!</definedName>
    <definedName name="______________TB2">'[6]SPT vs PHI'!$B$2:$C$65</definedName>
    <definedName name="______________UGF1" localSheetId="0">#REF!</definedName>
    <definedName name="______________UGF1">'[9]Column Blk 1'!$C$651</definedName>
    <definedName name="______________zz65536" localSheetId="0">#REF!</definedName>
    <definedName name="______________zz65536">'[2]B &amp; C class items '!#REF!</definedName>
    <definedName name="_____________A1" localSheetId="0">#REF!</definedName>
    <definedName name="_____________A1">'[4]Rate analysis'!$C$2</definedName>
    <definedName name="_____________aj1">#REF!</definedName>
    <definedName name="_____________b1">#REF!</definedName>
    <definedName name="_____________B100000">#REF!</definedName>
    <definedName name="_____________bak151" localSheetId="0">#REF!</definedName>
    <definedName name="_____________bak151">'[7]BILL COV'!#REF!</definedName>
    <definedName name="_____________bol1">#REF!</definedName>
    <definedName name="_____________can430">40.73</definedName>
    <definedName name="_____________can435">43.3</definedName>
    <definedName name="_____________cbd148" localSheetId="0">#REF!</definedName>
    <definedName name="_____________cbd148">'[7]BILL COV'!#REF!</definedName>
    <definedName name="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 localSheetId="0">#REF!</definedName>
    <definedName name="_____________dfS2">'[3]Estimate for approval'!$BQ$1:$BQ$65536</definedName>
    <definedName name="_____________DIA1">#REF!</definedName>
    <definedName name="_____________dia10" localSheetId="0">#REF!</definedName>
    <definedName name="_____________dia10">'[9]Rft Footing Blk 1'!$L$26</definedName>
    <definedName name="_____________dia12" localSheetId="0">#REF!</definedName>
    <definedName name="_____________dia12">'[9]Rft Footing Blk 1'!$M$26</definedName>
    <definedName name="_____________dia16" localSheetId="0">#REF!</definedName>
    <definedName name="_____________dia16">'[9]Rft Footing Blk 1'!$N$26</definedName>
    <definedName name="_____________DIA2">#REF!</definedName>
    <definedName name="_____________dia20" localSheetId="0">#REF!</definedName>
    <definedName name="_____________dia20">'[9]Rft Footing Blk 1'!$O$26</definedName>
    <definedName name="_____________dia25" localSheetId="0">#REF!</definedName>
    <definedName name="_____________dia25">'[9]Rft Footing Blk 1'!$P$26</definedName>
    <definedName name="_____________dia8" localSheetId="0">#REF!</definedName>
    <definedName name="_____________dia8">'[9]Rft Footing Blk 1'!$K$26</definedName>
    <definedName name="_____________fab1" localSheetId="0">#REF!</definedName>
    <definedName name="_____________fab1">'[8]intr stool brkup'!$A$8:$D$53</definedName>
    <definedName name="_____________FLG2" localSheetId="0">#REF!</definedName>
    <definedName name="_____________FLG2">'[9]Column Blk 1'!#REF!</definedName>
    <definedName name="_____________iv66666">#REF!</definedName>
    <definedName name="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>#REF!</definedName>
    <definedName name="_____________PO2">#REF!</definedName>
    <definedName name="_____________sdb2">#REF!</definedName>
    <definedName name="_____________TB2" localSheetId="0">#REF!</definedName>
    <definedName name="_____________TB2">'[6]SPT vs PHI'!$B$2:$C$65</definedName>
    <definedName name="_____________UGF1" localSheetId="0">#REF!</definedName>
    <definedName name="_____________UGF1">'[9]Column Blk 1'!$C$651</definedName>
    <definedName name="_____________zz65536" localSheetId="0">#REF!</definedName>
    <definedName name="_____________zz65536">'[2]B &amp; C class items '!#REF!</definedName>
    <definedName name="____________A1" localSheetId="0">#REF!</definedName>
    <definedName name="____________A1">'[4]Rate analysis'!$C$2</definedName>
    <definedName name="____________aj1">#REF!</definedName>
    <definedName name="____________b1">#REF!</definedName>
    <definedName name="____________B100000">#REF!</definedName>
    <definedName name="____________bak151" localSheetId="0">#REF!</definedName>
    <definedName name="____________bak151">'[7]BILL COV'!#REF!</definedName>
    <definedName name="____________bol1">#REF!</definedName>
    <definedName name="____________can430">40.73</definedName>
    <definedName name="____________can435">43.3</definedName>
    <definedName name="____________cbd148" localSheetId="0">#REF!</definedName>
    <definedName name="____________cbd148">'[7]BILL COV'!#REF!</definedName>
    <definedName name="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 localSheetId="0">#REF!</definedName>
    <definedName name="____________dfS2">'[3]Estimate for approval'!$BQ$1:$BQ$65536</definedName>
    <definedName name="____________DIA1">#REF!</definedName>
    <definedName name="____________dia10" localSheetId="0">#REF!</definedName>
    <definedName name="____________dia10">'[9]Rft Footing Blk 1'!$L$26</definedName>
    <definedName name="____________dia12" localSheetId="0">#REF!</definedName>
    <definedName name="____________dia12">'[9]Rft Footing Blk 1'!$M$26</definedName>
    <definedName name="____________dia16" localSheetId="0">#REF!</definedName>
    <definedName name="____________dia16">'[9]Rft Footing Blk 1'!$N$26</definedName>
    <definedName name="____________DIA2">#REF!</definedName>
    <definedName name="____________dia20" localSheetId="0">#REF!</definedName>
    <definedName name="____________dia20">'[9]Rft Footing Blk 1'!$O$26</definedName>
    <definedName name="____________dia25" localSheetId="0">#REF!</definedName>
    <definedName name="____________dia25">'[9]Rft Footing Blk 1'!$P$26</definedName>
    <definedName name="____________dia8" localSheetId="0">#REF!</definedName>
    <definedName name="____________dia8">'[9]Rft Footing Blk 1'!$K$26</definedName>
    <definedName name="____________fab1" localSheetId="0">#REF!</definedName>
    <definedName name="____________fab1">'[8]intr stool brkup'!$A$8:$D$53</definedName>
    <definedName name="____________FLG2" localSheetId="0">#REF!</definedName>
    <definedName name="____________FLG2">'[9]Column Blk 1'!#REF!</definedName>
    <definedName name="____________iv66666">#REF!</definedName>
    <definedName name="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>#REF!</definedName>
    <definedName name="____________PO2">#REF!</definedName>
    <definedName name="____________sdb2">#REF!</definedName>
    <definedName name="____________TB2" localSheetId="0">#REF!</definedName>
    <definedName name="____________TB2">'[6]SPT vs PHI'!$B$2:$C$65</definedName>
    <definedName name="____________UGF1" localSheetId="0">#REF!</definedName>
    <definedName name="____________UGF1">'[9]Column Blk 1'!$C$651</definedName>
    <definedName name="____________zz65536" localSheetId="0">#REF!</definedName>
    <definedName name="____________zz65536">'[2]B &amp; C class items '!#REF!</definedName>
    <definedName name="___________A1" localSheetId="0">#REF!</definedName>
    <definedName name="___________A1">'[4]Rate analysis'!$C$2</definedName>
    <definedName name="___________aj1">#REF!</definedName>
    <definedName name="___________b1">#REF!</definedName>
    <definedName name="___________B100000">#REF!</definedName>
    <definedName name="___________bak151" localSheetId="0">#REF!</definedName>
    <definedName name="___________bak151">'[7]BILL COV'!#REF!</definedName>
    <definedName name="___________bol1">#REF!</definedName>
    <definedName name="___________can430">40.73</definedName>
    <definedName name="___________can435">43.3</definedName>
    <definedName name="___________cbd148" localSheetId="0">#REF!</definedName>
    <definedName name="___________cbd148">'[7]BILL COV'!#REF!</definedName>
    <definedName name="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 localSheetId="0">#REF!</definedName>
    <definedName name="___________dfS2">'[3]Estimate for approval'!$BQ$1:$BQ$65536</definedName>
    <definedName name="___________DIA1">#REF!</definedName>
    <definedName name="___________dia10" localSheetId="0">#REF!</definedName>
    <definedName name="___________dia10">'[9]Rft Footing Blk 1'!$L$26</definedName>
    <definedName name="___________dia12" localSheetId="0">#REF!</definedName>
    <definedName name="___________dia12">'[9]Rft Footing Blk 1'!$M$26</definedName>
    <definedName name="___________dia16" localSheetId="0">#REF!</definedName>
    <definedName name="___________dia16">'[9]Rft Footing Blk 1'!$N$26</definedName>
    <definedName name="___________DIA2">#REF!</definedName>
    <definedName name="___________dia20" localSheetId="0">#REF!</definedName>
    <definedName name="___________dia20">'[9]Rft Footing Blk 1'!$O$26</definedName>
    <definedName name="___________dia25" localSheetId="0">#REF!</definedName>
    <definedName name="___________dia25">'[9]Rft Footing Blk 1'!$P$26</definedName>
    <definedName name="___________dia8" localSheetId="0">#REF!</definedName>
    <definedName name="___________dia8">'[9]Rft Footing Blk 1'!$K$26</definedName>
    <definedName name="___________fab1" localSheetId="0">#REF!</definedName>
    <definedName name="___________fab1">'[8]intr stool brkup'!$A$8:$D$53</definedName>
    <definedName name="___________FLG2" localSheetId="0">#REF!</definedName>
    <definedName name="___________FLG2">'[9]Column Blk 1'!#REF!</definedName>
    <definedName name="___________iv66666">#REF!</definedName>
    <definedName name="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>#REF!</definedName>
    <definedName name="___________PO1">#REF!</definedName>
    <definedName name="___________PO2">#REF!</definedName>
    <definedName name="___________sdb2">#REF!</definedName>
    <definedName name="___________TB2" localSheetId="0">#REF!</definedName>
    <definedName name="___________TB2">'[6]SPT vs PHI'!$B$2:$C$65</definedName>
    <definedName name="___________UGF1" localSheetId="0">#REF!</definedName>
    <definedName name="___________UGF1">'[9]Column Blk 1'!$C$651</definedName>
    <definedName name="___________zz65536" localSheetId="0">#REF!</definedName>
    <definedName name="___________zz65536">'[2]B &amp; C class items '!#REF!</definedName>
    <definedName name="__________A1" localSheetId="0">#REF!</definedName>
    <definedName name="__________A1">'[4]Rate analysis'!$C$2</definedName>
    <definedName name="__________aj1">#REF!</definedName>
    <definedName name="__________b1">#REF!</definedName>
    <definedName name="__________B100000">#REF!</definedName>
    <definedName name="__________bak151" localSheetId="0">#REF!</definedName>
    <definedName name="__________bak151">'[7]BILL COV'!#REF!</definedName>
    <definedName name="__________bol1">#REF!</definedName>
    <definedName name="__________can430">40.73</definedName>
    <definedName name="__________can435">43.3</definedName>
    <definedName name="__________cbd148" localSheetId="0">#REF!</definedName>
    <definedName name="__________cbd148">'[7]BILL COV'!#REF!</definedName>
    <definedName name="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 localSheetId="0">#REF!</definedName>
    <definedName name="__________dfS2">'[3]Estimate for approval'!$BQ$1:$BQ$65536</definedName>
    <definedName name="__________DIA1">#REF!</definedName>
    <definedName name="__________dia10" localSheetId="0">#REF!</definedName>
    <definedName name="__________dia10">'[9]Rft Footing Blk 1'!$L$26</definedName>
    <definedName name="__________dia12" localSheetId="0">#REF!</definedName>
    <definedName name="__________dia12">'[9]Rft Footing Blk 1'!$M$26</definedName>
    <definedName name="__________dia16" localSheetId="0">#REF!</definedName>
    <definedName name="__________dia16">'[9]Rft Footing Blk 1'!$N$26</definedName>
    <definedName name="__________DIA2">#REF!</definedName>
    <definedName name="__________dia20" localSheetId="0">#REF!</definedName>
    <definedName name="__________dia20">'[9]Rft Footing Blk 1'!$O$26</definedName>
    <definedName name="__________dia25" localSheetId="0">#REF!</definedName>
    <definedName name="__________dia25">'[9]Rft Footing Blk 1'!$P$26</definedName>
    <definedName name="__________dia8" localSheetId="0">#REF!</definedName>
    <definedName name="__________dia8">'[9]Rft Footing Blk 1'!$K$26</definedName>
    <definedName name="__________fab1" localSheetId="0">#REF!</definedName>
    <definedName name="__________fab1">'[8]intr stool brkup'!$A$8:$D$53</definedName>
    <definedName name="__________FLG2" localSheetId="0">#REF!</definedName>
    <definedName name="__________FLG2">'[9]Column Blk 1'!#REF!</definedName>
    <definedName name="__________iv66666">#REF!</definedName>
    <definedName name="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>#REF!</definedName>
    <definedName name="__________PO1">#REF!</definedName>
    <definedName name="__________PO2">#REF!</definedName>
    <definedName name="__________sdb2">#REF!</definedName>
    <definedName name="__________TB2" localSheetId="0">#REF!</definedName>
    <definedName name="__________TB2">'[6]SPT vs PHI'!$B$2:$C$65</definedName>
    <definedName name="__________UGF1" localSheetId="0">#REF!</definedName>
    <definedName name="__________UGF1">'[9]Column Blk 1'!$C$651</definedName>
    <definedName name="__________zz65536" localSheetId="0">#REF!</definedName>
    <definedName name="__________zz65536">'[2]B &amp; C class items '!#REF!</definedName>
    <definedName name="_________A1" localSheetId="0">#REF!</definedName>
    <definedName name="_________A1">'[4]Rate analysis'!$C$2</definedName>
    <definedName name="_________aj1">#REF!</definedName>
    <definedName name="_________b1">#REF!</definedName>
    <definedName name="_________B100000">#REF!</definedName>
    <definedName name="_________bak151" localSheetId="0">#REF!</definedName>
    <definedName name="_________bak151">'[7]BILL COV'!#REF!</definedName>
    <definedName name="_________bol1">#REF!</definedName>
    <definedName name="_________can430">40.73</definedName>
    <definedName name="_________can435">43.3</definedName>
    <definedName name="_________cbd148" localSheetId="0">#REF!</definedName>
    <definedName name="_________cbd148">'[7]BILL COV'!#REF!</definedName>
    <definedName name="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 localSheetId="0">#REF!</definedName>
    <definedName name="_________dfS2">'[3]Estimate for approval'!$BQ$1:$BQ$65536</definedName>
    <definedName name="_________DIA1">#REF!</definedName>
    <definedName name="_________dia10" localSheetId="0">#REF!</definedName>
    <definedName name="_________dia10">'[9]Rft Footing Blk 1'!$L$26</definedName>
    <definedName name="_________dia12" localSheetId="0">#REF!</definedName>
    <definedName name="_________dia12">'[9]Rft Footing Blk 1'!$M$26</definedName>
    <definedName name="_________dia16" localSheetId="0">#REF!</definedName>
    <definedName name="_________dia16">'[9]Rft Footing Blk 1'!$N$26</definedName>
    <definedName name="_________DIA2">#REF!</definedName>
    <definedName name="_________dia20" localSheetId="0">#REF!</definedName>
    <definedName name="_________dia20">'[9]Rft Footing Blk 1'!$O$26</definedName>
    <definedName name="_________dia25" localSheetId="0">#REF!</definedName>
    <definedName name="_________dia25">'[9]Rft Footing Blk 1'!$P$26</definedName>
    <definedName name="_________dia8" localSheetId="0">#REF!</definedName>
    <definedName name="_________dia8">'[9]Rft Footing Blk 1'!$K$26</definedName>
    <definedName name="_________fab1" localSheetId="0">#REF!</definedName>
    <definedName name="_________fab1">'[8]intr stool brkup'!$A$8:$D$53</definedName>
    <definedName name="_________FLG2" localSheetId="0">#REF!</definedName>
    <definedName name="_________FLG2">'[9]Column Blk 1'!#REF!</definedName>
    <definedName name="_________iv66666">#REF!</definedName>
    <definedName name="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>#REF!</definedName>
    <definedName name="_________PO1">#REF!</definedName>
    <definedName name="_________PO2">#REF!</definedName>
    <definedName name="_________sdb2">#REF!</definedName>
    <definedName name="_________TB2" localSheetId="0">#REF!</definedName>
    <definedName name="_________TB2">'[6]SPT vs PHI'!$B$2:$C$65</definedName>
    <definedName name="_________UGF1" localSheetId="0">#REF!</definedName>
    <definedName name="_________UGF1">'[9]Column Blk 1'!$C$651</definedName>
    <definedName name="_________zz65536" localSheetId="0">#REF!</definedName>
    <definedName name="_________zz65536">'[2]B &amp; C class items '!#REF!</definedName>
    <definedName name="________A1" localSheetId="0">#REF!</definedName>
    <definedName name="________A1">'[4]Rate analysis'!$C$2</definedName>
    <definedName name="________aj1">#REF!</definedName>
    <definedName name="________b1">#REF!</definedName>
    <definedName name="________B100000">#REF!</definedName>
    <definedName name="________bak151" localSheetId="0">#REF!</definedName>
    <definedName name="________bak151">'[7]BILL COV'!#REF!</definedName>
    <definedName name="________bol1">#REF!</definedName>
    <definedName name="________can430">40.73</definedName>
    <definedName name="________can435">43.3</definedName>
    <definedName name="________cbd148" localSheetId="0">#REF!</definedName>
    <definedName name="________cbd148">'[7]BILL COV'!#REF!</definedName>
    <definedName name="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 localSheetId="0">#REF!</definedName>
    <definedName name="________dfS2">'[3]Estimate for approval'!$BQ$1:$BQ$65536</definedName>
    <definedName name="________DIA1">#REF!</definedName>
    <definedName name="________dia10" localSheetId="0">#REF!</definedName>
    <definedName name="________dia10">'[9]Rft Footing Blk 1'!$L$26</definedName>
    <definedName name="________dia12" localSheetId="0">#REF!</definedName>
    <definedName name="________dia12">'[9]Rft Footing Blk 1'!$M$26</definedName>
    <definedName name="________dia16" localSheetId="0">#REF!</definedName>
    <definedName name="________dia16">'[9]Rft Footing Blk 1'!$N$26</definedName>
    <definedName name="________DIA2">#REF!</definedName>
    <definedName name="________dia20" localSheetId="0">#REF!</definedName>
    <definedName name="________dia20">'[9]Rft Footing Blk 1'!$O$26</definedName>
    <definedName name="________dia25" localSheetId="0">#REF!</definedName>
    <definedName name="________dia25">'[9]Rft Footing Blk 1'!$P$26</definedName>
    <definedName name="________dia8" localSheetId="0">#REF!</definedName>
    <definedName name="________dia8">'[9]Rft Footing Blk 1'!$K$26</definedName>
    <definedName name="________fab1" localSheetId="0">#REF!</definedName>
    <definedName name="________fab1">'[8]intr stool brkup'!$A$8:$D$53</definedName>
    <definedName name="________FLG2" localSheetId="0">#REF!</definedName>
    <definedName name="________FLG2">'[9]Column Blk 1'!#REF!</definedName>
    <definedName name="________iv66666">#REF!</definedName>
    <definedName name="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>#REF!</definedName>
    <definedName name="________PO1">#REF!</definedName>
    <definedName name="________PO2">#REF!</definedName>
    <definedName name="________sdb2">#REF!</definedName>
    <definedName name="________TB2" localSheetId="0">#REF!</definedName>
    <definedName name="________TB2">'[6]SPT vs PHI'!$B$2:$C$65</definedName>
    <definedName name="________UGF1" localSheetId="0">#REF!</definedName>
    <definedName name="________UGF1">'[9]Column Blk 1'!$C$651</definedName>
    <definedName name="________zz65536" localSheetId="0">#REF!</definedName>
    <definedName name="________zz65536">'[2]B &amp; C class items '!#REF!</definedName>
    <definedName name="_______A1" localSheetId="0">#REF!</definedName>
    <definedName name="_______A1">'[4]Rate analysis'!$C$2</definedName>
    <definedName name="_______aj1">#REF!</definedName>
    <definedName name="_______b1">#REF!</definedName>
    <definedName name="_______B100000">#REF!</definedName>
    <definedName name="_______bak151" localSheetId="0">#REF!</definedName>
    <definedName name="_______bak151">'[7]BILL COV'!#REF!</definedName>
    <definedName name="_______bol1">#REF!</definedName>
    <definedName name="_______can430">40.73</definedName>
    <definedName name="_______can435">43.3</definedName>
    <definedName name="_______cbd148" localSheetId="0">#REF!</definedName>
    <definedName name="_______cbd148">'[7]BILL COV'!#REF!</definedName>
    <definedName name="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 localSheetId="0">#REF!</definedName>
    <definedName name="_______dfS2">'[3]Estimate for approval'!$BQ$1:$BQ$65536</definedName>
    <definedName name="_______DIA1">#REF!</definedName>
    <definedName name="_______dia10" localSheetId="0">#REF!</definedName>
    <definedName name="_______dia10">'[9]Rft Footing Blk 1'!$L$26</definedName>
    <definedName name="_______dia12" localSheetId="0">#REF!</definedName>
    <definedName name="_______dia12">'[9]Rft Footing Blk 1'!$M$26</definedName>
    <definedName name="_______dia16" localSheetId="0">#REF!</definedName>
    <definedName name="_______dia16">'[9]Rft Footing Blk 1'!$N$26</definedName>
    <definedName name="_______DIA2">#REF!</definedName>
    <definedName name="_______dia20" localSheetId="0">#REF!</definedName>
    <definedName name="_______dia20">'[9]Rft Footing Blk 1'!$O$26</definedName>
    <definedName name="_______dia25" localSheetId="0">#REF!</definedName>
    <definedName name="_______dia25">'[9]Rft Footing Blk 1'!$P$26</definedName>
    <definedName name="_______dia8" localSheetId="0">#REF!</definedName>
    <definedName name="_______dia8">'[9]Rft Footing Blk 1'!$K$26</definedName>
    <definedName name="_______fab1" localSheetId="0">#REF!</definedName>
    <definedName name="_______fab1">'[8]intr stool brkup'!$A$8:$D$53</definedName>
    <definedName name="_______FLG2" localSheetId="0">#REF!</definedName>
    <definedName name="_______FLG2">'[9]Column Blk 1'!#REF!</definedName>
    <definedName name="_______iv66666">#REF!</definedName>
    <definedName name="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>#REF!</definedName>
    <definedName name="_______PO1">#REF!</definedName>
    <definedName name="_______PO2">#REF!</definedName>
    <definedName name="_______sdb2">#REF!</definedName>
    <definedName name="_______TB2" localSheetId="0">#REF!</definedName>
    <definedName name="_______TB2">'[6]SPT vs PHI'!$B$2:$C$65</definedName>
    <definedName name="_______UGF1" localSheetId="0">#REF!</definedName>
    <definedName name="_______UGF1">'[9]Column Blk 1'!$C$651</definedName>
    <definedName name="_______zz65536" localSheetId="0">#REF!</definedName>
    <definedName name="_______zz65536">'[2]B &amp; C class items '!#REF!</definedName>
    <definedName name="______A1" localSheetId="0">#REF!</definedName>
    <definedName name="______A1">'[4]Rate analysis'!$C$2</definedName>
    <definedName name="______aj1">#REF!</definedName>
    <definedName name="______b1">#REF!</definedName>
    <definedName name="______B100000">#REF!</definedName>
    <definedName name="______bak151" localSheetId="0">#REF!</definedName>
    <definedName name="______bak151">'[7]BILL COV'!#REF!</definedName>
    <definedName name="______bol1">#REF!</definedName>
    <definedName name="______can430">40.73</definedName>
    <definedName name="______can435">43.3</definedName>
    <definedName name="______cbd148" localSheetId="0">#REF!</definedName>
    <definedName name="______cbd148">'[7]BILL COV'!#REF!</definedName>
    <definedName name="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 localSheetId="0">#REF!</definedName>
    <definedName name="______dfS2">'[3]Estimate for approval'!$BQ$1:$BQ$65536</definedName>
    <definedName name="______DIA1">#REF!</definedName>
    <definedName name="______dia10" localSheetId="0">#REF!</definedName>
    <definedName name="______dia10">'[9]Rft Footing Blk 1'!$L$26</definedName>
    <definedName name="______dia12" localSheetId="0">#REF!</definedName>
    <definedName name="______dia12">'[9]Rft Footing Blk 1'!$M$26</definedName>
    <definedName name="______dia16" localSheetId="0">#REF!</definedName>
    <definedName name="______dia16">'[9]Rft Footing Blk 1'!$N$26</definedName>
    <definedName name="______DIA2">#REF!</definedName>
    <definedName name="______dia20" localSheetId="0">#REF!</definedName>
    <definedName name="______dia20">'[9]Rft Footing Blk 1'!$O$26</definedName>
    <definedName name="______dia25" localSheetId="0">#REF!</definedName>
    <definedName name="______dia25">'[9]Rft Footing Blk 1'!$P$26</definedName>
    <definedName name="______dia8" localSheetId="0">#REF!</definedName>
    <definedName name="______dia8">'[9]Rft Footing Blk 1'!$K$26</definedName>
    <definedName name="______fab1" localSheetId="0">#REF!</definedName>
    <definedName name="______fab1">'[8]intr stool brkup'!$A$8:$D$53</definedName>
    <definedName name="______FLG2" localSheetId="0">#REF!</definedName>
    <definedName name="______FLG2">'[9]Column Blk 1'!#REF!</definedName>
    <definedName name="______iv66666">#REF!</definedName>
    <definedName name="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>#REF!</definedName>
    <definedName name="______PO1">#REF!</definedName>
    <definedName name="______PO2">#REF!</definedName>
    <definedName name="______sdb2">#REF!</definedName>
    <definedName name="______TB2" localSheetId="0">#REF!</definedName>
    <definedName name="______TB2">'[6]SPT vs PHI'!$B$2:$C$65</definedName>
    <definedName name="______UGF1" localSheetId="0">#REF!</definedName>
    <definedName name="______UGF1">'[9]Column Blk 1'!$C$651</definedName>
    <definedName name="______zz65536" localSheetId="0">#REF!</definedName>
    <definedName name="______zz65536">'[2]B &amp; C class items '!#REF!</definedName>
    <definedName name="_____A1" localSheetId="0">#REF!</definedName>
    <definedName name="_____A1">'[4]Rate analysis'!$C$2</definedName>
    <definedName name="_____aj1">#REF!</definedName>
    <definedName name="_____b1">#REF!</definedName>
    <definedName name="_____B100000">#REF!</definedName>
    <definedName name="_____bak151" localSheetId="0">#REF!</definedName>
    <definedName name="_____bak151">'[7]BILL COV'!#REF!</definedName>
    <definedName name="_____bol1">#REF!</definedName>
    <definedName name="_____can430">40.73</definedName>
    <definedName name="_____can435">43.3</definedName>
    <definedName name="_____cbd148" localSheetId="0">#REF!</definedName>
    <definedName name="_____cbd148">'[7]BILL COV'!#REF!</definedName>
    <definedName name="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 localSheetId="0">#REF!</definedName>
    <definedName name="_____dfS2">'[3]Estimate for approval'!$BQ$1:$BQ$65536</definedName>
    <definedName name="_____DIA1">#REF!</definedName>
    <definedName name="_____dia10" localSheetId="0">#REF!</definedName>
    <definedName name="_____dia10">'[9]Rft Footing Blk 1'!$L$26</definedName>
    <definedName name="_____dia12" localSheetId="0">#REF!</definedName>
    <definedName name="_____dia12">'[9]Rft Footing Blk 1'!$M$26</definedName>
    <definedName name="_____dia16" localSheetId="0">#REF!</definedName>
    <definedName name="_____dia16">'[9]Rft Footing Blk 1'!$N$26</definedName>
    <definedName name="_____DIA2">#REF!</definedName>
    <definedName name="_____dia20" localSheetId="0">#REF!</definedName>
    <definedName name="_____dia20">'[9]Rft Footing Blk 1'!$O$26</definedName>
    <definedName name="_____dia25" localSheetId="0">#REF!</definedName>
    <definedName name="_____dia25">'[9]Rft Footing Blk 1'!$P$26</definedName>
    <definedName name="_____dia8" localSheetId="0">#REF!</definedName>
    <definedName name="_____dia8">'[9]Rft Footing Blk 1'!$K$26</definedName>
    <definedName name="_____fab1" localSheetId="0">#REF!</definedName>
    <definedName name="_____fab1">'[8]intr stool brkup'!$A$8:$D$53</definedName>
    <definedName name="_____FLG2" localSheetId="0">#REF!</definedName>
    <definedName name="_____FLG2">'[9]Column Blk 1'!#REF!</definedName>
    <definedName name="_____iv66666">#REF!</definedName>
    <definedName name="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>#REF!</definedName>
    <definedName name="_____PO1">#REF!</definedName>
    <definedName name="_____PO2">#REF!</definedName>
    <definedName name="_____sdb2">#REF!</definedName>
    <definedName name="_____TB2" localSheetId="0">#REF!</definedName>
    <definedName name="_____TB2">'[6]SPT vs PHI'!$B$2:$C$65</definedName>
    <definedName name="_____UGF1" localSheetId="0">#REF!</definedName>
    <definedName name="_____UGF1">'[9]Column Blk 1'!$C$651</definedName>
    <definedName name="_____zz65536" localSheetId="0">#REF!</definedName>
    <definedName name="_____zz65536">'[2]B &amp; C class items '!#REF!</definedName>
    <definedName name="____A1" localSheetId="0">#REF!</definedName>
    <definedName name="____A1">'[4]Rate analysis'!$C$2</definedName>
    <definedName name="____aj1">#REF!</definedName>
    <definedName name="____b1">#REF!</definedName>
    <definedName name="____B100000">#REF!</definedName>
    <definedName name="____bak151" localSheetId="0">#REF!</definedName>
    <definedName name="____bak151">'[7]BILL COV'!#REF!</definedName>
    <definedName name="____bol1">#REF!</definedName>
    <definedName name="____can430">40.73</definedName>
    <definedName name="____can435">43.3</definedName>
    <definedName name="____cbd148" localSheetId="0">#REF!</definedName>
    <definedName name="____cbd148">'[7]BILL COV'!#REF!</definedName>
    <definedName name="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 localSheetId="0">#REF!</definedName>
    <definedName name="____dfS2">'[3]Estimate for approval'!$BQ$1:$BQ$65536</definedName>
    <definedName name="____DIA1">#REF!</definedName>
    <definedName name="____dia10" localSheetId="0">#REF!</definedName>
    <definedName name="____dia10">'[9]Rft Footing Blk 1'!$L$26</definedName>
    <definedName name="____dia12" localSheetId="0">#REF!</definedName>
    <definedName name="____dia12">'[9]Rft Footing Blk 1'!$M$26</definedName>
    <definedName name="____dia16" localSheetId="0">#REF!</definedName>
    <definedName name="____dia16">'[9]Rft Footing Blk 1'!$N$26</definedName>
    <definedName name="____DIA2">#REF!</definedName>
    <definedName name="____dia20" localSheetId="0">#REF!</definedName>
    <definedName name="____dia20">'[9]Rft Footing Blk 1'!$O$26</definedName>
    <definedName name="____dia25" localSheetId="0">#REF!</definedName>
    <definedName name="____dia25">'[9]Rft Footing Blk 1'!$P$26</definedName>
    <definedName name="____dia8" localSheetId="0">#REF!</definedName>
    <definedName name="____dia8">'[9]Rft Footing Blk 1'!$K$26</definedName>
    <definedName name="____fab1" localSheetId="0">#REF!</definedName>
    <definedName name="____fab1">'[8]intr stool brkup'!$A$8:$D$53</definedName>
    <definedName name="____FLG2" localSheetId="0">#REF!</definedName>
    <definedName name="____FLG2">'[9]Column Blk 1'!#REF!</definedName>
    <definedName name="____iv66666">#REF!</definedName>
    <definedName name="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>#REF!</definedName>
    <definedName name="____PO1">#REF!</definedName>
    <definedName name="____PO2">#REF!</definedName>
    <definedName name="____sdb2">#REF!</definedName>
    <definedName name="____TB2" localSheetId="0">#REF!</definedName>
    <definedName name="____TB2">'[6]SPT vs PHI'!$B$2:$C$65</definedName>
    <definedName name="____UGF1" localSheetId="0">#REF!</definedName>
    <definedName name="____UGF1">'[9]Column Blk 1'!$C$651</definedName>
    <definedName name="____zz65536" localSheetId="0">#REF!</definedName>
    <definedName name="____zz65536">'[2]B &amp; C class items '!#REF!</definedName>
    <definedName name="___A1" localSheetId="0">#REF!</definedName>
    <definedName name="___A1">'[4]Rate analysis'!$C$2</definedName>
    <definedName name="___aj1">#REF!</definedName>
    <definedName name="___b1">#REF!</definedName>
    <definedName name="___B100000">#REF!</definedName>
    <definedName name="___b111121">#REF!</definedName>
    <definedName name="___bak151" localSheetId="0">#REF!</definedName>
    <definedName name="___bak151">'[7]BILL COV'!#REF!</definedName>
    <definedName name="___bol1">#REF!</definedName>
    <definedName name="___can430">40.73</definedName>
    <definedName name="___can435">43.3</definedName>
    <definedName name="___cbd148" localSheetId="0">#REF!</definedName>
    <definedName name="___cbd148">'[7]BILL COV'!#REF!</definedName>
    <definedName name="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>#REF!</definedName>
    <definedName name="___DIA1">#REF!</definedName>
    <definedName name="___dia10" localSheetId="0">#REF!</definedName>
    <definedName name="___dia10">'[9]Rft Footing Blk 1'!$L$26</definedName>
    <definedName name="___dia12" localSheetId="0">#REF!</definedName>
    <definedName name="___dia12">'[9]Rft Footing Blk 1'!$M$26</definedName>
    <definedName name="___dia16" localSheetId="0">#REF!</definedName>
    <definedName name="___dia16">'[9]Rft Footing Blk 1'!$N$26</definedName>
    <definedName name="___DIA2">#REF!</definedName>
    <definedName name="___dia20" localSheetId="0">#REF!</definedName>
    <definedName name="___dia20">'[9]Rft Footing Blk 1'!$O$26</definedName>
    <definedName name="___dia25" localSheetId="0">#REF!</definedName>
    <definedName name="___dia25">'[9]Rft Footing Blk 1'!$P$26</definedName>
    <definedName name="___dia8" localSheetId="0">#REF!</definedName>
    <definedName name="___dia8">'[9]Rft Footing Blk 1'!$K$26</definedName>
    <definedName name="___fab1" localSheetId="0">#REF!</definedName>
    <definedName name="___fab1">'[8]intr stool brkup'!$A$8:$D$53</definedName>
    <definedName name="___FLG2" localSheetId="0">#REF!</definedName>
    <definedName name="___FLG2">'[9]Column Blk 1'!#REF!</definedName>
    <definedName name="___iv66666">#REF!</definedName>
    <definedName name="___Ki1">#REF!</definedName>
    <definedName name="___Ki2">#REF!</definedName>
    <definedName name="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S010">#REF!</definedName>
    <definedName name="___PB1">#REF!</definedName>
    <definedName name="___PO1">#REF!</definedName>
    <definedName name="___PO2">#REF!</definedName>
    <definedName name="___sdb2">#REF!</definedName>
    <definedName name="___TB2" localSheetId="0">#REF!</definedName>
    <definedName name="___TB2">'[6]SPT vs PHI'!$B$2:$C$65</definedName>
    <definedName name="___UGF1" localSheetId="0">#REF!</definedName>
    <definedName name="___UGF1">'[9]Column Blk 1'!$C$651</definedName>
    <definedName name="___zz65536" localSheetId="0">#REF!</definedName>
    <definedName name="___zz65536">'[2]B &amp; C class items '!#REF!</definedName>
    <definedName name="__A1" localSheetId="0">#REF!</definedName>
    <definedName name="__A1">'[4]Rate analysis'!$C$2</definedName>
    <definedName name="__aj1">#REF!</definedName>
    <definedName name="__b1">#REF!</definedName>
    <definedName name="__B100000">#REF!</definedName>
    <definedName name="__b111121">#REF!</definedName>
    <definedName name="__bak151" localSheetId="0">#REF!</definedName>
    <definedName name="__bak151">'[7]BILL COV'!#REF!</definedName>
    <definedName name="__bol1">#REF!</definedName>
    <definedName name="__can430">40.73</definedName>
    <definedName name="__can435">43.3</definedName>
    <definedName name="__cbd148" localSheetId="0">#REF!</definedName>
    <definedName name="__cbd148">'[7]BILL COV'!#REF!</definedName>
    <definedName name="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>#REF!</definedName>
    <definedName name="__DIA1">#REF!</definedName>
    <definedName name="__dia10" localSheetId="0">#REF!</definedName>
    <definedName name="__dia10">'[9]Rft Footing Blk 1'!$L$26</definedName>
    <definedName name="__dia12" localSheetId="0">#REF!</definedName>
    <definedName name="__dia12">'[9]Rft Footing Blk 1'!$M$26</definedName>
    <definedName name="__dia16" localSheetId="0">#REF!</definedName>
    <definedName name="__dia16">'[9]Rft Footing Blk 1'!$N$26</definedName>
    <definedName name="__DIA2">#REF!</definedName>
    <definedName name="__dia20" localSheetId="0">#REF!</definedName>
    <definedName name="__dia20">'[9]Rft Footing Blk 1'!$O$26</definedName>
    <definedName name="__dia25" localSheetId="0">#REF!</definedName>
    <definedName name="__dia25">'[9]Rft Footing Blk 1'!$P$26</definedName>
    <definedName name="__dia8" localSheetId="0">#REF!</definedName>
    <definedName name="__dia8">'[9]Rft Footing Blk 1'!$K$26</definedName>
    <definedName name="__fab1" localSheetId="0">#REF!</definedName>
    <definedName name="__fab1">'[8]intr stool brkup'!$A$8:$D$53</definedName>
    <definedName name="__FLG2" localSheetId="0">#REF!</definedName>
    <definedName name="__FLG2">'[9]Column Blk 1'!#REF!</definedName>
    <definedName name="__iv66666">#REF!</definedName>
    <definedName name="__Ki1">#REF!</definedName>
    <definedName name="__Ki2">#REF!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S010">#REF!</definedName>
    <definedName name="__PB1">#REF!</definedName>
    <definedName name="__PO1">#REF!</definedName>
    <definedName name="__PO2">#REF!</definedName>
    <definedName name="__sdb2">#REF!</definedName>
    <definedName name="__TB2" localSheetId="0">#REF!</definedName>
    <definedName name="__TB2">'[6]SPT vs PHI'!$B$2:$C$65</definedName>
    <definedName name="__UGF1" localSheetId="0">#REF!</definedName>
    <definedName name="__UGF1">'[9]Column Blk 1'!$C$651</definedName>
    <definedName name="__xlnm.Print_Area_2">#REF!</definedName>
    <definedName name="__xlnm.Print_Titles_2">#REF!</definedName>
    <definedName name="__zz65536" localSheetId="0">#REF!</definedName>
    <definedName name="__zz65536">'[2]B &amp; C class items '!#REF!</definedName>
    <definedName name="_0">#REF!</definedName>
    <definedName name="_0___0">#REF!</definedName>
    <definedName name="_0_1">#REF!</definedName>
    <definedName name="_06_26_03" localSheetId="0">#REF!</definedName>
    <definedName name="_06_26_03">'[10]MASTER_RATE ANALYSIS'!$B$188:$G$188</definedName>
    <definedName name="_1" localSheetId="0">#REF!</definedName>
    <definedName name="_1">'[10]MASTER_RATE ANALYSIS'!$A$2477:$I$2907</definedName>
    <definedName name="_1_a_1">#REF!</definedName>
    <definedName name="_10" localSheetId="0">#REF!</definedName>
    <definedName name="_10">'[10]MASTER_RATE ANALYSIS'!$A$592:$H$619</definedName>
    <definedName name="_100SalesMgr_4_1">#REF!</definedName>
    <definedName name="_101saud_4_1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" localSheetId="0">#REF!</definedName>
    <definedName name="_11">'[10]MASTER_RATE ANALYSIS'!$A$678:$H$700</definedName>
    <definedName name="_110SP1Credit_4_1">#REF!</definedName>
    <definedName name="_111SP1Name_4_1">#REF!</definedName>
    <definedName name="_112SP1Number_4_1">#REF!</definedName>
    <definedName name="_113SP2Branch_4_1">#REF!</definedName>
    <definedName name="_114SP2Credit_4_1">#REF!</definedName>
    <definedName name="_115SP2Name_4_1">#REF!</definedName>
    <definedName name="_116SP2Number_4_1">#REF!</definedName>
    <definedName name="_117SP3Branch_4_1">#REF!</definedName>
    <definedName name="_118SP3Credit_4_1">#REF!</definedName>
    <definedName name="_119SP3Name_4_1">#REF!</definedName>
    <definedName name="_11BidClass_Text_4_1">#REF!</definedName>
    <definedName name="_12" localSheetId="0">#REF!</definedName>
    <definedName name="_12">'[10]MASTER_RATE ANALYSIS'!$A$702:$H$724</definedName>
    <definedName name="_120SP3Number_4_1">#REF!</definedName>
    <definedName name="_121SP4Branch_4_1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SpecClass_4_1">#REF!</definedName>
    <definedName name="_12BillingFreq_4_1">#REF!</definedName>
    <definedName name="_13" localSheetId="0">#REF!</definedName>
    <definedName name="_13">'[10]MASTER_RATE ANALYSIS'!$A$726:$H$748</definedName>
    <definedName name="_130SpecClass_Text_4_1">#REF!</definedName>
    <definedName name="_131SpecEnv1_4_1">#REF!</definedName>
    <definedName name="_132SpecEnv1_Text_4_1">#REF!</definedName>
    <definedName name="_133SpecEnv2_4_1">#REF!</definedName>
    <definedName name="_134SpecEnv2_Text_4_1">#REF!</definedName>
    <definedName name="_135SPLR_4_1">#REF!</definedName>
    <definedName name="_136SrvcCode1_4_1">#REF!</definedName>
    <definedName name="_137SrvcCode1_Text_4_1">#REF!</definedName>
    <definedName name="_138SrvcCode2_4_1">#REF!</definedName>
    <definedName name="_139SrvcCode2_Text_4_1">#REF!</definedName>
    <definedName name="_13BillingTiming_4_1">#REF!</definedName>
    <definedName name="_14" localSheetId="0">#REF!</definedName>
    <definedName name="_14">'[10]MASTER_RATE ANALYSIS'!$A$773:$H$794</definedName>
    <definedName name="_140SrvcCode3_4_1">#REF!</definedName>
    <definedName name="_141SrvcCode3_Text_4_1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" localSheetId="0">#REF!</definedName>
    <definedName name="_15">'[10]MASTER_RATE ANALYSIS'!$A$796:$H$817</definedName>
    <definedName name="_150vatf_4_1">#REF!</definedName>
    <definedName name="_15BusType_Text_4_1">#REF!</definedName>
    <definedName name="_16" localSheetId="0">#REF!</definedName>
    <definedName name="_16">'[10]MASTER_RATE ANALYSIS'!$A$845:$H$871</definedName>
    <definedName name="_16cab21.5tp_4_1">#REF!</definedName>
    <definedName name="_17" localSheetId="0">#REF!</definedName>
    <definedName name="_17">'[10]MASTER_RATE ANALYSIS'!$A$874:$H$899</definedName>
    <definedName name="_17cab21s_4_1">#REF!</definedName>
    <definedName name="_18" localSheetId="0">#REF!</definedName>
    <definedName name="_18">'[10]MASTER_RATE ANALYSIS'!$A$901:$H$922</definedName>
    <definedName name="_18cab21us_4_1">#REF!</definedName>
    <definedName name="_19" localSheetId="0">#REF!</definedName>
    <definedName name="_19">'[10]MASTER_RATE ANALYSIS'!$A$924:$H$950</definedName>
    <definedName name="_19cab31s_4_1">#REF!</definedName>
    <definedName name="_1Excel_BuiltIn_Print_Titles_1_1">#REF!</definedName>
    <definedName name="_2" localSheetId="0">#REF!</definedName>
    <definedName name="_2">'[10]MASTER_RATE ANALYSIS'!$A$380:$H$402</definedName>
    <definedName name="_2_a_4_1">#REF!</definedName>
    <definedName name="_20" localSheetId="0">#REF!</definedName>
    <definedName name="_20">'[10]MASTER_RATE ANALYSIS'!$A$952:$H$978</definedName>
    <definedName name="_20cab31us_4_1">#REF!</definedName>
    <definedName name="_21" localSheetId="0">#REF!</definedName>
    <definedName name="_21">'[10]MASTER_RATE ANALYSIS'!$A$980:$H$1009</definedName>
    <definedName name="_21cab41s_4_1">#REF!</definedName>
    <definedName name="_22" localSheetId="0">#REF!</definedName>
    <definedName name="_22">'[10]MASTER_RATE ANALYSIS'!$A$1033:$H$1053</definedName>
    <definedName name="_22cab41us_4_1">#REF!</definedName>
    <definedName name="_23" localSheetId="0">#REF!</definedName>
    <definedName name="_23">'[10]MASTER_RATE ANALYSIS'!$A$1055:$H$1081</definedName>
    <definedName name="_23cabf_4_1">#REF!</definedName>
    <definedName name="_24" localSheetId="0">#REF!</definedName>
    <definedName name="_24">'[10]MASTER_RATE ANALYSIS'!$A$1110:$H$1132</definedName>
    <definedName name="_24CABLE_4_1">#REF!</definedName>
    <definedName name="_25" localSheetId="0">#REF!</definedName>
    <definedName name="_25">'[10]MASTER_RATE ANALYSIS'!$A$1134:$H$1153</definedName>
    <definedName name="_25CALf_4_1">#REF!</definedName>
    <definedName name="_26" localSheetId="0">#REF!</definedName>
    <definedName name="_26">'[10]MASTER_RATE ANALYSIS'!$A$1155:$H$1176</definedName>
    <definedName name="_26ChangeBy_4_1">#REF!</definedName>
    <definedName name="_27" localSheetId="0">#REF!</definedName>
    <definedName name="_27">'[10]MASTER_RATE ANALYSIS'!$A$1178:$H$1205</definedName>
    <definedName name="_27ChangeDate_4_1">#REF!</definedName>
    <definedName name="_28" localSheetId="0">#REF!</definedName>
    <definedName name="_28">'[10]MASTER_RATE ANALYSIS'!$A$1207:$H$1229</definedName>
    <definedName name="_28CompDate_4_1">#REF!</definedName>
    <definedName name="_29" localSheetId="0">#REF!</definedName>
    <definedName name="_29">'[10]MASTER_RATE ANALYSIS'!$A$1641:$H$1666</definedName>
    <definedName name="_29conf_4_1">#REF!</definedName>
    <definedName name="_3" localSheetId="0">#REF!</definedName>
    <definedName name="_3">'[10]MASTER_RATE ANALYSIS'!$A$404:$H$424</definedName>
    <definedName name="_3_l_1">#REF!</definedName>
    <definedName name="_30" localSheetId="0">#REF!</definedName>
    <definedName name="_30">'[10]MASTER_RATE ANALYSIS'!$A$1668:$H$1692</definedName>
    <definedName name="_30cd___Horizontal_Strobe_light_speaker__wall_mounted">#REF!</definedName>
    <definedName name="_30cd__Vertical_strobe_light__wall_mounted">#REF!</definedName>
    <definedName name="_30ContAmt_4_1">#REF!</definedName>
    <definedName name="_31" localSheetId="0">#REF!</definedName>
    <definedName name="_31">'[10]MASTER_RATE ANALYSIS'!$A$1282:$H$1304</definedName>
    <definedName name="_31ContWithAcct_4_1">#REF!</definedName>
    <definedName name="_32" localSheetId="0">#REF!</definedName>
    <definedName name="_32">'[10]MASTER_RATE ANALYSIS'!$A$1359:$H$1380</definedName>
    <definedName name="_32ContWithName_4_1">#REF!</definedName>
    <definedName name="_33" localSheetId="0">#REF!</definedName>
    <definedName name="_33">'[10]MASTER_RATE ANALYSIS'!$A$1383:$H$1405</definedName>
    <definedName name="_33ContWithPrio_4_1">#REF!</definedName>
    <definedName name="_34" localSheetId="0">#REF!</definedName>
    <definedName name="_34">'[10]MASTER_RATE ANALYSIS'!$A$1407:$H$1429</definedName>
    <definedName name="_34ContWithPrio_Text_4_1">#REF!</definedName>
    <definedName name="_35" localSheetId="0">#REF!</definedName>
    <definedName name="_35">'[10]MASTER_RATE ANALYSIS'!$A$1563:$H$1588</definedName>
    <definedName name="_35CONum_4_1">#REF!</definedName>
    <definedName name="_36" localSheetId="0">#REF!</definedName>
    <definedName name="_36">'[10]MASTER_RATE ANALYSIS'!$A$1590:$H$1611</definedName>
    <definedName name="_36CorpClient_4_1">#REF!</definedName>
    <definedName name="_37" localSheetId="0">#REF!</definedName>
    <definedName name="_37">'[10]MASTER_RATE ANALYSIS'!$A$1613:$H$1639</definedName>
    <definedName name="_37CorpClient_Text_4_1">#REF!</definedName>
    <definedName name="_38" localSheetId="0">#REF!</definedName>
    <definedName name="_38">'[10]MASTER_RATE ANALYSIS'!$A$1694:$H$1716</definedName>
    <definedName name="_38CURR_4_1">#REF!</definedName>
    <definedName name="_39" localSheetId="0">#REF!</definedName>
    <definedName name="_39">'[10]MASTER_RATE ANALYSIS'!$A$1769:$H$1792</definedName>
    <definedName name="_39CurrencyRate_4_1">#REF!</definedName>
    <definedName name="_4" localSheetId="0">#REF!</definedName>
    <definedName name="_4">'[10]MASTER_RATE ANALYSIS'!$A$426:$H$448</definedName>
    <definedName name="_4_l_4_1">#REF!</definedName>
    <definedName name="_40" localSheetId="0">#REF!</definedName>
    <definedName name="_40">'[10]MASTER_RATE ANALYSIS'!$A$1794:$H$1816</definedName>
    <definedName name="_40dim4_4_1">#REF!</definedName>
    <definedName name="_41" localSheetId="0">#REF!</definedName>
    <definedName name="_41">'[10]MASTER_RATE ANALYSIS'!$A$1431:$H$1456</definedName>
    <definedName name="_41EngAddress_4_1">#REF!</definedName>
    <definedName name="_42" localSheetId="0">#REF!</definedName>
    <definedName name="_42">'[10]MASTER_RATE ANALYSIS'!$A$1458:$H$1482</definedName>
    <definedName name="_42EngCity_4_1">#REF!</definedName>
    <definedName name="_43" localSheetId="0">#REF!</definedName>
    <definedName name="_43">'[10]MASTER_RATE ANALYSIS'!$A$1818:$H$1840</definedName>
    <definedName name="_43EngName_4_1">#REF!</definedName>
    <definedName name="_44" localSheetId="0">#REF!</definedName>
    <definedName name="_44">'[10]MASTER_RATE ANALYSIS'!$A$1537:$H$1561</definedName>
    <definedName name="_44EngPostal_4_1">#REF!</definedName>
    <definedName name="_45" localSheetId="0">#REF!</definedName>
    <definedName name="_45">'[10]MASTER_RATE ANALYSIS'!$A$1842:$H$1864</definedName>
    <definedName name="_45EngPrio_4_1">#REF!</definedName>
    <definedName name="_46" localSheetId="0">#REF!</definedName>
    <definedName name="_46">'[10]MASTER_RATE ANALYSIS'!$A$1866:$H$1889</definedName>
    <definedName name="_46EngPrio_Text_4_1">#REF!</definedName>
    <definedName name="_47" localSheetId="0">#REF!</definedName>
    <definedName name="_47">'[10]MASTER_RATE ANALYSIS'!$A$1913:$H$1938</definedName>
    <definedName name="_47EngState_4_1">#REF!</definedName>
    <definedName name="_48" localSheetId="0">#REF!</definedName>
    <definedName name="_48">'[10]MASTER_RATE ANALYSIS'!$A$1940:$H$1962</definedName>
    <definedName name="_48EstCost_4_1">#REF!</definedName>
    <definedName name="_49" localSheetId="0">#REF!</definedName>
    <definedName name="_49">'[10]MASTER_RATE ANALYSIS'!$A$1964:$H$1986</definedName>
    <definedName name="_49eu_4_1">#REF!</definedName>
    <definedName name="_5" localSheetId="0">#REF!</definedName>
    <definedName name="_5">'[10]MASTER_RATE ANALYSIS'!$A$474:$H$495</definedName>
    <definedName name="_5_p_1">#REF!</definedName>
    <definedName name="_50" localSheetId="0">#REF!</definedName>
    <definedName name="_50">'[10]MASTER_RATE ANALYSIS'!$A$1988:$H$2010</definedName>
    <definedName name="_50Excel_BuiltIn_Print_Area_1">#REF!</definedName>
    <definedName name="_51" localSheetId="0">#REF!</definedName>
    <definedName name="_51">'[10]MASTER_RATE ANALYSIS'!$A$2012:$H$2037</definedName>
    <definedName name="_51Excel_BuiltIn_Print_Titles_3_4_1" localSheetId="0">#REF!</definedName>
    <definedName name="_51Excel_BuiltIn_Print_Titles_3_4_1">'[11]INDIGINEOUS ITEMS '!#REF!</definedName>
    <definedName name="_52" localSheetId="0">#REF!</definedName>
    <definedName name="_52">'[10]MASTER_RATE ANALYSIS'!$A$2039:$H$2060</definedName>
    <definedName name="_52FiscalIDNum_4_1">#REF!</definedName>
    <definedName name="_53" localSheetId="0">#REF!</definedName>
    <definedName name="_53">'[10]MASTER_RATE ANALYSIS'!$A$2062:$H$2086</definedName>
    <definedName name="_53FormTitle_4_1">#REF!</definedName>
    <definedName name="_54" localSheetId="0">#REF!</definedName>
    <definedName name="_54">'[10]MASTER_RATE ANALYSIS'!$A$2089:$H$2112</definedName>
    <definedName name="_54GMAmount_4_1">#REF!</definedName>
    <definedName name="_55" localSheetId="0">#REF!</definedName>
    <definedName name="_55">'[10]MASTER_RATE ANALYSIS'!$A$2115:$H$2138</definedName>
    <definedName name="_55GMPercent_4_1">#REF!</definedName>
    <definedName name="_56" localSheetId="0">#REF!</definedName>
    <definedName name="_56">'[10]MASTER_RATE ANALYSIS'!$A$2140:$H$2163</definedName>
    <definedName name="_56Headings_4_1" localSheetId="0">#REF!</definedName>
    <definedName name="_56Headings_4_1">[12]Headings!$A$2:$K$123</definedName>
    <definedName name="_57" localSheetId="0">#REF!</definedName>
    <definedName name="_57">'[10]MASTER_RATE ANALYSIS'!$A$2165:$H$2187</definedName>
    <definedName name="_57indf_4_1">#REF!</definedName>
    <definedName name="_58" localSheetId="0">#REF!</definedName>
    <definedName name="_58">'[10]MASTER_RATE ANALYSIS'!$A$2190:$H$2214</definedName>
    <definedName name="_58InstBillingMethod_4_1">#REF!</definedName>
    <definedName name="_59" localSheetId="0">#REF!</definedName>
    <definedName name="_59">'[10]MASTER_RATE ANALYSIS'!$A$2216:$H$2242</definedName>
    <definedName name="_59instf_4_1">#REF!</definedName>
    <definedName name="_6" localSheetId="0">#REF!</definedName>
    <definedName name="_6">'[10]MASTER_RATE ANALYSIS'!$A$497:$H$518</definedName>
    <definedName name="_6_p_4_1">#REF!</definedName>
    <definedName name="_60" localSheetId="0">#REF!</definedName>
    <definedName name="_60">'[10]MASTER_RATE ANALYSIS'!$A$2244:$H$2272</definedName>
    <definedName name="_60MarketType_4_1">#REF!</definedName>
    <definedName name="_61" localSheetId="0">#REF!</definedName>
    <definedName name="_61">'[10]MASTER_RATE ANALYSIS'!$A$2303:$H$2331</definedName>
    <definedName name="_61MarketType_Text_4_1">#REF!</definedName>
    <definedName name="_62" localSheetId="0">#REF!</definedName>
    <definedName name="_62">'[10]MASTER_RATE ANALYSIS'!$A$2333:$H$2361</definedName>
    <definedName name="_62nonmodular_4_1">#REF!</definedName>
    <definedName name="_63" localSheetId="0">#REF!</definedName>
    <definedName name="_63">'[10]MASTER_RATE ANALYSIS'!$A$2363:$H$2391</definedName>
    <definedName name="_63OwnAcctNum_4_1">#REF!</definedName>
    <definedName name="_64" localSheetId="0">#REF!</definedName>
    <definedName name="_64">'[10]MASTER_RATE ANALYSIS'!$A$2393:$H$2418</definedName>
    <definedName name="_64po_4_1">#REF!</definedName>
    <definedName name="_65" localSheetId="0">#REF!</definedName>
    <definedName name="_65">'[10]MASTER_RATE ANALYSIS'!$A$2420:$H$2447</definedName>
    <definedName name="_65PrimeAddress_4_1">#REF!</definedName>
    <definedName name="_66" localSheetId="0">#REF!</definedName>
    <definedName name="_66">'[10]MASTER_RATE ANALYSIS'!$A$2449:$H$2476</definedName>
    <definedName name="_66PrimeCity_4_1">#REF!</definedName>
    <definedName name="_67" localSheetId="0">#REF!</definedName>
    <definedName name="_67">'[10]MASTER_RATE ANALYSIS'!$A$2504:$H$2551</definedName>
    <definedName name="_67PrimeName_4_1">#REF!</definedName>
    <definedName name="_68" localSheetId="0">#REF!</definedName>
    <definedName name="_68">'[10]MASTER_RATE ANALYSIS'!$A$2553:$H$2601</definedName>
    <definedName name="_68PrimePostal_4_1">#REF!</definedName>
    <definedName name="_69" localSheetId="0">#REF!</definedName>
    <definedName name="_69">'[10]MASTER_RATE ANALYSIS'!$A$2603:$H$2648</definedName>
    <definedName name="_69PrimePrio_4_1">#REF!</definedName>
    <definedName name="_7" localSheetId="0">#REF!</definedName>
    <definedName name="_7">'[10]MASTER_RATE ANALYSIS'!$A$520:$H$541</definedName>
    <definedName name="_70" localSheetId="0">#REF!</definedName>
    <definedName name="_70">'[10]MASTER_RATE ANALYSIS'!$A$2650:$H$2697</definedName>
    <definedName name="_70PrimePrio_Text_4_1">#REF!</definedName>
    <definedName name="_71" localSheetId="0">#REF!</definedName>
    <definedName name="_71">'[10]MASTER_RATE ANALYSIS'!$A$2699:$H$2748</definedName>
    <definedName name="_71PrimeState_4_1">#REF!</definedName>
    <definedName name="_72" localSheetId="0">#REF!</definedName>
    <definedName name="_72">'[10]MASTER_RATE ANALYSIS'!$A$2750:$H$2795</definedName>
    <definedName name="_72PRINT_AREA_MI_4_1">#REF!</definedName>
    <definedName name="_73" localSheetId="0">#REF!</definedName>
    <definedName name="_73">'[10]MASTER_RATE ANALYSIS'!$A$2478:$H$2502</definedName>
    <definedName name="_73PROD_4_1">#REF!</definedName>
    <definedName name="_74" localSheetId="0">#REF!</definedName>
    <definedName name="_74">'[10]MASTER_RATE ANALYSIS'!$A$2797:$H$2822</definedName>
    <definedName name="_74ProdCode1_4_1">#REF!</definedName>
    <definedName name="_75" localSheetId="0">#REF!</definedName>
    <definedName name="_75">'[10]MASTER_RATE ANALYSIS'!$A$2879:$H$2909</definedName>
    <definedName name="_75ProdCode1_Text_4_1">#REF!</definedName>
    <definedName name="_76ProdCode2_4_1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" localSheetId="0">#REF!</definedName>
    <definedName name="_8">'[10]MASTER_RATE ANALYSIS'!$A$544:$H$566</definedName>
    <definedName name="_80ProdCode4_4_1">#REF!</definedName>
    <definedName name="_81ProdCode4_Text_4_1">#REF!</definedName>
    <definedName name="_82ProdCode5_4_1">#REF!</definedName>
    <definedName name="_83ProdCode5_Text_4_1">#REF!</definedName>
    <definedName name="_84ProdPct1_4_1">#REF!</definedName>
    <definedName name="_85ProdPct2_4_1">#REF!</definedName>
    <definedName name="_86ProdPct3_4_1">#REF!</definedName>
    <definedName name="_87ProdPct4_4_1">#REF!</definedName>
    <definedName name="_88ProdPct5_4_1">#REF!</definedName>
    <definedName name="_89ProjAddress1_4_1">#REF!</definedName>
    <definedName name="_8AcctPrio_4_1">#REF!</definedName>
    <definedName name="_9" localSheetId="0">#REF!</definedName>
    <definedName name="_9">'[10]MASTER_RATE ANALYSIS'!$A$568:$H$590</definedName>
    <definedName name="_90ProjAddress2_4_1">#REF!</definedName>
    <definedName name="_91ProjCity_4_1">#REF!</definedName>
    <definedName name="_92ProjCountry_4_1">#REF!</definedName>
    <definedName name="_93ProjCounty_4_1">#REF!</definedName>
    <definedName name="_94ProjName_4_1">#REF!</definedName>
    <definedName name="_95ProjNum_4_1">#REF!</definedName>
    <definedName name="_96ProjPostal_4_1">#REF!</definedName>
    <definedName name="_97ProjState_4_1">#REF!</definedName>
    <definedName name="_98PSABillingMethod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 localSheetId="0">#REF!</definedName>
    <definedName name="_A1">'[4]Rate analysis'!$C$2</definedName>
    <definedName name="_A31">#REF!</definedName>
    <definedName name="_AA1">#REF!</definedName>
    <definedName name="_aj1">#REF!</definedName>
    <definedName name="_alt1">#REF!</definedName>
    <definedName name="_ALT2">#REF!</definedName>
    <definedName name="_ALT3">#REF!</definedName>
    <definedName name="_ALT4">#REF!</definedName>
    <definedName name="_b1">#REF!</definedName>
    <definedName name="_B100000">#REF!</definedName>
    <definedName name="_b111121">#REF!</definedName>
    <definedName name="_bak151" localSheetId="0">#REF!</definedName>
    <definedName name="_bak151">'[7]BILL COV'!#REF!</definedName>
    <definedName name="_bol1">#REF!</definedName>
    <definedName name="_C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 localSheetId="0">#REF!</definedName>
    <definedName name="_cbd148">'[7]BILL COV'!#REF!</definedName>
    <definedName name="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 localSheetId="0">#REF!</definedName>
    <definedName name="_dfS2">'[3]Estimate for approval'!$BQ$1:$BQ$65536</definedName>
    <definedName name="_DIA1">#REF!</definedName>
    <definedName name="_dia10" localSheetId="0">#REF!</definedName>
    <definedName name="_dia10">'[9]Rft Footing Blk 1'!$L$26</definedName>
    <definedName name="_dia12" localSheetId="0">#REF!</definedName>
    <definedName name="_dia12">'[9]Rft Footing Blk 1'!$M$26</definedName>
    <definedName name="_dia16" localSheetId="0">#REF!</definedName>
    <definedName name="_dia16">'[9]Rft Footing Blk 1'!$N$26</definedName>
    <definedName name="_DIA2">#REF!</definedName>
    <definedName name="_dia20" localSheetId="0">#REF!</definedName>
    <definedName name="_dia20">'[9]Rft Footing Blk 1'!$O$26</definedName>
    <definedName name="_dia25" localSheetId="0">#REF!</definedName>
    <definedName name="_dia25">'[9]Rft Footing Blk 1'!$P$26</definedName>
    <definedName name="_dia8" localSheetId="0">#REF!</definedName>
    <definedName name="_dia8">'[9]Rft Footing Blk 1'!$K$26</definedName>
    <definedName name="_dim4">#REF!</definedName>
    <definedName name="_fab1" localSheetId="0">#REF!</definedName>
    <definedName name="_fab1">'[8]intr stool brkup'!$A$8:$D$53</definedName>
    <definedName name="_Fill" hidden="1">#REF!</definedName>
    <definedName name="_xlnm._FilterDatabase" hidden="1">#REF!</definedName>
    <definedName name="_FLG2" localSheetId="0">#REF!</definedName>
    <definedName name="_FLG2">'[9]Column Blk 1'!#REF!</definedName>
    <definedName name="_G72228">#REF!</definedName>
    <definedName name="_ig541">#REF!</definedName>
    <definedName name="_iv66666">#REF!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>#REF!</definedName>
    <definedName name="_l_4">#REF!</definedName>
    <definedName name="_l_6">#REF!</definedName>
    <definedName name="_MAN1">#REF!</definedName>
    <definedName name="_MS010">#REF!</definedName>
    <definedName name="_Order1" hidden="1">255</definedName>
    <definedName name="_p">#REF!</definedName>
    <definedName name="_p_4">#REF!</definedName>
    <definedName name="_p_6">#REF!</definedName>
    <definedName name="_PB1">#REF!</definedName>
    <definedName name="_PO1">#REF!</definedName>
    <definedName name="_PO2">#REF!</definedName>
    <definedName name="_rim4">#REF!</definedName>
    <definedName name="_rm4">#REF!</definedName>
    <definedName name="_sdb2">#REF!</definedName>
    <definedName name="_TB2" localSheetId="0">#REF!</definedName>
    <definedName name="_TB2">'[6]SPT vs PHI'!$B$2:$C$65</definedName>
    <definedName name="_UGF1" localSheetId="0">#REF!</definedName>
    <definedName name="_UGF1">'[9]Column Blk 1'!$C$651</definedName>
    <definedName name="_zz65536" localSheetId="0">#REF!</definedName>
    <definedName name="_zz65536">'[2]B &amp; C class items '!#REF!</definedName>
    <definedName name="a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 localSheetId="0">#REF!</definedName>
    <definedName name="A1595H50">'[13]BLOCK-A (MEA.SHEET)'!$A$1596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 localSheetId="0">Scheduled_Payment+Extra_Payment</definedName>
    <definedName name="aaaa">Scheduled_Payment+Extra_Payment</definedName>
    <definedName name="aaasa">#REF!</definedName>
    <definedName name="aad">#REF!</definedName>
    <definedName name="aadawawdaW">#REF!</definedName>
    <definedName name="ab">#REF!</definedName>
    <definedName name="abc">#REF!</definedName>
    <definedName name="ABCD">#REF!</definedName>
    <definedName name="abcdefghij">#REF!</definedName>
    <definedName name="ab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>#REF!</definedName>
    <definedName name="Abst">#REF!</definedName>
    <definedName name="abstrac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">#REF!</definedName>
    <definedName name="Acc.Recon">#REF!</definedName>
    <definedName name="AccessDatabase" hidden="1">"D:\MIS\TALLY  31.09.04 sep\AS PER TALLY 31.09.04.mdb"</definedName>
    <definedName name="accomation" hidden="1">#REF!</definedName>
    <definedName name="accounts">#REF!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CT">#REF!</definedName>
    <definedName name="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>#REF!</definedName>
    <definedName name="ADADASASDASD">#REF!</definedName>
    <definedName name="ADADDA">#REF!</definedName>
    <definedName name="ADASASDASASDASDAS">#REF!</definedName>
    <definedName name="ADASASDASDASDAD">#REF!</definedName>
    <definedName name="ADASDASASDAS">#REF!</definedName>
    <definedName name="ADASDASDASDAS">#REF!</definedName>
    <definedName name="adf">#REF!</definedName>
    <definedName name="ADFADD">#REF!</definedName>
    <definedName name="adfadsff">#REF!</definedName>
    <definedName name="ADFASDAD">#REF!</definedName>
    <definedName name="ad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>#REF!</definedName>
    <definedName name="admn_site">#REF!</definedName>
    <definedName name="ADSAD">#REF!</definedName>
    <definedName name="Ag" localSheetId="0">#REF!</definedName>
    <definedName name="Ag">[14]Design!#REF!</definedName>
    <definedName name="Ag___13">#REF!</definedName>
    <definedName name="agdfjk" localSheetId="0">#REF!</definedName>
    <definedName name="agdfjk">'[15]Structure Bills Qty'!$A$6:$M$13</definedName>
    <definedName name="aham">#REF!</definedName>
    <definedName name="ahu">#REF!</definedName>
    <definedName name="aj" localSheetId="0">#REF!</definedName>
    <definedName name="aj">'[16]Rate analysis'!$C$2</definedName>
    <definedName name="aji">#REF!</definedName>
    <definedName name="ajitha">#REF!</definedName>
    <definedName name="alphabet">#REF!</definedName>
    <definedName name="Aluminium">#REF!</definedName>
    <definedName name="AM_1">#REF!</definedName>
    <definedName name="ams">#REF!</definedName>
    <definedName name="anantha">#REF!</definedName>
    <definedName name="anch">#REF!</definedName>
    <definedName name="Anil148">#REF!</definedName>
    <definedName name="anil543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oio" localSheetId="0">#REF!</definedName>
    <definedName name="aoio">'[17]rcc( sub)'!#REF!</definedName>
    <definedName name="AP_1">#REF!</definedName>
    <definedName name="AP_2">#REF!</definedName>
    <definedName name="AP_3">#REF!</definedName>
    <definedName name="ARCHITECT________M_s" localSheetId="0">#REF!</definedName>
    <definedName name="ARCHITECT________M_s">'[10]MASTER_RATE ANALYSIS'!$B$186:$G$186</definedName>
    <definedName name="archon141" localSheetId="0">#REF!</definedName>
    <definedName name="archon141">'[7]BILL COV'!#REF!</definedName>
    <definedName name="archon142" localSheetId="0">#REF!</definedName>
    <definedName name="archon142">'[7]BILL COV'!#REF!</definedName>
    <definedName name="archon143" localSheetId="0">#REF!</definedName>
    <definedName name="archon143">'[7]BILL COV'!#REF!</definedName>
    <definedName name="area">#REF!</definedName>
    <definedName name="ARUN" hidden="1">#REF!</definedName>
    <definedName name="as">#REF!</definedName>
    <definedName name="AS_PER_TALLY_31_09_04_ONYX_List1">#REF!</definedName>
    <definedName name="asas">#REF!</definedName>
    <definedName name="asd">#REF!</definedName>
    <definedName name="asdads">#REF!</definedName>
    <definedName name="asdas">#REF!</definedName>
    <definedName name="asdasd">#REF!</definedName>
    <definedName name="ASDASDASD">#REF!</definedName>
    <definedName name="asdd">#REF!</definedName>
    <definedName name="asdf">#REF!</definedName>
    <definedName name="asdfasdf" hidden="1">#REF!</definedName>
    <definedName name="asdfsa" hidden="1">#REF!</definedName>
    <definedName name="asdfsad">#REF!</definedName>
    <definedName name="asdfsadf" hidden="1">#REF!</definedName>
    <definedName name="asdfsdfd">#N/A</definedName>
    <definedName name="asdsdfsda">#REF!</definedName>
    <definedName name="asf">#REF!</definedName>
    <definedName name="as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>#REF!</definedName>
    <definedName name="assadg" hidden="1">#REF!</definedName>
    <definedName name="assd">#REF!</definedName>
    <definedName name="assfsdf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>#REF!</definedName>
    <definedName name="av" localSheetId="0">#REF!</definedName>
    <definedName name="av">[18]Slab!#REF!</definedName>
    <definedName name="avi">#REF!</definedName>
    <definedName name="AWAWWWWAA">#REF!</definedName>
    <definedName name="B">#REF!</definedName>
    <definedName name="b1210.">#REF!</definedName>
    <definedName name="B4a">#REF!</definedName>
    <definedName name="b5a">#REF!</definedName>
    <definedName name="b832.">#REF!</definedName>
    <definedName name="Backfilling">#REF!</definedName>
    <definedName name="BALCONY">#REF!</definedName>
    <definedName name="Base" hidden="1">#REF!</definedName>
    <definedName name="Basement" hidden="1">#REF!</definedName>
    <definedName name="Basement_1" localSheetId="0">#REF!</definedName>
    <definedName name="Basement_1">'[19]Retaining wall -1'!$C$16</definedName>
    <definedName name="Basement_2" localSheetId="0">#REF!</definedName>
    <definedName name="Basement_2">'[19]Retaining wall -1'!$C$17</definedName>
    <definedName name="Basement_3" localSheetId="0">#REF!</definedName>
    <definedName name="Basement_3">'[19]Retaining wall -1'!$C$18</definedName>
    <definedName name="BASIC" localSheetId="0">#REF!</definedName>
    <definedName name="BASIC">'[10]MASTER_RATE ANALYSIS'!$A$1:$H$346</definedName>
    <definedName name="bb">#REF!</definedName>
    <definedName name="bbbb" localSheetId="0">#REF!</definedName>
    <definedName name="bbbb">'[20]Break up Sheet'!#REF!</definedName>
    <definedName name="bbbbbbbbbb" hidden="1">#REF!</definedName>
    <definedName name="BC" localSheetId="0">#REF!</definedName>
    <definedName name="BC">'[9]Beam FF,SF Blk 1'!$D$23</definedName>
    <definedName name="BC_1">#REF!</definedName>
    <definedName name="bcb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>#REF!</definedName>
    <definedName name="bdbdb">#REF!</definedName>
    <definedName name="be">#N/A</definedName>
    <definedName name="beam">#REF!</definedName>
    <definedName name="Beams">#REF!</definedName>
    <definedName name="BEAMS2">#N/A</definedName>
    <definedName name="Beg_Bal">#REF!</definedName>
    <definedName name="BELL__Polarised">#REF!</definedName>
    <definedName name="BEND">#REF!</definedName>
    <definedName name="bends">#REF!</definedName>
    <definedName name="beta">#REF!</definedName>
    <definedName name="bfdx" hidden="1">#REF!</definedName>
    <definedName name="bgbb">#REF!</definedName>
    <definedName name="bggfgj" localSheetId="0">Scheduled_Payment+Extra_Payment</definedName>
    <definedName name="bggfgj">Scheduled_Payment+Extra_Payment</definedName>
    <definedName name="bhg">#REF!</definedName>
    <definedName name="bhjbh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it">#REF!</definedName>
    <definedName name="bl">#REF!</definedName>
    <definedName name="blo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>#REF!</definedName>
    <definedName name="bol">#REF!</definedName>
    <definedName name="boml">#REF!</definedName>
    <definedName name="boml1">#REF!</definedName>
    <definedName name="boq">#REF!</definedName>
    <definedName name="bore">#REF!</definedName>
    <definedName name="botl">#REF!</definedName>
    <definedName name="botl1">#REF!</definedName>
    <definedName name="botn">#REF!</definedName>
    <definedName name="box_speaker">#REF!</definedName>
    <definedName name="BQ">#REF!</definedName>
    <definedName name="Breaks">#REF!</definedName>
    <definedName name="BSSRAILING" localSheetId="0">#REF!</definedName>
    <definedName name="BSSRAILING">[21]std!#REF!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>#REF!</definedName>
    <definedName name="BuiltIn_Print_Titles_1">#REF!</definedName>
    <definedName name="BuiltIn_Print_Titles_4">#REF!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 localSheetId="0">#REF!</definedName>
    <definedName name="bv">[18]Slab!#REF!</definedName>
    <definedName name="bvcvhcv">#REF!</definedName>
    <definedName name="Bx___13">#REF!</definedName>
    <definedName name="bxnvxnd">#REF!</definedName>
    <definedName name="CA_1">#REF!</definedName>
    <definedName name="CA_2">#REF!</definedName>
    <definedName name="CA_3">#REF!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f">#REF!</definedName>
    <definedName name="CALf_4">#REF!</definedName>
    <definedName name="CALf_6">#REF!</definedName>
    <definedName name="cant" localSheetId="0">#REF!</definedName>
    <definedName name="cant">'[22]Staff Acco.'!#REF!</definedName>
    <definedName name="capacity">#REF!</definedName>
    <definedName name="capacity1">#REF!</definedName>
    <definedName name="capacity2">#REF!</definedName>
    <definedName name="capacity3">#REF!</definedName>
    <definedName name="capital">#REF!</definedName>
    <definedName name="carpet___11">#REF!</definedName>
    <definedName name="carpet___12">#REF!</definedName>
    <definedName name="C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>#REF!</definedName>
    <definedName name="CASH_OUT">#REF!</definedName>
    <definedName name="Casual">#REF!</definedName>
    <definedName name="category">#REF!</definedName>
    <definedName name="cb">#REF!</definedName>
    <definedName name="cbcbc" localSheetId="0">#REF!</definedName>
    <definedName name="cbcbc">'[23]Labor abs-PW'!$20:$20</definedName>
    <definedName name="cbcbxc" localSheetId="0">#REF!</definedName>
    <definedName name="cbcbxc">'[23]Labor abs-NMR'!$C$7712:$D$7715</definedName>
    <definedName name="cbccb" localSheetId="0">#REF!</definedName>
    <definedName name="cbccb">'[23]Labor abs-NMR'!$B$3</definedName>
    <definedName name="cbcvbcbc" localSheetId="0">#REF!</definedName>
    <definedName name="cbcvbcbc">'[24]Labor abs-NMR'!$C$7715</definedName>
    <definedName name="CC" localSheetId="0">#REF!</definedName>
    <definedName name="CC">'[9]Rft Footing Blk 1'!$D$24</definedName>
    <definedName name="CCC" localSheetId="0">#REF!</definedName>
    <definedName name="CCC">'[25]TBAL9697 -group wise  sdpl'!$A$214</definedName>
    <definedName name="cccc" localSheetId="0">#REF!</definedName>
    <definedName name="cccc">'[26]TBAL9697 -group wise  sdpl'!$A$34</definedName>
    <definedName name="cd">#REF!</definedName>
    <definedName name="cdds" localSheetId="0">#REF!</definedName>
    <definedName name="cdds">'[27]RA-markate'!$A$389:$B$1034</definedName>
    <definedName name="cdf">#REF!</definedName>
    <definedName name="Ceiling_Plaster">#REF!</definedName>
    <definedName name="CENTER" hidden="1">#REF!</definedName>
    <definedName name="ch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arles">#REF!</definedName>
    <definedName name="checked">#REF!</definedName>
    <definedName name="chiller">#REF!</definedName>
    <definedName name="ciff">#REF!</definedName>
    <definedName name="Cinnam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 localSheetId="0">#REF!</definedName>
    <definedName name="ck">'[28]RENT MASTER FILE'!#REF!</definedName>
    <definedName name="ckd">#REF!</definedName>
    <definedName name="cl">#REF!</definedName>
    <definedName name="Cleaning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rf">#REF!</definedName>
    <definedName name="CO" localSheetId="0">#REF!</definedName>
    <definedName name="CO">'[9]Column Blk 1'!$D$16</definedName>
    <definedName name="CO_1">#REF!</definedName>
    <definedName name="coimbatore">#REF!</definedName>
    <definedName name="co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11">#REF!</definedName>
    <definedName name="col___12">#REF!</definedName>
    <definedName name="coloumn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_COVER" localSheetId="0">#REF!</definedName>
    <definedName name="COLUMN_COVER">'[29]Typical floors'!$Q$11</definedName>
    <definedName name="ColumnReft">#REF!</definedName>
    <definedName name="Columns">#REF!</definedName>
    <definedName name="Company">#REF!</definedName>
    <definedName name="CompDate">#REF!</definedName>
    <definedName name="CompDate_4">#REF!</definedName>
    <definedName name="CompDate_6">#REF!</definedName>
    <definedName name="con">#REF!</definedName>
    <definedName name="condf">#REF!</definedName>
    <definedName name="conf">#REF!</definedName>
    <definedName name="conf_4">#REF!</definedName>
    <definedName name="conf_6">#REF!</definedName>
    <definedName name="confli">#REF!</definedName>
    <definedName name="constrn">#REF!</definedName>
    <definedName name="Construction_Period">#REF!</definedName>
    <definedName name="consumables" localSheetId="0">#REF!</definedName>
    <definedName name="consumables">'[15]Structure Bills Qty'!$I:$I</definedName>
    <definedName name="cont">#REF!</definedName>
    <definedName name="Contact">#REF!</definedName>
    <definedName name="ContAmt">#REF!</definedName>
    <definedName name="ContAmt_4">#REF!</definedName>
    <definedName name="ContAmt_6">#REF!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py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RRI">#REF!</definedName>
    <definedName name="cost">#REF!</definedName>
    <definedName name="costcomparisi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___0">#REF!</definedName>
    <definedName name="COU___13">#REF!</definedName>
    <definedName name="Cover_for_Beam" localSheetId="0">#REF!</definedName>
    <definedName name="Cover_for_Beam">'[19]Retaining wall -1'!$C$21</definedName>
    <definedName name="Cover_for_column_cap" localSheetId="0">#REF!</definedName>
    <definedName name="Cover_for_column_cap">'[19]Retaining wall -1'!$C$20</definedName>
    <definedName name="Cover_for_Footing" localSheetId="0">#REF!</definedName>
    <definedName name="Cover_for_Footing">'[19]Retaining wall -1'!$C$8</definedName>
    <definedName name="Cover_for_pile" localSheetId="0">#REF!</definedName>
    <definedName name="Cover_for_pile">'[19]Retaining wall -1'!$C$15</definedName>
    <definedName name="Cover_for_pile_cap" localSheetId="0">#REF!</definedName>
    <definedName name="Cover_for_pile_cap">'[19]Retaining wall -1'!$C$9</definedName>
    <definedName name="Cover_for_Retaininig_wall" localSheetId="0">#REF!</definedName>
    <definedName name="Cover_for_Retaininig_wall">'[19]Retaining wall -1'!$C$10</definedName>
    <definedName name="Cover_for_slab" localSheetId="0">#REF!</definedName>
    <definedName name="Cover_for_slab">'[19]Retaining wall -1'!$B$22</definedName>
    <definedName name="Cover_slab" localSheetId="0">#REF!</definedName>
    <definedName name="Cover_slab">'[19]Retaining wall -1'!$C$22</definedName>
    <definedName name="c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>#REF!</definedName>
    <definedName name="crsobpl" localSheetId="0">#REF!</definedName>
    <definedName name="crsobpl">'[26]TBAL9697 -group wise  sdpl'!$A$34</definedName>
    <definedName name="CS" localSheetId="0">#REF!</definedName>
    <definedName name="CS">'[9]Slab FF,SF Blk 2'!$E$11</definedName>
    <definedName name="Cs___0">#REF!</definedName>
    <definedName name="Cs___13">#REF!</definedName>
    <definedName name="cscsd" localSheetId="0">#REF!</definedName>
    <definedName name="cscsd">'[30]Meas.-Hotel Part'!$F$152</definedName>
    <definedName name="cstf">#REF!</definedName>
    <definedName name="CURR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3">#REF!</definedName>
    <definedName name="current4">#REF!</definedName>
    <definedName name="current5">#REF!</definedName>
    <definedName name="cv" localSheetId="0">#REF!</definedName>
    <definedName name="cv">[18]Slab!#REF!</definedName>
    <definedName name="cvdf">#REF!</definedName>
    <definedName name="cx">#REF!</definedName>
    <definedName name="d">#REF!</definedName>
    <definedName name="d___0">#REF!</definedName>
    <definedName name="d___13">#REF!</definedName>
    <definedName name="da" hidden="1">#REF!</definedName>
    <definedName name="dad">#REF!</definedName>
    <definedName name="daeawtwtg">#REF!</definedName>
    <definedName name="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>#REF!</definedName>
    <definedName name="das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>#REF!</definedName>
    <definedName name="_xlnm.Database">#REF!</definedName>
    <definedName name="Date">#REF!</definedName>
    <definedName name="db___13">#REF!</definedName>
    <definedName name="dc">#REF!</definedName>
    <definedName name="dcbcvbc">#REF!</definedName>
    <definedName name="dd">#REF!</definedName>
    <definedName name="ddd">#REF!</definedName>
    <definedName name="dddd">#REF!</definedName>
    <definedName name="ddddd">#REF!</definedName>
    <definedName name="dddddddd">#REF!</definedName>
    <definedName name="ddddddddd">#REF!</definedName>
    <definedName name="dddddddddd">#REF!</definedName>
    <definedName name="ddddddddddd">#REF!</definedName>
    <definedName name="dddddddddddddddddddd">#REF!</definedName>
    <definedName name="de" localSheetId="0">#REF!</definedName>
    <definedName name="de">'[31]Rate analysis'!$C$2</definedName>
    <definedName name="deghdfjg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>#REF!</definedName>
    <definedName name="DELTA20___13">#REF!</definedName>
    <definedName name="Depn">#REF!</definedName>
    <definedName name="DER">#REF!</definedName>
    <definedName name="DES">#REF!</definedName>
    <definedName name="designed">#REF!</definedName>
    <definedName name="df">#REF!</definedName>
    <definedName name="df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ADAD">#REF!</definedName>
    <definedName name="dfafdasdf">#REF!</definedName>
    <definedName name="dfd">#REF!</definedName>
    <definedName name="DFDDA">#REF!</definedName>
    <definedName name="dfdfdf">#N/A</definedName>
    <definedName name="DFDFG">#REF!</definedName>
    <definedName name="dfffb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>#REF!</definedName>
    <definedName name="dfgdfsg">#REF!</definedName>
    <definedName name="dfgdsfg">#REF!</definedName>
    <definedName name="dfh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>#REF!</definedName>
    <definedName name="dg">#REF!</definedName>
    <definedName name="DGDF">#REF!</definedName>
    <definedName name="DGDFG">#REF!</definedName>
    <definedName name="dghdd">#REF!</definedName>
    <definedName name="DIAMETER">#REF!</definedName>
    <definedName name="dIESEL">#REF!</definedName>
    <definedName name="dim4_4">#REF!</definedName>
    <definedName name="dim4_6">#REF!</definedName>
    <definedName name="div">#REF!</definedName>
    <definedName name="dl___13">#REF!</definedName>
    <definedName name="Do">#REF!</definedName>
    <definedName name="docu">#REF!</definedName>
    <definedName name="DONGRE_ASSOCIATES______________PROJECT" localSheetId="0">#REF!</definedName>
    <definedName name="DONGRE_ASSOCIATES______________PROJECT">'[10]MASTER_RATE ANALYSIS'!$B$184:$G$184</definedName>
    <definedName name="door">#REF!</definedName>
    <definedName name="Doors">#REF!</definedName>
    <definedName name="DOW_CORNING_789_SILICONE_SEALANT">#REF!</definedName>
    <definedName name="DP">#REF!</definedName>
    <definedName name="dq">#REF!</definedName>
    <definedName name="Drivers">#REF!</definedName>
    <definedName name="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>#REF!</definedName>
    <definedName name="Ds___13">#REF!</definedName>
    <definedName name="dsds">#REF!</definedName>
    <definedName name="dsdud">#REF!</definedName>
    <definedName name="DSF" localSheetId="0">Scheduled_Payment+Extra_Payment</definedName>
    <definedName name="DSF">Scheduled_Payment+Extra_Payment</definedName>
    <definedName name="dsf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>#REF!</definedName>
    <definedName name="dsfgsd">#REF!</definedName>
    <definedName name="dsfj" hidden="1">#REF!</definedName>
    <definedName name="dsfsd">#REF!</definedName>
    <definedName name="dsw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>#N/A</definedName>
    <definedName name="Duct_Plaster">#REF!</definedName>
    <definedName name="e">#REF!</definedName>
    <definedName name="earth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>#REF!</definedName>
    <definedName name="eeee">#REF!</definedName>
    <definedName name="eeeeeeeeeee">#REF!</definedName>
    <definedName name="ees">#REF!</definedName>
    <definedName name="em">#REF!</definedName>
    <definedName name="Em___0">#REF!</definedName>
    <definedName name="Em___13">#REF!</definedName>
    <definedName name="enckcolumn">#REF!</definedName>
    <definedName name="End_Bal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er">#REF!</definedName>
    <definedName name="eqw">#REF!</definedName>
    <definedName name="er">#REF!</definedName>
    <definedName name="ererer">#REF!</definedName>
    <definedName name="ererwtert">#REF!</definedName>
    <definedName name="eret">#REF!</definedName>
    <definedName name="erhrhjurt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>#REF!</definedName>
    <definedName name="erretr">#REF!</definedName>
    <definedName name="ert">#REF!</definedName>
    <definedName name="es">#REF!</definedName>
    <definedName name="Es___0">#REF!</definedName>
    <definedName name="Es___13">#REF!</definedName>
    <definedName name="est">#N/A</definedName>
    <definedName name="EstCost">#REF!</definedName>
    <definedName name="EstCost_4">#REF!</definedName>
    <definedName name="EstCost_6">#REF!</definedName>
    <definedName name="esti">#REF!</definedName>
    <definedName name="estimate">#REF!</definedName>
    <definedName name="estimate1">#REF!</definedName>
    <definedName name="Estimation">#REF!</definedName>
    <definedName name="estimation1">#REF!</definedName>
    <definedName name="et">#REF!</definedName>
    <definedName name="Et___0">#REF!</definedName>
    <definedName name="Et___13">#REF!</definedName>
    <definedName name="etew">#REF!</definedName>
    <definedName name="etewt">#REF!</definedName>
    <definedName name="E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>#REF!</definedName>
    <definedName name="eu_4">#REF!</definedName>
    <definedName name="eu_6">#REF!</definedName>
    <definedName name="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>#REF!</definedName>
    <definedName name="ewtew">#REF!</definedName>
    <definedName name="exc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Titles">#REF!</definedName>
    <definedName name="Excel_BuiltIn_Print_Titles_1_1">#REF!</definedName>
    <definedName name="Excel_BuiltIn_Print_Titles_3" localSheetId="0">#REF!</definedName>
    <definedName name="Excel_BuiltIn_Print_Titles_3">'[32]INDIGINEOUS ITEMS '!#REF!</definedName>
    <definedName name="Excel_BuiltIn_Print_Titles_3_16" localSheetId="0">#REF!</definedName>
    <definedName name="Excel_BuiltIn_Print_Titles_3_16">'[32]INDIGINEOUS ITEMS '!#REF!</definedName>
    <definedName name="Excel_BuiltIn_Print_Titles_3_3" localSheetId="0">#REF!</definedName>
    <definedName name="Excel_BuiltIn_Print_Titles_3_3">'[32]INDIGINEOUS ITEMS '!#REF!</definedName>
    <definedName name="Excel_BuiltIn_Print_Titles_3_4" localSheetId="0">#REF!</definedName>
    <definedName name="Excel_BuiltIn_Print_Titles_3_4">'[11]INDIGINEOUS ITEMS '!#REF!</definedName>
    <definedName name="Excel_BuiltIn_Print_Titles_3_6" localSheetId="0">#REF!</definedName>
    <definedName name="Excel_BuiltIn_Print_Titles_3_6">'[11]INDIGINEOUS ITEMS '!#REF!</definedName>
    <definedName name="Excel_BuiltIn_Print_Titles_3_9" localSheetId="0">#REF!</definedName>
    <definedName name="Excel_BuiltIn_Print_Titles_3_9">'[32]INDIGINEOUS ITEMS '!#REF!</definedName>
    <definedName name="Excel_BuiltIn_Print_Titles_4">#REF!</definedName>
    <definedName name="Excel_BuiltIn_Recorder">#REF!</definedName>
    <definedName name="Exchange_rate">#REF!</definedName>
    <definedName name="EXIT">#REF!</definedName>
    <definedName name="ext">#REF!</definedName>
    <definedName name="External_Plaster">#REF!</definedName>
    <definedName name="Extra_Pay">#REF!</definedName>
    <definedName name="eyrlp">#REF!</definedName>
    <definedName name="f" hidden="1">#REF!</definedName>
    <definedName name="f534.">#REF!</definedName>
    <definedName name="facom" localSheetId="0">#REF!</definedName>
    <definedName name="facom">'[26]TBAL9697 -group wise  sdpl'!$A$34</definedName>
    <definedName name="fafur" localSheetId="0">#REF!</definedName>
    <definedName name="fafur">'[26]TBAL9697 -group wise  sdpl'!$A$34</definedName>
    <definedName name="faofeq" localSheetId="0">#REF!</definedName>
    <definedName name="faofeq">'[26]TBAL9697 -group wise  sdpl'!$A$34</definedName>
    <definedName name="faplm" localSheetId="0">#REF!</definedName>
    <definedName name="faplm">'[26]TBAL9697 -group wise  sdpl'!$A$34</definedName>
    <definedName name="fapms" localSheetId="0">#REF!</definedName>
    <definedName name="fapms">'[26]TBAL9697 -group wise  sdpl'!$A$34</definedName>
    <definedName name="faveh" localSheetId="0">#REF!</definedName>
    <definedName name="faveh">'[26]TBAL9697 -group wise  sdpl'!$A$34</definedName>
    <definedName name="Fb">#REF!</definedName>
    <definedName name="fd">#REF!</definedName>
    <definedName name="fdasds">#REF!</definedName>
    <definedName name="fdghdgfh">#REF!</definedName>
    <definedName name="fdhjfju">#REF!</definedName>
    <definedName name="FF">#REF!</definedName>
    <definedName name="FFGTET">#N/A</definedName>
    <definedName name="FFL" localSheetId="0">#REF!</definedName>
    <definedName name="FFL">'[9]Column Blk 1'!$C$650</definedName>
    <definedName name="fg">#REF!</definedName>
    <definedName name="fgececf">#REF!</definedName>
    <definedName name="fgf">#REF!</definedName>
    <definedName name="fgfdg" hidden="1">#REF!</definedName>
    <definedName name="fgh">#REF!</definedName>
    <definedName name="FGH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 localSheetId="0">#REF!</definedName>
    <definedName name="fghg">'[33]Break up Sheet'!#REF!</definedName>
    <definedName name="FGHGFH">#REF!</definedName>
    <definedName name="fgsadgsgfd">#REF!</definedName>
    <definedName name="fgty">#REF!</definedName>
    <definedName name="FH">#REF!</definedName>
    <definedName name="fhdsgbh">#REF!</definedName>
    <definedName name="FHFGHFF">#REF!</definedName>
    <definedName name="FHFGHGFH">#REF!</definedName>
    <definedName name="FHGFHFF">#REF!</definedName>
    <definedName name="FHGFHGFH" localSheetId="0">#REF!</definedName>
    <definedName name="FHGFHGFH">'[34]Break up Sheet'!#REF!</definedName>
    <definedName name="FHJFHGFH">#REF!</definedName>
    <definedName name="FHNFHFHF">#REF!</definedName>
    <definedName name="fhryu">#REF!</definedName>
    <definedName name="Fhwl">#REF!</definedName>
    <definedName name="fin">#REF!</definedName>
    <definedName name="Final" hidden="1">#REF!</definedName>
    <definedName name="finish">#REF!</definedName>
    <definedName name="FINISHES">#REF!</definedName>
    <definedName name="first">#REF!</definedName>
    <definedName name="firstfloor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">#REF!</definedName>
    <definedName name="fixed_asset">#REF!</definedName>
    <definedName name="fj">#REF!</definedName>
    <definedName name="flag1">#REF!</definedName>
    <definedName name="FLG" localSheetId="0">#REF!</definedName>
    <definedName name="FLG">'[9]Column Blk 1'!$C$23</definedName>
    <definedName name="flr.tile">#REF!</definedName>
    <definedName name="fn">#REF!</definedName>
    <definedName name="fo">#REF!</definedName>
    <definedName name="foo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 localSheetId="0">#REF!</definedName>
    <definedName name="Footing">'[35]Break up Sheet'!#REF!</definedName>
    <definedName name="FOOTING_COVER">#REF!</definedName>
    <definedName name="Footings">#REF!</definedName>
    <definedName name="ForestEdge" hidden="1">#REF!</definedName>
    <definedName name="FormTitle">#REF!</definedName>
    <definedName name="FormTitle_4">#REF!</definedName>
    <definedName name="FormTitle_6">#REF!</definedName>
    <definedName name="FQAQ">#REF!</definedName>
    <definedName name="FR">#REF!</definedName>
    <definedName name="fRANCIS">#REF!</definedName>
    <definedName name="Francis.">#REF!</definedName>
    <definedName name="fRANCU">#REF!</definedName>
    <definedName name="frncis">#REF!</definedName>
    <definedName name="frt">#REF!</definedName>
    <definedName name="fsaf">#REF!</definedName>
    <definedName name="fsds">#REF!</definedName>
    <definedName name="fsdsdf">#REF!</definedName>
    <definedName name="fsfs" hidden="1">#REF!</definedName>
    <definedName name="fsg">#REF!</definedName>
    <definedName name="FSRVRFR">#REF!</definedName>
    <definedName name="FSSDD">#REF!</definedName>
    <definedName name="ft">#REF!</definedName>
    <definedName name="ftg" localSheetId="0">#REF!</definedName>
    <definedName name="ftg">'[36]rcc( sub)'!#REF!</definedName>
    <definedName name="Full_Print">#REF!</definedName>
    <definedName name="Funiture">#REF!</definedName>
    <definedName name="Fv">#REF!</definedName>
    <definedName name="g">#REF!</definedName>
    <definedName name="g1622.">#REF!</definedName>
    <definedName name="g2669." localSheetId="0">#REF!</definedName>
    <definedName name="g2669.">'[37]meas-wp'!#REF!</definedName>
    <definedName name="g2707.">#REF!</definedName>
    <definedName name="G31j1620">#REF!</definedName>
    <definedName name="g452.">#REF!</definedName>
    <definedName name="GA_1">#REF!</definedName>
    <definedName name="GA_2">#REF!</definedName>
    <definedName name="gala135">#REF!</definedName>
    <definedName name="gama">#REF!</definedName>
    <definedName name="gamah">#REF!</definedName>
    <definedName name="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>#REF!</definedName>
    <definedName name="g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>#REF!</definedName>
    <definedName name="ger">#REF!</definedName>
    <definedName name="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>#REF!</definedName>
    <definedName name="gfu" localSheetId="0">#REF!</definedName>
    <definedName name="gfu">'[15]Structure Bills Qty'!$A$6:$M$13</definedName>
    <definedName name="ggg" hidden="1">#REF!</definedName>
    <definedName name="ggggggggggg">#REF!</definedName>
    <definedName name="ggrtr">#REF!</definedName>
    <definedName name="gh">#REF!</definedName>
    <definedName name="gherh" localSheetId="0">Scheduled_Payment+Extra_Payment</definedName>
    <definedName name="gherh">Scheduled_Payment+Extra_Payment</definedName>
    <definedName name="ghfghgfjfjgfjgfjgf" localSheetId="0" hidden="1">#REF!</definedName>
    <definedName name="ghfghgfjfjgfjgfjgf" hidden="1">[37]Micro!#REF!</definedName>
    <definedName name="ghjfhfhl">#REF!</definedName>
    <definedName name="ghjhjh" hidden="1">#REF!</definedName>
    <definedName name="ghjkhkj">#N/A</definedName>
    <definedName name="GHJT">#REF!</definedName>
    <definedName name="gj">#REF!</definedName>
    <definedName name="gk">#REF!</definedName>
    <definedName name="GL" localSheetId="0">#REF!</definedName>
    <definedName name="GL">'[9]Swimming pool'!$D$16</definedName>
    <definedName name="GLAND">#REF!</definedName>
    <definedName name="gm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notes" localSheetId="0">#REF!</definedName>
    <definedName name="gnotes">[38]Conc!$A$1:$Q$55</definedName>
    <definedName name="gopi">#REF!</definedName>
    <definedName name="Group1">#REF!</definedName>
    <definedName name="Group2">#REF!</definedName>
    <definedName name="Group3">#REF!</definedName>
    <definedName name="Group4">#REF!</definedName>
    <definedName name="gs">#REF!</definedName>
    <definedName name="GSDFSDF">#REF!</definedName>
    <definedName name="gsgfrr">#N/A</definedName>
    <definedName name="gt" localSheetId="0">#REF!</definedName>
    <definedName name="gt">'[9]Column Blk 1'!$D$18</definedName>
    <definedName name="gyp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 localSheetId="0">#REF!</definedName>
    <definedName name="h608.">'[39]EST-CIVIL'!#REF!</definedName>
    <definedName name="Hafeez">#REF!</definedName>
    <definedName name="handrail">#REF!</definedName>
    <definedName name="handrails">#REF!</definedName>
    <definedName name="handrails\">#REF!</definedName>
    <definedName name="HARI">#REF!</definedName>
    <definedName name="hatmy145" localSheetId="0">#REF!</definedName>
    <definedName name="hatmy145">'[7]BILL COV'!#REF!</definedName>
    <definedName name="hb" localSheetId="0">#REF!</definedName>
    <definedName name="hb">'[40]final estimate'!#REF!</definedName>
    <definedName name="head">#N/A</definedName>
    <definedName name="Header_Row">ROW(#REF!)</definedName>
    <definedName name="Headings" localSheetId="0">#REF!</definedName>
    <definedName name="Headings">[41]Headings!$A$2:$K$123</definedName>
    <definedName name="Headings_16" localSheetId="0">#REF!</definedName>
    <definedName name="Headings_16">[41]Headings!$A$2:$K$123</definedName>
    <definedName name="Headings_3" localSheetId="0">#REF!</definedName>
    <definedName name="Headings_3">[41]Headings!$A$2:$K$123</definedName>
    <definedName name="Headings_4" localSheetId="0">#REF!</definedName>
    <definedName name="Headings_4">[12]Headings!$A$2:$K$123</definedName>
    <definedName name="Headings_6" localSheetId="0">#REF!</definedName>
    <definedName name="Headings_6">[12]Headings!$A$2:$K$123</definedName>
    <definedName name="Headings_9" localSheetId="0">#REF!</definedName>
    <definedName name="Headings_9">[41]Headings!$A$2:$K$123</definedName>
    <definedName name="hf">#REF!</definedName>
    <definedName name="hgg">#REF!</definedName>
    <definedName name="hgjjjgfj">#REF!</definedName>
    <definedName name="h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>#REF!</definedName>
    <definedName name="hhhh">#REF!</definedName>
    <definedName name="hhkhkh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>#REF!</definedName>
    <definedName name="HINDHUSTAN">#REF!</definedName>
    <definedName name="HIns">#REF!</definedName>
    <definedName name="hj" hidden="1">#REF!</definedName>
    <definedName name="HJGFJSDGHJ">#N/A</definedName>
    <definedName name="hjk">#REF!</definedName>
    <definedName name="hjkhjk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>#REF!</definedName>
    <definedName name="hr">#REF!</definedName>
    <definedName name="hS">#REF!</definedName>
    <definedName name="hS___0">#REF!</definedName>
    <definedName name="hS___13">#REF!</definedName>
    <definedName name="HU" localSheetId="0">#REF!</definedName>
    <definedName name="HU">'[42]ESTIMATE for approval'!#REF!</definedName>
    <definedName name="Hu___0">#REF!</definedName>
    <definedName name="Hu___13">#REF!</definedName>
    <definedName name="hxb">#REF!</definedName>
    <definedName name="hxi">#REF!</definedName>
    <definedName name="h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___13">#REF!</definedName>
    <definedName name="ie">#REF!</definedName>
    <definedName name="If">#REF!</definedName>
    <definedName name="Ig">#REF!</definedName>
    <definedName name="Ig___0">#REF!</definedName>
    <definedName name="Ig___13">#REF!</definedName>
    <definedName name="ihkjhkj">#REF!</definedName>
    <definedName name="iii">#REF!</definedName>
    <definedName name="iiiiiiiiiii">#REF!</definedName>
    <definedName name="iju">#REF!</definedName>
    <definedName name="ik">#REF!</definedName>
    <definedName name="IN">#REF!</definedName>
    <definedName name="income">#REF!</definedName>
    <definedName name="indf">#REF!</definedName>
    <definedName name="indf_4">#REF!</definedName>
    <definedName name="indf_6">#REF!</definedName>
    <definedName name="indu">#REF!</definedName>
    <definedName name="INFRASTRUCTURE_ENTRY">#REF!</definedName>
    <definedName name="insert_rows_1" localSheetId="0">#REF!</definedName>
    <definedName name="insert_rows_1">'[43]Basement Budget'!#REF!</definedName>
    <definedName name="InstBillingMethod">#REF!</definedName>
    <definedName name="InstBillingMethod_4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nal_Plaster">#REF!</definedName>
    <definedName name="inv">#REF!</definedName>
    <definedName name="INV_SCH">#REF!</definedName>
    <definedName name="investment">#REF!</definedName>
    <definedName name="ioio">#REF!</definedName>
    <definedName name="iop">#REF!</definedName>
    <definedName name="ipip">#REF!</definedName>
    <definedName name="ipu">#REF!</definedName>
    <definedName name="ipu___0">#REF!</definedName>
    <definedName name="ipu___13">#REF!</definedName>
    <definedName name="iri">#REF!</definedName>
    <definedName name="iris">#REF!</definedName>
    <definedName name="iui">#REF!</definedName>
    <definedName name="IV">#REF!</definedName>
    <definedName name="iyui">#REF!</definedName>
    <definedName name="j" hidden="1">#REF!</definedName>
    <definedName name="jas">#REF!</definedName>
    <definedName name="jaspre">#REF!</definedName>
    <definedName name="jbhjb">#REF!</definedName>
    <definedName name="jbvhbvh">#REF!</definedName>
    <definedName name="jd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d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EJS___11">#REF!</definedName>
    <definedName name="JEJS___12">#REF!</definedName>
    <definedName name="JEJS___13">#REF!</definedName>
    <definedName name="JEJS___4">#REF!</definedName>
    <definedName name="jeri">#REF!</definedName>
    <definedName name="jfjh" hidden="1">#REF!</definedName>
    <definedName name="jfjy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>#REF!</definedName>
    <definedName name="jhjyhj">#REF!</definedName>
    <definedName name="jhkl">#REF!</definedName>
    <definedName name="jj">#REF!</definedName>
    <definedName name="jjj">#REF!</definedName>
    <definedName name="jjjjjjjjjj">#REF!</definedName>
    <definedName name="jjk" localSheetId="0">#REF!</definedName>
    <definedName name="jjk">'[20]Break up Sheet'!#REF!</definedName>
    <definedName name="jk">#REF!</definedName>
    <definedName name="jkkkj" hidden="1">#REF!</definedName>
    <definedName name="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ui">#REF!</definedName>
    <definedName name="k">#REF!</definedName>
    <definedName name="K___0">#REF!</definedName>
    <definedName name="K___13">#REF!</definedName>
    <definedName name="k1_table">#REF!</definedName>
    <definedName name="k1x" localSheetId="0">#REF!</definedName>
    <definedName name="k1x">[14]Design!#REF!</definedName>
    <definedName name="k1y" localSheetId="0">#REF!</definedName>
    <definedName name="k1y">[14]Design!#REF!</definedName>
    <definedName name="k2x" localSheetId="0">#REF!</definedName>
    <definedName name="k2x">[14]Design!#REF!</definedName>
    <definedName name="k2y" localSheetId="0">#REF!</definedName>
    <definedName name="k2y">[14]Design!#REF!</definedName>
    <definedName name="ka">#REF!</definedName>
    <definedName name="kaja">#REF!</definedName>
    <definedName name="kan">#REF!</definedName>
    <definedName name="kanch" localSheetId="0">#REF!</definedName>
    <definedName name="kanch">'[44]Break up Sheet'!#REF!</definedName>
    <definedName name="kc">#REF!</definedName>
    <definedName name="Kh">#REF!</definedName>
    <definedName name="Kh___0">#REF!</definedName>
    <definedName name="Kh___13">#REF!</definedName>
    <definedName name="k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>#REF!</definedName>
    <definedName name="kj" localSheetId="0">#REF!</definedName>
    <definedName name="kj">'[23]Labor abs-PW'!$20:$20</definedName>
    <definedName name="kjbkjh">#REF!</definedName>
    <definedName name="kjdnfdf">#REF!</definedName>
    <definedName name="kjh">#REF!</definedName>
    <definedName name="k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>#REF!</definedName>
    <definedName name="kkkj" hidden="1">#REF!</definedName>
    <definedName name="Km">#REF!</definedName>
    <definedName name="Km___0">#REF!</definedName>
    <definedName name="Km___13">#REF!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___0">#REF!</definedName>
    <definedName name="Ks___13">#REF!</definedName>
    <definedName name="l">#REF!</definedName>
    <definedName name="labourrate" localSheetId="0">#REF!</definedName>
    <definedName name="labourrate">'[10]MASTER_RATE ANALYSIS'!$A$184:$G$345</definedName>
    <definedName name="LAMP">#REF!</definedName>
    <definedName name="LAMP___0">#REF!</definedName>
    <definedName name="LAMP___13">#REF!</definedName>
    <definedName name="Land_adv">#REF!</definedName>
    <definedName name="landscape">#REF!</definedName>
    <definedName name="landscpe">#REF!</definedName>
    <definedName name="lasdk" localSheetId="0">#REF!</definedName>
    <definedName name="lasdk">'[15]Structure Bills Qty'!$1:$3</definedName>
    <definedName name="Last_Row" localSheetId="0">IF('Ground Floor Beam '!Values_Entered,Header_Row+'Ground Floor Beam '!Number_of_Payments,Header_Row)</definedName>
    <definedName name="Last_Row">IF(Values_Entered,Header_Row+Number_of_Payments,Header_Row)</definedName>
    <definedName name="Lc">#REF!</definedName>
    <definedName name="Lc___0">#REF!</definedName>
    <definedName name="Lc___13">#REF!</definedName>
    <definedName name="LCAR100">#REF!</definedName>
    <definedName name="Lead">#REF!</definedName>
    <definedName name="leela">#REF!</definedName>
    <definedName name="lef">#REF!</definedName>
    <definedName name="lel">#REF!</definedName>
    <definedName name="len">#REF!</definedName>
    <definedName name="LG_1">#REF!</definedName>
    <definedName name="LGF" localSheetId="0">#REF!</definedName>
    <definedName name="LGF">'[9]Column Blk 1'!$C$324</definedName>
    <definedName name="lhuuioyhuyhui" localSheetId="0">#REF!</definedName>
    <definedName name="lhuuioyhuyhui">'[28]RENT MASTER FILE'!#REF!</definedName>
    <definedName name="limcount" hidden="1">1</definedName>
    <definedName name="li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hidden="1">#REF!</definedName>
    <definedName name="lo">#REF!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r">#REF!</definedName>
    <definedName name="Lr___0">#REF!</definedName>
    <definedName name="Lr___13">#REF!</definedName>
    <definedName name="lrt">#REF!</definedName>
    <definedName name="LSD_4100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 localSheetId="0">#REF!</definedName>
    <definedName name="M1x">[14]Design!#REF!</definedName>
    <definedName name="M1y" localSheetId="0">#REF!</definedName>
    <definedName name="M1y">[14]Design!#REF!</definedName>
    <definedName name="M2x" localSheetId="0">#REF!</definedName>
    <definedName name="M2x">[14]Design!#REF!</definedName>
    <definedName name="M2y" localSheetId="0">#REF!</definedName>
    <definedName name="M2y">[14]Design!#REF!</definedName>
    <definedName name="MACHINE_EQUIPMENT">#REF!</definedName>
    <definedName name="MACHINE_EQUIPMENT_ENTRY">#REF!</definedName>
    <definedName name="Macro1">#REF!</definedName>
    <definedName name="Macro2">#REF!</definedName>
    <definedName name="macrocopy">#N/A</definedName>
    <definedName name="m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>#REF!</definedName>
    <definedName name="manish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sonary" localSheetId="0">#REF!</definedName>
    <definedName name="Masonary">'[45]Builtup Area'!#REF!</definedName>
    <definedName name="masterlist">#N/A</definedName>
    <definedName name="Mat" localSheetId="0">#REF!</definedName>
    <definedName name="Mat">'[44]Break up Sheet'!#REF!</definedName>
    <definedName name="Material_rate_entry">#REF!</definedName>
    <definedName name="MATV">#REF!</definedName>
    <definedName name="mayflower">#REF!</definedName>
    <definedName name="MDF">#REF!</definedName>
    <definedName name="meest">#REF!</definedName>
    <definedName name="mehead">#REF!</definedName>
    <definedName name="mena">#REF!</definedName>
    <definedName name="MF">#REF!</definedName>
    <definedName name="MF___0">#REF!</definedName>
    <definedName name="MF___13">#REF!</definedName>
    <definedName name="MIS">#N/A</definedName>
    <definedName name="mm">#REF!</definedName>
    <definedName name="mmm">#REF!</definedName>
    <definedName name="mmmmmmmmmm">#REF!</definedName>
    <definedName name="mnvgdg">#REF!</definedName>
    <definedName name="mobi">#REF!</definedName>
    <definedName name="Mobilization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P" hidden="1">#REF!</definedName>
    <definedName name="ms" localSheetId="0">#REF!</definedName>
    <definedName name="ms">'[15]Structure Bills Qty'!$1:$3</definedName>
    <definedName name="MT_1">#REF!</definedName>
    <definedName name="MT_2">#REF!</definedName>
    <definedName name="MT_3">#REF!</definedName>
    <definedName name="MTV">#REF!</definedName>
    <definedName name="MV_1">#REF!</definedName>
    <definedName name="MV_2">#REF!</definedName>
    <definedName name="MV_3">#REF!</definedName>
    <definedName name="MV_4">#REF!</definedName>
    <definedName name="MV_5">#REF!</definedName>
    <definedName name="n" localSheetId="0">MATCH(0.01,End_Bal,-1)+1</definedName>
    <definedName name="n">MATCH(0.01,End_Bal,-1)+1</definedName>
    <definedName name="N___0">#REF!</definedName>
    <definedName name="N___13">#REF!</definedName>
    <definedName name="nagapp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>#REF!</definedName>
    <definedName name="Neck">#REF!</definedName>
    <definedName name="NEW">#REF!</definedName>
    <definedName name="nmmn">#REF!</definedName>
    <definedName name="NN___13">#REF!</definedName>
    <definedName name="nnn">#REF!</definedName>
    <definedName name="no" localSheetId="0">#REF!</definedName>
    <definedName name="no">[18]Slab!#REF!</definedName>
    <definedName name="nonmodular">#REF!</definedName>
    <definedName name="nonmodular_4">#REF!</definedName>
    <definedName name="nonmodular_6">#REF!</definedName>
    <definedName name="NOT_SPECIFIED">#REF!</definedName>
    <definedName name="not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>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bpl">#REF!</definedName>
    <definedName name="octf">#REF!</definedName>
    <definedName name="OfficeBoys">#REF!</definedName>
    <definedName name="oio">#REF!</definedName>
    <definedName name="oipo">#REF!</definedName>
    <definedName name="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>#REF!</definedName>
    <definedName name="ooooooooo">#REF!</definedName>
    <definedName name="Open">#REF!</definedName>
    <definedName name="option22">#REF!</definedName>
    <definedName name="osdnvkls" localSheetId="0" hidden="1">#REF!</definedName>
    <definedName name="osdnvkls" hidden="1">'[45]Labor abs-NMR'!$I$1:$I$7</definedName>
    <definedName name="OVER_HEADS_ENTRY">#REF!</definedName>
    <definedName name="Overall_Summary_Title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a">#REF!</definedName>
    <definedName name="pa___0">#REF!</definedName>
    <definedName name="pa___13">#REF!</definedName>
    <definedName name="Pallav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all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ane2">#REF!</definedName>
    <definedName name="Pane2___0">#REF!</definedName>
    <definedName name="Pane2___13">#REF!</definedName>
    <definedName name="par">#N/A</definedName>
    <definedName name="part" localSheetId="0">#REF!</definedName>
    <definedName name="part">'[27]RA-markate'!$A$389:$B$1034</definedName>
    <definedName name="paul">50000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b">#REF!</definedName>
    <definedName name="pb___0">#REF!</definedName>
    <definedName name="pb___11">#REF!</definedName>
    <definedName name="pb___12">#REF!</definedName>
    <definedName name="PBILL">#REF!</definedName>
    <definedName name="Pbx" localSheetId="0">#REF!</definedName>
    <definedName name="Pbx">[14]Design!#REF!</definedName>
    <definedName name="Pby" localSheetId="0">#REF!</definedName>
    <definedName name="Pby">[14]Design!#REF!</definedName>
    <definedName name="PCC_Depth" localSheetId="0">#REF!</definedName>
    <definedName name="PCC_Depth">'[19]Retaining wall -1'!$C$13</definedName>
    <definedName name="PCC_offset" localSheetId="0">#REF!</definedName>
    <definedName name="PCC_offset">'[19]Retaining wall -1'!$C$12</definedName>
    <definedName name="pd" localSheetId="0">#REF!</definedName>
    <definedName name="pd">'[9]Beam FF,SF Blk 1'!$D$22</definedName>
    <definedName name="PD_1">#REF!</definedName>
    <definedName name="PEDESTAL">#REF!</definedName>
    <definedName name="pH___13">#REF!</definedName>
    <definedName name="PhaseCode">#REF!</definedName>
    <definedName name="pioi">#REF!</definedName>
    <definedName name="PL_1">#REF!</definedName>
    <definedName name="Plant">#REF!</definedName>
    <definedName name="plants">#REF!</definedName>
    <definedName name="Plinth_beam">#REF!</definedName>
    <definedName name="plumbing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>#REF!</definedName>
    <definedName name="PM">#REF!</definedName>
    <definedName name="p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>#REF!</definedName>
    <definedName name="PO.2">#REF!</definedName>
    <definedName name="PO_1">#REF!</definedName>
    <definedName name="PO_2">#REF!</definedName>
    <definedName name="PO_3">#REF!</definedName>
    <definedName name="po_4">#REF!</definedName>
    <definedName name="po_6">#REF!</definedName>
    <definedName name="poles" localSheetId="0">#REF!</definedName>
    <definedName name="poles">'[15]Structure Bills Qty'!$A$6:$M$13</definedName>
    <definedName name="pp" hidden="1">#REF!</definedName>
    <definedName name="pppppppppp">#REF!</definedName>
    <definedName name="pr">#REF!</definedName>
    <definedName name="prasad145">#REF!</definedName>
    <definedName name="prasad146">#REF!</definedName>
    <definedName name="pre">#REF!</definedName>
    <definedName name="preli">#REF!</definedName>
    <definedName name="PRELIM">#REF!</definedName>
    <definedName name="Preliminaries">#REF!</definedName>
    <definedName name="preliminary">#REF!</definedName>
    <definedName name="prelim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>#REF!</definedName>
    <definedName name="PREM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>#REF!</definedName>
    <definedName name="PrimeAddress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">#REF!</definedName>
    <definedName name="Princ">#REF!</definedName>
    <definedName name="Principal">#REF!</definedName>
    <definedName name="Print">#REF!</definedName>
    <definedName name="print_ar">#REF!</definedName>
    <definedName name="_xlnm.Print_Area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Area_Reset" localSheetId="0">OFFSET(Full_Print,0,0,'Ground Floor Beam '!Last_Row)</definedName>
    <definedName name="Print_Area_Reset">OFFSET(Full_Print,0,0,Last_Row)</definedName>
    <definedName name="_xlnm.Print_Titles">#REF!</definedName>
    <definedName name="priya">#REF!</definedName>
    <definedName name="priya1" localSheetId="0">#REF!</definedName>
    <definedName name="priya1">'[46]Rate analysis'!$C$2</definedName>
    <definedName name="pro" localSheetId="0">#REF!</definedName>
    <definedName name="pro">'[47]Break up Sheet'!#REF!</definedName>
    <definedName name="PROD">#REF!</definedName>
    <definedName name="PROD_4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 localSheetId="0">#REF!</definedName>
    <definedName name="pt">'[48]HF Blk 1'!#REF!</definedName>
    <definedName name="pun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 localSheetId="0">#REF!</definedName>
    <definedName name="Puz">[14]Design!#REF!</definedName>
    <definedName name="q">#REF!</definedName>
    <definedName name="qa" localSheetId="0">#REF!</definedName>
    <definedName name="qa">[49]Sheet1!$A$2:$F$262</definedName>
    <definedName name="Qc___13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hidden="1">#REF!</definedName>
    <definedName name="QRQWD">#REF!</definedName>
    <definedName name="Qspan">#REF!</definedName>
    <definedName name="QTY">#REF!</definedName>
    <definedName name="qua">#REF!</definedName>
    <definedName name="Quantity">#REF!</definedName>
    <definedName name="QUANTITY1">#REF!</definedName>
    <definedName name="quar">#REF!</definedName>
    <definedName name="QUARTZ">#REF!</definedName>
    <definedName name="quotient">"denominator"</definedName>
    <definedName name="qw">#REF!</definedName>
    <definedName name="qwe" localSheetId="0">#REF!</definedName>
    <definedName name="qwe">[49]Sheet1!$2:$2</definedName>
    <definedName name="qwerwqerwe">#REF!</definedName>
    <definedName name="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>#REF!</definedName>
    <definedName name="radhika" localSheetId="0">#REF!</definedName>
    <definedName name="radhika">'[50]Break up Sheet'!#REF!</definedName>
    <definedName name="rahaer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p" localSheetId="0">DATE(YEAR([0]!Loan_Start),MONTH([0]!Loan_Start)+Payment_Number,DAY([0]!Loan_Start))</definedName>
    <definedName name="Ramp">DATE(YEAR([0]!Loan_Start),MONTH([0]!Loan_Start)+Payment_Number,DAY([0]!Loan_Start))</definedName>
    <definedName name="RANGE">#REF!</definedName>
    <definedName name="RANGE1">#REF!</definedName>
    <definedName name="RANGE2">#REF!</definedName>
    <definedName name="RANGE21">#REF!</definedName>
    <definedName name="range3">#REF!</definedName>
    <definedName name="RASH">#REF!</definedName>
    <definedName name="rashmi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localSheetId="0">#REF!</definedName>
    <definedName name="re">'[51]Rate analysis'!$C$2</definedName>
    <definedName name="Re___0">#REF!</definedName>
    <definedName name="Re___13">#REF!</definedName>
    <definedName name="rec">#REF!</definedName>
    <definedName name="Recon">#REF!</definedName>
    <definedName name="reconcilation">#REF!</definedName>
    <definedName name="reconcile" localSheetId="0">#REF!</definedName>
    <definedName name="reconcile">'[52]Rate analysis'!$C$2</definedName>
    <definedName name="Reconcole">#N/A</definedName>
    <definedName name="_xlnm.Recorder">#REF!</definedName>
    <definedName name="rect_4_415">#REF!</definedName>
    <definedName name="reee">#REF!</definedName>
    <definedName name="re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>#REF!</definedName>
    <definedName name="REGULAR_STAFF_ENTRY">#REF!</definedName>
    <definedName name="rel">#REF!</definedName>
    <definedName name="RES">#REF!</definedName>
    <definedName name="resd" localSheetId="0">#REF!</definedName>
    <definedName name="resd">'[53]Break up Sheet'!#REF!</definedName>
    <definedName name="reswe" hidden="1">#REF!</definedName>
    <definedName name="Rev">#REF!</definedName>
    <definedName name="REVISED">#REF!</definedName>
    <definedName name="Revision">#REF!</definedName>
    <definedName name="REW">#REF!</definedName>
    <definedName name="rg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>#REF!</definedName>
    <definedName name="rig">#REF!</definedName>
    <definedName name="rim4_4">#REF!</definedName>
    <definedName name="rim4_6">#REF!</definedName>
    <definedName name="Rl">#REF!</definedName>
    <definedName name="Rl___0">#REF!</definedName>
    <definedName name="Rl___13">#REF!</definedName>
    <definedName name="robot">#REF!</definedName>
    <definedName name="rosid">#REF!</definedName>
    <definedName name="RQQQ">#REF!</definedName>
    <definedName name="rr">#REF!</definedName>
    <definedName name="rrr">#REF!</definedName>
    <definedName name="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>#REF!</definedName>
    <definedName name="rrrrrrrrr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>#REF!</definedName>
    <definedName name="rtr">#REF!</definedName>
    <definedName name="rtrt">#REF!</definedName>
    <definedName name="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>#REF!</definedName>
    <definedName name="rttrt">#REF!</definedName>
    <definedName name="rty">#REF!</definedName>
    <definedName name="rtyu">#REF!</definedName>
    <definedName name="RUT">#REF!</definedName>
    <definedName name="ryy">#REF!</definedName>
    <definedName name="S">#REF!</definedName>
    <definedName name="S0">#REF!</definedName>
    <definedName name="SA">#REF!</definedName>
    <definedName name="saa">#REF!</definedName>
    <definedName name="sadd">#REF!</definedName>
    <definedName name="sadfasdf" localSheetId="0">#REF!</definedName>
    <definedName name="sadfasdf">[54]Notes!$D$5:$K$265</definedName>
    <definedName name="sadfdasf" hidden="1">#REF!</definedName>
    <definedName name="sadfsadf">#REF!</definedName>
    <definedName name="sadfsdaf">#REF!</definedName>
    <definedName name="safe">#REF!</definedName>
    <definedName name="Safety">#REF!</definedName>
    <definedName name="salary">#REF!</definedName>
    <definedName name="SalesMgr">#REF!</definedName>
    <definedName name="SalesMgr_4">#REF!</definedName>
    <definedName name="SalesMgr_6">#REF!</definedName>
    <definedName name="SASDASD">#REF!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caffolding" hidden="1">#REF!</definedName>
    <definedName name="SCC">#REF!</definedName>
    <definedName name="SCD">#REF!</definedName>
    <definedName name="SCE">#REF!</definedName>
    <definedName name="SCED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roll">#REF!</definedName>
    <definedName name="SD">#REF!</definedName>
    <definedName name="sdasd" localSheetId="0">#REF!</definedName>
    <definedName name="sdasd">[55]Notes!$D$3:$L$231</definedName>
    <definedName name="Sdate">#REF!</definedName>
    <definedName name="sddff">#REF!</definedName>
    <definedName name="sdfd">#REF!</definedName>
    <definedName name="sdfdf">#REF!</definedName>
    <definedName name="sdffggg">#REF!</definedName>
    <definedName name="sdffs">#REF!</definedName>
    <definedName name="sdffsd">#REF!</definedName>
    <definedName name="sdfgdsfgdf">#REF!</definedName>
    <definedName name="sdfgsdg">#N/A</definedName>
    <definedName name="sdfgsdsdsdf">#REF!</definedName>
    <definedName name="sdfjasdfklj">#REF!</definedName>
    <definedName name="SDFS" localSheetId="0">#REF!</definedName>
    <definedName name="SDFS">[14]Design!#REF!</definedName>
    <definedName name="sdfsd">#REF!</definedName>
    <definedName name="sdfsdf">#REF!</definedName>
    <definedName name="sdggdsfgsdf">#REF!</definedName>
    <definedName name="sdgsdht">#REF!</definedName>
    <definedName name="sdgsdsdf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dsss">#REF!</definedName>
    <definedName name="SDW">#REF!</definedName>
    <definedName name="SE_214B" localSheetId="0">#REF!</definedName>
    <definedName name="SE_214B">'[56]Slab Blk-02'!$B$8</definedName>
    <definedName name="sec">#REF!</definedName>
    <definedName name="sec_deposit">#REF!</definedName>
    <definedName name="SECT">#REF!</definedName>
    <definedName name="sect1" localSheetId="0">#REF!</definedName>
    <definedName name="sect1">'[57]RA-markate'!$A$389:$B$1034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ured">#REF!</definedName>
    <definedName name="securi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>#REF!</definedName>
    <definedName name="SelectedLanguage_4">#REF!</definedName>
    <definedName name="SelectedLanguage_6">#REF!</definedName>
    <definedName name="sencount" hidden="1">1</definedName>
    <definedName name="SER">#REF!</definedName>
    <definedName name="servf">#REF!</definedName>
    <definedName name="Setflag">#REF!</definedName>
    <definedName name="SF">#REF!</definedName>
    <definedName name="sfdfsd">#REF!</definedName>
    <definedName name="sfe" hidden="1">#REF!</definedName>
    <definedName name="sfff">#REF!</definedName>
    <definedName name="SFFSDF">#REF!</definedName>
    <definedName name="sffsff">#REF!</definedName>
    <definedName name="sffssd">#REF!</definedName>
    <definedName name="SFL" localSheetId="0">#REF!</definedName>
    <definedName name="SFL">'[9]Column Blk 1'!$C$950</definedName>
    <definedName name="sfsd">#REF!</definedName>
    <definedName name="SFSDFS">#REF!</definedName>
    <definedName name="SFSDFSD">#REF!</definedName>
    <definedName name="SFSDFSDF">#REF!</definedName>
    <definedName name="SFSDFSF">#REF!</definedName>
    <definedName name="sfsf">#REF!</definedName>
    <definedName name="sfsfs" localSheetId="0">#REF!</definedName>
    <definedName name="sfsfs">'[23]Labor abs-NMR'!$20:$20</definedName>
    <definedName name="sfssdfs">#REF!</definedName>
    <definedName name="sfssf" localSheetId="0" hidden="1">#REF!</definedName>
    <definedName name="sfssf" hidden="1">'[22]Labor abs-NMR'!$I$1:$I$7</definedName>
    <definedName name="SFWEWFRWER" localSheetId="0">#REF!</definedName>
    <definedName name="SFWEWFRWER">'[58]Break up Sheet'!#REF!</definedName>
    <definedName name="sg">#REF!</definedName>
    <definedName name="sgfe" hidden="1">#REF!</definedName>
    <definedName name="sgfssfs">#REF!</definedName>
    <definedName name="sgggggg" hidden="1">#REF!</definedName>
    <definedName name="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>#REF!</definedName>
    <definedName name="shank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>#REF!</definedName>
    <definedName name="Shear" hidden="1">#REF!</definedName>
    <definedName name="Sheet" hidden="1">#REF!</definedName>
    <definedName name="sheet1___13">#REF!</definedName>
    <definedName name="SHOPBOQ">#REF!</definedName>
    <definedName name="SHOPHED">#REF!</definedName>
    <definedName name="SHRLMR" localSheetId="0">Scheduled_Payment+Extra_Payment</definedName>
    <definedName name="SHRLMR">Scheduled_Payment+Extra_Payment</definedName>
    <definedName name="Sht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 localSheetId="0">#REF!</definedName>
    <definedName name="sini">'[44]Break up Sheet'!#REF!</definedName>
    <definedName name="SiteID">#REF!</definedName>
    <definedName name="SiteID_4">#REF!</definedName>
    <definedName name="SiteID_6">#REF!</definedName>
    <definedName name="SiteType">#REF!</definedName>
    <definedName name="SiteType_4">#REF!</definedName>
    <definedName name="SiteType_6">#REF!</definedName>
    <definedName name="siva">#REF!</definedName>
    <definedName name="sl" localSheetId="0">#REF!</definedName>
    <definedName name="sl">'[9]Column Blk 1'!$D$17</definedName>
    <definedName name="SmallProj">#REF!</definedName>
    <definedName name="SmallProj_4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asia" hidden="1">#REF!</definedName>
    <definedName name="sob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>#REF!</definedName>
    <definedName name="SOL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>#REF!</definedName>
    <definedName name="solvents">#REF!</definedName>
    <definedName name="sond">#REF!</definedName>
    <definedName name="sondf">#REF!</definedName>
    <definedName name="soo" hidden="1">#REF!</definedName>
    <definedName name="sp">#REF!</definedName>
    <definedName name="SP_1">#REF!</definedName>
    <definedName name="SP_2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res">#REF!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are">#REF!</definedName>
    <definedName name="SQRT__1___0_6___1_0___0">#REF!</definedName>
    <definedName name="SQRT__1___0_6___1_0___13">#REF!</definedName>
    <definedName name="SR">#N/A</definedName>
    <definedName name="SR_NO." localSheetId="0">#REF!</definedName>
    <definedName name="SR_NO.">'[10]MASTER_RATE ANALYSIS'!$B$190:$G$190</definedName>
    <definedName name="srasf">#REF!</definedName>
    <definedName name="SRRRRR">#REF!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s">#REF!</definedName>
    <definedName name="ssa">#REF!</definedName>
    <definedName name="ssfsfsf" localSheetId="0">#REF!</definedName>
    <definedName name="ssfsfsf">'[24]Labor abs-NMR'!$2:$2</definedName>
    <definedName name="ssfss" localSheetId="0">#REF!</definedName>
    <definedName name="ssfss">'[23]Labor abs-NMR'!$B$7645:$B$7693</definedName>
    <definedName name="ssfssf" localSheetId="0">#REF!</definedName>
    <definedName name="ssfssf">'[24]Labor abs-NMR'!$A$2:$F$282</definedName>
    <definedName name="sss">#REF!</definedName>
    <definedName name="sssdsf">#REF!</definedName>
    <definedName name="sssss" hidden="1">#REF!</definedName>
    <definedName name="SSWEWE" hidden="1">#REF!</definedName>
    <definedName name="ST" localSheetId="0">#REF!</definedName>
    <definedName name="ST">'[9]Swimming pool'!$D$17</definedName>
    <definedName name="staffing">#REF!</definedName>
    <definedName name="Stage">#REF!</definedName>
    <definedName name="Staircase">#REF!</definedName>
    <definedName name="Staircase2">#REF!</definedName>
    <definedName name="Standard_Length" localSheetId="0">#REF!</definedName>
    <definedName name="Standard_Length">'[19]Retaining wall -1'!$C$14</definedName>
    <definedName name="Start_Date">#REF!</definedName>
    <definedName name="StartDate">#REF!</definedName>
    <definedName name="StartDate_4">#REF!</definedName>
    <definedName name="StartDate_6">#REF!</definedName>
    <definedName name="steel">#REF!</definedName>
    <definedName name="steelc.b.d" localSheetId="0">#REF!</definedName>
    <definedName name="steelc.b.d">'[59]149'!#REF!</definedName>
    <definedName name="Steps" comment="STEPS" localSheetId="0">#REF!</definedName>
    <definedName name="Steps" comment="STEPS">'[60]Plastering-CH'!#REF!</definedName>
    <definedName name="stetr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>#REF!</definedName>
    <definedName name="stoolag08">#REF!</definedName>
    <definedName name="stoolag50">#REF!</definedName>
    <definedName name="stoolag81">#REF!</definedName>
    <definedName name="StrID">#REF!</definedName>
    <definedName name="structure">#REF!</definedName>
    <definedName name="stt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>#REF!</definedName>
    <definedName name="SUMMARY">#REF!</definedName>
    <definedName name="suresh">#REF!</definedName>
    <definedName name="SURYA">#REF!</definedName>
    <definedName name="sushma">#REF!</definedName>
    <definedName name="swf">#REF!</definedName>
    <definedName name="swf_4">#REF!</definedName>
    <definedName name="swf_6">#REF!</definedName>
    <definedName name="swimmingpool">#REF!</definedName>
    <definedName name="sysysey" localSheetId="0">Scheduled_Payment+Extra_Payment</definedName>
    <definedName name="sysysey">Scheduled_Payment+Extra_Payment</definedName>
    <definedName name="sytey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>#REF!</definedName>
    <definedName name="T0">#REF!</definedName>
    <definedName name="TA_1">#REF!</definedName>
    <definedName name="TA_2">#REF!</definedName>
    <definedName name="Table">#REF!</definedName>
    <definedName name="table1" localSheetId="0">#REF!</definedName>
    <definedName name="table1">'[6]SPT vs PHI'!$E$2:$F$47</definedName>
    <definedName name="TABLE2">#REF!</definedName>
    <definedName name="TableRange">#REF!</definedName>
    <definedName name="ta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>#REF!</definedName>
    <definedName name="tally">#REF!</definedName>
    <definedName name="tc">#REF!</definedName>
    <definedName name="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>#REF!</definedName>
    <definedName name="TechnoSpace">#REF!</definedName>
    <definedName name="tee">#REF!</definedName>
    <definedName name="tel">#REF!</definedName>
    <definedName name="TELEVISION">#REF!</definedName>
    <definedName name="tem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>#REF!</definedName>
    <definedName name="TEs___0">#REF!</definedName>
    <definedName name="TEs___13">#REF!</definedName>
    <definedName name="testse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>#REF!</definedName>
    <definedName name="TEt___0">#REF!</definedName>
    <definedName name="TEt___13">#REF!</definedName>
    <definedName name="TF">#REF!</definedName>
    <definedName name="TFL" localSheetId="0">#REF!</definedName>
    <definedName name="TFL">'[9]Column Blk 1'!$C$1155</definedName>
    <definedName name="TierCode">#REF!</definedName>
    <definedName name="TierCode_4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leaq">#REF!</definedName>
    <definedName name="Timberstep">#REF!</definedName>
    <definedName name="Title" localSheetId="0">#REF!</definedName>
    <definedName name="Title">'[61]Civil Boq'!$D$3</definedName>
    <definedName name="Title1">#REF!</definedName>
    <definedName name="Title2">#REF!</definedName>
    <definedName name="tol">#REF!</definedName>
    <definedName name="tools">#REF!</definedName>
    <definedName name="tools1">#REF!</definedName>
    <definedName name="topl">#REF!</definedName>
    <definedName name="topn">#REF!</definedName>
    <definedName name="TOTAL_CONSUMPTION">#REF!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wre">#REF!</definedName>
    <definedName name="tr">#REF!</definedName>
    <definedName name="tranformer" hidden="1">#REF!</definedName>
    <definedName name="TRA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>#REF!</definedName>
    <definedName name="tS">#REF!</definedName>
    <definedName name="tS___0">#REF!</definedName>
    <definedName name="tS___13">#REF!</definedName>
    <definedName name="tt">#REF!</definedName>
    <definedName name="ttt" hidden="1">#REF!</definedName>
    <definedName name="tttt">#REF!</definedName>
    <definedName name="ttttt">#REF!</definedName>
    <definedName name="tttttt">#REF!</definedName>
    <definedName name="tttttttt">#REF!</definedName>
    <definedName name="ttttttttt">#REF!</definedName>
    <definedName name="tu">#REF!</definedName>
    <definedName name="TUES1">#REF!</definedName>
    <definedName name="tulip">#REF!</definedName>
    <definedName name="tuti" hidden="1">#REF!</definedName>
    <definedName name="tutyoiou">#N/A</definedName>
    <definedName name="TV">#REF!</definedName>
    <definedName name="TVV">#REF!</definedName>
    <definedName name="ty" hidden="1">#REF!</definedName>
    <definedName name="tyeesgy">#REF!</definedName>
    <definedName name="type">#REF!</definedName>
    <definedName name="Type3">#REF!</definedName>
    <definedName name="tyt">#REF!</definedName>
    <definedName name="tyy">#REF!</definedName>
    <definedName name="u">#REF!</definedName>
    <definedName name="UGF" localSheetId="0">#REF!</definedName>
    <definedName name="UGF">'[9]Column Blk 1'!$C$323</definedName>
    <definedName name="uiui">#REF!</definedName>
    <definedName name="uiyo">#REF!</definedName>
    <definedName name="UNITS">#REF!</definedName>
    <definedName name="unsecured">#REF!</definedName>
    <definedName name="usd">#REF!</definedName>
    <definedName name="Use_Alternates">#REF!</definedName>
    <definedName name="uuu">#REF!</definedName>
    <definedName name="uuuuuuuu">#REF!</definedName>
    <definedName name="uyiui">#REF!</definedName>
    <definedName name="va">#REF!</definedName>
    <definedName name="va___0">#REF!</definedName>
    <definedName name="va___13">#REF!</definedName>
    <definedName name="VA_1">#REF!</definedName>
    <definedName name="VA_2">#REF!</definedName>
    <definedName name="VA_3">#REF!</definedName>
    <definedName name="VADODARA_________________________________CLIENT_______________M_s" localSheetId="0">#REF!</definedName>
    <definedName name="VADODARA_________________________________CLIENT_______________M_s">'[10]MASTER_RATE ANALYSIS'!$B$185:$G$185</definedName>
    <definedName name="vahas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NDEMATARAM">#REF!</definedName>
    <definedName name="variance">#REF!</definedName>
    <definedName name="variance..">#REF!</definedName>
    <definedName name="vatf">#REF!</definedName>
    <definedName name="vatf_4">#REF!</definedName>
    <definedName name="vatf_6">#REF!</definedName>
    <definedName name="VB">#REF!</definedName>
    <definedName name="vbv">#REF!</definedName>
    <definedName name="vbvb">#REF!</definedName>
    <definedName name="vc">#REF!</definedName>
    <definedName name="VD">#REF!</definedName>
    <definedName name="veh">#REF!</definedName>
    <definedName name="vehicle">#REF!</definedName>
    <definedName name="Vend">#REF!</definedName>
    <definedName name="VENEER">#REF!</definedName>
    <definedName name="Vf">#REF!</definedName>
    <definedName name="vgj" localSheetId="0">#REF!</definedName>
    <definedName name="vgj">'[15]Structure Bills Qty'!$1:$3</definedName>
    <definedName name="vijay">#REF!</definedName>
    <definedName name="VIVEKANANDA">#REF!</definedName>
    <definedName name="vjj">#REF!</definedName>
    <definedName name="VNFVBDVFBZDSD">#REF!</definedName>
    <definedName name="vv">#REF!</definedName>
    <definedName name="vxckbmjklbgjnklgbmjh" hidden="1">#REF!</definedName>
    <definedName name="w">#REF!</definedName>
    <definedName name="Waiting">"Picture 1"</definedName>
    <definedName name="Water_Proofing">#REF!</definedName>
    <definedName name="wdf">#REF!</definedName>
    <definedName name="we">#REF!</definedName>
    <definedName name="wee">#REF!</definedName>
    <definedName name="werwe">#REF!</definedName>
    <definedName name="wetewt">#REF!</definedName>
    <definedName name="wewe">#REF!</definedName>
    <definedName name="wfrwfrwefw">#REF!</definedName>
    <definedName name="WHITEWOOD">#REF!</definedName>
    <definedName name="wid">#REF!</definedName>
    <definedName name="wip">#REF!</definedName>
    <definedName name="wood1344" localSheetId="0">#REF!</definedName>
    <definedName name="wood1344">'[59]149'!#REF!</definedName>
    <definedName name="woodc.b.d" localSheetId="0">#REF!</definedName>
    <definedName name="woodc.b.d">'[59]149'!#REF!</definedName>
    <definedName name="woodenflooring">#REF!</definedName>
    <definedName name="work">#REF!</definedName>
    <definedName name="Working_offset" localSheetId="0">#REF!</definedName>
    <definedName name="Working_offset">'[19]Retaining wall -1'!$C$11</definedName>
    <definedName name="WP">#REF!</definedName>
    <definedName name="wreqwrt">#REF!</definedName>
    <definedName name="wrftw">#REF!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>#REF!</definedName>
    <definedName name="wtrwwefr">#REF!</definedName>
    <definedName name="ww" localSheetId="0" hidden="1">#REF!</definedName>
    <definedName name="ww" hidden="1">[37]Micro!#REF!</definedName>
    <definedName name="wwwwww" localSheetId="0" hidden="1">#REF!</definedName>
    <definedName name="wwwwww" hidden="1">[37]Micro!#REF!</definedName>
    <definedName name="wwwwwwe" hidden="1">#REF!</definedName>
    <definedName name="x">#REF!</definedName>
    <definedName name="xc" localSheetId="0">#REF!</definedName>
    <definedName name="xc">'[62]Break up Sheet'!#REF!</definedName>
    <definedName name="xcv">#REF!</definedName>
    <definedName name="Xl">#REF!</definedName>
    <definedName name="Xl___0">#REF!</definedName>
    <definedName name="Xl___13">#REF!</definedName>
    <definedName name="x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>#REF!</definedName>
    <definedName name="xy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>#REF!</definedName>
    <definedName name="xzfvv">#REF!</definedName>
    <definedName name="y5ey">#REF!</definedName>
    <definedName name="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>#REF!</definedName>
    <definedName name="yuyu">#REF!</definedName>
    <definedName name="ywerteqrt">#REF!</definedName>
    <definedName name="yyy">#REF!</definedName>
    <definedName name="yyyyyyyyyyy">#REF!</definedName>
    <definedName name="z">#REF!</definedName>
    <definedName name="Z_01EEECA8_52E8_4BA6_B221_CB6D3C468C80_.wvu.Cols" hidden="1">#REF!</definedName>
    <definedName name="Z_01EEECA8_52E8_4BA6_B221_CB6D3C468C80_.wvu.FilterData" hidden="1">#REF!</definedName>
    <definedName name="Z_0B3EF283_BAAE_40DA_B109_606B8002D5D4_.wvu.FilterData" hidden="1">#REF!</definedName>
    <definedName name="Z_0C509CAE_4B28_497F_9463_E056D87AE422_.wvu.Rows" localSheetId="0" hidden="1">#REF!</definedName>
    <definedName name="Z_0C509CAE_4B28_497F_9463_E056D87AE422_.wvu.Rows" hidden="1">[37]Micro!#REF!</definedName>
    <definedName name="Z_5A4CDE39_BC84_48C0_8208_6970E7A71896_.wvu.Cols" localSheetId="0" hidden="1">#REF!,#REF!,#REF!</definedName>
    <definedName name="Z_5A4CDE39_BC84_48C0_8208_6970E7A71896_.wvu.Cols" hidden="1">'[62]GM &amp; TA'!$F:$F,'[62]GM &amp; TA'!$G:$G,'[62]GM &amp; TA'!$I:$T</definedName>
    <definedName name="Z_64FBE21F_D610_4122_B662_C1CA556F0E6B_.wvu.Rows" localSheetId="0" hidden="1">#REF!,#REF!</definedName>
    <definedName name="Z_64FBE21F_D610_4122_B662_C1CA556F0E6B_.wvu.Rows" hidden="1">[37]Macro!$9:$47,[37]Macro!$49:$49</definedName>
    <definedName name="Z_67879F2D_A365_4C5F_ACA2_06A222DC585F_.wvu.FilterData" hidden="1">#REF!</definedName>
    <definedName name="Z_6CDCF69B_5AF1_4147_8314_DDC51BBAE13A_.wvu.FilterData" hidden="1">#REF!</definedName>
    <definedName name="Z_821080B5_A53F_46D5_A7A8_C550E9A6DB8E_.wvu.Rows" localSheetId="0" hidden="1">#REF!</definedName>
    <definedName name="Z_821080B5_A53F_46D5_A7A8_C550E9A6DB8E_.wvu.Rows" hidden="1">'[37]Scaff-Rose'!#REF!</definedName>
    <definedName name="Z_89FC4C3A_6586_42BA_B0E6_F0959042E6A0_.wvu.Rows" localSheetId="0" hidden="1">#REF!</definedName>
    <definedName name="Z_89FC4C3A_6586_42BA_B0E6_F0959042E6A0_.wvu.Rows" hidden="1">'[37]Scaff-Rose'!#REF!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'[62]GM &amp; TA'!#REF!,'[62]GM &amp; TA'!#REF!</definedName>
    <definedName name="Z_97AF8B62_D04D_48F2_A853_93998C7922D6_.wvu.FilterData" hidden="1">#REF!</definedName>
    <definedName name="Z_9F278A40_BF82_4E3D_9E8B_F7A34E58042E_.wvu.FilterData" hidden="1">#REF!</definedName>
    <definedName name="Z_E61184E6_4A82_48AD_BD46_AD03682B9E61_.wvu.Rows" localSheetId="0" hidden="1">#REF!</definedName>
    <definedName name="Z_E61184E6_4A82_48AD_BD46_AD03682B9E61_.wvu.Rows" hidden="1">[37]Micro!#REF!</definedName>
    <definedName name="Z_EA424862_9DB5_4158_B57E_464B76E20666_.wvu.FilterData" hidden="1">#REF!</definedName>
    <definedName name="Z_F56F135F_44F3_478B_BCC3_5E739B702BEF_.wvu.Cols" hidden="1">#REF!</definedName>
    <definedName name="Z_F56F135F_44F3_478B_BCC3_5E739B702BEF_.wvu.FilterData" hidden="1">#REF!</definedName>
    <definedName name="Z_F56F135F_44F3_478B_BCC3_5E739B702BEF_.wvu.PrintTitles" hidden="1">#REF!,#REF!</definedName>
    <definedName name="ZAS">#REF!</definedName>
    <definedName name="za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 localSheetId="0">#REF!</definedName>
    <definedName name="zee">'[58]Break up Sheet'!#REF!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>#REF!</definedName>
    <definedName name="zx" localSheetId="0">#REF!</definedName>
    <definedName name="zx">'[23]Labor abs-PW'!$1:$3</definedName>
    <definedName name="zxv">#REF!</definedName>
    <definedName name="zxvxzcvb">#REF!</definedName>
    <definedName name="ZY">#REF!</definedName>
    <definedName name="ZY___0">#REF!</definedName>
    <definedName name="ZY___13">#REF!</definedName>
    <definedName name="zz">#REF!</definedName>
    <definedName name="zz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26" i="1" l="1"/>
  <c r="N1326" i="1"/>
  <c r="M1326" i="1"/>
  <c r="L1326" i="1"/>
  <c r="J1326" i="1"/>
  <c r="F1326" i="1"/>
  <c r="O1325" i="1"/>
  <c r="N1325" i="1"/>
  <c r="M1325" i="1"/>
  <c r="L1325" i="1"/>
  <c r="K1325" i="1"/>
  <c r="G1325" i="1"/>
  <c r="F1325" i="1"/>
  <c r="P1324" i="1"/>
  <c r="O1324" i="1"/>
  <c r="N1324" i="1"/>
  <c r="M1324" i="1"/>
  <c r="K1324" i="1"/>
  <c r="J1324" i="1"/>
  <c r="G1324" i="1"/>
  <c r="AC1323" i="1"/>
  <c r="AB1323" i="1"/>
  <c r="AA1323" i="1"/>
  <c r="Y1323" i="1"/>
  <c r="X1323" i="1"/>
  <c r="V1323" i="1"/>
  <c r="U1323" i="1"/>
  <c r="T1323" i="1"/>
  <c r="P1323" i="1"/>
  <c r="O1323" i="1"/>
  <c r="N1323" i="1"/>
  <c r="M1323" i="1"/>
  <c r="L1323" i="1"/>
  <c r="K1323" i="1"/>
  <c r="J1323" i="1"/>
  <c r="I1323" i="1"/>
  <c r="O1321" i="1"/>
  <c r="N1321" i="1"/>
  <c r="M1321" i="1"/>
  <c r="K1321" i="1"/>
  <c r="J1321" i="1"/>
  <c r="F1321" i="1"/>
  <c r="O1320" i="1"/>
  <c r="N1320" i="1"/>
  <c r="M1320" i="1"/>
  <c r="K1320" i="1"/>
  <c r="J1320" i="1"/>
  <c r="F1320" i="1"/>
  <c r="N1319" i="1"/>
  <c r="M1319" i="1"/>
  <c r="L1319" i="1"/>
  <c r="K1319" i="1"/>
  <c r="J1319" i="1"/>
  <c r="F1319" i="1"/>
  <c r="O1318" i="1"/>
  <c r="M1318" i="1"/>
  <c r="L1318" i="1"/>
  <c r="K1318" i="1"/>
  <c r="J1318" i="1"/>
  <c r="G1318" i="1"/>
  <c r="O1317" i="1"/>
  <c r="M1317" i="1"/>
  <c r="L1317" i="1"/>
  <c r="K1317" i="1"/>
  <c r="J1317" i="1"/>
  <c r="G1317" i="1"/>
  <c r="O1316" i="1"/>
  <c r="M1316" i="1"/>
  <c r="L1316" i="1"/>
  <c r="K1316" i="1"/>
  <c r="J1316" i="1"/>
  <c r="G1316" i="1"/>
  <c r="O1315" i="1"/>
  <c r="M1315" i="1"/>
  <c r="L1315" i="1"/>
  <c r="K1315" i="1"/>
  <c r="J1315" i="1"/>
  <c r="G1315" i="1"/>
  <c r="AC1314" i="1"/>
  <c r="AB1314" i="1"/>
  <c r="AA1314" i="1"/>
  <c r="Z1314" i="1"/>
  <c r="Y1314" i="1"/>
  <c r="V1314" i="1"/>
  <c r="U1314" i="1"/>
  <c r="T1314" i="1"/>
  <c r="P1314" i="1"/>
  <c r="O1314" i="1"/>
  <c r="N1314" i="1"/>
  <c r="M1314" i="1"/>
  <c r="L1314" i="1"/>
  <c r="K1314" i="1"/>
  <c r="J1314" i="1"/>
  <c r="I1314" i="1"/>
  <c r="O1312" i="1"/>
  <c r="N1312" i="1"/>
  <c r="M1312" i="1"/>
  <c r="K1312" i="1"/>
  <c r="J1312" i="1"/>
  <c r="F1312" i="1"/>
  <c r="O1311" i="1"/>
  <c r="N1311" i="1"/>
  <c r="M1311" i="1"/>
  <c r="K1311" i="1"/>
  <c r="J1311" i="1"/>
  <c r="F1311" i="1"/>
  <c r="N1310" i="1"/>
  <c r="M1310" i="1"/>
  <c r="L1310" i="1"/>
  <c r="K1310" i="1"/>
  <c r="J1310" i="1"/>
  <c r="F1310" i="1"/>
  <c r="O1309" i="1"/>
  <c r="N1309" i="1"/>
  <c r="L1309" i="1"/>
  <c r="K1309" i="1"/>
  <c r="J1309" i="1"/>
  <c r="O1308" i="1"/>
  <c r="N1308" i="1"/>
  <c r="L1308" i="1"/>
  <c r="K1308" i="1"/>
  <c r="J1308" i="1"/>
  <c r="G1308" i="1"/>
  <c r="O1307" i="1"/>
  <c r="N1307" i="1"/>
  <c r="M1307" i="1"/>
  <c r="K1307" i="1"/>
  <c r="J1307" i="1"/>
  <c r="G1307" i="1"/>
  <c r="O1306" i="1"/>
  <c r="N1306" i="1"/>
  <c r="L1306" i="1"/>
  <c r="K1306" i="1"/>
  <c r="J1306" i="1"/>
  <c r="G1306" i="1"/>
  <c r="AC1305" i="1"/>
  <c r="AB1305" i="1"/>
  <c r="AA1305" i="1"/>
  <c r="Y1305" i="1"/>
  <c r="X1305" i="1"/>
  <c r="V1305" i="1"/>
  <c r="U1305" i="1"/>
  <c r="T1305" i="1"/>
  <c r="P1305" i="1"/>
  <c r="O1305" i="1"/>
  <c r="N1305" i="1"/>
  <c r="M1305" i="1"/>
  <c r="L1305" i="1"/>
  <c r="K1305" i="1"/>
  <c r="J1305" i="1"/>
  <c r="I1305" i="1"/>
  <c r="O1303" i="1"/>
  <c r="N1303" i="1"/>
  <c r="M1303" i="1"/>
  <c r="K1303" i="1"/>
  <c r="J1303" i="1"/>
  <c r="F1303" i="1"/>
  <c r="O1302" i="1"/>
  <c r="N1302" i="1"/>
  <c r="M1302" i="1"/>
  <c r="K1302" i="1"/>
  <c r="J1302" i="1"/>
  <c r="F1302" i="1"/>
  <c r="N1301" i="1"/>
  <c r="M1301" i="1"/>
  <c r="L1301" i="1"/>
  <c r="K1301" i="1"/>
  <c r="J1301" i="1"/>
  <c r="F1301" i="1"/>
  <c r="O1300" i="1"/>
  <c r="N1300" i="1"/>
  <c r="M1300" i="1"/>
  <c r="K1300" i="1"/>
  <c r="J1300" i="1"/>
  <c r="O1299" i="1"/>
  <c r="N1299" i="1"/>
  <c r="L1299" i="1"/>
  <c r="K1299" i="1"/>
  <c r="J1299" i="1"/>
  <c r="G1299" i="1"/>
  <c r="O1298" i="1"/>
  <c r="N1298" i="1"/>
  <c r="M1298" i="1"/>
  <c r="K1298" i="1"/>
  <c r="J1298" i="1"/>
  <c r="G1298" i="1"/>
  <c r="O1297" i="1"/>
  <c r="N1297" i="1"/>
  <c r="L1297" i="1"/>
  <c r="K1297" i="1"/>
  <c r="J1297" i="1"/>
  <c r="G1297" i="1"/>
  <c r="AC1296" i="1"/>
  <c r="AB1296" i="1"/>
  <c r="AA1296" i="1"/>
  <c r="Y1296" i="1"/>
  <c r="X1296" i="1"/>
  <c r="V1296" i="1"/>
  <c r="U1296" i="1"/>
  <c r="T1296" i="1"/>
  <c r="P1296" i="1"/>
  <c r="O1296" i="1"/>
  <c r="N1296" i="1"/>
  <c r="M1296" i="1"/>
  <c r="L1296" i="1"/>
  <c r="K1296" i="1"/>
  <c r="J1296" i="1"/>
  <c r="I1296" i="1"/>
  <c r="O1294" i="1"/>
  <c r="N1294" i="1"/>
  <c r="M1294" i="1"/>
  <c r="K1294" i="1"/>
  <c r="J1294" i="1"/>
  <c r="F1294" i="1"/>
  <c r="N1293" i="1"/>
  <c r="M1293" i="1"/>
  <c r="L1293" i="1"/>
  <c r="K1293" i="1"/>
  <c r="J1293" i="1"/>
  <c r="F1293" i="1"/>
  <c r="O1292" i="1"/>
  <c r="N1292" i="1"/>
  <c r="M1292" i="1"/>
  <c r="K1292" i="1"/>
  <c r="J1292" i="1"/>
  <c r="G1292" i="1"/>
  <c r="O1291" i="1"/>
  <c r="N1291" i="1"/>
  <c r="L1291" i="1"/>
  <c r="K1291" i="1"/>
  <c r="J1291" i="1"/>
  <c r="G1291" i="1"/>
  <c r="O1290" i="1"/>
  <c r="N1290" i="1"/>
  <c r="M1290" i="1"/>
  <c r="K1290" i="1"/>
  <c r="J1290" i="1"/>
  <c r="G1290" i="1"/>
  <c r="O1289" i="1"/>
  <c r="N1289" i="1"/>
  <c r="L1289" i="1"/>
  <c r="K1289" i="1"/>
  <c r="J1289" i="1"/>
  <c r="G1289" i="1"/>
  <c r="AC1288" i="1"/>
  <c r="AB1288" i="1"/>
  <c r="AA1288" i="1"/>
  <c r="Z1288" i="1"/>
  <c r="Y1288" i="1"/>
  <c r="V1288" i="1"/>
  <c r="U1288" i="1"/>
  <c r="T1288" i="1"/>
  <c r="P1288" i="1"/>
  <c r="O1288" i="1"/>
  <c r="N1288" i="1"/>
  <c r="M1288" i="1"/>
  <c r="L1288" i="1"/>
  <c r="K1288" i="1"/>
  <c r="J1288" i="1"/>
  <c r="I1288" i="1"/>
  <c r="O1286" i="1"/>
  <c r="N1286" i="1"/>
  <c r="M1286" i="1"/>
  <c r="K1286" i="1"/>
  <c r="J1286" i="1"/>
  <c r="F1286" i="1"/>
  <c r="N1285" i="1"/>
  <c r="M1285" i="1"/>
  <c r="L1285" i="1"/>
  <c r="K1285" i="1"/>
  <c r="J1285" i="1"/>
  <c r="F1285" i="1"/>
  <c r="O1284" i="1"/>
  <c r="N1284" i="1"/>
  <c r="M1284" i="1"/>
  <c r="K1284" i="1"/>
  <c r="J1284" i="1"/>
  <c r="G1284" i="1"/>
  <c r="O1283" i="1"/>
  <c r="N1283" i="1"/>
  <c r="L1283" i="1"/>
  <c r="K1283" i="1"/>
  <c r="J1283" i="1"/>
  <c r="G1283" i="1"/>
  <c r="O1282" i="1"/>
  <c r="N1282" i="1"/>
  <c r="L1282" i="1"/>
  <c r="K1282" i="1"/>
  <c r="J1282" i="1"/>
  <c r="G1282" i="1"/>
  <c r="O1281" i="1"/>
  <c r="N1281" i="1"/>
  <c r="L1281" i="1"/>
  <c r="K1281" i="1"/>
  <c r="J1281" i="1"/>
  <c r="G1281" i="1"/>
  <c r="AC1280" i="1"/>
  <c r="AB1280" i="1"/>
  <c r="AA1280" i="1"/>
  <c r="Z1280" i="1"/>
  <c r="Y1280" i="1"/>
  <c r="V1280" i="1"/>
  <c r="U1280" i="1"/>
  <c r="T1280" i="1"/>
  <c r="P1280" i="1"/>
  <c r="O1280" i="1"/>
  <c r="N1280" i="1"/>
  <c r="M1280" i="1"/>
  <c r="L1280" i="1"/>
  <c r="K1280" i="1"/>
  <c r="J1280" i="1"/>
  <c r="I1280" i="1"/>
  <c r="O1278" i="1"/>
  <c r="N1278" i="1"/>
  <c r="M1278" i="1"/>
  <c r="L1278" i="1"/>
  <c r="K1278" i="1"/>
  <c r="F1278" i="1"/>
  <c r="O1277" i="1"/>
  <c r="N1277" i="1"/>
  <c r="L1277" i="1"/>
  <c r="K1277" i="1"/>
  <c r="J1277" i="1"/>
  <c r="G1277" i="1"/>
  <c r="O1276" i="1"/>
  <c r="N1276" i="1"/>
  <c r="L1276" i="1"/>
  <c r="K1276" i="1"/>
  <c r="J1276" i="1"/>
  <c r="G1276" i="1"/>
  <c r="AC1275" i="1"/>
  <c r="AB1275" i="1"/>
  <c r="AA1275" i="1"/>
  <c r="Z1275" i="1"/>
  <c r="Y1275" i="1"/>
  <c r="V1275" i="1"/>
  <c r="U1275" i="1"/>
  <c r="T1275" i="1"/>
  <c r="P1275" i="1"/>
  <c r="O1275" i="1"/>
  <c r="N1275" i="1"/>
  <c r="M1275" i="1"/>
  <c r="L1275" i="1"/>
  <c r="K1275" i="1"/>
  <c r="J1275" i="1"/>
  <c r="I1275" i="1"/>
  <c r="O1273" i="1"/>
  <c r="N1273" i="1"/>
  <c r="M1273" i="1"/>
  <c r="K1273" i="1"/>
  <c r="J1273" i="1"/>
  <c r="F1273" i="1"/>
  <c r="O1272" i="1"/>
  <c r="N1272" i="1"/>
  <c r="M1272" i="1"/>
  <c r="K1272" i="1"/>
  <c r="J1272" i="1"/>
  <c r="F1272" i="1"/>
  <c r="N1271" i="1"/>
  <c r="M1271" i="1"/>
  <c r="L1271" i="1"/>
  <c r="K1271" i="1"/>
  <c r="J1271" i="1"/>
  <c r="F1271" i="1"/>
  <c r="O1270" i="1"/>
  <c r="N1270" i="1"/>
  <c r="L1270" i="1"/>
  <c r="K1270" i="1"/>
  <c r="J1270" i="1"/>
  <c r="G1270" i="1"/>
  <c r="O1269" i="1"/>
  <c r="N1269" i="1"/>
  <c r="L1269" i="1"/>
  <c r="K1269" i="1"/>
  <c r="J1269" i="1"/>
  <c r="G1269" i="1"/>
  <c r="O1268" i="1"/>
  <c r="M1268" i="1"/>
  <c r="L1268" i="1"/>
  <c r="K1268" i="1"/>
  <c r="J1268" i="1"/>
  <c r="G1268" i="1"/>
  <c r="O1267" i="1"/>
  <c r="N1267" i="1"/>
  <c r="L1267" i="1"/>
  <c r="K1267" i="1"/>
  <c r="J1267" i="1"/>
  <c r="G1267" i="1"/>
  <c r="AC1266" i="1"/>
  <c r="AB1266" i="1"/>
  <c r="AA1266" i="1"/>
  <c r="Z1266" i="1"/>
  <c r="Y1266" i="1"/>
  <c r="V1266" i="1"/>
  <c r="U1266" i="1"/>
  <c r="T1266" i="1"/>
  <c r="P1266" i="1"/>
  <c r="O1266" i="1"/>
  <c r="N1266" i="1"/>
  <c r="M1266" i="1"/>
  <c r="L1266" i="1"/>
  <c r="K1266" i="1"/>
  <c r="J1266" i="1"/>
  <c r="I1266" i="1"/>
  <c r="O1264" i="1"/>
  <c r="N1264" i="1"/>
  <c r="M1264" i="1"/>
  <c r="L1264" i="1"/>
  <c r="K1264" i="1"/>
  <c r="F1264" i="1"/>
  <c r="N1263" i="1"/>
  <c r="M1263" i="1"/>
  <c r="L1263" i="1"/>
  <c r="K1263" i="1"/>
  <c r="J1263" i="1"/>
  <c r="F1263" i="1"/>
  <c r="O1262" i="1"/>
  <c r="N1262" i="1"/>
  <c r="M1262" i="1"/>
  <c r="K1262" i="1"/>
  <c r="J1262" i="1"/>
  <c r="G1262" i="1"/>
  <c r="O1261" i="1"/>
  <c r="N1261" i="1"/>
  <c r="L1261" i="1"/>
  <c r="K1261" i="1"/>
  <c r="J1261" i="1"/>
  <c r="G1261" i="1"/>
  <c r="O1260" i="1"/>
  <c r="N1260" i="1"/>
  <c r="M1260" i="1"/>
  <c r="K1260" i="1"/>
  <c r="J1260" i="1"/>
  <c r="G1260" i="1"/>
  <c r="O1259" i="1"/>
  <c r="N1259" i="1"/>
  <c r="L1259" i="1"/>
  <c r="K1259" i="1"/>
  <c r="J1259" i="1"/>
  <c r="G1259" i="1"/>
  <c r="AC1258" i="1"/>
  <c r="AB1258" i="1"/>
  <c r="AA1258" i="1"/>
  <c r="Y1258" i="1"/>
  <c r="X1258" i="1"/>
  <c r="V1258" i="1"/>
  <c r="U1258" i="1"/>
  <c r="T1258" i="1"/>
  <c r="P1258" i="1"/>
  <c r="O1258" i="1"/>
  <c r="N1258" i="1"/>
  <c r="M1258" i="1"/>
  <c r="L1258" i="1"/>
  <c r="K1258" i="1"/>
  <c r="J1258" i="1"/>
  <c r="I1258" i="1"/>
  <c r="O1256" i="1"/>
  <c r="N1256" i="1"/>
  <c r="M1256" i="1"/>
  <c r="K1256" i="1"/>
  <c r="J1256" i="1"/>
  <c r="F1256" i="1"/>
  <c r="O1255" i="1"/>
  <c r="N1255" i="1"/>
  <c r="M1255" i="1"/>
  <c r="K1255" i="1"/>
  <c r="J1255" i="1"/>
  <c r="F1255" i="1"/>
  <c r="N1254" i="1"/>
  <c r="M1254" i="1"/>
  <c r="L1254" i="1"/>
  <c r="K1254" i="1"/>
  <c r="J1254" i="1"/>
  <c r="F1254" i="1"/>
  <c r="O1253" i="1"/>
  <c r="N1253" i="1"/>
  <c r="M1253" i="1"/>
  <c r="K1253" i="1"/>
  <c r="J1253" i="1"/>
  <c r="G1253" i="1"/>
  <c r="O1252" i="1"/>
  <c r="M1252" i="1"/>
  <c r="L1252" i="1"/>
  <c r="K1252" i="1"/>
  <c r="J1252" i="1"/>
  <c r="G1252" i="1"/>
  <c r="O1251" i="1"/>
  <c r="M1251" i="1"/>
  <c r="L1251" i="1"/>
  <c r="K1251" i="1"/>
  <c r="J1251" i="1"/>
  <c r="G1251" i="1"/>
  <c r="O1250" i="1"/>
  <c r="N1250" i="1"/>
  <c r="M1250" i="1"/>
  <c r="K1250" i="1"/>
  <c r="J1250" i="1"/>
  <c r="G1250" i="1"/>
  <c r="O1249" i="1"/>
  <c r="M1249" i="1"/>
  <c r="L1249" i="1"/>
  <c r="K1249" i="1"/>
  <c r="J1249" i="1"/>
  <c r="G1249" i="1"/>
  <c r="O1248" i="1"/>
  <c r="M1248" i="1"/>
  <c r="L1248" i="1"/>
  <c r="K1248" i="1"/>
  <c r="J1248" i="1"/>
  <c r="G1248" i="1"/>
  <c r="AC1247" i="1"/>
  <c r="AB1247" i="1"/>
  <c r="AA1247" i="1"/>
  <c r="Y1247" i="1"/>
  <c r="X1247" i="1"/>
  <c r="V1247" i="1"/>
  <c r="U1247" i="1"/>
  <c r="T1247" i="1"/>
  <c r="P1247" i="1"/>
  <c r="O1247" i="1"/>
  <c r="N1247" i="1"/>
  <c r="M1247" i="1"/>
  <c r="L1247" i="1"/>
  <c r="K1247" i="1"/>
  <c r="J1247" i="1"/>
  <c r="I1247" i="1"/>
  <c r="O1245" i="1"/>
  <c r="N1245" i="1"/>
  <c r="M1245" i="1"/>
  <c r="L1245" i="1"/>
  <c r="K1245" i="1"/>
  <c r="F1245" i="1"/>
  <c r="O1244" i="1"/>
  <c r="N1244" i="1"/>
  <c r="M1244" i="1"/>
  <c r="L1244" i="1"/>
  <c r="K1244" i="1"/>
  <c r="F1244" i="1"/>
  <c r="O1243" i="1"/>
  <c r="N1243" i="1"/>
  <c r="L1243" i="1"/>
  <c r="K1243" i="1"/>
  <c r="J1243" i="1"/>
  <c r="G1243" i="1"/>
  <c r="O1242" i="1"/>
  <c r="N1242" i="1"/>
  <c r="L1242" i="1"/>
  <c r="K1242" i="1"/>
  <c r="J1242" i="1"/>
  <c r="G1242" i="1"/>
  <c r="O1241" i="1"/>
  <c r="N1241" i="1"/>
  <c r="L1241" i="1"/>
  <c r="K1241" i="1"/>
  <c r="J1241" i="1"/>
  <c r="G1241" i="1"/>
  <c r="AC1240" i="1"/>
  <c r="AB1240" i="1"/>
  <c r="AA1240" i="1"/>
  <c r="Y1240" i="1"/>
  <c r="X1240" i="1"/>
  <c r="V1240" i="1"/>
  <c r="U1240" i="1"/>
  <c r="T1240" i="1"/>
  <c r="P1240" i="1"/>
  <c r="O1240" i="1"/>
  <c r="N1240" i="1"/>
  <c r="M1240" i="1"/>
  <c r="L1240" i="1"/>
  <c r="K1240" i="1"/>
  <c r="J1240" i="1"/>
  <c r="I1240" i="1"/>
  <c r="O1238" i="1"/>
  <c r="N1238" i="1"/>
  <c r="M1238" i="1"/>
  <c r="L1238" i="1"/>
  <c r="K1238" i="1"/>
  <c r="F1238" i="1"/>
  <c r="O1237" i="1"/>
  <c r="N1237" i="1"/>
  <c r="M1237" i="1"/>
  <c r="L1237" i="1"/>
  <c r="K1237" i="1"/>
  <c r="F1237" i="1"/>
  <c r="O1236" i="1"/>
  <c r="N1236" i="1"/>
  <c r="M1236" i="1"/>
  <c r="L1236" i="1"/>
  <c r="K1236" i="1"/>
  <c r="F1236" i="1"/>
  <c r="O1235" i="1"/>
  <c r="N1235" i="1"/>
  <c r="M1235" i="1"/>
  <c r="L1235" i="1"/>
  <c r="K1235" i="1"/>
  <c r="F1235" i="1"/>
  <c r="N1234" i="1"/>
  <c r="M1234" i="1"/>
  <c r="L1234" i="1"/>
  <c r="K1234" i="1"/>
  <c r="J1234" i="1"/>
  <c r="F1234" i="1"/>
  <c r="O1233" i="1"/>
  <c r="N1233" i="1"/>
  <c r="L1233" i="1"/>
  <c r="K1233" i="1"/>
  <c r="J1233" i="1"/>
  <c r="G1233" i="1"/>
  <c r="O1232" i="1"/>
  <c r="N1232" i="1"/>
  <c r="L1232" i="1"/>
  <c r="K1232" i="1"/>
  <c r="J1232" i="1"/>
  <c r="G1232" i="1"/>
  <c r="O1231" i="1"/>
  <c r="N1231" i="1"/>
  <c r="L1231" i="1"/>
  <c r="K1231" i="1"/>
  <c r="J1231" i="1"/>
  <c r="G1231" i="1"/>
  <c r="O1230" i="1"/>
  <c r="N1230" i="1"/>
  <c r="L1230" i="1"/>
  <c r="K1230" i="1"/>
  <c r="J1230" i="1"/>
  <c r="G1230" i="1"/>
  <c r="O1229" i="1"/>
  <c r="N1229" i="1"/>
  <c r="L1229" i="1"/>
  <c r="K1229" i="1"/>
  <c r="J1229" i="1"/>
  <c r="G1229" i="1"/>
  <c r="O1228" i="1"/>
  <c r="N1228" i="1"/>
  <c r="L1228" i="1"/>
  <c r="K1228" i="1"/>
  <c r="J1228" i="1"/>
  <c r="G1228" i="1"/>
  <c r="AC1227" i="1"/>
  <c r="AB1227" i="1"/>
  <c r="AA1227" i="1"/>
  <c r="Y1227" i="1"/>
  <c r="X1227" i="1"/>
  <c r="V1227" i="1"/>
  <c r="U1227" i="1"/>
  <c r="T1227" i="1"/>
  <c r="P1227" i="1"/>
  <c r="O1227" i="1"/>
  <c r="N1227" i="1"/>
  <c r="M1227" i="1"/>
  <c r="L1227" i="1"/>
  <c r="K1227" i="1"/>
  <c r="J1227" i="1"/>
  <c r="I1227" i="1"/>
  <c r="O1225" i="1"/>
  <c r="N1225" i="1"/>
  <c r="M1225" i="1"/>
  <c r="L1225" i="1"/>
  <c r="K1225" i="1"/>
  <c r="F1225" i="1"/>
  <c r="O1224" i="1"/>
  <c r="N1224" i="1"/>
  <c r="L1224" i="1"/>
  <c r="K1224" i="1"/>
  <c r="J1224" i="1"/>
  <c r="G1224" i="1"/>
  <c r="O1223" i="1"/>
  <c r="N1223" i="1"/>
  <c r="L1223" i="1"/>
  <c r="K1223" i="1"/>
  <c r="J1223" i="1"/>
  <c r="G1223" i="1"/>
  <c r="AC1222" i="1"/>
  <c r="AB1222" i="1"/>
  <c r="AA1222" i="1"/>
  <c r="Y1222" i="1"/>
  <c r="X1222" i="1"/>
  <c r="V1222" i="1"/>
  <c r="U1222" i="1"/>
  <c r="T1222" i="1"/>
  <c r="P1222" i="1"/>
  <c r="O1222" i="1"/>
  <c r="N1222" i="1"/>
  <c r="M1222" i="1"/>
  <c r="L1222" i="1"/>
  <c r="K1222" i="1"/>
  <c r="J1222" i="1"/>
  <c r="I1222" i="1"/>
  <c r="O1220" i="1"/>
  <c r="N1220" i="1"/>
  <c r="M1220" i="1"/>
  <c r="L1220" i="1"/>
  <c r="K1220" i="1"/>
  <c r="F1220" i="1"/>
  <c r="O1219" i="1"/>
  <c r="N1219" i="1"/>
  <c r="M1219" i="1"/>
  <c r="L1219" i="1"/>
  <c r="K1219" i="1"/>
  <c r="F1219" i="1"/>
  <c r="O1218" i="1"/>
  <c r="N1218" i="1"/>
  <c r="M1218" i="1"/>
  <c r="L1218" i="1"/>
  <c r="K1218" i="1"/>
  <c r="F1218" i="1"/>
  <c r="O1217" i="1"/>
  <c r="N1217" i="1"/>
  <c r="M1217" i="1"/>
  <c r="L1217" i="1"/>
  <c r="K1217" i="1"/>
  <c r="F1217" i="1"/>
  <c r="N1216" i="1"/>
  <c r="M1216" i="1"/>
  <c r="L1216" i="1"/>
  <c r="K1216" i="1"/>
  <c r="J1216" i="1"/>
  <c r="F1216" i="1"/>
  <c r="O1215" i="1"/>
  <c r="N1215" i="1"/>
  <c r="L1215" i="1"/>
  <c r="K1215" i="1"/>
  <c r="J1215" i="1"/>
  <c r="G1215" i="1"/>
  <c r="O1214" i="1"/>
  <c r="N1214" i="1"/>
  <c r="L1214" i="1"/>
  <c r="K1214" i="1"/>
  <c r="J1214" i="1"/>
  <c r="G1214" i="1"/>
  <c r="O1213" i="1"/>
  <c r="N1213" i="1"/>
  <c r="L1213" i="1"/>
  <c r="K1213" i="1"/>
  <c r="J1213" i="1"/>
  <c r="G1213" i="1"/>
  <c r="O1212" i="1"/>
  <c r="N1212" i="1"/>
  <c r="L1212" i="1"/>
  <c r="K1212" i="1"/>
  <c r="J1212" i="1"/>
  <c r="G1212" i="1"/>
  <c r="O1211" i="1"/>
  <c r="N1211" i="1"/>
  <c r="L1211" i="1"/>
  <c r="K1211" i="1"/>
  <c r="J1211" i="1"/>
  <c r="G1211" i="1"/>
  <c r="O1210" i="1"/>
  <c r="N1210" i="1"/>
  <c r="L1210" i="1"/>
  <c r="K1210" i="1"/>
  <c r="J1210" i="1"/>
  <c r="G1210" i="1"/>
  <c r="AC1209" i="1"/>
  <c r="AB1209" i="1"/>
  <c r="AA1209" i="1"/>
  <c r="Y1209" i="1"/>
  <c r="X1209" i="1"/>
  <c r="V1209" i="1"/>
  <c r="U1209" i="1"/>
  <c r="T1209" i="1"/>
  <c r="P1209" i="1"/>
  <c r="O1209" i="1"/>
  <c r="N1209" i="1"/>
  <c r="M1209" i="1"/>
  <c r="L1209" i="1"/>
  <c r="K1209" i="1"/>
  <c r="J1209" i="1"/>
  <c r="I1209" i="1"/>
  <c r="K1207" i="1"/>
  <c r="F1207" i="1"/>
  <c r="K1206" i="1"/>
  <c r="F1206" i="1"/>
  <c r="O1205" i="1"/>
  <c r="N1205" i="1"/>
  <c r="M1205" i="1"/>
  <c r="L1205" i="1"/>
  <c r="K1205" i="1"/>
  <c r="F1205" i="1"/>
  <c r="O1204" i="1"/>
  <c r="N1204" i="1"/>
  <c r="M1204" i="1"/>
  <c r="L1204" i="1"/>
  <c r="K1204" i="1"/>
  <c r="F1204" i="1"/>
  <c r="N1203" i="1"/>
  <c r="M1203" i="1"/>
  <c r="L1203" i="1"/>
  <c r="K1203" i="1"/>
  <c r="J1203" i="1"/>
  <c r="F1203" i="1"/>
  <c r="O1202" i="1"/>
  <c r="N1202" i="1"/>
  <c r="M1202" i="1"/>
  <c r="K1202" i="1"/>
  <c r="J1202" i="1"/>
  <c r="G1202" i="1"/>
  <c r="O1201" i="1"/>
  <c r="N1201" i="1"/>
  <c r="L1201" i="1"/>
  <c r="K1201" i="1"/>
  <c r="J1201" i="1"/>
  <c r="G1201" i="1"/>
  <c r="O1200" i="1"/>
  <c r="N1200" i="1"/>
  <c r="M1200" i="1"/>
  <c r="K1200" i="1"/>
  <c r="J1200" i="1"/>
  <c r="G1200" i="1"/>
  <c r="O1199" i="1"/>
  <c r="N1199" i="1"/>
  <c r="L1199" i="1"/>
  <c r="K1199" i="1"/>
  <c r="J1199" i="1"/>
  <c r="G1199" i="1"/>
  <c r="AC1198" i="1"/>
  <c r="AB1198" i="1"/>
  <c r="AA1198" i="1"/>
  <c r="Y1198" i="1"/>
  <c r="X1198" i="1"/>
  <c r="V1198" i="1"/>
  <c r="U1198" i="1"/>
  <c r="T1198" i="1"/>
  <c r="P1198" i="1"/>
  <c r="O1198" i="1"/>
  <c r="N1198" i="1"/>
  <c r="M1198" i="1"/>
  <c r="L1198" i="1"/>
  <c r="K1198" i="1"/>
  <c r="J1198" i="1"/>
  <c r="I1198" i="1"/>
  <c r="O1196" i="1"/>
  <c r="N1196" i="1"/>
  <c r="M1196" i="1"/>
  <c r="K1196" i="1"/>
  <c r="J1196" i="1"/>
  <c r="F1196" i="1"/>
  <c r="O1195" i="1"/>
  <c r="N1195" i="1"/>
  <c r="M1195" i="1"/>
  <c r="K1195" i="1"/>
  <c r="J1195" i="1"/>
  <c r="F1195" i="1"/>
  <c r="N1194" i="1"/>
  <c r="M1194" i="1"/>
  <c r="L1194" i="1"/>
  <c r="K1194" i="1"/>
  <c r="J1194" i="1"/>
  <c r="F1194" i="1"/>
  <c r="O1193" i="1"/>
  <c r="M1193" i="1"/>
  <c r="L1193" i="1"/>
  <c r="K1193" i="1"/>
  <c r="J1193" i="1"/>
  <c r="G1193" i="1"/>
  <c r="N1192" i="1"/>
  <c r="M1192" i="1"/>
  <c r="L1192" i="1"/>
  <c r="K1192" i="1"/>
  <c r="J1192" i="1"/>
  <c r="G1192" i="1"/>
  <c r="N1191" i="1"/>
  <c r="M1191" i="1"/>
  <c r="L1191" i="1"/>
  <c r="K1191" i="1"/>
  <c r="J1191" i="1"/>
  <c r="G1191" i="1"/>
  <c r="N1190" i="1"/>
  <c r="M1190" i="1"/>
  <c r="L1190" i="1"/>
  <c r="K1190" i="1"/>
  <c r="J1190" i="1"/>
  <c r="G1190" i="1"/>
  <c r="AC1189" i="1"/>
  <c r="AB1189" i="1"/>
  <c r="AA1189" i="1"/>
  <c r="Z1189" i="1"/>
  <c r="Y1189" i="1"/>
  <c r="V1189" i="1"/>
  <c r="U1189" i="1"/>
  <c r="T1189" i="1"/>
  <c r="P1189" i="1"/>
  <c r="O1189" i="1"/>
  <c r="N1189" i="1"/>
  <c r="M1189" i="1"/>
  <c r="L1189" i="1"/>
  <c r="K1189" i="1"/>
  <c r="J1189" i="1"/>
  <c r="I1189" i="1"/>
  <c r="O1187" i="1"/>
  <c r="N1187" i="1"/>
  <c r="M1187" i="1"/>
  <c r="K1187" i="1"/>
  <c r="J1187" i="1"/>
  <c r="F1187" i="1"/>
  <c r="N1186" i="1"/>
  <c r="M1186" i="1"/>
  <c r="L1186" i="1"/>
  <c r="K1186" i="1"/>
  <c r="J1186" i="1"/>
  <c r="F1186" i="1"/>
  <c r="O1185" i="1"/>
  <c r="N1185" i="1"/>
  <c r="M1185" i="1"/>
  <c r="K1185" i="1"/>
  <c r="J1185" i="1"/>
  <c r="G1185" i="1"/>
  <c r="O1184" i="1"/>
  <c r="N1184" i="1"/>
  <c r="L1184" i="1"/>
  <c r="K1184" i="1"/>
  <c r="J1184" i="1"/>
  <c r="G1184" i="1"/>
  <c r="O1183" i="1"/>
  <c r="N1183" i="1"/>
  <c r="L1183" i="1"/>
  <c r="K1183" i="1"/>
  <c r="J1183" i="1"/>
  <c r="G1183" i="1"/>
  <c r="O1182" i="1"/>
  <c r="N1182" i="1"/>
  <c r="L1182" i="1"/>
  <c r="K1182" i="1"/>
  <c r="J1182" i="1"/>
  <c r="G1182" i="1"/>
  <c r="AC1181" i="1"/>
  <c r="AB1181" i="1"/>
  <c r="AA1181" i="1"/>
  <c r="Z1181" i="1"/>
  <c r="Y1181" i="1"/>
  <c r="V1181" i="1"/>
  <c r="U1181" i="1"/>
  <c r="T1181" i="1"/>
  <c r="P1181" i="1"/>
  <c r="O1181" i="1"/>
  <c r="N1181" i="1"/>
  <c r="M1181" i="1"/>
  <c r="L1181" i="1"/>
  <c r="K1181" i="1"/>
  <c r="J1181" i="1"/>
  <c r="I1181" i="1"/>
  <c r="O1179" i="1"/>
  <c r="N1179" i="1"/>
  <c r="M1179" i="1"/>
  <c r="L1179" i="1"/>
  <c r="J1179" i="1"/>
  <c r="F1179" i="1"/>
  <c r="O1178" i="1"/>
  <c r="M1178" i="1"/>
  <c r="L1178" i="1"/>
  <c r="K1178" i="1"/>
  <c r="J1178" i="1"/>
  <c r="G1178" i="1"/>
  <c r="O1177" i="1"/>
  <c r="M1177" i="1"/>
  <c r="L1177" i="1"/>
  <c r="K1177" i="1"/>
  <c r="J1177" i="1"/>
  <c r="G1177" i="1"/>
  <c r="AC1176" i="1"/>
  <c r="AB1176" i="1"/>
  <c r="AA1176" i="1"/>
  <c r="Z1176" i="1"/>
  <c r="Y1176" i="1"/>
  <c r="V1176" i="1"/>
  <c r="U1176" i="1"/>
  <c r="T1176" i="1"/>
  <c r="P1176" i="1"/>
  <c r="O1176" i="1"/>
  <c r="N1176" i="1"/>
  <c r="M1176" i="1"/>
  <c r="L1176" i="1"/>
  <c r="K1176" i="1"/>
  <c r="J1176" i="1"/>
  <c r="I1176" i="1"/>
  <c r="O1174" i="1"/>
  <c r="N1174" i="1"/>
  <c r="M1174" i="1"/>
  <c r="K1174" i="1"/>
  <c r="J1174" i="1"/>
  <c r="F1174" i="1"/>
  <c r="O1173" i="1"/>
  <c r="N1173" i="1"/>
  <c r="M1173" i="1"/>
  <c r="K1173" i="1"/>
  <c r="J1173" i="1"/>
  <c r="F1173" i="1"/>
  <c r="N1172" i="1"/>
  <c r="M1172" i="1"/>
  <c r="L1172" i="1"/>
  <c r="K1172" i="1"/>
  <c r="J1172" i="1"/>
  <c r="F1172" i="1"/>
  <c r="O1171" i="1"/>
  <c r="N1171" i="1"/>
  <c r="M1171" i="1"/>
  <c r="K1171" i="1"/>
  <c r="J1171" i="1"/>
  <c r="G1171" i="1"/>
  <c r="O1170" i="1"/>
  <c r="N1170" i="1"/>
  <c r="L1170" i="1"/>
  <c r="K1170" i="1"/>
  <c r="J1170" i="1"/>
  <c r="G1170" i="1"/>
  <c r="O1169" i="1"/>
  <c r="N1169" i="1"/>
  <c r="M1169" i="1"/>
  <c r="K1169" i="1"/>
  <c r="J1169" i="1"/>
  <c r="G1169" i="1"/>
  <c r="O1168" i="1"/>
  <c r="N1168" i="1"/>
  <c r="L1168" i="1"/>
  <c r="K1168" i="1"/>
  <c r="J1168" i="1"/>
  <c r="G1168" i="1"/>
  <c r="AC1167" i="1"/>
  <c r="AB1167" i="1"/>
  <c r="AA1167" i="1"/>
  <c r="Z1167" i="1"/>
  <c r="Y1167" i="1"/>
  <c r="V1167" i="1"/>
  <c r="U1167" i="1"/>
  <c r="T1167" i="1"/>
  <c r="P1167" i="1"/>
  <c r="O1167" i="1"/>
  <c r="N1167" i="1"/>
  <c r="M1167" i="1"/>
  <c r="L1167" i="1"/>
  <c r="K1167" i="1"/>
  <c r="J1167" i="1"/>
  <c r="I1167" i="1"/>
  <c r="O1165" i="1"/>
  <c r="N1165" i="1"/>
  <c r="M1165" i="1"/>
  <c r="K1165" i="1"/>
  <c r="J1165" i="1"/>
  <c r="F1165" i="1"/>
  <c r="N1164" i="1"/>
  <c r="M1164" i="1"/>
  <c r="L1164" i="1"/>
  <c r="K1164" i="1"/>
  <c r="J1164" i="1"/>
  <c r="F1164" i="1"/>
  <c r="O1163" i="1"/>
  <c r="N1163" i="1"/>
  <c r="M1163" i="1"/>
  <c r="K1163" i="1"/>
  <c r="J1163" i="1"/>
  <c r="G1163" i="1"/>
  <c r="O1162" i="1"/>
  <c r="N1162" i="1"/>
  <c r="L1162" i="1"/>
  <c r="K1162" i="1"/>
  <c r="J1162" i="1"/>
  <c r="G1162" i="1"/>
  <c r="O1161" i="1"/>
  <c r="N1161" i="1"/>
  <c r="L1161" i="1"/>
  <c r="K1161" i="1"/>
  <c r="J1161" i="1"/>
  <c r="G1161" i="1"/>
  <c r="O1160" i="1"/>
  <c r="N1160" i="1"/>
  <c r="L1160" i="1"/>
  <c r="K1160" i="1"/>
  <c r="J1160" i="1"/>
  <c r="G1160" i="1"/>
  <c r="AC1159" i="1"/>
  <c r="AB1159" i="1"/>
  <c r="AA1159" i="1"/>
  <c r="Z1159" i="1"/>
  <c r="Y1159" i="1"/>
  <c r="V1159" i="1"/>
  <c r="U1159" i="1"/>
  <c r="T1159" i="1"/>
  <c r="P1159" i="1"/>
  <c r="O1159" i="1"/>
  <c r="N1159" i="1"/>
  <c r="M1159" i="1"/>
  <c r="L1159" i="1"/>
  <c r="K1159" i="1"/>
  <c r="J1159" i="1"/>
  <c r="I1159" i="1"/>
  <c r="O1157" i="1"/>
  <c r="N1157" i="1"/>
  <c r="M1157" i="1"/>
  <c r="K1157" i="1"/>
  <c r="J1157" i="1"/>
  <c r="F1157" i="1"/>
  <c r="N1156" i="1"/>
  <c r="M1156" i="1"/>
  <c r="L1156" i="1"/>
  <c r="K1156" i="1"/>
  <c r="J1156" i="1"/>
  <c r="F1156" i="1"/>
  <c r="O1155" i="1"/>
  <c r="N1155" i="1"/>
  <c r="M1155" i="1"/>
  <c r="K1155" i="1"/>
  <c r="J1155" i="1"/>
  <c r="G1155" i="1"/>
  <c r="O1154" i="1"/>
  <c r="N1154" i="1"/>
  <c r="L1154" i="1"/>
  <c r="K1154" i="1"/>
  <c r="J1154" i="1"/>
  <c r="G1154" i="1"/>
  <c r="O1153" i="1"/>
  <c r="N1153" i="1"/>
  <c r="M1153" i="1"/>
  <c r="K1153" i="1"/>
  <c r="J1153" i="1"/>
  <c r="G1153" i="1"/>
  <c r="O1152" i="1"/>
  <c r="N1152" i="1"/>
  <c r="L1152" i="1"/>
  <c r="K1152" i="1"/>
  <c r="J1152" i="1"/>
  <c r="G1152" i="1"/>
  <c r="AC1151" i="1"/>
  <c r="AB1151" i="1"/>
  <c r="AA1151" i="1"/>
  <c r="Y1151" i="1"/>
  <c r="X1151" i="1"/>
  <c r="V1151" i="1"/>
  <c r="U1151" i="1"/>
  <c r="T1151" i="1"/>
  <c r="P1151" i="1"/>
  <c r="O1151" i="1"/>
  <c r="N1151" i="1"/>
  <c r="M1151" i="1"/>
  <c r="L1151" i="1"/>
  <c r="K1151" i="1"/>
  <c r="J1151" i="1"/>
  <c r="I1151" i="1"/>
  <c r="O1149" i="1"/>
  <c r="N1149" i="1"/>
  <c r="M1149" i="1"/>
  <c r="K1149" i="1"/>
  <c r="J1149" i="1"/>
  <c r="F1149" i="1"/>
  <c r="O1148" i="1"/>
  <c r="N1148" i="1"/>
  <c r="M1148" i="1"/>
  <c r="K1148" i="1"/>
  <c r="J1148" i="1"/>
  <c r="F1148" i="1"/>
  <c r="N1147" i="1"/>
  <c r="M1147" i="1"/>
  <c r="L1147" i="1"/>
  <c r="K1147" i="1"/>
  <c r="J1147" i="1"/>
  <c r="F1147" i="1"/>
  <c r="O1146" i="1"/>
  <c r="N1146" i="1"/>
  <c r="M1146" i="1"/>
  <c r="K1146" i="1"/>
  <c r="J1146" i="1"/>
  <c r="G1146" i="1"/>
  <c r="O1145" i="1"/>
  <c r="N1145" i="1"/>
  <c r="L1145" i="1"/>
  <c r="K1145" i="1"/>
  <c r="J1145" i="1"/>
  <c r="G1145" i="1"/>
  <c r="O1144" i="1"/>
  <c r="N1144" i="1"/>
  <c r="M1144" i="1"/>
  <c r="K1144" i="1"/>
  <c r="J1144" i="1"/>
  <c r="G1144" i="1"/>
  <c r="O1143" i="1"/>
  <c r="N1143" i="1"/>
  <c r="L1143" i="1"/>
  <c r="K1143" i="1"/>
  <c r="J1143" i="1"/>
  <c r="G1143" i="1"/>
  <c r="AC1142" i="1"/>
  <c r="AB1142" i="1"/>
  <c r="AA1142" i="1"/>
  <c r="Y1142" i="1"/>
  <c r="X1142" i="1"/>
  <c r="V1142" i="1"/>
  <c r="U1142" i="1"/>
  <c r="T1142" i="1"/>
  <c r="P1142" i="1"/>
  <c r="O1142" i="1"/>
  <c r="N1142" i="1"/>
  <c r="M1142" i="1"/>
  <c r="L1142" i="1"/>
  <c r="K1142" i="1"/>
  <c r="J1142" i="1"/>
  <c r="I1142" i="1"/>
  <c r="O1140" i="1"/>
  <c r="N1140" i="1"/>
  <c r="M1140" i="1"/>
  <c r="L1140" i="1"/>
  <c r="J1140" i="1"/>
  <c r="F1140" i="1"/>
  <c r="N1139" i="1"/>
  <c r="M1139" i="1"/>
  <c r="L1139" i="1"/>
  <c r="K1139" i="1"/>
  <c r="J1139" i="1"/>
  <c r="F1139" i="1"/>
  <c r="O1138" i="1"/>
  <c r="N1138" i="1"/>
  <c r="M1138" i="1"/>
  <c r="K1138" i="1"/>
  <c r="J1138" i="1"/>
  <c r="G1138" i="1"/>
  <c r="O1137" i="1"/>
  <c r="N1137" i="1"/>
  <c r="L1137" i="1"/>
  <c r="K1137" i="1"/>
  <c r="J1137" i="1"/>
  <c r="G1137" i="1"/>
  <c r="O1136" i="1"/>
  <c r="N1136" i="1"/>
  <c r="M1136" i="1"/>
  <c r="K1136" i="1"/>
  <c r="J1136" i="1"/>
  <c r="G1136" i="1"/>
  <c r="O1135" i="1"/>
  <c r="N1135" i="1"/>
  <c r="L1135" i="1"/>
  <c r="K1135" i="1"/>
  <c r="J1135" i="1"/>
  <c r="G1135" i="1"/>
  <c r="AC1134" i="1"/>
  <c r="AB1134" i="1"/>
  <c r="AA1134" i="1"/>
  <c r="Y1134" i="1"/>
  <c r="X1134" i="1"/>
  <c r="V1134" i="1"/>
  <c r="U1134" i="1"/>
  <c r="T1134" i="1"/>
  <c r="P1134" i="1"/>
  <c r="O1134" i="1"/>
  <c r="N1134" i="1"/>
  <c r="M1134" i="1"/>
  <c r="L1134" i="1"/>
  <c r="K1134" i="1"/>
  <c r="J1134" i="1"/>
  <c r="I1134" i="1"/>
  <c r="O1132" i="1"/>
  <c r="N1132" i="1"/>
  <c r="M1132" i="1"/>
  <c r="L1132" i="1"/>
  <c r="J1132" i="1"/>
  <c r="F1132" i="1"/>
  <c r="N1131" i="1"/>
  <c r="M1131" i="1"/>
  <c r="L1131" i="1"/>
  <c r="K1131" i="1"/>
  <c r="J1131" i="1"/>
  <c r="F1131" i="1"/>
  <c r="O1130" i="1"/>
  <c r="N1130" i="1"/>
  <c r="M1130" i="1"/>
  <c r="K1130" i="1"/>
  <c r="J1130" i="1"/>
  <c r="G1130" i="1"/>
  <c r="O1129" i="1"/>
  <c r="N1129" i="1"/>
  <c r="L1129" i="1"/>
  <c r="K1129" i="1"/>
  <c r="J1129" i="1"/>
  <c r="G1129" i="1"/>
  <c r="O1128" i="1"/>
  <c r="N1128" i="1"/>
  <c r="M1128" i="1"/>
  <c r="K1128" i="1"/>
  <c r="J1128" i="1"/>
  <c r="G1128" i="1"/>
  <c r="O1127" i="1"/>
  <c r="N1127" i="1"/>
  <c r="L1127" i="1"/>
  <c r="K1127" i="1"/>
  <c r="J1127" i="1"/>
  <c r="G1127" i="1"/>
  <c r="AC1126" i="1"/>
  <c r="AB1126" i="1"/>
  <c r="AA1126" i="1"/>
  <c r="Y1126" i="1"/>
  <c r="X1126" i="1"/>
  <c r="V1126" i="1"/>
  <c r="U1126" i="1"/>
  <c r="T1126" i="1"/>
  <c r="P1126" i="1"/>
  <c r="O1126" i="1"/>
  <c r="N1126" i="1"/>
  <c r="M1126" i="1"/>
  <c r="L1126" i="1"/>
  <c r="K1126" i="1"/>
  <c r="J1126" i="1"/>
  <c r="I1126" i="1"/>
  <c r="O1124" i="1"/>
  <c r="N1124" i="1"/>
  <c r="M1124" i="1"/>
  <c r="K1124" i="1"/>
  <c r="J1124" i="1"/>
  <c r="F1124" i="1"/>
  <c r="O1123" i="1"/>
  <c r="N1123" i="1"/>
  <c r="M1123" i="1"/>
  <c r="K1123" i="1"/>
  <c r="J1123" i="1"/>
  <c r="F1123" i="1"/>
  <c r="N1122" i="1"/>
  <c r="M1122" i="1"/>
  <c r="L1122" i="1"/>
  <c r="K1122" i="1"/>
  <c r="J1122" i="1"/>
  <c r="F1122" i="1"/>
  <c r="O1121" i="1"/>
  <c r="N1121" i="1"/>
  <c r="M1121" i="1"/>
  <c r="K1121" i="1"/>
  <c r="J1121" i="1"/>
  <c r="G1121" i="1"/>
  <c r="O1120" i="1"/>
  <c r="M1120" i="1"/>
  <c r="L1120" i="1"/>
  <c r="K1120" i="1"/>
  <c r="J1120" i="1"/>
  <c r="G1120" i="1"/>
  <c r="O1119" i="1"/>
  <c r="M1119" i="1"/>
  <c r="L1119" i="1"/>
  <c r="K1119" i="1"/>
  <c r="J1119" i="1"/>
  <c r="G1119" i="1"/>
  <c r="O1118" i="1"/>
  <c r="N1118" i="1"/>
  <c r="M1118" i="1"/>
  <c r="K1118" i="1"/>
  <c r="J1118" i="1"/>
  <c r="G1118" i="1"/>
  <c r="O1117" i="1"/>
  <c r="M1117" i="1"/>
  <c r="L1117" i="1"/>
  <c r="K1117" i="1"/>
  <c r="J1117" i="1"/>
  <c r="G1117" i="1"/>
  <c r="O1116" i="1"/>
  <c r="M1116" i="1"/>
  <c r="L1116" i="1"/>
  <c r="K1116" i="1"/>
  <c r="J1116" i="1"/>
  <c r="G1116" i="1"/>
  <c r="AC1115" i="1"/>
  <c r="AB1115" i="1"/>
  <c r="AA1115" i="1"/>
  <c r="Y1115" i="1"/>
  <c r="X1115" i="1"/>
  <c r="V1115" i="1"/>
  <c r="U1115" i="1"/>
  <c r="T1115" i="1"/>
  <c r="P1115" i="1"/>
  <c r="O1115" i="1"/>
  <c r="N1115" i="1"/>
  <c r="M1115" i="1"/>
  <c r="L1115" i="1"/>
  <c r="K1115" i="1"/>
  <c r="J1115" i="1"/>
  <c r="I1115" i="1"/>
  <c r="N1113" i="1"/>
  <c r="M1113" i="1"/>
  <c r="L1113" i="1"/>
  <c r="K1113" i="1"/>
  <c r="J1113" i="1"/>
  <c r="F1113" i="1"/>
  <c r="O1112" i="1"/>
  <c r="N1112" i="1"/>
  <c r="M1112" i="1"/>
  <c r="K1112" i="1"/>
  <c r="J1112" i="1"/>
  <c r="G1112" i="1"/>
  <c r="O1111" i="1"/>
  <c r="N1111" i="1"/>
  <c r="L1111" i="1"/>
  <c r="K1111" i="1"/>
  <c r="J1111" i="1"/>
  <c r="G1111" i="1"/>
  <c r="O1110" i="1"/>
  <c r="N1110" i="1"/>
  <c r="M1110" i="1"/>
  <c r="K1110" i="1"/>
  <c r="J1110" i="1"/>
  <c r="G1110" i="1"/>
  <c r="O1109" i="1"/>
  <c r="N1109" i="1"/>
  <c r="L1109" i="1"/>
  <c r="K1109" i="1"/>
  <c r="J1109" i="1"/>
  <c r="G1109" i="1"/>
  <c r="AC1108" i="1"/>
  <c r="AB1108" i="1"/>
  <c r="AA1108" i="1"/>
  <c r="Y1108" i="1"/>
  <c r="X1108" i="1"/>
  <c r="V1108" i="1"/>
  <c r="U1108" i="1"/>
  <c r="T1108" i="1"/>
  <c r="P1108" i="1"/>
  <c r="O1108" i="1"/>
  <c r="N1108" i="1"/>
  <c r="M1108" i="1"/>
  <c r="L1108" i="1"/>
  <c r="K1108" i="1"/>
  <c r="J1108" i="1"/>
  <c r="I1108" i="1"/>
  <c r="O1106" i="1"/>
  <c r="N1106" i="1"/>
  <c r="M1106" i="1"/>
  <c r="L1106" i="1"/>
  <c r="J1106" i="1"/>
  <c r="F1106" i="1"/>
  <c r="N1105" i="1"/>
  <c r="M1105" i="1"/>
  <c r="L1105" i="1"/>
  <c r="K1105" i="1"/>
  <c r="J1105" i="1"/>
  <c r="F1105" i="1"/>
  <c r="O1104" i="1"/>
  <c r="N1104" i="1"/>
  <c r="M1104" i="1"/>
  <c r="K1104" i="1"/>
  <c r="J1104" i="1"/>
  <c r="G1104" i="1"/>
  <c r="O1103" i="1"/>
  <c r="N1103" i="1"/>
  <c r="L1103" i="1"/>
  <c r="K1103" i="1"/>
  <c r="J1103" i="1"/>
  <c r="G1103" i="1"/>
  <c r="O1102" i="1"/>
  <c r="N1102" i="1"/>
  <c r="M1102" i="1"/>
  <c r="K1102" i="1"/>
  <c r="J1102" i="1"/>
  <c r="G1102" i="1"/>
  <c r="O1101" i="1"/>
  <c r="N1101" i="1"/>
  <c r="L1101" i="1"/>
  <c r="K1101" i="1"/>
  <c r="J1101" i="1"/>
  <c r="G1101" i="1"/>
  <c r="AC1100" i="1"/>
  <c r="AB1100" i="1"/>
  <c r="AA1100" i="1"/>
  <c r="Y1100" i="1"/>
  <c r="X1100" i="1"/>
  <c r="V1100" i="1"/>
  <c r="U1100" i="1"/>
  <c r="T1100" i="1"/>
  <c r="P1100" i="1"/>
  <c r="O1100" i="1"/>
  <c r="N1100" i="1"/>
  <c r="M1100" i="1"/>
  <c r="L1100" i="1"/>
  <c r="K1100" i="1"/>
  <c r="J1100" i="1"/>
  <c r="I1100" i="1"/>
  <c r="F1098" i="1"/>
  <c r="O1097" i="1"/>
  <c r="N1097" i="1"/>
  <c r="M1097" i="1"/>
  <c r="L1097" i="1"/>
  <c r="J1097" i="1"/>
  <c r="F1097" i="1"/>
  <c r="N1096" i="1"/>
  <c r="M1096" i="1"/>
  <c r="L1096" i="1"/>
  <c r="K1096" i="1"/>
  <c r="J1096" i="1"/>
  <c r="F1096" i="1"/>
  <c r="O1095" i="1"/>
  <c r="N1095" i="1"/>
  <c r="M1095" i="1"/>
  <c r="K1095" i="1"/>
  <c r="J1095" i="1"/>
  <c r="G1095" i="1"/>
  <c r="O1094" i="1"/>
  <c r="N1094" i="1"/>
  <c r="L1094" i="1"/>
  <c r="K1094" i="1"/>
  <c r="J1094" i="1"/>
  <c r="G1094" i="1"/>
  <c r="O1093" i="1"/>
  <c r="M1093" i="1"/>
  <c r="L1093" i="1"/>
  <c r="K1093" i="1"/>
  <c r="J1093" i="1"/>
  <c r="G1093" i="1"/>
  <c r="O1092" i="1"/>
  <c r="M1092" i="1"/>
  <c r="L1092" i="1"/>
  <c r="K1092" i="1"/>
  <c r="J1092" i="1"/>
  <c r="G1092" i="1"/>
  <c r="AC1091" i="1"/>
  <c r="AB1091" i="1"/>
  <c r="AA1091" i="1"/>
  <c r="Y1091" i="1"/>
  <c r="X1091" i="1"/>
  <c r="V1091" i="1"/>
  <c r="U1091" i="1"/>
  <c r="T1091" i="1"/>
  <c r="P1091" i="1"/>
  <c r="O1091" i="1"/>
  <c r="N1091" i="1"/>
  <c r="M1091" i="1"/>
  <c r="L1091" i="1"/>
  <c r="K1091" i="1"/>
  <c r="J1091" i="1"/>
  <c r="I1091" i="1"/>
  <c r="O1089" i="1"/>
  <c r="N1089" i="1"/>
  <c r="M1089" i="1"/>
  <c r="K1089" i="1"/>
  <c r="J1089" i="1"/>
  <c r="F1089" i="1"/>
  <c r="O1088" i="1"/>
  <c r="N1088" i="1"/>
  <c r="M1088" i="1"/>
  <c r="K1088" i="1"/>
  <c r="J1088" i="1"/>
  <c r="F1088" i="1"/>
  <c r="N1087" i="1"/>
  <c r="M1087" i="1"/>
  <c r="L1087" i="1"/>
  <c r="K1087" i="1"/>
  <c r="J1087" i="1"/>
  <c r="F1087" i="1"/>
  <c r="O1086" i="1"/>
  <c r="M1086" i="1"/>
  <c r="L1086" i="1"/>
  <c r="K1086" i="1"/>
  <c r="J1086" i="1"/>
  <c r="G1086" i="1"/>
  <c r="N1085" i="1"/>
  <c r="M1085" i="1"/>
  <c r="L1085" i="1"/>
  <c r="K1085" i="1"/>
  <c r="J1085" i="1"/>
  <c r="G1085" i="1"/>
  <c r="O1084" i="1"/>
  <c r="M1084" i="1"/>
  <c r="L1084" i="1"/>
  <c r="K1084" i="1"/>
  <c r="J1084" i="1"/>
  <c r="G1084" i="1"/>
  <c r="N1083" i="1"/>
  <c r="M1083" i="1"/>
  <c r="L1083" i="1"/>
  <c r="K1083" i="1"/>
  <c r="J1083" i="1"/>
  <c r="G1083" i="1"/>
  <c r="AC1082" i="1"/>
  <c r="AB1082" i="1"/>
  <c r="AA1082" i="1"/>
  <c r="Y1082" i="1"/>
  <c r="X1082" i="1"/>
  <c r="V1082" i="1"/>
  <c r="U1082" i="1"/>
  <c r="T1082" i="1"/>
  <c r="P1082" i="1"/>
  <c r="O1082" i="1"/>
  <c r="N1082" i="1"/>
  <c r="M1082" i="1"/>
  <c r="L1082" i="1"/>
  <c r="K1082" i="1"/>
  <c r="J1082" i="1"/>
  <c r="I1082" i="1"/>
  <c r="O1080" i="1"/>
  <c r="N1080" i="1"/>
  <c r="M1080" i="1"/>
  <c r="K1080" i="1"/>
  <c r="J1080" i="1"/>
  <c r="F1080" i="1"/>
  <c r="N1079" i="1"/>
  <c r="M1079" i="1"/>
  <c r="L1079" i="1"/>
  <c r="K1079" i="1"/>
  <c r="J1079" i="1"/>
  <c r="F1079" i="1"/>
  <c r="O1078" i="1"/>
  <c r="N1078" i="1"/>
  <c r="M1078" i="1"/>
  <c r="K1078" i="1"/>
  <c r="J1078" i="1"/>
  <c r="G1078" i="1"/>
  <c r="O1077" i="1"/>
  <c r="N1077" i="1"/>
  <c r="L1077" i="1"/>
  <c r="K1077" i="1"/>
  <c r="J1077" i="1"/>
  <c r="G1077" i="1"/>
  <c r="O1076" i="1"/>
  <c r="N1076" i="1"/>
  <c r="M1076" i="1"/>
  <c r="K1076" i="1"/>
  <c r="J1076" i="1"/>
  <c r="G1076" i="1"/>
  <c r="O1075" i="1"/>
  <c r="N1075" i="1"/>
  <c r="L1075" i="1"/>
  <c r="K1075" i="1"/>
  <c r="J1075" i="1"/>
  <c r="G1075" i="1"/>
  <c r="AC1074" i="1"/>
  <c r="AB1074" i="1"/>
  <c r="AA1074" i="1"/>
  <c r="Z1074" i="1"/>
  <c r="Y1074" i="1"/>
  <c r="V1074" i="1"/>
  <c r="U1074" i="1"/>
  <c r="T1074" i="1"/>
  <c r="P1074" i="1"/>
  <c r="O1074" i="1"/>
  <c r="N1074" i="1"/>
  <c r="M1074" i="1"/>
  <c r="L1074" i="1"/>
  <c r="K1074" i="1"/>
  <c r="J1074" i="1"/>
  <c r="I1074" i="1"/>
  <c r="O1072" i="1"/>
  <c r="N1072" i="1"/>
  <c r="M1072" i="1"/>
  <c r="K1072" i="1"/>
  <c r="J1072" i="1"/>
  <c r="F1072" i="1"/>
  <c r="O1071" i="1"/>
  <c r="N1071" i="1"/>
  <c r="L1071" i="1"/>
  <c r="K1071" i="1"/>
  <c r="J1071" i="1"/>
  <c r="G1071" i="1"/>
  <c r="O1070" i="1"/>
  <c r="N1070" i="1"/>
  <c r="L1070" i="1"/>
  <c r="K1070" i="1"/>
  <c r="J1070" i="1"/>
  <c r="G1070" i="1"/>
  <c r="AC1069" i="1"/>
  <c r="AB1069" i="1"/>
  <c r="AA1069" i="1"/>
  <c r="Z1069" i="1"/>
  <c r="Y1069" i="1"/>
  <c r="V1069" i="1"/>
  <c r="U1069" i="1"/>
  <c r="T1069" i="1"/>
  <c r="P1069" i="1"/>
  <c r="O1069" i="1"/>
  <c r="N1069" i="1"/>
  <c r="M1069" i="1"/>
  <c r="L1069" i="1"/>
  <c r="K1069" i="1"/>
  <c r="J1069" i="1"/>
  <c r="I1069" i="1"/>
  <c r="O1067" i="1"/>
  <c r="N1067" i="1"/>
  <c r="M1067" i="1"/>
  <c r="K1067" i="1"/>
  <c r="J1067" i="1"/>
  <c r="F1067" i="1"/>
  <c r="O1066" i="1"/>
  <c r="N1066" i="1"/>
  <c r="M1066" i="1"/>
  <c r="K1066" i="1"/>
  <c r="J1066" i="1"/>
  <c r="F1066" i="1"/>
  <c r="N1065" i="1"/>
  <c r="M1065" i="1"/>
  <c r="L1065" i="1"/>
  <c r="K1065" i="1"/>
  <c r="J1065" i="1"/>
  <c r="F1065" i="1"/>
  <c r="O1064" i="1"/>
  <c r="N1064" i="1"/>
  <c r="M1064" i="1"/>
  <c r="K1064" i="1"/>
  <c r="J1064" i="1"/>
  <c r="G1064" i="1"/>
  <c r="O1063" i="1"/>
  <c r="N1063" i="1"/>
  <c r="L1063" i="1"/>
  <c r="K1063" i="1"/>
  <c r="J1063" i="1"/>
  <c r="G1063" i="1"/>
  <c r="O1062" i="1"/>
  <c r="N1062" i="1"/>
  <c r="L1062" i="1"/>
  <c r="K1062" i="1"/>
  <c r="J1062" i="1"/>
  <c r="G1062" i="1"/>
  <c r="O1061" i="1"/>
  <c r="N1061" i="1"/>
  <c r="L1061" i="1"/>
  <c r="K1061" i="1"/>
  <c r="J1061" i="1"/>
  <c r="G1061" i="1"/>
  <c r="AC1060" i="1"/>
  <c r="AB1060" i="1"/>
  <c r="AA1060" i="1"/>
  <c r="Z1060" i="1"/>
  <c r="Y1060" i="1"/>
  <c r="V1060" i="1"/>
  <c r="U1060" i="1"/>
  <c r="T1060" i="1"/>
  <c r="P1060" i="1"/>
  <c r="O1060" i="1"/>
  <c r="N1060" i="1"/>
  <c r="M1060" i="1"/>
  <c r="L1060" i="1"/>
  <c r="K1060" i="1"/>
  <c r="J1060" i="1"/>
  <c r="I1060" i="1"/>
  <c r="O1058" i="1"/>
  <c r="N1058" i="1"/>
  <c r="M1058" i="1"/>
  <c r="K1058" i="1"/>
  <c r="J1058" i="1"/>
  <c r="F1058" i="1"/>
  <c r="N1057" i="1"/>
  <c r="M1057" i="1"/>
  <c r="L1057" i="1"/>
  <c r="K1057" i="1"/>
  <c r="J1057" i="1"/>
  <c r="F1057" i="1"/>
  <c r="O1056" i="1"/>
  <c r="N1056" i="1"/>
  <c r="M1056" i="1"/>
  <c r="K1056" i="1"/>
  <c r="J1056" i="1"/>
  <c r="G1056" i="1"/>
  <c r="O1055" i="1"/>
  <c r="N1055" i="1"/>
  <c r="L1055" i="1"/>
  <c r="K1055" i="1"/>
  <c r="J1055" i="1"/>
  <c r="G1055" i="1"/>
  <c r="O1054" i="1"/>
  <c r="N1054" i="1"/>
  <c r="M1054" i="1"/>
  <c r="K1054" i="1"/>
  <c r="J1054" i="1"/>
  <c r="G1054" i="1"/>
  <c r="O1053" i="1"/>
  <c r="N1053" i="1"/>
  <c r="L1053" i="1"/>
  <c r="K1053" i="1"/>
  <c r="J1053" i="1"/>
  <c r="G1053" i="1"/>
  <c r="AC1052" i="1"/>
  <c r="AB1052" i="1"/>
  <c r="AA1052" i="1"/>
  <c r="Y1052" i="1"/>
  <c r="X1052" i="1"/>
  <c r="V1052" i="1"/>
  <c r="U1052" i="1"/>
  <c r="T1052" i="1"/>
  <c r="P1052" i="1"/>
  <c r="O1052" i="1"/>
  <c r="N1052" i="1"/>
  <c r="M1052" i="1"/>
  <c r="L1052" i="1"/>
  <c r="K1052" i="1"/>
  <c r="J1052" i="1"/>
  <c r="I1052" i="1"/>
  <c r="O1050" i="1"/>
  <c r="N1050" i="1"/>
  <c r="M1050" i="1"/>
  <c r="K1050" i="1"/>
  <c r="J1050" i="1"/>
  <c r="F1050" i="1"/>
  <c r="O1049" i="1"/>
  <c r="N1049" i="1"/>
  <c r="M1049" i="1"/>
  <c r="K1049" i="1"/>
  <c r="J1049" i="1"/>
  <c r="F1049" i="1"/>
  <c r="N1048" i="1"/>
  <c r="M1048" i="1"/>
  <c r="L1048" i="1"/>
  <c r="K1048" i="1"/>
  <c r="J1048" i="1"/>
  <c r="F1048" i="1"/>
  <c r="O1047" i="1"/>
  <c r="M1047" i="1"/>
  <c r="L1047" i="1"/>
  <c r="K1047" i="1"/>
  <c r="J1047" i="1"/>
  <c r="G1047" i="1"/>
  <c r="O1046" i="1"/>
  <c r="M1046" i="1"/>
  <c r="L1046" i="1"/>
  <c r="K1046" i="1"/>
  <c r="J1046" i="1"/>
  <c r="G1046" i="1"/>
  <c r="O1045" i="1"/>
  <c r="M1045" i="1"/>
  <c r="L1045" i="1"/>
  <c r="K1045" i="1"/>
  <c r="J1045" i="1"/>
  <c r="G1045" i="1"/>
  <c r="O1044" i="1"/>
  <c r="M1044" i="1"/>
  <c r="L1044" i="1"/>
  <c r="K1044" i="1"/>
  <c r="J1044" i="1"/>
  <c r="G1044" i="1"/>
  <c r="AC1043" i="1"/>
  <c r="AB1043" i="1"/>
  <c r="AA1043" i="1"/>
  <c r="Y1043" i="1"/>
  <c r="X1043" i="1"/>
  <c r="V1043" i="1"/>
  <c r="U1043" i="1"/>
  <c r="T1043" i="1"/>
  <c r="P1043" i="1"/>
  <c r="O1043" i="1"/>
  <c r="N1043" i="1"/>
  <c r="M1043" i="1"/>
  <c r="L1043" i="1"/>
  <c r="K1043" i="1"/>
  <c r="J1043" i="1"/>
  <c r="I1043" i="1"/>
  <c r="O1041" i="1"/>
  <c r="N1041" i="1"/>
  <c r="M1041" i="1"/>
  <c r="L1041" i="1"/>
  <c r="J1041" i="1"/>
  <c r="F1041" i="1"/>
  <c r="O1040" i="1"/>
  <c r="N1040" i="1"/>
  <c r="M1040" i="1"/>
  <c r="L1040" i="1"/>
  <c r="K1040" i="1"/>
  <c r="G1040" i="1"/>
  <c r="F1040" i="1"/>
  <c r="O1039" i="1"/>
  <c r="N1039" i="1"/>
  <c r="M1039" i="1"/>
  <c r="L1039" i="1"/>
  <c r="J1039" i="1"/>
  <c r="G1039" i="1"/>
  <c r="AC1038" i="1"/>
  <c r="AB1038" i="1"/>
  <c r="AA1038" i="1"/>
  <c r="Y1038" i="1"/>
  <c r="X1038" i="1"/>
  <c r="V1038" i="1"/>
  <c r="U1038" i="1"/>
  <c r="T1038" i="1"/>
  <c r="P1038" i="1"/>
  <c r="O1038" i="1"/>
  <c r="N1038" i="1"/>
  <c r="M1038" i="1"/>
  <c r="L1038" i="1"/>
  <c r="K1038" i="1"/>
  <c r="J1038" i="1"/>
  <c r="I1038" i="1"/>
  <c r="O1036" i="1"/>
  <c r="N1036" i="1"/>
  <c r="M1036" i="1"/>
  <c r="K1036" i="1"/>
  <c r="J1036" i="1"/>
  <c r="F1036" i="1"/>
  <c r="N1035" i="1"/>
  <c r="M1035" i="1"/>
  <c r="L1035" i="1"/>
  <c r="K1035" i="1"/>
  <c r="J1035" i="1"/>
  <c r="F1035" i="1"/>
  <c r="O1034" i="1"/>
  <c r="N1034" i="1"/>
  <c r="L1034" i="1"/>
  <c r="K1034" i="1"/>
  <c r="J1034" i="1"/>
  <c r="G1034" i="1"/>
  <c r="O1033" i="1"/>
  <c r="N1033" i="1"/>
  <c r="L1033" i="1"/>
  <c r="K1033" i="1"/>
  <c r="J1033" i="1"/>
  <c r="G1033" i="1"/>
  <c r="O1032" i="1"/>
  <c r="N1032" i="1"/>
  <c r="L1032" i="1"/>
  <c r="K1032" i="1"/>
  <c r="J1032" i="1"/>
  <c r="G1032" i="1"/>
  <c r="AC1031" i="1"/>
  <c r="AB1031" i="1"/>
  <c r="AA1031" i="1"/>
  <c r="Z1031" i="1"/>
  <c r="Y1031" i="1"/>
  <c r="V1031" i="1"/>
  <c r="U1031" i="1"/>
  <c r="T1031" i="1"/>
  <c r="P1031" i="1"/>
  <c r="O1031" i="1"/>
  <c r="N1031" i="1"/>
  <c r="M1031" i="1"/>
  <c r="L1031" i="1"/>
  <c r="K1031" i="1"/>
  <c r="J1031" i="1"/>
  <c r="I1031" i="1"/>
  <c r="O1029" i="1"/>
  <c r="N1029" i="1"/>
  <c r="M1029" i="1"/>
  <c r="K1029" i="1"/>
  <c r="J1029" i="1"/>
  <c r="F1029" i="1"/>
  <c r="O1028" i="1"/>
  <c r="N1028" i="1"/>
  <c r="M1028" i="1"/>
  <c r="K1028" i="1"/>
  <c r="J1028" i="1"/>
  <c r="F1028" i="1"/>
  <c r="N1027" i="1"/>
  <c r="M1027" i="1"/>
  <c r="L1027" i="1"/>
  <c r="K1027" i="1"/>
  <c r="J1027" i="1"/>
  <c r="F1027" i="1"/>
  <c r="O1026" i="1"/>
  <c r="M1026" i="1"/>
  <c r="L1026" i="1"/>
  <c r="K1026" i="1"/>
  <c r="J1026" i="1"/>
  <c r="G1026" i="1"/>
  <c r="O1025" i="1"/>
  <c r="M1025" i="1"/>
  <c r="L1025" i="1"/>
  <c r="K1025" i="1"/>
  <c r="J1025" i="1"/>
  <c r="G1025" i="1"/>
  <c r="O1024" i="1"/>
  <c r="M1024" i="1"/>
  <c r="L1024" i="1"/>
  <c r="K1024" i="1"/>
  <c r="J1024" i="1"/>
  <c r="G1024" i="1"/>
  <c r="O1023" i="1"/>
  <c r="M1023" i="1"/>
  <c r="L1023" i="1"/>
  <c r="K1023" i="1"/>
  <c r="J1023" i="1"/>
  <c r="G1023" i="1"/>
  <c r="AC1022" i="1"/>
  <c r="AB1022" i="1"/>
  <c r="AA1022" i="1"/>
  <c r="Z1022" i="1"/>
  <c r="Y1022" i="1"/>
  <c r="V1022" i="1"/>
  <c r="U1022" i="1"/>
  <c r="T1022" i="1"/>
  <c r="P1022" i="1"/>
  <c r="O1022" i="1"/>
  <c r="N1022" i="1"/>
  <c r="M1022" i="1"/>
  <c r="L1022" i="1"/>
  <c r="K1022" i="1"/>
  <c r="J1022" i="1"/>
  <c r="I1022" i="1"/>
  <c r="O1020" i="1"/>
  <c r="N1020" i="1"/>
  <c r="M1020" i="1"/>
  <c r="K1020" i="1"/>
  <c r="J1020" i="1"/>
  <c r="F1020" i="1"/>
  <c r="N1019" i="1"/>
  <c r="M1019" i="1"/>
  <c r="L1019" i="1"/>
  <c r="K1019" i="1"/>
  <c r="J1019" i="1"/>
  <c r="F1019" i="1"/>
  <c r="O1018" i="1"/>
  <c r="N1018" i="1"/>
  <c r="L1018" i="1"/>
  <c r="K1018" i="1"/>
  <c r="J1018" i="1"/>
  <c r="G1018" i="1"/>
  <c r="O1017" i="1"/>
  <c r="N1017" i="1"/>
  <c r="M1017" i="1"/>
  <c r="K1017" i="1"/>
  <c r="J1017" i="1"/>
  <c r="G1017" i="1"/>
  <c r="O1016" i="1"/>
  <c r="N1016" i="1"/>
  <c r="L1016" i="1"/>
  <c r="K1016" i="1"/>
  <c r="J1016" i="1"/>
  <c r="G1016" i="1"/>
  <c r="AC1015" i="1"/>
  <c r="AB1015" i="1"/>
  <c r="Z1015" i="1"/>
  <c r="Y1015" i="1"/>
  <c r="X1015" i="1"/>
  <c r="V1015" i="1"/>
  <c r="U1015" i="1"/>
  <c r="T1015" i="1"/>
  <c r="P1015" i="1"/>
  <c r="O1015" i="1"/>
  <c r="N1015" i="1"/>
  <c r="M1015" i="1"/>
  <c r="L1015" i="1"/>
  <c r="K1015" i="1"/>
  <c r="J1015" i="1"/>
  <c r="I1015" i="1"/>
  <c r="O1013" i="1"/>
  <c r="N1013" i="1"/>
  <c r="M1013" i="1"/>
  <c r="L1013" i="1"/>
  <c r="J1013" i="1"/>
  <c r="F1013" i="1"/>
  <c r="O1012" i="1"/>
  <c r="N1012" i="1"/>
  <c r="M1012" i="1"/>
  <c r="L1012" i="1"/>
  <c r="K1012" i="1"/>
  <c r="G1012" i="1"/>
  <c r="F1012" i="1"/>
  <c r="O1011" i="1"/>
  <c r="N1011" i="1"/>
  <c r="M1011" i="1"/>
  <c r="K1011" i="1"/>
  <c r="J1011" i="1"/>
  <c r="G1011" i="1"/>
  <c r="AC1010" i="1"/>
  <c r="AB1010" i="1"/>
  <c r="AA1010" i="1"/>
  <c r="Y1010" i="1"/>
  <c r="X1010" i="1"/>
  <c r="V1010" i="1"/>
  <c r="U1010" i="1"/>
  <c r="T1010" i="1"/>
  <c r="P1010" i="1"/>
  <c r="O1010" i="1"/>
  <c r="N1010" i="1"/>
  <c r="M1010" i="1"/>
  <c r="L1010" i="1"/>
  <c r="K1010" i="1"/>
  <c r="J1010" i="1"/>
  <c r="I1010" i="1"/>
  <c r="O1008" i="1"/>
  <c r="N1008" i="1"/>
  <c r="M1008" i="1"/>
  <c r="L1008" i="1"/>
  <c r="K1008" i="1"/>
  <c r="F1008" i="1"/>
  <c r="N1007" i="1"/>
  <c r="M1007" i="1"/>
  <c r="L1007" i="1"/>
  <c r="K1007" i="1"/>
  <c r="J1007" i="1"/>
  <c r="F1007" i="1"/>
  <c r="O1006" i="1"/>
  <c r="N1006" i="1"/>
  <c r="L1006" i="1"/>
  <c r="K1006" i="1"/>
  <c r="J1006" i="1"/>
  <c r="G1006" i="1"/>
  <c r="O1005" i="1"/>
  <c r="N1005" i="1"/>
  <c r="M1005" i="1"/>
  <c r="K1005" i="1"/>
  <c r="J1005" i="1"/>
  <c r="G1005" i="1"/>
  <c r="O1004" i="1"/>
  <c r="N1004" i="1"/>
  <c r="L1004" i="1"/>
  <c r="K1004" i="1"/>
  <c r="J1004" i="1"/>
  <c r="G1004" i="1"/>
  <c r="AC1003" i="1"/>
  <c r="AB1003" i="1"/>
  <c r="AA1003" i="1"/>
  <c r="Z1003" i="1"/>
  <c r="Y1003" i="1"/>
  <c r="V1003" i="1"/>
  <c r="U1003" i="1"/>
  <c r="T1003" i="1"/>
  <c r="P1003" i="1"/>
  <c r="O1003" i="1"/>
  <c r="N1003" i="1"/>
  <c r="M1003" i="1"/>
  <c r="L1003" i="1"/>
  <c r="K1003" i="1"/>
  <c r="J1003" i="1"/>
  <c r="I1003" i="1"/>
  <c r="O1001" i="1"/>
  <c r="N1001" i="1"/>
  <c r="M1001" i="1"/>
  <c r="L1001" i="1"/>
  <c r="J1001" i="1"/>
  <c r="F1001" i="1"/>
  <c r="O1000" i="1"/>
  <c r="N1000" i="1"/>
  <c r="L1000" i="1"/>
  <c r="K1000" i="1"/>
  <c r="J1000" i="1"/>
  <c r="G1000" i="1"/>
  <c r="O999" i="1"/>
  <c r="N999" i="1"/>
  <c r="L999" i="1"/>
  <c r="K999" i="1"/>
  <c r="J999" i="1"/>
  <c r="G999" i="1"/>
  <c r="AC998" i="1"/>
  <c r="AB998" i="1"/>
  <c r="AA998" i="1"/>
  <c r="Z998" i="1"/>
  <c r="Y998" i="1"/>
  <c r="V998" i="1"/>
  <c r="U998" i="1"/>
  <c r="T998" i="1"/>
  <c r="P998" i="1"/>
  <c r="O998" i="1"/>
  <c r="N998" i="1"/>
  <c r="M998" i="1"/>
  <c r="L998" i="1"/>
  <c r="K998" i="1"/>
  <c r="J998" i="1"/>
  <c r="I998" i="1"/>
  <c r="F996" i="1"/>
  <c r="O995" i="1"/>
  <c r="N995" i="1"/>
  <c r="M995" i="1"/>
  <c r="L995" i="1"/>
  <c r="J995" i="1"/>
  <c r="F995" i="1"/>
  <c r="N994" i="1"/>
  <c r="M994" i="1"/>
  <c r="L994" i="1"/>
  <c r="K994" i="1"/>
  <c r="J994" i="1"/>
  <c r="F994" i="1"/>
  <c r="O993" i="1"/>
  <c r="N993" i="1"/>
  <c r="L993" i="1"/>
  <c r="K993" i="1"/>
  <c r="J993" i="1"/>
  <c r="G993" i="1"/>
  <c r="O992" i="1"/>
  <c r="M992" i="1"/>
  <c r="L992" i="1"/>
  <c r="K992" i="1"/>
  <c r="J992" i="1"/>
  <c r="G992" i="1"/>
  <c r="O991" i="1"/>
  <c r="N991" i="1"/>
  <c r="L991" i="1"/>
  <c r="K991" i="1"/>
  <c r="J991" i="1"/>
  <c r="G991" i="1"/>
  <c r="O990" i="1"/>
  <c r="M990" i="1"/>
  <c r="L990" i="1"/>
  <c r="K990" i="1"/>
  <c r="J990" i="1"/>
  <c r="G990" i="1"/>
  <c r="AC989" i="1"/>
  <c r="AB989" i="1"/>
  <c r="AA989" i="1"/>
  <c r="Z989" i="1"/>
  <c r="Y989" i="1"/>
  <c r="V989" i="1"/>
  <c r="U989" i="1"/>
  <c r="T989" i="1"/>
  <c r="P989" i="1"/>
  <c r="O989" i="1"/>
  <c r="N989" i="1"/>
  <c r="M989" i="1"/>
  <c r="L989" i="1"/>
  <c r="K989" i="1"/>
  <c r="J989" i="1"/>
  <c r="I989" i="1"/>
  <c r="F987" i="1"/>
  <c r="O986" i="1"/>
  <c r="N986" i="1"/>
  <c r="M986" i="1"/>
  <c r="L986" i="1"/>
  <c r="J986" i="1"/>
  <c r="F986" i="1"/>
  <c r="N985" i="1"/>
  <c r="M985" i="1"/>
  <c r="L985" i="1"/>
  <c r="K985" i="1"/>
  <c r="J985" i="1"/>
  <c r="F985" i="1"/>
  <c r="O984" i="1"/>
  <c r="M984" i="1"/>
  <c r="L984" i="1"/>
  <c r="K984" i="1"/>
  <c r="J984" i="1"/>
  <c r="G984" i="1"/>
  <c r="O983" i="1"/>
  <c r="N983" i="1"/>
  <c r="L983" i="1"/>
  <c r="K983" i="1"/>
  <c r="J983" i="1"/>
  <c r="G983" i="1"/>
  <c r="O982" i="1"/>
  <c r="M982" i="1"/>
  <c r="L982" i="1"/>
  <c r="K982" i="1"/>
  <c r="J982" i="1"/>
  <c r="G982" i="1"/>
  <c r="AC981" i="1"/>
  <c r="AB981" i="1"/>
  <c r="AA981" i="1"/>
  <c r="Z981" i="1"/>
  <c r="Y981" i="1"/>
  <c r="V981" i="1"/>
  <c r="U981" i="1"/>
  <c r="T981" i="1"/>
  <c r="P981" i="1"/>
  <c r="O981" i="1"/>
  <c r="N981" i="1"/>
  <c r="M981" i="1"/>
  <c r="L981" i="1"/>
  <c r="K981" i="1"/>
  <c r="J981" i="1"/>
  <c r="I981" i="1"/>
  <c r="O979" i="1"/>
  <c r="N979" i="1"/>
  <c r="M979" i="1"/>
  <c r="L979" i="1"/>
  <c r="K979" i="1"/>
  <c r="F979" i="1"/>
  <c r="O978" i="1"/>
  <c r="N978" i="1"/>
  <c r="L978" i="1"/>
  <c r="K978" i="1"/>
  <c r="J978" i="1"/>
  <c r="G978" i="1"/>
  <c r="O977" i="1"/>
  <c r="N977" i="1"/>
  <c r="L977" i="1"/>
  <c r="K977" i="1"/>
  <c r="J977" i="1"/>
  <c r="G977" i="1"/>
  <c r="AC976" i="1"/>
  <c r="AB976" i="1"/>
  <c r="AA976" i="1"/>
  <c r="Z976" i="1"/>
  <c r="Y976" i="1"/>
  <c r="V976" i="1"/>
  <c r="U976" i="1"/>
  <c r="T976" i="1"/>
  <c r="P976" i="1"/>
  <c r="O976" i="1"/>
  <c r="N976" i="1"/>
  <c r="M976" i="1"/>
  <c r="L976" i="1"/>
  <c r="K976" i="1"/>
  <c r="J976" i="1"/>
  <c r="I976" i="1"/>
  <c r="O974" i="1"/>
  <c r="N974" i="1"/>
  <c r="M974" i="1"/>
  <c r="K974" i="1"/>
  <c r="J974" i="1"/>
  <c r="F974" i="1"/>
  <c r="O973" i="1"/>
  <c r="N973" i="1"/>
  <c r="M973" i="1"/>
  <c r="K973" i="1"/>
  <c r="J973" i="1"/>
  <c r="F973" i="1"/>
  <c r="N972" i="1"/>
  <c r="M972" i="1"/>
  <c r="L972" i="1"/>
  <c r="K972" i="1"/>
  <c r="J972" i="1"/>
  <c r="F972" i="1"/>
  <c r="O971" i="1"/>
  <c r="N971" i="1"/>
  <c r="L971" i="1"/>
  <c r="K971" i="1"/>
  <c r="J971" i="1"/>
  <c r="G971" i="1"/>
  <c r="O970" i="1"/>
  <c r="M970" i="1"/>
  <c r="L970" i="1"/>
  <c r="K970" i="1"/>
  <c r="J970" i="1"/>
  <c r="G970" i="1"/>
  <c r="N969" i="1"/>
  <c r="M969" i="1"/>
  <c r="L969" i="1"/>
  <c r="K969" i="1"/>
  <c r="J969" i="1"/>
  <c r="G969" i="1"/>
  <c r="O968" i="1"/>
  <c r="M968" i="1"/>
  <c r="L968" i="1"/>
  <c r="K968" i="1"/>
  <c r="J968" i="1"/>
  <c r="G968" i="1"/>
  <c r="AC967" i="1"/>
  <c r="AB967" i="1"/>
  <c r="AA967" i="1"/>
  <c r="Y967" i="1"/>
  <c r="X967" i="1"/>
  <c r="V967" i="1"/>
  <c r="U967" i="1"/>
  <c r="T967" i="1"/>
  <c r="P967" i="1"/>
  <c r="O967" i="1"/>
  <c r="N967" i="1"/>
  <c r="M967" i="1"/>
  <c r="L967" i="1"/>
  <c r="K967" i="1"/>
  <c r="J967" i="1"/>
  <c r="I967" i="1"/>
  <c r="F965" i="1"/>
  <c r="O964" i="1"/>
  <c r="N964" i="1"/>
  <c r="M964" i="1"/>
  <c r="L964" i="1"/>
  <c r="J964" i="1"/>
  <c r="F964" i="1"/>
  <c r="N963" i="1"/>
  <c r="M963" i="1"/>
  <c r="L963" i="1"/>
  <c r="K963" i="1"/>
  <c r="J963" i="1"/>
  <c r="F963" i="1"/>
  <c r="O962" i="1"/>
  <c r="N962" i="1"/>
  <c r="L962" i="1"/>
  <c r="K962" i="1"/>
  <c r="J962" i="1"/>
  <c r="G962" i="1"/>
  <c r="O961" i="1"/>
  <c r="N961" i="1"/>
  <c r="L961" i="1"/>
  <c r="K961" i="1"/>
  <c r="J961" i="1"/>
  <c r="G961" i="1"/>
  <c r="O960" i="1"/>
  <c r="N960" i="1"/>
  <c r="L960" i="1"/>
  <c r="K960" i="1"/>
  <c r="J960" i="1"/>
  <c r="G960" i="1"/>
  <c r="O959" i="1"/>
  <c r="M959" i="1"/>
  <c r="L959" i="1"/>
  <c r="K959" i="1"/>
  <c r="J959" i="1"/>
  <c r="G959" i="1"/>
  <c r="AC958" i="1"/>
  <c r="AB958" i="1"/>
  <c r="AA958" i="1"/>
  <c r="Z958" i="1"/>
  <c r="Y958" i="1"/>
  <c r="V958" i="1"/>
  <c r="U958" i="1"/>
  <c r="T958" i="1"/>
  <c r="P958" i="1"/>
  <c r="O958" i="1"/>
  <c r="N958" i="1"/>
  <c r="M958" i="1"/>
  <c r="L958" i="1"/>
  <c r="K958" i="1"/>
  <c r="J958" i="1"/>
  <c r="I958" i="1"/>
  <c r="O956" i="1"/>
  <c r="N956" i="1"/>
  <c r="M956" i="1"/>
  <c r="K956" i="1"/>
  <c r="J956" i="1"/>
  <c r="F956" i="1"/>
  <c r="O955" i="1"/>
  <c r="N955" i="1"/>
  <c r="M955" i="1"/>
  <c r="K955" i="1"/>
  <c r="J955" i="1"/>
  <c r="F955" i="1"/>
  <c r="N954" i="1"/>
  <c r="M954" i="1"/>
  <c r="L954" i="1"/>
  <c r="K954" i="1"/>
  <c r="J954" i="1"/>
  <c r="F954" i="1"/>
  <c r="O953" i="1"/>
  <c r="N953" i="1"/>
  <c r="M953" i="1"/>
  <c r="K953" i="1"/>
  <c r="J953" i="1"/>
  <c r="G953" i="1"/>
  <c r="O952" i="1"/>
  <c r="N952" i="1"/>
  <c r="L952" i="1"/>
  <c r="K952" i="1"/>
  <c r="J952" i="1"/>
  <c r="G952" i="1"/>
  <c r="O951" i="1"/>
  <c r="N951" i="1"/>
  <c r="M951" i="1"/>
  <c r="K951" i="1"/>
  <c r="J951" i="1"/>
  <c r="G951" i="1"/>
  <c r="O950" i="1"/>
  <c r="N950" i="1"/>
  <c r="L950" i="1"/>
  <c r="K950" i="1"/>
  <c r="J950" i="1"/>
  <c r="G950" i="1"/>
  <c r="AC949" i="1"/>
  <c r="AB949" i="1"/>
  <c r="AA949" i="1"/>
  <c r="Z949" i="1"/>
  <c r="Y949" i="1"/>
  <c r="V949" i="1"/>
  <c r="U949" i="1"/>
  <c r="T949" i="1"/>
  <c r="P949" i="1"/>
  <c r="O949" i="1"/>
  <c r="N949" i="1"/>
  <c r="M949" i="1"/>
  <c r="L949" i="1"/>
  <c r="K949" i="1"/>
  <c r="J949" i="1"/>
  <c r="I949" i="1"/>
  <c r="O947" i="1"/>
  <c r="N947" i="1"/>
  <c r="M947" i="1"/>
  <c r="L947" i="1"/>
  <c r="K947" i="1"/>
  <c r="F947" i="1"/>
  <c r="O946" i="1"/>
  <c r="N946" i="1"/>
  <c r="L946" i="1"/>
  <c r="K946" i="1"/>
  <c r="J946" i="1"/>
  <c r="G946" i="1"/>
  <c r="O945" i="1"/>
  <c r="N945" i="1"/>
  <c r="L945" i="1"/>
  <c r="K945" i="1"/>
  <c r="J945" i="1"/>
  <c r="G945" i="1"/>
  <c r="AC944" i="1"/>
  <c r="AB944" i="1"/>
  <c r="AA944" i="1"/>
  <c r="Z944" i="1"/>
  <c r="Y944" i="1"/>
  <c r="V944" i="1"/>
  <c r="U944" i="1"/>
  <c r="T944" i="1"/>
  <c r="P944" i="1"/>
  <c r="O944" i="1"/>
  <c r="N944" i="1"/>
  <c r="M944" i="1"/>
  <c r="L944" i="1"/>
  <c r="K944" i="1"/>
  <c r="J944" i="1"/>
  <c r="I944" i="1"/>
  <c r="O942" i="1"/>
  <c r="N942" i="1"/>
  <c r="M942" i="1"/>
  <c r="L942" i="1"/>
  <c r="K942" i="1"/>
  <c r="F942" i="1"/>
  <c r="O941" i="1"/>
  <c r="N941" i="1"/>
  <c r="L941" i="1"/>
  <c r="K941" i="1"/>
  <c r="J941" i="1"/>
  <c r="G941" i="1"/>
  <c r="O940" i="1"/>
  <c r="N940" i="1"/>
  <c r="L940" i="1"/>
  <c r="K940" i="1"/>
  <c r="J940" i="1"/>
  <c r="G940" i="1"/>
  <c r="AC939" i="1"/>
  <c r="AB939" i="1"/>
  <c r="AA939" i="1"/>
  <c r="Z939" i="1"/>
  <c r="Y939" i="1"/>
  <c r="V939" i="1"/>
  <c r="U939" i="1"/>
  <c r="T939" i="1"/>
  <c r="P939" i="1"/>
  <c r="O939" i="1"/>
  <c r="N939" i="1"/>
  <c r="M939" i="1"/>
  <c r="L939" i="1"/>
  <c r="K939" i="1"/>
  <c r="J939" i="1"/>
  <c r="I939" i="1"/>
  <c r="O937" i="1"/>
  <c r="N937" i="1"/>
  <c r="M937" i="1"/>
  <c r="L937" i="1"/>
  <c r="J937" i="1"/>
  <c r="F937" i="1"/>
  <c r="N936" i="1"/>
  <c r="M936" i="1"/>
  <c r="L936" i="1"/>
  <c r="K936" i="1"/>
  <c r="J936" i="1"/>
  <c r="F936" i="1"/>
  <c r="O935" i="1"/>
  <c r="M935" i="1"/>
  <c r="L935" i="1"/>
  <c r="K935" i="1"/>
  <c r="J935" i="1"/>
  <c r="G935" i="1"/>
  <c r="O934" i="1"/>
  <c r="N934" i="1"/>
  <c r="L934" i="1"/>
  <c r="K934" i="1"/>
  <c r="J934" i="1"/>
  <c r="G934" i="1"/>
  <c r="O933" i="1"/>
  <c r="N933" i="1"/>
  <c r="L933" i="1"/>
  <c r="K933" i="1"/>
  <c r="J933" i="1"/>
  <c r="G933" i="1"/>
  <c r="AC932" i="1"/>
  <c r="AB932" i="1"/>
  <c r="AA932" i="1"/>
  <c r="Z932" i="1"/>
  <c r="Y932" i="1"/>
  <c r="V932" i="1"/>
  <c r="U932" i="1"/>
  <c r="T932" i="1"/>
  <c r="P932" i="1"/>
  <c r="O932" i="1"/>
  <c r="N932" i="1"/>
  <c r="M932" i="1"/>
  <c r="L932" i="1"/>
  <c r="K932" i="1"/>
  <c r="J932" i="1"/>
  <c r="I932" i="1"/>
  <c r="O930" i="1"/>
  <c r="N930" i="1"/>
  <c r="M930" i="1"/>
  <c r="K930" i="1"/>
  <c r="J930" i="1"/>
  <c r="F930" i="1"/>
  <c r="N929" i="1"/>
  <c r="M929" i="1"/>
  <c r="L929" i="1"/>
  <c r="K929" i="1"/>
  <c r="J929" i="1"/>
  <c r="F929" i="1"/>
  <c r="O928" i="1"/>
  <c r="N928" i="1"/>
  <c r="M928" i="1"/>
  <c r="K928" i="1"/>
  <c r="J928" i="1"/>
  <c r="G928" i="1"/>
  <c r="O927" i="1"/>
  <c r="N927" i="1"/>
  <c r="L927" i="1"/>
  <c r="K927" i="1"/>
  <c r="J927" i="1"/>
  <c r="G927" i="1"/>
  <c r="O926" i="1"/>
  <c r="N926" i="1"/>
  <c r="M926" i="1"/>
  <c r="K926" i="1"/>
  <c r="J926" i="1"/>
  <c r="G926" i="1"/>
  <c r="O925" i="1"/>
  <c r="N925" i="1"/>
  <c r="L925" i="1"/>
  <c r="K925" i="1"/>
  <c r="J925" i="1"/>
  <c r="G925" i="1"/>
  <c r="AC924" i="1"/>
  <c r="AB924" i="1"/>
  <c r="AA924" i="1"/>
  <c r="Z924" i="1"/>
  <c r="Y924" i="1"/>
  <c r="V924" i="1"/>
  <c r="U924" i="1"/>
  <c r="T924" i="1"/>
  <c r="P924" i="1"/>
  <c r="O924" i="1"/>
  <c r="N924" i="1"/>
  <c r="M924" i="1"/>
  <c r="L924" i="1"/>
  <c r="K924" i="1"/>
  <c r="J924" i="1"/>
  <c r="I924" i="1"/>
  <c r="O922" i="1"/>
  <c r="N922" i="1"/>
  <c r="M922" i="1"/>
  <c r="K922" i="1"/>
  <c r="J922" i="1"/>
  <c r="F922" i="1"/>
  <c r="O921" i="1"/>
  <c r="N921" i="1"/>
  <c r="M921" i="1"/>
  <c r="K921" i="1"/>
  <c r="J921" i="1"/>
  <c r="F921" i="1"/>
  <c r="N920" i="1"/>
  <c r="M920" i="1"/>
  <c r="L920" i="1"/>
  <c r="K920" i="1"/>
  <c r="J920" i="1"/>
  <c r="F920" i="1"/>
  <c r="O919" i="1"/>
  <c r="N919" i="1"/>
  <c r="M919" i="1"/>
  <c r="K919" i="1"/>
  <c r="J919" i="1"/>
  <c r="G919" i="1"/>
  <c r="O918" i="1"/>
  <c r="N918" i="1"/>
  <c r="L918" i="1"/>
  <c r="K918" i="1"/>
  <c r="J918" i="1"/>
  <c r="G918" i="1"/>
  <c r="O917" i="1"/>
  <c r="N917" i="1"/>
  <c r="M917" i="1"/>
  <c r="K917" i="1"/>
  <c r="J917" i="1"/>
  <c r="G917" i="1"/>
  <c r="O916" i="1"/>
  <c r="N916" i="1"/>
  <c r="M916" i="1"/>
  <c r="K916" i="1"/>
  <c r="J916" i="1"/>
  <c r="G916" i="1"/>
  <c r="O915" i="1"/>
  <c r="N915" i="1"/>
  <c r="L915" i="1"/>
  <c r="K915" i="1"/>
  <c r="J915" i="1"/>
  <c r="G915" i="1"/>
  <c r="AC914" i="1"/>
  <c r="AB914" i="1"/>
  <c r="AA914" i="1"/>
  <c r="Y914" i="1"/>
  <c r="X914" i="1"/>
  <c r="V914" i="1"/>
  <c r="U914" i="1"/>
  <c r="T914" i="1"/>
  <c r="P914" i="1"/>
  <c r="O914" i="1"/>
  <c r="N914" i="1"/>
  <c r="M914" i="1"/>
  <c r="L914" i="1"/>
  <c r="K914" i="1"/>
  <c r="J914" i="1"/>
  <c r="I914" i="1"/>
  <c r="O912" i="1"/>
  <c r="N912" i="1"/>
  <c r="M912" i="1"/>
  <c r="K912" i="1"/>
  <c r="J912" i="1"/>
  <c r="F912" i="1"/>
  <c r="N911" i="1"/>
  <c r="M911" i="1"/>
  <c r="L911" i="1"/>
  <c r="K911" i="1"/>
  <c r="J911" i="1"/>
  <c r="F911" i="1"/>
  <c r="O910" i="1"/>
  <c r="N910" i="1"/>
  <c r="M910" i="1"/>
  <c r="K910" i="1"/>
  <c r="J910" i="1"/>
  <c r="G910" i="1"/>
  <c r="O909" i="1"/>
  <c r="N909" i="1"/>
  <c r="L909" i="1"/>
  <c r="K909" i="1"/>
  <c r="J909" i="1"/>
  <c r="G909" i="1"/>
  <c r="O908" i="1"/>
  <c r="N908" i="1"/>
  <c r="M908" i="1"/>
  <c r="K908" i="1"/>
  <c r="J908" i="1"/>
  <c r="G908" i="1"/>
  <c r="O907" i="1"/>
  <c r="N907" i="1"/>
  <c r="L907" i="1"/>
  <c r="K907" i="1"/>
  <c r="J907" i="1"/>
  <c r="G907" i="1"/>
  <c r="AC906" i="1"/>
  <c r="AB906" i="1"/>
  <c r="AA906" i="1"/>
  <c r="Z906" i="1"/>
  <c r="Y906" i="1"/>
  <c r="V906" i="1"/>
  <c r="U906" i="1"/>
  <c r="T906" i="1"/>
  <c r="P906" i="1"/>
  <c r="O906" i="1"/>
  <c r="N906" i="1"/>
  <c r="M906" i="1"/>
  <c r="L906" i="1"/>
  <c r="K906" i="1"/>
  <c r="J906" i="1"/>
  <c r="I906" i="1"/>
  <c r="O904" i="1"/>
  <c r="N904" i="1"/>
  <c r="M904" i="1"/>
  <c r="K904" i="1"/>
  <c r="J904" i="1"/>
  <c r="F904" i="1"/>
  <c r="O903" i="1"/>
  <c r="N903" i="1"/>
  <c r="M903" i="1"/>
  <c r="K903" i="1"/>
  <c r="J903" i="1"/>
  <c r="F903" i="1"/>
  <c r="O902" i="1"/>
  <c r="N902" i="1"/>
  <c r="L902" i="1"/>
  <c r="K902" i="1"/>
  <c r="J902" i="1"/>
  <c r="G902" i="1"/>
  <c r="O901" i="1"/>
  <c r="N901" i="1"/>
  <c r="L901" i="1"/>
  <c r="K901" i="1"/>
  <c r="J901" i="1"/>
  <c r="G901" i="1"/>
  <c r="AC900" i="1"/>
  <c r="AB900" i="1"/>
  <c r="AA900" i="1"/>
  <c r="Z900" i="1"/>
  <c r="Y900" i="1"/>
  <c r="V900" i="1"/>
  <c r="U900" i="1"/>
  <c r="T900" i="1"/>
  <c r="P900" i="1"/>
  <c r="O900" i="1"/>
  <c r="N900" i="1"/>
  <c r="M900" i="1"/>
  <c r="L900" i="1"/>
  <c r="K900" i="1"/>
  <c r="J900" i="1"/>
  <c r="I900" i="1"/>
  <c r="O898" i="1"/>
  <c r="N898" i="1"/>
  <c r="M898" i="1"/>
  <c r="K898" i="1"/>
  <c r="J898" i="1"/>
  <c r="F898" i="1"/>
  <c r="N897" i="1"/>
  <c r="M897" i="1"/>
  <c r="L897" i="1"/>
  <c r="K897" i="1"/>
  <c r="J897" i="1"/>
  <c r="F897" i="1"/>
  <c r="O896" i="1"/>
  <c r="N896" i="1"/>
  <c r="M896" i="1"/>
  <c r="K896" i="1"/>
  <c r="J896" i="1"/>
  <c r="G896" i="1"/>
  <c r="O895" i="1"/>
  <c r="N895" i="1"/>
  <c r="L895" i="1"/>
  <c r="K895" i="1"/>
  <c r="J895" i="1"/>
  <c r="G895" i="1"/>
  <c r="O894" i="1"/>
  <c r="N894" i="1"/>
  <c r="M894" i="1"/>
  <c r="K894" i="1"/>
  <c r="J894" i="1"/>
  <c r="G894" i="1"/>
  <c r="O893" i="1"/>
  <c r="N893" i="1"/>
  <c r="L893" i="1"/>
  <c r="K893" i="1"/>
  <c r="J893" i="1"/>
  <c r="G893" i="1"/>
  <c r="AC892" i="1"/>
  <c r="AB892" i="1"/>
  <c r="AA892" i="1"/>
  <c r="Z892" i="1"/>
  <c r="Y892" i="1"/>
  <c r="V892" i="1"/>
  <c r="U892" i="1"/>
  <c r="T892" i="1"/>
  <c r="P892" i="1"/>
  <c r="O892" i="1"/>
  <c r="N892" i="1"/>
  <c r="M892" i="1"/>
  <c r="L892" i="1"/>
  <c r="K892" i="1"/>
  <c r="J892" i="1"/>
  <c r="I892" i="1"/>
  <c r="O890" i="1"/>
  <c r="N890" i="1"/>
  <c r="M890" i="1"/>
  <c r="L890" i="1"/>
  <c r="J890" i="1"/>
  <c r="F890" i="1"/>
  <c r="O889" i="1"/>
  <c r="N889" i="1"/>
  <c r="M889" i="1"/>
  <c r="L889" i="1"/>
  <c r="J889" i="1"/>
  <c r="F889" i="1"/>
  <c r="O888" i="1"/>
  <c r="N888" i="1"/>
  <c r="L888" i="1"/>
  <c r="K888" i="1"/>
  <c r="J888" i="1"/>
  <c r="G888" i="1"/>
  <c r="O887" i="1"/>
  <c r="N887" i="1"/>
  <c r="L887" i="1"/>
  <c r="K887" i="1"/>
  <c r="J887" i="1"/>
  <c r="G887" i="1"/>
  <c r="AC886" i="1"/>
  <c r="AB886" i="1"/>
  <c r="AA886" i="1"/>
  <c r="Z886" i="1"/>
  <c r="Y886" i="1"/>
  <c r="V886" i="1"/>
  <c r="U886" i="1"/>
  <c r="T886" i="1"/>
  <c r="P886" i="1"/>
  <c r="O886" i="1"/>
  <c r="N886" i="1"/>
  <c r="M886" i="1"/>
  <c r="L886" i="1"/>
  <c r="K886" i="1"/>
  <c r="J886" i="1"/>
  <c r="I886" i="1"/>
  <c r="O884" i="1"/>
  <c r="N884" i="1"/>
  <c r="M884" i="1"/>
  <c r="K884" i="1"/>
  <c r="J884" i="1"/>
  <c r="F884" i="1"/>
  <c r="O883" i="1"/>
  <c r="N883" i="1"/>
  <c r="M883" i="1"/>
  <c r="K883" i="1"/>
  <c r="J883" i="1"/>
  <c r="F883" i="1"/>
  <c r="N882" i="1"/>
  <c r="M882" i="1"/>
  <c r="L882" i="1"/>
  <c r="K882" i="1"/>
  <c r="J882" i="1"/>
  <c r="F882" i="1"/>
  <c r="O881" i="1"/>
  <c r="N881" i="1"/>
  <c r="M881" i="1"/>
  <c r="K881" i="1"/>
  <c r="J881" i="1"/>
  <c r="G881" i="1"/>
  <c r="O880" i="1"/>
  <c r="N880" i="1"/>
  <c r="L880" i="1"/>
  <c r="K880" i="1"/>
  <c r="J880" i="1"/>
  <c r="G880" i="1"/>
  <c r="O879" i="1"/>
  <c r="N879" i="1"/>
  <c r="M879" i="1"/>
  <c r="K879" i="1"/>
  <c r="J879" i="1"/>
  <c r="G879" i="1"/>
  <c r="O878" i="1"/>
  <c r="N878" i="1"/>
  <c r="L878" i="1"/>
  <c r="K878" i="1"/>
  <c r="J878" i="1"/>
  <c r="G878" i="1"/>
  <c r="AB877" i="1"/>
  <c r="AA877" i="1"/>
  <c r="Z877" i="1"/>
  <c r="Y877" i="1"/>
  <c r="X877" i="1"/>
  <c r="V877" i="1"/>
  <c r="U877" i="1"/>
  <c r="T877" i="1"/>
  <c r="P877" i="1"/>
  <c r="O877" i="1"/>
  <c r="N877" i="1"/>
  <c r="M877" i="1"/>
  <c r="L877" i="1"/>
  <c r="K877" i="1"/>
  <c r="J877" i="1"/>
  <c r="I877" i="1"/>
  <c r="O875" i="1"/>
  <c r="N875" i="1"/>
  <c r="M875" i="1"/>
  <c r="K875" i="1"/>
  <c r="J875" i="1"/>
  <c r="F875" i="1"/>
  <c r="N874" i="1"/>
  <c r="M874" i="1"/>
  <c r="L874" i="1"/>
  <c r="K874" i="1"/>
  <c r="J874" i="1"/>
  <c r="F874" i="1"/>
  <c r="O873" i="1"/>
  <c r="N873" i="1"/>
  <c r="M873" i="1"/>
  <c r="K873" i="1"/>
  <c r="J873" i="1"/>
  <c r="G873" i="1"/>
  <c r="O872" i="1"/>
  <c r="N872" i="1"/>
  <c r="L872" i="1"/>
  <c r="K872" i="1"/>
  <c r="J872" i="1"/>
  <c r="G872" i="1"/>
  <c r="O871" i="1"/>
  <c r="N871" i="1"/>
  <c r="M871" i="1"/>
  <c r="K871" i="1"/>
  <c r="J871" i="1"/>
  <c r="G871" i="1"/>
  <c r="O870" i="1"/>
  <c r="N870" i="1"/>
  <c r="L870" i="1"/>
  <c r="K870" i="1"/>
  <c r="J870" i="1"/>
  <c r="G870" i="1"/>
  <c r="AB869" i="1"/>
  <c r="AA869" i="1"/>
  <c r="Z869" i="1"/>
  <c r="Y869" i="1"/>
  <c r="X869" i="1"/>
  <c r="V869" i="1"/>
  <c r="U869" i="1"/>
  <c r="T869" i="1"/>
  <c r="P869" i="1"/>
  <c r="O869" i="1"/>
  <c r="N869" i="1"/>
  <c r="M869" i="1"/>
  <c r="L869" i="1"/>
  <c r="K869" i="1"/>
  <c r="J869" i="1"/>
  <c r="I869" i="1"/>
  <c r="O867" i="1"/>
  <c r="N867" i="1"/>
  <c r="M867" i="1"/>
  <c r="L867" i="1"/>
  <c r="J867" i="1"/>
  <c r="F867" i="1"/>
  <c r="O866" i="1"/>
  <c r="N866" i="1"/>
  <c r="M866" i="1"/>
  <c r="L866" i="1"/>
  <c r="J866" i="1"/>
  <c r="F866" i="1"/>
  <c r="N865" i="1"/>
  <c r="M865" i="1"/>
  <c r="L865" i="1"/>
  <c r="K865" i="1"/>
  <c r="F865" i="1"/>
  <c r="O864" i="1"/>
  <c r="N864" i="1"/>
  <c r="M864" i="1"/>
  <c r="K864" i="1"/>
  <c r="J864" i="1"/>
  <c r="G864" i="1"/>
  <c r="O863" i="1"/>
  <c r="N863" i="1"/>
  <c r="L863" i="1"/>
  <c r="K863" i="1"/>
  <c r="J863" i="1"/>
  <c r="G863" i="1"/>
  <c r="O862" i="1"/>
  <c r="N862" i="1"/>
  <c r="M862" i="1"/>
  <c r="K862" i="1"/>
  <c r="J862" i="1"/>
  <c r="G862" i="1"/>
  <c r="O861" i="1"/>
  <c r="N861" i="1"/>
  <c r="L861" i="1"/>
  <c r="K861" i="1"/>
  <c r="J861" i="1"/>
  <c r="G861" i="1"/>
  <c r="AB860" i="1"/>
  <c r="AA860" i="1"/>
  <c r="Z860" i="1"/>
  <c r="Y860" i="1"/>
  <c r="X860" i="1"/>
  <c r="V860" i="1"/>
  <c r="U860" i="1"/>
  <c r="T860" i="1"/>
  <c r="P860" i="1"/>
  <c r="O860" i="1"/>
  <c r="N860" i="1"/>
  <c r="M860" i="1"/>
  <c r="L860" i="1"/>
  <c r="K860" i="1"/>
  <c r="J860" i="1"/>
  <c r="I860" i="1"/>
  <c r="O858" i="1"/>
  <c r="N858" i="1"/>
  <c r="M858" i="1"/>
  <c r="K858" i="1"/>
  <c r="J858" i="1"/>
  <c r="F858" i="1"/>
  <c r="N857" i="1"/>
  <c r="M857" i="1"/>
  <c r="L857" i="1"/>
  <c r="K857" i="1"/>
  <c r="F857" i="1"/>
  <c r="O856" i="1"/>
  <c r="N856" i="1"/>
  <c r="M856" i="1"/>
  <c r="K856" i="1"/>
  <c r="J856" i="1"/>
  <c r="G856" i="1"/>
  <c r="O855" i="1"/>
  <c r="N855" i="1"/>
  <c r="L855" i="1"/>
  <c r="K855" i="1"/>
  <c r="J855" i="1"/>
  <c r="G855" i="1"/>
  <c r="O854" i="1"/>
  <c r="N854" i="1"/>
  <c r="M854" i="1"/>
  <c r="K854" i="1"/>
  <c r="J854" i="1"/>
  <c r="G854" i="1"/>
  <c r="O853" i="1"/>
  <c r="N853" i="1"/>
  <c r="L853" i="1"/>
  <c r="K853" i="1"/>
  <c r="J853" i="1"/>
  <c r="G853" i="1"/>
  <c r="AB852" i="1"/>
  <c r="AA852" i="1"/>
  <c r="Z852" i="1"/>
  <c r="Y852" i="1"/>
  <c r="X852" i="1"/>
  <c r="V852" i="1"/>
  <c r="U852" i="1"/>
  <c r="T852" i="1"/>
  <c r="P852" i="1"/>
  <c r="O852" i="1"/>
  <c r="N852" i="1"/>
  <c r="M852" i="1"/>
  <c r="L852" i="1"/>
  <c r="K852" i="1"/>
  <c r="J852" i="1"/>
  <c r="I852" i="1"/>
  <c r="O850" i="1"/>
  <c r="N850" i="1"/>
  <c r="M850" i="1"/>
  <c r="K850" i="1"/>
  <c r="J850" i="1"/>
  <c r="F850" i="1"/>
  <c r="O849" i="1"/>
  <c r="N849" i="1"/>
  <c r="M849" i="1"/>
  <c r="K849" i="1"/>
  <c r="J849" i="1"/>
  <c r="F849" i="1"/>
  <c r="N848" i="1"/>
  <c r="M848" i="1"/>
  <c r="L848" i="1"/>
  <c r="K848" i="1"/>
  <c r="F848" i="1"/>
  <c r="O847" i="1"/>
  <c r="N847" i="1"/>
  <c r="M847" i="1"/>
  <c r="K847" i="1"/>
  <c r="J847" i="1"/>
  <c r="O846" i="1"/>
  <c r="N846" i="1"/>
  <c r="L846" i="1"/>
  <c r="K846" i="1"/>
  <c r="J846" i="1"/>
  <c r="G846" i="1"/>
  <c r="O845" i="1"/>
  <c r="N845" i="1"/>
  <c r="M845" i="1"/>
  <c r="K845" i="1"/>
  <c r="J845" i="1"/>
  <c r="G845" i="1"/>
  <c r="O844" i="1"/>
  <c r="N844" i="1"/>
  <c r="L844" i="1"/>
  <c r="K844" i="1"/>
  <c r="J844" i="1"/>
  <c r="G844" i="1"/>
  <c r="AB843" i="1"/>
  <c r="AA843" i="1"/>
  <c r="Z843" i="1"/>
  <c r="Y843" i="1"/>
  <c r="X843" i="1"/>
  <c r="V843" i="1"/>
  <c r="U843" i="1"/>
  <c r="T843" i="1"/>
  <c r="P843" i="1"/>
  <c r="O843" i="1"/>
  <c r="N843" i="1"/>
  <c r="M843" i="1"/>
  <c r="L843" i="1"/>
  <c r="K843" i="1"/>
  <c r="J843" i="1"/>
  <c r="I843" i="1"/>
  <c r="O841" i="1"/>
  <c r="N841" i="1"/>
  <c r="M841" i="1"/>
  <c r="K841" i="1"/>
  <c r="J841" i="1"/>
  <c r="F841" i="1"/>
  <c r="O840" i="1"/>
  <c r="N840" i="1"/>
  <c r="M840" i="1"/>
  <c r="K840" i="1"/>
  <c r="J840" i="1"/>
  <c r="F840" i="1"/>
  <c r="N839" i="1"/>
  <c r="M839" i="1"/>
  <c r="L839" i="1"/>
  <c r="K839" i="1"/>
  <c r="F839" i="1"/>
  <c r="O838" i="1"/>
  <c r="N838" i="1"/>
  <c r="M838" i="1"/>
  <c r="K838" i="1"/>
  <c r="J838" i="1"/>
  <c r="O837" i="1"/>
  <c r="N837" i="1"/>
  <c r="L837" i="1"/>
  <c r="K837" i="1"/>
  <c r="J837" i="1"/>
  <c r="G837" i="1"/>
  <c r="O836" i="1"/>
  <c r="N836" i="1"/>
  <c r="M836" i="1"/>
  <c r="K836" i="1"/>
  <c r="J836" i="1"/>
  <c r="G836" i="1"/>
  <c r="O835" i="1"/>
  <c r="N835" i="1"/>
  <c r="L835" i="1"/>
  <c r="K835" i="1"/>
  <c r="J835" i="1"/>
  <c r="G835" i="1"/>
  <c r="AB834" i="1"/>
  <c r="AA834" i="1"/>
  <c r="Z834" i="1"/>
  <c r="Y834" i="1"/>
  <c r="X834" i="1"/>
  <c r="V834" i="1"/>
  <c r="U834" i="1"/>
  <c r="T834" i="1"/>
  <c r="P834" i="1"/>
  <c r="O834" i="1"/>
  <c r="N834" i="1"/>
  <c r="M834" i="1"/>
  <c r="L834" i="1"/>
  <c r="K834" i="1"/>
  <c r="J834" i="1"/>
  <c r="I834" i="1"/>
  <c r="O832" i="1"/>
  <c r="N832" i="1"/>
  <c r="M832" i="1"/>
  <c r="L832" i="1"/>
  <c r="K832" i="1"/>
  <c r="F832" i="1"/>
  <c r="N831" i="1"/>
  <c r="M831" i="1"/>
  <c r="L831" i="1"/>
  <c r="K831" i="1"/>
  <c r="F831" i="1"/>
  <c r="O830" i="1"/>
  <c r="N830" i="1"/>
  <c r="M830" i="1"/>
  <c r="K830" i="1"/>
  <c r="J830" i="1"/>
  <c r="G830" i="1"/>
  <c r="O829" i="1"/>
  <c r="M829" i="1"/>
  <c r="L829" i="1"/>
  <c r="K829" i="1"/>
  <c r="J829" i="1"/>
  <c r="G829" i="1"/>
  <c r="AC828" i="1"/>
  <c r="AB828" i="1"/>
  <c r="AA828" i="1"/>
  <c r="Y828" i="1"/>
  <c r="X828" i="1"/>
  <c r="V828" i="1"/>
  <c r="U828" i="1"/>
  <c r="T828" i="1"/>
  <c r="P828" i="1"/>
  <c r="O828" i="1"/>
  <c r="N828" i="1"/>
  <c r="M828" i="1"/>
  <c r="L828" i="1"/>
  <c r="K828" i="1"/>
  <c r="J828" i="1"/>
  <c r="I828" i="1"/>
  <c r="O826" i="1"/>
  <c r="N826" i="1"/>
  <c r="M826" i="1"/>
  <c r="K826" i="1"/>
  <c r="J826" i="1"/>
  <c r="F826" i="1"/>
  <c r="N825" i="1"/>
  <c r="M825" i="1"/>
  <c r="L825" i="1"/>
  <c r="K825" i="1"/>
  <c r="F825" i="1"/>
  <c r="N824" i="1"/>
  <c r="M824" i="1"/>
  <c r="L824" i="1"/>
  <c r="K824" i="1"/>
  <c r="J824" i="1"/>
  <c r="G824" i="1"/>
  <c r="O823" i="1"/>
  <c r="M823" i="1"/>
  <c r="L823" i="1"/>
  <c r="K823" i="1"/>
  <c r="J823" i="1"/>
  <c r="G823" i="1"/>
  <c r="O822" i="1"/>
  <c r="M822" i="1"/>
  <c r="L822" i="1"/>
  <c r="K822" i="1"/>
  <c r="J822" i="1"/>
  <c r="G822" i="1"/>
  <c r="AC821" i="1"/>
  <c r="AB821" i="1"/>
  <c r="AA821" i="1"/>
  <c r="Y821" i="1"/>
  <c r="X821" i="1"/>
  <c r="V821" i="1"/>
  <c r="U821" i="1"/>
  <c r="T821" i="1"/>
  <c r="P821" i="1"/>
  <c r="O821" i="1"/>
  <c r="N821" i="1"/>
  <c r="M821" i="1"/>
  <c r="L821" i="1"/>
  <c r="K821" i="1"/>
  <c r="J821" i="1"/>
  <c r="I821" i="1"/>
  <c r="O819" i="1"/>
  <c r="N819" i="1"/>
  <c r="M819" i="1"/>
  <c r="L819" i="1"/>
  <c r="K819" i="1"/>
  <c r="F819" i="1"/>
  <c r="N818" i="1"/>
  <c r="M818" i="1"/>
  <c r="L818" i="1"/>
  <c r="K818" i="1"/>
  <c r="F818" i="1"/>
  <c r="O817" i="1"/>
  <c r="N817" i="1"/>
  <c r="M817" i="1"/>
  <c r="K817" i="1"/>
  <c r="J817" i="1"/>
  <c r="G817" i="1"/>
  <c r="O816" i="1"/>
  <c r="N816" i="1"/>
  <c r="L816" i="1"/>
  <c r="K816" i="1"/>
  <c r="J816" i="1"/>
  <c r="G816" i="1"/>
  <c r="O815" i="1"/>
  <c r="M815" i="1"/>
  <c r="L815" i="1"/>
  <c r="K815" i="1"/>
  <c r="J815" i="1"/>
  <c r="G815" i="1"/>
  <c r="AC814" i="1"/>
  <c r="AB814" i="1"/>
  <c r="AA814" i="1"/>
  <c r="Z814" i="1"/>
  <c r="X814" i="1"/>
  <c r="V814" i="1"/>
  <c r="U814" i="1"/>
  <c r="T814" i="1"/>
  <c r="P814" i="1"/>
  <c r="O814" i="1"/>
  <c r="N814" i="1"/>
  <c r="M814" i="1"/>
  <c r="L814" i="1"/>
  <c r="K814" i="1"/>
  <c r="J814" i="1"/>
  <c r="I814" i="1"/>
  <c r="O812" i="1"/>
  <c r="N812" i="1"/>
  <c r="M812" i="1"/>
  <c r="L812" i="1"/>
  <c r="J812" i="1"/>
  <c r="F812" i="1"/>
  <c r="O811" i="1"/>
  <c r="N811" i="1"/>
  <c r="M811" i="1"/>
  <c r="L811" i="1"/>
  <c r="J811" i="1"/>
  <c r="F811" i="1"/>
  <c r="N810" i="1"/>
  <c r="M810" i="1"/>
  <c r="L810" i="1"/>
  <c r="K810" i="1"/>
  <c r="F810" i="1"/>
  <c r="N809" i="1"/>
  <c r="M809" i="1"/>
  <c r="L809" i="1"/>
  <c r="K809" i="1"/>
  <c r="J809" i="1"/>
  <c r="G809" i="1"/>
  <c r="N808" i="1"/>
  <c r="M808" i="1"/>
  <c r="L808" i="1"/>
  <c r="K808" i="1"/>
  <c r="J808" i="1"/>
  <c r="G808" i="1"/>
  <c r="O807" i="1"/>
  <c r="M807" i="1"/>
  <c r="L807" i="1"/>
  <c r="K807" i="1"/>
  <c r="J807" i="1"/>
  <c r="G807" i="1"/>
  <c r="O806" i="1"/>
  <c r="M806" i="1"/>
  <c r="L806" i="1"/>
  <c r="K806" i="1"/>
  <c r="J806" i="1"/>
  <c r="G806" i="1"/>
  <c r="AC805" i="1"/>
  <c r="AB805" i="1"/>
  <c r="AA805" i="1"/>
  <c r="Y805" i="1"/>
  <c r="X805" i="1"/>
  <c r="V805" i="1"/>
  <c r="U805" i="1"/>
  <c r="T805" i="1"/>
  <c r="P805" i="1"/>
  <c r="O805" i="1"/>
  <c r="N805" i="1"/>
  <c r="M805" i="1"/>
  <c r="L805" i="1"/>
  <c r="K805" i="1"/>
  <c r="J805" i="1"/>
  <c r="I805" i="1"/>
  <c r="O803" i="1"/>
  <c r="N803" i="1"/>
  <c r="M803" i="1"/>
  <c r="L803" i="1"/>
  <c r="K803" i="1"/>
  <c r="F803" i="1"/>
  <c r="N802" i="1"/>
  <c r="M802" i="1"/>
  <c r="L802" i="1"/>
  <c r="K802" i="1"/>
  <c r="F802" i="1"/>
  <c r="O801" i="1"/>
  <c r="N801" i="1"/>
  <c r="L801" i="1"/>
  <c r="K801" i="1"/>
  <c r="J801" i="1"/>
  <c r="G801" i="1"/>
  <c r="N800" i="1"/>
  <c r="M800" i="1"/>
  <c r="L800" i="1"/>
  <c r="K800" i="1"/>
  <c r="J800" i="1"/>
  <c r="G800" i="1"/>
  <c r="O799" i="1"/>
  <c r="M799" i="1"/>
  <c r="L799" i="1"/>
  <c r="K799" i="1"/>
  <c r="J799" i="1"/>
  <c r="G799" i="1"/>
  <c r="AC798" i="1"/>
  <c r="AB798" i="1"/>
  <c r="AA798" i="1"/>
  <c r="Z798" i="1"/>
  <c r="X798" i="1"/>
  <c r="V798" i="1"/>
  <c r="U798" i="1"/>
  <c r="T798" i="1"/>
  <c r="P798" i="1"/>
  <c r="O798" i="1"/>
  <c r="N798" i="1"/>
  <c r="M798" i="1"/>
  <c r="L798" i="1"/>
  <c r="K798" i="1"/>
  <c r="J798" i="1"/>
  <c r="I798" i="1"/>
  <c r="O796" i="1"/>
  <c r="N796" i="1"/>
  <c r="M796" i="1"/>
  <c r="L796" i="1"/>
  <c r="J796" i="1"/>
  <c r="F796" i="1"/>
  <c r="O795" i="1"/>
  <c r="N795" i="1"/>
  <c r="M795" i="1"/>
  <c r="L795" i="1"/>
  <c r="J795" i="1"/>
  <c r="F795" i="1"/>
  <c r="N794" i="1"/>
  <c r="M794" i="1"/>
  <c r="L794" i="1"/>
  <c r="K794" i="1"/>
  <c r="F794" i="1"/>
  <c r="N793" i="1"/>
  <c r="M793" i="1"/>
  <c r="L793" i="1"/>
  <c r="K793" i="1"/>
  <c r="J793" i="1"/>
  <c r="G793" i="1"/>
  <c r="O792" i="1"/>
  <c r="M792" i="1"/>
  <c r="L792" i="1"/>
  <c r="K792" i="1"/>
  <c r="J792" i="1"/>
  <c r="G792" i="1"/>
  <c r="O791" i="1"/>
  <c r="M791" i="1"/>
  <c r="L791" i="1"/>
  <c r="K791" i="1"/>
  <c r="J791" i="1"/>
  <c r="G791" i="1"/>
  <c r="AC790" i="1"/>
  <c r="AB790" i="1"/>
  <c r="AA790" i="1"/>
  <c r="Y790" i="1"/>
  <c r="X790" i="1"/>
  <c r="V790" i="1"/>
  <c r="U790" i="1"/>
  <c r="T790" i="1"/>
  <c r="P790" i="1"/>
  <c r="O790" i="1"/>
  <c r="N790" i="1"/>
  <c r="M790" i="1"/>
  <c r="L790" i="1"/>
  <c r="K790" i="1"/>
  <c r="J790" i="1"/>
  <c r="I790" i="1"/>
  <c r="O788" i="1"/>
  <c r="N788" i="1"/>
  <c r="M788" i="1"/>
  <c r="L788" i="1"/>
  <c r="K788" i="1"/>
  <c r="F788" i="1"/>
  <c r="N787" i="1"/>
  <c r="M787" i="1"/>
  <c r="L787" i="1"/>
  <c r="K787" i="1"/>
  <c r="J787" i="1"/>
  <c r="F787" i="1"/>
  <c r="N786" i="1"/>
  <c r="M786" i="1"/>
  <c r="L786" i="1"/>
  <c r="K786" i="1"/>
  <c r="J786" i="1"/>
  <c r="O785" i="1"/>
  <c r="M785" i="1"/>
  <c r="L785" i="1"/>
  <c r="K785" i="1"/>
  <c r="J785" i="1"/>
  <c r="G785" i="1"/>
  <c r="AC784" i="1"/>
  <c r="AB784" i="1"/>
  <c r="AA784" i="1"/>
  <c r="Z784" i="1"/>
  <c r="X784" i="1"/>
  <c r="V784" i="1"/>
  <c r="U784" i="1"/>
  <c r="T784" i="1"/>
  <c r="P784" i="1"/>
  <c r="O784" i="1"/>
  <c r="N784" i="1"/>
  <c r="M784" i="1"/>
  <c r="L784" i="1"/>
  <c r="K784" i="1"/>
  <c r="J784" i="1"/>
  <c r="I784" i="1"/>
  <c r="O782" i="1"/>
  <c r="N782" i="1"/>
  <c r="M782" i="1"/>
  <c r="K782" i="1"/>
  <c r="J782" i="1"/>
  <c r="F782" i="1"/>
  <c r="N781" i="1"/>
  <c r="M781" i="1"/>
  <c r="L781" i="1"/>
  <c r="K781" i="1"/>
  <c r="F781" i="1"/>
  <c r="N780" i="1"/>
  <c r="M780" i="1"/>
  <c r="L780" i="1"/>
  <c r="K780" i="1"/>
  <c r="J780" i="1"/>
  <c r="O779" i="1"/>
  <c r="M779" i="1"/>
  <c r="L779" i="1"/>
  <c r="K779" i="1"/>
  <c r="J779" i="1"/>
  <c r="G779" i="1"/>
  <c r="O778" i="1"/>
  <c r="M778" i="1"/>
  <c r="L778" i="1"/>
  <c r="K778" i="1"/>
  <c r="J778" i="1"/>
  <c r="G778" i="1"/>
  <c r="AC777" i="1"/>
  <c r="AB777" i="1"/>
  <c r="AA777" i="1"/>
  <c r="Y777" i="1"/>
  <c r="X777" i="1"/>
  <c r="V777" i="1"/>
  <c r="U777" i="1"/>
  <c r="T777" i="1"/>
  <c r="P777" i="1"/>
  <c r="O777" i="1"/>
  <c r="N777" i="1"/>
  <c r="M777" i="1"/>
  <c r="L777" i="1"/>
  <c r="K777" i="1"/>
  <c r="J777" i="1"/>
  <c r="I777" i="1"/>
  <c r="O775" i="1"/>
  <c r="N775" i="1"/>
  <c r="M775" i="1"/>
  <c r="L775" i="1"/>
  <c r="K775" i="1"/>
  <c r="F775" i="1"/>
  <c r="N774" i="1"/>
  <c r="M774" i="1"/>
  <c r="L774" i="1"/>
  <c r="K774" i="1"/>
  <c r="J774" i="1"/>
  <c r="F774" i="1"/>
  <c r="O773" i="1"/>
  <c r="N773" i="1"/>
  <c r="L773" i="1"/>
  <c r="K773" i="1"/>
  <c r="J773" i="1"/>
  <c r="G773" i="1"/>
  <c r="N772" i="1"/>
  <c r="M772" i="1"/>
  <c r="L772" i="1"/>
  <c r="K772" i="1"/>
  <c r="J772" i="1"/>
  <c r="G772" i="1"/>
  <c r="O771" i="1"/>
  <c r="M771" i="1"/>
  <c r="L771" i="1"/>
  <c r="K771" i="1"/>
  <c r="J771" i="1"/>
  <c r="G771" i="1"/>
  <c r="AC770" i="1"/>
  <c r="AB770" i="1"/>
  <c r="AA770" i="1"/>
  <c r="Z770" i="1"/>
  <c r="X770" i="1"/>
  <c r="V770" i="1"/>
  <c r="U770" i="1"/>
  <c r="T770" i="1"/>
  <c r="P770" i="1"/>
  <c r="O770" i="1"/>
  <c r="N770" i="1"/>
  <c r="M770" i="1"/>
  <c r="L770" i="1"/>
  <c r="K770" i="1"/>
  <c r="J770" i="1"/>
  <c r="I770" i="1"/>
  <c r="O768" i="1"/>
  <c r="N768" i="1"/>
  <c r="M768" i="1"/>
  <c r="K768" i="1"/>
  <c r="J768" i="1"/>
  <c r="F768" i="1"/>
  <c r="O767" i="1"/>
  <c r="N767" i="1"/>
  <c r="M767" i="1"/>
  <c r="K767" i="1"/>
  <c r="J767" i="1"/>
  <c r="F767" i="1"/>
  <c r="N766" i="1"/>
  <c r="M766" i="1"/>
  <c r="L766" i="1"/>
  <c r="K766" i="1"/>
  <c r="F766" i="1"/>
  <c r="O765" i="1"/>
  <c r="N765" i="1"/>
  <c r="L765" i="1"/>
  <c r="K765" i="1"/>
  <c r="J765" i="1"/>
  <c r="O764" i="1"/>
  <c r="M764" i="1"/>
  <c r="L764" i="1"/>
  <c r="K764" i="1"/>
  <c r="J764" i="1"/>
  <c r="G764" i="1"/>
  <c r="O763" i="1"/>
  <c r="M763" i="1"/>
  <c r="L763" i="1"/>
  <c r="K763" i="1"/>
  <c r="J763" i="1"/>
  <c r="G763" i="1"/>
  <c r="AC762" i="1"/>
  <c r="AB762" i="1"/>
  <c r="AA762" i="1"/>
  <c r="Y762" i="1"/>
  <c r="X762" i="1"/>
  <c r="V762" i="1"/>
  <c r="U762" i="1"/>
  <c r="T762" i="1"/>
  <c r="P762" i="1"/>
  <c r="O762" i="1"/>
  <c r="N762" i="1"/>
  <c r="M762" i="1"/>
  <c r="L762" i="1"/>
  <c r="K762" i="1"/>
  <c r="J762" i="1"/>
  <c r="I762" i="1"/>
  <c r="O760" i="1"/>
  <c r="N760" i="1"/>
  <c r="M760" i="1"/>
  <c r="K760" i="1"/>
  <c r="J760" i="1"/>
  <c r="F760" i="1"/>
  <c r="N759" i="1"/>
  <c r="M759" i="1"/>
  <c r="L759" i="1"/>
  <c r="K759" i="1"/>
  <c r="J759" i="1"/>
  <c r="F759" i="1"/>
  <c r="O758" i="1"/>
  <c r="N758" i="1"/>
  <c r="M758" i="1"/>
  <c r="K758" i="1"/>
  <c r="J758" i="1"/>
  <c r="G758" i="1"/>
  <c r="O757" i="1"/>
  <c r="N757" i="1"/>
  <c r="L757" i="1"/>
  <c r="K757" i="1"/>
  <c r="J757" i="1"/>
  <c r="G757" i="1"/>
  <c r="O756" i="1"/>
  <c r="N756" i="1"/>
  <c r="M756" i="1"/>
  <c r="K756" i="1"/>
  <c r="J756" i="1"/>
  <c r="G756" i="1"/>
  <c r="O755" i="1"/>
  <c r="N755" i="1"/>
  <c r="L755" i="1"/>
  <c r="K755" i="1"/>
  <c r="J755" i="1"/>
  <c r="G755" i="1"/>
  <c r="AC754" i="1"/>
  <c r="AB754" i="1"/>
  <c r="AA754" i="1"/>
  <c r="Y754" i="1"/>
  <c r="X754" i="1"/>
  <c r="V754" i="1"/>
  <c r="U754" i="1"/>
  <c r="T754" i="1"/>
  <c r="P754" i="1"/>
  <c r="O754" i="1"/>
  <c r="N754" i="1"/>
  <c r="M754" i="1"/>
  <c r="L754" i="1"/>
  <c r="K754" i="1"/>
  <c r="J754" i="1"/>
  <c r="I754" i="1"/>
  <c r="O752" i="1"/>
  <c r="N752" i="1"/>
  <c r="M752" i="1"/>
  <c r="L752" i="1"/>
  <c r="K752" i="1"/>
  <c r="F752" i="1"/>
  <c r="O751" i="1"/>
  <c r="N751" i="1"/>
  <c r="M751" i="1"/>
  <c r="L751" i="1"/>
  <c r="K751" i="1"/>
  <c r="F751" i="1"/>
  <c r="N750" i="1"/>
  <c r="M750" i="1"/>
  <c r="L750" i="1"/>
  <c r="K750" i="1"/>
  <c r="J750" i="1"/>
  <c r="F750" i="1"/>
  <c r="O749" i="1"/>
  <c r="N749" i="1"/>
  <c r="M749" i="1"/>
  <c r="K749" i="1"/>
  <c r="J749" i="1"/>
  <c r="G749" i="1"/>
  <c r="O748" i="1"/>
  <c r="N748" i="1"/>
  <c r="L748" i="1"/>
  <c r="K748" i="1"/>
  <c r="J748" i="1"/>
  <c r="G748" i="1"/>
  <c r="O747" i="1"/>
  <c r="N747" i="1"/>
  <c r="M747" i="1"/>
  <c r="K747" i="1"/>
  <c r="J747" i="1"/>
  <c r="G747" i="1"/>
  <c r="O746" i="1"/>
  <c r="N746" i="1"/>
  <c r="L746" i="1"/>
  <c r="K746" i="1"/>
  <c r="J746" i="1"/>
  <c r="G746" i="1"/>
  <c r="AC745" i="1"/>
  <c r="AB745" i="1"/>
  <c r="AA745" i="1"/>
  <c r="Y745" i="1"/>
  <c r="X745" i="1"/>
  <c r="V745" i="1"/>
  <c r="U745" i="1"/>
  <c r="T745" i="1"/>
  <c r="P745" i="1"/>
  <c r="O745" i="1"/>
  <c r="N745" i="1"/>
  <c r="M745" i="1"/>
  <c r="L745" i="1"/>
  <c r="K745" i="1"/>
  <c r="J745" i="1"/>
  <c r="I745" i="1"/>
  <c r="O743" i="1"/>
  <c r="N743" i="1"/>
  <c r="M743" i="1"/>
  <c r="K743" i="1"/>
  <c r="J743" i="1"/>
  <c r="F743" i="1"/>
  <c r="O742" i="1"/>
  <c r="N742" i="1"/>
  <c r="M742" i="1"/>
  <c r="K742" i="1"/>
  <c r="J742" i="1"/>
  <c r="F742" i="1"/>
  <c r="N741" i="1"/>
  <c r="M741" i="1"/>
  <c r="L741" i="1"/>
  <c r="K741" i="1"/>
  <c r="J741" i="1"/>
  <c r="F741" i="1"/>
  <c r="O740" i="1"/>
  <c r="N740" i="1"/>
  <c r="M740" i="1"/>
  <c r="K740" i="1"/>
  <c r="J740" i="1"/>
  <c r="G740" i="1"/>
  <c r="O739" i="1"/>
  <c r="N739" i="1"/>
  <c r="L739" i="1"/>
  <c r="K739" i="1"/>
  <c r="J739" i="1"/>
  <c r="G739" i="1"/>
  <c r="O738" i="1"/>
  <c r="N738" i="1"/>
  <c r="M738" i="1"/>
  <c r="K738" i="1"/>
  <c r="J738" i="1"/>
  <c r="G738" i="1"/>
  <c r="O737" i="1"/>
  <c r="N737" i="1"/>
  <c r="L737" i="1"/>
  <c r="K737" i="1"/>
  <c r="J737" i="1"/>
  <c r="G737" i="1"/>
  <c r="AC736" i="1"/>
  <c r="AB736" i="1"/>
  <c r="AA736" i="1"/>
  <c r="Y736" i="1"/>
  <c r="X736" i="1"/>
  <c r="V736" i="1"/>
  <c r="U736" i="1"/>
  <c r="T736" i="1"/>
  <c r="P736" i="1"/>
  <c r="O736" i="1"/>
  <c r="N736" i="1"/>
  <c r="M736" i="1"/>
  <c r="L736" i="1"/>
  <c r="K736" i="1"/>
  <c r="J736" i="1"/>
  <c r="I736" i="1"/>
  <c r="O734" i="1"/>
  <c r="N734" i="1"/>
  <c r="M734" i="1"/>
  <c r="K734" i="1"/>
  <c r="J734" i="1"/>
  <c r="F734" i="1"/>
  <c r="O733" i="1"/>
  <c r="N733" i="1"/>
  <c r="M733" i="1"/>
  <c r="K733" i="1"/>
  <c r="J733" i="1"/>
  <c r="F733" i="1"/>
  <c r="N732" i="1"/>
  <c r="M732" i="1"/>
  <c r="L732" i="1"/>
  <c r="K732" i="1"/>
  <c r="J732" i="1"/>
  <c r="F732" i="1"/>
  <c r="O731" i="1"/>
  <c r="N731" i="1"/>
  <c r="M731" i="1"/>
  <c r="K731" i="1"/>
  <c r="J731" i="1"/>
  <c r="G731" i="1"/>
  <c r="O730" i="1"/>
  <c r="N730" i="1"/>
  <c r="L730" i="1"/>
  <c r="K730" i="1"/>
  <c r="J730" i="1"/>
  <c r="G730" i="1"/>
  <c r="O729" i="1"/>
  <c r="N729" i="1"/>
  <c r="L729" i="1"/>
  <c r="K729" i="1"/>
  <c r="J729" i="1"/>
  <c r="G729" i="1"/>
  <c r="O728" i="1"/>
  <c r="N728" i="1"/>
  <c r="L728" i="1"/>
  <c r="K728" i="1"/>
  <c r="J728" i="1"/>
  <c r="G728" i="1"/>
  <c r="AC727" i="1"/>
  <c r="AB727" i="1"/>
  <c r="AA727" i="1"/>
  <c r="Z727" i="1"/>
  <c r="Y727" i="1"/>
  <c r="V727" i="1"/>
  <c r="U727" i="1"/>
  <c r="T727" i="1"/>
  <c r="P727" i="1"/>
  <c r="O727" i="1"/>
  <c r="N727" i="1"/>
  <c r="M727" i="1"/>
  <c r="L727" i="1"/>
  <c r="K727" i="1"/>
  <c r="J727" i="1"/>
  <c r="I727" i="1"/>
  <c r="O725" i="1"/>
  <c r="N725" i="1"/>
  <c r="M725" i="1"/>
  <c r="K725" i="1"/>
  <c r="J725" i="1"/>
  <c r="F725" i="1"/>
  <c r="O724" i="1"/>
  <c r="N724" i="1"/>
  <c r="M724" i="1"/>
  <c r="K724" i="1"/>
  <c r="J724" i="1"/>
  <c r="F724" i="1"/>
  <c r="N723" i="1"/>
  <c r="M723" i="1"/>
  <c r="L723" i="1"/>
  <c r="K723" i="1"/>
  <c r="J723" i="1"/>
  <c r="F723" i="1"/>
  <c r="O722" i="1"/>
  <c r="N722" i="1"/>
  <c r="L722" i="1"/>
  <c r="K722" i="1"/>
  <c r="J722" i="1"/>
  <c r="G722" i="1"/>
  <c r="O721" i="1"/>
  <c r="N721" i="1"/>
  <c r="M721" i="1"/>
  <c r="K721" i="1"/>
  <c r="J721" i="1"/>
  <c r="G721" i="1"/>
  <c r="O720" i="1"/>
  <c r="N720" i="1"/>
  <c r="L720" i="1"/>
  <c r="K720" i="1"/>
  <c r="J720" i="1"/>
  <c r="G720" i="1"/>
  <c r="AC719" i="1"/>
  <c r="AB719" i="1"/>
  <c r="AA719" i="1"/>
  <c r="Z719" i="1"/>
  <c r="Y719" i="1"/>
  <c r="V719" i="1"/>
  <c r="U719" i="1"/>
  <c r="T719" i="1"/>
  <c r="P719" i="1"/>
  <c r="O719" i="1"/>
  <c r="N719" i="1"/>
  <c r="M719" i="1"/>
  <c r="L719" i="1"/>
  <c r="K719" i="1"/>
  <c r="J719" i="1"/>
  <c r="I719" i="1"/>
  <c r="O717" i="1"/>
  <c r="N717" i="1"/>
  <c r="M717" i="1"/>
  <c r="K717" i="1"/>
  <c r="J717" i="1"/>
  <c r="F717" i="1"/>
  <c r="O716" i="1"/>
  <c r="N716" i="1"/>
  <c r="M716" i="1"/>
  <c r="K716" i="1"/>
  <c r="J716" i="1"/>
  <c r="F716" i="1"/>
  <c r="O715" i="1"/>
  <c r="N715" i="1"/>
  <c r="L715" i="1"/>
  <c r="K715" i="1"/>
  <c r="J715" i="1"/>
  <c r="G715" i="1"/>
  <c r="O714" i="1"/>
  <c r="N714" i="1"/>
  <c r="L714" i="1"/>
  <c r="K714" i="1"/>
  <c r="J714" i="1"/>
  <c r="G714" i="1"/>
  <c r="AC713" i="1"/>
  <c r="AB713" i="1"/>
  <c r="AA713" i="1"/>
  <c r="Z713" i="1"/>
  <c r="Y713" i="1"/>
  <c r="V713" i="1"/>
  <c r="U713" i="1"/>
  <c r="T713" i="1"/>
  <c r="P713" i="1"/>
  <c r="O713" i="1"/>
  <c r="N713" i="1"/>
  <c r="M713" i="1"/>
  <c r="L713" i="1"/>
  <c r="K713" i="1"/>
  <c r="J713" i="1"/>
  <c r="I713" i="1"/>
  <c r="O711" i="1"/>
  <c r="N711" i="1"/>
  <c r="M711" i="1"/>
  <c r="L711" i="1"/>
  <c r="K711" i="1"/>
  <c r="F711" i="1"/>
  <c r="N710" i="1"/>
  <c r="M710" i="1"/>
  <c r="L710" i="1"/>
  <c r="K710" i="1"/>
  <c r="J710" i="1"/>
  <c r="F710" i="1"/>
  <c r="O709" i="1"/>
  <c r="M709" i="1"/>
  <c r="L709" i="1"/>
  <c r="K709" i="1"/>
  <c r="J709" i="1"/>
  <c r="G709" i="1"/>
  <c r="O708" i="1"/>
  <c r="M708" i="1"/>
  <c r="L708" i="1"/>
  <c r="K708" i="1"/>
  <c r="J708" i="1"/>
  <c r="G708" i="1"/>
  <c r="O707" i="1"/>
  <c r="M707" i="1"/>
  <c r="L707" i="1"/>
  <c r="K707" i="1"/>
  <c r="J707" i="1"/>
  <c r="G707" i="1"/>
  <c r="O706" i="1"/>
  <c r="M706" i="1"/>
  <c r="L706" i="1"/>
  <c r="K706" i="1"/>
  <c r="J706" i="1"/>
  <c r="G706" i="1"/>
  <c r="AC705" i="1"/>
  <c r="AB705" i="1"/>
  <c r="AA705" i="1"/>
  <c r="Y705" i="1"/>
  <c r="X705" i="1"/>
  <c r="V705" i="1"/>
  <c r="U705" i="1"/>
  <c r="T705" i="1"/>
  <c r="P705" i="1"/>
  <c r="O705" i="1"/>
  <c r="N705" i="1"/>
  <c r="M705" i="1"/>
  <c r="L705" i="1"/>
  <c r="K705" i="1"/>
  <c r="J705" i="1"/>
  <c r="I705" i="1"/>
  <c r="O703" i="1"/>
  <c r="N703" i="1"/>
  <c r="M703" i="1"/>
  <c r="L703" i="1"/>
  <c r="K703" i="1"/>
  <c r="F703" i="1"/>
  <c r="O702" i="1"/>
  <c r="N702" i="1"/>
  <c r="L702" i="1"/>
  <c r="K702" i="1"/>
  <c r="J702" i="1"/>
  <c r="G702" i="1"/>
  <c r="O701" i="1"/>
  <c r="N701" i="1"/>
  <c r="L701" i="1"/>
  <c r="K701" i="1"/>
  <c r="J701" i="1"/>
  <c r="G701" i="1"/>
  <c r="AC700" i="1"/>
  <c r="AB700" i="1"/>
  <c r="AA700" i="1"/>
  <c r="Z700" i="1"/>
  <c r="Y700" i="1"/>
  <c r="V700" i="1"/>
  <c r="U700" i="1"/>
  <c r="T700" i="1"/>
  <c r="P700" i="1"/>
  <c r="O700" i="1"/>
  <c r="N700" i="1"/>
  <c r="M700" i="1"/>
  <c r="L700" i="1"/>
  <c r="K700" i="1"/>
  <c r="J700" i="1"/>
  <c r="I700" i="1"/>
  <c r="O698" i="1"/>
  <c r="N698" i="1"/>
  <c r="M698" i="1"/>
  <c r="L698" i="1"/>
  <c r="J698" i="1"/>
  <c r="F698" i="1"/>
  <c r="O697" i="1"/>
  <c r="N697" i="1"/>
  <c r="M697" i="1"/>
  <c r="L697" i="1"/>
  <c r="J697" i="1"/>
  <c r="F697" i="1"/>
  <c r="N696" i="1"/>
  <c r="M696" i="1"/>
  <c r="L696" i="1"/>
  <c r="K696" i="1"/>
  <c r="J696" i="1"/>
  <c r="F696" i="1"/>
  <c r="O695" i="1"/>
  <c r="N695" i="1"/>
  <c r="L695" i="1"/>
  <c r="K695" i="1"/>
  <c r="J695" i="1"/>
  <c r="G695" i="1"/>
  <c r="O694" i="1"/>
  <c r="N694" i="1"/>
  <c r="L694" i="1"/>
  <c r="K694" i="1"/>
  <c r="J694" i="1"/>
  <c r="G694" i="1"/>
  <c r="O693" i="1"/>
  <c r="N693" i="1"/>
  <c r="L693" i="1"/>
  <c r="K693" i="1"/>
  <c r="J693" i="1"/>
  <c r="G693" i="1"/>
  <c r="O692" i="1"/>
  <c r="N692" i="1"/>
  <c r="L692" i="1"/>
  <c r="K692" i="1"/>
  <c r="J692" i="1"/>
  <c r="G692" i="1"/>
  <c r="AC691" i="1"/>
  <c r="AB691" i="1"/>
  <c r="AA691" i="1"/>
  <c r="Y691" i="1"/>
  <c r="X691" i="1"/>
  <c r="V691" i="1"/>
  <c r="U691" i="1"/>
  <c r="T691" i="1"/>
  <c r="P691" i="1"/>
  <c r="O691" i="1"/>
  <c r="N691" i="1"/>
  <c r="M691" i="1"/>
  <c r="L691" i="1"/>
  <c r="K691" i="1"/>
  <c r="J691" i="1"/>
  <c r="I691" i="1"/>
  <c r="O689" i="1"/>
  <c r="N689" i="1"/>
  <c r="M689" i="1"/>
  <c r="L689" i="1"/>
  <c r="K689" i="1"/>
  <c r="G689" i="1"/>
  <c r="F689" i="1"/>
  <c r="O688" i="1"/>
  <c r="N688" i="1"/>
  <c r="M688" i="1"/>
  <c r="L688" i="1"/>
  <c r="J688" i="1"/>
  <c r="F688" i="1"/>
  <c r="O687" i="1"/>
  <c r="N687" i="1"/>
  <c r="M687" i="1"/>
  <c r="K687" i="1"/>
  <c r="J687" i="1"/>
  <c r="G687" i="1"/>
  <c r="AC686" i="1"/>
  <c r="AB686" i="1"/>
  <c r="AA686" i="1"/>
  <c r="Y686" i="1"/>
  <c r="X686" i="1"/>
  <c r="V686" i="1"/>
  <c r="U686" i="1"/>
  <c r="T686" i="1"/>
  <c r="P686" i="1"/>
  <c r="O686" i="1"/>
  <c r="N686" i="1"/>
  <c r="M686" i="1"/>
  <c r="L686" i="1"/>
  <c r="K686" i="1"/>
  <c r="J686" i="1"/>
  <c r="I686" i="1"/>
  <c r="O684" i="1"/>
  <c r="N684" i="1"/>
  <c r="M684" i="1"/>
  <c r="K684" i="1"/>
  <c r="J684" i="1"/>
  <c r="F684" i="1"/>
  <c r="N683" i="1"/>
  <c r="M683" i="1"/>
  <c r="L683" i="1"/>
  <c r="K683" i="1"/>
  <c r="J683" i="1"/>
  <c r="F683" i="1"/>
  <c r="O682" i="1"/>
  <c r="N682" i="1"/>
  <c r="M682" i="1"/>
  <c r="K682" i="1"/>
  <c r="J682" i="1"/>
  <c r="G682" i="1"/>
  <c r="O681" i="1"/>
  <c r="N681" i="1"/>
  <c r="L681" i="1"/>
  <c r="K681" i="1"/>
  <c r="J681" i="1"/>
  <c r="G681" i="1"/>
  <c r="O680" i="1"/>
  <c r="N680" i="1"/>
  <c r="M680" i="1"/>
  <c r="K680" i="1"/>
  <c r="J680" i="1"/>
  <c r="G680" i="1"/>
  <c r="O679" i="1"/>
  <c r="N679" i="1"/>
  <c r="L679" i="1"/>
  <c r="K679" i="1"/>
  <c r="J679" i="1"/>
  <c r="G679" i="1"/>
  <c r="AC678" i="1"/>
  <c r="AB678" i="1"/>
  <c r="AA678" i="1"/>
  <c r="Z678" i="1"/>
  <c r="Y678" i="1"/>
  <c r="V678" i="1"/>
  <c r="U678" i="1"/>
  <c r="T678" i="1"/>
  <c r="P678" i="1"/>
  <c r="O678" i="1"/>
  <c r="N678" i="1"/>
  <c r="M678" i="1"/>
  <c r="L678" i="1"/>
  <c r="K678" i="1"/>
  <c r="J678" i="1"/>
  <c r="I678" i="1"/>
  <c r="O676" i="1"/>
  <c r="N676" i="1"/>
  <c r="M676" i="1"/>
  <c r="L676" i="1"/>
  <c r="K676" i="1"/>
  <c r="F676" i="1"/>
  <c r="O675" i="1"/>
  <c r="N675" i="1"/>
  <c r="M675" i="1"/>
  <c r="L675" i="1"/>
  <c r="K675" i="1"/>
  <c r="F675" i="1"/>
  <c r="N674" i="1"/>
  <c r="M674" i="1"/>
  <c r="L674" i="1"/>
  <c r="K674" i="1"/>
  <c r="J674" i="1"/>
  <c r="F674" i="1"/>
  <c r="O673" i="1"/>
  <c r="N673" i="1"/>
  <c r="L673" i="1"/>
  <c r="K673" i="1"/>
  <c r="J673" i="1"/>
  <c r="G673" i="1"/>
  <c r="O672" i="1"/>
  <c r="N672" i="1"/>
  <c r="L672" i="1"/>
  <c r="K672" i="1"/>
  <c r="J672" i="1"/>
  <c r="G672" i="1"/>
  <c r="O671" i="1"/>
  <c r="N671" i="1"/>
  <c r="L671" i="1"/>
  <c r="K671" i="1"/>
  <c r="J671" i="1"/>
  <c r="G671" i="1"/>
  <c r="AC670" i="1"/>
  <c r="AB670" i="1"/>
  <c r="AA670" i="1"/>
  <c r="Z670" i="1"/>
  <c r="Y670" i="1"/>
  <c r="V670" i="1"/>
  <c r="U670" i="1"/>
  <c r="T670" i="1"/>
  <c r="P670" i="1"/>
  <c r="O670" i="1"/>
  <c r="N670" i="1"/>
  <c r="M670" i="1"/>
  <c r="L670" i="1"/>
  <c r="K670" i="1"/>
  <c r="J670" i="1"/>
  <c r="I670" i="1"/>
  <c r="O668" i="1"/>
  <c r="N668" i="1"/>
  <c r="M668" i="1"/>
  <c r="K668" i="1"/>
  <c r="J668" i="1"/>
  <c r="F668" i="1"/>
  <c r="O667" i="1"/>
  <c r="N667" i="1"/>
  <c r="M667" i="1"/>
  <c r="K667" i="1"/>
  <c r="J667" i="1"/>
  <c r="F667" i="1"/>
  <c r="N666" i="1"/>
  <c r="M666" i="1"/>
  <c r="L666" i="1"/>
  <c r="K666" i="1"/>
  <c r="J666" i="1"/>
  <c r="F666" i="1"/>
  <c r="O665" i="1"/>
  <c r="N665" i="1"/>
  <c r="M665" i="1"/>
  <c r="K665" i="1"/>
  <c r="J665" i="1"/>
  <c r="G665" i="1"/>
  <c r="O664" i="1"/>
  <c r="N664" i="1"/>
  <c r="L664" i="1"/>
  <c r="K664" i="1"/>
  <c r="J664" i="1"/>
  <c r="G664" i="1"/>
  <c r="O663" i="1"/>
  <c r="N663" i="1"/>
  <c r="M663" i="1"/>
  <c r="K663" i="1"/>
  <c r="J663" i="1"/>
  <c r="G663" i="1"/>
  <c r="O662" i="1"/>
  <c r="N662" i="1"/>
  <c r="L662" i="1"/>
  <c r="K662" i="1"/>
  <c r="J662" i="1"/>
  <c r="G662" i="1"/>
  <c r="AC661" i="1"/>
  <c r="AB661" i="1"/>
  <c r="AA661" i="1"/>
  <c r="Y661" i="1"/>
  <c r="X661" i="1"/>
  <c r="V661" i="1"/>
  <c r="U661" i="1"/>
  <c r="T661" i="1"/>
  <c r="P661" i="1"/>
  <c r="O661" i="1"/>
  <c r="N661" i="1"/>
  <c r="M661" i="1"/>
  <c r="L661" i="1"/>
  <c r="K661" i="1"/>
  <c r="J661" i="1"/>
  <c r="I661" i="1"/>
  <c r="O659" i="1"/>
  <c r="N659" i="1"/>
  <c r="M659" i="1"/>
  <c r="L659" i="1"/>
  <c r="J659" i="1"/>
  <c r="F659" i="1"/>
  <c r="O658" i="1"/>
  <c r="N658" i="1"/>
  <c r="M658" i="1"/>
  <c r="L658" i="1"/>
  <c r="J658" i="1"/>
  <c r="F658" i="1"/>
  <c r="N657" i="1"/>
  <c r="M657" i="1"/>
  <c r="L657" i="1"/>
  <c r="K657" i="1"/>
  <c r="J657" i="1"/>
  <c r="F657" i="1"/>
  <c r="O656" i="1"/>
  <c r="N656" i="1"/>
  <c r="L656" i="1"/>
  <c r="K656" i="1"/>
  <c r="J656" i="1"/>
  <c r="G656" i="1"/>
  <c r="O655" i="1"/>
  <c r="N655" i="1"/>
  <c r="L655" i="1"/>
  <c r="K655" i="1"/>
  <c r="J655" i="1"/>
  <c r="G655" i="1"/>
  <c r="O654" i="1"/>
  <c r="N654" i="1"/>
  <c r="L654" i="1"/>
  <c r="K654" i="1"/>
  <c r="J654" i="1"/>
  <c r="G654" i="1"/>
  <c r="O653" i="1"/>
  <c r="N653" i="1"/>
  <c r="L653" i="1"/>
  <c r="K653" i="1"/>
  <c r="J653" i="1"/>
  <c r="G653" i="1"/>
  <c r="AC652" i="1"/>
  <c r="AB652" i="1"/>
  <c r="AA652" i="1"/>
  <c r="Y652" i="1"/>
  <c r="X652" i="1"/>
  <c r="V652" i="1"/>
  <c r="U652" i="1"/>
  <c r="T652" i="1"/>
  <c r="P652" i="1"/>
  <c r="O652" i="1"/>
  <c r="N652" i="1"/>
  <c r="M652" i="1"/>
  <c r="L652" i="1"/>
  <c r="K652" i="1"/>
  <c r="J652" i="1"/>
  <c r="I652" i="1"/>
  <c r="O650" i="1"/>
  <c r="N650" i="1"/>
  <c r="M650" i="1"/>
  <c r="L650" i="1"/>
  <c r="J650" i="1"/>
  <c r="F650" i="1"/>
  <c r="O649" i="1"/>
  <c r="N649" i="1"/>
  <c r="M649" i="1"/>
  <c r="L649" i="1"/>
  <c r="J649" i="1"/>
  <c r="F649" i="1"/>
  <c r="N648" i="1"/>
  <c r="M648" i="1"/>
  <c r="L648" i="1"/>
  <c r="K648" i="1"/>
  <c r="J648" i="1"/>
  <c r="F648" i="1"/>
  <c r="O647" i="1"/>
  <c r="N647" i="1"/>
  <c r="M647" i="1"/>
  <c r="K647" i="1"/>
  <c r="J647" i="1"/>
  <c r="G647" i="1"/>
  <c r="O646" i="1"/>
  <c r="N646" i="1"/>
  <c r="L646" i="1"/>
  <c r="K646" i="1"/>
  <c r="J646" i="1"/>
  <c r="G646" i="1"/>
  <c r="O645" i="1"/>
  <c r="N645" i="1"/>
  <c r="M645" i="1"/>
  <c r="K645" i="1"/>
  <c r="J645" i="1"/>
  <c r="G645" i="1"/>
  <c r="O644" i="1"/>
  <c r="N644" i="1"/>
  <c r="L644" i="1"/>
  <c r="K644" i="1"/>
  <c r="J644" i="1"/>
  <c r="G644" i="1"/>
  <c r="AC643" i="1"/>
  <c r="AB643" i="1"/>
  <c r="AA643" i="1"/>
  <c r="Y643" i="1"/>
  <c r="X643" i="1"/>
  <c r="V643" i="1"/>
  <c r="U643" i="1"/>
  <c r="T643" i="1"/>
  <c r="P643" i="1"/>
  <c r="O643" i="1"/>
  <c r="N643" i="1"/>
  <c r="M643" i="1"/>
  <c r="L643" i="1"/>
  <c r="K643" i="1"/>
  <c r="J643" i="1"/>
  <c r="I643" i="1"/>
  <c r="O641" i="1"/>
  <c r="N641" i="1"/>
  <c r="M641" i="1"/>
  <c r="L641" i="1"/>
  <c r="J641" i="1"/>
  <c r="F641" i="1"/>
  <c r="O640" i="1"/>
  <c r="N640" i="1"/>
  <c r="M640" i="1"/>
  <c r="L640" i="1"/>
  <c r="J640" i="1"/>
  <c r="F640" i="1"/>
  <c r="N639" i="1"/>
  <c r="M639" i="1"/>
  <c r="L639" i="1"/>
  <c r="K639" i="1"/>
  <c r="J639" i="1"/>
  <c r="F639" i="1"/>
  <c r="O638" i="1"/>
  <c r="N638" i="1"/>
  <c r="M638" i="1"/>
  <c r="K638" i="1"/>
  <c r="J638" i="1"/>
  <c r="G638" i="1"/>
  <c r="O637" i="1"/>
  <c r="N637" i="1"/>
  <c r="L637" i="1"/>
  <c r="K637" i="1"/>
  <c r="J637" i="1"/>
  <c r="G637" i="1"/>
  <c r="O636" i="1"/>
  <c r="N636" i="1"/>
  <c r="M636" i="1"/>
  <c r="K636" i="1"/>
  <c r="J636" i="1"/>
  <c r="G636" i="1"/>
  <c r="O635" i="1"/>
  <c r="N635" i="1"/>
  <c r="L635" i="1"/>
  <c r="K635" i="1"/>
  <c r="J635" i="1"/>
  <c r="G635" i="1"/>
  <c r="AC634" i="1"/>
  <c r="AB634" i="1"/>
  <c r="AA634" i="1"/>
  <c r="Y634" i="1"/>
  <c r="X634" i="1"/>
  <c r="V634" i="1"/>
  <c r="U634" i="1"/>
  <c r="T634" i="1"/>
  <c r="P634" i="1"/>
  <c r="O634" i="1"/>
  <c r="N634" i="1"/>
  <c r="M634" i="1"/>
  <c r="L634" i="1"/>
  <c r="K634" i="1"/>
  <c r="J634" i="1"/>
  <c r="I634" i="1"/>
  <c r="O632" i="1"/>
  <c r="N632" i="1"/>
  <c r="M632" i="1"/>
  <c r="L632" i="1"/>
  <c r="K632" i="1"/>
  <c r="F632" i="1"/>
  <c r="O631" i="1"/>
  <c r="N631" i="1"/>
  <c r="M631" i="1"/>
  <c r="L631" i="1"/>
  <c r="K631" i="1"/>
  <c r="F631" i="1"/>
  <c r="O630" i="1"/>
  <c r="N630" i="1"/>
  <c r="L630" i="1"/>
  <c r="K630" i="1"/>
  <c r="J630" i="1"/>
  <c r="G630" i="1"/>
  <c r="O629" i="1"/>
  <c r="N629" i="1"/>
  <c r="L629" i="1"/>
  <c r="K629" i="1"/>
  <c r="J629" i="1"/>
  <c r="G629" i="1"/>
  <c r="AC628" i="1"/>
  <c r="AB628" i="1"/>
  <c r="AA628" i="1"/>
  <c r="Z628" i="1"/>
  <c r="Y628" i="1"/>
  <c r="V628" i="1"/>
  <c r="U628" i="1"/>
  <c r="T628" i="1"/>
  <c r="P628" i="1"/>
  <c r="O628" i="1"/>
  <c r="N628" i="1"/>
  <c r="M628" i="1"/>
  <c r="L628" i="1"/>
  <c r="K628" i="1"/>
  <c r="J628" i="1"/>
  <c r="I628" i="1"/>
  <c r="O626" i="1"/>
  <c r="N626" i="1"/>
  <c r="M626" i="1"/>
  <c r="L626" i="1"/>
  <c r="K626" i="1"/>
  <c r="G626" i="1"/>
  <c r="F626" i="1"/>
  <c r="O625" i="1"/>
  <c r="N625" i="1"/>
  <c r="M625" i="1"/>
  <c r="L625" i="1"/>
  <c r="J625" i="1"/>
  <c r="F625" i="1"/>
  <c r="O624" i="1"/>
  <c r="N624" i="1"/>
  <c r="M624" i="1"/>
  <c r="K624" i="1"/>
  <c r="J624" i="1"/>
  <c r="G624" i="1"/>
  <c r="AC623" i="1"/>
  <c r="AB623" i="1"/>
  <c r="AA623" i="1"/>
  <c r="Y623" i="1"/>
  <c r="X623" i="1"/>
  <c r="V623" i="1"/>
  <c r="U623" i="1"/>
  <c r="T623" i="1"/>
  <c r="P623" i="1"/>
  <c r="O623" i="1"/>
  <c r="N623" i="1"/>
  <c r="M623" i="1"/>
  <c r="L623" i="1"/>
  <c r="K623" i="1"/>
  <c r="J623" i="1"/>
  <c r="I623" i="1"/>
  <c r="O621" i="1"/>
  <c r="N621" i="1"/>
  <c r="M621" i="1"/>
  <c r="K621" i="1"/>
  <c r="J621" i="1"/>
  <c r="F621" i="1"/>
  <c r="N620" i="1"/>
  <c r="M620" i="1"/>
  <c r="L620" i="1"/>
  <c r="K620" i="1"/>
  <c r="J620" i="1"/>
  <c r="F620" i="1"/>
  <c r="O619" i="1"/>
  <c r="N619" i="1"/>
  <c r="L619" i="1"/>
  <c r="K619" i="1"/>
  <c r="J619" i="1"/>
  <c r="G619" i="1"/>
  <c r="O618" i="1"/>
  <c r="N618" i="1"/>
  <c r="M618" i="1"/>
  <c r="K618" i="1"/>
  <c r="J618" i="1"/>
  <c r="G618" i="1"/>
  <c r="O617" i="1"/>
  <c r="N617" i="1"/>
  <c r="L617" i="1"/>
  <c r="K617" i="1"/>
  <c r="J617" i="1"/>
  <c r="G617" i="1"/>
  <c r="AC616" i="1"/>
  <c r="AB616" i="1"/>
  <c r="AA616" i="1"/>
  <c r="Z616" i="1"/>
  <c r="X616" i="1"/>
  <c r="V616" i="1"/>
  <c r="U616" i="1"/>
  <c r="T616" i="1"/>
  <c r="P616" i="1"/>
  <c r="O616" i="1"/>
  <c r="N616" i="1"/>
  <c r="M616" i="1"/>
  <c r="L616" i="1"/>
  <c r="K616" i="1"/>
  <c r="J616" i="1"/>
  <c r="I616" i="1"/>
  <c r="O614" i="1"/>
  <c r="N614" i="1"/>
  <c r="M614" i="1"/>
  <c r="K614" i="1"/>
  <c r="J614" i="1"/>
  <c r="F614" i="1"/>
  <c r="O613" i="1"/>
  <c r="N613" i="1"/>
  <c r="M613" i="1"/>
  <c r="K613" i="1"/>
  <c r="J613" i="1"/>
  <c r="F613" i="1"/>
  <c r="O612" i="1"/>
  <c r="N612" i="1"/>
  <c r="L612" i="1"/>
  <c r="K612" i="1"/>
  <c r="J612" i="1"/>
  <c r="G612" i="1"/>
  <c r="O611" i="1"/>
  <c r="N611" i="1"/>
  <c r="L611" i="1"/>
  <c r="K611" i="1"/>
  <c r="J611" i="1"/>
  <c r="G611" i="1"/>
  <c r="AC610" i="1"/>
  <c r="AB610" i="1"/>
  <c r="AA610" i="1"/>
  <c r="Z610" i="1"/>
  <c r="Y610" i="1"/>
  <c r="V610" i="1"/>
  <c r="U610" i="1"/>
  <c r="T610" i="1"/>
  <c r="P610" i="1"/>
  <c r="O610" i="1"/>
  <c r="N610" i="1"/>
  <c r="M610" i="1"/>
  <c r="L610" i="1"/>
  <c r="K610" i="1"/>
  <c r="J610" i="1"/>
  <c r="I610" i="1"/>
  <c r="O608" i="1"/>
  <c r="N608" i="1"/>
  <c r="M608" i="1"/>
  <c r="L608" i="1"/>
  <c r="K608" i="1"/>
  <c r="F608" i="1"/>
  <c r="O607" i="1"/>
  <c r="N607" i="1"/>
  <c r="M607" i="1"/>
  <c r="L607" i="1"/>
  <c r="K607" i="1"/>
  <c r="F607" i="1"/>
  <c r="N606" i="1"/>
  <c r="M606" i="1"/>
  <c r="L606" i="1"/>
  <c r="K606" i="1"/>
  <c r="J606" i="1"/>
  <c r="F606" i="1"/>
  <c r="O605" i="1"/>
  <c r="N605" i="1"/>
  <c r="M605" i="1"/>
  <c r="K605" i="1"/>
  <c r="J605" i="1"/>
  <c r="G605" i="1"/>
  <c r="O604" i="1"/>
  <c r="N604" i="1"/>
  <c r="L604" i="1"/>
  <c r="K604" i="1"/>
  <c r="J604" i="1"/>
  <c r="G604" i="1"/>
  <c r="O603" i="1"/>
  <c r="N603" i="1"/>
  <c r="L603" i="1"/>
  <c r="K603" i="1"/>
  <c r="J603" i="1"/>
  <c r="G603" i="1"/>
  <c r="AC602" i="1"/>
  <c r="AB602" i="1"/>
  <c r="AA602" i="1"/>
  <c r="Z602" i="1"/>
  <c r="Y602" i="1"/>
  <c r="V602" i="1"/>
  <c r="U602" i="1"/>
  <c r="T602" i="1"/>
  <c r="P602" i="1"/>
  <c r="O602" i="1"/>
  <c r="N602" i="1"/>
  <c r="M602" i="1"/>
  <c r="L602" i="1"/>
  <c r="K602" i="1"/>
  <c r="J602" i="1"/>
  <c r="I602" i="1"/>
  <c r="O600" i="1"/>
  <c r="N600" i="1"/>
  <c r="M600" i="1"/>
  <c r="L600" i="1"/>
  <c r="K600" i="1"/>
  <c r="G600" i="1"/>
  <c r="F600" i="1"/>
  <c r="O599" i="1"/>
  <c r="N599" i="1"/>
  <c r="M599" i="1"/>
  <c r="L599" i="1"/>
  <c r="J599" i="1"/>
  <c r="F599" i="1"/>
  <c r="O598" i="1"/>
  <c r="N598" i="1"/>
  <c r="M598" i="1"/>
  <c r="K598" i="1"/>
  <c r="J598" i="1"/>
  <c r="G598" i="1"/>
  <c r="AC597" i="1"/>
  <c r="AB597" i="1"/>
  <c r="AA597" i="1"/>
  <c r="Y597" i="1"/>
  <c r="X597" i="1"/>
  <c r="V597" i="1"/>
  <c r="U597" i="1"/>
  <c r="T597" i="1"/>
  <c r="P597" i="1"/>
  <c r="O597" i="1"/>
  <c r="N597" i="1"/>
  <c r="M597" i="1"/>
  <c r="L597" i="1"/>
  <c r="K597" i="1"/>
  <c r="J597" i="1"/>
  <c r="I597" i="1"/>
  <c r="O595" i="1"/>
  <c r="N595" i="1"/>
  <c r="M595" i="1"/>
  <c r="K595" i="1"/>
  <c r="J595" i="1"/>
  <c r="F595" i="1"/>
  <c r="O594" i="1"/>
  <c r="N594" i="1"/>
  <c r="M594" i="1"/>
  <c r="K594" i="1"/>
  <c r="J594" i="1"/>
  <c r="F594" i="1"/>
  <c r="N593" i="1"/>
  <c r="M593" i="1"/>
  <c r="L593" i="1"/>
  <c r="K593" i="1"/>
  <c r="J593" i="1"/>
  <c r="F593" i="1"/>
  <c r="O592" i="1"/>
  <c r="M592" i="1"/>
  <c r="L592" i="1"/>
  <c r="K592" i="1"/>
  <c r="J592" i="1"/>
  <c r="G592" i="1"/>
  <c r="O591" i="1"/>
  <c r="N591" i="1"/>
  <c r="L591" i="1"/>
  <c r="K591" i="1"/>
  <c r="J591" i="1"/>
  <c r="G591" i="1"/>
  <c r="O590" i="1"/>
  <c r="N590" i="1"/>
  <c r="L590" i="1"/>
  <c r="K590" i="1"/>
  <c r="J590" i="1"/>
  <c r="G590" i="1"/>
  <c r="O589" i="1"/>
  <c r="M589" i="1"/>
  <c r="L589" i="1"/>
  <c r="K589" i="1"/>
  <c r="J589" i="1"/>
  <c r="G589" i="1"/>
  <c r="AC588" i="1"/>
  <c r="AB588" i="1"/>
  <c r="AA588" i="1"/>
  <c r="Z588" i="1"/>
  <c r="X588" i="1"/>
  <c r="V588" i="1"/>
  <c r="U588" i="1"/>
  <c r="T588" i="1"/>
  <c r="P588" i="1"/>
  <c r="O588" i="1"/>
  <c r="N588" i="1"/>
  <c r="M588" i="1"/>
  <c r="L588" i="1"/>
  <c r="K588" i="1"/>
  <c r="J588" i="1"/>
  <c r="I588" i="1"/>
  <c r="K586" i="1"/>
  <c r="F586" i="1"/>
  <c r="O585" i="1"/>
  <c r="N585" i="1"/>
  <c r="M585" i="1"/>
  <c r="L585" i="1"/>
  <c r="J585" i="1"/>
  <c r="F585" i="1"/>
  <c r="N584" i="1"/>
  <c r="M584" i="1"/>
  <c r="L584" i="1"/>
  <c r="K584" i="1"/>
  <c r="J584" i="1"/>
  <c r="F584" i="1"/>
  <c r="O583" i="1"/>
  <c r="M583" i="1"/>
  <c r="L583" i="1"/>
  <c r="K583" i="1"/>
  <c r="J583" i="1"/>
  <c r="G583" i="1"/>
  <c r="O582" i="1"/>
  <c r="M582" i="1"/>
  <c r="L582" i="1"/>
  <c r="K582" i="1"/>
  <c r="J582" i="1"/>
  <c r="G582" i="1"/>
  <c r="O581" i="1"/>
  <c r="M581" i="1"/>
  <c r="L581" i="1"/>
  <c r="K581" i="1"/>
  <c r="J581" i="1"/>
  <c r="G581" i="1"/>
  <c r="N580" i="1"/>
  <c r="M580" i="1"/>
  <c r="L580" i="1"/>
  <c r="K580" i="1"/>
  <c r="J580" i="1"/>
  <c r="G580" i="1"/>
  <c r="O579" i="1"/>
  <c r="M579" i="1"/>
  <c r="L579" i="1"/>
  <c r="K579" i="1"/>
  <c r="J579" i="1"/>
  <c r="G579" i="1"/>
  <c r="AC578" i="1"/>
  <c r="AB578" i="1"/>
  <c r="AA578" i="1"/>
  <c r="Z578" i="1"/>
  <c r="Y578" i="1"/>
  <c r="V578" i="1"/>
  <c r="U578" i="1"/>
  <c r="T578" i="1"/>
  <c r="P578" i="1"/>
  <c r="O578" i="1"/>
  <c r="N578" i="1"/>
  <c r="M578" i="1"/>
  <c r="L578" i="1"/>
  <c r="K578" i="1"/>
  <c r="J578" i="1"/>
  <c r="I578" i="1"/>
  <c r="O576" i="1"/>
  <c r="N576" i="1"/>
  <c r="M576" i="1"/>
  <c r="L576" i="1"/>
  <c r="J576" i="1"/>
  <c r="F576" i="1"/>
  <c r="O575" i="1"/>
  <c r="N575" i="1"/>
  <c r="M575" i="1"/>
  <c r="L575" i="1"/>
  <c r="J575" i="1"/>
  <c r="F575" i="1"/>
  <c r="N574" i="1"/>
  <c r="M574" i="1"/>
  <c r="L574" i="1"/>
  <c r="K574" i="1"/>
  <c r="J574" i="1"/>
  <c r="F574" i="1"/>
  <c r="O573" i="1"/>
  <c r="N573" i="1"/>
  <c r="L573" i="1"/>
  <c r="K573" i="1"/>
  <c r="J573" i="1"/>
  <c r="G573" i="1"/>
  <c r="O572" i="1"/>
  <c r="M572" i="1"/>
  <c r="L572" i="1"/>
  <c r="K572" i="1"/>
  <c r="J572" i="1"/>
  <c r="G572" i="1"/>
  <c r="O571" i="1"/>
  <c r="N571" i="1"/>
  <c r="L571" i="1"/>
  <c r="K571" i="1"/>
  <c r="J571" i="1"/>
  <c r="G571" i="1"/>
  <c r="O570" i="1"/>
  <c r="M570" i="1"/>
  <c r="L570" i="1"/>
  <c r="K570" i="1"/>
  <c r="J570" i="1"/>
  <c r="G570" i="1"/>
  <c r="AC569" i="1"/>
  <c r="AB569" i="1"/>
  <c r="AA569" i="1"/>
  <c r="Y569" i="1"/>
  <c r="X569" i="1"/>
  <c r="V569" i="1"/>
  <c r="U569" i="1"/>
  <c r="T569" i="1"/>
  <c r="P569" i="1"/>
  <c r="O569" i="1"/>
  <c r="N569" i="1"/>
  <c r="M569" i="1"/>
  <c r="L569" i="1"/>
  <c r="K569" i="1"/>
  <c r="J569" i="1"/>
  <c r="I569" i="1"/>
  <c r="O567" i="1"/>
  <c r="N567" i="1"/>
  <c r="M567" i="1"/>
  <c r="L567" i="1"/>
  <c r="J567" i="1"/>
  <c r="F567" i="1"/>
  <c r="O566" i="1"/>
  <c r="N566" i="1"/>
  <c r="M566" i="1"/>
  <c r="L566" i="1"/>
  <c r="J566" i="1"/>
  <c r="F566" i="1"/>
  <c r="N565" i="1"/>
  <c r="M565" i="1"/>
  <c r="L565" i="1"/>
  <c r="K565" i="1"/>
  <c r="J565" i="1"/>
  <c r="F565" i="1"/>
  <c r="O564" i="1"/>
  <c r="N564" i="1"/>
  <c r="L564" i="1"/>
  <c r="K564" i="1"/>
  <c r="J564" i="1"/>
  <c r="G564" i="1"/>
  <c r="O563" i="1"/>
  <c r="M563" i="1"/>
  <c r="L563" i="1"/>
  <c r="K563" i="1"/>
  <c r="J563" i="1"/>
  <c r="G563" i="1"/>
  <c r="O562" i="1"/>
  <c r="N562" i="1"/>
  <c r="L562" i="1"/>
  <c r="K562" i="1"/>
  <c r="J562" i="1"/>
  <c r="G562" i="1"/>
  <c r="O561" i="1"/>
  <c r="M561" i="1"/>
  <c r="L561" i="1"/>
  <c r="K561" i="1"/>
  <c r="J561" i="1"/>
  <c r="G561" i="1"/>
  <c r="AC560" i="1"/>
  <c r="AB560" i="1"/>
  <c r="AA560" i="1"/>
  <c r="Y560" i="1"/>
  <c r="X560" i="1"/>
  <c r="V560" i="1"/>
  <c r="U560" i="1"/>
  <c r="T560" i="1"/>
  <c r="P560" i="1"/>
  <c r="O560" i="1"/>
  <c r="N560" i="1"/>
  <c r="M560" i="1"/>
  <c r="L560" i="1"/>
  <c r="K560" i="1"/>
  <c r="J560" i="1"/>
  <c r="I560" i="1"/>
  <c r="O558" i="1"/>
  <c r="N558" i="1"/>
  <c r="M558" i="1"/>
  <c r="L558" i="1"/>
  <c r="K558" i="1"/>
  <c r="F558" i="1"/>
  <c r="O557" i="1"/>
  <c r="N557" i="1"/>
  <c r="L557" i="1"/>
  <c r="K557" i="1"/>
  <c r="J557" i="1"/>
  <c r="G557" i="1"/>
  <c r="O556" i="1"/>
  <c r="N556" i="1"/>
  <c r="L556" i="1"/>
  <c r="K556" i="1"/>
  <c r="J556" i="1"/>
  <c r="G556" i="1"/>
  <c r="AC555" i="1"/>
  <c r="AB555" i="1"/>
  <c r="AA555" i="1"/>
  <c r="Z555" i="1"/>
  <c r="Y555" i="1"/>
  <c r="V555" i="1"/>
  <c r="U555" i="1"/>
  <c r="T555" i="1"/>
  <c r="P555" i="1"/>
  <c r="O555" i="1"/>
  <c r="N555" i="1"/>
  <c r="M555" i="1"/>
  <c r="L555" i="1"/>
  <c r="K555" i="1"/>
  <c r="J555" i="1"/>
  <c r="I555" i="1"/>
  <c r="O553" i="1"/>
  <c r="N553" i="1"/>
  <c r="M553" i="1"/>
  <c r="L553" i="1"/>
  <c r="J553" i="1"/>
  <c r="F553" i="1"/>
  <c r="O552" i="1"/>
  <c r="N552" i="1"/>
  <c r="M552" i="1"/>
  <c r="L552" i="1"/>
  <c r="J552" i="1"/>
  <c r="F552" i="1"/>
  <c r="N551" i="1"/>
  <c r="M551" i="1"/>
  <c r="L551" i="1"/>
  <c r="K551" i="1"/>
  <c r="J551" i="1"/>
  <c r="F551" i="1"/>
  <c r="O550" i="1"/>
  <c r="N550" i="1"/>
  <c r="L550" i="1"/>
  <c r="K550" i="1"/>
  <c r="J550" i="1"/>
  <c r="G550" i="1"/>
  <c r="O549" i="1"/>
  <c r="N549" i="1"/>
  <c r="L549" i="1"/>
  <c r="K549" i="1"/>
  <c r="J549" i="1"/>
  <c r="G549" i="1"/>
  <c r="O548" i="1"/>
  <c r="N548" i="1"/>
  <c r="L548" i="1"/>
  <c r="K548" i="1"/>
  <c r="J548" i="1"/>
  <c r="G548" i="1"/>
  <c r="O547" i="1"/>
  <c r="N547" i="1"/>
  <c r="L547" i="1"/>
  <c r="K547" i="1"/>
  <c r="J547" i="1"/>
  <c r="G547" i="1"/>
  <c r="AC546" i="1"/>
  <c r="AB546" i="1"/>
  <c r="AA546" i="1"/>
  <c r="Z546" i="1"/>
  <c r="Y546" i="1"/>
  <c r="V546" i="1"/>
  <c r="U546" i="1"/>
  <c r="T546" i="1"/>
  <c r="P546" i="1"/>
  <c r="O546" i="1"/>
  <c r="N546" i="1"/>
  <c r="M546" i="1"/>
  <c r="L546" i="1"/>
  <c r="K546" i="1"/>
  <c r="J546" i="1"/>
  <c r="I546" i="1"/>
  <c r="O544" i="1"/>
  <c r="N544" i="1"/>
  <c r="M544" i="1"/>
  <c r="K544" i="1"/>
  <c r="J544" i="1"/>
  <c r="F544" i="1"/>
  <c r="O543" i="1"/>
  <c r="N543" i="1"/>
  <c r="M543" i="1"/>
  <c r="K543" i="1"/>
  <c r="J543" i="1"/>
  <c r="F543" i="1"/>
  <c r="N542" i="1"/>
  <c r="M542" i="1"/>
  <c r="L542" i="1"/>
  <c r="K542" i="1"/>
  <c r="J542" i="1"/>
  <c r="F542" i="1"/>
  <c r="O541" i="1"/>
  <c r="N541" i="1"/>
  <c r="L541" i="1"/>
  <c r="K541" i="1"/>
  <c r="J541" i="1"/>
  <c r="G541" i="1"/>
  <c r="O540" i="1"/>
  <c r="M540" i="1"/>
  <c r="L540" i="1"/>
  <c r="K540" i="1"/>
  <c r="J540" i="1"/>
  <c r="G540" i="1"/>
  <c r="O539" i="1"/>
  <c r="N539" i="1"/>
  <c r="L539" i="1"/>
  <c r="K539" i="1"/>
  <c r="J539" i="1"/>
  <c r="G539" i="1"/>
  <c r="O538" i="1"/>
  <c r="M538" i="1"/>
  <c r="L538" i="1"/>
  <c r="K538" i="1"/>
  <c r="J538" i="1"/>
  <c r="G538" i="1"/>
  <c r="AC537" i="1"/>
  <c r="AB537" i="1"/>
  <c r="AA537" i="1"/>
  <c r="Z537" i="1"/>
  <c r="Y537" i="1"/>
  <c r="V537" i="1"/>
  <c r="U537" i="1"/>
  <c r="T537" i="1"/>
  <c r="P537" i="1"/>
  <c r="O537" i="1"/>
  <c r="N537" i="1"/>
  <c r="M537" i="1"/>
  <c r="L537" i="1"/>
  <c r="K537" i="1"/>
  <c r="J537" i="1"/>
  <c r="I537" i="1"/>
  <c r="O535" i="1"/>
  <c r="N535" i="1"/>
  <c r="M535" i="1"/>
  <c r="K535" i="1"/>
  <c r="J535" i="1"/>
  <c r="F535" i="1"/>
  <c r="O534" i="1"/>
  <c r="N534" i="1"/>
  <c r="M534" i="1"/>
  <c r="K534" i="1"/>
  <c r="J534" i="1"/>
  <c r="F534" i="1"/>
  <c r="N533" i="1"/>
  <c r="M533" i="1"/>
  <c r="L533" i="1"/>
  <c r="K533" i="1"/>
  <c r="J533" i="1"/>
  <c r="F533" i="1"/>
  <c r="O532" i="1"/>
  <c r="N532" i="1"/>
  <c r="M532" i="1"/>
  <c r="K532" i="1"/>
  <c r="J532" i="1"/>
  <c r="G532" i="1"/>
  <c r="O531" i="1"/>
  <c r="M531" i="1"/>
  <c r="L531" i="1"/>
  <c r="K531" i="1"/>
  <c r="J531" i="1"/>
  <c r="G531" i="1"/>
  <c r="O530" i="1"/>
  <c r="M530" i="1"/>
  <c r="L530" i="1"/>
  <c r="K530" i="1"/>
  <c r="J530" i="1"/>
  <c r="G530" i="1"/>
  <c r="O529" i="1"/>
  <c r="N529" i="1"/>
  <c r="M529" i="1"/>
  <c r="K529" i="1"/>
  <c r="J529" i="1"/>
  <c r="G529" i="1"/>
  <c r="O528" i="1"/>
  <c r="M528" i="1"/>
  <c r="L528" i="1"/>
  <c r="K528" i="1"/>
  <c r="J528" i="1"/>
  <c r="G528" i="1"/>
  <c r="O527" i="1"/>
  <c r="M527" i="1"/>
  <c r="L527" i="1"/>
  <c r="K527" i="1"/>
  <c r="J527" i="1"/>
  <c r="G527" i="1"/>
  <c r="AC526" i="1"/>
  <c r="AB526" i="1"/>
  <c r="AA526" i="1"/>
  <c r="Y526" i="1"/>
  <c r="X526" i="1"/>
  <c r="V526" i="1"/>
  <c r="U526" i="1"/>
  <c r="T526" i="1"/>
  <c r="P526" i="1"/>
  <c r="O526" i="1"/>
  <c r="N526" i="1"/>
  <c r="M526" i="1"/>
  <c r="L526" i="1"/>
  <c r="K526" i="1"/>
  <c r="J526" i="1"/>
  <c r="I526" i="1"/>
  <c r="O524" i="1"/>
  <c r="N524" i="1"/>
  <c r="M524" i="1"/>
  <c r="K524" i="1"/>
  <c r="J524" i="1"/>
  <c r="F524" i="1"/>
  <c r="O523" i="1"/>
  <c r="N523" i="1"/>
  <c r="L523" i="1"/>
  <c r="K523" i="1"/>
  <c r="J523" i="1"/>
  <c r="G523" i="1"/>
  <c r="O522" i="1"/>
  <c r="N522" i="1"/>
  <c r="L522" i="1"/>
  <c r="K522" i="1"/>
  <c r="J522" i="1"/>
  <c r="G522" i="1"/>
  <c r="AC521" i="1"/>
  <c r="AB521" i="1"/>
  <c r="AA521" i="1"/>
  <c r="Z521" i="1"/>
  <c r="Y521" i="1"/>
  <c r="V521" i="1"/>
  <c r="U521" i="1"/>
  <c r="T521" i="1"/>
  <c r="P521" i="1"/>
  <c r="O521" i="1"/>
  <c r="N521" i="1"/>
  <c r="M521" i="1"/>
  <c r="L521" i="1"/>
  <c r="K521" i="1"/>
  <c r="J521" i="1"/>
  <c r="I521" i="1"/>
  <c r="O519" i="1"/>
  <c r="N519" i="1"/>
  <c r="M519" i="1"/>
  <c r="K519" i="1"/>
  <c r="J519" i="1"/>
  <c r="F519" i="1"/>
  <c r="O518" i="1"/>
  <c r="N518" i="1"/>
  <c r="M518" i="1"/>
  <c r="K518" i="1"/>
  <c r="J518" i="1"/>
  <c r="F518" i="1"/>
  <c r="O517" i="1"/>
  <c r="N517" i="1"/>
  <c r="L517" i="1"/>
  <c r="K517" i="1"/>
  <c r="J517" i="1"/>
  <c r="G517" i="1"/>
  <c r="O516" i="1"/>
  <c r="N516" i="1"/>
  <c r="L516" i="1"/>
  <c r="K516" i="1"/>
  <c r="J516" i="1"/>
  <c r="G516" i="1"/>
  <c r="AC515" i="1"/>
  <c r="AB515" i="1"/>
  <c r="AA515" i="1"/>
  <c r="Z515" i="1"/>
  <c r="Y515" i="1"/>
  <c r="V515" i="1"/>
  <c r="U515" i="1"/>
  <c r="T515" i="1"/>
  <c r="P515" i="1"/>
  <c r="O515" i="1"/>
  <c r="N515" i="1"/>
  <c r="M515" i="1"/>
  <c r="L515" i="1"/>
  <c r="K515" i="1"/>
  <c r="J515" i="1"/>
  <c r="I515" i="1"/>
  <c r="O513" i="1"/>
  <c r="N513" i="1"/>
  <c r="M513" i="1"/>
  <c r="L513" i="1"/>
  <c r="K513" i="1"/>
  <c r="F513" i="1"/>
  <c r="N512" i="1"/>
  <c r="M512" i="1"/>
  <c r="L512" i="1"/>
  <c r="K512" i="1"/>
  <c r="J512" i="1"/>
  <c r="F512" i="1"/>
  <c r="O511" i="1"/>
  <c r="N511" i="1"/>
  <c r="L511" i="1"/>
  <c r="K511" i="1"/>
  <c r="J511" i="1"/>
  <c r="G511" i="1"/>
  <c r="O510" i="1"/>
  <c r="M510" i="1"/>
  <c r="L510" i="1"/>
  <c r="K510" i="1"/>
  <c r="J510" i="1"/>
  <c r="G510" i="1"/>
  <c r="O509" i="1"/>
  <c r="N509" i="1"/>
  <c r="L509" i="1"/>
  <c r="K509" i="1"/>
  <c r="J509" i="1"/>
  <c r="G509" i="1"/>
  <c r="O508" i="1"/>
  <c r="M508" i="1"/>
  <c r="L508" i="1"/>
  <c r="K508" i="1"/>
  <c r="J508" i="1"/>
  <c r="G508" i="1"/>
  <c r="AC507" i="1"/>
  <c r="AB507" i="1"/>
  <c r="AA507" i="1"/>
  <c r="Y507" i="1"/>
  <c r="X507" i="1"/>
  <c r="V507" i="1"/>
  <c r="U507" i="1"/>
  <c r="T507" i="1"/>
  <c r="P507" i="1"/>
  <c r="O507" i="1"/>
  <c r="N507" i="1"/>
  <c r="M507" i="1"/>
  <c r="L507" i="1"/>
  <c r="K507" i="1"/>
  <c r="J507" i="1"/>
  <c r="I507" i="1"/>
  <c r="O505" i="1"/>
  <c r="N505" i="1"/>
  <c r="M505" i="1"/>
  <c r="K505" i="1"/>
  <c r="J505" i="1"/>
  <c r="F505" i="1"/>
  <c r="O504" i="1"/>
  <c r="N504" i="1"/>
  <c r="M504" i="1"/>
  <c r="K504" i="1"/>
  <c r="J504" i="1"/>
  <c r="F504" i="1"/>
  <c r="N503" i="1"/>
  <c r="M503" i="1"/>
  <c r="L503" i="1"/>
  <c r="K503" i="1"/>
  <c r="J503" i="1"/>
  <c r="F503" i="1"/>
  <c r="O502" i="1"/>
  <c r="N502" i="1"/>
  <c r="L502" i="1"/>
  <c r="K502" i="1"/>
  <c r="J502" i="1"/>
  <c r="G502" i="1"/>
  <c r="O501" i="1"/>
  <c r="N501" i="1"/>
  <c r="L501" i="1"/>
  <c r="K501" i="1"/>
  <c r="J501" i="1"/>
  <c r="G501" i="1"/>
  <c r="O500" i="1"/>
  <c r="N500" i="1"/>
  <c r="L500" i="1"/>
  <c r="K500" i="1"/>
  <c r="J500" i="1"/>
  <c r="G500" i="1"/>
  <c r="O499" i="1"/>
  <c r="N499" i="1"/>
  <c r="L499" i="1"/>
  <c r="K499" i="1"/>
  <c r="J499" i="1"/>
  <c r="G499" i="1"/>
  <c r="AC498" i="1"/>
  <c r="AB498" i="1"/>
  <c r="AA498" i="1"/>
  <c r="Z498" i="1"/>
  <c r="Y498" i="1"/>
  <c r="V498" i="1"/>
  <c r="U498" i="1"/>
  <c r="T498" i="1"/>
  <c r="P498" i="1"/>
  <c r="O498" i="1"/>
  <c r="N498" i="1"/>
  <c r="M498" i="1"/>
  <c r="L498" i="1"/>
  <c r="K498" i="1"/>
  <c r="J498" i="1"/>
  <c r="I498" i="1"/>
  <c r="O496" i="1"/>
  <c r="N496" i="1"/>
  <c r="M496" i="1"/>
  <c r="L496" i="1"/>
  <c r="K496" i="1"/>
  <c r="G496" i="1"/>
  <c r="F496" i="1"/>
  <c r="O495" i="1"/>
  <c r="N495" i="1"/>
  <c r="M495" i="1"/>
  <c r="L495" i="1"/>
  <c r="K495" i="1"/>
  <c r="F495" i="1"/>
  <c r="O494" i="1"/>
  <c r="N494" i="1"/>
  <c r="M494" i="1"/>
  <c r="L494" i="1"/>
  <c r="J494" i="1"/>
  <c r="G494" i="1"/>
  <c r="AC493" i="1"/>
  <c r="AB493" i="1"/>
  <c r="AA493" i="1"/>
  <c r="Y493" i="1"/>
  <c r="X493" i="1"/>
  <c r="V493" i="1"/>
  <c r="U493" i="1"/>
  <c r="T493" i="1"/>
  <c r="P493" i="1"/>
  <c r="O493" i="1"/>
  <c r="N493" i="1"/>
  <c r="M493" i="1"/>
  <c r="L493" i="1"/>
  <c r="K493" i="1"/>
  <c r="J493" i="1"/>
  <c r="I493" i="1"/>
  <c r="O491" i="1"/>
  <c r="N491" i="1"/>
  <c r="M491" i="1"/>
  <c r="K491" i="1"/>
  <c r="J491" i="1"/>
  <c r="F491" i="1"/>
  <c r="N490" i="1"/>
  <c r="M490" i="1"/>
  <c r="L490" i="1"/>
  <c r="K490" i="1"/>
  <c r="J490" i="1"/>
  <c r="F490" i="1"/>
  <c r="O489" i="1"/>
  <c r="N489" i="1"/>
  <c r="M489" i="1"/>
  <c r="K489" i="1"/>
  <c r="J489" i="1"/>
  <c r="G489" i="1"/>
  <c r="O488" i="1"/>
  <c r="M488" i="1"/>
  <c r="L488" i="1"/>
  <c r="K488" i="1"/>
  <c r="J488" i="1"/>
  <c r="G488" i="1"/>
  <c r="O487" i="1"/>
  <c r="M487" i="1"/>
  <c r="L487" i="1"/>
  <c r="K487" i="1"/>
  <c r="J487" i="1"/>
  <c r="G487" i="1"/>
  <c r="O486" i="1"/>
  <c r="N486" i="1"/>
  <c r="M486" i="1"/>
  <c r="K486" i="1"/>
  <c r="J486" i="1"/>
  <c r="G486" i="1"/>
  <c r="O485" i="1"/>
  <c r="M485" i="1"/>
  <c r="L485" i="1"/>
  <c r="K485" i="1"/>
  <c r="J485" i="1"/>
  <c r="G485" i="1"/>
  <c r="O484" i="1"/>
  <c r="M484" i="1"/>
  <c r="L484" i="1"/>
  <c r="K484" i="1"/>
  <c r="J484" i="1"/>
  <c r="G484" i="1"/>
  <c r="AC483" i="1"/>
  <c r="AB483" i="1"/>
  <c r="AA483" i="1"/>
  <c r="Y483" i="1"/>
  <c r="X483" i="1"/>
  <c r="V483" i="1"/>
  <c r="U483" i="1"/>
  <c r="T483" i="1"/>
  <c r="P483" i="1"/>
  <c r="O483" i="1"/>
  <c r="N483" i="1"/>
  <c r="M483" i="1"/>
  <c r="L483" i="1"/>
  <c r="K483" i="1"/>
  <c r="J483" i="1"/>
  <c r="I483" i="1"/>
  <c r="O481" i="1"/>
  <c r="N481" i="1"/>
  <c r="M481" i="1"/>
  <c r="L481" i="1"/>
  <c r="J481" i="1"/>
  <c r="F481" i="1"/>
  <c r="N480" i="1"/>
  <c r="M480" i="1"/>
  <c r="L480" i="1"/>
  <c r="K480" i="1"/>
  <c r="J480" i="1"/>
  <c r="F480" i="1"/>
  <c r="O479" i="1"/>
  <c r="N479" i="1"/>
  <c r="M479" i="1"/>
  <c r="K479" i="1"/>
  <c r="J479" i="1"/>
  <c r="G479" i="1"/>
  <c r="O478" i="1"/>
  <c r="N478" i="1"/>
  <c r="L478" i="1"/>
  <c r="K478" i="1"/>
  <c r="J478" i="1"/>
  <c r="G478" i="1"/>
  <c r="O477" i="1"/>
  <c r="N477" i="1"/>
  <c r="M477" i="1"/>
  <c r="K477" i="1"/>
  <c r="J477" i="1"/>
  <c r="G477" i="1"/>
  <c r="O476" i="1"/>
  <c r="N476" i="1"/>
  <c r="M476" i="1"/>
  <c r="K476" i="1"/>
  <c r="J476" i="1"/>
  <c r="G476" i="1"/>
  <c r="O475" i="1"/>
  <c r="N475" i="1"/>
  <c r="M475" i="1"/>
  <c r="K475" i="1"/>
  <c r="J475" i="1"/>
  <c r="G475" i="1"/>
  <c r="O474" i="1"/>
  <c r="M474" i="1"/>
  <c r="L474" i="1"/>
  <c r="K474" i="1"/>
  <c r="J474" i="1"/>
  <c r="G474" i="1"/>
  <c r="AC473" i="1"/>
  <c r="AB473" i="1"/>
  <c r="AA473" i="1"/>
  <c r="Y473" i="1"/>
  <c r="X473" i="1"/>
  <c r="V473" i="1"/>
  <c r="U473" i="1"/>
  <c r="T473" i="1"/>
  <c r="P473" i="1"/>
  <c r="O473" i="1"/>
  <c r="N473" i="1"/>
  <c r="M473" i="1"/>
  <c r="L473" i="1"/>
  <c r="K473" i="1"/>
  <c r="J473" i="1"/>
  <c r="I473" i="1"/>
  <c r="O471" i="1"/>
  <c r="N471" i="1"/>
  <c r="M471" i="1"/>
  <c r="K471" i="1"/>
  <c r="J471" i="1"/>
  <c r="F471" i="1"/>
  <c r="O470" i="1"/>
  <c r="N470" i="1"/>
  <c r="M470" i="1"/>
  <c r="K470" i="1"/>
  <c r="J470" i="1"/>
  <c r="F470" i="1"/>
  <c r="N469" i="1"/>
  <c r="M469" i="1"/>
  <c r="L469" i="1"/>
  <c r="K469" i="1"/>
  <c r="J469" i="1"/>
  <c r="F469" i="1"/>
  <c r="O468" i="1"/>
  <c r="N468" i="1"/>
  <c r="M468" i="1"/>
  <c r="K468" i="1"/>
  <c r="J468" i="1"/>
  <c r="G468" i="1"/>
  <c r="O467" i="1"/>
  <c r="M467" i="1"/>
  <c r="L467" i="1"/>
  <c r="K467" i="1"/>
  <c r="J467" i="1"/>
  <c r="G467" i="1"/>
  <c r="O466" i="1"/>
  <c r="M466" i="1"/>
  <c r="L466" i="1"/>
  <c r="K466" i="1"/>
  <c r="J466" i="1"/>
  <c r="G466" i="1"/>
  <c r="O465" i="1"/>
  <c r="N465" i="1"/>
  <c r="M465" i="1"/>
  <c r="K465" i="1"/>
  <c r="J465" i="1"/>
  <c r="G465" i="1"/>
  <c r="O464" i="1"/>
  <c r="M464" i="1"/>
  <c r="L464" i="1"/>
  <c r="K464" i="1"/>
  <c r="J464" i="1"/>
  <c r="G464" i="1"/>
  <c r="O463" i="1"/>
  <c r="M463" i="1"/>
  <c r="L463" i="1"/>
  <c r="K463" i="1"/>
  <c r="J463" i="1"/>
  <c r="G463" i="1"/>
  <c r="AC462" i="1"/>
  <c r="AB462" i="1"/>
  <c r="AA462" i="1"/>
  <c r="Y462" i="1"/>
  <c r="X462" i="1"/>
  <c r="V462" i="1"/>
  <c r="U462" i="1"/>
  <c r="T462" i="1"/>
  <c r="P462" i="1"/>
  <c r="O462" i="1"/>
  <c r="N462" i="1"/>
  <c r="M462" i="1"/>
  <c r="L462" i="1"/>
  <c r="K462" i="1"/>
  <c r="J462" i="1"/>
  <c r="I462" i="1"/>
  <c r="F460" i="1"/>
  <c r="O459" i="1"/>
  <c r="N459" i="1"/>
  <c r="M459" i="1"/>
  <c r="L459" i="1"/>
  <c r="J459" i="1"/>
  <c r="F459" i="1"/>
  <c r="N458" i="1"/>
  <c r="M458" i="1"/>
  <c r="L458" i="1"/>
  <c r="K458" i="1"/>
  <c r="J458" i="1"/>
  <c r="F458" i="1"/>
  <c r="O457" i="1"/>
  <c r="N457" i="1"/>
  <c r="M457" i="1"/>
  <c r="K457" i="1"/>
  <c r="J457" i="1"/>
  <c r="G457" i="1"/>
  <c r="O456" i="1"/>
  <c r="N456" i="1"/>
  <c r="L456" i="1"/>
  <c r="K456" i="1"/>
  <c r="J456" i="1"/>
  <c r="G456" i="1"/>
  <c r="O455" i="1"/>
  <c r="N455" i="1"/>
  <c r="M455" i="1"/>
  <c r="K455" i="1"/>
  <c r="J455" i="1"/>
  <c r="G455" i="1"/>
  <c r="O454" i="1"/>
  <c r="M454" i="1"/>
  <c r="L454" i="1"/>
  <c r="K454" i="1"/>
  <c r="J454" i="1"/>
  <c r="G454" i="1"/>
  <c r="O453" i="1"/>
  <c r="N453" i="1"/>
  <c r="M453" i="1"/>
  <c r="K453" i="1"/>
  <c r="J453" i="1"/>
  <c r="G453" i="1"/>
  <c r="O452" i="1"/>
  <c r="M452" i="1"/>
  <c r="L452" i="1"/>
  <c r="K452" i="1"/>
  <c r="J452" i="1"/>
  <c r="G452" i="1"/>
  <c r="AC451" i="1"/>
  <c r="AB451" i="1"/>
  <c r="AA451" i="1"/>
  <c r="Y451" i="1"/>
  <c r="X451" i="1"/>
  <c r="V451" i="1"/>
  <c r="U451" i="1"/>
  <c r="T451" i="1"/>
  <c r="P451" i="1"/>
  <c r="O451" i="1"/>
  <c r="N451" i="1"/>
  <c r="M451" i="1"/>
  <c r="L451" i="1"/>
  <c r="K451" i="1"/>
  <c r="J451" i="1"/>
  <c r="I451" i="1"/>
  <c r="O449" i="1"/>
  <c r="N449" i="1"/>
  <c r="M449" i="1"/>
  <c r="L449" i="1"/>
  <c r="J449" i="1"/>
  <c r="F449" i="1"/>
  <c r="N448" i="1"/>
  <c r="M448" i="1"/>
  <c r="L448" i="1"/>
  <c r="K448" i="1"/>
  <c r="J448" i="1"/>
  <c r="F448" i="1"/>
  <c r="O447" i="1"/>
  <c r="N447" i="1"/>
  <c r="M447" i="1"/>
  <c r="K447" i="1"/>
  <c r="J447" i="1"/>
  <c r="G447" i="1"/>
  <c r="O446" i="1"/>
  <c r="N446" i="1"/>
  <c r="L446" i="1"/>
  <c r="K446" i="1"/>
  <c r="J446" i="1"/>
  <c r="G446" i="1"/>
  <c r="O445" i="1"/>
  <c r="N445" i="1"/>
  <c r="M445" i="1"/>
  <c r="K445" i="1"/>
  <c r="J445" i="1"/>
  <c r="G445" i="1"/>
  <c r="O444" i="1"/>
  <c r="N444" i="1"/>
  <c r="L444" i="1"/>
  <c r="K444" i="1"/>
  <c r="J444" i="1"/>
  <c r="G444" i="1"/>
  <c r="AC443" i="1"/>
  <c r="AB443" i="1"/>
  <c r="AA443" i="1"/>
  <c r="Z443" i="1"/>
  <c r="Y443" i="1"/>
  <c r="V443" i="1"/>
  <c r="U443" i="1"/>
  <c r="T443" i="1"/>
  <c r="P443" i="1"/>
  <c r="O443" i="1"/>
  <c r="N443" i="1"/>
  <c r="M443" i="1"/>
  <c r="L443" i="1"/>
  <c r="K443" i="1"/>
  <c r="J443" i="1"/>
  <c r="I443" i="1"/>
  <c r="O441" i="1"/>
  <c r="N441" i="1"/>
  <c r="M441" i="1"/>
  <c r="L441" i="1"/>
  <c r="J441" i="1"/>
  <c r="G441" i="1"/>
  <c r="F441" i="1"/>
  <c r="N440" i="1"/>
  <c r="M440" i="1"/>
  <c r="L440" i="1"/>
  <c r="K440" i="1"/>
  <c r="J440" i="1"/>
  <c r="F440" i="1"/>
  <c r="O439" i="1"/>
  <c r="N439" i="1"/>
  <c r="L439" i="1"/>
  <c r="K439" i="1"/>
  <c r="J439" i="1"/>
  <c r="G439" i="1"/>
  <c r="O438" i="1"/>
  <c r="N438" i="1"/>
  <c r="M438" i="1"/>
  <c r="K438" i="1"/>
  <c r="J438" i="1"/>
  <c r="G438" i="1"/>
  <c r="O437" i="1"/>
  <c r="N437" i="1"/>
  <c r="L437" i="1"/>
  <c r="K437" i="1"/>
  <c r="J437" i="1"/>
  <c r="G437" i="1"/>
  <c r="AC436" i="1"/>
  <c r="AB436" i="1"/>
  <c r="AA436" i="1"/>
  <c r="Z436" i="1"/>
  <c r="Y436" i="1"/>
  <c r="V436" i="1"/>
  <c r="U436" i="1"/>
  <c r="T436" i="1"/>
  <c r="P436" i="1"/>
  <c r="O436" i="1"/>
  <c r="N436" i="1"/>
  <c r="M436" i="1"/>
  <c r="L436" i="1"/>
  <c r="K436" i="1"/>
  <c r="J436" i="1"/>
  <c r="I436" i="1"/>
  <c r="O434" i="1"/>
  <c r="N434" i="1"/>
  <c r="M434" i="1"/>
  <c r="L434" i="1"/>
  <c r="K434" i="1"/>
  <c r="F434" i="1"/>
  <c r="O433" i="1"/>
  <c r="N433" i="1"/>
  <c r="M433" i="1"/>
  <c r="L433" i="1"/>
  <c r="K433" i="1"/>
  <c r="F433" i="1"/>
  <c r="N432" i="1"/>
  <c r="M432" i="1"/>
  <c r="L432" i="1"/>
  <c r="K432" i="1"/>
  <c r="J432" i="1"/>
  <c r="F432" i="1"/>
  <c r="O431" i="1"/>
  <c r="N431" i="1"/>
  <c r="M431" i="1"/>
  <c r="K431" i="1"/>
  <c r="J431" i="1"/>
  <c r="G431" i="1"/>
  <c r="O430" i="1"/>
  <c r="N430" i="1"/>
  <c r="L430" i="1"/>
  <c r="K430" i="1"/>
  <c r="J430" i="1"/>
  <c r="G430" i="1"/>
  <c r="O429" i="1"/>
  <c r="N429" i="1"/>
  <c r="L429" i="1"/>
  <c r="K429" i="1"/>
  <c r="J429" i="1"/>
  <c r="G429" i="1"/>
  <c r="O428" i="1"/>
  <c r="N428" i="1"/>
  <c r="L428" i="1"/>
  <c r="K428" i="1"/>
  <c r="J428" i="1"/>
  <c r="G428" i="1"/>
  <c r="AC427" i="1"/>
  <c r="AB427" i="1"/>
  <c r="AA427" i="1"/>
  <c r="Z427" i="1"/>
  <c r="Y427" i="1"/>
  <c r="V427" i="1"/>
  <c r="U427" i="1"/>
  <c r="T427" i="1"/>
  <c r="P427" i="1"/>
  <c r="O427" i="1"/>
  <c r="N427" i="1"/>
  <c r="M427" i="1"/>
  <c r="L427" i="1"/>
  <c r="K427" i="1"/>
  <c r="J427" i="1"/>
  <c r="I427" i="1"/>
  <c r="O425" i="1"/>
  <c r="N425" i="1"/>
  <c r="M425" i="1"/>
  <c r="K425" i="1"/>
  <c r="J425" i="1"/>
  <c r="F425" i="1"/>
  <c r="O424" i="1"/>
  <c r="N424" i="1"/>
  <c r="M424" i="1"/>
  <c r="K424" i="1"/>
  <c r="J424" i="1"/>
  <c r="F424" i="1"/>
  <c r="N423" i="1"/>
  <c r="M423" i="1"/>
  <c r="L423" i="1"/>
  <c r="K423" i="1"/>
  <c r="J423" i="1"/>
  <c r="F423" i="1"/>
  <c r="O422" i="1"/>
  <c r="N422" i="1"/>
  <c r="M422" i="1"/>
  <c r="K422" i="1"/>
  <c r="J422" i="1"/>
  <c r="G422" i="1"/>
  <c r="O421" i="1"/>
  <c r="N421" i="1"/>
  <c r="L421" i="1"/>
  <c r="K421" i="1"/>
  <c r="J421" i="1"/>
  <c r="G421" i="1"/>
  <c r="O420" i="1"/>
  <c r="N420" i="1"/>
  <c r="L420" i="1"/>
  <c r="K420" i="1"/>
  <c r="J420" i="1"/>
  <c r="G420" i="1"/>
  <c r="O419" i="1"/>
  <c r="N419" i="1"/>
  <c r="L419" i="1"/>
  <c r="K419" i="1"/>
  <c r="J419" i="1"/>
  <c r="G419" i="1"/>
  <c r="AC418" i="1"/>
  <c r="AB418" i="1"/>
  <c r="AA418" i="1"/>
  <c r="Z418" i="1"/>
  <c r="Y418" i="1"/>
  <c r="V418" i="1"/>
  <c r="U418" i="1"/>
  <c r="T418" i="1"/>
  <c r="P418" i="1"/>
  <c r="O418" i="1"/>
  <c r="N418" i="1"/>
  <c r="M418" i="1"/>
  <c r="L418" i="1"/>
  <c r="K418" i="1"/>
  <c r="J418" i="1"/>
  <c r="I418" i="1"/>
  <c r="O416" i="1"/>
  <c r="N416" i="1"/>
  <c r="M416" i="1"/>
  <c r="L416" i="1"/>
  <c r="K416" i="1"/>
  <c r="F416" i="1"/>
  <c r="O415" i="1"/>
  <c r="N415" i="1"/>
  <c r="M415" i="1"/>
  <c r="L415" i="1"/>
  <c r="K415" i="1"/>
  <c r="F415" i="1"/>
  <c r="N414" i="1"/>
  <c r="M414" i="1"/>
  <c r="L414" i="1"/>
  <c r="K414" i="1"/>
  <c r="J414" i="1"/>
  <c r="F414" i="1"/>
  <c r="O413" i="1"/>
  <c r="N413" i="1"/>
  <c r="L413" i="1"/>
  <c r="K413" i="1"/>
  <c r="J413" i="1"/>
  <c r="G413" i="1"/>
  <c r="O412" i="1"/>
  <c r="N412" i="1"/>
  <c r="M412" i="1"/>
  <c r="K412" i="1"/>
  <c r="J412" i="1"/>
  <c r="G412" i="1"/>
  <c r="O411" i="1"/>
  <c r="N411" i="1"/>
  <c r="L411" i="1"/>
  <c r="K411" i="1"/>
  <c r="J411" i="1"/>
  <c r="G411" i="1"/>
  <c r="AC410" i="1"/>
  <c r="AB410" i="1"/>
  <c r="AA410" i="1"/>
  <c r="Z410" i="1"/>
  <c r="Y410" i="1"/>
  <c r="V410" i="1"/>
  <c r="U410" i="1"/>
  <c r="T410" i="1"/>
  <c r="P410" i="1"/>
  <c r="O410" i="1"/>
  <c r="N410" i="1"/>
  <c r="M410" i="1"/>
  <c r="L410" i="1"/>
  <c r="K410" i="1"/>
  <c r="J410" i="1"/>
  <c r="I410" i="1"/>
  <c r="O408" i="1"/>
  <c r="N408" i="1"/>
  <c r="M408" i="1"/>
  <c r="L408" i="1"/>
  <c r="K408" i="1"/>
  <c r="F408" i="1"/>
  <c r="O407" i="1"/>
  <c r="N407" i="1"/>
  <c r="M407" i="1"/>
  <c r="L407" i="1"/>
  <c r="K407" i="1"/>
  <c r="F407" i="1"/>
  <c r="O406" i="1"/>
  <c r="N406" i="1"/>
  <c r="L406" i="1"/>
  <c r="K406" i="1"/>
  <c r="J406" i="1"/>
  <c r="G406" i="1"/>
  <c r="O405" i="1"/>
  <c r="N405" i="1"/>
  <c r="L405" i="1"/>
  <c r="K405" i="1"/>
  <c r="J405" i="1"/>
  <c r="G405" i="1"/>
  <c r="AC404" i="1"/>
  <c r="AB404" i="1"/>
  <c r="AA404" i="1"/>
  <c r="Z404" i="1"/>
  <c r="Y404" i="1"/>
  <c r="V404" i="1"/>
  <c r="U404" i="1"/>
  <c r="T404" i="1"/>
  <c r="P404" i="1"/>
  <c r="O404" i="1"/>
  <c r="N404" i="1"/>
  <c r="M404" i="1"/>
  <c r="L404" i="1"/>
  <c r="K404" i="1"/>
  <c r="J404" i="1"/>
  <c r="I404" i="1"/>
  <c r="O402" i="1"/>
  <c r="N402" i="1"/>
  <c r="M402" i="1"/>
  <c r="L402" i="1"/>
  <c r="J402" i="1"/>
  <c r="F402" i="1"/>
  <c r="O401" i="1"/>
  <c r="N401" i="1"/>
  <c r="M401" i="1"/>
  <c r="L401" i="1"/>
  <c r="J401" i="1"/>
  <c r="F401" i="1"/>
  <c r="O400" i="1"/>
  <c r="N400" i="1"/>
  <c r="L400" i="1"/>
  <c r="K400" i="1"/>
  <c r="J400" i="1"/>
  <c r="G400" i="1"/>
  <c r="O399" i="1"/>
  <c r="N399" i="1"/>
  <c r="L399" i="1"/>
  <c r="K399" i="1"/>
  <c r="J399" i="1"/>
  <c r="G399" i="1"/>
  <c r="AC398" i="1"/>
  <c r="AB398" i="1"/>
  <c r="AA398" i="1"/>
  <c r="Z398" i="1"/>
  <c r="Y398" i="1"/>
  <c r="V398" i="1"/>
  <c r="U398" i="1"/>
  <c r="T398" i="1"/>
  <c r="P398" i="1"/>
  <c r="O398" i="1"/>
  <c r="N398" i="1"/>
  <c r="M398" i="1"/>
  <c r="L398" i="1"/>
  <c r="K398" i="1"/>
  <c r="J398" i="1"/>
  <c r="I398" i="1"/>
  <c r="O396" i="1"/>
  <c r="N396" i="1"/>
  <c r="M396" i="1"/>
  <c r="K396" i="1"/>
  <c r="J396" i="1"/>
  <c r="F396" i="1"/>
  <c r="N395" i="1"/>
  <c r="M395" i="1"/>
  <c r="L395" i="1"/>
  <c r="K395" i="1"/>
  <c r="J395" i="1"/>
  <c r="F395" i="1"/>
  <c r="O394" i="1"/>
  <c r="N394" i="1"/>
  <c r="L394" i="1"/>
  <c r="K394" i="1"/>
  <c r="J394" i="1"/>
  <c r="G394" i="1"/>
  <c r="O393" i="1"/>
  <c r="N393" i="1"/>
  <c r="L393" i="1"/>
  <c r="K393" i="1"/>
  <c r="J393" i="1"/>
  <c r="G393" i="1"/>
  <c r="O392" i="1"/>
  <c r="N392" i="1"/>
  <c r="L392" i="1"/>
  <c r="K392" i="1"/>
  <c r="J392" i="1"/>
  <c r="G392" i="1"/>
  <c r="AC391" i="1"/>
  <c r="AB391" i="1"/>
  <c r="AA391" i="1"/>
  <c r="Z391" i="1"/>
  <c r="Y391" i="1"/>
  <c r="V391" i="1"/>
  <c r="U391" i="1"/>
  <c r="T391" i="1"/>
  <c r="P391" i="1"/>
  <c r="O391" i="1"/>
  <c r="N391" i="1"/>
  <c r="M391" i="1"/>
  <c r="L391" i="1"/>
  <c r="K391" i="1"/>
  <c r="J391" i="1"/>
  <c r="I391" i="1"/>
  <c r="O389" i="1"/>
  <c r="N389" i="1"/>
  <c r="M389" i="1"/>
  <c r="L389" i="1"/>
  <c r="J389" i="1"/>
  <c r="F389" i="1"/>
  <c r="O388" i="1"/>
  <c r="N388" i="1"/>
  <c r="L388" i="1"/>
  <c r="K388" i="1"/>
  <c r="J388" i="1"/>
  <c r="G388" i="1"/>
  <c r="O387" i="1"/>
  <c r="N387" i="1"/>
  <c r="L387" i="1"/>
  <c r="K387" i="1"/>
  <c r="J387" i="1"/>
  <c r="G387" i="1"/>
  <c r="AC386" i="1"/>
  <c r="AB386" i="1"/>
  <c r="AA386" i="1"/>
  <c r="Z386" i="1"/>
  <c r="Y386" i="1"/>
  <c r="V386" i="1"/>
  <c r="U386" i="1"/>
  <c r="T386" i="1"/>
  <c r="P386" i="1"/>
  <c r="O386" i="1"/>
  <c r="N386" i="1"/>
  <c r="M386" i="1"/>
  <c r="L386" i="1"/>
  <c r="K386" i="1"/>
  <c r="J386" i="1"/>
  <c r="I386" i="1"/>
  <c r="O384" i="1"/>
  <c r="N384" i="1"/>
  <c r="M384" i="1"/>
  <c r="L384" i="1"/>
  <c r="K384" i="1"/>
  <c r="F384" i="1"/>
  <c r="N383" i="1"/>
  <c r="M383" i="1"/>
  <c r="L383" i="1"/>
  <c r="K383" i="1"/>
  <c r="J383" i="1"/>
  <c r="F383" i="1"/>
  <c r="O382" i="1"/>
  <c r="N382" i="1"/>
  <c r="L382" i="1"/>
  <c r="K382" i="1"/>
  <c r="J382" i="1"/>
  <c r="G382" i="1"/>
  <c r="O381" i="1"/>
  <c r="N381" i="1"/>
  <c r="M381" i="1"/>
  <c r="K381" i="1"/>
  <c r="J381" i="1"/>
  <c r="G381" i="1"/>
  <c r="O380" i="1"/>
  <c r="N380" i="1"/>
  <c r="L380" i="1"/>
  <c r="K380" i="1"/>
  <c r="J380" i="1"/>
  <c r="G380" i="1"/>
  <c r="AC379" i="1"/>
  <c r="AB379" i="1"/>
  <c r="AA379" i="1"/>
  <c r="Z379" i="1"/>
  <c r="Y379" i="1"/>
  <c r="V379" i="1"/>
  <c r="U379" i="1"/>
  <c r="T379" i="1"/>
  <c r="P379" i="1"/>
  <c r="O379" i="1"/>
  <c r="N379" i="1"/>
  <c r="M379" i="1"/>
  <c r="L379" i="1"/>
  <c r="K379" i="1"/>
  <c r="J379" i="1"/>
  <c r="I379" i="1"/>
  <c r="O377" i="1"/>
  <c r="N377" i="1"/>
  <c r="M377" i="1"/>
  <c r="K377" i="1"/>
  <c r="J377" i="1"/>
  <c r="F377" i="1"/>
  <c r="O376" i="1"/>
  <c r="N376" i="1"/>
  <c r="M376" i="1"/>
  <c r="K376" i="1"/>
  <c r="J376" i="1"/>
  <c r="F376" i="1"/>
  <c r="O375" i="1"/>
  <c r="N375" i="1"/>
  <c r="L375" i="1"/>
  <c r="K375" i="1"/>
  <c r="J375" i="1"/>
  <c r="G375" i="1"/>
  <c r="O374" i="1"/>
  <c r="N374" i="1"/>
  <c r="L374" i="1"/>
  <c r="K374" i="1"/>
  <c r="J374" i="1"/>
  <c r="G374" i="1"/>
  <c r="O373" i="1"/>
  <c r="N373" i="1"/>
  <c r="L373" i="1"/>
  <c r="K373" i="1"/>
  <c r="J373" i="1"/>
  <c r="G373" i="1"/>
  <c r="O372" i="1"/>
  <c r="N372" i="1"/>
  <c r="L372" i="1"/>
  <c r="K372" i="1"/>
  <c r="J372" i="1"/>
  <c r="G372" i="1"/>
  <c r="AC371" i="1"/>
  <c r="AB371" i="1"/>
  <c r="AA371" i="1"/>
  <c r="Z371" i="1"/>
  <c r="Y371" i="1"/>
  <c r="V371" i="1"/>
  <c r="U371" i="1"/>
  <c r="T371" i="1"/>
  <c r="P371" i="1"/>
  <c r="O371" i="1"/>
  <c r="N371" i="1"/>
  <c r="M371" i="1"/>
  <c r="L371" i="1"/>
  <c r="K371" i="1"/>
  <c r="J371" i="1"/>
  <c r="I371" i="1"/>
  <c r="O369" i="1"/>
  <c r="N369" i="1"/>
  <c r="M369" i="1"/>
  <c r="L369" i="1"/>
  <c r="K369" i="1"/>
  <c r="F369" i="1"/>
  <c r="O368" i="1"/>
  <c r="N368" i="1"/>
  <c r="L368" i="1"/>
  <c r="K368" i="1"/>
  <c r="J368" i="1"/>
  <c r="G368" i="1"/>
  <c r="O367" i="1"/>
  <c r="N367" i="1"/>
  <c r="L367" i="1"/>
  <c r="K367" i="1"/>
  <c r="J367" i="1"/>
  <c r="G367" i="1"/>
  <c r="AC366" i="1"/>
  <c r="AB366" i="1"/>
  <c r="AA366" i="1"/>
  <c r="Z366" i="1"/>
  <c r="Y366" i="1"/>
  <c r="V366" i="1"/>
  <c r="U366" i="1"/>
  <c r="T366" i="1"/>
  <c r="P366" i="1"/>
  <c r="O366" i="1"/>
  <c r="N366" i="1"/>
  <c r="M366" i="1"/>
  <c r="L366" i="1"/>
  <c r="K366" i="1"/>
  <c r="J366" i="1"/>
  <c r="I366" i="1"/>
  <c r="O364" i="1"/>
  <c r="N364" i="1"/>
  <c r="M364" i="1"/>
  <c r="K364" i="1"/>
  <c r="F364" i="1"/>
  <c r="O363" i="1"/>
  <c r="N363" i="1"/>
  <c r="M363" i="1"/>
  <c r="K363" i="1"/>
  <c r="J363" i="1"/>
  <c r="F363" i="1"/>
  <c r="O362" i="1"/>
  <c r="N362" i="1"/>
  <c r="M362" i="1"/>
  <c r="K362" i="1"/>
  <c r="J362" i="1"/>
  <c r="F362" i="1"/>
  <c r="N361" i="1"/>
  <c r="M361" i="1"/>
  <c r="L361" i="1"/>
  <c r="K361" i="1"/>
  <c r="J361" i="1"/>
  <c r="F361" i="1"/>
  <c r="O360" i="1"/>
  <c r="N360" i="1"/>
  <c r="M360" i="1"/>
  <c r="K360" i="1"/>
  <c r="J360" i="1"/>
  <c r="G360" i="1"/>
  <c r="O359" i="1"/>
  <c r="M359" i="1"/>
  <c r="L359" i="1"/>
  <c r="K359" i="1"/>
  <c r="J359" i="1"/>
  <c r="G359" i="1"/>
  <c r="O358" i="1"/>
  <c r="M358" i="1"/>
  <c r="L358" i="1"/>
  <c r="K358" i="1"/>
  <c r="J358" i="1"/>
  <c r="G358" i="1"/>
  <c r="O357" i="1"/>
  <c r="N357" i="1"/>
  <c r="M357" i="1"/>
  <c r="K357" i="1"/>
  <c r="J357" i="1"/>
  <c r="G357" i="1"/>
  <c r="O356" i="1"/>
  <c r="M356" i="1"/>
  <c r="L356" i="1"/>
  <c r="K356" i="1"/>
  <c r="J356" i="1"/>
  <c r="G356" i="1"/>
  <c r="O355" i="1"/>
  <c r="M355" i="1"/>
  <c r="L355" i="1"/>
  <c r="K355" i="1"/>
  <c r="J355" i="1"/>
  <c r="G355" i="1"/>
  <c r="AC354" i="1"/>
  <c r="AB354" i="1"/>
  <c r="AA354" i="1"/>
  <c r="Y354" i="1"/>
  <c r="X354" i="1"/>
  <c r="V354" i="1"/>
  <c r="U354" i="1"/>
  <c r="T354" i="1"/>
  <c r="P354" i="1"/>
  <c r="O354" i="1"/>
  <c r="N354" i="1"/>
  <c r="M354" i="1"/>
  <c r="L354" i="1"/>
  <c r="K354" i="1"/>
  <c r="J354" i="1"/>
  <c r="I354" i="1"/>
  <c r="K352" i="1"/>
  <c r="F352" i="1"/>
  <c r="O351" i="1"/>
  <c r="N351" i="1"/>
  <c r="M351" i="1"/>
  <c r="K351" i="1"/>
  <c r="J351" i="1"/>
  <c r="F351" i="1"/>
  <c r="N350" i="1"/>
  <c r="M350" i="1"/>
  <c r="L350" i="1"/>
  <c r="K350" i="1"/>
  <c r="J350" i="1"/>
  <c r="F350" i="1"/>
  <c r="O349" i="1"/>
  <c r="M349" i="1"/>
  <c r="L349" i="1"/>
  <c r="K349" i="1"/>
  <c r="J349" i="1"/>
  <c r="G349" i="1"/>
  <c r="O348" i="1"/>
  <c r="M348" i="1"/>
  <c r="L348" i="1"/>
  <c r="K348" i="1"/>
  <c r="J348" i="1"/>
  <c r="G348" i="1"/>
  <c r="N347" i="1"/>
  <c r="M347" i="1"/>
  <c r="L347" i="1"/>
  <c r="K347" i="1"/>
  <c r="J347" i="1"/>
  <c r="G347" i="1"/>
  <c r="O346" i="1"/>
  <c r="N346" i="1"/>
  <c r="L346" i="1"/>
  <c r="K346" i="1"/>
  <c r="J346" i="1"/>
  <c r="G346" i="1"/>
  <c r="AC345" i="1"/>
  <c r="AB345" i="1"/>
  <c r="AA345" i="1"/>
  <c r="Z345" i="1"/>
  <c r="Y345" i="1"/>
  <c r="V345" i="1"/>
  <c r="U345" i="1"/>
  <c r="T345" i="1"/>
  <c r="P345" i="1"/>
  <c r="O345" i="1"/>
  <c r="N345" i="1"/>
  <c r="M345" i="1"/>
  <c r="L345" i="1"/>
  <c r="K345" i="1"/>
  <c r="J345" i="1"/>
  <c r="I345" i="1"/>
  <c r="O343" i="1"/>
  <c r="N343" i="1"/>
  <c r="M343" i="1"/>
  <c r="L343" i="1"/>
  <c r="K343" i="1"/>
  <c r="F343" i="1"/>
  <c r="N342" i="1"/>
  <c r="M342" i="1"/>
  <c r="L342" i="1"/>
  <c r="K342" i="1"/>
  <c r="J342" i="1"/>
  <c r="F342" i="1"/>
  <c r="O341" i="1"/>
  <c r="M341" i="1"/>
  <c r="L341" i="1"/>
  <c r="K341" i="1"/>
  <c r="J341" i="1"/>
  <c r="G341" i="1"/>
  <c r="N340" i="1"/>
  <c r="M340" i="1"/>
  <c r="L340" i="1"/>
  <c r="K340" i="1"/>
  <c r="J340" i="1"/>
  <c r="G340" i="1"/>
  <c r="O339" i="1"/>
  <c r="N339" i="1"/>
  <c r="L339" i="1"/>
  <c r="K339" i="1"/>
  <c r="J339" i="1"/>
  <c r="G339" i="1"/>
  <c r="AC338" i="1"/>
  <c r="AB338" i="1"/>
  <c r="AA338" i="1"/>
  <c r="Z338" i="1"/>
  <c r="Y338" i="1"/>
  <c r="V338" i="1"/>
  <c r="U338" i="1"/>
  <c r="T338" i="1"/>
  <c r="P338" i="1"/>
  <c r="O338" i="1"/>
  <c r="N338" i="1"/>
  <c r="M338" i="1"/>
  <c r="L338" i="1"/>
  <c r="K338" i="1"/>
  <c r="J338" i="1"/>
  <c r="I338" i="1"/>
  <c r="O336" i="1"/>
  <c r="N336" i="1"/>
  <c r="M336" i="1"/>
  <c r="L336" i="1"/>
  <c r="J336" i="1"/>
  <c r="F336" i="1"/>
  <c r="O335" i="1"/>
  <c r="N335" i="1"/>
  <c r="M335" i="1"/>
  <c r="L335" i="1"/>
  <c r="J335" i="1"/>
  <c r="F335" i="1"/>
  <c r="N334" i="1"/>
  <c r="M334" i="1"/>
  <c r="L334" i="1"/>
  <c r="K334" i="1"/>
  <c r="J334" i="1"/>
  <c r="F334" i="1"/>
  <c r="O333" i="1"/>
  <c r="N333" i="1"/>
  <c r="M333" i="1"/>
  <c r="K333" i="1"/>
  <c r="J333" i="1"/>
  <c r="G333" i="1"/>
  <c r="O332" i="1"/>
  <c r="N332" i="1"/>
  <c r="L332" i="1"/>
  <c r="K332" i="1"/>
  <c r="J332" i="1"/>
  <c r="G332" i="1"/>
  <c r="O331" i="1"/>
  <c r="N331" i="1"/>
  <c r="L331" i="1"/>
  <c r="K331" i="1"/>
  <c r="J331" i="1"/>
  <c r="O330" i="1"/>
  <c r="N330" i="1"/>
  <c r="L330" i="1"/>
  <c r="K330" i="1"/>
  <c r="J330" i="1"/>
  <c r="G330" i="1"/>
  <c r="O329" i="1"/>
  <c r="N329" i="1"/>
  <c r="L329" i="1"/>
  <c r="K329" i="1"/>
  <c r="J329" i="1"/>
  <c r="G329" i="1"/>
  <c r="AC328" i="1"/>
  <c r="AB328" i="1"/>
  <c r="AA328" i="1"/>
  <c r="Z328" i="1"/>
  <c r="Y328" i="1"/>
  <c r="V328" i="1"/>
  <c r="U328" i="1"/>
  <c r="T328" i="1"/>
  <c r="P328" i="1"/>
  <c r="O328" i="1"/>
  <c r="N328" i="1"/>
  <c r="M328" i="1"/>
  <c r="L328" i="1"/>
  <c r="K328" i="1"/>
  <c r="J328" i="1"/>
  <c r="I328" i="1"/>
  <c r="O326" i="1"/>
  <c r="N326" i="1"/>
  <c r="M326" i="1"/>
  <c r="L326" i="1"/>
  <c r="K326" i="1"/>
  <c r="F326" i="1"/>
  <c r="O325" i="1"/>
  <c r="N325" i="1"/>
  <c r="M325" i="1"/>
  <c r="L325" i="1"/>
  <c r="K325" i="1"/>
  <c r="F325" i="1"/>
  <c r="O324" i="1"/>
  <c r="N324" i="1"/>
  <c r="L324" i="1"/>
  <c r="K324" i="1"/>
  <c r="J324" i="1"/>
  <c r="G324" i="1"/>
  <c r="O323" i="1"/>
  <c r="N323" i="1"/>
  <c r="L323" i="1"/>
  <c r="K323" i="1"/>
  <c r="J323" i="1"/>
  <c r="G323" i="1"/>
  <c r="AC322" i="1"/>
  <c r="AB322" i="1"/>
  <c r="AA322" i="1"/>
  <c r="Z322" i="1"/>
  <c r="Y322" i="1"/>
  <c r="V322" i="1"/>
  <c r="U322" i="1"/>
  <c r="T322" i="1"/>
  <c r="P322" i="1"/>
  <c r="O322" i="1"/>
  <c r="N322" i="1"/>
  <c r="M322" i="1"/>
  <c r="L322" i="1"/>
  <c r="K322" i="1"/>
  <c r="J322" i="1"/>
  <c r="I322" i="1"/>
  <c r="O320" i="1"/>
  <c r="N320" i="1"/>
  <c r="M320" i="1"/>
  <c r="L320" i="1"/>
  <c r="K320" i="1"/>
  <c r="F320" i="1"/>
  <c r="O319" i="1"/>
  <c r="N319" i="1"/>
  <c r="L319" i="1"/>
  <c r="K319" i="1"/>
  <c r="J319" i="1"/>
  <c r="G319" i="1"/>
  <c r="O318" i="1"/>
  <c r="N318" i="1"/>
  <c r="L318" i="1"/>
  <c r="K318" i="1"/>
  <c r="J318" i="1"/>
  <c r="G318" i="1"/>
  <c r="AC317" i="1"/>
  <c r="AB317" i="1"/>
  <c r="AA317" i="1"/>
  <c r="Z317" i="1"/>
  <c r="Y317" i="1"/>
  <c r="V317" i="1"/>
  <c r="U317" i="1"/>
  <c r="T317" i="1"/>
  <c r="P317" i="1"/>
  <c r="O317" i="1"/>
  <c r="N317" i="1"/>
  <c r="M317" i="1"/>
  <c r="L317" i="1"/>
  <c r="K317" i="1"/>
  <c r="J317" i="1"/>
  <c r="I317" i="1"/>
  <c r="O315" i="1"/>
  <c r="N315" i="1"/>
  <c r="M315" i="1"/>
  <c r="L315" i="1"/>
  <c r="K315" i="1"/>
  <c r="F315" i="1"/>
  <c r="O314" i="1"/>
  <c r="N314" i="1"/>
  <c r="M314" i="1"/>
  <c r="L314" i="1"/>
  <c r="K314" i="1"/>
  <c r="F314" i="1"/>
  <c r="N313" i="1"/>
  <c r="M313" i="1"/>
  <c r="L313" i="1"/>
  <c r="K313" i="1"/>
  <c r="J313" i="1"/>
  <c r="F313" i="1"/>
  <c r="O312" i="1"/>
  <c r="N312" i="1"/>
  <c r="M312" i="1"/>
  <c r="K312" i="1"/>
  <c r="J312" i="1"/>
  <c r="G312" i="1"/>
  <c r="O311" i="1"/>
  <c r="N311" i="1"/>
  <c r="L311" i="1"/>
  <c r="K311" i="1"/>
  <c r="J311" i="1"/>
  <c r="G311" i="1"/>
  <c r="O310" i="1"/>
  <c r="N310" i="1"/>
  <c r="L310" i="1"/>
  <c r="K310" i="1"/>
  <c r="J310" i="1"/>
  <c r="G310" i="1"/>
  <c r="AC309" i="1"/>
  <c r="AB309" i="1"/>
  <c r="AA309" i="1"/>
  <c r="Z309" i="1"/>
  <c r="Y309" i="1"/>
  <c r="V309" i="1"/>
  <c r="U309" i="1"/>
  <c r="T309" i="1"/>
  <c r="P309" i="1"/>
  <c r="O309" i="1"/>
  <c r="N309" i="1"/>
  <c r="M309" i="1"/>
  <c r="L309" i="1"/>
  <c r="K309" i="1"/>
  <c r="J309" i="1"/>
  <c r="I309" i="1"/>
  <c r="O307" i="1"/>
  <c r="N307" i="1"/>
  <c r="M307" i="1"/>
  <c r="K307" i="1"/>
  <c r="J307" i="1"/>
  <c r="F307" i="1"/>
  <c r="O306" i="1"/>
  <c r="N306" i="1"/>
  <c r="M306" i="1"/>
  <c r="K306" i="1"/>
  <c r="J306" i="1"/>
  <c r="F306" i="1"/>
  <c r="N305" i="1"/>
  <c r="M305" i="1"/>
  <c r="L305" i="1"/>
  <c r="K305" i="1"/>
  <c r="J305" i="1"/>
  <c r="F305" i="1"/>
  <c r="O304" i="1"/>
  <c r="N304" i="1"/>
  <c r="M304" i="1"/>
  <c r="K304" i="1"/>
  <c r="J304" i="1"/>
  <c r="G304" i="1"/>
  <c r="O303" i="1"/>
  <c r="M303" i="1"/>
  <c r="L303" i="1"/>
  <c r="K303" i="1"/>
  <c r="J303" i="1"/>
  <c r="G303" i="1"/>
  <c r="O302" i="1"/>
  <c r="M302" i="1"/>
  <c r="L302" i="1"/>
  <c r="K302" i="1"/>
  <c r="J302" i="1"/>
  <c r="G302" i="1"/>
  <c r="O301" i="1"/>
  <c r="N301" i="1"/>
  <c r="M301" i="1"/>
  <c r="K301" i="1"/>
  <c r="J301" i="1"/>
  <c r="G301" i="1"/>
  <c r="O300" i="1"/>
  <c r="M300" i="1"/>
  <c r="L300" i="1"/>
  <c r="K300" i="1"/>
  <c r="J300" i="1"/>
  <c r="G300" i="1"/>
  <c r="O299" i="1"/>
  <c r="M299" i="1"/>
  <c r="L299" i="1"/>
  <c r="K299" i="1"/>
  <c r="J299" i="1"/>
  <c r="G299" i="1"/>
  <c r="AC298" i="1"/>
  <c r="AB298" i="1"/>
  <c r="AA298" i="1"/>
  <c r="T298" i="1"/>
  <c r="O298" i="1"/>
  <c r="N298" i="1"/>
  <c r="M298" i="1"/>
  <c r="L298" i="1"/>
  <c r="K298" i="1"/>
  <c r="J298" i="1"/>
  <c r="F298" i="1"/>
  <c r="O296" i="1"/>
  <c r="N296" i="1"/>
  <c r="M296" i="1"/>
  <c r="L296" i="1"/>
  <c r="K296" i="1"/>
  <c r="F296" i="1"/>
  <c r="O295" i="1"/>
  <c r="N295" i="1"/>
  <c r="L295" i="1"/>
  <c r="K295" i="1"/>
  <c r="J295" i="1"/>
  <c r="G295" i="1"/>
  <c r="O294" i="1"/>
  <c r="N294" i="1"/>
  <c r="L294" i="1"/>
  <c r="K294" i="1"/>
  <c r="J294" i="1"/>
  <c r="G294" i="1"/>
  <c r="AC293" i="1"/>
  <c r="AB293" i="1"/>
  <c r="AA293" i="1"/>
  <c r="Z293" i="1"/>
  <c r="Y293" i="1"/>
  <c r="V293" i="1"/>
  <c r="U293" i="1"/>
  <c r="T293" i="1"/>
  <c r="P293" i="1"/>
  <c r="O293" i="1"/>
  <c r="N293" i="1"/>
  <c r="M293" i="1"/>
  <c r="L293" i="1"/>
  <c r="K293" i="1"/>
  <c r="J293" i="1"/>
  <c r="I293" i="1"/>
  <c r="O291" i="1"/>
  <c r="N291" i="1"/>
  <c r="M291" i="1"/>
  <c r="K291" i="1"/>
  <c r="J291" i="1"/>
  <c r="F291" i="1"/>
  <c r="O290" i="1"/>
  <c r="N290" i="1"/>
  <c r="M290" i="1"/>
  <c r="K290" i="1"/>
  <c r="J290" i="1"/>
  <c r="F290" i="1"/>
  <c r="N289" i="1"/>
  <c r="M289" i="1"/>
  <c r="L289" i="1"/>
  <c r="K289" i="1"/>
  <c r="J289" i="1"/>
  <c r="F289" i="1"/>
  <c r="O288" i="1"/>
  <c r="N288" i="1"/>
  <c r="L288" i="1"/>
  <c r="K288" i="1"/>
  <c r="J288" i="1"/>
  <c r="G288" i="1"/>
  <c r="O287" i="1"/>
  <c r="N287" i="1"/>
  <c r="M287" i="1"/>
  <c r="K287" i="1"/>
  <c r="J287" i="1"/>
  <c r="G287" i="1"/>
  <c r="O286" i="1"/>
  <c r="N286" i="1"/>
  <c r="L286" i="1"/>
  <c r="K286" i="1"/>
  <c r="J286" i="1"/>
  <c r="G286" i="1"/>
  <c r="AC285" i="1"/>
  <c r="AB285" i="1"/>
  <c r="AA285" i="1"/>
  <c r="Z285" i="1"/>
  <c r="Y285" i="1"/>
  <c r="V285" i="1"/>
  <c r="U285" i="1"/>
  <c r="T285" i="1"/>
  <c r="P285" i="1"/>
  <c r="O285" i="1"/>
  <c r="N285" i="1"/>
  <c r="M285" i="1"/>
  <c r="L285" i="1"/>
  <c r="K285" i="1"/>
  <c r="J285" i="1"/>
  <c r="I285" i="1"/>
  <c r="O283" i="1"/>
  <c r="N283" i="1"/>
  <c r="M283" i="1"/>
  <c r="L283" i="1"/>
  <c r="J283" i="1"/>
  <c r="F283" i="1"/>
  <c r="O282" i="1"/>
  <c r="N282" i="1"/>
  <c r="M282" i="1"/>
  <c r="L282" i="1"/>
  <c r="J282" i="1"/>
  <c r="F282" i="1"/>
  <c r="N281" i="1"/>
  <c r="M281" i="1"/>
  <c r="L281" i="1"/>
  <c r="K281" i="1"/>
  <c r="J281" i="1"/>
  <c r="F281" i="1"/>
  <c r="O280" i="1"/>
  <c r="N280" i="1"/>
  <c r="M280" i="1"/>
  <c r="K280" i="1"/>
  <c r="J280" i="1"/>
  <c r="G280" i="1"/>
  <c r="O279" i="1"/>
  <c r="N279" i="1"/>
  <c r="L279" i="1"/>
  <c r="K279" i="1"/>
  <c r="J279" i="1"/>
  <c r="G279" i="1"/>
  <c r="O278" i="1"/>
  <c r="N278" i="1"/>
  <c r="M278" i="1"/>
  <c r="K278" i="1"/>
  <c r="J278" i="1"/>
  <c r="G278" i="1"/>
  <c r="O277" i="1"/>
  <c r="N277" i="1"/>
  <c r="L277" i="1"/>
  <c r="K277" i="1"/>
  <c r="J277" i="1"/>
  <c r="G277" i="1"/>
  <c r="AC276" i="1"/>
  <c r="AB276" i="1"/>
  <c r="AA276" i="1"/>
  <c r="Y276" i="1"/>
  <c r="X276" i="1"/>
  <c r="V276" i="1"/>
  <c r="U276" i="1"/>
  <c r="T276" i="1"/>
  <c r="P276" i="1"/>
  <c r="O276" i="1"/>
  <c r="N276" i="1"/>
  <c r="M276" i="1"/>
  <c r="L276" i="1"/>
  <c r="K276" i="1"/>
  <c r="J276" i="1"/>
  <c r="I276" i="1"/>
  <c r="O274" i="1"/>
  <c r="N274" i="1"/>
  <c r="M274" i="1"/>
  <c r="L274" i="1"/>
  <c r="J274" i="1"/>
  <c r="F274" i="1"/>
  <c r="N273" i="1"/>
  <c r="M273" i="1"/>
  <c r="L273" i="1"/>
  <c r="K273" i="1"/>
  <c r="J273" i="1"/>
  <c r="F273" i="1"/>
  <c r="O272" i="1"/>
  <c r="M272" i="1"/>
  <c r="L272" i="1"/>
  <c r="K272" i="1"/>
  <c r="J272" i="1"/>
  <c r="G272" i="1"/>
  <c r="O271" i="1"/>
  <c r="M271" i="1"/>
  <c r="L271" i="1"/>
  <c r="K271" i="1"/>
  <c r="J271" i="1"/>
  <c r="G271" i="1"/>
  <c r="O270" i="1"/>
  <c r="M270" i="1"/>
  <c r="L270" i="1"/>
  <c r="K270" i="1"/>
  <c r="J270" i="1"/>
  <c r="G270" i="1"/>
  <c r="O269" i="1"/>
  <c r="M269" i="1"/>
  <c r="L269" i="1"/>
  <c r="K269" i="1"/>
  <c r="J269" i="1"/>
  <c r="G269" i="1"/>
  <c r="AC268" i="1"/>
  <c r="AB268" i="1"/>
  <c r="AA268" i="1"/>
  <c r="Y268" i="1"/>
  <c r="X268" i="1"/>
  <c r="V268" i="1"/>
  <c r="U268" i="1"/>
  <c r="T268" i="1"/>
  <c r="P268" i="1"/>
  <c r="O268" i="1"/>
  <c r="N268" i="1"/>
  <c r="M268" i="1"/>
  <c r="L268" i="1"/>
  <c r="K268" i="1"/>
  <c r="J268" i="1"/>
  <c r="I268" i="1"/>
  <c r="O266" i="1"/>
  <c r="N266" i="1"/>
  <c r="M266" i="1"/>
  <c r="L266" i="1"/>
  <c r="J266" i="1"/>
  <c r="F266" i="1"/>
  <c r="O265" i="1"/>
  <c r="N265" i="1"/>
  <c r="M265" i="1"/>
  <c r="L265" i="1"/>
  <c r="J265" i="1"/>
  <c r="F265" i="1"/>
  <c r="O264" i="1"/>
  <c r="N264" i="1"/>
  <c r="L264" i="1"/>
  <c r="K264" i="1"/>
  <c r="J264" i="1"/>
  <c r="G264" i="1"/>
  <c r="O263" i="1"/>
  <c r="N263" i="1"/>
  <c r="L263" i="1"/>
  <c r="K263" i="1"/>
  <c r="J263" i="1"/>
  <c r="G263" i="1"/>
  <c r="AC262" i="1"/>
  <c r="AB262" i="1"/>
  <c r="AA262" i="1"/>
  <c r="Z262" i="1"/>
  <c r="Y262" i="1"/>
  <c r="V262" i="1"/>
  <c r="U262" i="1"/>
  <c r="T262" i="1"/>
  <c r="P262" i="1"/>
  <c r="O262" i="1"/>
  <c r="N262" i="1"/>
  <c r="M262" i="1"/>
  <c r="L262" i="1"/>
  <c r="K262" i="1"/>
  <c r="J262" i="1"/>
  <c r="I262" i="1"/>
  <c r="O260" i="1"/>
  <c r="N260" i="1"/>
  <c r="M260" i="1"/>
  <c r="L260" i="1"/>
  <c r="K260" i="1"/>
  <c r="G260" i="1"/>
  <c r="F260" i="1"/>
  <c r="O259" i="1"/>
  <c r="N259" i="1"/>
  <c r="M259" i="1"/>
  <c r="L259" i="1"/>
  <c r="K259" i="1"/>
  <c r="F259" i="1"/>
  <c r="O258" i="1"/>
  <c r="N258" i="1"/>
  <c r="M258" i="1"/>
  <c r="K258" i="1"/>
  <c r="J258" i="1"/>
  <c r="G258" i="1"/>
  <c r="AC257" i="1"/>
  <c r="AB257" i="1"/>
  <c r="AA257" i="1"/>
  <c r="Z257" i="1"/>
  <c r="X257" i="1"/>
  <c r="V257" i="1"/>
  <c r="U257" i="1"/>
  <c r="T257" i="1"/>
  <c r="P257" i="1"/>
  <c r="O257" i="1"/>
  <c r="N257" i="1"/>
  <c r="M257" i="1"/>
  <c r="L257" i="1"/>
  <c r="K257" i="1"/>
  <c r="J257" i="1"/>
  <c r="I257" i="1"/>
  <c r="O255" i="1"/>
  <c r="N255" i="1"/>
  <c r="M255" i="1"/>
  <c r="L255" i="1"/>
  <c r="K255" i="1"/>
  <c r="F255" i="1"/>
  <c r="O254" i="1"/>
  <c r="N254" i="1"/>
  <c r="L254" i="1"/>
  <c r="K254" i="1"/>
  <c r="J254" i="1"/>
  <c r="G254" i="1"/>
  <c r="O253" i="1"/>
  <c r="N253" i="1"/>
  <c r="L253" i="1"/>
  <c r="K253" i="1"/>
  <c r="J253" i="1"/>
  <c r="G253" i="1"/>
  <c r="AC252" i="1"/>
  <c r="AB252" i="1"/>
  <c r="AA252" i="1"/>
  <c r="Z252" i="1"/>
  <c r="X252" i="1"/>
  <c r="V252" i="1"/>
  <c r="U252" i="1"/>
  <c r="T252" i="1"/>
  <c r="P252" i="1"/>
  <c r="O252" i="1"/>
  <c r="N252" i="1"/>
  <c r="M252" i="1"/>
  <c r="L252" i="1"/>
  <c r="K252" i="1"/>
  <c r="J252" i="1"/>
  <c r="I252" i="1"/>
  <c r="O250" i="1"/>
  <c r="N250" i="1"/>
  <c r="M250" i="1"/>
  <c r="L250" i="1"/>
  <c r="J250" i="1"/>
  <c r="F250" i="1"/>
  <c r="O249" i="1"/>
  <c r="N249" i="1"/>
  <c r="M249" i="1"/>
  <c r="L249" i="1"/>
  <c r="J249" i="1"/>
  <c r="F249" i="1"/>
  <c r="O248" i="1"/>
  <c r="N248" i="1"/>
  <c r="L248" i="1"/>
  <c r="K248" i="1"/>
  <c r="J248" i="1"/>
  <c r="G248" i="1"/>
  <c r="O247" i="1"/>
  <c r="N247" i="1"/>
  <c r="L247" i="1"/>
  <c r="K247" i="1"/>
  <c r="J247" i="1"/>
  <c r="G247" i="1"/>
  <c r="AC246" i="1"/>
  <c r="AB246" i="1"/>
  <c r="AA246" i="1"/>
  <c r="Z246" i="1"/>
  <c r="Y246" i="1"/>
  <c r="V246" i="1"/>
  <c r="U246" i="1"/>
  <c r="T246" i="1"/>
  <c r="P246" i="1"/>
  <c r="O246" i="1"/>
  <c r="N246" i="1"/>
  <c r="M246" i="1"/>
  <c r="L246" i="1"/>
  <c r="K246" i="1"/>
  <c r="J246" i="1"/>
  <c r="I246" i="1"/>
  <c r="O244" i="1"/>
  <c r="N244" i="1"/>
  <c r="M244" i="1"/>
  <c r="L244" i="1"/>
  <c r="K244" i="1"/>
  <c r="F244" i="1"/>
  <c r="O243" i="1"/>
  <c r="M243" i="1"/>
  <c r="L243" i="1"/>
  <c r="K243" i="1"/>
  <c r="J243" i="1"/>
  <c r="G243" i="1"/>
  <c r="AC242" i="1"/>
  <c r="AB242" i="1"/>
  <c r="AA242" i="1"/>
  <c r="Z242" i="1"/>
  <c r="X242" i="1"/>
  <c r="V242" i="1"/>
  <c r="U242" i="1"/>
  <c r="T242" i="1"/>
  <c r="P242" i="1"/>
  <c r="O242" i="1"/>
  <c r="N242" i="1"/>
  <c r="M242" i="1"/>
  <c r="L242" i="1"/>
  <c r="K242" i="1"/>
  <c r="J242" i="1"/>
  <c r="I242" i="1"/>
  <c r="O240" i="1"/>
  <c r="N240" i="1"/>
  <c r="M240" i="1"/>
  <c r="L240" i="1"/>
  <c r="K240" i="1"/>
  <c r="F240" i="1"/>
  <c r="O239" i="1"/>
  <c r="N239" i="1"/>
  <c r="M239" i="1"/>
  <c r="L239" i="1"/>
  <c r="K239" i="1"/>
  <c r="F239" i="1"/>
  <c r="N238" i="1"/>
  <c r="M238" i="1"/>
  <c r="L238" i="1"/>
  <c r="K238" i="1"/>
  <c r="J238" i="1"/>
  <c r="F238" i="1"/>
  <c r="O237" i="1"/>
  <c r="N237" i="1"/>
  <c r="M237" i="1"/>
  <c r="K237" i="1"/>
  <c r="J237" i="1"/>
  <c r="G237" i="1"/>
  <c r="O236" i="1"/>
  <c r="M236" i="1"/>
  <c r="L236" i="1"/>
  <c r="K236" i="1"/>
  <c r="J236" i="1"/>
  <c r="G236" i="1"/>
  <c r="O235" i="1"/>
  <c r="M235" i="1"/>
  <c r="L235" i="1"/>
  <c r="K235" i="1"/>
  <c r="J235" i="1"/>
  <c r="G235" i="1"/>
  <c r="AC234" i="1"/>
  <c r="AB234" i="1"/>
  <c r="AA234" i="1"/>
  <c r="Y234" i="1"/>
  <c r="X234" i="1"/>
  <c r="V234" i="1"/>
  <c r="U234" i="1"/>
  <c r="T234" i="1"/>
  <c r="P234" i="1"/>
  <c r="O234" i="1"/>
  <c r="N234" i="1"/>
  <c r="M234" i="1"/>
  <c r="L234" i="1"/>
  <c r="K234" i="1"/>
  <c r="J234" i="1"/>
  <c r="I234" i="1"/>
  <c r="N232" i="1"/>
  <c r="M232" i="1"/>
  <c r="L232" i="1"/>
  <c r="K232" i="1"/>
  <c r="J232" i="1"/>
  <c r="F232" i="1"/>
  <c r="O231" i="1"/>
  <c r="N231" i="1"/>
  <c r="K231" i="1"/>
  <c r="J231" i="1"/>
  <c r="F231" i="1"/>
  <c r="O230" i="1"/>
  <c r="N230" i="1"/>
  <c r="M230" i="1"/>
  <c r="K230" i="1"/>
  <c r="J230" i="1"/>
  <c r="F230" i="1"/>
  <c r="O229" i="1"/>
  <c r="N229" i="1"/>
  <c r="L229" i="1"/>
  <c r="K229" i="1"/>
  <c r="J229" i="1"/>
  <c r="G229" i="1"/>
  <c r="O228" i="1"/>
  <c r="N228" i="1"/>
  <c r="M228" i="1"/>
  <c r="K228" i="1"/>
  <c r="J228" i="1"/>
  <c r="G228" i="1"/>
  <c r="O227" i="1"/>
  <c r="N227" i="1"/>
  <c r="M227" i="1"/>
  <c r="K227" i="1"/>
  <c r="J227" i="1"/>
  <c r="G227" i="1"/>
  <c r="O226" i="1"/>
  <c r="N226" i="1"/>
  <c r="L226" i="1"/>
  <c r="K226" i="1"/>
  <c r="J226" i="1"/>
  <c r="G226" i="1"/>
  <c r="AC225" i="1"/>
  <c r="AB225" i="1"/>
  <c r="AA225" i="1"/>
  <c r="Y225" i="1"/>
  <c r="X225" i="1"/>
  <c r="V225" i="1"/>
  <c r="U225" i="1"/>
  <c r="T225" i="1"/>
  <c r="P225" i="1"/>
  <c r="O225" i="1"/>
  <c r="N225" i="1"/>
  <c r="M225" i="1"/>
  <c r="L225" i="1"/>
  <c r="K225" i="1"/>
  <c r="J225" i="1"/>
  <c r="I225" i="1"/>
  <c r="O223" i="1"/>
  <c r="N223" i="1"/>
  <c r="M223" i="1"/>
  <c r="L223" i="1"/>
  <c r="J223" i="1"/>
  <c r="F223" i="1"/>
  <c r="N222" i="1"/>
  <c r="M222" i="1"/>
  <c r="L222" i="1"/>
  <c r="K222" i="1"/>
  <c r="J222" i="1"/>
  <c r="F222" i="1"/>
  <c r="O221" i="1"/>
  <c r="N221" i="1"/>
  <c r="M221" i="1"/>
  <c r="K221" i="1"/>
  <c r="J221" i="1"/>
  <c r="G221" i="1"/>
  <c r="O220" i="1"/>
  <c r="N220" i="1"/>
  <c r="L220" i="1"/>
  <c r="K220" i="1"/>
  <c r="J220" i="1"/>
  <c r="G220" i="1"/>
  <c r="O219" i="1"/>
  <c r="N219" i="1"/>
  <c r="M219" i="1"/>
  <c r="K219" i="1"/>
  <c r="J219" i="1"/>
  <c r="G219" i="1"/>
  <c r="O218" i="1"/>
  <c r="N218" i="1"/>
  <c r="L218" i="1"/>
  <c r="K218" i="1"/>
  <c r="J218" i="1"/>
  <c r="G218" i="1"/>
  <c r="AC217" i="1"/>
  <c r="AB217" i="1"/>
  <c r="AA217" i="1"/>
  <c r="Z217" i="1"/>
  <c r="Y217" i="1"/>
  <c r="V217" i="1"/>
  <c r="U217" i="1"/>
  <c r="T217" i="1"/>
  <c r="P217" i="1"/>
  <c r="O217" i="1"/>
  <c r="N217" i="1"/>
  <c r="M217" i="1"/>
  <c r="L217" i="1"/>
  <c r="K217" i="1"/>
  <c r="J217" i="1"/>
  <c r="I217" i="1"/>
  <c r="O215" i="1"/>
  <c r="N215" i="1"/>
  <c r="M215" i="1"/>
  <c r="L215" i="1"/>
  <c r="J215" i="1"/>
  <c r="F215" i="1"/>
  <c r="O214" i="1"/>
  <c r="N214" i="1"/>
  <c r="M214" i="1"/>
  <c r="L214" i="1"/>
  <c r="J214" i="1"/>
  <c r="F214" i="1"/>
  <c r="N213" i="1"/>
  <c r="M213" i="1"/>
  <c r="L213" i="1"/>
  <c r="K213" i="1"/>
  <c r="J213" i="1"/>
  <c r="F213" i="1"/>
  <c r="O212" i="1"/>
  <c r="N212" i="1"/>
  <c r="L212" i="1"/>
  <c r="K212" i="1"/>
  <c r="J212" i="1"/>
  <c r="G212" i="1"/>
  <c r="O211" i="1"/>
  <c r="N211" i="1"/>
  <c r="L211" i="1"/>
  <c r="K211" i="1"/>
  <c r="J211" i="1"/>
  <c r="G211" i="1"/>
  <c r="O210" i="1"/>
  <c r="N210" i="1"/>
  <c r="L210" i="1"/>
  <c r="K210" i="1"/>
  <c r="J210" i="1"/>
  <c r="G210" i="1"/>
  <c r="O209" i="1"/>
  <c r="N209" i="1"/>
  <c r="L209" i="1"/>
  <c r="K209" i="1"/>
  <c r="J209" i="1"/>
  <c r="G209" i="1"/>
  <c r="AC208" i="1"/>
  <c r="AB208" i="1"/>
  <c r="AA208" i="1"/>
  <c r="Y208" i="1"/>
  <c r="X208" i="1"/>
  <c r="V208" i="1"/>
  <c r="U208" i="1"/>
  <c r="T208" i="1"/>
  <c r="P208" i="1"/>
  <c r="O208" i="1"/>
  <c r="N208" i="1"/>
  <c r="M208" i="1"/>
  <c r="L208" i="1"/>
  <c r="K208" i="1"/>
  <c r="J208" i="1"/>
  <c r="I208" i="1"/>
  <c r="O206" i="1"/>
  <c r="N206" i="1"/>
  <c r="M206" i="1"/>
  <c r="K206" i="1"/>
  <c r="J206" i="1"/>
  <c r="F206" i="1"/>
  <c r="O205" i="1"/>
  <c r="N205" i="1"/>
  <c r="M205" i="1"/>
  <c r="K205" i="1"/>
  <c r="J205" i="1"/>
  <c r="F205" i="1"/>
  <c r="O204" i="1"/>
  <c r="N204" i="1"/>
  <c r="L204" i="1"/>
  <c r="K204" i="1"/>
  <c r="J204" i="1"/>
  <c r="G204" i="1"/>
  <c r="O203" i="1"/>
  <c r="N203" i="1"/>
  <c r="L203" i="1"/>
  <c r="K203" i="1"/>
  <c r="J203" i="1"/>
  <c r="G203" i="1"/>
  <c r="O202" i="1"/>
  <c r="N202" i="1"/>
  <c r="L202" i="1"/>
  <c r="K202" i="1"/>
  <c r="J202" i="1"/>
  <c r="G202" i="1"/>
  <c r="O201" i="1"/>
  <c r="N201" i="1"/>
  <c r="L201" i="1"/>
  <c r="K201" i="1"/>
  <c r="J201" i="1"/>
  <c r="G201" i="1"/>
  <c r="AC200" i="1"/>
  <c r="AB200" i="1"/>
  <c r="AA200" i="1"/>
  <c r="Y200" i="1"/>
  <c r="X200" i="1"/>
  <c r="V200" i="1"/>
  <c r="U200" i="1"/>
  <c r="T200" i="1"/>
  <c r="P200" i="1"/>
  <c r="O200" i="1"/>
  <c r="N200" i="1"/>
  <c r="M200" i="1"/>
  <c r="L200" i="1"/>
  <c r="K200" i="1"/>
  <c r="J200" i="1"/>
  <c r="I200" i="1"/>
  <c r="O198" i="1"/>
  <c r="N198" i="1"/>
  <c r="M198" i="1"/>
  <c r="K198" i="1"/>
  <c r="J198" i="1"/>
  <c r="F198" i="1"/>
  <c r="O197" i="1"/>
  <c r="N197" i="1"/>
  <c r="M197" i="1"/>
  <c r="K197" i="1"/>
  <c r="J197" i="1"/>
  <c r="F197" i="1"/>
  <c r="N196" i="1"/>
  <c r="M196" i="1"/>
  <c r="L196" i="1"/>
  <c r="K196" i="1"/>
  <c r="J196" i="1"/>
  <c r="F196" i="1"/>
  <c r="O195" i="1"/>
  <c r="N195" i="1"/>
  <c r="L195" i="1"/>
  <c r="K195" i="1"/>
  <c r="J195" i="1"/>
  <c r="G195" i="1"/>
  <c r="O194" i="1"/>
  <c r="N194" i="1"/>
  <c r="L194" i="1"/>
  <c r="K194" i="1"/>
  <c r="J194" i="1"/>
  <c r="G194" i="1"/>
  <c r="O193" i="1"/>
  <c r="N193" i="1"/>
  <c r="L193" i="1"/>
  <c r="K193" i="1"/>
  <c r="J193" i="1"/>
  <c r="G193" i="1"/>
  <c r="O192" i="1"/>
  <c r="N192" i="1"/>
  <c r="L192" i="1"/>
  <c r="K192" i="1"/>
  <c r="J192" i="1"/>
  <c r="G192" i="1"/>
  <c r="AC191" i="1"/>
  <c r="AB191" i="1"/>
  <c r="AA191" i="1"/>
  <c r="Y191" i="1"/>
  <c r="X191" i="1"/>
  <c r="V191" i="1"/>
  <c r="U191" i="1"/>
  <c r="T191" i="1"/>
  <c r="P191" i="1"/>
  <c r="O191" i="1"/>
  <c r="N191" i="1"/>
  <c r="M191" i="1"/>
  <c r="L191" i="1"/>
  <c r="K191" i="1"/>
  <c r="J191" i="1"/>
  <c r="I191" i="1"/>
  <c r="O189" i="1"/>
  <c r="N189" i="1"/>
  <c r="M189" i="1"/>
  <c r="L189" i="1"/>
  <c r="K189" i="1"/>
  <c r="F189" i="1"/>
  <c r="O188" i="1"/>
  <c r="M188" i="1"/>
  <c r="L188" i="1"/>
  <c r="K188" i="1"/>
  <c r="J188" i="1"/>
  <c r="G188" i="1"/>
  <c r="AC187" i="1"/>
  <c r="AB187" i="1"/>
  <c r="AA187" i="1"/>
  <c r="Z187" i="1"/>
  <c r="X187" i="1"/>
  <c r="V187" i="1"/>
  <c r="U187" i="1"/>
  <c r="T187" i="1"/>
  <c r="P187" i="1"/>
  <c r="O187" i="1"/>
  <c r="N187" i="1"/>
  <c r="M187" i="1"/>
  <c r="L187" i="1"/>
  <c r="K187" i="1"/>
  <c r="J187" i="1"/>
  <c r="I187" i="1"/>
  <c r="O185" i="1"/>
  <c r="N185" i="1"/>
  <c r="M185" i="1"/>
  <c r="L185" i="1"/>
  <c r="K185" i="1"/>
  <c r="F185" i="1"/>
  <c r="O184" i="1"/>
  <c r="N184" i="1"/>
  <c r="M184" i="1"/>
  <c r="L184" i="1"/>
  <c r="K184" i="1"/>
  <c r="F184" i="1"/>
  <c r="O183" i="1"/>
  <c r="M183" i="1"/>
  <c r="L183" i="1"/>
  <c r="K183" i="1"/>
  <c r="J183" i="1"/>
  <c r="G183" i="1"/>
  <c r="O182" i="1"/>
  <c r="M182" i="1"/>
  <c r="L182" i="1"/>
  <c r="K182" i="1"/>
  <c r="J182" i="1"/>
  <c r="G182" i="1"/>
  <c r="AC181" i="1"/>
  <c r="AB181" i="1"/>
  <c r="AA181" i="1"/>
  <c r="Y181" i="1"/>
  <c r="X181" i="1"/>
  <c r="V181" i="1"/>
  <c r="U181" i="1"/>
  <c r="T181" i="1"/>
  <c r="P181" i="1"/>
  <c r="O181" i="1"/>
  <c r="N181" i="1"/>
  <c r="M181" i="1"/>
  <c r="L181" i="1"/>
  <c r="K181" i="1"/>
  <c r="J181" i="1"/>
  <c r="I181" i="1"/>
  <c r="O179" i="1"/>
  <c r="N179" i="1"/>
  <c r="M179" i="1"/>
  <c r="L179" i="1"/>
  <c r="K179" i="1"/>
  <c r="F179" i="1"/>
  <c r="O178" i="1"/>
  <c r="N178" i="1"/>
  <c r="M178" i="1"/>
  <c r="L178" i="1"/>
  <c r="J178" i="1"/>
  <c r="G178" i="1"/>
  <c r="O177" i="1"/>
  <c r="N177" i="1"/>
  <c r="M177" i="1"/>
  <c r="L177" i="1"/>
  <c r="K177" i="1"/>
  <c r="F177" i="1"/>
  <c r="O176" i="1"/>
  <c r="N176" i="1"/>
  <c r="M176" i="1"/>
  <c r="L176" i="1"/>
  <c r="K176" i="1"/>
  <c r="F176" i="1"/>
  <c r="N175" i="1"/>
  <c r="M175" i="1"/>
  <c r="L175" i="1"/>
  <c r="K175" i="1"/>
  <c r="J175" i="1"/>
  <c r="F175" i="1"/>
  <c r="O174" i="1"/>
  <c r="N174" i="1"/>
  <c r="M174" i="1"/>
  <c r="K174" i="1"/>
  <c r="J174" i="1"/>
  <c r="G174" i="1"/>
  <c r="O173" i="1"/>
  <c r="N173" i="1"/>
  <c r="L173" i="1"/>
  <c r="K173" i="1"/>
  <c r="J173" i="1"/>
  <c r="G173" i="1"/>
  <c r="O172" i="1"/>
  <c r="N172" i="1"/>
  <c r="M172" i="1"/>
  <c r="K172" i="1"/>
  <c r="J172" i="1"/>
  <c r="G172" i="1"/>
  <c r="O171" i="1"/>
  <c r="N171" i="1"/>
  <c r="L171" i="1"/>
  <c r="K171" i="1"/>
  <c r="J171" i="1"/>
  <c r="G171" i="1"/>
  <c r="AC170" i="1"/>
  <c r="AB170" i="1"/>
  <c r="AA170" i="1"/>
  <c r="Y170" i="1"/>
  <c r="X170" i="1"/>
  <c r="V170" i="1"/>
  <c r="U170" i="1"/>
  <c r="T170" i="1"/>
  <c r="P170" i="1"/>
  <c r="O170" i="1"/>
  <c r="N170" i="1"/>
  <c r="M170" i="1"/>
  <c r="L170" i="1"/>
  <c r="K170" i="1"/>
  <c r="J170" i="1"/>
  <c r="I170" i="1"/>
  <c r="O168" i="1"/>
  <c r="N168" i="1"/>
  <c r="M168" i="1"/>
  <c r="L168" i="1"/>
  <c r="K168" i="1"/>
  <c r="F168" i="1"/>
  <c r="O167" i="1"/>
  <c r="N167" i="1"/>
  <c r="M167" i="1"/>
  <c r="L167" i="1"/>
  <c r="J167" i="1"/>
  <c r="G167" i="1"/>
  <c r="AC166" i="1"/>
  <c r="AB166" i="1"/>
  <c r="AA166" i="1"/>
  <c r="Z166" i="1"/>
  <c r="X166" i="1"/>
  <c r="V166" i="1"/>
  <c r="U166" i="1"/>
  <c r="T166" i="1"/>
  <c r="P166" i="1"/>
  <c r="O166" i="1"/>
  <c r="N166" i="1"/>
  <c r="M166" i="1"/>
  <c r="L166" i="1"/>
  <c r="K166" i="1"/>
  <c r="J166" i="1"/>
  <c r="I166" i="1"/>
  <c r="O164" i="1"/>
  <c r="N164" i="1"/>
  <c r="M164" i="1"/>
  <c r="L164" i="1"/>
  <c r="K164" i="1"/>
  <c r="F164" i="1"/>
  <c r="O163" i="1"/>
  <c r="N163" i="1"/>
  <c r="M163" i="1"/>
  <c r="L163" i="1"/>
  <c r="K163" i="1"/>
  <c r="F163" i="1"/>
  <c r="O162" i="1"/>
  <c r="M162" i="1"/>
  <c r="L162" i="1"/>
  <c r="K162" i="1"/>
  <c r="J162" i="1"/>
  <c r="G162" i="1"/>
  <c r="O161" i="1"/>
  <c r="M161" i="1"/>
  <c r="L161" i="1"/>
  <c r="K161" i="1"/>
  <c r="J161" i="1"/>
  <c r="G161" i="1"/>
  <c r="AC160" i="1"/>
  <c r="AB160" i="1"/>
  <c r="AA160" i="1"/>
  <c r="Y160" i="1"/>
  <c r="X160" i="1"/>
  <c r="V160" i="1"/>
  <c r="U160" i="1"/>
  <c r="T160" i="1"/>
  <c r="P160" i="1"/>
  <c r="O160" i="1"/>
  <c r="N160" i="1"/>
  <c r="M160" i="1"/>
  <c r="L160" i="1"/>
  <c r="K160" i="1"/>
  <c r="J160" i="1"/>
  <c r="I160" i="1"/>
  <c r="O159" i="1"/>
  <c r="N159" i="1"/>
  <c r="M159" i="1"/>
  <c r="L159" i="1"/>
  <c r="K159" i="1"/>
  <c r="J159" i="1"/>
  <c r="O158" i="1"/>
  <c r="N158" i="1"/>
  <c r="M158" i="1"/>
  <c r="L158" i="1"/>
  <c r="K158" i="1"/>
  <c r="F158" i="1"/>
  <c r="O157" i="1"/>
  <c r="N157" i="1"/>
  <c r="M157" i="1"/>
  <c r="L157" i="1"/>
  <c r="K157" i="1"/>
  <c r="F157" i="1"/>
  <c r="N156" i="1"/>
  <c r="M156" i="1"/>
  <c r="L156" i="1"/>
  <c r="K156" i="1"/>
  <c r="J156" i="1"/>
  <c r="F156" i="1"/>
  <c r="O155" i="1"/>
  <c r="N155" i="1"/>
  <c r="M155" i="1"/>
  <c r="K155" i="1"/>
  <c r="J155" i="1"/>
  <c r="G155" i="1"/>
  <c r="O154" i="1"/>
  <c r="N154" i="1"/>
  <c r="L154" i="1"/>
  <c r="K154" i="1"/>
  <c r="J154" i="1"/>
  <c r="G154" i="1"/>
  <c r="O153" i="1"/>
  <c r="N153" i="1"/>
  <c r="L153" i="1"/>
  <c r="K153" i="1"/>
  <c r="J153" i="1"/>
  <c r="G153" i="1"/>
  <c r="AC152" i="1"/>
  <c r="AB152" i="1"/>
  <c r="AA152" i="1"/>
  <c r="Z152" i="1"/>
  <c r="Y152" i="1"/>
  <c r="V152" i="1"/>
  <c r="U152" i="1"/>
  <c r="T152" i="1"/>
  <c r="P152" i="1"/>
  <c r="O152" i="1"/>
  <c r="N152" i="1"/>
  <c r="M152" i="1"/>
  <c r="L152" i="1"/>
  <c r="K152" i="1"/>
  <c r="J152" i="1"/>
  <c r="I152" i="1"/>
  <c r="O151" i="1"/>
  <c r="N151" i="1"/>
  <c r="M151" i="1"/>
  <c r="L151" i="1"/>
  <c r="K151" i="1"/>
  <c r="J151" i="1"/>
  <c r="O150" i="1"/>
  <c r="N150" i="1"/>
  <c r="M150" i="1"/>
  <c r="L150" i="1"/>
  <c r="K150" i="1"/>
  <c r="F150" i="1"/>
  <c r="O149" i="1"/>
  <c r="N149" i="1"/>
  <c r="M149" i="1"/>
  <c r="L149" i="1"/>
  <c r="K149" i="1"/>
  <c r="F149" i="1"/>
  <c r="O148" i="1"/>
  <c r="M148" i="1"/>
  <c r="L148" i="1"/>
  <c r="K148" i="1"/>
  <c r="J148" i="1"/>
  <c r="G148" i="1"/>
  <c r="O147" i="1"/>
  <c r="M147" i="1"/>
  <c r="L147" i="1"/>
  <c r="K147" i="1"/>
  <c r="J147" i="1"/>
  <c r="G147" i="1"/>
  <c r="AC146" i="1"/>
  <c r="AB146" i="1"/>
  <c r="AA146" i="1"/>
  <c r="Y146" i="1"/>
  <c r="X146" i="1"/>
  <c r="V146" i="1"/>
  <c r="U146" i="1"/>
  <c r="T146" i="1"/>
  <c r="P146" i="1"/>
  <c r="O146" i="1"/>
  <c r="N146" i="1"/>
  <c r="M146" i="1"/>
  <c r="L146" i="1"/>
  <c r="K146" i="1"/>
  <c r="J146" i="1"/>
  <c r="I146" i="1"/>
  <c r="O145" i="1"/>
  <c r="N145" i="1"/>
  <c r="M145" i="1"/>
  <c r="L145" i="1"/>
  <c r="K145" i="1"/>
  <c r="J145" i="1"/>
  <c r="O144" i="1"/>
  <c r="N144" i="1"/>
  <c r="M144" i="1"/>
  <c r="L144" i="1"/>
  <c r="K144" i="1"/>
  <c r="F144" i="1"/>
  <c r="O143" i="1"/>
  <c r="N143" i="1"/>
  <c r="M143" i="1"/>
  <c r="L143" i="1"/>
  <c r="K143" i="1"/>
  <c r="F143" i="1"/>
  <c r="N142" i="1"/>
  <c r="M142" i="1"/>
  <c r="L142" i="1"/>
  <c r="K142" i="1"/>
  <c r="J142" i="1"/>
  <c r="F142" i="1"/>
  <c r="O141" i="1"/>
  <c r="N141" i="1"/>
  <c r="M141" i="1"/>
  <c r="K141" i="1"/>
  <c r="J141" i="1"/>
  <c r="G141" i="1"/>
  <c r="O140" i="1"/>
  <c r="N140" i="1"/>
  <c r="L140" i="1"/>
  <c r="K140" i="1"/>
  <c r="J140" i="1"/>
  <c r="G140" i="1"/>
  <c r="O139" i="1"/>
  <c r="N139" i="1"/>
  <c r="M139" i="1"/>
  <c r="K139" i="1"/>
  <c r="J139" i="1"/>
  <c r="G139" i="1"/>
  <c r="O138" i="1"/>
  <c r="N138" i="1"/>
  <c r="L138" i="1"/>
  <c r="K138" i="1"/>
  <c r="J138" i="1"/>
  <c r="G138" i="1"/>
  <c r="AB137" i="1"/>
  <c r="AA137" i="1"/>
  <c r="Z137" i="1"/>
  <c r="Y137" i="1"/>
  <c r="X137" i="1"/>
  <c r="V137" i="1"/>
  <c r="U137" i="1"/>
  <c r="T137" i="1"/>
  <c r="P137" i="1"/>
  <c r="O137" i="1"/>
  <c r="N137" i="1"/>
  <c r="M137" i="1"/>
  <c r="L137" i="1"/>
  <c r="K137" i="1"/>
  <c r="J137" i="1"/>
  <c r="I137" i="1"/>
  <c r="O136" i="1"/>
  <c r="N136" i="1"/>
  <c r="M136" i="1"/>
  <c r="L136" i="1"/>
  <c r="K136" i="1"/>
  <c r="J136" i="1"/>
  <c r="O135" i="1"/>
  <c r="N135" i="1"/>
  <c r="M135" i="1"/>
  <c r="L135" i="1"/>
  <c r="J135" i="1"/>
  <c r="F135" i="1"/>
  <c r="O134" i="1"/>
  <c r="N134" i="1"/>
  <c r="M134" i="1"/>
  <c r="L134" i="1"/>
  <c r="J134" i="1"/>
  <c r="F134" i="1"/>
  <c r="N133" i="1"/>
  <c r="M133" i="1"/>
  <c r="L133" i="1"/>
  <c r="K133" i="1"/>
  <c r="J133" i="1"/>
  <c r="F133" i="1"/>
  <c r="O132" i="1"/>
  <c r="N132" i="1"/>
  <c r="M132" i="1"/>
  <c r="K132" i="1"/>
  <c r="J132" i="1"/>
  <c r="G132" i="1"/>
  <c r="O131" i="1"/>
  <c r="N131" i="1"/>
  <c r="L131" i="1"/>
  <c r="K131" i="1"/>
  <c r="J131" i="1"/>
  <c r="G131" i="1"/>
  <c r="O130" i="1"/>
  <c r="N130" i="1"/>
  <c r="M130" i="1"/>
  <c r="K130" i="1"/>
  <c r="J130" i="1"/>
  <c r="G130" i="1"/>
  <c r="O129" i="1"/>
  <c r="N129" i="1"/>
  <c r="L129" i="1"/>
  <c r="K129" i="1"/>
  <c r="J129" i="1"/>
  <c r="G129" i="1"/>
  <c r="AB128" i="1"/>
  <c r="AA128" i="1"/>
  <c r="Z128" i="1"/>
  <c r="Y128" i="1"/>
  <c r="X128" i="1"/>
  <c r="V128" i="1"/>
  <c r="U128" i="1"/>
  <c r="T128" i="1"/>
  <c r="P128" i="1"/>
  <c r="O128" i="1"/>
  <c r="N128" i="1"/>
  <c r="M128" i="1"/>
  <c r="L128" i="1"/>
  <c r="K128" i="1"/>
  <c r="J128" i="1"/>
  <c r="I128" i="1"/>
  <c r="O127" i="1"/>
  <c r="N127" i="1"/>
  <c r="M127" i="1"/>
  <c r="L127" i="1"/>
  <c r="K127" i="1"/>
  <c r="J127" i="1"/>
  <c r="O126" i="1"/>
  <c r="N126" i="1"/>
  <c r="M126" i="1"/>
  <c r="L126" i="1"/>
  <c r="K126" i="1"/>
  <c r="F126" i="1"/>
  <c r="O125" i="1"/>
  <c r="N125" i="1"/>
  <c r="M125" i="1"/>
  <c r="L125" i="1"/>
  <c r="K125" i="1"/>
  <c r="F125" i="1"/>
  <c r="N124" i="1"/>
  <c r="M124" i="1"/>
  <c r="L124" i="1"/>
  <c r="K124" i="1"/>
  <c r="J124" i="1"/>
  <c r="F124" i="1"/>
  <c r="O123" i="1"/>
  <c r="N123" i="1"/>
  <c r="M123" i="1"/>
  <c r="K123" i="1"/>
  <c r="J123" i="1"/>
  <c r="G123" i="1"/>
  <c r="O122" i="1"/>
  <c r="N122" i="1"/>
  <c r="L122" i="1"/>
  <c r="K122" i="1"/>
  <c r="J122" i="1"/>
  <c r="G122" i="1"/>
  <c r="O121" i="1"/>
  <c r="N121" i="1"/>
  <c r="M121" i="1"/>
  <c r="K121" i="1"/>
  <c r="J121" i="1"/>
  <c r="G121" i="1"/>
  <c r="O120" i="1"/>
  <c r="N120" i="1"/>
  <c r="L120" i="1"/>
  <c r="K120" i="1"/>
  <c r="J120" i="1"/>
  <c r="G120" i="1"/>
  <c r="AB119" i="1"/>
  <c r="AA119" i="1"/>
  <c r="Z119" i="1"/>
  <c r="Y119" i="1"/>
  <c r="X119" i="1"/>
  <c r="V119" i="1"/>
  <c r="U119" i="1"/>
  <c r="T119" i="1"/>
  <c r="P119" i="1"/>
  <c r="O119" i="1"/>
  <c r="N119" i="1"/>
  <c r="M119" i="1"/>
  <c r="L119" i="1"/>
  <c r="K119" i="1"/>
  <c r="J119" i="1"/>
  <c r="I119" i="1"/>
  <c r="O117" i="1"/>
  <c r="N117" i="1"/>
  <c r="M117" i="1"/>
  <c r="L117" i="1"/>
  <c r="J117" i="1"/>
  <c r="F117" i="1"/>
  <c r="O116" i="1"/>
  <c r="N116" i="1"/>
  <c r="M116" i="1"/>
  <c r="L116" i="1"/>
  <c r="J116" i="1"/>
  <c r="F116" i="1"/>
  <c r="N115" i="1"/>
  <c r="M115" i="1"/>
  <c r="L115" i="1"/>
  <c r="K115" i="1"/>
  <c r="J115" i="1"/>
  <c r="F115" i="1"/>
  <c r="O114" i="1"/>
  <c r="N114" i="1"/>
  <c r="M114" i="1"/>
  <c r="K114" i="1"/>
  <c r="J114" i="1"/>
  <c r="G114" i="1"/>
  <c r="O113" i="1"/>
  <c r="N113" i="1"/>
  <c r="L113" i="1"/>
  <c r="K113" i="1"/>
  <c r="J113" i="1"/>
  <c r="G113" i="1"/>
  <c r="Q112" i="1"/>
  <c r="O112" i="1"/>
  <c r="N112" i="1"/>
  <c r="M112" i="1"/>
  <c r="K112" i="1"/>
  <c r="J112" i="1"/>
  <c r="G112" i="1"/>
  <c r="O111" i="1"/>
  <c r="N111" i="1"/>
  <c r="L111" i="1"/>
  <c r="K111" i="1"/>
  <c r="J111" i="1"/>
  <c r="G111" i="1"/>
  <c r="AC110" i="1"/>
  <c r="AB110" i="1"/>
  <c r="AA110" i="1"/>
  <c r="Y110" i="1"/>
  <c r="X110" i="1"/>
  <c r="V110" i="1"/>
  <c r="U110" i="1"/>
  <c r="T110" i="1"/>
  <c r="P110" i="1"/>
  <c r="O110" i="1"/>
  <c r="N110" i="1"/>
  <c r="M110" i="1"/>
  <c r="L110" i="1"/>
  <c r="K110" i="1"/>
  <c r="J110" i="1"/>
  <c r="I110" i="1"/>
  <c r="O108" i="1"/>
  <c r="N108" i="1"/>
  <c r="M108" i="1"/>
  <c r="K108" i="1"/>
  <c r="J108" i="1"/>
  <c r="F108" i="1"/>
  <c r="O107" i="1"/>
  <c r="N107" i="1"/>
  <c r="M107" i="1"/>
  <c r="K107" i="1"/>
  <c r="J107" i="1"/>
  <c r="F107" i="1"/>
  <c r="N106" i="1"/>
  <c r="M106" i="1"/>
  <c r="L106" i="1"/>
  <c r="K106" i="1"/>
  <c r="J106" i="1"/>
  <c r="F106" i="1"/>
  <c r="O105" i="1"/>
  <c r="N105" i="1"/>
  <c r="M105" i="1"/>
  <c r="K105" i="1"/>
  <c r="J105" i="1"/>
  <c r="G105" i="1"/>
  <c r="O104" i="1"/>
  <c r="N104" i="1"/>
  <c r="L104" i="1"/>
  <c r="K104" i="1"/>
  <c r="J104" i="1"/>
  <c r="G104" i="1"/>
  <c r="O103" i="1"/>
  <c r="N103" i="1"/>
  <c r="M103" i="1"/>
  <c r="K103" i="1"/>
  <c r="J103" i="1"/>
  <c r="G103" i="1"/>
  <c r="O102" i="1"/>
  <c r="N102" i="1"/>
  <c r="L102" i="1"/>
  <c r="K102" i="1"/>
  <c r="J102" i="1"/>
  <c r="G102" i="1"/>
  <c r="AC101" i="1"/>
  <c r="AB101" i="1"/>
  <c r="AA101" i="1"/>
  <c r="Y101" i="1"/>
  <c r="X101" i="1"/>
  <c r="V101" i="1"/>
  <c r="U101" i="1"/>
  <c r="T101" i="1"/>
  <c r="P101" i="1"/>
  <c r="O101" i="1"/>
  <c r="N101" i="1"/>
  <c r="M101" i="1"/>
  <c r="L101" i="1"/>
  <c r="K101" i="1"/>
  <c r="J101" i="1"/>
  <c r="I101" i="1"/>
  <c r="O100" i="1"/>
  <c r="N100" i="1"/>
  <c r="M100" i="1"/>
  <c r="L100" i="1"/>
  <c r="K100" i="1"/>
  <c r="J100" i="1"/>
  <c r="O99" i="1"/>
  <c r="N99" i="1"/>
  <c r="M99" i="1"/>
  <c r="L99" i="1"/>
  <c r="J99" i="1"/>
  <c r="F99" i="1"/>
  <c r="O98" i="1"/>
  <c r="N98" i="1"/>
  <c r="M98" i="1"/>
  <c r="L98" i="1"/>
  <c r="J98" i="1"/>
  <c r="F98" i="1"/>
  <c r="N97" i="1"/>
  <c r="M97" i="1"/>
  <c r="L97" i="1"/>
  <c r="K97" i="1"/>
  <c r="J97" i="1"/>
  <c r="F97" i="1"/>
  <c r="O96" i="1"/>
  <c r="N96" i="1"/>
  <c r="M96" i="1"/>
  <c r="K96" i="1"/>
  <c r="J96" i="1"/>
  <c r="G96" i="1"/>
  <c r="O95" i="1"/>
  <c r="N95" i="1"/>
  <c r="L95" i="1"/>
  <c r="K95" i="1"/>
  <c r="J95" i="1"/>
  <c r="G95" i="1"/>
  <c r="O94" i="1"/>
  <c r="N94" i="1"/>
  <c r="M94" i="1"/>
  <c r="K94" i="1"/>
  <c r="J94" i="1"/>
  <c r="G94" i="1"/>
  <c r="O93" i="1"/>
  <c r="N93" i="1"/>
  <c r="L93" i="1"/>
  <c r="K93" i="1"/>
  <c r="J93" i="1"/>
  <c r="G93" i="1"/>
  <c r="AB92" i="1"/>
  <c r="AA92" i="1"/>
  <c r="Z92" i="1"/>
  <c r="Y92" i="1"/>
  <c r="X92" i="1"/>
  <c r="V92" i="1"/>
  <c r="U92" i="1"/>
  <c r="T92" i="1"/>
  <c r="P92" i="1"/>
  <c r="O92" i="1"/>
  <c r="N92" i="1"/>
  <c r="M92" i="1"/>
  <c r="L92" i="1"/>
  <c r="K92" i="1"/>
  <c r="J92" i="1"/>
  <c r="I92" i="1"/>
  <c r="O91" i="1"/>
  <c r="N91" i="1"/>
  <c r="M91" i="1"/>
  <c r="L91" i="1"/>
  <c r="K91" i="1"/>
  <c r="J91" i="1"/>
  <c r="O90" i="1"/>
  <c r="N90" i="1"/>
  <c r="M90" i="1"/>
  <c r="K90" i="1"/>
  <c r="J90" i="1"/>
  <c r="F90" i="1"/>
  <c r="O89" i="1"/>
  <c r="N89" i="1"/>
  <c r="M89" i="1"/>
  <c r="K89" i="1"/>
  <c r="J89" i="1"/>
  <c r="F89" i="1"/>
  <c r="N88" i="1"/>
  <c r="M88" i="1"/>
  <c r="L88" i="1"/>
  <c r="K88" i="1"/>
  <c r="J88" i="1"/>
  <c r="F88" i="1"/>
  <c r="O87" i="1"/>
  <c r="N87" i="1"/>
  <c r="M87" i="1"/>
  <c r="K87" i="1"/>
  <c r="J87" i="1"/>
  <c r="G87" i="1"/>
  <c r="O86" i="1"/>
  <c r="N86" i="1"/>
  <c r="L86" i="1"/>
  <c r="K86" i="1"/>
  <c r="J86" i="1"/>
  <c r="G86" i="1"/>
  <c r="O85" i="1"/>
  <c r="N85" i="1"/>
  <c r="M85" i="1"/>
  <c r="K85" i="1"/>
  <c r="J85" i="1"/>
  <c r="G85" i="1"/>
  <c r="O84" i="1"/>
  <c r="N84" i="1"/>
  <c r="L84" i="1"/>
  <c r="K84" i="1"/>
  <c r="J84" i="1"/>
  <c r="G84" i="1"/>
  <c r="AB83" i="1"/>
  <c r="AA83" i="1"/>
  <c r="Z83" i="1"/>
  <c r="Y83" i="1"/>
  <c r="X83" i="1"/>
  <c r="V83" i="1"/>
  <c r="U83" i="1"/>
  <c r="T83" i="1"/>
  <c r="P83" i="1"/>
  <c r="O83" i="1"/>
  <c r="N83" i="1"/>
  <c r="M83" i="1"/>
  <c r="L83" i="1"/>
  <c r="K83" i="1"/>
  <c r="J83" i="1"/>
  <c r="I83" i="1"/>
  <c r="O81" i="1"/>
  <c r="N81" i="1"/>
  <c r="M81" i="1"/>
  <c r="K81" i="1"/>
  <c r="J81" i="1"/>
  <c r="F81" i="1"/>
  <c r="O80" i="1"/>
  <c r="N80" i="1"/>
  <c r="M80" i="1"/>
  <c r="K80" i="1"/>
  <c r="J80" i="1"/>
  <c r="F80" i="1"/>
  <c r="N79" i="1"/>
  <c r="M79" i="1"/>
  <c r="L79" i="1"/>
  <c r="K79" i="1"/>
  <c r="J79" i="1"/>
  <c r="F79" i="1"/>
  <c r="O78" i="1"/>
  <c r="N78" i="1"/>
  <c r="L78" i="1"/>
  <c r="K78" i="1"/>
  <c r="J78" i="1"/>
  <c r="G78" i="1"/>
  <c r="O77" i="1"/>
  <c r="N77" i="1"/>
  <c r="L77" i="1"/>
  <c r="K77" i="1"/>
  <c r="J77" i="1"/>
  <c r="G77" i="1"/>
  <c r="O76" i="1"/>
  <c r="N76" i="1"/>
  <c r="L76" i="1"/>
  <c r="K76" i="1"/>
  <c r="J76" i="1"/>
  <c r="G76" i="1"/>
  <c r="O75" i="1"/>
  <c r="N75" i="1"/>
  <c r="L75" i="1"/>
  <c r="K75" i="1"/>
  <c r="J75" i="1"/>
  <c r="G75" i="1"/>
  <c r="AB74" i="1"/>
  <c r="AA74" i="1"/>
  <c r="Z74" i="1"/>
  <c r="Y74" i="1"/>
  <c r="X74" i="1"/>
  <c r="V74" i="1"/>
  <c r="U74" i="1"/>
  <c r="T74" i="1"/>
  <c r="P74" i="1"/>
  <c r="O74" i="1"/>
  <c r="N74" i="1"/>
  <c r="M74" i="1"/>
  <c r="L74" i="1"/>
  <c r="K74" i="1"/>
  <c r="J74" i="1"/>
  <c r="I74" i="1"/>
  <c r="G74" i="1"/>
  <c r="O73" i="1"/>
  <c r="N73" i="1"/>
  <c r="M73" i="1"/>
  <c r="L73" i="1"/>
  <c r="K73" i="1"/>
  <c r="J73" i="1"/>
  <c r="O72" i="1"/>
  <c r="N72" i="1"/>
  <c r="M72" i="1"/>
  <c r="L72" i="1"/>
  <c r="J72" i="1"/>
  <c r="F72" i="1"/>
  <c r="O71" i="1"/>
  <c r="N71" i="1"/>
  <c r="M71" i="1"/>
  <c r="L71" i="1"/>
  <c r="J71" i="1"/>
  <c r="F71" i="1"/>
  <c r="N70" i="1"/>
  <c r="M70" i="1"/>
  <c r="L70" i="1"/>
  <c r="K70" i="1"/>
  <c r="J70" i="1"/>
  <c r="F70" i="1"/>
  <c r="O69" i="1"/>
  <c r="N69" i="1"/>
  <c r="M69" i="1"/>
  <c r="K69" i="1"/>
  <c r="J69" i="1"/>
  <c r="G69" i="1"/>
  <c r="O68" i="1"/>
  <c r="N68" i="1"/>
  <c r="L68" i="1"/>
  <c r="K68" i="1"/>
  <c r="J68" i="1"/>
  <c r="G68" i="1"/>
  <c r="O67" i="1"/>
  <c r="N67" i="1"/>
  <c r="M67" i="1"/>
  <c r="K67" i="1"/>
  <c r="J67" i="1"/>
  <c r="G67" i="1"/>
  <c r="O66" i="1"/>
  <c r="N66" i="1"/>
  <c r="L66" i="1"/>
  <c r="K66" i="1"/>
  <c r="J66" i="1"/>
  <c r="G66" i="1"/>
  <c r="AC65" i="1"/>
  <c r="AB65" i="1"/>
  <c r="AA65" i="1"/>
  <c r="Y65" i="1"/>
  <c r="X65" i="1"/>
  <c r="V65" i="1"/>
  <c r="U65" i="1"/>
  <c r="T65" i="1"/>
  <c r="P65" i="1"/>
  <c r="O65" i="1"/>
  <c r="N65" i="1"/>
  <c r="M65" i="1"/>
  <c r="L65" i="1"/>
  <c r="K65" i="1"/>
  <c r="J65" i="1"/>
  <c r="I65" i="1"/>
  <c r="O63" i="1"/>
  <c r="N63" i="1"/>
  <c r="M63" i="1"/>
  <c r="L63" i="1"/>
  <c r="K63" i="1"/>
  <c r="F63" i="1"/>
  <c r="O62" i="1"/>
  <c r="N62" i="1"/>
  <c r="M62" i="1"/>
  <c r="L62" i="1"/>
  <c r="K62" i="1"/>
  <c r="F62" i="1"/>
  <c r="N61" i="1"/>
  <c r="M61" i="1"/>
  <c r="L61" i="1"/>
  <c r="K61" i="1"/>
  <c r="J61" i="1"/>
  <c r="F61" i="1"/>
  <c r="O60" i="1"/>
  <c r="N60" i="1"/>
  <c r="M60" i="1"/>
  <c r="K60" i="1"/>
  <c r="J60" i="1"/>
  <c r="G60" i="1"/>
  <c r="O59" i="1"/>
  <c r="N59" i="1"/>
  <c r="L59" i="1"/>
  <c r="K59" i="1"/>
  <c r="J59" i="1"/>
  <c r="G59" i="1"/>
  <c r="O58" i="1"/>
  <c r="N58" i="1"/>
  <c r="M58" i="1"/>
  <c r="K58" i="1"/>
  <c r="J58" i="1"/>
  <c r="G58" i="1"/>
  <c r="O57" i="1"/>
  <c r="N57" i="1"/>
  <c r="L57" i="1"/>
  <c r="K57" i="1"/>
  <c r="J57" i="1"/>
  <c r="G57" i="1"/>
  <c r="AC56" i="1"/>
  <c r="AB56" i="1"/>
  <c r="AA56" i="1"/>
  <c r="Y56" i="1"/>
  <c r="X56" i="1"/>
  <c r="V56" i="1"/>
  <c r="U56" i="1"/>
  <c r="T56" i="1"/>
  <c r="P56" i="1"/>
  <c r="I56" i="1"/>
  <c r="AD55" i="1"/>
  <c r="AB55" i="1"/>
  <c r="O53" i="1"/>
  <c r="N53" i="1"/>
  <c r="M53" i="1"/>
  <c r="L53" i="1"/>
  <c r="K53" i="1"/>
  <c r="J53" i="1"/>
  <c r="D49" i="1"/>
  <c r="C49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B41" i="1"/>
  <c r="A41" i="1"/>
  <c r="D40" i="1"/>
  <c r="C40" i="1"/>
  <c r="B40" i="1"/>
  <c r="C36" i="1"/>
  <c r="C35" i="1"/>
  <c r="C34" i="1"/>
  <c r="C33" i="1"/>
  <c r="C32" i="1"/>
  <c r="C31" i="1"/>
  <c r="A31" i="1"/>
  <c r="C30" i="1"/>
  <c r="A21" i="1"/>
  <c r="A11" i="1"/>
  <c r="B7" i="1"/>
  <c r="B6" i="1"/>
  <c r="G1326" i="1" l="1"/>
  <c r="H1325" i="1"/>
  <c r="J1325" i="1" s="1"/>
  <c r="H1324" i="1"/>
  <c r="L1324" i="1" s="1"/>
  <c r="Z1323" i="1"/>
  <c r="W1323" i="1"/>
  <c r="G1321" i="1"/>
  <c r="G1320" i="1"/>
  <c r="H1318" i="1"/>
  <c r="N1318" i="1" s="1"/>
  <c r="H1317" i="1"/>
  <c r="N1317" i="1" s="1"/>
  <c r="H1316" i="1"/>
  <c r="N1316" i="1" s="1"/>
  <c r="H1315" i="1"/>
  <c r="N1315" i="1" s="1"/>
  <c r="X1314" i="1"/>
  <c r="W1314" i="1"/>
  <c r="G1312" i="1"/>
  <c r="G1311" i="1"/>
  <c r="G1309" i="1"/>
  <c r="H1309" i="1" s="1"/>
  <c r="M1309" i="1" s="1"/>
  <c r="H1308" i="1"/>
  <c r="M1308" i="1" s="1"/>
  <c r="H1307" i="1"/>
  <c r="L1307" i="1" s="1"/>
  <c r="H1306" i="1"/>
  <c r="M1306" i="1" s="1"/>
  <c r="Z1305" i="1"/>
  <c r="W1305" i="1"/>
  <c r="G1303" i="1"/>
  <c r="G1302" i="1"/>
  <c r="G1300" i="1"/>
  <c r="H1300" i="1" s="1"/>
  <c r="L1300" i="1" s="1"/>
  <c r="H1299" i="1"/>
  <c r="M1299" i="1" s="1"/>
  <c r="H1298" i="1"/>
  <c r="L1298" i="1" s="1"/>
  <c r="H1297" i="1"/>
  <c r="M1297" i="1" s="1"/>
  <c r="Z1296" i="1"/>
  <c r="W1296" i="1"/>
  <c r="G1294" i="1"/>
  <c r="H1292" i="1"/>
  <c r="L1292" i="1" s="1"/>
  <c r="H1291" i="1"/>
  <c r="M1291" i="1" s="1"/>
  <c r="H1290" i="1"/>
  <c r="L1290" i="1" s="1"/>
  <c r="H1289" i="1"/>
  <c r="M1289" i="1" s="1"/>
  <c r="X1288" i="1"/>
  <c r="W1288" i="1"/>
  <c r="G1286" i="1"/>
  <c r="H1284" i="1"/>
  <c r="L1284" i="1" s="1"/>
  <c r="H1283" i="1"/>
  <c r="M1283" i="1" s="1"/>
  <c r="H1282" i="1"/>
  <c r="M1282" i="1" s="1"/>
  <c r="H1281" i="1"/>
  <c r="M1281" i="1" s="1"/>
  <c r="X1280" i="1"/>
  <c r="W1280" i="1"/>
  <c r="G1278" i="1"/>
  <c r="H1277" i="1"/>
  <c r="M1277" i="1" s="1"/>
  <c r="H1276" i="1"/>
  <c r="M1276" i="1" s="1"/>
  <c r="X1275" i="1"/>
  <c r="W1275" i="1"/>
  <c r="G1273" i="1"/>
  <c r="G1272" i="1"/>
  <c r="H1270" i="1"/>
  <c r="M1270" i="1" s="1"/>
  <c r="H1269" i="1"/>
  <c r="M1269" i="1" s="1"/>
  <c r="H1268" i="1"/>
  <c r="N1268" i="1" s="1"/>
  <c r="H1267" i="1"/>
  <c r="M1267" i="1" s="1"/>
  <c r="X1266" i="1"/>
  <c r="W1266" i="1"/>
  <c r="G1264" i="1"/>
  <c r="H1262" i="1"/>
  <c r="L1262" i="1" s="1"/>
  <c r="H1261" i="1"/>
  <c r="M1261" i="1" s="1"/>
  <c r="H1260" i="1"/>
  <c r="L1260" i="1" s="1"/>
  <c r="H1259" i="1"/>
  <c r="M1259" i="1" s="1"/>
  <c r="Z1258" i="1"/>
  <c r="W1258" i="1"/>
  <c r="G1256" i="1"/>
  <c r="G1255" i="1"/>
  <c r="H1253" i="1"/>
  <c r="L1253" i="1" s="1"/>
  <c r="H1252" i="1"/>
  <c r="N1252" i="1" s="1"/>
  <c r="H1249" i="1"/>
  <c r="N1249" i="1" s="1"/>
  <c r="H1248" i="1"/>
  <c r="N1248" i="1" s="1"/>
  <c r="G1244" i="1"/>
  <c r="H1243" i="1"/>
  <c r="M1243" i="1" s="1"/>
  <c r="H1242" i="1"/>
  <c r="M1242" i="1" s="1"/>
  <c r="H1241" i="1"/>
  <c r="M1241" i="1" s="1"/>
  <c r="Z1240" i="1"/>
  <c r="W1240" i="1"/>
  <c r="G1238" i="1"/>
  <c r="G1237" i="1"/>
  <c r="G1236" i="1"/>
  <c r="G1235" i="1"/>
  <c r="H1231" i="1"/>
  <c r="M1231" i="1" s="1"/>
  <c r="H1230" i="1"/>
  <c r="M1230" i="1" s="1"/>
  <c r="H1229" i="1"/>
  <c r="M1229" i="1" s="1"/>
  <c r="H1228" i="1"/>
  <c r="M1228" i="1" s="1"/>
  <c r="H1224" i="1"/>
  <c r="M1224" i="1" s="1"/>
  <c r="W1222" i="1"/>
  <c r="H1215" i="1"/>
  <c r="M1215" i="1" s="1"/>
  <c r="H1214" i="1"/>
  <c r="M1214" i="1" s="1"/>
  <c r="H1213" i="1"/>
  <c r="M1213" i="1" s="1"/>
  <c r="H1211" i="1"/>
  <c r="M1211" i="1" s="1"/>
  <c r="Z1209" i="1"/>
  <c r="N1207" i="1"/>
  <c r="M1207" i="1"/>
  <c r="L1206" i="1"/>
  <c r="H1202" i="1"/>
  <c r="L1202" i="1" s="1"/>
  <c r="H1200" i="1"/>
  <c r="L1200" i="1" s="1"/>
  <c r="H1199" i="1"/>
  <c r="M1199" i="1" s="1"/>
  <c r="G1196" i="1"/>
  <c r="G1195" i="1"/>
  <c r="H1192" i="1"/>
  <c r="O1192" i="1" s="1"/>
  <c r="H1191" i="1"/>
  <c r="O1191" i="1" s="1"/>
  <c r="X1189" i="1"/>
  <c r="H1184" i="1"/>
  <c r="M1184" i="1" s="1"/>
  <c r="H1182" i="1"/>
  <c r="M1182" i="1" s="1"/>
  <c r="W1181" i="1"/>
  <c r="G1179" i="1"/>
  <c r="H1177" i="1"/>
  <c r="N1177" i="1" s="1"/>
  <c r="X1176" i="1"/>
  <c r="G1174" i="1"/>
  <c r="G1173" i="1"/>
  <c r="H1171" i="1"/>
  <c r="L1171" i="1" s="1"/>
  <c r="H1169" i="1"/>
  <c r="L1169" i="1" s="1"/>
  <c r="H1168" i="1"/>
  <c r="M1168" i="1" s="1"/>
  <c r="W1167" i="1"/>
  <c r="G1165" i="1"/>
  <c r="H1163" i="1"/>
  <c r="L1163" i="1" s="1"/>
  <c r="H1161" i="1"/>
  <c r="M1161" i="1" s="1"/>
  <c r="W1159" i="1"/>
  <c r="G1157" i="1"/>
  <c r="H1153" i="1"/>
  <c r="L1153" i="1" s="1"/>
  <c r="H1152" i="1"/>
  <c r="M1152" i="1" s="1"/>
  <c r="W1151" i="1"/>
  <c r="G1148" i="1"/>
  <c r="H1145" i="1"/>
  <c r="M1145" i="1" s="1"/>
  <c r="H1144" i="1"/>
  <c r="L1144" i="1" s="1"/>
  <c r="G1140" i="1"/>
  <c r="H1138" i="1"/>
  <c r="L1138" i="1" s="1"/>
  <c r="H1137" i="1"/>
  <c r="M1137" i="1" s="1"/>
  <c r="H1136" i="1"/>
  <c r="L1136" i="1" s="1"/>
  <c r="Z1134" i="1"/>
  <c r="H1130" i="1"/>
  <c r="L1130" i="1" s="1"/>
  <c r="H1129" i="1"/>
  <c r="M1129" i="1" s="1"/>
  <c r="Z1126" i="1"/>
  <c r="G1123" i="1"/>
  <c r="H1120" i="1"/>
  <c r="N1120" i="1" s="1"/>
  <c r="H1117" i="1"/>
  <c r="N1117" i="1" s="1"/>
  <c r="H1116" i="1"/>
  <c r="N1116" i="1" s="1"/>
  <c r="Z1115" i="1"/>
  <c r="H1112" i="1"/>
  <c r="L1112" i="1" s="1"/>
  <c r="H1110" i="1"/>
  <c r="L1110" i="1" s="1"/>
  <c r="Z1108" i="1"/>
  <c r="H1104" i="1"/>
  <c r="L1104" i="1" s="1"/>
  <c r="H1101" i="1"/>
  <c r="M1101" i="1" s="1"/>
  <c r="O1098" i="1"/>
  <c r="M1098" i="1"/>
  <c r="G1097" i="1"/>
  <c r="H1093" i="1"/>
  <c r="N1093" i="1" s="1"/>
  <c r="Z1091" i="1"/>
  <c r="W1091" i="1"/>
  <c r="G1089" i="1"/>
  <c r="G1088" i="1"/>
  <c r="H1086" i="1"/>
  <c r="N1086" i="1" s="1"/>
  <c r="H1085" i="1"/>
  <c r="O1085" i="1" s="1"/>
  <c r="H1084" i="1"/>
  <c r="N1084" i="1" s="1"/>
  <c r="H1083" i="1"/>
  <c r="O1083" i="1" s="1"/>
  <c r="W1082" i="1"/>
  <c r="G1080" i="1"/>
  <c r="H1078" i="1"/>
  <c r="L1078" i="1" s="1"/>
  <c r="H1077" i="1"/>
  <c r="M1077" i="1" s="1"/>
  <c r="H1075" i="1"/>
  <c r="M1075" i="1" s="1"/>
  <c r="W1074" i="1"/>
  <c r="H1070" i="1"/>
  <c r="M1070" i="1" s="1"/>
  <c r="W1069" i="1"/>
  <c r="G1067" i="1"/>
  <c r="H1063" i="1"/>
  <c r="M1063" i="1" s="1"/>
  <c r="H1061" i="1"/>
  <c r="M1061" i="1" s="1"/>
  <c r="W1060" i="1"/>
  <c r="G1058" i="1"/>
  <c r="H1056" i="1"/>
  <c r="L1056" i="1" s="1"/>
  <c r="H1055" i="1"/>
  <c r="M1055" i="1" s="1"/>
  <c r="H1053" i="1"/>
  <c r="M1053" i="1" s="1"/>
  <c r="G1050" i="1"/>
  <c r="G1049" i="1"/>
  <c r="H1047" i="1"/>
  <c r="N1047" i="1" s="1"/>
  <c r="H1046" i="1"/>
  <c r="N1046" i="1" s="1"/>
  <c r="H1045" i="1"/>
  <c r="N1045" i="1" s="1"/>
  <c r="W1043" i="1"/>
  <c r="H1040" i="1"/>
  <c r="J1040" i="1" s="1"/>
  <c r="H1039" i="1"/>
  <c r="K1039" i="1" s="1"/>
  <c r="Z1038" i="1"/>
  <c r="G1036" i="1"/>
  <c r="H1034" i="1"/>
  <c r="M1034" i="1" s="1"/>
  <c r="H1032" i="1"/>
  <c r="M1032" i="1" s="1"/>
  <c r="X1031" i="1"/>
  <c r="G1029" i="1"/>
  <c r="G1028" i="1"/>
  <c r="H1026" i="1"/>
  <c r="N1026" i="1" s="1"/>
  <c r="H1025" i="1"/>
  <c r="N1025" i="1" s="1"/>
  <c r="H1024" i="1"/>
  <c r="N1024" i="1" s="1"/>
  <c r="H1023" i="1"/>
  <c r="N1023" i="1" s="1"/>
  <c r="X1022" i="1"/>
  <c r="W1022" i="1"/>
  <c r="G1020" i="1"/>
  <c r="H1018" i="1"/>
  <c r="M1018" i="1" s="1"/>
  <c r="H1017" i="1"/>
  <c r="L1017" i="1" s="1"/>
  <c r="H1016" i="1"/>
  <c r="M1016" i="1" s="1"/>
  <c r="AA1015" i="1"/>
  <c r="AA55" i="1" s="1"/>
  <c r="H1012" i="1"/>
  <c r="J1012" i="1" s="1"/>
  <c r="H1011" i="1"/>
  <c r="L1011" i="1" s="1"/>
  <c r="G1008" i="1"/>
  <c r="H1006" i="1"/>
  <c r="M1006" i="1" s="1"/>
  <c r="H1004" i="1"/>
  <c r="M1004" i="1" s="1"/>
  <c r="W1003" i="1"/>
  <c r="H1000" i="1"/>
  <c r="M1000" i="1" s="1"/>
  <c r="H999" i="1"/>
  <c r="M999" i="1" s="1"/>
  <c r="W998" i="1"/>
  <c r="O996" i="1"/>
  <c r="N996" i="1"/>
  <c r="L996" i="1"/>
  <c r="J996" i="1"/>
  <c r="G996" i="1"/>
  <c r="H991" i="1"/>
  <c r="M991" i="1" s="1"/>
  <c r="W989" i="1"/>
  <c r="O987" i="1"/>
  <c r="M987" i="1"/>
  <c r="G987" i="1"/>
  <c r="G986" i="1"/>
  <c r="H984" i="1"/>
  <c r="N984" i="1" s="1"/>
  <c r="H982" i="1"/>
  <c r="N982" i="1" s="1"/>
  <c r="X981" i="1"/>
  <c r="G979" i="1"/>
  <c r="H978" i="1"/>
  <c r="M978" i="1" s="1"/>
  <c r="H977" i="1"/>
  <c r="M977" i="1" s="1"/>
  <c r="W976" i="1"/>
  <c r="G974" i="1"/>
  <c r="H969" i="1"/>
  <c r="O969" i="1" s="1"/>
  <c r="H968" i="1"/>
  <c r="N968" i="1" s="1"/>
  <c r="W967" i="1"/>
  <c r="O965" i="1"/>
  <c r="M965" i="1"/>
  <c r="L965" i="1"/>
  <c r="J965" i="1"/>
  <c r="G964" i="1"/>
  <c r="H962" i="1"/>
  <c r="M962" i="1" s="1"/>
  <c r="H961" i="1"/>
  <c r="M961" i="1" s="1"/>
  <c r="X958" i="1"/>
  <c r="G956" i="1"/>
  <c r="G955" i="1"/>
  <c r="H951" i="1"/>
  <c r="L951" i="1" s="1"/>
  <c r="W949" i="1"/>
  <c r="G947" i="1"/>
  <c r="H946" i="1"/>
  <c r="M946" i="1" s="1"/>
  <c r="W944" i="1"/>
  <c r="H940" i="1"/>
  <c r="M940" i="1" s="1"/>
  <c r="X939" i="1"/>
  <c r="W939" i="1"/>
  <c r="H935" i="1"/>
  <c r="N935" i="1" s="1"/>
  <c r="H934" i="1"/>
  <c r="M934" i="1" s="1"/>
  <c r="X932" i="1"/>
  <c r="G930" i="1"/>
  <c r="H928" i="1"/>
  <c r="L928" i="1" s="1"/>
  <c r="W924" i="1"/>
  <c r="H919" i="1"/>
  <c r="L919" i="1" s="1"/>
  <c r="H918" i="1"/>
  <c r="M918" i="1" s="1"/>
  <c r="H916" i="1"/>
  <c r="L916" i="1" s="1"/>
  <c r="Z914" i="1"/>
  <c r="G912" i="1"/>
  <c r="H910" i="1"/>
  <c r="L910" i="1" s="1"/>
  <c r="H907" i="1"/>
  <c r="M907" i="1" s="1"/>
  <c r="W906" i="1"/>
  <c r="G904" i="1"/>
  <c r="H902" i="1"/>
  <c r="M902" i="1" s="1"/>
  <c r="H901" i="1"/>
  <c r="M901" i="1" s="1"/>
  <c r="X900" i="1"/>
  <c r="G898" i="1"/>
  <c r="H896" i="1"/>
  <c r="L896" i="1" s="1"/>
  <c r="H895" i="1"/>
  <c r="M895" i="1" s="1"/>
  <c r="H893" i="1"/>
  <c r="M893" i="1" s="1"/>
  <c r="X892" i="1"/>
  <c r="G889" i="1"/>
  <c r="H888" i="1"/>
  <c r="M888" i="1" s="1"/>
  <c r="H887" i="1"/>
  <c r="M887" i="1" s="1"/>
  <c r="W886" i="1"/>
  <c r="H878" i="1"/>
  <c r="M878" i="1" s="1"/>
  <c r="AC877" i="1"/>
  <c r="W877" i="1"/>
  <c r="W869" i="1"/>
  <c r="G867" i="1"/>
  <c r="G866" i="1"/>
  <c r="W860" i="1"/>
  <c r="G858" i="1"/>
  <c r="H855" i="1"/>
  <c r="M855" i="1" s="1"/>
  <c r="W852" i="1"/>
  <c r="G849" i="1"/>
  <c r="G847" i="1"/>
  <c r="H847" i="1" s="1"/>
  <c r="L847" i="1" s="1"/>
  <c r="H844" i="1"/>
  <c r="M844" i="1" s="1"/>
  <c r="AC843" i="1"/>
  <c r="W843" i="1"/>
  <c r="G838" i="1"/>
  <c r="H838" i="1" s="1"/>
  <c r="L838" i="1" s="1"/>
  <c r="H836" i="1"/>
  <c r="L836" i="1" s="1"/>
  <c r="AC834" i="1"/>
  <c r="W834" i="1"/>
  <c r="G832" i="1"/>
  <c r="H829" i="1"/>
  <c r="N829" i="1" s="1"/>
  <c r="G826" i="1"/>
  <c r="H824" i="1"/>
  <c r="O824" i="1" s="1"/>
  <c r="Z821" i="1"/>
  <c r="G819" i="1"/>
  <c r="H817" i="1"/>
  <c r="L817" i="1" s="1"/>
  <c r="H815" i="1"/>
  <c r="N815" i="1" s="1"/>
  <c r="H807" i="1"/>
  <c r="N807" i="1" s="1"/>
  <c r="Z805" i="1"/>
  <c r="G803" i="1"/>
  <c r="H801" i="1"/>
  <c r="M801" i="1" s="1"/>
  <c r="H800" i="1"/>
  <c r="O800" i="1" s="1"/>
  <c r="W798" i="1"/>
  <c r="G795" i="1"/>
  <c r="H793" i="1"/>
  <c r="O793" i="1" s="1"/>
  <c r="W790" i="1"/>
  <c r="G786" i="1"/>
  <c r="H786" i="1" s="1"/>
  <c r="O786" i="1" s="1"/>
  <c r="H785" i="1"/>
  <c r="N785" i="1" s="1"/>
  <c r="Y784" i="1"/>
  <c r="W784" i="1"/>
  <c r="G782" i="1"/>
  <c r="H779" i="1"/>
  <c r="N779" i="1" s="1"/>
  <c r="Z777" i="1"/>
  <c r="G775" i="1"/>
  <c r="H773" i="1"/>
  <c r="M773" i="1" s="1"/>
  <c r="H772" i="1"/>
  <c r="O772" i="1" s="1"/>
  <c r="H771" i="1"/>
  <c r="N771" i="1" s="1"/>
  <c r="G765" i="1"/>
  <c r="H765" i="1" s="1"/>
  <c r="M765" i="1" s="1"/>
  <c r="H764" i="1"/>
  <c r="N764" i="1" s="1"/>
  <c r="Z762" i="1"/>
  <c r="G760" i="1"/>
  <c r="H758" i="1"/>
  <c r="L758" i="1" s="1"/>
  <c r="H757" i="1"/>
  <c r="M757" i="1" s="1"/>
  <c r="H756" i="1"/>
  <c r="L756" i="1" s="1"/>
  <c r="W754" i="1"/>
  <c r="G752" i="1"/>
  <c r="G751" i="1"/>
  <c r="H749" i="1"/>
  <c r="L749" i="1" s="1"/>
  <c r="H747" i="1"/>
  <c r="L747" i="1" s="1"/>
  <c r="H746" i="1"/>
  <c r="M746" i="1" s="1"/>
  <c r="Z745" i="1"/>
  <c r="G742" i="1"/>
  <c r="Z736" i="1"/>
  <c r="G733" i="1"/>
  <c r="H730" i="1"/>
  <c r="M730" i="1" s="1"/>
  <c r="H728" i="1"/>
  <c r="M728" i="1" s="1"/>
  <c r="X727" i="1"/>
  <c r="G725" i="1"/>
  <c r="G724" i="1"/>
  <c r="H721" i="1"/>
  <c r="L721" i="1" s="1"/>
  <c r="H720" i="1"/>
  <c r="M720" i="1" s="1"/>
  <c r="X719" i="1"/>
  <c r="G717" i="1"/>
  <c r="H714" i="1"/>
  <c r="M714" i="1" s="1"/>
  <c r="W713" i="1"/>
  <c r="H709" i="1"/>
  <c r="N709" i="1" s="1"/>
  <c r="H707" i="1"/>
  <c r="N707" i="1" s="1"/>
  <c r="Z705" i="1"/>
  <c r="H702" i="1"/>
  <c r="M702" i="1" s="1"/>
  <c r="W700" i="1"/>
  <c r="G698" i="1"/>
  <c r="H695" i="1"/>
  <c r="M695" i="1" s="1"/>
  <c r="H694" i="1"/>
  <c r="M694" i="1" s="1"/>
  <c r="H693" i="1"/>
  <c r="M693" i="1" s="1"/>
  <c r="H692" i="1"/>
  <c r="M692" i="1" s="1"/>
  <c r="Z686" i="1"/>
  <c r="W686" i="1"/>
  <c r="G684" i="1"/>
  <c r="H681" i="1"/>
  <c r="M681" i="1" s="1"/>
  <c r="H680" i="1"/>
  <c r="L680" i="1" s="1"/>
  <c r="H679" i="1"/>
  <c r="M679" i="1" s="1"/>
  <c r="W678" i="1"/>
  <c r="G676" i="1"/>
  <c r="G675" i="1"/>
  <c r="H671" i="1"/>
  <c r="M671" i="1" s="1"/>
  <c r="X670" i="1"/>
  <c r="W670" i="1"/>
  <c r="G667" i="1"/>
  <c r="H665" i="1"/>
  <c r="L665" i="1" s="1"/>
  <c r="H663" i="1"/>
  <c r="L663" i="1" s="1"/>
  <c r="H662" i="1"/>
  <c r="M662" i="1" s="1"/>
  <c r="Z661" i="1"/>
  <c r="G659" i="1"/>
  <c r="G658" i="1"/>
  <c r="H656" i="1"/>
  <c r="M656" i="1" s="1"/>
  <c r="H655" i="1"/>
  <c r="M655" i="1" s="1"/>
  <c r="H654" i="1"/>
  <c r="M654" i="1" s="1"/>
  <c r="H653" i="1"/>
  <c r="M653" i="1" s="1"/>
  <c r="W652" i="1"/>
  <c r="G650" i="1"/>
  <c r="H646" i="1"/>
  <c r="M646" i="1" s="1"/>
  <c r="H645" i="1"/>
  <c r="L645" i="1" s="1"/>
  <c r="Z643" i="1"/>
  <c r="G640" i="1"/>
  <c r="H635" i="1"/>
  <c r="M635" i="1" s="1"/>
  <c r="G632" i="1"/>
  <c r="G631" i="1"/>
  <c r="H630" i="1"/>
  <c r="M630" i="1" s="1"/>
  <c r="H629" i="1"/>
  <c r="M629" i="1" s="1"/>
  <c r="W628" i="1"/>
  <c r="H626" i="1"/>
  <c r="J626" i="1" s="1"/>
  <c r="Z623" i="1"/>
  <c r="G621" i="1"/>
  <c r="H619" i="1"/>
  <c r="M619" i="1" s="1"/>
  <c r="H617" i="1"/>
  <c r="M617" i="1" s="1"/>
  <c r="Y616" i="1"/>
  <c r="G614" i="1"/>
  <c r="G613" i="1"/>
  <c r="H611" i="1"/>
  <c r="M611" i="1" s="1"/>
  <c r="X610" i="1"/>
  <c r="G608" i="1"/>
  <c r="G607" i="1"/>
  <c r="H605" i="1"/>
  <c r="L605" i="1" s="1"/>
  <c r="H604" i="1"/>
  <c r="M604" i="1" s="1"/>
  <c r="H603" i="1"/>
  <c r="M603" i="1" s="1"/>
  <c r="X602" i="1"/>
  <c r="Z597" i="1"/>
  <c r="G595" i="1"/>
  <c r="G594" i="1"/>
  <c r="H592" i="1"/>
  <c r="N592" i="1" s="1"/>
  <c r="Y588" i="1"/>
  <c r="W588" i="1"/>
  <c r="O586" i="1"/>
  <c r="N586" i="1"/>
  <c r="L586" i="1"/>
  <c r="G585" i="1"/>
  <c r="H582" i="1"/>
  <c r="N582" i="1" s="1"/>
  <c r="H581" i="1"/>
  <c r="N581" i="1" s="1"/>
  <c r="H580" i="1"/>
  <c r="O580" i="1" s="1"/>
  <c r="H579" i="1"/>
  <c r="N579" i="1" s="1"/>
  <c r="W578" i="1"/>
  <c r="G576" i="1"/>
  <c r="G575" i="1"/>
  <c r="H573" i="1"/>
  <c r="M573" i="1" s="1"/>
  <c r="H572" i="1"/>
  <c r="N572" i="1" s="1"/>
  <c r="H571" i="1"/>
  <c r="M571" i="1" s="1"/>
  <c r="H570" i="1"/>
  <c r="N570" i="1" s="1"/>
  <c r="W569" i="1"/>
  <c r="H564" i="1"/>
  <c r="M564" i="1" s="1"/>
  <c r="H563" i="1"/>
  <c r="N563" i="1" s="1"/>
  <c r="H562" i="1"/>
  <c r="M562" i="1" s="1"/>
  <c r="H561" i="1"/>
  <c r="N561" i="1" s="1"/>
  <c r="Z560" i="1"/>
  <c r="G558" i="1"/>
  <c r="H557" i="1"/>
  <c r="M557" i="1" s="1"/>
  <c r="W555" i="1"/>
  <c r="G552" i="1"/>
  <c r="X546" i="1"/>
  <c r="G544" i="1"/>
  <c r="G543" i="1"/>
  <c r="H541" i="1"/>
  <c r="M541" i="1" s="1"/>
  <c r="H539" i="1"/>
  <c r="M539" i="1" s="1"/>
  <c r="X537" i="1"/>
  <c r="G535" i="1"/>
  <c r="H532" i="1"/>
  <c r="L532" i="1" s="1"/>
  <c r="H531" i="1"/>
  <c r="N531" i="1" s="1"/>
  <c r="H530" i="1"/>
  <c r="N530" i="1" s="1"/>
  <c r="H527" i="1"/>
  <c r="N527" i="1" s="1"/>
  <c r="G524" i="1"/>
  <c r="H523" i="1"/>
  <c r="M523" i="1" s="1"/>
  <c r="X521" i="1"/>
  <c r="H517" i="1"/>
  <c r="M517" i="1" s="1"/>
  <c r="H516" i="1"/>
  <c r="M516" i="1" s="1"/>
  <c r="X515" i="1"/>
  <c r="G513" i="1"/>
  <c r="H511" i="1"/>
  <c r="M511" i="1" s="1"/>
  <c r="H510" i="1"/>
  <c r="N510" i="1" s="1"/>
  <c r="H509" i="1"/>
  <c r="M509" i="1" s="1"/>
  <c r="Z507" i="1"/>
  <c r="G505" i="1"/>
  <c r="G504" i="1"/>
  <c r="H502" i="1"/>
  <c r="M502" i="1" s="1"/>
  <c r="H501" i="1"/>
  <c r="M501" i="1" s="1"/>
  <c r="H500" i="1"/>
  <c r="M500" i="1" s="1"/>
  <c r="W498" i="1"/>
  <c r="G495" i="1"/>
  <c r="Z493" i="1"/>
  <c r="G491" i="1"/>
  <c r="H486" i="1"/>
  <c r="L486" i="1" s="1"/>
  <c r="H485" i="1"/>
  <c r="N485" i="1" s="1"/>
  <c r="H484" i="1"/>
  <c r="N484" i="1" s="1"/>
  <c r="W483" i="1"/>
  <c r="G481" i="1"/>
  <c r="H477" i="1"/>
  <c r="L477" i="1" s="1"/>
  <c r="H476" i="1"/>
  <c r="L476" i="1" s="1"/>
  <c r="Z473" i="1"/>
  <c r="G470" i="1"/>
  <c r="H468" i="1"/>
  <c r="L468" i="1" s="1"/>
  <c r="H467" i="1"/>
  <c r="N467" i="1" s="1"/>
  <c r="H465" i="1"/>
  <c r="L465" i="1" s="1"/>
  <c r="H463" i="1"/>
  <c r="N463" i="1" s="1"/>
  <c r="O460" i="1"/>
  <c r="N460" i="1"/>
  <c r="M460" i="1"/>
  <c r="G460" i="1"/>
  <c r="H457" i="1"/>
  <c r="L457" i="1" s="1"/>
  <c r="H456" i="1"/>
  <c r="M456" i="1" s="1"/>
  <c r="H455" i="1"/>
  <c r="L455" i="1" s="1"/>
  <c r="H454" i="1"/>
  <c r="N454" i="1" s="1"/>
  <c r="H453" i="1"/>
  <c r="L453" i="1" s="1"/>
  <c r="W451" i="1"/>
  <c r="H447" i="1"/>
  <c r="L447" i="1" s="1"/>
  <c r="H446" i="1"/>
  <c r="M446" i="1" s="1"/>
  <c r="H445" i="1"/>
  <c r="L445" i="1" s="1"/>
  <c r="X443" i="1"/>
  <c r="H441" i="1"/>
  <c r="K441" i="1" s="1"/>
  <c r="H439" i="1"/>
  <c r="M439" i="1" s="1"/>
  <c r="H438" i="1"/>
  <c r="L438" i="1" s="1"/>
  <c r="X436" i="1"/>
  <c r="G434" i="1"/>
  <c r="G433" i="1"/>
  <c r="H431" i="1"/>
  <c r="L431" i="1" s="1"/>
  <c r="H430" i="1"/>
  <c r="M430" i="1" s="1"/>
  <c r="H429" i="1"/>
  <c r="M429" i="1" s="1"/>
  <c r="H428" i="1"/>
  <c r="M428" i="1" s="1"/>
  <c r="X427" i="1"/>
  <c r="G424" i="1"/>
  <c r="H421" i="1"/>
  <c r="M421" i="1" s="1"/>
  <c r="H419" i="1"/>
  <c r="M419" i="1" s="1"/>
  <c r="X418" i="1"/>
  <c r="G416" i="1"/>
  <c r="G415" i="1"/>
  <c r="H412" i="1"/>
  <c r="L412" i="1" s="1"/>
  <c r="H411" i="1"/>
  <c r="M411" i="1" s="1"/>
  <c r="W410" i="1"/>
  <c r="G408" i="1"/>
  <c r="X404" i="1"/>
  <c r="G402" i="1"/>
  <c r="G401" i="1"/>
  <c r="H400" i="1"/>
  <c r="M400" i="1" s="1"/>
  <c r="H399" i="1"/>
  <c r="M399" i="1" s="1"/>
  <c r="X398" i="1"/>
  <c r="W398" i="1"/>
  <c r="H394" i="1"/>
  <c r="M394" i="1" s="1"/>
  <c r="H392" i="1"/>
  <c r="M392" i="1" s="1"/>
  <c r="W391" i="1"/>
  <c r="H388" i="1"/>
  <c r="M388" i="1" s="1"/>
  <c r="H387" i="1"/>
  <c r="M387" i="1" s="1"/>
  <c r="W386" i="1"/>
  <c r="H382" i="1"/>
  <c r="M382" i="1" s="1"/>
  <c r="H381" i="1"/>
  <c r="L381" i="1" s="1"/>
  <c r="H380" i="1"/>
  <c r="M380" i="1" s="1"/>
  <c r="W379" i="1"/>
  <c r="G377" i="1"/>
  <c r="H374" i="1"/>
  <c r="M374" i="1" s="1"/>
  <c r="W371" i="1"/>
  <c r="H368" i="1"/>
  <c r="M368" i="1" s="1"/>
  <c r="H367" i="1"/>
  <c r="M367" i="1" s="1"/>
  <c r="X366" i="1"/>
  <c r="J364" i="1"/>
  <c r="G364" i="1"/>
  <c r="G363" i="1"/>
  <c r="G362" i="1"/>
  <c r="H359" i="1"/>
  <c r="N359" i="1" s="1"/>
  <c r="H357" i="1"/>
  <c r="L357" i="1" s="1"/>
  <c r="O352" i="1"/>
  <c r="M352" i="1"/>
  <c r="J352" i="1"/>
  <c r="G351" i="1"/>
  <c r="H349" i="1"/>
  <c r="N349" i="1" s="1"/>
  <c r="H348" i="1"/>
  <c r="N348" i="1" s="1"/>
  <c r="H347" i="1"/>
  <c r="O347" i="1" s="1"/>
  <c r="W345" i="1"/>
  <c r="G343" i="1"/>
  <c r="H341" i="1"/>
  <c r="N341" i="1" s="1"/>
  <c r="H339" i="1"/>
  <c r="M339" i="1" s="1"/>
  <c r="M231" i="1" s="1"/>
  <c r="W338" i="1"/>
  <c r="G335" i="1"/>
  <c r="H332" i="1"/>
  <c r="M332" i="1" s="1"/>
  <c r="G331" i="1"/>
  <c r="H331" i="1" s="1"/>
  <c r="H330" i="1"/>
  <c r="M330" i="1" s="1"/>
  <c r="X328" i="1"/>
  <c r="W328" i="1"/>
  <c r="G326" i="1"/>
  <c r="G325" i="1"/>
  <c r="H324" i="1"/>
  <c r="M324" i="1" s="1"/>
  <c r="H323" i="1"/>
  <c r="M323" i="1" s="1"/>
  <c r="X322" i="1"/>
  <c r="G320" i="1"/>
  <c r="H319" i="1"/>
  <c r="M319" i="1" s="1"/>
  <c r="H318" i="1"/>
  <c r="M318" i="1" s="1"/>
  <c r="X317" i="1"/>
  <c r="G315" i="1"/>
  <c r="G314" i="1"/>
  <c r="H311" i="1"/>
  <c r="M311" i="1" s="1"/>
  <c r="W309" i="1"/>
  <c r="G307" i="1"/>
  <c r="G306" i="1"/>
  <c r="H302" i="1"/>
  <c r="N302" i="1" s="1"/>
  <c r="H301" i="1"/>
  <c r="L301" i="1" s="1"/>
  <c r="H300" i="1"/>
  <c r="N300" i="1" s="1"/>
  <c r="H299" i="1"/>
  <c r="N299" i="1" s="1"/>
  <c r="Y298" i="1"/>
  <c r="X298" i="1"/>
  <c r="V298" i="1"/>
  <c r="U298" i="1"/>
  <c r="I298" i="1"/>
  <c r="I55" i="1" s="1"/>
  <c r="R42" i="1" s="1"/>
  <c r="S42" i="1" s="1"/>
  <c r="G296" i="1"/>
  <c r="X293" i="1"/>
  <c r="W293" i="1"/>
  <c r="G291" i="1"/>
  <c r="H287" i="1"/>
  <c r="L287" i="1" s="1"/>
  <c r="H286" i="1"/>
  <c r="M286" i="1" s="1"/>
  <c r="W285" i="1"/>
  <c r="G283" i="1"/>
  <c r="G274" i="1"/>
  <c r="H271" i="1"/>
  <c r="N271" i="1" s="1"/>
  <c r="H270" i="1"/>
  <c r="N270" i="1" s="1"/>
  <c r="W268" i="1"/>
  <c r="H264" i="1"/>
  <c r="M264" i="1" s="1"/>
  <c r="X262" i="1"/>
  <c r="H260" i="1"/>
  <c r="J260" i="1" s="1"/>
  <c r="H258" i="1"/>
  <c r="L258" i="1" s="1"/>
  <c r="Y257" i="1"/>
  <c r="W257" i="1"/>
  <c r="H253" i="1"/>
  <c r="M253" i="1" s="1"/>
  <c r="W252" i="1"/>
  <c r="G249" i="1"/>
  <c r="H248" i="1"/>
  <c r="M248" i="1" s="1"/>
  <c r="X246" i="1"/>
  <c r="G244" i="1"/>
  <c r="H243" i="1"/>
  <c r="N243" i="1" s="1"/>
  <c r="W242" i="1"/>
  <c r="G240" i="1"/>
  <c r="G239" i="1"/>
  <c r="H237" i="1"/>
  <c r="L237" i="1" s="1"/>
  <c r="H236" i="1"/>
  <c r="N236" i="1" s="1"/>
  <c r="Z234" i="1"/>
  <c r="G230" i="1"/>
  <c r="H227" i="1"/>
  <c r="L227" i="1" s="1"/>
  <c r="H226" i="1"/>
  <c r="M226" i="1" s="1"/>
  <c r="Z225" i="1"/>
  <c r="G223" i="1"/>
  <c r="H219" i="1"/>
  <c r="L219" i="1" s="1"/>
  <c r="W217" i="1"/>
  <c r="H212" i="1"/>
  <c r="M212" i="1" s="1"/>
  <c r="H210" i="1"/>
  <c r="M210" i="1" s="1"/>
  <c r="Z208" i="1"/>
  <c r="G206" i="1"/>
  <c r="G205" i="1"/>
  <c r="W200" i="1"/>
  <c r="H195" i="1"/>
  <c r="M195" i="1" s="1"/>
  <c r="H192" i="1"/>
  <c r="M192" i="1" s="1"/>
  <c r="Z191" i="1"/>
  <c r="W191" i="1"/>
  <c r="G185" i="1"/>
  <c r="H183" i="1"/>
  <c r="N183" i="1" s="1"/>
  <c r="H182" i="1"/>
  <c r="N182" i="1" s="1"/>
  <c r="W181" i="1"/>
  <c r="G179" i="1"/>
  <c r="H178" i="1"/>
  <c r="K178" i="1" s="1"/>
  <c r="G177" i="1"/>
  <c r="G176" i="1"/>
  <c r="H174" i="1"/>
  <c r="L174" i="1" s="1"/>
  <c r="H173" i="1"/>
  <c r="M173" i="1" s="1"/>
  <c r="W170" i="1"/>
  <c r="G168" i="1"/>
  <c r="H167" i="1"/>
  <c r="K167" i="1" s="1"/>
  <c r="W166" i="1"/>
  <c r="G164" i="1"/>
  <c r="G163" i="1"/>
  <c r="H162" i="1"/>
  <c r="N162" i="1" s="1"/>
  <c r="Z160" i="1"/>
  <c r="W160" i="1"/>
  <c r="G158" i="1"/>
  <c r="G157" i="1"/>
  <c r="H154" i="1"/>
  <c r="M154" i="1" s="1"/>
  <c r="H153" i="1"/>
  <c r="M153" i="1" s="1"/>
  <c r="X152" i="1"/>
  <c r="G150" i="1"/>
  <c r="H148" i="1"/>
  <c r="N148" i="1" s="1"/>
  <c r="Z146" i="1"/>
  <c r="G144" i="1"/>
  <c r="G143" i="1"/>
  <c r="H141" i="1"/>
  <c r="L141" i="1" s="1"/>
  <c r="H140" i="1"/>
  <c r="M140" i="1" s="1"/>
  <c r="H139" i="1"/>
  <c r="L139" i="1" s="1"/>
  <c r="AC137" i="1"/>
  <c r="W137" i="1"/>
  <c r="G135" i="1"/>
  <c r="G134" i="1"/>
  <c r="H132" i="1"/>
  <c r="L132" i="1" s="1"/>
  <c r="H131" i="1"/>
  <c r="M131" i="1" s="1"/>
  <c r="H130" i="1"/>
  <c r="L130" i="1" s="1"/>
  <c r="H129" i="1"/>
  <c r="M129" i="1" s="1"/>
  <c r="AC128" i="1"/>
  <c r="W128" i="1"/>
  <c r="G126" i="1"/>
  <c r="G125" i="1"/>
  <c r="H123" i="1"/>
  <c r="L123" i="1" s="1"/>
  <c r="H122" i="1"/>
  <c r="M122" i="1" s="1"/>
  <c r="H121" i="1"/>
  <c r="L121" i="1" s="1"/>
  <c r="H120" i="1"/>
  <c r="M120" i="1" s="1"/>
  <c r="AC119" i="1"/>
  <c r="W119" i="1"/>
  <c r="G117" i="1"/>
  <c r="G116" i="1"/>
  <c r="H114" i="1"/>
  <c r="L114" i="1" s="1"/>
  <c r="H113" i="1"/>
  <c r="M113" i="1" s="1"/>
  <c r="H112" i="1"/>
  <c r="L112" i="1" s="1"/>
  <c r="H111" i="1"/>
  <c r="M111" i="1" s="1"/>
  <c r="Z110" i="1"/>
  <c r="W110" i="1"/>
  <c r="G108" i="1"/>
  <c r="G107" i="1"/>
  <c r="H105" i="1"/>
  <c r="L105" i="1" s="1"/>
  <c r="H104" i="1"/>
  <c r="M104" i="1" s="1"/>
  <c r="H103" i="1"/>
  <c r="L103" i="1" s="1"/>
  <c r="H102" i="1"/>
  <c r="M102" i="1" s="1"/>
  <c r="Z101" i="1"/>
  <c r="W101" i="1"/>
  <c r="G99" i="1"/>
  <c r="G98" i="1"/>
  <c r="H96" i="1"/>
  <c r="L96" i="1" s="1"/>
  <c r="H95" i="1"/>
  <c r="M95" i="1" s="1"/>
  <c r="H94" i="1"/>
  <c r="L94" i="1" s="1"/>
  <c r="H93" i="1"/>
  <c r="M93" i="1" s="1"/>
  <c r="AC92" i="1"/>
  <c r="W92" i="1"/>
  <c r="G90" i="1"/>
  <c r="G89" i="1"/>
  <c r="H87" i="1"/>
  <c r="L87" i="1" s="1"/>
  <c r="H86" i="1"/>
  <c r="M86" i="1" s="1"/>
  <c r="H85" i="1"/>
  <c r="L85" i="1" s="1"/>
  <c r="H84" i="1"/>
  <c r="M84" i="1" s="1"/>
  <c r="AC83" i="1"/>
  <c r="W83" i="1"/>
  <c r="G81" i="1"/>
  <c r="G80" i="1"/>
  <c r="H78" i="1"/>
  <c r="M78" i="1" s="1"/>
  <c r="H77" i="1"/>
  <c r="M77" i="1" s="1"/>
  <c r="H76" i="1"/>
  <c r="M76" i="1" s="1"/>
  <c r="H75" i="1"/>
  <c r="M75" i="1" s="1"/>
  <c r="AC74" i="1"/>
  <c r="W74" i="1"/>
  <c r="G72" i="1"/>
  <c r="G71" i="1"/>
  <c r="H69" i="1"/>
  <c r="L69" i="1" s="1"/>
  <c r="H68" i="1"/>
  <c r="M68" i="1" s="1"/>
  <c r="H67" i="1"/>
  <c r="L67" i="1" s="1"/>
  <c r="H66" i="1"/>
  <c r="M66" i="1" s="1"/>
  <c r="Z65" i="1"/>
  <c r="W65" i="1"/>
  <c r="G63" i="1"/>
  <c r="G62" i="1"/>
  <c r="H60" i="1"/>
  <c r="L60" i="1" s="1"/>
  <c r="H59" i="1"/>
  <c r="M59" i="1" s="1"/>
  <c r="H58" i="1"/>
  <c r="L58" i="1" s="1"/>
  <c r="H57" i="1"/>
  <c r="M57" i="1" s="1"/>
  <c r="Z56" i="1"/>
  <c r="W56" i="1"/>
  <c r="E49" i="1"/>
  <c r="E48" i="1"/>
  <c r="E47" i="1"/>
  <c r="E45" i="1"/>
  <c r="E44" i="1"/>
  <c r="E43" i="1"/>
  <c r="E42" i="1"/>
  <c r="E41" i="1"/>
  <c r="G1254" i="1"/>
  <c r="H1251" i="1"/>
  <c r="N1251" i="1" s="1"/>
  <c r="H1250" i="1"/>
  <c r="L1250" i="1" s="1"/>
  <c r="Z1247" i="1"/>
  <c r="W1247" i="1"/>
  <c r="G1245" i="1"/>
  <c r="H1244" i="1"/>
  <c r="J1244" i="1" s="1"/>
  <c r="H1238" i="1"/>
  <c r="J1238" i="1" s="1"/>
  <c r="H1237" i="1"/>
  <c r="J1237" i="1" s="1"/>
  <c r="H1233" i="1"/>
  <c r="M1233" i="1" s="1"/>
  <c r="H1232" i="1"/>
  <c r="M1232" i="1" s="1"/>
  <c r="Z1227" i="1"/>
  <c r="W1227" i="1"/>
  <c r="G1225" i="1"/>
  <c r="H1223" i="1"/>
  <c r="M1223" i="1" s="1"/>
  <c r="Z1222" i="1"/>
  <c r="G1220" i="1"/>
  <c r="G1219" i="1"/>
  <c r="G1218" i="1"/>
  <c r="G1217" i="1"/>
  <c r="H1212" i="1"/>
  <c r="M1212" i="1" s="1"/>
  <c r="H1210" i="1"/>
  <c r="M1210" i="1" s="1"/>
  <c r="W1209" i="1"/>
  <c r="O1207" i="1"/>
  <c r="L1207" i="1"/>
  <c r="G1207" i="1"/>
  <c r="O1206" i="1"/>
  <c r="N1206" i="1"/>
  <c r="M1206" i="1"/>
  <c r="G1206" i="1"/>
  <c r="G1205" i="1"/>
  <c r="G1204" i="1"/>
  <c r="H1201" i="1"/>
  <c r="M1201" i="1" s="1"/>
  <c r="Z1198" i="1"/>
  <c r="W1198" i="1"/>
  <c r="H1195" i="1"/>
  <c r="L1195" i="1" s="1"/>
  <c r="G1194" i="1"/>
  <c r="H1193" i="1"/>
  <c r="N1193" i="1" s="1"/>
  <c r="H1190" i="1"/>
  <c r="O1190" i="1" s="1"/>
  <c r="W1189" i="1"/>
  <c r="G1187" i="1"/>
  <c r="H1185" i="1"/>
  <c r="L1185" i="1" s="1"/>
  <c r="H1183" i="1"/>
  <c r="M1183" i="1" s="1"/>
  <c r="X1181" i="1"/>
  <c r="H1179" i="1"/>
  <c r="K1179" i="1" s="1"/>
  <c r="H1178" i="1"/>
  <c r="N1178" i="1" s="1"/>
  <c r="W1176" i="1"/>
  <c r="H1173" i="1"/>
  <c r="L1173" i="1" s="1"/>
  <c r="H1170" i="1"/>
  <c r="M1170" i="1" s="1"/>
  <c r="X1167" i="1"/>
  <c r="H1162" i="1"/>
  <c r="M1162" i="1" s="1"/>
  <c r="H1160" i="1"/>
  <c r="M1160" i="1" s="1"/>
  <c r="X1159" i="1"/>
  <c r="H1157" i="1"/>
  <c r="L1157" i="1" s="1"/>
  <c r="G1156" i="1"/>
  <c r="H1155" i="1"/>
  <c r="L1155" i="1" s="1"/>
  <c r="H1154" i="1"/>
  <c r="M1154" i="1" s="1"/>
  <c r="Z1151" i="1"/>
  <c r="G1149" i="1"/>
  <c r="H1148" i="1"/>
  <c r="L1148" i="1" s="1"/>
  <c r="H1146" i="1"/>
  <c r="L1146" i="1" s="1"/>
  <c r="H1143" i="1"/>
  <c r="M1143" i="1" s="1"/>
  <c r="Z1142" i="1"/>
  <c r="W1142" i="1"/>
  <c r="H1140" i="1"/>
  <c r="K1140" i="1" s="1"/>
  <c r="H1135" i="1"/>
  <c r="M1135" i="1" s="1"/>
  <c r="W1134" i="1"/>
  <c r="G1132" i="1"/>
  <c r="H1128" i="1"/>
  <c r="L1128" i="1" s="1"/>
  <c r="H1127" i="1"/>
  <c r="M1127" i="1" s="1"/>
  <c r="W1126" i="1"/>
  <c r="G1124" i="1"/>
  <c r="H1121" i="1"/>
  <c r="L1121" i="1" s="1"/>
  <c r="H1119" i="1"/>
  <c r="N1119" i="1" s="1"/>
  <c r="H1118" i="1"/>
  <c r="L1118" i="1" s="1"/>
  <c r="W1115" i="1"/>
  <c r="G1113" i="1"/>
  <c r="H1111" i="1"/>
  <c r="M1111" i="1" s="1"/>
  <c r="H1109" i="1"/>
  <c r="M1109" i="1" s="1"/>
  <c r="W1108" i="1"/>
  <c r="G1106" i="1"/>
  <c r="H1103" i="1"/>
  <c r="M1103" i="1" s="1"/>
  <c r="H1102" i="1"/>
  <c r="L1102" i="1" s="1"/>
  <c r="Z1100" i="1"/>
  <c r="W1100" i="1"/>
  <c r="N1098" i="1"/>
  <c r="L1098" i="1"/>
  <c r="J1098" i="1"/>
  <c r="G1098" i="1"/>
  <c r="H1097" i="1"/>
  <c r="K1097" i="1" s="1"/>
  <c r="G1096" i="1"/>
  <c r="H1095" i="1"/>
  <c r="L1095" i="1" s="1"/>
  <c r="H1094" i="1"/>
  <c r="M1094" i="1" s="1"/>
  <c r="H1092" i="1"/>
  <c r="N1092" i="1" s="1"/>
  <c r="H1089" i="1"/>
  <c r="L1089" i="1" s="1"/>
  <c r="H1088" i="1"/>
  <c r="L1088" i="1" s="1"/>
  <c r="G1087" i="1"/>
  <c r="Z1082" i="1"/>
  <c r="H1080" i="1"/>
  <c r="L1080" i="1" s="1"/>
  <c r="H1076" i="1"/>
  <c r="L1076" i="1" s="1"/>
  <c r="X1074" i="1"/>
  <c r="G1072" i="1"/>
  <c r="H1071" i="1"/>
  <c r="M1071" i="1" s="1"/>
  <c r="X1069" i="1"/>
  <c r="G1066" i="1"/>
  <c r="G1065" i="1"/>
  <c r="H1064" i="1"/>
  <c r="L1064" i="1" s="1"/>
  <c r="H1062" i="1"/>
  <c r="M1062" i="1" s="1"/>
  <c r="X1060" i="1"/>
  <c r="H1058" i="1"/>
  <c r="L1058" i="1" s="1"/>
  <c r="H1054" i="1"/>
  <c r="L1054" i="1" s="1"/>
  <c r="Z1052" i="1"/>
  <c r="W1052" i="1"/>
  <c r="H1050" i="1"/>
  <c r="L1050" i="1" s="1"/>
  <c r="H1044" i="1"/>
  <c r="N1044" i="1" s="1"/>
  <c r="Z1043" i="1"/>
  <c r="G1041" i="1"/>
  <c r="W1038" i="1"/>
  <c r="H1036" i="1"/>
  <c r="L1036" i="1" s="1"/>
  <c r="G1035" i="1"/>
  <c r="H1033" i="1"/>
  <c r="M1033" i="1" s="1"/>
  <c r="W1031" i="1"/>
  <c r="H1029" i="1"/>
  <c r="L1029" i="1" s="1"/>
  <c r="H1020" i="1"/>
  <c r="L1020" i="1" s="1"/>
  <c r="W1015" i="1"/>
  <c r="G1013" i="1"/>
  <c r="Z1010" i="1"/>
  <c r="W1010" i="1"/>
  <c r="H1008" i="1"/>
  <c r="J1008" i="1" s="1"/>
  <c r="H1005" i="1"/>
  <c r="L1005" i="1" s="1"/>
  <c r="X1003" i="1"/>
  <c r="G1001" i="1"/>
  <c r="X998" i="1"/>
  <c r="M996" i="1"/>
  <c r="G995" i="1"/>
  <c r="G994" i="1"/>
  <c r="H993" i="1"/>
  <c r="M993" i="1" s="1"/>
  <c r="H992" i="1"/>
  <c r="N992" i="1" s="1"/>
  <c r="H990" i="1"/>
  <c r="N990" i="1" s="1"/>
  <c r="X989" i="1"/>
  <c r="N987" i="1"/>
  <c r="L987" i="1"/>
  <c r="J987" i="1"/>
  <c r="H987" i="1"/>
  <c r="K987" i="1" s="1"/>
  <c r="H983" i="1"/>
  <c r="M983" i="1" s="1"/>
  <c r="W981" i="1"/>
  <c r="H979" i="1"/>
  <c r="J979" i="1" s="1"/>
  <c r="X976" i="1"/>
  <c r="H974" i="1"/>
  <c r="L974" i="1" s="1"/>
  <c r="G973" i="1"/>
  <c r="H971" i="1"/>
  <c r="M971" i="1" s="1"/>
  <c r="H970" i="1"/>
  <c r="N970" i="1" s="1"/>
  <c r="Z967" i="1"/>
  <c r="N965" i="1"/>
  <c r="G965" i="1"/>
  <c r="H964" i="1"/>
  <c r="K964" i="1" s="1"/>
  <c r="G963" i="1"/>
  <c r="H960" i="1"/>
  <c r="M960" i="1" s="1"/>
  <c r="H959" i="1"/>
  <c r="N959" i="1" s="1"/>
  <c r="W958" i="1"/>
  <c r="H956" i="1"/>
  <c r="L956" i="1" s="1"/>
  <c r="H955" i="1"/>
  <c r="L955" i="1" s="1"/>
  <c r="H953" i="1"/>
  <c r="L953" i="1" s="1"/>
  <c r="H952" i="1"/>
  <c r="M952" i="1" s="1"/>
  <c r="H950" i="1"/>
  <c r="M950" i="1" s="1"/>
  <c r="X949" i="1"/>
  <c r="H947" i="1"/>
  <c r="J947" i="1" s="1"/>
  <c r="H945" i="1"/>
  <c r="M945" i="1" s="1"/>
  <c r="X944" i="1"/>
  <c r="G942" i="1"/>
  <c r="H941" i="1"/>
  <c r="M941" i="1" s="1"/>
  <c r="G937" i="1"/>
  <c r="H933" i="1"/>
  <c r="M933" i="1" s="1"/>
  <c r="W932" i="1"/>
  <c r="H930" i="1"/>
  <c r="L930" i="1" s="1"/>
  <c r="G929" i="1"/>
  <c r="H927" i="1"/>
  <c r="M927" i="1" s="1"/>
  <c r="H926" i="1"/>
  <c r="L926" i="1" s="1"/>
  <c r="H925" i="1"/>
  <c r="M925" i="1" s="1"/>
  <c r="X924" i="1"/>
  <c r="G922" i="1"/>
  <c r="G921" i="1"/>
  <c r="H917" i="1"/>
  <c r="L917" i="1" s="1"/>
  <c r="H915" i="1"/>
  <c r="M915" i="1" s="1"/>
  <c r="W914" i="1"/>
  <c r="H912" i="1"/>
  <c r="L912" i="1" s="1"/>
  <c r="H909" i="1"/>
  <c r="M909" i="1" s="1"/>
  <c r="H908" i="1"/>
  <c r="L908" i="1" s="1"/>
  <c r="X906" i="1"/>
  <c r="G903" i="1"/>
  <c r="W900" i="1"/>
  <c r="H898" i="1"/>
  <c r="L898" i="1" s="1"/>
  <c r="G897" i="1"/>
  <c r="H894" i="1"/>
  <c r="L894" i="1" s="1"/>
  <c r="W892" i="1"/>
  <c r="G890" i="1"/>
  <c r="X886" i="1"/>
  <c r="G884" i="1"/>
  <c r="G883" i="1"/>
  <c r="G882" i="1"/>
  <c r="H881" i="1"/>
  <c r="L881" i="1" s="1"/>
  <c r="H880" i="1"/>
  <c r="M880" i="1" s="1"/>
  <c r="H879" i="1"/>
  <c r="L879" i="1" s="1"/>
  <c r="G875" i="1"/>
  <c r="H873" i="1"/>
  <c r="L873" i="1" s="1"/>
  <c r="H872" i="1"/>
  <c r="M872" i="1" s="1"/>
  <c r="H871" i="1"/>
  <c r="L871" i="1" s="1"/>
  <c r="H870" i="1"/>
  <c r="M870" i="1" s="1"/>
  <c r="AC869" i="1"/>
  <c r="H867" i="1"/>
  <c r="K867" i="1" s="1"/>
  <c r="H866" i="1"/>
  <c r="K866" i="1" s="1"/>
  <c r="H864" i="1"/>
  <c r="L864" i="1" s="1"/>
  <c r="H863" i="1"/>
  <c r="M863" i="1" s="1"/>
  <c r="H862" i="1"/>
  <c r="L862" i="1" s="1"/>
  <c r="H861" i="1"/>
  <c r="M861" i="1" s="1"/>
  <c r="AC860" i="1"/>
  <c r="H858" i="1"/>
  <c r="L858" i="1" s="1"/>
  <c r="H856" i="1"/>
  <c r="L856" i="1" s="1"/>
  <c r="H854" i="1"/>
  <c r="L854" i="1" s="1"/>
  <c r="H853" i="1"/>
  <c r="M853" i="1" s="1"/>
  <c r="AC852" i="1"/>
  <c r="G850" i="1"/>
  <c r="H849" i="1"/>
  <c r="L849" i="1" s="1"/>
  <c r="H846" i="1"/>
  <c r="M846" i="1" s="1"/>
  <c r="H845" i="1"/>
  <c r="L845" i="1" s="1"/>
  <c r="G841" i="1"/>
  <c r="G840" i="1"/>
  <c r="H837" i="1"/>
  <c r="M837" i="1" s="1"/>
  <c r="H835" i="1"/>
  <c r="M835" i="1" s="1"/>
  <c r="H832" i="1"/>
  <c r="J832" i="1" s="1"/>
  <c r="H830" i="1"/>
  <c r="L830" i="1" s="1"/>
  <c r="Z828" i="1"/>
  <c r="W828" i="1"/>
  <c r="H826" i="1"/>
  <c r="L826" i="1" s="1"/>
  <c r="H823" i="1"/>
  <c r="N823" i="1" s="1"/>
  <c r="H822" i="1"/>
  <c r="N822" i="1" s="1"/>
  <c r="W821" i="1"/>
  <c r="H819" i="1"/>
  <c r="J819" i="1" s="1"/>
  <c r="H816" i="1"/>
  <c r="M816" i="1" s="1"/>
  <c r="Y814" i="1"/>
  <c r="W814" i="1"/>
  <c r="G812" i="1"/>
  <c r="G811" i="1"/>
  <c r="H809" i="1"/>
  <c r="O809" i="1" s="1"/>
  <c r="H808" i="1"/>
  <c r="O808" i="1" s="1"/>
  <c r="H806" i="1"/>
  <c r="N806" i="1" s="1"/>
  <c r="W805" i="1"/>
  <c r="H803" i="1"/>
  <c r="J803" i="1" s="1"/>
  <c r="G802" i="1"/>
  <c r="H799" i="1"/>
  <c r="N799" i="1" s="1"/>
  <c r="Y798" i="1"/>
  <c r="G796" i="1"/>
  <c r="H792" i="1"/>
  <c r="N792" i="1" s="1"/>
  <c r="H791" i="1"/>
  <c r="N791" i="1" s="1"/>
  <c r="Z790" i="1"/>
  <c r="G788" i="1"/>
  <c r="G787" i="1"/>
  <c r="H782" i="1"/>
  <c r="L782" i="1" s="1"/>
  <c r="G780" i="1"/>
  <c r="H780" i="1" s="1"/>
  <c r="O780" i="1" s="1"/>
  <c r="H778" i="1"/>
  <c r="N778" i="1" s="1"/>
  <c r="W777" i="1"/>
  <c r="H775" i="1"/>
  <c r="J775" i="1" s="1"/>
  <c r="Y770" i="1"/>
  <c r="W770" i="1"/>
  <c r="G768" i="1"/>
  <c r="G767" i="1"/>
  <c r="G766" i="1"/>
  <c r="H763" i="1"/>
  <c r="N763" i="1" s="1"/>
  <c r="W762" i="1"/>
  <c r="H755" i="1"/>
  <c r="M755" i="1" s="1"/>
  <c r="Z754" i="1"/>
  <c r="H752" i="1"/>
  <c r="J752" i="1" s="1"/>
  <c r="H751" i="1"/>
  <c r="J751" i="1" s="1"/>
  <c r="H748" i="1"/>
  <c r="M748" i="1" s="1"/>
  <c r="W745" i="1"/>
  <c r="G743" i="1"/>
  <c r="H742" i="1"/>
  <c r="L742" i="1" s="1"/>
  <c r="H740" i="1"/>
  <c r="L740" i="1" s="1"/>
  <c r="H739" i="1"/>
  <c r="M739" i="1" s="1"/>
  <c r="H738" i="1"/>
  <c r="L738" i="1" s="1"/>
  <c r="H737" i="1"/>
  <c r="M737" i="1" s="1"/>
  <c r="W736" i="1"/>
  <c r="G734" i="1"/>
  <c r="H733" i="1"/>
  <c r="L733" i="1" s="1"/>
  <c r="H731" i="1"/>
  <c r="L731" i="1" s="1"/>
  <c r="H729" i="1"/>
  <c r="M729" i="1" s="1"/>
  <c r="W727" i="1"/>
  <c r="H722" i="1"/>
  <c r="M722" i="1" s="1"/>
  <c r="W719" i="1"/>
  <c r="G716" i="1"/>
  <c r="H715" i="1"/>
  <c r="M715" i="1" s="1"/>
  <c r="X713" i="1"/>
  <c r="G711" i="1"/>
  <c r="H708" i="1"/>
  <c r="N708" i="1" s="1"/>
  <c r="H706" i="1"/>
  <c r="N706" i="1" s="1"/>
  <c r="W705" i="1"/>
  <c r="G703" i="1"/>
  <c r="H701" i="1"/>
  <c r="M701" i="1" s="1"/>
  <c r="X700" i="1"/>
  <c r="G697" i="1"/>
  <c r="Z691" i="1"/>
  <c r="W691" i="1"/>
  <c r="H689" i="1"/>
  <c r="J689" i="1" s="1"/>
  <c r="G688" i="1"/>
  <c r="H687" i="1"/>
  <c r="L687" i="1" s="1"/>
  <c r="H684" i="1"/>
  <c r="L684" i="1" s="1"/>
  <c r="G683" i="1"/>
  <c r="H682" i="1"/>
  <c r="L682" i="1" s="1"/>
  <c r="X678" i="1"/>
  <c r="H673" i="1"/>
  <c r="M673" i="1" s="1"/>
  <c r="H672" i="1"/>
  <c r="M672" i="1" s="1"/>
  <c r="G668" i="1"/>
  <c r="H667" i="1"/>
  <c r="L667" i="1" s="1"/>
  <c r="H664" i="1"/>
  <c r="M664" i="1" s="1"/>
  <c r="W661" i="1"/>
  <c r="H659" i="1"/>
  <c r="K659" i="1" s="1"/>
  <c r="Z652" i="1"/>
  <c r="G649" i="1"/>
  <c r="H647" i="1"/>
  <c r="L647" i="1" s="1"/>
  <c r="H644" i="1"/>
  <c r="M644" i="1" s="1"/>
  <c r="W643" i="1"/>
  <c r="G641" i="1"/>
  <c r="G639" i="1"/>
  <c r="H638" i="1"/>
  <c r="L638" i="1" s="1"/>
  <c r="H637" i="1"/>
  <c r="M637" i="1" s="1"/>
  <c r="H636" i="1"/>
  <c r="L636" i="1" s="1"/>
  <c r="Z634" i="1"/>
  <c r="W634" i="1"/>
  <c r="H632" i="1"/>
  <c r="J632" i="1" s="1"/>
  <c r="X628" i="1"/>
  <c r="G625" i="1"/>
  <c r="H624" i="1"/>
  <c r="L624" i="1" s="1"/>
  <c r="W623" i="1"/>
  <c r="H621" i="1"/>
  <c r="L621" i="1" s="1"/>
  <c r="G620" i="1"/>
  <c r="H618" i="1"/>
  <c r="L618" i="1" s="1"/>
  <c r="W616" i="1"/>
  <c r="H614" i="1"/>
  <c r="L614" i="1" s="1"/>
  <c r="H613" i="1"/>
  <c r="L613" i="1" s="1"/>
  <c r="H612" i="1"/>
  <c r="M612" i="1" s="1"/>
  <c r="W610" i="1"/>
  <c r="G606" i="1"/>
  <c r="W602" i="1"/>
  <c r="H600" i="1"/>
  <c r="J600" i="1" s="1"/>
  <c r="G599" i="1"/>
  <c r="H598" i="1"/>
  <c r="L598" i="1" s="1"/>
  <c r="W597" i="1"/>
  <c r="H595" i="1"/>
  <c r="L595" i="1" s="1"/>
  <c r="H594" i="1"/>
  <c r="L594" i="1" s="1"/>
  <c r="H591" i="1"/>
  <c r="M591" i="1" s="1"/>
  <c r="H590" i="1"/>
  <c r="M590" i="1" s="1"/>
  <c r="H589" i="1"/>
  <c r="N589" i="1" s="1"/>
  <c r="M586" i="1"/>
  <c r="J586" i="1"/>
  <c r="G586" i="1"/>
  <c r="G584" i="1"/>
  <c r="H583" i="1"/>
  <c r="N583" i="1" s="1"/>
  <c r="X578" i="1"/>
  <c r="H575" i="1"/>
  <c r="K575" i="1" s="1"/>
  <c r="Z569" i="1"/>
  <c r="G567" i="1"/>
  <c r="G566" i="1"/>
  <c r="W560" i="1"/>
  <c r="H556" i="1"/>
  <c r="M556" i="1" s="1"/>
  <c r="X555" i="1"/>
  <c r="G553" i="1"/>
  <c r="H552" i="1"/>
  <c r="K552" i="1" s="1"/>
  <c r="G551" i="1"/>
  <c r="H550" i="1"/>
  <c r="M550" i="1" s="1"/>
  <c r="H549" i="1"/>
  <c r="M549" i="1" s="1"/>
  <c r="H548" i="1"/>
  <c r="M548" i="1" s="1"/>
  <c r="H547" i="1"/>
  <c r="M547" i="1" s="1"/>
  <c r="W546" i="1"/>
  <c r="H543" i="1"/>
  <c r="L543" i="1" s="1"/>
  <c r="H540" i="1"/>
  <c r="N540" i="1" s="1"/>
  <c r="H538" i="1"/>
  <c r="N538" i="1" s="1"/>
  <c r="W537" i="1"/>
  <c r="H535" i="1"/>
  <c r="L535" i="1" s="1"/>
  <c r="G534" i="1"/>
  <c r="G533" i="1"/>
  <c r="H529" i="1"/>
  <c r="L529" i="1" s="1"/>
  <c r="H528" i="1"/>
  <c r="N528" i="1" s="1"/>
  <c r="Z526" i="1"/>
  <c r="W526" i="1"/>
  <c r="H522" i="1"/>
  <c r="M522" i="1" s="1"/>
  <c r="W521" i="1"/>
  <c r="G519" i="1"/>
  <c r="G518" i="1"/>
  <c r="W515" i="1"/>
  <c r="H513" i="1"/>
  <c r="J513" i="1" s="1"/>
  <c r="H508" i="1"/>
  <c r="N508" i="1" s="1"/>
  <c r="W507" i="1"/>
  <c r="H505" i="1"/>
  <c r="L505" i="1" s="1"/>
  <c r="H504" i="1"/>
  <c r="L504" i="1" s="1"/>
  <c r="G503" i="1"/>
  <c r="H499" i="1"/>
  <c r="M499" i="1" s="1"/>
  <c r="X498" i="1"/>
  <c r="H496" i="1"/>
  <c r="J496" i="1" s="1"/>
  <c r="H494" i="1"/>
  <c r="K494" i="1" s="1"/>
  <c r="W493" i="1"/>
  <c r="H489" i="1"/>
  <c r="L489" i="1" s="1"/>
  <c r="H488" i="1"/>
  <c r="N488" i="1" s="1"/>
  <c r="H487" i="1"/>
  <c r="N487" i="1" s="1"/>
  <c r="Z483" i="1"/>
  <c r="H481" i="1"/>
  <c r="K481" i="1" s="1"/>
  <c r="G480" i="1"/>
  <c r="H479" i="1"/>
  <c r="L479" i="1" s="1"/>
  <c r="H478" i="1"/>
  <c r="M478" i="1" s="1"/>
  <c r="H475" i="1"/>
  <c r="L475" i="1" s="1"/>
  <c r="H474" i="1"/>
  <c r="N474" i="1" s="1"/>
  <c r="W473" i="1"/>
  <c r="G471" i="1"/>
  <c r="G469" i="1"/>
  <c r="H466" i="1"/>
  <c r="N466" i="1" s="1"/>
  <c r="H464" i="1"/>
  <c r="N464" i="1" s="1"/>
  <c r="Z462" i="1"/>
  <c r="W462" i="1"/>
  <c r="L460" i="1"/>
  <c r="J460" i="1"/>
  <c r="H460" i="1"/>
  <c r="K460" i="1" s="1"/>
  <c r="G459" i="1"/>
  <c r="H452" i="1"/>
  <c r="N452" i="1" s="1"/>
  <c r="Z451" i="1"/>
  <c r="G449" i="1"/>
  <c r="H444" i="1"/>
  <c r="M444" i="1" s="1"/>
  <c r="W443" i="1"/>
  <c r="H437" i="1"/>
  <c r="M437" i="1" s="1"/>
  <c r="W436" i="1"/>
  <c r="H434" i="1"/>
  <c r="J434" i="1" s="1"/>
  <c r="H433" i="1"/>
  <c r="J433" i="1" s="1"/>
  <c r="W427" i="1"/>
  <c r="G425" i="1"/>
  <c r="H424" i="1"/>
  <c r="L424" i="1" s="1"/>
  <c r="H422" i="1"/>
  <c r="L422" i="1" s="1"/>
  <c r="H420" i="1"/>
  <c r="M420" i="1" s="1"/>
  <c r="W418" i="1"/>
  <c r="H416" i="1"/>
  <c r="J416" i="1" s="1"/>
  <c r="H413" i="1"/>
  <c r="M413" i="1" s="1"/>
  <c r="X410" i="1"/>
  <c r="G407" i="1"/>
  <c r="H406" i="1"/>
  <c r="M406" i="1" s="1"/>
  <c r="H405" i="1"/>
  <c r="M405" i="1" s="1"/>
  <c r="W404" i="1"/>
  <c r="H402" i="1"/>
  <c r="K402" i="1" s="1"/>
  <c r="H401" i="1"/>
  <c r="K401" i="1" s="1"/>
  <c r="G396" i="1"/>
  <c r="H393" i="1"/>
  <c r="M393" i="1" s="1"/>
  <c r="X391" i="1"/>
  <c r="G389" i="1"/>
  <c r="X386" i="1"/>
  <c r="G384" i="1"/>
  <c r="X379" i="1"/>
  <c r="G376" i="1"/>
  <c r="H375" i="1"/>
  <c r="M375" i="1" s="1"/>
  <c r="H373" i="1"/>
  <c r="M373" i="1" s="1"/>
  <c r="H372" i="1"/>
  <c r="M372" i="1" s="1"/>
  <c r="X371" i="1"/>
  <c r="G369" i="1"/>
  <c r="W366" i="1"/>
  <c r="H364" i="1"/>
  <c r="L364" i="1" s="1"/>
  <c r="H363" i="1"/>
  <c r="L363" i="1" s="1"/>
  <c r="H362" i="1"/>
  <c r="L362" i="1" s="1"/>
  <c r="G361" i="1"/>
  <c r="H360" i="1"/>
  <c r="L360" i="1" s="1"/>
  <c r="H358" i="1"/>
  <c r="N358" i="1" s="1"/>
  <c r="H356" i="1"/>
  <c r="N356" i="1" s="1"/>
  <c r="H355" i="1"/>
  <c r="N355" i="1" s="1"/>
  <c r="Z354" i="1"/>
  <c r="W354" i="1"/>
  <c r="N352" i="1"/>
  <c r="G352" i="1"/>
  <c r="H351" i="1"/>
  <c r="L351" i="1" s="1"/>
  <c r="H346" i="1"/>
  <c r="M346" i="1" s="1"/>
  <c r="X345" i="1"/>
  <c r="H343" i="1"/>
  <c r="J343" i="1" s="1"/>
  <c r="H340" i="1"/>
  <c r="O340" i="1" s="1"/>
  <c r="X338" i="1"/>
  <c r="G336" i="1"/>
  <c r="H335" i="1"/>
  <c r="K335" i="1" s="1"/>
  <c r="H333" i="1"/>
  <c r="L333" i="1" s="1"/>
  <c r="M331" i="1"/>
  <c r="H329" i="1"/>
  <c r="M329" i="1" s="1"/>
  <c r="H325" i="1"/>
  <c r="J325" i="1" s="1"/>
  <c r="W322" i="1"/>
  <c r="H320" i="1"/>
  <c r="J320" i="1" s="1"/>
  <c r="W317" i="1"/>
  <c r="H312" i="1"/>
  <c r="L312" i="1" s="1"/>
  <c r="H310" i="1"/>
  <c r="M310" i="1" s="1"/>
  <c r="X309" i="1"/>
  <c r="H307" i="1"/>
  <c r="L307" i="1" s="1"/>
  <c r="G305" i="1"/>
  <c r="H304" i="1"/>
  <c r="L304" i="1" s="1"/>
  <c r="H303" i="1"/>
  <c r="N303" i="1" s="1"/>
  <c r="W298" i="1"/>
  <c r="P298" i="1"/>
  <c r="P55" i="1" s="1"/>
  <c r="H295" i="1"/>
  <c r="M295" i="1" s="1"/>
  <c r="H294" i="1"/>
  <c r="M294" i="1" s="1"/>
  <c r="H291" i="1"/>
  <c r="L291" i="1" s="1"/>
  <c r="G290" i="1"/>
  <c r="H288" i="1"/>
  <c r="M288" i="1" s="1"/>
  <c r="X285" i="1"/>
  <c r="H283" i="1"/>
  <c r="K283" i="1" s="1"/>
  <c r="G282" i="1"/>
  <c r="G281" i="1"/>
  <c r="H280" i="1"/>
  <c r="L280" i="1" s="1"/>
  <c r="H279" i="1"/>
  <c r="M279" i="1" s="1"/>
  <c r="H278" i="1"/>
  <c r="L278" i="1" s="1"/>
  <c r="H277" i="1"/>
  <c r="M277" i="1" s="1"/>
  <c r="Z276" i="1"/>
  <c r="W276" i="1"/>
  <c r="H272" i="1"/>
  <c r="N272" i="1" s="1"/>
  <c r="H269" i="1"/>
  <c r="N269" i="1" s="1"/>
  <c r="Z268" i="1"/>
  <c r="G266" i="1"/>
  <c r="G265" i="1"/>
  <c r="H263" i="1"/>
  <c r="M263" i="1" s="1"/>
  <c r="W262" i="1"/>
  <c r="G259" i="1"/>
  <c r="G255" i="1"/>
  <c r="H254" i="1"/>
  <c r="M254" i="1" s="1"/>
  <c r="Y252" i="1"/>
  <c r="G250" i="1"/>
  <c r="H247" i="1"/>
  <c r="M247" i="1" s="1"/>
  <c r="W246" i="1"/>
  <c r="H244" i="1"/>
  <c r="J244" i="1" s="1"/>
  <c r="Y242" i="1"/>
  <c r="H239" i="1"/>
  <c r="J239" i="1" s="1"/>
  <c r="H235" i="1"/>
  <c r="N235" i="1" s="1"/>
  <c r="W234" i="1"/>
  <c r="G232" i="1"/>
  <c r="G231" i="1"/>
  <c r="H230" i="1"/>
  <c r="L230" i="1" s="1"/>
  <c r="H229" i="1"/>
  <c r="M229" i="1" s="1"/>
  <c r="H228" i="1"/>
  <c r="L228" i="1" s="1"/>
  <c r="W225" i="1"/>
  <c r="H223" i="1"/>
  <c r="K223" i="1" s="1"/>
  <c r="G222" i="1"/>
  <c r="H221" i="1"/>
  <c r="L221" i="1" s="1"/>
  <c r="H220" i="1"/>
  <c r="M220" i="1" s="1"/>
  <c r="H218" i="1"/>
  <c r="M218" i="1" s="1"/>
  <c r="X217" i="1"/>
  <c r="G215" i="1"/>
  <c r="G214" i="1"/>
  <c r="H211" i="1"/>
  <c r="M211" i="1" s="1"/>
  <c r="H209" i="1"/>
  <c r="M209" i="1" s="1"/>
  <c r="W208" i="1"/>
  <c r="H206" i="1"/>
  <c r="L206" i="1" s="1"/>
  <c r="H205" i="1"/>
  <c r="L205" i="1" s="1"/>
  <c r="H204" i="1"/>
  <c r="M204" i="1" s="1"/>
  <c r="H203" i="1"/>
  <c r="M203" i="1" s="1"/>
  <c r="H202" i="1"/>
  <c r="M202" i="1" s="1"/>
  <c r="H201" i="1"/>
  <c r="M201" i="1" s="1"/>
  <c r="Z200" i="1"/>
  <c r="G198" i="1"/>
  <c r="G197" i="1"/>
  <c r="G196" i="1"/>
  <c r="H194" i="1"/>
  <c r="M194" i="1" s="1"/>
  <c r="H193" i="1"/>
  <c r="M193" i="1" s="1"/>
  <c r="G189" i="1"/>
  <c r="H188" i="1"/>
  <c r="N188" i="1" s="1"/>
  <c r="Y187" i="1"/>
  <c r="W187" i="1"/>
  <c r="H185" i="1"/>
  <c r="J185" i="1" s="1"/>
  <c r="G184" i="1"/>
  <c r="Z181" i="1"/>
  <c r="H179" i="1"/>
  <c r="J179" i="1" s="1"/>
  <c r="G175" i="1"/>
  <c r="H172" i="1"/>
  <c r="L172" i="1" s="1"/>
  <c r="H171" i="1"/>
  <c r="M171" i="1" s="1"/>
  <c r="Z170" i="1"/>
  <c r="H168" i="1"/>
  <c r="J168" i="1" s="1"/>
  <c r="Y166" i="1"/>
  <c r="Y55" i="1" s="1"/>
  <c r="H164" i="1"/>
  <c r="J164" i="1" s="1"/>
  <c r="H161" i="1"/>
  <c r="N161" i="1" s="1"/>
  <c r="H157" i="1"/>
  <c r="J157" i="1" s="1"/>
  <c r="H155" i="1"/>
  <c r="L155" i="1" s="1"/>
  <c r="W152" i="1"/>
  <c r="H150" i="1"/>
  <c r="J150" i="1" s="1"/>
  <c r="G149" i="1"/>
  <c r="H147" i="1"/>
  <c r="N147" i="1" s="1"/>
  <c r="W146" i="1"/>
  <c r="H143" i="1"/>
  <c r="J143" i="1" s="1"/>
  <c r="G142" i="1"/>
  <c r="H138" i="1"/>
  <c r="M138" i="1" s="1"/>
  <c r="E46" i="1"/>
  <c r="A42" i="1"/>
  <c r="A43" i="1" s="1"/>
  <c r="A44" i="1" s="1"/>
  <c r="A45" i="1" s="1"/>
  <c r="A46" i="1" s="1"/>
  <c r="A47" i="1" s="1"/>
  <c r="A48" i="1" s="1"/>
  <c r="A49" i="1" s="1"/>
  <c r="E40" i="1"/>
  <c r="A32" i="1"/>
  <c r="A33" i="1" s="1"/>
  <c r="A34" i="1" s="1"/>
  <c r="A35" i="1" s="1"/>
  <c r="A36" i="1" s="1"/>
  <c r="A22" i="1"/>
  <c r="A23" i="1" s="1"/>
  <c r="A24" i="1" s="1"/>
  <c r="A25" i="1" s="1"/>
  <c r="A26" i="1" s="1"/>
  <c r="A12" i="1"/>
  <c r="A13" i="1" s="1"/>
  <c r="A14" i="1" s="1"/>
  <c r="A15" i="1" s="1"/>
  <c r="A16" i="1" s="1"/>
  <c r="H1326" i="1" l="1"/>
  <c r="K1326" i="1" s="1"/>
  <c r="H1321" i="1"/>
  <c r="L1321" i="1" s="1"/>
  <c r="H1320" i="1"/>
  <c r="L1320" i="1" s="1"/>
  <c r="G1319" i="1"/>
  <c r="H1319" i="1" s="1"/>
  <c r="O1319" i="1" s="1"/>
  <c r="H1312" i="1"/>
  <c r="L1312" i="1" s="1"/>
  <c r="H1311" i="1"/>
  <c r="L1311" i="1" s="1"/>
  <c r="G1310" i="1"/>
  <c r="H1310" i="1" s="1"/>
  <c r="O1310" i="1" s="1"/>
  <c r="H1303" i="1"/>
  <c r="L1303" i="1" s="1"/>
  <c r="H1302" i="1"/>
  <c r="L1302" i="1" s="1"/>
  <c r="G1301" i="1"/>
  <c r="H1301" i="1" s="1"/>
  <c r="O1301" i="1" s="1"/>
  <c r="H1294" i="1"/>
  <c r="L1294" i="1" s="1"/>
  <c r="G1293" i="1"/>
  <c r="H1293" i="1" s="1"/>
  <c r="O1293" i="1" s="1"/>
  <c r="H1286" i="1"/>
  <c r="L1286" i="1" s="1"/>
  <c r="G1285" i="1"/>
  <c r="H1285" i="1" s="1"/>
  <c r="O1285" i="1" s="1"/>
  <c r="H1278" i="1"/>
  <c r="J1278" i="1" s="1"/>
  <c r="H1273" i="1"/>
  <c r="L1273" i="1" s="1"/>
  <c r="H1272" i="1"/>
  <c r="L1272" i="1" s="1"/>
  <c r="G1271" i="1"/>
  <c r="H1271" i="1" s="1"/>
  <c r="O1271" i="1" s="1"/>
  <c r="H1264" i="1"/>
  <c r="J1264" i="1" s="1"/>
  <c r="G1263" i="1"/>
  <c r="H1263" i="1" s="1"/>
  <c r="O1263" i="1" s="1"/>
  <c r="H1256" i="1"/>
  <c r="L1256" i="1" s="1"/>
  <c r="H1255" i="1"/>
  <c r="L1255" i="1" s="1"/>
  <c r="H1254" i="1"/>
  <c r="O1254" i="1" s="1"/>
  <c r="H1236" i="1"/>
  <c r="J1236" i="1" s="1"/>
  <c r="H1235" i="1"/>
  <c r="J1235" i="1" s="1"/>
  <c r="G1234" i="1"/>
  <c r="H1234" i="1" s="1"/>
  <c r="O1234" i="1" s="1"/>
  <c r="H1225" i="1"/>
  <c r="J1225" i="1" s="1"/>
  <c r="H1220" i="1"/>
  <c r="J1220" i="1" s="1"/>
  <c r="H1218" i="1"/>
  <c r="J1218" i="1" s="1"/>
  <c r="G1216" i="1"/>
  <c r="H1216" i="1" s="1"/>
  <c r="O1216" i="1" s="1"/>
  <c r="H1207" i="1"/>
  <c r="J1207" i="1" s="1"/>
  <c r="H1206" i="1"/>
  <c r="J1206" i="1" s="1"/>
  <c r="G1203" i="1"/>
  <c r="H1203" i="1" s="1"/>
  <c r="O1203" i="1" s="1"/>
  <c r="H1196" i="1"/>
  <c r="L1196" i="1" s="1"/>
  <c r="H1194" i="1"/>
  <c r="O1194" i="1" s="1"/>
  <c r="G1186" i="1"/>
  <c r="H1186" i="1" s="1"/>
  <c r="O1186" i="1" s="1"/>
  <c r="H1174" i="1"/>
  <c r="L1174" i="1" s="1"/>
  <c r="G1172" i="1"/>
  <c r="H1172" i="1" s="1"/>
  <c r="O1172" i="1" s="1"/>
  <c r="H1165" i="1"/>
  <c r="L1165" i="1" s="1"/>
  <c r="G1164" i="1"/>
  <c r="H1164" i="1" s="1"/>
  <c r="O1164" i="1" s="1"/>
  <c r="H1156" i="1"/>
  <c r="O1156" i="1" s="1"/>
  <c r="G1147" i="1"/>
  <c r="H1147" i="1" s="1"/>
  <c r="O1147" i="1" s="1"/>
  <c r="G1139" i="1"/>
  <c r="H1139" i="1" s="1"/>
  <c r="O1139" i="1" s="1"/>
  <c r="G1131" i="1"/>
  <c r="H1131" i="1" s="1"/>
  <c r="O1131" i="1" s="1"/>
  <c r="H1124" i="1"/>
  <c r="L1124" i="1" s="1"/>
  <c r="H1123" i="1"/>
  <c r="L1123" i="1" s="1"/>
  <c r="H1113" i="1"/>
  <c r="O1113" i="1" s="1"/>
  <c r="G1105" i="1"/>
  <c r="H1105" i="1" s="1"/>
  <c r="O1105" i="1" s="1"/>
  <c r="H1098" i="1"/>
  <c r="K1098" i="1" s="1"/>
  <c r="H1096" i="1"/>
  <c r="O1096" i="1" s="1"/>
  <c r="G1079" i="1"/>
  <c r="H1079" i="1" s="1"/>
  <c r="O1079" i="1" s="1"/>
  <c r="H1072" i="1"/>
  <c r="L1072" i="1" s="1"/>
  <c r="H1067" i="1"/>
  <c r="L1067" i="1" s="1"/>
  <c r="H1066" i="1"/>
  <c r="L1066" i="1" s="1"/>
  <c r="H1065" i="1"/>
  <c r="O1065" i="1" s="1"/>
  <c r="G1057" i="1"/>
  <c r="H1057" i="1" s="1"/>
  <c r="O1057" i="1" s="1"/>
  <c r="G1048" i="1"/>
  <c r="H1048" i="1" s="1"/>
  <c r="O1048" i="1" s="1"/>
  <c r="H1035" i="1"/>
  <c r="O1035" i="1" s="1"/>
  <c r="H973" i="1"/>
  <c r="L973" i="1" s="1"/>
  <c r="G972" i="1"/>
  <c r="H972" i="1" s="1"/>
  <c r="O972" i="1" s="1"/>
  <c r="G954" i="1"/>
  <c r="H954" i="1" s="1"/>
  <c r="O954" i="1" s="1"/>
  <c r="H937" i="1"/>
  <c r="K937" i="1" s="1"/>
  <c r="G936" i="1"/>
  <c r="H936" i="1" s="1"/>
  <c r="O936" i="1" s="1"/>
  <c r="G920" i="1"/>
  <c r="H920" i="1" s="1"/>
  <c r="O920" i="1" s="1"/>
  <c r="H904" i="1"/>
  <c r="L904" i="1" s="1"/>
  <c r="H890" i="1"/>
  <c r="K890" i="1" s="1"/>
  <c r="H889" i="1"/>
  <c r="K889" i="1" s="1"/>
  <c r="H882" i="1"/>
  <c r="O882" i="1" s="1"/>
  <c r="G865" i="1"/>
  <c r="H865" i="1" s="1"/>
  <c r="O865" i="1" s="1"/>
  <c r="G839" i="1"/>
  <c r="H839" i="1" s="1"/>
  <c r="O839" i="1" s="1"/>
  <c r="G818" i="1"/>
  <c r="H818" i="1" s="1"/>
  <c r="O818" i="1" s="1"/>
  <c r="H811" i="1"/>
  <c r="K811" i="1" s="1"/>
  <c r="H802" i="1"/>
  <c r="O802" i="1" s="1"/>
  <c r="H788" i="1"/>
  <c r="J788" i="1" s="1"/>
  <c r="H787" i="1"/>
  <c r="O787" i="1" s="1"/>
  <c r="G781" i="1"/>
  <c r="H781" i="1" s="1"/>
  <c r="O781" i="1" s="1"/>
  <c r="G774" i="1"/>
  <c r="H774" i="1" s="1"/>
  <c r="O774" i="1" s="1"/>
  <c r="H766" i="1"/>
  <c r="O766" i="1" s="1"/>
  <c r="G750" i="1"/>
  <c r="H750" i="1" s="1"/>
  <c r="O750" i="1" s="1"/>
  <c r="G741" i="1"/>
  <c r="H741" i="1" s="1"/>
  <c r="O741" i="1" s="1"/>
  <c r="G732" i="1"/>
  <c r="H732" i="1" s="1"/>
  <c r="O732" i="1" s="1"/>
  <c r="G723" i="1"/>
  <c r="H723" i="1" s="1"/>
  <c r="O723" i="1" s="1"/>
  <c r="H711" i="1"/>
  <c r="J711" i="1" s="1"/>
  <c r="G710" i="1"/>
  <c r="H710" i="1" s="1"/>
  <c r="O710" i="1" s="1"/>
  <c r="H703" i="1"/>
  <c r="J703" i="1" s="1"/>
  <c r="H688" i="1"/>
  <c r="K688" i="1" s="1"/>
  <c r="G674" i="1"/>
  <c r="H674" i="1" s="1"/>
  <c r="O674" i="1" s="1"/>
  <c r="G657" i="1"/>
  <c r="H657" i="1" s="1"/>
  <c r="O657" i="1" s="1"/>
  <c r="H631" i="1"/>
  <c r="J631" i="1" s="1"/>
  <c r="H620" i="1"/>
  <c r="O620" i="1" s="1"/>
  <c r="H607" i="1"/>
  <c r="J607" i="1" s="1"/>
  <c r="H599" i="1"/>
  <c r="K599" i="1" s="1"/>
  <c r="H586" i="1"/>
  <c r="H584" i="1"/>
  <c r="O584" i="1" s="1"/>
  <c r="H576" i="1"/>
  <c r="K576" i="1" s="1"/>
  <c r="H566" i="1"/>
  <c r="K566" i="1" s="1"/>
  <c r="H553" i="1"/>
  <c r="K553" i="1" s="1"/>
  <c r="H544" i="1"/>
  <c r="L544" i="1" s="1"/>
  <c r="H524" i="1"/>
  <c r="L524" i="1" s="1"/>
  <c r="H519" i="1"/>
  <c r="L519" i="1" s="1"/>
  <c r="H518" i="1"/>
  <c r="L518" i="1" s="1"/>
  <c r="G512" i="1"/>
  <c r="H512" i="1" s="1"/>
  <c r="O512" i="1" s="1"/>
  <c r="H495" i="1"/>
  <c r="J495" i="1" s="1"/>
  <c r="H491" i="1"/>
  <c r="L491" i="1" s="1"/>
  <c r="H480" i="1"/>
  <c r="O480" i="1" s="1"/>
  <c r="H471" i="1"/>
  <c r="L471" i="1" s="1"/>
  <c r="H449" i="1"/>
  <c r="K449" i="1" s="1"/>
  <c r="G440" i="1"/>
  <c r="H440" i="1" s="1"/>
  <c r="O440" i="1" s="1"/>
  <c r="G432" i="1"/>
  <c r="H432" i="1" s="1"/>
  <c r="O432" i="1" s="1"/>
  <c r="H415" i="1"/>
  <c r="J415" i="1" s="1"/>
  <c r="H408" i="1"/>
  <c r="J408" i="1" s="1"/>
  <c r="G395" i="1"/>
  <c r="H395" i="1" s="1"/>
  <c r="O395" i="1" s="1"/>
  <c r="H384" i="1"/>
  <c r="J384" i="1" s="1"/>
  <c r="G383" i="1"/>
  <c r="H383" i="1" s="1"/>
  <c r="O383" i="1" s="1"/>
  <c r="H377" i="1"/>
  <c r="L377" i="1" s="1"/>
  <c r="H369" i="1"/>
  <c r="J369" i="1" s="1"/>
  <c r="H361" i="1"/>
  <c r="O361" i="1" s="1"/>
  <c r="G334" i="1"/>
  <c r="H334" i="1" s="1"/>
  <c r="O334" i="1" s="1"/>
  <c r="H315" i="1"/>
  <c r="J315" i="1" s="1"/>
  <c r="G313" i="1"/>
  <c r="H313" i="1" s="1"/>
  <c r="O313" i="1" s="1"/>
  <c r="Z298" i="1"/>
  <c r="H240" i="1"/>
  <c r="J240" i="1" s="1"/>
  <c r="G238" i="1"/>
  <c r="H238" i="1" s="1"/>
  <c r="O238" i="1" s="1"/>
  <c r="H222" i="1"/>
  <c r="O222" i="1" s="1"/>
  <c r="H215" i="1"/>
  <c r="K215" i="1" s="1"/>
  <c r="H176" i="1"/>
  <c r="J176" i="1" s="1"/>
  <c r="W55" i="1"/>
  <c r="G156" i="1"/>
  <c r="H156" i="1" s="1"/>
  <c r="O156" i="1" s="1"/>
  <c r="H149" i="1"/>
  <c r="J149" i="1" s="1"/>
  <c r="H144" i="1"/>
  <c r="J144" i="1" s="1"/>
  <c r="H142" i="1"/>
  <c r="O142" i="1" s="1"/>
  <c r="H135" i="1"/>
  <c r="K135" i="1" s="1"/>
  <c r="G133" i="1"/>
  <c r="H133" i="1" s="1"/>
  <c r="O133" i="1" s="1"/>
  <c r="H126" i="1"/>
  <c r="J126" i="1" s="1"/>
  <c r="G124" i="1"/>
  <c r="H124" i="1" s="1"/>
  <c r="O124" i="1" s="1"/>
  <c r="G115" i="1"/>
  <c r="H115" i="1" s="1"/>
  <c r="O115" i="1" s="1"/>
  <c r="H108" i="1"/>
  <c r="L108" i="1" s="1"/>
  <c r="H107" i="1"/>
  <c r="L107" i="1" s="1"/>
  <c r="G106" i="1"/>
  <c r="H106" i="1" s="1"/>
  <c r="O106" i="1" s="1"/>
  <c r="H99" i="1"/>
  <c r="K99" i="1" s="1"/>
  <c r="H98" i="1"/>
  <c r="K98" i="1" s="1"/>
  <c r="G97" i="1"/>
  <c r="H97" i="1" s="1"/>
  <c r="O97" i="1" s="1"/>
  <c r="H89" i="1"/>
  <c r="L89" i="1" s="1"/>
  <c r="H81" i="1"/>
  <c r="L81" i="1" s="1"/>
  <c r="H80" i="1"/>
  <c r="L80" i="1" s="1"/>
  <c r="AC55" i="1"/>
  <c r="G61" i="1"/>
  <c r="H61" i="1" s="1"/>
  <c r="O61" i="1" s="1"/>
  <c r="Z55" i="1"/>
  <c r="M55" i="1"/>
  <c r="R47" i="1" s="1"/>
  <c r="S47" i="1" s="1"/>
  <c r="H1245" i="1"/>
  <c r="J1245" i="1" s="1"/>
  <c r="H1219" i="1"/>
  <c r="J1219" i="1" s="1"/>
  <c r="H1217" i="1"/>
  <c r="J1217" i="1" s="1"/>
  <c r="H1204" i="1"/>
  <c r="J1204" i="1" s="1"/>
  <c r="H1149" i="1"/>
  <c r="L1149" i="1" s="1"/>
  <c r="H897" i="1"/>
  <c r="O897" i="1" s="1"/>
  <c r="H884" i="1"/>
  <c r="L884" i="1" s="1"/>
  <c r="H875" i="1"/>
  <c r="L875" i="1" s="1"/>
  <c r="H850" i="1"/>
  <c r="L850" i="1" s="1"/>
  <c r="H812" i="1"/>
  <c r="K812" i="1" s="1"/>
  <c r="H716" i="1"/>
  <c r="L716" i="1" s="1"/>
  <c r="H668" i="1"/>
  <c r="L668" i="1" s="1"/>
  <c r="H425" i="1"/>
  <c r="L425" i="1" s="1"/>
  <c r="H376" i="1"/>
  <c r="L376" i="1" s="1"/>
  <c r="H336" i="1"/>
  <c r="K336" i="1" s="1"/>
  <c r="H305" i="1"/>
  <c r="O305" i="1" s="1"/>
  <c r="H255" i="1"/>
  <c r="J255" i="1" s="1"/>
  <c r="H231" i="1"/>
  <c r="L231" i="1" s="1"/>
  <c r="H196" i="1"/>
  <c r="O196" i="1" s="1"/>
  <c r="H1132" i="1"/>
  <c r="K1132" i="1" s="1"/>
  <c r="G1122" i="1"/>
  <c r="H1122" i="1" s="1"/>
  <c r="O1122" i="1" s="1"/>
  <c r="H1106" i="1"/>
  <c r="K1106" i="1" s="1"/>
  <c r="H1049" i="1"/>
  <c r="L1049" i="1" s="1"/>
  <c r="H1041" i="1"/>
  <c r="K1041" i="1" s="1"/>
  <c r="H1028" i="1"/>
  <c r="L1028" i="1" s="1"/>
  <c r="G1027" i="1"/>
  <c r="H1027" i="1" s="1"/>
  <c r="O1027" i="1" s="1"/>
  <c r="G1019" i="1"/>
  <c r="H1019" i="1" s="1"/>
  <c r="O1019" i="1" s="1"/>
  <c r="H1013" i="1"/>
  <c r="K1013" i="1" s="1"/>
  <c r="G1007" i="1"/>
  <c r="H1007" i="1" s="1"/>
  <c r="O1007" i="1" s="1"/>
  <c r="H1001" i="1"/>
  <c r="K1001" i="1" s="1"/>
  <c r="H996" i="1"/>
  <c r="K996" i="1" s="1"/>
  <c r="H995" i="1"/>
  <c r="K995" i="1" s="1"/>
  <c r="H994" i="1"/>
  <c r="O994" i="1" s="1"/>
  <c r="H986" i="1"/>
  <c r="K986" i="1" s="1"/>
  <c r="G985" i="1"/>
  <c r="H985" i="1" s="1"/>
  <c r="O985" i="1" s="1"/>
  <c r="H965" i="1"/>
  <c r="K965" i="1" s="1"/>
  <c r="H963" i="1"/>
  <c r="O963" i="1" s="1"/>
  <c r="H942" i="1"/>
  <c r="J942" i="1" s="1"/>
  <c r="H921" i="1"/>
  <c r="L921" i="1" s="1"/>
  <c r="G911" i="1"/>
  <c r="H911" i="1" s="1"/>
  <c r="O911" i="1" s="1"/>
  <c r="H903" i="1"/>
  <c r="L903" i="1" s="1"/>
  <c r="H883" i="1"/>
  <c r="L883" i="1" s="1"/>
  <c r="G874" i="1"/>
  <c r="H874" i="1" s="1"/>
  <c r="O874" i="1" s="1"/>
  <c r="G857" i="1"/>
  <c r="H857" i="1" s="1"/>
  <c r="O857" i="1" s="1"/>
  <c r="G848" i="1"/>
  <c r="H848" i="1" s="1"/>
  <c r="O848" i="1" s="1"/>
  <c r="H841" i="1"/>
  <c r="L841" i="1" s="1"/>
  <c r="G831" i="1"/>
  <c r="H831" i="1" s="1"/>
  <c r="O831" i="1" s="1"/>
  <c r="G825" i="1"/>
  <c r="H825" i="1" s="1"/>
  <c r="O825" i="1" s="1"/>
  <c r="G810" i="1"/>
  <c r="H810" i="1" s="1"/>
  <c r="O810" i="1" s="1"/>
  <c r="H795" i="1"/>
  <c r="K795" i="1" s="1"/>
  <c r="G794" i="1"/>
  <c r="H794" i="1" s="1"/>
  <c r="O794" i="1" s="1"/>
  <c r="H768" i="1"/>
  <c r="L768" i="1" s="1"/>
  <c r="H760" i="1"/>
  <c r="L760" i="1" s="1"/>
  <c r="G759" i="1"/>
  <c r="H759" i="1" s="1"/>
  <c r="O759" i="1" s="1"/>
  <c r="H725" i="1"/>
  <c r="L725" i="1" s="1"/>
  <c r="H724" i="1"/>
  <c r="L724" i="1" s="1"/>
  <c r="H717" i="1"/>
  <c r="L717" i="1" s="1"/>
  <c r="H698" i="1"/>
  <c r="K698" i="1" s="1"/>
  <c r="H697" i="1"/>
  <c r="K697" i="1" s="1"/>
  <c r="G696" i="1"/>
  <c r="H696" i="1" s="1"/>
  <c r="O696" i="1" s="1"/>
  <c r="H683" i="1"/>
  <c r="O683" i="1" s="1"/>
  <c r="H676" i="1"/>
  <c r="J676" i="1" s="1"/>
  <c r="H675" i="1"/>
  <c r="J675" i="1" s="1"/>
  <c r="G666" i="1"/>
  <c r="H666" i="1" s="1"/>
  <c r="O666" i="1" s="1"/>
  <c r="H658" i="1"/>
  <c r="K658" i="1" s="1"/>
  <c r="H650" i="1"/>
  <c r="K650" i="1" s="1"/>
  <c r="H649" i="1"/>
  <c r="K649" i="1" s="1"/>
  <c r="G648" i="1"/>
  <c r="H648" i="1" s="1"/>
  <c r="O648" i="1" s="1"/>
  <c r="H641" i="1"/>
  <c r="K641" i="1" s="1"/>
  <c r="H640" i="1"/>
  <c r="K640" i="1" s="1"/>
  <c r="H625" i="1"/>
  <c r="K625" i="1" s="1"/>
  <c r="H608" i="1"/>
  <c r="J608" i="1" s="1"/>
  <c r="G593" i="1"/>
  <c r="H593" i="1" s="1"/>
  <c r="O593" i="1" s="1"/>
  <c r="H585" i="1"/>
  <c r="K585" i="1" s="1"/>
  <c r="G574" i="1"/>
  <c r="H574" i="1" s="1"/>
  <c r="O574" i="1" s="1"/>
  <c r="H567" i="1"/>
  <c r="K567" i="1" s="1"/>
  <c r="G565" i="1"/>
  <c r="H565" i="1" s="1"/>
  <c r="O565" i="1" s="1"/>
  <c r="H558" i="1"/>
  <c r="J558" i="1" s="1"/>
  <c r="H551" i="1"/>
  <c r="O551" i="1" s="1"/>
  <c r="G542" i="1"/>
  <c r="H542" i="1" s="1"/>
  <c r="O542" i="1" s="1"/>
  <c r="H534" i="1"/>
  <c r="L534" i="1" s="1"/>
  <c r="G490" i="1"/>
  <c r="H490" i="1" s="1"/>
  <c r="O490" i="1" s="1"/>
  <c r="H470" i="1"/>
  <c r="L470" i="1" s="1"/>
  <c r="H469" i="1"/>
  <c r="O469" i="1" s="1"/>
  <c r="H459" i="1"/>
  <c r="K459" i="1" s="1"/>
  <c r="G458" i="1"/>
  <c r="H458" i="1" s="1"/>
  <c r="O458" i="1" s="1"/>
  <c r="G448" i="1"/>
  <c r="H448" i="1" s="1"/>
  <c r="O448" i="1" s="1"/>
  <c r="G423" i="1"/>
  <c r="H423" i="1" s="1"/>
  <c r="O423" i="1" s="1"/>
  <c r="G414" i="1"/>
  <c r="H414" i="1" s="1"/>
  <c r="O414" i="1" s="1"/>
  <c r="H407" i="1"/>
  <c r="J407" i="1" s="1"/>
  <c r="H396" i="1"/>
  <c r="L396" i="1" s="1"/>
  <c r="H352" i="1"/>
  <c r="L352" i="1" s="1"/>
  <c r="G350" i="1"/>
  <c r="H350" i="1" s="1"/>
  <c r="O350" i="1" s="1"/>
  <c r="G342" i="1"/>
  <c r="H342" i="1" s="1"/>
  <c r="O342" i="1" s="1"/>
  <c r="H326" i="1"/>
  <c r="J326" i="1" s="1"/>
  <c r="H314" i="1"/>
  <c r="J314" i="1" s="1"/>
  <c r="H306" i="1"/>
  <c r="L306" i="1" s="1"/>
  <c r="H296" i="1"/>
  <c r="J296" i="1" s="1"/>
  <c r="H290" i="1"/>
  <c r="L290" i="1" s="1"/>
  <c r="G289" i="1"/>
  <c r="H289" i="1" s="1"/>
  <c r="O289" i="1" s="1"/>
  <c r="H282" i="1"/>
  <c r="K282" i="1" s="1"/>
  <c r="H281" i="1"/>
  <c r="O281" i="1" s="1"/>
  <c r="H274" i="1"/>
  <c r="K274" i="1" s="1"/>
  <c r="G273" i="1"/>
  <c r="H273" i="1" s="1"/>
  <c r="O273" i="1" s="1"/>
  <c r="H266" i="1"/>
  <c r="K266" i="1" s="1"/>
  <c r="H265" i="1"/>
  <c r="K265" i="1" s="1"/>
  <c r="H259" i="1"/>
  <c r="J259" i="1" s="1"/>
  <c r="H250" i="1"/>
  <c r="K250" i="1" s="1"/>
  <c r="H249" i="1"/>
  <c r="K249" i="1" s="1"/>
  <c r="H232" i="1"/>
  <c r="O232" i="1" s="1"/>
  <c r="H214" i="1"/>
  <c r="K214" i="1" s="1"/>
  <c r="G213" i="1"/>
  <c r="H213" i="1" s="1"/>
  <c r="O213" i="1" s="1"/>
  <c r="H184" i="1"/>
  <c r="J184" i="1" s="1"/>
  <c r="H177" i="1"/>
  <c r="J177" i="1" s="1"/>
  <c r="H175" i="1"/>
  <c r="O175" i="1" s="1"/>
  <c r="H163" i="1"/>
  <c r="J163" i="1" s="1"/>
  <c r="H158" i="1"/>
  <c r="J158" i="1" s="1"/>
  <c r="X55" i="1"/>
  <c r="H134" i="1"/>
  <c r="K134" i="1" s="1"/>
  <c r="H125" i="1"/>
  <c r="J125" i="1" s="1"/>
  <c r="H117" i="1"/>
  <c r="K117" i="1" s="1"/>
  <c r="H116" i="1"/>
  <c r="K116" i="1" s="1"/>
  <c r="H90" i="1"/>
  <c r="L90" i="1" s="1"/>
  <c r="G88" i="1"/>
  <c r="H88" i="1" s="1"/>
  <c r="O88" i="1" s="1"/>
  <c r="G79" i="1"/>
  <c r="H79" i="1" s="1"/>
  <c r="O79" i="1" s="1"/>
  <c r="H72" i="1"/>
  <c r="K72" i="1" s="1"/>
  <c r="H71" i="1"/>
  <c r="K71" i="1" s="1"/>
  <c r="G70" i="1"/>
  <c r="H70" i="1" s="1"/>
  <c r="O70" i="1" s="1"/>
  <c r="H63" i="1"/>
  <c r="J63" i="1" s="1"/>
  <c r="H62" i="1"/>
  <c r="J62" i="1" s="1"/>
  <c r="N55" i="1"/>
  <c r="R48" i="1" s="1"/>
  <c r="S48" i="1" s="1"/>
  <c r="H1205" i="1"/>
  <c r="J1205" i="1" s="1"/>
  <c r="H1187" i="1"/>
  <c r="L1187" i="1" s="1"/>
  <c r="H1087" i="1"/>
  <c r="O1087" i="1" s="1"/>
  <c r="H929" i="1"/>
  <c r="O929" i="1" s="1"/>
  <c r="H922" i="1"/>
  <c r="L922" i="1" s="1"/>
  <c r="H840" i="1"/>
  <c r="L840" i="1" s="1"/>
  <c r="H796" i="1"/>
  <c r="K796" i="1" s="1"/>
  <c r="H767" i="1"/>
  <c r="L767" i="1" s="1"/>
  <c r="H743" i="1"/>
  <c r="L743" i="1" s="1"/>
  <c r="H734" i="1"/>
  <c r="L734" i="1" s="1"/>
  <c r="H639" i="1"/>
  <c r="O639" i="1" s="1"/>
  <c r="H606" i="1"/>
  <c r="O606" i="1" s="1"/>
  <c r="H533" i="1"/>
  <c r="O533" i="1" s="1"/>
  <c r="H503" i="1"/>
  <c r="O503" i="1" s="1"/>
  <c r="H389" i="1"/>
  <c r="K389" i="1" s="1"/>
  <c r="H198" i="1"/>
  <c r="L198" i="1" s="1"/>
  <c r="H197" i="1"/>
  <c r="L197" i="1" s="1"/>
  <c r="H189" i="1"/>
  <c r="J189" i="1" s="1"/>
  <c r="R43" i="1" l="1"/>
  <c r="S43" i="1" s="1"/>
  <c r="L55" i="1"/>
  <c r="R46" i="1" s="1"/>
  <c r="S46" i="1" s="1"/>
  <c r="O55" i="1"/>
  <c r="R49" i="1" s="1"/>
  <c r="S49" i="1" s="1"/>
  <c r="K55" i="1"/>
  <c r="R45" i="1" s="1"/>
  <c r="S45" i="1" s="1"/>
  <c r="J55" i="1"/>
  <c r="R44" i="1" s="1"/>
  <c r="S44" i="1" s="1"/>
  <c r="S50" i="1" s="1"/>
  <c r="U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Pallavi P</author>
  </authors>
  <commentList>
    <comment ref="B462" authorId="0" shapeId="0" xr:uid="{398D9DC5-4523-4ECE-8746-82137030C97A}">
      <text>
        <r>
          <rPr>
            <b/>
            <sz val="9"/>
            <color indexed="81"/>
            <rFont val="Tahoma"/>
            <family val="2"/>
          </rPr>
          <t>Pallavi P:</t>
        </r>
        <r>
          <rPr>
            <sz val="9"/>
            <color indexed="81"/>
            <rFont val="Tahoma"/>
            <family val="2"/>
          </rPr>
          <t xml:space="preserve">
in Framing Plan details not  given
</t>
        </r>
      </text>
    </comment>
  </commentList>
</comments>
</file>

<file path=xl/sharedStrings.xml><?xml version="1.0" encoding="utf-8"?>
<sst xmlns="http://schemas.openxmlformats.org/spreadsheetml/2006/main" count="1361" uniqueCount="265">
  <si>
    <t>DATA :</t>
  </si>
  <si>
    <t>\\datasvm01.sobha.com\Data_003\Delhi\19_KarmaLakeLand\02_Detailed\02_Detailed_Est\Structure\Working drawings\TOWER 3\After 3 SET\Beams &amp; slab\SE-207-T3_R1_GF FLOOR BEAM DETAILS.dwg</t>
  </si>
  <si>
    <t>Particulars</t>
  </si>
  <si>
    <t>Units</t>
  </si>
  <si>
    <t>Steel Grade</t>
  </si>
  <si>
    <t>FE-550 D</t>
  </si>
  <si>
    <t>N/Sq.mm</t>
  </si>
  <si>
    <t xml:space="preserve">Grade of Concrete </t>
  </si>
  <si>
    <t>M 50</t>
  </si>
  <si>
    <t xml:space="preserve">Clear Cover Beam </t>
  </si>
  <si>
    <t>Meter</t>
  </si>
  <si>
    <t>Shear wall width</t>
  </si>
  <si>
    <t>DEVELOPMENT LENGTH FOR FE 550D :</t>
  </si>
  <si>
    <t>S.NO</t>
  </si>
  <si>
    <t>DIAMETER OF BAR (MM)</t>
  </si>
  <si>
    <t>M 20</t>
  </si>
  <si>
    <t>M 25</t>
  </si>
  <si>
    <t>M 30</t>
  </si>
  <si>
    <t>M 35</t>
  </si>
  <si>
    <t>M 40 &amp; ABOVE GRADE</t>
  </si>
  <si>
    <t>LAP LENGTH - FE 500 :</t>
  </si>
  <si>
    <t>DEVELOPMENT LENGTH OF BAR (M)</t>
  </si>
  <si>
    <t>HOOK LENGTH :</t>
  </si>
  <si>
    <t>DIAMETER OF BAR  (MM)</t>
  </si>
  <si>
    <t>HOOK  LENGTH OF BAR (M)</t>
  </si>
  <si>
    <t>PIN BAR LENGTH :</t>
  </si>
  <si>
    <t xml:space="preserve">WIDTH OF BEAM </t>
  </si>
  <si>
    <t>PIN BAR DIAMETER (M)</t>
  </si>
  <si>
    <t>PIN BAR SPACING (M)</t>
  </si>
  <si>
    <t>PIN BAR LENGTH (M)</t>
  </si>
  <si>
    <t xml:space="preserve">ABSTRACT </t>
  </si>
  <si>
    <t>Basement-2 beams</t>
  </si>
  <si>
    <t>Tower-03</t>
  </si>
  <si>
    <t>Total</t>
  </si>
  <si>
    <t>Concrete - M50</t>
  </si>
  <si>
    <t>=</t>
  </si>
  <si>
    <t>Shuttering</t>
  </si>
  <si>
    <t>8 dia</t>
  </si>
  <si>
    <t>10 dia</t>
  </si>
  <si>
    <t>12 dia</t>
  </si>
  <si>
    <t>16 dia</t>
  </si>
  <si>
    <t>20 dia</t>
  </si>
  <si>
    <t>25 dia</t>
  </si>
  <si>
    <t>DIAMETER OF BAR (M)</t>
  </si>
  <si>
    <t>UNIT WEIGHT :</t>
  </si>
  <si>
    <t>BEAM TYPE</t>
  </si>
  <si>
    <t>Shuttering Qty</t>
  </si>
  <si>
    <t>Bottom shuttering</t>
  </si>
  <si>
    <t>Internal =0.6</t>
  </si>
  <si>
    <t>Internal &lt;0.6</t>
  </si>
  <si>
    <t>Internal &gt;0.6</t>
  </si>
  <si>
    <t>External =0.6</t>
  </si>
  <si>
    <t>External &lt;0.6</t>
  </si>
  <si>
    <t>External &gt;0.6</t>
  </si>
  <si>
    <t>DESCRIPTION</t>
  </si>
  <si>
    <t xml:space="preserve">NOS </t>
  </si>
  <si>
    <t>DIA OF BAR (MM)</t>
  </si>
  <si>
    <t>SPACING OF BAR (M)</t>
  </si>
  <si>
    <t xml:space="preserve">NO OF BARS </t>
  </si>
  <si>
    <t>LENGTH OF BAR (M)</t>
  </si>
  <si>
    <t>TOTAL LENGTH OF BAR (M)</t>
  </si>
  <si>
    <t>RCC QTY (CUM)</t>
  </si>
  <si>
    <t xml:space="preserve">8 MM </t>
  </si>
  <si>
    <t>10 MM</t>
  </si>
  <si>
    <t>12 MM</t>
  </si>
  <si>
    <t>16 MM</t>
  </si>
  <si>
    <t>20 MM</t>
  </si>
  <si>
    <t>25 MM</t>
  </si>
  <si>
    <t>GAUGE PIECE QUANTITY (SQ.M.)</t>
  </si>
  <si>
    <t>Slab Thickness-1</t>
  </si>
  <si>
    <t>Slab Thickness-2</t>
  </si>
  <si>
    <t>bottom Shuttering</t>
  </si>
  <si>
    <t>Side shuttering</t>
  </si>
  <si>
    <t>BM-1 Beam</t>
  </si>
  <si>
    <t>B1</t>
  </si>
  <si>
    <t>INTERNAL</t>
  </si>
  <si>
    <t>Top Reinforcement</t>
  </si>
  <si>
    <t>Top extra reinforcement</t>
  </si>
  <si>
    <t>Bottom reinforcement</t>
  </si>
  <si>
    <t>Bottom extra reinforcement</t>
  </si>
  <si>
    <t xml:space="preserve">Pin Bar </t>
  </si>
  <si>
    <t>Stirrups 2L-Y8@100C/C</t>
  </si>
  <si>
    <t>Stirrups 2L-Y8@125C/C</t>
  </si>
  <si>
    <t>B2</t>
  </si>
  <si>
    <t>Stirrups 2L-Y10@100C/C</t>
  </si>
  <si>
    <t>Stirrups 2L-Y10@150C/C</t>
  </si>
  <si>
    <t>B-3</t>
  </si>
  <si>
    <t>EXTERNAL</t>
  </si>
  <si>
    <t>Stirrups 2L-Y12@100C/C</t>
  </si>
  <si>
    <t>Stirrups 2L-Y12@125C/C</t>
  </si>
  <si>
    <t>B4</t>
  </si>
  <si>
    <t>Bottrom extra reinforcement</t>
  </si>
  <si>
    <t>B4-A</t>
  </si>
  <si>
    <t>BOTTOM extra reinforcement</t>
  </si>
  <si>
    <t>B8</t>
  </si>
  <si>
    <t>Stirrups 3L-Y12@100C/C</t>
  </si>
  <si>
    <t>Hook</t>
  </si>
  <si>
    <t>B-9</t>
  </si>
  <si>
    <t>B-5</t>
  </si>
  <si>
    <t xml:space="preserve">  </t>
  </si>
  <si>
    <t>B-6</t>
  </si>
  <si>
    <t>B-7</t>
  </si>
  <si>
    <t>B-10</t>
  </si>
  <si>
    <t>Stirrups 2L-Y8@125/C</t>
  </si>
  <si>
    <t>B-11</t>
  </si>
  <si>
    <t>Stirrups 2L-Y8@100/C</t>
  </si>
  <si>
    <t>B-12</t>
  </si>
  <si>
    <t>Stirrups 2L-Y8@175/C</t>
  </si>
  <si>
    <t>U bar 2L-Y8@200/C</t>
  </si>
  <si>
    <t>B-13</t>
  </si>
  <si>
    <t xml:space="preserve">Daigonal bar </t>
  </si>
  <si>
    <t>Stirrups -Y8@100C/C</t>
  </si>
  <si>
    <t>B-14</t>
  </si>
  <si>
    <t>B-15</t>
  </si>
  <si>
    <t>Stirrups 2L-Y12@100/C</t>
  </si>
  <si>
    <t>Stirrups 2L-Y12@175/C</t>
  </si>
  <si>
    <t>B-16</t>
  </si>
  <si>
    <t>Stirrups 2L-Y12@125/C</t>
  </si>
  <si>
    <t>B-16A</t>
  </si>
  <si>
    <t>bottom extra reinforcement</t>
  </si>
  <si>
    <t>Stirrups 2L-Y10@100/C</t>
  </si>
  <si>
    <t>Stirrups 2L-Y10@150/C</t>
  </si>
  <si>
    <t>B-20</t>
  </si>
  <si>
    <t>B-21</t>
  </si>
  <si>
    <t>Stirrups 3L-Y12@100/C</t>
  </si>
  <si>
    <t>B-22</t>
  </si>
  <si>
    <t>B-23</t>
  </si>
  <si>
    <t>Stirrups 2L-Y10@175/C</t>
  </si>
  <si>
    <t>B-24</t>
  </si>
  <si>
    <t>Side bar  Reinforcement</t>
  </si>
  <si>
    <t>B-25</t>
  </si>
  <si>
    <t>B-26</t>
  </si>
  <si>
    <t>B-27</t>
  </si>
  <si>
    <t>Stirrups 2L-Y10@125/C</t>
  </si>
  <si>
    <t>B-28</t>
  </si>
  <si>
    <t>Stirrups 2L-Y12@150/C</t>
  </si>
  <si>
    <t>B-29</t>
  </si>
  <si>
    <t>B-30</t>
  </si>
  <si>
    <t>B-31</t>
  </si>
  <si>
    <t>B-32</t>
  </si>
  <si>
    <t>B-33</t>
  </si>
  <si>
    <t>B-34</t>
  </si>
  <si>
    <t>B-35</t>
  </si>
  <si>
    <t>B-36</t>
  </si>
  <si>
    <t>B-37</t>
  </si>
  <si>
    <t>Stirrups 3L-Y12@125/C</t>
  </si>
  <si>
    <t>B-37A</t>
  </si>
  <si>
    <t>B-38</t>
  </si>
  <si>
    <t>B-39</t>
  </si>
  <si>
    <t>B-40</t>
  </si>
  <si>
    <t>B-41</t>
  </si>
  <si>
    <t>B-42</t>
  </si>
  <si>
    <t>B-43</t>
  </si>
  <si>
    <t>B-44</t>
  </si>
  <si>
    <t>B-45</t>
  </si>
  <si>
    <t>B-46</t>
  </si>
  <si>
    <t>B-17</t>
  </si>
  <si>
    <t>B-47</t>
  </si>
  <si>
    <t>B-48</t>
  </si>
  <si>
    <t>Stirrups 3L-Y10@100/C</t>
  </si>
  <si>
    <t>B-48A</t>
  </si>
  <si>
    <t>B-49</t>
  </si>
  <si>
    <t>Top extra  Reinforcement</t>
  </si>
  <si>
    <t>B-50</t>
  </si>
  <si>
    <t>B-51</t>
  </si>
  <si>
    <t>B-52</t>
  </si>
  <si>
    <t xml:space="preserve"> Bottom extra  Reinforcement</t>
  </si>
  <si>
    <t>B-52A</t>
  </si>
  <si>
    <t>B-52B</t>
  </si>
  <si>
    <t>B-53</t>
  </si>
  <si>
    <t>B-54</t>
  </si>
  <si>
    <t>B-55</t>
  </si>
  <si>
    <t>B-56</t>
  </si>
  <si>
    <t>B-57</t>
  </si>
  <si>
    <t>B-58</t>
  </si>
  <si>
    <t>B-59</t>
  </si>
  <si>
    <t>B-60</t>
  </si>
  <si>
    <t>U bar 2L-Y10@150/C</t>
  </si>
  <si>
    <t>B-61</t>
  </si>
  <si>
    <t>Stirrups 2L-Y8@150/C</t>
  </si>
  <si>
    <t>B-62</t>
  </si>
  <si>
    <t>B-62A</t>
  </si>
  <si>
    <t>B-63</t>
  </si>
  <si>
    <t>B-64</t>
  </si>
  <si>
    <t>B-65</t>
  </si>
  <si>
    <t>B-66</t>
  </si>
  <si>
    <t>B-67</t>
  </si>
  <si>
    <t>B-68</t>
  </si>
  <si>
    <t>B-69</t>
  </si>
  <si>
    <t>B-71</t>
  </si>
  <si>
    <t>B-72</t>
  </si>
  <si>
    <t>B-73</t>
  </si>
  <si>
    <t>B-74</t>
  </si>
  <si>
    <t>B-75</t>
  </si>
  <si>
    <t>B-76</t>
  </si>
  <si>
    <t>B-77</t>
  </si>
  <si>
    <t>B-77-A</t>
  </si>
  <si>
    <t>B-79A</t>
  </si>
  <si>
    <t>B-70</t>
  </si>
  <si>
    <t>B-70A</t>
  </si>
  <si>
    <t>B-70B</t>
  </si>
  <si>
    <t>B-70C</t>
  </si>
  <si>
    <t>B-70D</t>
  </si>
  <si>
    <t>B-80</t>
  </si>
  <si>
    <t>B-81</t>
  </si>
  <si>
    <t>B-82</t>
  </si>
  <si>
    <t>B-83</t>
  </si>
  <si>
    <t>B-84</t>
  </si>
  <si>
    <t>B-85</t>
  </si>
  <si>
    <t>B-84A</t>
  </si>
  <si>
    <t>B-87</t>
  </si>
  <si>
    <t>B-87A</t>
  </si>
  <si>
    <t>B-4B</t>
  </si>
  <si>
    <t>B-4C</t>
  </si>
  <si>
    <t>B-88</t>
  </si>
  <si>
    <t>B-89</t>
  </si>
  <si>
    <t>B-90</t>
  </si>
  <si>
    <t>B-91</t>
  </si>
  <si>
    <t>B-92</t>
  </si>
  <si>
    <t>Bottom extra  Reinforcement</t>
  </si>
  <si>
    <t>B-93</t>
  </si>
  <si>
    <t>B-93A</t>
  </si>
  <si>
    <t>B-94</t>
  </si>
  <si>
    <t>B-95</t>
  </si>
  <si>
    <t>B-95A</t>
  </si>
  <si>
    <t>B-96</t>
  </si>
  <si>
    <t>B-97</t>
  </si>
  <si>
    <t>U bar 2L-Y10@125/C</t>
  </si>
  <si>
    <t>B-97A</t>
  </si>
  <si>
    <t>B-98</t>
  </si>
  <si>
    <t>B-99</t>
  </si>
  <si>
    <t>B-100</t>
  </si>
  <si>
    <t>B-53A</t>
  </si>
  <si>
    <t>Top extra Reinforcement</t>
  </si>
  <si>
    <t>B-100B</t>
  </si>
  <si>
    <t>B-100C</t>
  </si>
  <si>
    <t>B-100E</t>
  </si>
  <si>
    <t>B-100D</t>
  </si>
  <si>
    <t>Bottom extra Reinforcement</t>
  </si>
  <si>
    <t>B-101</t>
  </si>
  <si>
    <t>B-102</t>
  </si>
  <si>
    <t>B-102A</t>
  </si>
  <si>
    <t>B-103</t>
  </si>
  <si>
    <t>B-103A</t>
  </si>
  <si>
    <t>B-105</t>
  </si>
  <si>
    <t>B-106</t>
  </si>
  <si>
    <t>B-106A</t>
  </si>
  <si>
    <t>B-108</t>
  </si>
  <si>
    <t>B-109</t>
  </si>
  <si>
    <t>B-109A</t>
  </si>
  <si>
    <t>B-115</t>
  </si>
  <si>
    <t>Stirrups 4L-Y8@100/C</t>
  </si>
  <si>
    <t>Stirrups 4L-Y8@125/C</t>
  </si>
  <si>
    <t>B-81A/       B100A</t>
  </si>
  <si>
    <t>B-86</t>
  </si>
  <si>
    <t>B-104,       B107,       B116</t>
  </si>
  <si>
    <t>B-18</t>
  </si>
  <si>
    <t>B-19</t>
  </si>
  <si>
    <t>B-110</t>
  </si>
  <si>
    <t>B-111</t>
  </si>
  <si>
    <t>B-112</t>
  </si>
  <si>
    <t>B-113</t>
  </si>
  <si>
    <t>B-78</t>
  </si>
  <si>
    <t>B-79</t>
  </si>
  <si>
    <t>B-114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</si>
</sst>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* #,##0.000_);_(* \(#,##0.0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4" tint="-0.499984740745262"/>
      <name val="Tahoma"/>
      <family val="2"/>
    </font>
    <font>
      <sz val="10"/>
      <name val="Tahoma"/>
      <family val="2"/>
    </font>
    <font>
      <b/>
      <sz val="10"/>
      <color theme="4" tint="-0.249977111117893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indexed="12"/>
      <name val="Tahoma"/>
      <family val="2"/>
    </font>
    <font>
      <b/>
      <sz val="10"/>
      <color rgb="FFFF0000"/>
      <name val="Tahoma"/>
      <family val="2"/>
    </font>
    <font>
      <b/>
      <sz val="10"/>
      <color theme="3" tint="-0.499984740745262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</cellStyleXfs>
  <cellXfs count="295">
    <xf numFmtId="0" fontId="0" fillId="0" borderId="0" xfId="0"/>
    <xf numFmtId="43" fontId="3" fillId="0" borderId="0" xfId="1" applyFont="1" applyFill="1" applyAlignment="1">
      <alignment vertical="center"/>
    </xf>
    <xf numFmtId="43" fontId="4" fillId="0" borderId="0" xfId="1" applyFont="1" applyFill="1"/>
    <xf numFmtId="43" fontId="4" fillId="0" borderId="0" xfId="1" applyFont="1" applyFill="1" applyAlignment="1"/>
    <xf numFmtId="43" fontId="4" fillId="0" borderId="0" xfId="1" applyFont="1" applyFill="1" applyBorder="1"/>
    <xf numFmtId="43" fontId="3" fillId="0" borderId="0" xfId="1" applyFont="1" applyFill="1" applyAlignment="1">
      <alignment horizontal="left" vertical="center" wrapText="1"/>
    </xf>
    <xf numFmtId="43" fontId="2" fillId="0" borderId="0" xfId="2" applyNumberFormat="1" applyFill="1" applyAlignment="1">
      <alignment vertical="center"/>
    </xf>
    <xf numFmtId="43" fontId="4" fillId="0" borderId="0" xfId="1" applyFont="1" applyFill="1" applyAlignment="1">
      <alignment horizontal="left" vertical="center" wrapText="1"/>
    </xf>
    <xf numFmtId="43" fontId="4" fillId="0" borderId="0" xfId="1" applyFont="1" applyFill="1" applyBorder="1" applyAlignment="1">
      <alignment horizontal="left" vertical="center" wrapText="1"/>
    </xf>
    <xf numFmtId="43" fontId="4" fillId="0" borderId="0" xfId="1" applyFont="1" applyFill="1" applyAlignment="1">
      <alignment horizontal="left" vertical="center"/>
    </xf>
    <xf numFmtId="43" fontId="3" fillId="0" borderId="1" xfId="1" applyFont="1" applyFill="1" applyBorder="1" applyAlignment="1">
      <alignment horizontal="center" vertical="center" wrapText="1"/>
    </xf>
    <xf numFmtId="43" fontId="3" fillId="0" borderId="2" xfId="1" applyFont="1" applyFill="1" applyBorder="1" applyAlignment="1">
      <alignment horizontal="center" vertical="center" wrapText="1"/>
    </xf>
    <xf numFmtId="43" fontId="3" fillId="0" borderId="3" xfId="1" applyFont="1" applyFill="1" applyBorder="1" applyAlignment="1">
      <alignment horizontal="center" vertical="center" wrapText="1"/>
    </xf>
    <xf numFmtId="43" fontId="4" fillId="2" borderId="0" xfId="1" applyFont="1" applyFill="1" applyBorder="1" applyAlignment="1">
      <alignment horizontal="center" vertical="center" wrapText="1"/>
    </xf>
    <xf numFmtId="43" fontId="4" fillId="0" borderId="4" xfId="1" applyFont="1" applyFill="1" applyBorder="1" applyAlignment="1">
      <alignment horizontal="left" vertical="center" wrapText="1"/>
    </xf>
    <xf numFmtId="43" fontId="4" fillId="0" borderId="5" xfId="1" applyFont="1" applyFill="1" applyBorder="1" applyAlignment="1">
      <alignment horizontal="right" vertical="center" wrapText="1"/>
    </xf>
    <xf numFmtId="43" fontId="4" fillId="0" borderId="6" xfId="1" applyFont="1" applyFill="1" applyBorder="1" applyAlignment="1">
      <alignment horizontal="left" vertical="center" wrapText="1"/>
    </xf>
    <xf numFmtId="43" fontId="4" fillId="0" borderId="7" xfId="1" applyFont="1" applyFill="1" applyBorder="1" applyAlignment="1">
      <alignment horizontal="left" vertical="center" wrapText="1"/>
    </xf>
    <xf numFmtId="43" fontId="4" fillId="0" borderId="8" xfId="1" applyFont="1" applyFill="1" applyBorder="1" applyAlignment="1">
      <alignment horizontal="right" vertical="center" wrapText="1"/>
    </xf>
    <xf numFmtId="43" fontId="4" fillId="0" borderId="9" xfId="1" applyFont="1" applyFill="1" applyBorder="1" applyAlignment="1">
      <alignment horizontal="left" vertical="center" wrapText="1"/>
    </xf>
    <xf numFmtId="43" fontId="4" fillId="3" borderId="10" xfId="1" applyFont="1" applyFill="1" applyBorder="1" applyAlignment="1">
      <alignment horizontal="left" vertical="center" wrapText="1"/>
    </xf>
    <xf numFmtId="43" fontId="4" fillId="3" borderId="11" xfId="1" applyFont="1" applyFill="1" applyBorder="1" applyAlignment="1">
      <alignment horizontal="right" vertical="center" wrapText="1"/>
    </xf>
    <xf numFmtId="43" fontId="4" fillId="3" borderId="12" xfId="1" applyFont="1" applyFill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6" fillId="0" borderId="4" xfId="4" applyNumberFormat="1" applyFont="1" applyFill="1" applyBorder="1" applyAlignment="1">
      <alignment horizontal="center" vertical="center" wrapText="1"/>
    </xf>
    <xf numFmtId="0" fontId="6" fillId="0" borderId="5" xfId="4" applyNumberFormat="1" applyFont="1" applyFill="1" applyBorder="1" applyAlignment="1">
      <alignment horizontal="center" vertical="center" wrapText="1"/>
    </xf>
    <xf numFmtId="43" fontId="4" fillId="3" borderId="5" xfId="4" applyFont="1" applyFill="1" applyBorder="1" applyAlignment="1">
      <alignment horizontal="left" vertical="center" wrapText="1"/>
    </xf>
    <xf numFmtId="43" fontId="4" fillId="0" borderId="5" xfId="4" applyFont="1" applyFill="1" applyBorder="1" applyAlignment="1">
      <alignment horizontal="left" vertical="center" wrapText="1"/>
    </xf>
    <xf numFmtId="43" fontId="6" fillId="0" borderId="6" xfId="4" applyFont="1" applyFill="1" applyBorder="1" applyAlignment="1">
      <alignment horizontal="center" vertical="center" wrapText="1"/>
    </xf>
    <xf numFmtId="0" fontId="6" fillId="0" borderId="10" xfId="4" applyNumberFormat="1" applyFont="1" applyFill="1" applyBorder="1" applyAlignment="1">
      <alignment horizontal="center" vertical="center" wrapText="1"/>
    </xf>
    <xf numFmtId="0" fontId="6" fillId="0" borderId="11" xfId="4" applyNumberFormat="1" applyFont="1" applyFill="1" applyBorder="1" applyAlignment="1">
      <alignment horizontal="center" vertical="center" wrapText="1"/>
    </xf>
    <xf numFmtId="43" fontId="4" fillId="3" borderId="11" xfId="4" applyFont="1" applyFill="1" applyBorder="1" applyAlignment="1">
      <alignment horizontal="left" vertical="center" wrapText="1"/>
    </xf>
    <xf numFmtId="43" fontId="4" fillId="0" borderId="11" xfId="4" applyFont="1" applyFill="1" applyBorder="1" applyAlignment="1">
      <alignment horizontal="left" vertical="center" wrapText="1"/>
    </xf>
    <xf numFmtId="43" fontId="6" fillId="0" borderId="12" xfId="4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horizontal="left" vertical="center"/>
    </xf>
    <xf numFmtId="0" fontId="3" fillId="0" borderId="13" xfId="1" applyNumberFormat="1" applyFont="1" applyFill="1" applyBorder="1" applyAlignment="1">
      <alignment horizontal="left" vertical="center"/>
    </xf>
    <xf numFmtId="43" fontId="3" fillId="0" borderId="13" xfId="1" applyFont="1" applyFill="1" applyBorder="1" applyAlignment="1">
      <alignment horizontal="left" vertical="center" wrapText="1"/>
    </xf>
    <xf numFmtId="43" fontId="5" fillId="0" borderId="0" xfId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43" fontId="5" fillId="0" borderId="2" xfId="1" applyFont="1" applyFill="1" applyBorder="1" applyAlignment="1">
      <alignment horizontal="center" vertical="center" wrapText="1"/>
    </xf>
    <xf numFmtId="43" fontId="5" fillId="0" borderId="3" xfId="1" applyFont="1" applyFill="1" applyBorder="1" applyAlignment="1">
      <alignment horizontal="center" vertical="center" wrapText="1"/>
    </xf>
    <xf numFmtId="43" fontId="5" fillId="0" borderId="0" xfId="1" applyFont="1" applyFill="1" applyAlignment="1">
      <alignment horizontal="center" vertical="center" wrapText="1"/>
    </xf>
    <xf numFmtId="43" fontId="5" fillId="0" borderId="0" xfId="1" applyFont="1" applyFill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left" vertical="center" wrapText="1"/>
    </xf>
    <xf numFmtId="43" fontId="7" fillId="0" borderId="0" xfId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center" vertical="center" wrapText="1"/>
    </xf>
    <xf numFmtId="0" fontId="4" fillId="0" borderId="10" xfId="1" applyNumberFormat="1" applyFont="1" applyFill="1" applyBorder="1" applyAlignment="1">
      <alignment horizontal="center" vertical="center" wrapText="1"/>
    </xf>
    <xf numFmtId="43" fontId="4" fillId="0" borderId="11" xfId="1" applyFont="1" applyFill="1" applyBorder="1" applyAlignment="1">
      <alignment horizontal="center" vertical="center" wrapText="1"/>
    </xf>
    <xf numFmtId="0" fontId="4" fillId="0" borderId="13" xfId="1" applyNumberFormat="1" applyFont="1" applyFill="1" applyBorder="1" applyAlignment="1">
      <alignment horizontal="center" vertical="center" wrapText="1"/>
    </xf>
    <xf numFmtId="0" fontId="3" fillId="2" borderId="13" xfId="1" applyNumberFormat="1" applyFont="1" applyFill="1" applyBorder="1" applyAlignment="1">
      <alignment vertical="center"/>
    </xf>
    <xf numFmtId="0" fontId="3" fillId="0" borderId="14" xfId="1" applyNumberFormat="1" applyFont="1" applyFill="1" applyBorder="1" applyAlignment="1">
      <alignment vertical="center" wrapText="1"/>
    </xf>
    <xf numFmtId="0" fontId="3" fillId="0" borderId="15" xfId="1" applyNumberFormat="1" applyFont="1" applyFill="1" applyBorder="1" applyAlignment="1">
      <alignment vertical="center" wrapText="1"/>
    </xf>
    <xf numFmtId="0" fontId="5" fillId="0" borderId="16" xfId="1" applyNumberFormat="1" applyFont="1" applyFill="1" applyBorder="1" applyAlignment="1">
      <alignment horizontal="center" vertical="center" wrapText="1"/>
    </xf>
    <xf numFmtId="43" fontId="5" fillId="0" borderId="17" xfId="1" applyFont="1" applyFill="1" applyBorder="1" applyAlignment="1">
      <alignment horizontal="center" vertical="center" wrapText="1"/>
    </xf>
    <xf numFmtId="43" fontId="5" fillId="0" borderId="18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left" vertical="center" wrapText="1"/>
    </xf>
    <xf numFmtId="43" fontId="4" fillId="0" borderId="19" xfId="1" applyFont="1" applyFill="1" applyBorder="1" applyAlignment="1">
      <alignment horizontal="left" vertical="center" wrapText="1"/>
    </xf>
    <xf numFmtId="0" fontId="8" fillId="0" borderId="20" xfId="5" applyNumberFormat="1" applyFont="1" applyFill="1" applyBorder="1" applyAlignment="1">
      <alignment horizontal="center" vertical="center" wrapText="1"/>
    </xf>
    <xf numFmtId="0" fontId="8" fillId="0" borderId="20" xfId="5" applyNumberFormat="1" applyFont="1" applyFill="1" applyBorder="1" applyAlignment="1">
      <alignment vertical="center" wrapText="1"/>
    </xf>
    <xf numFmtId="0" fontId="8" fillId="0" borderId="21" xfId="5" applyNumberFormat="1" applyFont="1" applyFill="1" applyBorder="1" applyAlignment="1">
      <alignment horizontal="center" vertical="center" wrapText="1"/>
    </xf>
    <xf numFmtId="0" fontId="8" fillId="0" borderId="15" xfId="5" applyNumberFormat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left" vertical="center" wrapText="1"/>
    </xf>
    <xf numFmtId="0" fontId="3" fillId="3" borderId="20" xfId="5" applyNumberFormat="1" applyFont="1" applyFill="1" applyBorder="1" applyAlignment="1">
      <alignment horizontal="center" vertical="center" wrapText="1"/>
    </xf>
    <xf numFmtId="2" fontId="8" fillId="0" borderId="20" xfId="1" applyNumberFormat="1" applyFont="1" applyFill="1" applyBorder="1" applyAlignment="1">
      <alignment vertical="center" wrapText="1"/>
    </xf>
    <xf numFmtId="0" fontId="8" fillId="0" borderId="20" xfId="1" applyNumberFormat="1" applyFont="1" applyFill="1" applyBorder="1" applyAlignment="1">
      <alignment vertical="center" wrapText="1"/>
    </xf>
    <xf numFmtId="43" fontId="4" fillId="0" borderId="8" xfId="1" applyFont="1" applyFill="1" applyBorder="1" applyAlignment="1">
      <alignment horizontal="left" vertical="center" wrapText="1"/>
    </xf>
    <xf numFmtId="0" fontId="4" fillId="0" borderId="11" xfId="1" applyNumberFormat="1" applyFont="1" applyFill="1" applyBorder="1" applyAlignment="1">
      <alignment horizontal="center" vertical="center" wrapText="1"/>
    </xf>
    <xf numFmtId="43" fontId="4" fillId="0" borderId="11" xfId="1" applyFont="1" applyFill="1" applyBorder="1" applyAlignment="1">
      <alignment horizontal="left" vertical="center" wrapText="1"/>
    </xf>
    <xf numFmtId="0" fontId="10" fillId="0" borderId="0" xfId="6" applyNumberFormat="1" applyFont="1" applyFill="1" applyAlignment="1">
      <alignment horizontal="center"/>
    </xf>
    <xf numFmtId="43" fontId="3" fillId="0" borderId="0" xfId="1" applyFont="1" applyFill="1" applyAlignment="1">
      <alignment horizontal="center" vertical="center" wrapText="1"/>
    </xf>
    <xf numFmtId="43" fontId="3" fillId="0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 wrapText="1"/>
    </xf>
    <xf numFmtId="43" fontId="3" fillId="0" borderId="7" xfId="1" applyFont="1" applyFill="1" applyBorder="1" applyAlignment="1">
      <alignment horizontal="center" vertical="center" wrapText="1"/>
    </xf>
    <xf numFmtId="43" fontId="3" fillId="0" borderId="8" xfId="1" applyFont="1" applyFill="1" applyBorder="1" applyAlignment="1">
      <alignment horizontal="center" vertical="center" wrapText="1"/>
    </xf>
    <xf numFmtId="43" fontId="3" fillId="0" borderId="9" xfId="1" applyFont="1" applyFill="1" applyBorder="1" applyAlignment="1">
      <alignment horizontal="center" vertical="center" wrapText="1"/>
    </xf>
    <xf numFmtId="0" fontId="8" fillId="0" borderId="22" xfId="7" applyFont="1" applyBorder="1" applyAlignment="1">
      <alignment horizontal="center" vertical="center"/>
    </xf>
    <xf numFmtId="0" fontId="8" fillId="0" borderId="23" xfId="7" applyFont="1" applyBorder="1" applyAlignment="1">
      <alignment horizontal="center" vertical="center"/>
    </xf>
    <xf numFmtId="0" fontId="8" fillId="0" borderId="24" xfId="7" applyFont="1" applyBorder="1" applyAlignment="1">
      <alignment horizontal="center" vertical="center"/>
    </xf>
    <xf numFmtId="0" fontId="8" fillId="0" borderId="25" xfId="7" applyFont="1" applyBorder="1" applyAlignment="1">
      <alignment horizontal="center" vertical="center"/>
    </xf>
    <xf numFmtId="0" fontId="8" fillId="0" borderId="26" xfId="7" applyFont="1" applyBorder="1" applyAlignment="1">
      <alignment horizontal="center" vertical="center"/>
    </xf>
    <xf numFmtId="43" fontId="11" fillId="0" borderId="16" xfId="1" applyFont="1" applyFill="1" applyBorder="1" applyAlignment="1">
      <alignment horizontal="center" vertical="center" wrapText="1"/>
    </xf>
    <xf numFmtId="164" fontId="11" fillId="0" borderId="16" xfId="1" applyNumberFormat="1" applyFont="1" applyFill="1" applyBorder="1" applyAlignment="1">
      <alignment vertical="center"/>
    </xf>
    <xf numFmtId="164" fontId="11" fillId="0" borderId="17" xfId="1" applyNumberFormat="1" applyFont="1" applyFill="1" applyBorder="1" applyAlignment="1">
      <alignment vertical="center"/>
    </xf>
    <xf numFmtId="43" fontId="11" fillId="0" borderId="17" xfId="1" applyFont="1" applyFill="1" applyBorder="1" applyAlignment="1">
      <alignment vertical="center"/>
    </xf>
    <xf numFmtId="43" fontId="11" fillId="0" borderId="27" xfId="1" applyFont="1" applyFill="1" applyBorder="1" applyAlignment="1">
      <alignment vertical="center"/>
    </xf>
    <xf numFmtId="0" fontId="4" fillId="0" borderId="20" xfId="0" applyFont="1" applyBorder="1"/>
    <xf numFmtId="43" fontId="12" fillId="0" borderId="28" xfId="1" applyFont="1" applyFill="1" applyBorder="1" applyAlignment="1">
      <alignment horizontal="center" vertical="center" wrapText="1"/>
    </xf>
    <xf numFmtId="43" fontId="12" fillId="0" borderId="29" xfId="1" applyFont="1" applyFill="1" applyBorder="1" applyAlignment="1">
      <alignment horizontal="center" vertical="center" wrapText="1"/>
    </xf>
    <xf numFmtId="43" fontId="12" fillId="0" borderId="29" xfId="1" applyFont="1" applyFill="1" applyBorder="1" applyAlignment="1">
      <alignment horizontal="center" vertical="center"/>
    </xf>
    <xf numFmtId="0" fontId="8" fillId="0" borderId="29" xfId="7" applyFont="1" applyBorder="1" applyAlignment="1">
      <alignment horizontal="center" vertical="center"/>
    </xf>
    <xf numFmtId="0" fontId="8" fillId="0" borderId="29" xfId="7" applyFont="1" applyBorder="1" applyAlignment="1">
      <alignment horizontal="center" vertical="center" wrapText="1"/>
    </xf>
    <xf numFmtId="8" fontId="8" fillId="0" borderId="30" xfId="7" applyNumberFormat="1" applyFont="1" applyBorder="1" applyAlignment="1">
      <alignment horizontal="center" vertical="center" wrapText="1"/>
    </xf>
    <xf numFmtId="8" fontId="8" fillId="0" borderId="31" xfId="7" applyNumberFormat="1" applyFont="1" applyBorder="1" applyAlignment="1">
      <alignment horizontal="center" vertical="center" wrapText="1"/>
    </xf>
    <xf numFmtId="0" fontId="4" fillId="0" borderId="29" xfId="0" applyFont="1" applyBorder="1"/>
    <xf numFmtId="0" fontId="4" fillId="0" borderId="30" xfId="0" applyFont="1" applyBorder="1"/>
    <xf numFmtId="43" fontId="4" fillId="0" borderId="32" xfId="1" applyFont="1" applyFill="1" applyBorder="1" applyAlignment="1">
      <alignment horizontal="center" vertical="center" wrapText="1"/>
    </xf>
    <xf numFmtId="43" fontId="8" fillId="4" borderId="33" xfId="1" applyFont="1" applyFill="1" applyBorder="1" applyAlignment="1">
      <alignment horizontal="left" vertical="center" wrapText="1"/>
    </xf>
    <xf numFmtId="43" fontId="4" fillId="0" borderId="33" xfId="1" applyFont="1" applyFill="1" applyBorder="1" applyAlignment="1">
      <alignment horizontal="center" vertical="center" wrapText="1"/>
    </xf>
    <xf numFmtId="43" fontId="4" fillId="0" borderId="33" xfId="1" applyFont="1" applyFill="1" applyBorder="1" applyAlignment="1">
      <alignment horizontal="center" vertical="center"/>
    </xf>
    <xf numFmtId="43" fontId="4" fillId="0" borderId="34" xfId="1" applyFont="1" applyFill="1" applyBorder="1" applyAlignment="1">
      <alignment horizontal="left" vertical="center" wrapText="1"/>
    </xf>
    <xf numFmtId="43" fontId="4" fillId="0" borderId="35" xfId="1" applyFont="1" applyFill="1" applyBorder="1"/>
    <xf numFmtId="43" fontId="4" fillId="0" borderId="33" xfId="1" applyFont="1" applyFill="1" applyBorder="1"/>
    <xf numFmtId="43" fontId="4" fillId="0" borderId="34" xfId="1" applyFont="1" applyFill="1" applyBorder="1"/>
    <xf numFmtId="43" fontId="6" fillId="2" borderId="20" xfId="1" applyFont="1" applyFill="1" applyBorder="1" applyAlignment="1">
      <alignment horizontal="center" vertical="center" wrapText="1"/>
    </xf>
    <xf numFmtId="43" fontId="6" fillId="2" borderId="20" xfId="1" applyFont="1" applyFill="1" applyBorder="1" applyAlignment="1">
      <alignment horizontal="center" vertical="center"/>
    </xf>
    <xf numFmtId="43" fontId="4" fillId="2" borderId="20" xfId="1" applyFont="1" applyFill="1" applyBorder="1" applyAlignment="1">
      <alignment horizontal="left" vertical="center" wrapText="1"/>
    </xf>
    <xf numFmtId="43" fontId="4" fillId="2" borderId="20" xfId="1" applyFont="1" applyFill="1" applyBorder="1"/>
    <xf numFmtId="0" fontId="4" fillId="2" borderId="20" xfId="0" applyFont="1" applyFill="1" applyBorder="1"/>
    <xf numFmtId="43" fontId="6" fillId="2" borderId="0" xfId="0" applyNumberFormat="1" applyFont="1" applyFill="1" applyAlignment="1">
      <alignment horizontal="center" vertical="center" wrapText="1"/>
    </xf>
    <xf numFmtId="43" fontId="4" fillId="2" borderId="20" xfId="1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left" vertical="center" wrapText="1"/>
    </xf>
    <xf numFmtId="43" fontId="4" fillId="2" borderId="0" xfId="1" applyFont="1" applyFill="1" applyBorder="1"/>
    <xf numFmtId="0" fontId="4" fillId="2" borderId="0" xfId="0" applyFont="1" applyFill="1"/>
    <xf numFmtId="43" fontId="6" fillId="2" borderId="20" xfId="1" applyFont="1" applyFill="1" applyBorder="1" applyAlignment="1">
      <alignment horizontal="center" vertical="center" wrapText="1"/>
    </xf>
    <xf numFmtId="43" fontId="4" fillId="2" borderId="36" xfId="1" applyFont="1" applyFill="1" applyBorder="1" applyAlignment="1">
      <alignment horizontal="center" vertical="center" wrapText="1"/>
    </xf>
    <xf numFmtId="43" fontId="4" fillId="2" borderId="36" xfId="1" applyFont="1" applyFill="1" applyBorder="1" applyAlignment="1">
      <alignment horizontal="center" vertical="center" wrapText="1"/>
    </xf>
    <xf numFmtId="43" fontId="4" fillId="2" borderId="8" xfId="1" applyFont="1" applyFill="1" applyBorder="1" applyAlignment="1">
      <alignment horizontal="center" vertical="center"/>
    </xf>
    <xf numFmtId="43" fontId="4" fillId="2" borderId="36" xfId="1" applyFont="1" applyFill="1" applyBorder="1" applyAlignment="1">
      <alignment vertical="center"/>
    </xf>
    <xf numFmtId="43" fontId="6" fillId="2" borderId="36" xfId="1" applyFont="1" applyFill="1" applyBorder="1" applyAlignment="1">
      <alignment horizontal="center" vertical="center" wrapText="1"/>
    </xf>
    <xf numFmtId="43" fontId="4" fillId="2" borderId="0" xfId="0" applyNumberFormat="1" applyFont="1" applyFill="1" applyAlignment="1">
      <alignment horizontal="center" vertical="center" wrapText="1"/>
    </xf>
    <xf numFmtId="43" fontId="4" fillId="2" borderId="20" xfId="1" applyFont="1" applyFill="1" applyBorder="1" applyAlignment="1">
      <alignment horizontal="center" vertical="center" wrapText="1"/>
    </xf>
    <xf numFmtId="43" fontId="4" fillId="2" borderId="20" xfId="1" applyFont="1" applyFill="1" applyBorder="1" applyAlignment="1">
      <alignment horizontal="center" vertical="center" wrapText="1"/>
    </xf>
    <xf numFmtId="43" fontId="4" fillId="2" borderId="20" xfId="1" applyFont="1" applyFill="1" applyBorder="1" applyAlignment="1">
      <alignment vertical="center"/>
    </xf>
    <xf numFmtId="43" fontId="4" fillId="2" borderId="0" xfId="1" applyFont="1" applyFill="1" applyBorder="1" applyAlignment="1">
      <alignment horizontal="center" vertical="center" wrapText="1"/>
    </xf>
    <xf numFmtId="43" fontId="4" fillId="2" borderId="0" xfId="1" applyFont="1" applyFill="1" applyBorder="1" applyAlignment="1">
      <alignment horizontal="center" vertical="center"/>
    </xf>
    <xf numFmtId="12" fontId="4" fillId="2" borderId="0" xfId="1" applyNumberFormat="1" applyFont="1" applyFill="1" applyBorder="1" applyAlignment="1">
      <alignment vertical="center"/>
    </xf>
    <xf numFmtId="43" fontId="6" fillId="2" borderId="0" xfId="1" applyFont="1" applyFill="1" applyBorder="1" applyAlignment="1">
      <alignment horizontal="center" vertical="center" wrapText="1"/>
    </xf>
    <xf numFmtId="43" fontId="4" fillId="2" borderId="21" xfId="1" applyFont="1" applyFill="1" applyBorder="1" applyAlignment="1">
      <alignment horizontal="center" vertical="center" wrapText="1"/>
    </xf>
    <xf numFmtId="43" fontId="4" fillId="2" borderId="14" xfId="1" applyFont="1" applyFill="1" applyBorder="1" applyAlignment="1">
      <alignment horizontal="center" vertical="center" wrapText="1"/>
    </xf>
    <xf numFmtId="43" fontId="4" fillId="2" borderId="15" xfId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37" xfId="1" applyFont="1" applyFill="1" applyBorder="1" applyAlignment="1">
      <alignment horizontal="center" vertical="center" wrapText="1"/>
    </xf>
    <xf numFmtId="43" fontId="4" fillId="2" borderId="25" xfId="1" applyFont="1" applyFill="1" applyBorder="1" applyAlignment="1">
      <alignment horizontal="center" vertical="center" wrapText="1"/>
    </xf>
    <xf numFmtId="43" fontId="4" fillId="2" borderId="26" xfId="1" applyFont="1" applyFill="1" applyBorder="1" applyAlignment="1">
      <alignment horizontal="center" vertical="center" wrapText="1"/>
    </xf>
    <xf numFmtId="43" fontId="4" fillId="2" borderId="32" xfId="1" applyFont="1" applyFill="1" applyBorder="1" applyAlignment="1">
      <alignment horizontal="center" vertical="center" wrapText="1"/>
    </xf>
    <xf numFmtId="43" fontId="4" fillId="2" borderId="33" xfId="1" applyFont="1" applyFill="1" applyBorder="1" applyAlignment="1">
      <alignment horizontal="center" vertical="center" wrapText="1"/>
    </xf>
    <xf numFmtId="43" fontId="4" fillId="2" borderId="33" xfId="1" applyFont="1" applyFill="1" applyBorder="1" applyAlignment="1">
      <alignment horizontal="center" vertical="center"/>
    </xf>
    <xf numFmtId="43" fontId="4" fillId="2" borderId="33" xfId="1" applyFont="1" applyFill="1" applyBorder="1" applyAlignment="1">
      <alignment vertical="center"/>
    </xf>
    <xf numFmtId="43" fontId="4" fillId="2" borderId="34" xfId="1" applyFont="1" applyFill="1" applyBorder="1" applyAlignment="1">
      <alignment horizontal="center" vertical="center" wrapText="1"/>
    </xf>
    <xf numFmtId="43" fontId="6" fillId="2" borderId="21" xfId="1" applyFont="1" applyFill="1" applyBorder="1" applyAlignment="1">
      <alignment horizontal="center" vertical="center" wrapText="1"/>
    </xf>
    <xf numFmtId="43" fontId="4" fillId="3" borderId="20" xfId="1" applyFont="1" applyFill="1" applyBorder="1"/>
    <xf numFmtId="43" fontId="6" fillId="2" borderId="38" xfId="1" applyFont="1" applyFill="1" applyBorder="1" applyAlignment="1">
      <alignment horizontal="center" vertical="center"/>
    </xf>
    <xf numFmtId="43" fontId="6" fillId="2" borderId="13" xfId="1" applyFont="1" applyFill="1" applyBorder="1" applyAlignment="1">
      <alignment horizontal="center" vertical="center"/>
    </xf>
    <xf numFmtId="43" fontId="6" fillId="2" borderId="39" xfId="1" applyFont="1" applyFill="1" applyBorder="1" applyAlignment="1">
      <alignment horizontal="center" vertical="center"/>
    </xf>
    <xf numFmtId="43" fontId="6" fillId="2" borderId="40" xfId="1" applyFont="1" applyFill="1" applyBorder="1" applyAlignment="1">
      <alignment horizontal="center" vertical="center" wrapText="1"/>
    </xf>
    <xf numFmtId="43" fontId="4" fillId="2" borderId="40" xfId="1" applyFont="1" applyFill="1" applyBorder="1" applyAlignment="1">
      <alignment horizontal="center" vertical="center"/>
    </xf>
    <xf numFmtId="43" fontId="6" fillId="2" borderId="21" xfId="1" applyFont="1" applyFill="1" applyBorder="1" applyAlignment="1">
      <alignment horizontal="center" vertical="center"/>
    </xf>
    <xf numFmtId="43" fontId="6" fillId="2" borderId="14" xfId="1" applyFont="1" applyFill="1" applyBorder="1" applyAlignment="1">
      <alignment horizontal="center" vertical="center"/>
    </xf>
    <xf numFmtId="43" fontId="6" fillId="2" borderId="15" xfId="1" applyFont="1" applyFill="1" applyBorder="1" applyAlignment="1">
      <alignment horizontal="center" vertical="center"/>
    </xf>
    <xf numFmtId="43" fontId="6" fillId="2" borderId="21" xfId="1" applyFont="1" applyFill="1" applyBorder="1" applyAlignment="1">
      <alignment horizontal="center" vertical="center" wrapText="1"/>
    </xf>
    <xf numFmtId="43" fontId="6" fillId="2" borderId="14" xfId="1" applyFont="1" applyFill="1" applyBorder="1" applyAlignment="1">
      <alignment horizontal="center" vertical="center" wrapText="1"/>
    </xf>
    <xf numFmtId="43" fontId="6" fillId="2" borderId="15" xfId="1" applyFont="1" applyFill="1" applyBorder="1" applyAlignment="1">
      <alignment horizontal="center" vertical="center" wrapText="1"/>
    </xf>
    <xf numFmtId="43" fontId="4" fillId="2" borderId="11" xfId="1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vertical="center"/>
    </xf>
    <xf numFmtId="43" fontId="4" fillId="2" borderId="14" xfId="1" applyFont="1" applyFill="1" applyBorder="1" applyAlignment="1">
      <alignment horizontal="center" vertical="center" wrapText="1"/>
    </xf>
    <xf numFmtId="43" fontId="4" fillId="2" borderId="41" xfId="1" applyFont="1" applyFill="1" applyBorder="1" applyAlignment="1">
      <alignment horizontal="center" vertical="center"/>
    </xf>
    <xf numFmtId="12" fontId="4" fillId="2" borderId="0" xfId="1" applyNumberFormat="1" applyFont="1" applyFill="1" applyBorder="1" applyAlignment="1">
      <alignment horizontal="center" vertical="center" wrapText="1"/>
    </xf>
    <xf numFmtId="43" fontId="6" fillId="2" borderId="40" xfId="1" applyFont="1" applyFill="1" applyBorder="1" applyAlignment="1">
      <alignment horizontal="center" vertical="center"/>
    </xf>
    <xf numFmtId="43" fontId="6" fillId="2" borderId="0" xfId="1" applyFont="1" applyFill="1" applyBorder="1" applyAlignment="1">
      <alignment horizontal="center" vertical="center"/>
    </xf>
    <xf numFmtId="43" fontId="4" fillId="2" borderId="42" xfId="1" applyFont="1" applyFill="1" applyBorder="1" applyAlignment="1">
      <alignment horizontal="center" vertical="center" wrapText="1"/>
    </xf>
    <xf numFmtId="43" fontId="4" fillId="0" borderId="7" xfId="1" applyFont="1" applyFill="1" applyBorder="1" applyAlignment="1">
      <alignment horizontal="center" vertical="center" wrapText="1"/>
    </xf>
    <xf numFmtId="43" fontId="4" fillId="0" borderId="8" xfId="1" applyFont="1" applyFill="1" applyBorder="1" applyAlignment="1">
      <alignment horizontal="center" vertical="center" wrapText="1"/>
    </xf>
    <xf numFmtId="43" fontId="4" fillId="0" borderId="8" xfId="1" applyFont="1" applyFill="1" applyBorder="1" applyAlignment="1">
      <alignment horizontal="center" vertical="center"/>
    </xf>
    <xf numFmtId="43" fontId="4" fillId="0" borderId="8" xfId="1" applyFont="1" applyFill="1" applyBorder="1" applyAlignment="1">
      <alignment vertical="center"/>
    </xf>
    <xf numFmtId="43" fontId="4" fillId="2" borderId="25" xfId="1" applyFont="1" applyFill="1" applyBorder="1" applyAlignment="1">
      <alignment horizontal="center" vertical="center" wrapText="1"/>
    </xf>
    <xf numFmtId="43" fontId="4" fillId="2" borderId="25" xfId="1" applyFont="1" applyFill="1" applyBorder="1" applyAlignment="1">
      <alignment horizontal="center" vertical="center"/>
    </xf>
    <xf numFmtId="43" fontId="6" fillId="2" borderId="25" xfId="1" applyFont="1" applyFill="1" applyBorder="1" applyAlignment="1">
      <alignment horizontal="center" vertical="center" wrapText="1"/>
    </xf>
    <xf numFmtId="43" fontId="4" fillId="2" borderId="25" xfId="1" applyFont="1" applyFill="1" applyBorder="1" applyAlignment="1">
      <alignment horizontal="left" vertical="center" wrapText="1"/>
    </xf>
    <xf numFmtId="43" fontId="4" fillId="2" borderId="25" xfId="1" applyFont="1" applyFill="1" applyBorder="1"/>
    <xf numFmtId="0" fontId="4" fillId="2" borderId="25" xfId="0" applyFont="1" applyFill="1" applyBorder="1"/>
    <xf numFmtId="43" fontId="6" fillId="2" borderId="25" xfId="0" applyNumberFormat="1" applyFont="1" applyFill="1" applyBorder="1" applyAlignment="1">
      <alignment horizontal="center" vertical="center" wrapText="1"/>
    </xf>
    <xf numFmtId="43" fontId="4" fillId="2" borderId="21" xfId="1" applyFont="1" applyFill="1" applyBorder="1" applyAlignment="1">
      <alignment horizontal="center" vertical="center" wrapText="1"/>
    </xf>
    <xf numFmtId="43" fontId="4" fillId="2" borderId="13" xfId="1" applyFont="1" applyFill="1" applyBorder="1" applyAlignment="1">
      <alignment horizontal="left" vertical="center" wrapText="1"/>
    </xf>
    <xf numFmtId="43" fontId="4" fillId="2" borderId="13" xfId="1" applyFont="1" applyFill="1" applyBorder="1"/>
    <xf numFmtId="0" fontId="4" fillId="2" borderId="13" xfId="0" applyFont="1" applyFill="1" applyBorder="1"/>
    <xf numFmtId="43" fontId="4" fillId="2" borderId="40" xfId="1" applyFont="1" applyFill="1" applyBorder="1" applyAlignment="1">
      <alignment horizontal="left" vertical="center" wrapText="1"/>
    </xf>
    <xf numFmtId="43" fontId="4" fillId="2" borderId="40" xfId="1" applyFont="1" applyFill="1" applyBorder="1"/>
    <xf numFmtId="0" fontId="4" fillId="2" borderId="40" xfId="0" applyFont="1" applyFill="1" applyBorder="1"/>
    <xf numFmtId="0" fontId="0" fillId="2" borderId="0" xfId="0" applyFill="1"/>
    <xf numFmtId="0" fontId="0" fillId="2" borderId="21" xfId="0" applyFill="1" applyBorder="1"/>
    <xf numFmtId="0" fontId="0" fillId="2" borderId="13" xfId="0" applyFill="1" applyBorder="1"/>
    <xf numFmtId="0" fontId="0" fillId="2" borderId="14" xfId="0" applyFill="1" applyBorder="1"/>
    <xf numFmtId="43" fontId="6" fillId="0" borderId="20" xfId="1" applyFont="1" applyFill="1" applyBorder="1" applyAlignment="1">
      <alignment horizontal="center" vertical="center" wrapText="1"/>
    </xf>
    <xf numFmtId="43" fontId="6" fillId="0" borderId="20" xfId="1" applyFont="1" applyFill="1" applyBorder="1" applyAlignment="1">
      <alignment horizontal="center" vertical="center"/>
    </xf>
    <xf numFmtId="43" fontId="4" fillId="0" borderId="20" xfId="1" applyFont="1" applyFill="1" applyBorder="1" applyAlignment="1">
      <alignment horizontal="left" vertical="center" wrapText="1"/>
    </xf>
    <xf numFmtId="43" fontId="4" fillId="0" borderId="20" xfId="1" applyFont="1" applyFill="1" applyBorder="1"/>
    <xf numFmtId="43" fontId="6" fillId="0" borderId="0" xfId="0" applyNumberFormat="1" applyFont="1" applyAlignment="1">
      <alignment horizontal="center" vertical="center" wrapText="1"/>
    </xf>
    <xf numFmtId="43" fontId="6" fillId="0" borderId="38" xfId="1" applyFont="1" applyFill="1" applyBorder="1" applyAlignment="1">
      <alignment horizontal="center" vertical="center"/>
    </xf>
    <xf numFmtId="43" fontId="6" fillId="0" borderId="13" xfId="1" applyFont="1" applyFill="1" applyBorder="1" applyAlignment="1">
      <alignment horizontal="center" vertical="center"/>
    </xf>
    <xf numFmtId="43" fontId="6" fillId="0" borderId="39" xfId="1" applyFont="1" applyFill="1" applyBorder="1" applyAlignment="1">
      <alignment horizontal="center" vertical="center"/>
    </xf>
    <xf numFmtId="43" fontId="6" fillId="0" borderId="40" xfId="1" applyFont="1" applyFill="1" applyBorder="1" applyAlignment="1">
      <alignment horizontal="center" vertical="center" wrapText="1"/>
    </xf>
    <xf numFmtId="43" fontId="6" fillId="0" borderId="40" xfId="1" applyFont="1" applyFill="1" applyBorder="1" applyAlignment="1">
      <alignment horizontal="center" vertical="center"/>
    </xf>
    <xf numFmtId="43" fontId="4" fillId="0" borderId="40" xfId="1" applyFont="1" applyFill="1" applyBorder="1" applyAlignment="1">
      <alignment horizontal="center" vertical="center"/>
    </xf>
    <xf numFmtId="43" fontId="6" fillId="0" borderId="21" xfId="1" applyFont="1" applyFill="1" applyBorder="1" applyAlignment="1">
      <alignment horizontal="center" vertical="center" wrapText="1"/>
    </xf>
    <xf numFmtId="0" fontId="4" fillId="0" borderId="0" xfId="0" applyFont="1"/>
    <xf numFmtId="43" fontId="6" fillId="0" borderId="21" xfId="1" applyFont="1" applyFill="1" applyBorder="1" applyAlignment="1">
      <alignment horizontal="center" vertical="center" wrapText="1"/>
    </xf>
    <xf numFmtId="43" fontId="6" fillId="0" borderId="14" xfId="1" applyFont="1" applyFill="1" applyBorder="1" applyAlignment="1">
      <alignment horizontal="center" vertical="center" wrapText="1"/>
    </xf>
    <xf numFmtId="43" fontId="6" fillId="0" borderId="15" xfId="1" applyFont="1" applyFill="1" applyBorder="1" applyAlignment="1">
      <alignment horizontal="center" vertical="center" wrapText="1"/>
    </xf>
    <xf numFmtId="43" fontId="4" fillId="0" borderId="21" xfId="1" applyFont="1" applyFill="1" applyBorder="1" applyAlignment="1">
      <alignment horizontal="center" vertical="center" wrapText="1"/>
    </xf>
    <xf numFmtId="43" fontId="4" fillId="0" borderId="14" xfId="1" applyFont="1" applyFill="1" applyBorder="1" applyAlignment="1">
      <alignment horizontal="center" vertical="center" wrapText="1"/>
    </xf>
    <xf numFmtId="43" fontId="4" fillId="0" borderId="15" xfId="1" applyFont="1" applyFill="1" applyBorder="1" applyAlignment="1">
      <alignment horizontal="center" vertical="center" wrapText="1"/>
    </xf>
    <xf numFmtId="43" fontId="4" fillId="0" borderId="20" xfId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center" vertical="center"/>
    </xf>
    <xf numFmtId="43" fontId="4" fillId="0" borderId="20" xfId="1" applyFont="1" applyFill="1" applyBorder="1" applyAlignment="1">
      <alignment vertical="center"/>
    </xf>
    <xf numFmtId="43" fontId="4" fillId="0" borderId="11" xfId="1" applyFont="1" applyFill="1" applyBorder="1" applyAlignment="1">
      <alignment horizontal="center" vertical="center"/>
    </xf>
    <xf numFmtId="43" fontId="4" fillId="0" borderId="42" xfId="1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vertical="center"/>
    </xf>
    <xf numFmtId="43" fontId="6" fillId="0" borderId="0" xfId="1" applyFont="1" applyFill="1" applyBorder="1" applyAlignment="1">
      <alignment horizontal="center" vertical="center" wrapText="1"/>
    </xf>
    <xf numFmtId="43" fontId="4" fillId="0" borderId="38" xfId="1" applyFont="1" applyFill="1" applyBorder="1" applyAlignment="1">
      <alignment horizontal="center" vertical="center" wrapText="1"/>
    </xf>
    <xf numFmtId="43" fontId="4" fillId="0" borderId="20" xfId="1" applyFont="1" applyFill="1" applyBorder="1" applyAlignment="1">
      <alignment horizontal="center" vertical="center" wrapText="1"/>
    </xf>
    <xf numFmtId="43" fontId="4" fillId="0" borderId="20" xfId="1" applyFont="1" applyFill="1" applyBorder="1" applyAlignment="1">
      <alignment horizontal="center" vertical="center"/>
    </xf>
    <xf numFmtId="43" fontId="6" fillId="0" borderId="36" xfId="1" applyFont="1" applyFill="1" applyBorder="1" applyAlignment="1">
      <alignment horizontal="center" vertical="center" wrapText="1"/>
    </xf>
    <xf numFmtId="43" fontId="6" fillId="0" borderId="37" xfId="1" applyFont="1" applyFill="1" applyBorder="1" applyAlignment="1">
      <alignment horizontal="center" vertical="center" wrapText="1"/>
    </xf>
    <xf numFmtId="43" fontId="4" fillId="0" borderId="36" xfId="1" applyFont="1" applyFill="1" applyBorder="1" applyAlignment="1">
      <alignment horizontal="center" vertical="center" wrapText="1"/>
    </xf>
    <xf numFmtId="43" fontId="6" fillId="2" borderId="14" xfId="1" applyFont="1" applyFill="1" applyBorder="1" applyAlignment="1">
      <alignment horizontal="center" vertical="center" wrapText="1"/>
    </xf>
    <xf numFmtId="43" fontId="6" fillId="0" borderId="38" xfId="1" applyFont="1" applyFill="1" applyBorder="1" applyAlignment="1">
      <alignment horizontal="center" vertical="center" wrapText="1"/>
    </xf>
    <xf numFmtId="43" fontId="4" fillId="0" borderId="37" xfId="1" applyFont="1" applyFill="1" applyBorder="1" applyAlignment="1">
      <alignment horizontal="center" vertical="center" wrapText="1"/>
    </xf>
    <xf numFmtId="43" fontId="4" fillId="0" borderId="25" xfId="1" applyFont="1" applyFill="1" applyBorder="1" applyAlignment="1">
      <alignment horizontal="center" vertical="center" wrapText="1"/>
    </xf>
    <xf numFmtId="43" fontId="4" fillId="0" borderId="26" xfId="1" applyFont="1" applyFill="1" applyBorder="1" applyAlignment="1">
      <alignment horizontal="center" vertical="center" wrapText="1"/>
    </xf>
    <xf numFmtId="43" fontId="4" fillId="0" borderId="36" xfId="1" applyFont="1" applyFill="1" applyBorder="1" applyAlignment="1">
      <alignment vertical="center"/>
    </xf>
    <xf numFmtId="43" fontId="4" fillId="0" borderId="14" xfId="1" applyFont="1" applyFill="1" applyBorder="1" applyAlignment="1">
      <alignment horizontal="center" vertical="center" wrapText="1"/>
    </xf>
    <xf numFmtId="43" fontId="4" fillId="0" borderId="14" xfId="1" applyFont="1" applyFill="1" applyBorder="1" applyAlignment="1">
      <alignment horizontal="center" vertical="center"/>
    </xf>
    <xf numFmtId="43" fontId="4" fillId="0" borderId="14" xfId="1" applyFont="1" applyFill="1" applyBorder="1" applyAlignment="1">
      <alignment vertical="center"/>
    </xf>
    <xf numFmtId="43" fontId="6" fillId="0" borderId="14" xfId="1" applyFont="1" applyFill="1" applyBorder="1" applyAlignment="1">
      <alignment horizontal="center" vertical="center" wrapText="1"/>
    </xf>
    <xf numFmtId="43" fontId="6" fillId="0" borderId="21" xfId="1" applyFont="1" applyFill="1" applyBorder="1" applyAlignment="1">
      <alignment horizontal="center" vertical="center"/>
    </xf>
    <xf numFmtId="43" fontId="6" fillId="0" borderId="14" xfId="1" applyFont="1" applyFill="1" applyBorder="1" applyAlignment="1">
      <alignment horizontal="center" vertical="center"/>
    </xf>
    <xf numFmtId="43" fontId="6" fillId="0" borderId="15" xfId="1" applyFont="1" applyFill="1" applyBorder="1" applyAlignment="1">
      <alignment horizontal="center" vertical="center"/>
    </xf>
    <xf numFmtId="43" fontId="6" fillId="0" borderId="8" xfId="1" applyFont="1" applyFill="1" applyBorder="1" applyAlignment="1">
      <alignment horizontal="center" vertical="center" wrapText="1"/>
    </xf>
    <xf numFmtId="43" fontId="6" fillId="0" borderId="43" xfId="1" applyFont="1" applyFill="1" applyBorder="1" applyAlignment="1">
      <alignment horizontal="center" vertical="center" wrapText="1"/>
    </xf>
    <xf numFmtId="43" fontId="6" fillId="2" borderId="37" xfId="1" applyFont="1" applyFill="1" applyBorder="1" applyAlignment="1">
      <alignment horizontal="center" vertical="center" wrapText="1"/>
    </xf>
    <xf numFmtId="43" fontId="4" fillId="0" borderId="20" xfId="0" applyNumberFormat="1" applyFont="1" applyBorder="1" applyAlignment="1">
      <alignment horizontal="center" vertical="center" wrapText="1"/>
    </xf>
    <xf numFmtId="0" fontId="0" fillId="2" borderId="20" xfId="0" applyFill="1" applyBorder="1"/>
    <xf numFmtId="43" fontId="4" fillId="2" borderId="38" xfId="1" applyFont="1" applyFill="1" applyBorder="1" applyAlignment="1">
      <alignment horizontal="center" vertical="center"/>
    </xf>
    <xf numFmtId="43" fontId="4" fillId="2" borderId="13" xfId="1" applyFont="1" applyFill="1" applyBorder="1" applyAlignment="1">
      <alignment horizontal="center" vertical="center"/>
    </xf>
    <xf numFmtId="43" fontId="4" fillId="2" borderId="39" xfId="1" applyFont="1" applyFill="1" applyBorder="1" applyAlignment="1">
      <alignment horizontal="center" vertical="center"/>
    </xf>
    <xf numFmtId="43" fontId="4" fillId="2" borderId="40" xfId="1" applyFont="1" applyFill="1" applyBorder="1" applyAlignment="1">
      <alignment horizontal="center" vertical="center" wrapText="1"/>
    </xf>
    <xf numFmtId="43" fontId="6" fillId="0" borderId="38" xfId="1" applyFont="1" applyFill="1" applyBorder="1" applyAlignment="1">
      <alignment horizontal="center" vertical="center"/>
    </xf>
    <xf numFmtId="43" fontId="6" fillId="0" borderId="13" xfId="1" applyFont="1" applyFill="1" applyBorder="1" applyAlignment="1">
      <alignment horizontal="center" vertical="center"/>
    </xf>
    <xf numFmtId="43" fontId="6" fillId="0" borderId="39" xfId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0" fillId="0" borderId="20" xfId="0" applyBorder="1"/>
    <xf numFmtId="43" fontId="6" fillId="0" borderId="20" xfId="1" applyFont="1" applyFill="1" applyBorder="1" applyAlignment="1">
      <alignment horizontal="center" vertical="center" wrapText="1"/>
    </xf>
    <xf numFmtId="43" fontId="6" fillId="2" borderId="37" xfId="1" applyFont="1" applyFill="1" applyBorder="1" applyAlignment="1">
      <alignment horizontal="center" vertical="center" wrapText="1"/>
    </xf>
    <xf numFmtId="43" fontId="6" fillId="2" borderId="25" xfId="1" applyFont="1" applyFill="1" applyBorder="1" applyAlignment="1">
      <alignment horizontal="center" vertical="center" wrapText="1"/>
    </xf>
    <xf numFmtId="43" fontId="6" fillId="2" borderId="26" xfId="1" applyFont="1" applyFill="1" applyBorder="1" applyAlignment="1">
      <alignment horizontal="center" vertical="center" wrapText="1"/>
    </xf>
    <xf numFmtId="43" fontId="6" fillId="2" borderId="36" xfId="1" applyFont="1" applyFill="1" applyBorder="1" applyAlignment="1">
      <alignment horizontal="center" vertical="center"/>
    </xf>
    <xf numFmtId="43" fontId="4" fillId="2" borderId="44" xfId="1" applyFont="1" applyFill="1" applyBorder="1" applyAlignment="1">
      <alignment horizontal="center" vertical="center"/>
    </xf>
    <xf numFmtId="43" fontId="4" fillId="2" borderId="38" xfId="1" applyFont="1" applyFill="1" applyBorder="1" applyAlignment="1">
      <alignment horizontal="center" vertical="center" wrapText="1"/>
    </xf>
    <xf numFmtId="43" fontId="4" fillId="2" borderId="13" xfId="1" applyFont="1" applyFill="1" applyBorder="1" applyAlignment="1">
      <alignment horizontal="center" vertical="center" wrapText="1"/>
    </xf>
    <xf numFmtId="43" fontId="4" fillId="2" borderId="39" xfId="1" applyFont="1" applyFill="1" applyBorder="1" applyAlignment="1">
      <alignment horizontal="center" vertical="center" wrapText="1"/>
    </xf>
    <xf numFmtId="43" fontId="4" fillId="2" borderId="45" xfId="1" applyFont="1" applyFill="1" applyBorder="1" applyAlignment="1">
      <alignment horizontal="center" vertical="center"/>
    </xf>
    <xf numFmtId="43" fontId="4" fillId="2" borderId="40" xfId="1" applyFont="1" applyFill="1" applyBorder="1" applyAlignment="1">
      <alignment vertical="center"/>
    </xf>
    <xf numFmtId="43" fontId="6" fillId="2" borderId="38" xfId="1" applyFont="1" applyFill="1" applyBorder="1" applyAlignment="1">
      <alignment horizontal="center" vertical="center" wrapText="1"/>
    </xf>
    <xf numFmtId="43" fontId="6" fillId="3" borderId="20" xfId="1" applyFont="1" applyFill="1" applyBorder="1" applyAlignment="1">
      <alignment horizontal="center" vertical="center" wrapText="1"/>
    </xf>
    <xf numFmtId="43" fontId="6" fillId="3" borderId="20" xfId="1" applyFont="1" applyFill="1" applyBorder="1" applyAlignment="1">
      <alignment horizontal="center" vertical="center"/>
    </xf>
    <xf numFmtId="43" fontId="6" fillId="3" borderId="21" xfId="1" applyFont="1" applyFill="1" applyBorder="1" applyAlignment="1">
      <alignment horizontal="center" vertical="center" wrapText="1"/>
    </xf>
    <xf numFmtId="43" fontId="4" fillId="3" borderId="20" xfId="1" applyFont="1" applyFill="1" applyBorder="1" applyAlignment="1">
      <alignment horizontal="left" vertical="center" wrapText="1"/>
    </xf>
    <xf numFmtId="0" fontId="4" fillId="3" borderId="20" xfId="0" applyFont="1" applyFill="1" applyBorder="1"/>
    <xf numFmtId="43" fontId="6" fillId="3" borderId="0" xfId="0" applyNumberFormat="1" applyFont="1" applyFill="1" applyAlignment="1">
      <alignment horizontal="center" vertical="center" wrapText="1"/>
    </xf>
    <xf numFmtId="43" fontId="6" fillId="3" borderId="38" xfId="1" applyFont="1" applyFill="1" applyBorder="1" applyAlignment="1">
      <alignment horizontal="center" vertical="center"/>
    </xf>
    <xf numFmtId="43" fontId="6" fillId="3" borderId="13" xfId="1" applyFont="1" applyFill="1" applyBorder="1" applyAlignment="1">
      <alignment horizontal="center" vertical="center"/>
    </xf>
    <xf numFmtId="43" fontId="6" fillId="3" borderId="39" xfId="1" applyFont="1" applyFill="1" applyBorder="1" applyAlignment="1">
      <alignment horizontal="center" vertical="center"/>
    </xf>
    <xf numFmtId="43" fontId="6" fillId="3" borderId="40" xfId="1" applyFont="1" applyFill="1" applyBorder="1" applyAlignment="1">
      <alignment horizontal="center" vertical="center" wrapText="1"/>
    </xf>
    <xf numFmtId="43" fontId="6" fillId="3" borderId="40" xfId="1" applyFont="1" applyFill="1" applyBorder="1" applyAlignment="1">
      <alignment horizontal="center" vertical="center"/>
    </xf>
    <xf numFmtId="43" fontId="4" fillId="3" borderId="40" xfId="1" applyFont="1" applyFill="1" applyBorder="1" applyAlignment="1">
      <alignment horizontal="center" vertical="center"/>
    </xf>
    <xf numFmtId="43" fontId="4" fillId="3" borderId="0" xfId="1" applyFont="1" applyFill="1" applyBorder="1" applyAlignment="1">
      <alignment horizontal="left" vertical="center" wrapText="1"/>
    </xf>
    <xf numFmtId="43" fontId="4" fillId="3" borderId="0" xfId="1" applyFont="1" applyFill="1" applyBorder="1"/>
    <xf numFmtId="0" fontId="4" fillId="3" borderId="0" xfId="0" applyFont="1" applyFill="1"/>
    <xf numFmtId="43" fontId="6" fillId="3" borderId="21" xfId="1" applyFont="1" applyFill="1" applyBorder="1" applyAlignment="1">
      <alignment horizontal="center" vertical="center" wrapText="1"/>
    </xf>
    <xf numFmtId="43" fontId="6" fillId="3" borderId="14" xfId="1" applyFont="1" applyFill="1" applyBorder="1" applyAlignment="1">
      <alignment horizontal="center" vertical="center" wrapText="1"/>
    </xf>
    <xf numFmtId="43" fontId="6" fillId="3" borderId="15" xfId="1" applyFont="1" applyFill="1" applyBorder="1" applyAlignment="1">
      <alignment horizontal="center" vertical="center" wrapText="1"/>
    </xf>
    <xf numFmtId="43" fontId="4" fillId="3" borderId="0" xfId="0" applyNumberFormat="1" applyFont="1" applyFill="1" applyAlignment="1">
      <alignment horizontal="center" vertical="center" wrapText="1"/>
    </xf>
    <xf numFmtId="43" fontId="4" fillId="3" borderId="21" xfId="1" applyFont="1" applyFill="1" applyBorder="1" applyAlignment="1">
      <alignment horizontal="center" vertical="center" wrapText="1"/>
    </xf>
    <xf numFmtId="43" fontId="4" fillId="3" borderId="14" xfId="1" applyFont="1" applyFill="1" applyBorder="1" applyAlignment="1">
      <alignment horizontal="center" vertical="center" wrapText="1"/>
    </xf>
    <xf numFmtId="43" fontId="4" fillId="3" borderId="15" xfId="1" applyFont="1" applyFill="1" applyBorder="1" applyAlignment="1">
      <alignment horizontal="center" vertical="center" wrapText="1"/>
    </xf>
    <xf numFmtId="43" fontId="4" fillId="3" borderId="20" xfId="1" applyFont="1" applyFill="1" applyBorder="1" applyAlignment="1">
      <alignment horizontal="center" vertical="center" wrapText="1"/>
    </xf>
    <xf numFmtId="43" fontId="4" fillId="3" borderId="5" xfId="1" applyFont="1" applyFill="1" applyBorder="1" applyAlignment="1">
      <alignment horizontal="center" vertical="center"/>
    </xf>
    <xf numFmtId="43" fontId="4" fillId="3" borderId="20" xfId="1" applyFont="1" applyFill="1" applyBorder="1" applyAlignment="1">
      <alignment vertical="center"/>
    </xf>
    <xf numFmtId="0" fontId="0" fillId="3" borderId="0" xfId="0" applyFill="1"/>
    <xf numFmtId="0" fontId="0" fillId="2" borderId="46" xfId="0" applyFill="1" applyBorder="1"/>
    <xf numFmtId="43" fontId="4" fillId="0" borderId="15" xfId="0" applyNumberFormat="1" applyFont="1" applyBorder="1" applyAlignment="1">
      <alignment horizontal="center" vertical="center" wrapText="1"/>
    </xf>
    <xf numFmtId="43" fontId="4" fillId="0" borderId="4" xfId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vertical="center"/>
    </xf>
    <xf numFmtId="43" fontId="4" fillId="2" borderId="5" xfId="1" applyFont="1" applyFill="1" applyBorder="1" applyAlignment="1">
      <alignment horizontal="center" vertical="center" wrapText="1"/>
    </xf>
    <xf numFmtId="43" fontId="6" fillId="2" borderId="5" xfId="1" applyFont="1" applyFill="1" applyBorder="1" applyAlignment="1">
      <alignment horizontal="center" vertical="center" wrapText="1"/>
    </xf>
    <xf numFmtId="43" fontId="6" fillId="2" borderId="47" xfId="1" applyFont="1" applyFill="1" applyBorder="1" applyAlignment="1">
      <alignment horizontal="center" vertical="center" wrapText="1"/>
    </xf>
  </cellXfs>
  <cellStyles count="8">
    <cellStyle name="Comma" xfId="1" builtinId="3"/>
    <cellStyle name="Comma 20 2" xfId="5" xr:uid="{EF35DEA9-4A2A-41F1-9E10-A2664EF13469}"/>
    <cellStyle name="Comma 4" xfId="4" xr:uid="{46D9EF5E-5BC7-4844-AA4F-850751CF6020}"/>
    <cellStyle name="Comma 8 2" xfId="6" xr:uid="{64A24B50-702B-4C61-B7E8-BC032BD317F2}"/>
    <cellStyle name="Hyperlink" xfId="2" builtinId="8"/>
    <cellStyle name="Normal" xfId="0" builtinId="0"/>
    <cellStyle name="Normal 3" xfId="7" xr:uid="{BD923593-7338-40E6-8217-EA3A21178C68}"/>
    <cellStyle name="Normal 5" xfId="3" xr:uid="{C3C9E959-FB7F-4CD8-8170-B1A3B82C02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elhi/19_KarmaLakeLand/02_Detailed/02_Detailed_Est/Version%20Est%20-01/Working%20of%20Structure/Aranya%20Tower%2003-updated.xlsx" TargetMode="External"/><Relationship Id="rId2" Type="http://schemas.openxmlformats.org/officeDocument/2006/relationships/externalLinkPath" Target="file:///\\datasvm01.sobha.com\Data_003\Delhi\19_KarmaLakeLand\02_Detailed\02_Detailed_Est\Version%20Est%20-01\Working%20of%20Structure\Aranya%20Tower%2003-updated.xlsx" TargetMode="External"/><Relationship Id="rId1" Type="http://schemas.openxmlformats.org/officeDocument/2006/relationships/externalLinkPath" Target="/Delhi/19_KarmaLakeLand/02_Detailed/02_Detailed_Est/Version%20Est%20-01/Working%20of%20Structure/Aranya%20Tower%2003-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114velan\TO%20COPY%20-%20KARUKKUVELAN%203530\Shared%20folder\Lifestyle\Costing-2008\Febrary\19.2.08.%20Lifestyle\19.02.08%20lifesty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ivya\DIVYA\Sobha%20Amethyst\DETAILED%20WORKINGS\Estimate%20for%20approval\Detail%20Estimate-Sobha%20Amethyst-Divya-13.11.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My%20Documents\ESHWARI\jan-06\Documents%20and%20Settings\administrator\Desktop\Costing%20Aug-1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My%20Documents\WINDOWS\RABILLS\15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TC_VOL2.ho\temp%20J\Final%20Account\Barakah\BAB_9010B_va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Uma%20All%20files\LaBella%20Vita\Estimate\02%20structure%20(Autosaved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AHARA-CITY-HOMES\GWALIOR\OTH-AMEN\BLOCK%20ESTIMATE\MAS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Pentahouse\B.O.Q%2004-05-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DOCUME~1\Ravi\LOCALS~1\Temp\notes6030C8\BookingForm%20jcs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16.0.119\Users\lmwig\AppData\Local\Microsoft\Windows\Temporary%20Internet%20Files\Low\Content.IE5\U3G3UDA7\WORD%20FILES%20TENDER%2011%20DEC%202010\VOLUME-III%20-%2010%20jan%202011\KNOWLEDGE-PARK-CHANDIGRH-AHC\BLOCK%20EST\BLOCK%20A.xls?5FBC89C2" TargetMode="External"/><Relationship Id="rId1" Type="http://schemas.openxmlformats.org/officeDocument/2006/relationships/externalLinkPath" Target="file:///\\5FBC89C2\BLOCK%20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n-server\VOL3\BandF\Housing\kkp\KKP-ISO\KKP-ISO-9001-1994\stds\GN-ST-06(2)(Design%20Sheet-Rul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vel\sevvel\COSTING%20-%20INHOUSE\2005\Dec%202005\Rose\Bill%20Update\updation%20Jan-18-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sting%20Aug%2031%20recon%20-%20Tulip-pq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DT-069Q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2173kisho\share%20folder\Documents%20and%20Settings\est2173\Local%20Settings\Temporary%20Internet%20Files\OLK66\02.Structure\club%20house\structure%2014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369jeshy\May%20Flower\hybiscus\New%20Hybiscus\MASTER%20WORK%20SHEET%20-%20ESTIMATE%20HIBISCU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9\SobhaData\Users\santha.moorthy\Documents\Rio%20vista%20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quantity\QCS\003.03%20qc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JEYANTHI\SOBHA%20MAYFLOWER%2030.11.06\Labor%20bills%2022.11.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%20Folder\Projecteed%20Cost%20Mayflower\28.03.07%20Mayflower%20Projected%20cost%20(%2005-04-07)\Labour%20Bills%2028.03.07\Labour%20Bills%20Abstrac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radha\mis9899\consoli\sept9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16.0.119\Users\lmwig\AppData\Local\Microsoft\Windows\Temporary%20Internet%20Files\Low\Content.IE5\U3G3UDA7\WORD%20FILES%20TENDER%2011%20DEC%202010\VOLUME-III%20-%2010%20jan%202011\SAKAL%20CHARITY\Comaparative%20statement\Comparative-3-05-04.xls?82B0B7DE" TargetMode="External"/><Relationship Id="rId1" Type="http://schemas.openxmlformats.org/officeDocument/2006/relationships/externalLinkPath" Target="file:///\\82B0B7DE\Comparative-3-05-0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6jisha\e\Documents%20and%20Settings\cs1482\Desktop\RENT%20MASTER%20FIL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C82C9\BOQ%20WITH%20Meas.%20-%20FINAL%20-%2024.11.200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Kerala\05_Ca_Riovista\02_Detailed\02_Detailed_Est\Detailed%20Estimate\Column%20schedule%20-%20Rio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2\Tulip%20ajitha\Documents%20and%20Settings\sevvel\Local%20Settings\Temp\TULIP%20new%20PQ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tahouse\B.O.Q%2004-05-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a\Shared%20%20Folder\hybiscus\New%20Hybiscus\MASTER%20WORK%20SHEET%20-%20ESTIMATE%20HIBISCU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5sonia\Shared%20Folder\hybiscus\New%20Hybiscus\MASTER%20WORK%20SHEET%20-%20ESTIMATE%20HIBISCU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bhavathy\New%20Iris\hybiscus\New%20Hybiscus\MASTER%20WORK%20SHEET%20-%20ESTIMATE%20HIBISCU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DT-069Q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7D75623\Meas%20of%20water%20proofing%20work-10.12.08-JKP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9\SobhaData\Users\lmwig\AppData\Local\Microsoft\Windows\Temporary%20Internet%20Files\Low\Content.IE5\U3G3UDA7\WORD%20FILES%20TENDER%2011%20DEC%202010\VOLUME-III%20-%2010%20jan%202011\I.T.%20PARK-S.KUMAR\ESTIMATE-15.10.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5kumar\SHARED%20FOLDER\SHARED%20FOLDER\sobha%20inhouse\sobha%20fiorella\after%20take%20over\updated%20est%2004.04.0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Ravi\LOCALS~1\Temp\notes6030C8\BookingForm%20jc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%20%20drive\meera\Prelaunch%20Estimates\Sobha%20Dewflower\Dew%20flower%20new\Prelaunch%20Est%20-%20Dewflower%20(rev%20after%20launch%20meetng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_india\c\DLSI\CostplanInfo\Template-Design%20Devt%20Estimat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3kiran\kiran\hybiscus\New%20Hybiscus\MASTER%20WORK%20SHEET%20-%20ESTIMATE%20HIBISCU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AUHATI-PROJECT\Measurments\NRL-BOQ-%20ESTIMATE-17.01.08-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amaheswari\PROJECTS%20&amp;%20COSTING%20SHEETS\hybiscus\New%20Hybiscus\MASTER%20WORK%20SHEET%20-%20ESTIMATE%20HIBISCU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1297hari\Shared%20folder\Sevvel\COSTING%20-%20INHOUSE\Fine%20Sheets\31.08.07%20Mayflower%20on%2003.09.07%20%20%20Final%20MIS%20-%2024-09-07\Labour%20Bills\Abstract%20Labour%20bill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499uma\PROJECTS%20&amp;%20COSTING%20SHEETS\hybiscus\New%20Hybiscus\MASTER%20WORK%20SHEET%20-%20ESTIMATE%20HIBISCU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TULIP%20COSTING\vaidehi\COSTING\costing%20july-05\Reconcilation%20jun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hana\Sobha%20Rose\Documents%20and%20Settings\sheshagiriacc\Desktop\Tulip%20Rec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gha\d\hybiscus\New%20Hybiscus\MASTER%20WORK%20SHEET%20-%20ESTIMATE%20HIBISCU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ofin0689madh\madhu\PROJECTWISE%20STATEMENTS%202006-07%20FINAL%20AS%20ON%20080507%2030.06.07\INHOUSE\30.06.07-SOBHA%20DAFFODIL-ACCT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suraj\Local%20Settings\Temp\30.06.07-Taj%20Residency%20at%20ITPL,%20Bangalore-acct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chester%20backup\18-1-18\Winchester-%20flat%20slab%20&amp;%20Slabs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36\e%20share\SOBHA%20DAHLIA\RECONCILIATION\MARCH\hybiscus\New%20Hybiscus\MASTER%20WORK%20SHEET%20-%20ESTIMATE%20HIBISCU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Nitin\Program%20Files\Microsoft%20Office\Office\149K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Common\04_Est_Ref\Dinesh\Royal%20Pavilion%20Club%20house\Clubhouse%20-%20Royal%20Pavilion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46\Shared%20Folder\hybiscus\New%20Hybiscus\MASTER%20WORK%20SHEET%20-%20ESTIMATE%20HIBISCU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W Foundation to basement-02"/>
      <sheetName val="SW basement-(02)-1"/>
      <sheetName val="basement-2 beam"/>
      <sheetName val="B2 Slab"/>
      <sheetName val="SW basement(01)-GF"/>
      <sheetName val="basement-1 beam"/>
      <sheetName val="B1 Slab"/>
      <sheetName val="SW GF to FF"/>
      <sheetName val="Ground Floor Beam "/>
      <sheetName val="GF Slab"/>
      <sheetName val="SW FF to SF"/>
      <sheetName val="FF BEAM"/>
      <sheetName val="FF SLAB"/>
      <sheetName val="SF Beam"/>
      <sheetName val="SS Slab"/>
      <sheetName val="SW SF to TF"/>
      <sheetName val="Beam(4-7,9,10)"/>
      <sheetName val="Beam(11,12,14-20)"/>
      <sheetName val="Beam(21,23-26-29)"/>
      <sheetName val="SW TF to 10th"/>
      <sheetName val="Typical 1 Slab"/>
      <sheetName val="Beam(3133-3638-404243)"/>
      <sheetName val="Beam(3&amp;8)"/>
      <sheetName val="Beam(13)"/>
      <sheetName val="Beam(22)"/>
      <sheetName val="SW 10th to 15th"/>
      <sheetName val="SW 15th to 20th"/>
      <sheetName val="SW 20th to 30th"/>
      <sheetName val="SW 30th to Terrace"/>
      <sheetName val="SW - 27th to 28 Service floor "/>
      <sheetName val="Beam(32,41)"/>
      <sheetName val="Typical 2 Slab (2)"/>
      <sheetName val="Refuge beam(19th)"/>
      <sheetName val="Refuge beam (37th)"/>
      <sheetName val="Refuge floor slab(19th)"/>
      <sheetName val="Refuge floor slab (37th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Abstract "/>
      <sheetName val="2 min"/>
      <sheetName val="Micro"/>
      <sheetName val="Variance Report"/>
      <sheetName val="Lab &amp; Mat Var"/>
      <sheetName val="Mat &amp; Lab"/>
      <sheetName val="Preliminary estimate"/>
      <sheetName val="preliminaries-abs (050508) "/>
      <sheetName val="Staff Salary NEW"/>
      <sheetName val="Staff Salary before start new"/>
      <sheetName val="Staff Salary(before start)"/>
      <sheetName val="Variance Abstract"/>
      <sheetName val="Fixed asset"/>
      <sheetName val="Establishment"/>
      <sheetName val="Security"/>
      <sheetName val="A-class abstract"/>
      <sheetName val="A-class Materials"/>
      <sheetName val="B &amp; C class items "/>
      <sheetName val="Indian Tools "/>
      <sheetName val="German Tools"/>
      <sheetName val="consumble"/>
      <sheetName val="Lab Equipments"/>
      <sheetName val="Safety Items"/>
      <sheetName val="MS Items Ideal cost"/>
      <sheetName val="MS Items "/>
      <sheetName val="RMC"/>
      <sheetName val="P &amp; M  "/>
      <sheetName val="Wooden Items"/>
      <sheetName val="Mobilisation Abs"/>
      <sheetName val="Mobilisation"/>
      <sheetName val="Grid Pillars"/>
      <sheetName val="Fuels"/>
      <sheetName val="NMR "/>
      <sheetName val="Petty cash"/>
      <sheetName val="Mobile cost"/>
      <sheetName val=" Accomdidation"/>
      <sheetName val="GM &amp; TA"/>
      <sheetName val="est"/>
      <sheetName val="Abstract_"/>
      <sheetName val="2_min"/>
      <sheetName val="Variance_Report"/>
      <sheetName val="Lab_&amp;_Mat_Var"/>
      <sheetName val="Mat_&amp;_Lab"/>
      <sheetName val="Preliminary_estimate"/>
      <sheetName val="preliminaries-abs_(050508)_"/>
      <sheetName val="Staff_Salary_NEW"/>
      <sheetName val="Staff_Salary_before_start_new"/>
      <sheetName val="Staff_Salary(before_start)"/>
      <sheetName val="Variance_Abstract"/>
      <sheetName val="Fixed_asset"/>
      <sheetName val="A-class_abstract"/>
      <sheetName val="A-class_Materials"/>
      <sheetName val="B_&amp;_C_class_items_"/>
      <sheetName val="Indian_Tools_"/>
      <sheetName val="German_Tools"/>
      <sheetName val="Lab_Equipments"/>
      <sheetName val="Safety_Items"/>
      <sheetName val="MS_Items_Ideal_cost"/>
      <sheetName val="MS_Items_"/>
      <sheetName val="P_&amp;_M__"/>
      <sheetName val="Wooden_Items"/>
      <sheetName val="Mobilisation_Abs"/>
      <sheetName val="Grid_Pillars"/>
      <sheetName val="NMR_"/>
      <sheetName val="Petty_cash"/>
      <sheetName val="Mobile_cost"/>
      <sheetName val="_Accomdidation"/>
      <sheetName val="GM_&amp;_TA"/>
      <sheetName val="SPT vs PHI"/>
      <sheetName val="intr stool brkup"/>
      <sheetName val="BILL COV"/>
      <sheetName val="Civil Boq"/>
      <sheetName val="Estimate for approval"/>
      <sheetName val="Abstract_6"/>
      <sheetName val="2_min6"/>
      <sheetName val="Variance_Report6"/>
      <sheetName val="Lab_&amp;_Mat_Var6"/>
      <sheetName val="Mat_&amp;_Lab6"/>
      <sheetName val="Preliminary_estimate6"/>
      <sheetName val="preliminaries-abs_(050508)_6"/>
      <sheetName val="Staff_Salary_NEW6"/>
      <sheetName val="Staff_Salary_before_start_new6"/>
      <sheetName val="Staff_Salary(before_start)6"/>
      <sheetName val="Variance_Abstract6"/>
      <sheetName val="Fixed_asset6"/>
      <sheetName val="A-class_abstract6"/>
      <sheetName val="A-class_Materials6"/>
      <sheetName val="B_&amp;_C_class_items_6"/>
      <sheetName val="Indian_Tools_6"/>
      <sheetName val="German_Tools6"/>
      <sheetName val="Lab_Equipments6"/>
      <sheetName val="Safety_Items6"/>
      <sheetName val="MS_Items_Ideal_cost6"/>
      <sheetName val="MS_Items_6"/>
      <sheetName val="P_&amp;_M__6"/>
      <sheetName val="Wooden_Items6"/>
      <sheetName val="Mobilisation_Abs6"/>
      <sheetName val="Grid_Pillars6"/>
      <sheetName val="NMR_6"/>
      <sheetName val="Petty_cash6"/>
      <sheetName val="Mobile_cost6"/>
      <sheetName val="_Accomdidation6"/>
      <sheetName val="GM_&amp;_TA6"/>
      <sheetName val="SPT_vs_PHI5"/>
      <sheetName val="intr_stool_brkup5"/>
      <sheetName val="BILL_COV5"/>
      <sheetName val="Civil_Boq5"/>
      <sheetName val="Estimate_for_approval5"/>
      <sheetName val="Abstract_4"/>
      <sheetName val="2_min4"/>
      <sheetName val="Variance_Report4"/>
      <sheetName val="Lab_&amp;_Mat_Var4"/>
      <sheetName val="Mat_&amp;_Lab4"/>
      <sheetName val="Preliminary_estimate4"/>
      <sheetName val="preliminaries-abs_(050508)_4"/>
      <sheetName val="Staff_Salary_NEW4"/>
      <sheetName val="Staff_Salary_before_start_new4"/>
      <sheetName val="Staff_Salary(before_start)4"/>
      <sheetName val="Variance_Abstract4"/>
      <sheetName val="Fixed_asset4"/>
      <sheetName val="A-class_abstract4"/>
      <sheetName val="A-class_Materials4"/>
      <sheetName val="B_&amp;_C_class_items_4"/>
      <sheetName val="Indian_Tools_4"/>
      <sheetName val="German_Tools4"/>
      <sheetName val="Lab_Equipments4"/>
      <sheetName val="Safety_Items4"/>
      <sheetName val="MS_Items_Ideal_cost4"/>
      <sheetName val="MS_Items_4"/>
      <sheetName val="P_&amp;_M__4"/>
      <sheetName val="Wooden_Items4"/>
      <sheetName val="Mobilisation_Abs4"/>
      <sheetName val="Grid_Pillars4"/>
      <sheetName val="NMR_4"/>
      <sheetName val="Petty_cash4"/>
      <sheetName val="Mobile_cost4"/>
      <sheetName val="_Accomdidation4"/>
      <sheetName val="GM_&amp;_TA4"/>
      <sheetName val="SPT_vs_PHI3"/>
      <sheetName val="intr_stool_brkup3"/>
      <sheetName val="BILL_COV3"/>
      <sheetName val="Abstract_3"/>
      <sheetName val="2_min3"/>
      <sheetName val="Variance_Report3"/>
      <sheetName val="Lab_&amp;_Mat_Var3"/>
      <sheetName val="Mat_&amp;_Lab3"/>
      <sheetName val="Preliminary_estimate3"/>
      <sheetName val="preliminaries-abs_(050508)_3"/>
      <sheetName val="Staff_Salary_NEW3"/>
      <sheetName val="Staff_Salary_before_start_new3"/>
      <sheetName val="Staff_Salary(before_start)3"/>
      <sheetName val="Variance_Abstract3"/>
      <sheetName val="Fixed_asset3"/>
      <sheetName val="A-class_abstract3"/>
      <sheetName val="A-class_Materials3"/>
      <sheetName val="B_&amp;_C_class_items_3"/>
      <sheetName val="Indian_Tools_3"/>
      <sheetName val="German_Tools3"/>
      <sheetName val="Lab_Equipments3"/>
      <sheetName val="Safety_Items3"/>
      <sheetName val="MS_Items_Ideal_cost3"/>
      <sheetName val="MS_Items_3"/>
      <sheetName val="P_&amp;_M__3"/>
      <sheetName val="Wooden_Items3"/>
      <sheetName val="Mobilisation_Abs3"/>
      <sheetName val="Grid_Pillars3"/>
      <sheetName val="NMR_3"/>
      <sheetName val="Petty_cash3"/>
      <sheetName val="Mobile_cost3"/>
      <sheetName val="_Accomdidation3"/>
      <sheetName val="GM_&amp;_TA3"/>
      <sheetName val="SPT_vs_PHI2"/>
      <sheetName val="intr_stool_brkup2"/>
      <sheetName val="BILL_COV2"/>
      <sheetName val="Civil_Boq2"/>
      <sheetName val="Estimate_for_approval2"/>
      <sheetName val="Abstract_1"/>
      <sheetName val="2_min1"/>
      <sheetName val="Variance_Report1"/>
      <sheetName val="Lab_&amp;_Mat_Var1"/>
      <sheetName val="Mat_&amp;_Lab1"/>
      <sheetName val="Preliminary_estimate1"/>
      <sheetName val="preliminaries-abs_(050508)_1"/>
      <sheetName val="Staff_Salary_NEW1"/>
      <sheetName val="Staff_Salary_before_start_new1"/>
      <sheetName val="Staff_Salary(before_start)1"/>
      <sheetName val="Variance_Abstract1"/>
      <sheetName val="Fixed_asset1"/>
      <sheetName val="A-class_abstract1"/>
      <sheetName val="A-class_Materials1"/>
      <sheetName val="B_&amp;_C_class_items_1"/>
      <sheetName val="Indian_Tools_1"/>
      <sheetName val="German_Tools1"/>
      <sheetName val="Lab_Equipments1"/>
      <sheetName val="Safety_Items1"/>
      <sheetName val="MS_Items_Ideal_cost1"/>
      <sheetName val="MS_Items_1"/>
      <sheetName val="P_&amp;_M__1"/>
      <sheetName val="Wooden_Items1"/>
      <sheetName val="Mobilisation_Abs1"/>
      <sheetName val="Grid_Pillars1"/>
      <sheetName val="NMR_1"/>
      <sheetName val="Petty_cash1"/>
      <sheetName val="Mobile_cost1"/>
      <sheetName val="_Accomdidation1"/>
      <sheetName val="GM_&amp;_TA1"/>
      <sheetName val="SPT_vs_PHI"/>
      <sheetName val="intr_stool_brkup"/>
      <sheetName val="BILL_COV"/>
      <sheetName val="Civil_Boq"/>
      <sheetName val="Estimate_for_approval"/>
      <sheetName val="Abstract_2"/>
      <sheetName val="2_min2"/>
      <sheetName val="Variance_Report2"/>
      <sheetName val="Lab_&amp;_Mat_Var2"/>
      <sheetName val="Mat_&amp;_Lab2"/>
      <sheetName val="Preliminary_estimate2"/>
      <sheetName val="preliminaries-abs_(050508)_2"/>
      <sheetName val="Staff_Salary_NEW2"/>
      <sheetName val="Staff_Salary_before_start_new2"/>
      <sheetName val="Staff_Salary(before_start)2"/>
      <sheetName val="Variance_Abstract2"/>
      <sheetName val="Fixed_asset2"/>
      <sheetName val="A-class_abstract2"/>
      <sheetName val="A-class_Materials2"/>
      <sheetName val="B_&amp;_C_class_items_2"/>
      <sheetName val="Indian_Tools_2"/>
      <sheetName val="German_Tools2"/>
      <sheetName val="Lab_Equipments2"/>
      <sheetName val="Safety_Items2"/>
      <sheetName val="MS_Items_Ideal_cost2"/>
      <sheetName val="MS_Items_2"/>
      <sheetName val="P_&amp;_M__2"/>
      <sheetName val="Wooden_Items2"/>
      <sheetName val="Mobilisation_Abs2"/>
      <sheetName val="Grid_Pillars2"/>
      <sheetName val="NMR_2"/>
      <sheetName val="Petty_cash2"/>
      <sheetName val="Mobile_cost2"/>
      <sheetName val="_Accomdidation2"/>
      <sheetName val="GM_&amp;_TA2"/>
      <sheetName val="SPT_vs_PHI1"/>
      <sheetName val="intr_stool_brkup1"/>
      <sheetName val="BILL_COV1"/>
      <sheetName val="Civil_Boq1"/>
      <sheetName val="Estimate_for_approval1"/>
      <sheetName val="Civil_Boq3"/>
      <sheetName val="Estimate_for_approval3"/>
      <sheetName val="Abstract_5"/>
      <sheetName val="2_min5"/>
      <sheetName val="Variance_Report5"/>
      <sheetName val="Lab_&amp;_Mat_Var5"/>
      <sheetName val="Mat_&amp;_Lab5"/>
      <sheetName val="Preliminary_estimate5"/>
      <sheetName val="preliminaries-abs_(050508)_5"/>
      <sheetName val="Staff_Salary_NEW5"/>
      <sheetName val="Staff_Salary_before_start_new5"/>
      <sheetName val="Staff_Salary(before_start)5"/>
      <sheetName val="Variance_Abstract5"/>
      <sheetName val="Fixed_asset5"/>
      <sheetName val="A-class_abstract5"/>
      <sheetName val="A-class_Materials5"/>
      <sheetName val="B_&amp;_C_class_items_5"/>
      <sheetName val="Indian_Tools_5"/>
      <sheetName val="German_Tools5"/>
      <sheetName val="Lab_Equipments5"/>
      <sheetName val="Safety_Items5"/>
      <sheetName val="MS_Items_Ideal_cost5"/>
      <sheetName val="MS_Items_5"/>
      <sheetName val="P_&amp;_M__5"/>
      <sheetName val="Wooden_Items5"/>
      <sheetName val="Mobilisation_Abs5"/>
      <sheetName val="Grid_Pillars5"/>
      <sheetName val="NMR_5"/>
      <sheetName val="Petty_cash5"/>
      <sheetName val="Mobile_cost5"/>
      <sheetName val="_Accomdidation5"/>
      <sheetName val="GM_&amp;_TA5"/>
      <sheetName val="SPT_vs_PHI4"/>
      <sheetName val="intr_stool_brkup4"/>
      <sheetName val="BILL_COV4"/>
      <sheetName val="Civil_Boq4"/>
      <sheetName val="Estimate_for_approval4"/>
      <sheetName val="PointNo.5"/>
      <sheetName val="P &amp; M"/>
      <sheetName val="MS Item"/>
      <sheetName val="MS Item Consumables"/>
      <sheetName val="Scaffolding"/>
      <sheetName val="Prelims Projected Delay"/>
      <sheetName val="Preliminaries SCG"/>
      <sheetName val="Unimax"/>
      <sheetName val="FPS"/>
      <sheetName val="MS Item Idle"/>
      <sheetName val="FPS Idle"/>
      <sheetName val="P &amp; M Idle"/>
      <sheetName val="Scaffolding Idle"/>
      <sheetName val="ERP Admin Expense"/>
      <sheetName val="Abstract_7"/>
      <sheetName val="2_min7"/>
      <sheetName val="Variance_Report7"/>
      <sheetName val="Lab_&amp;_Mat_Var7"/>
      <sheetName val="Mat_&amp;_Lab7"/>
      <sheetName val="Preliminary_estimate7"/>
      <sheetName val="preliminaries-abs_(050508)_7"/>
      <sheetName val="Staff_Salary_NEW7"/>
      <sheetName val="Staff_Salary_before_start_new7"/>
      <sheetName val="Staff_Salary(before_start)7"/>
      <sheetName val="Variance_Abstract7"/>
      <sheetName val="Fixed_asset7"/>
      <sheetName val="A-class_abstract7"/>
      <sheetName val="A-class_Materials7"/>
      <sheetName val="B_&amp;_C_class_items_7"/>
      <sheetName val="Indian_Tools_7"/>
      <sheetName val="German_Tools7"/>
      <sheetName val="Lab_Equipments7"/>
      <sheetName val="Safety_Items7"/>
      <sheetName val="MS_Items_Ideal_cost7"/>
      <sheetName val="MS_Items_7"/>
      <sheetName val="P_&amp;_M__7"/>
      <sheetName val="Wooden_Items7"/>
      <sheetName val="Mobilisation_Abs7"/>
      <sheetName val="Grid_Pillars7"/>
      <sheetName val="NMR_7"/>
      <sheetName val="Petty_cash7"/>
      <sheetName val="Mobile_cost7"/>
      <sheetName val="_Accomdidation7"/>
      <sheetName val="GM_&amp;_TA7"/>
      <sheetName val="SPT_vs_PHI6"/>
      <sheetName val="intr_stool_brkup6"/>
      <sheetName val="BILL_COV6"/>
      <sheetName val="Civil_Boq6"/>
      <sheetName val="Estimate_for_approval6"/>
      <sheetName val="P_&amp;_M"/>
      <sheetName val="MS_Item"/>
      <sheetName val="MS_Item_Consumables"/>
      <sheetName val="Prelims_Projected_Delay"/>
      <sheetName val="Preliminaries_SCG"/>
      <sheetName val="MS_Item_Idle"/>
      <sheetName val="FPS_Idle"/>
      <sheetName val="P_&amp;_M_Idle"/>
      <sheetName val="Scaffolding_Idle"/>
      <sheetName val="ERP_Admin_Expense"/>
      <sheetName val="PointNo_5"/>
      <sheetName val="Rate analysis"/>
      <sheetName val="India F&amp;S Template"/>
      <sheetName val="BOQ (2)"/>
      <sheetName val="India_F&amp;S_Template"/>
      <sheetName val="BOQ_(2)"/>
      <sheetName val="India_F&amp;S_Template1"/>
      <sheetName val="BOQ_(2)1"/>
      <sheetName val="BOQ"/>
      <sheetName val="India_F&amp;S_Template2"/>
      <sheetName val="BOQ_(2)2"/>
      <sheetName val="19.02.08 lifestyle"/>
      <sheetName val="Abstract_8"/>
      <sheetName val="2_min8"/>
      <sheetName val="Variance_Report8"/>
      <sheetName val="Lab_&amp;_Mat_Var8"/>
      <sheetName val="Mat_&amp;_Lab8"/>
      <sheetName val="Preliminary_estimate8"/>
      <sheetName val="preliminaries-abs_(050508)_8"/>
      <sheetName val="Staff_Salary_NEW8"/>
      <sheetName val="Staff_Salary_before_start_new8"/>
      <sheetName val="Staff_Salary(before_start)8"/>
      <sheetName val="Variance_Abstract8"/>
      <sheetName val="Fixed_asset8"/>
      <sheetName val="A-class_abstract8"/>
      <sheetName val="A-class_Materials8"/>
      <sheetName val="B_&amp;_C_class_items_8"/>
      <sheetName val="Indian_Tools_8"/>
      <sheetName val="German_Tools8"/>
      <sheetName val="Lab_Equipments8"/>
      <sheetName val="Safety_Items8"/>
      <sheetName val="MS_Items_Ideal_cost8"/>
      <sheetName val="MS_Items_8"/>
      <sheetName val="P_&amp;_M__8"/>
      <sheetName val="Wooden_Items8"/>
      <sheetName val="Mobilisation_Abs8"/>
      <sheetName val="Grid_Pillars8"/>
      <sheetName val="NMR_8"/>
      <sheetName val="Petty_cash8"/>
      <sheetName val="Mobile_cost8"/>
      <sheetName val="_Accomdidation8"/>
      <sheetName val="GM_&amp;_TA8"/>
      <sheetName val="SPT_vs_PHI7"/>
      <sheetName val="intr_stool_brkup7"/>
      <sheetName val="BILL_COV7"/>
      <sheetName val="Civil_Boq7"/>
      <sheetName val="Estimate_for_approval7"/>
      <sheetName val="PointNo_51"/>
      <sheetName val="P_&amp;_M1"/>
      <sheetName val="MS_Item1"/>
      <sheetName val="MS_Item_Consumables1"/>
      <sheetName val="Prelims_Projected_Delay1"/>
      <sheetName val="Preliminaries_SCG1"/>
      <sheetName val="MS_Item_Idle1"/>
      <sheetName val="FPS_Idle1"/>
      <sheetName val="P_&amp;_M_Idle1"/>
      <sheetName val="Scaffolding_Idle1"/>
      <sheetName val="ERP_Admin_Expense1"/>
      <sheetName val="Rate_analysis"/>
      <sheetName val="India_F&amp;S_Template3"/>
      <sheetName val="BOQ_(2)3"/>
      <sheetName val="19_02_08_lifestyle"/>
      <sheetName val="analysis"/>
      <sheetName val="col-reinft1"/>
      <sheetName val="Abstract_11"/>
      <sheetName val="2_min11"/>
      <sheetName val="Variance_Report11"/>
      <sheetName val="Lab_&amp;_Mat_Var11"/>
      <sheetName val="Mat_&amp;_Lab11"/>
      <sheetName val="Preliminary_estimate11"/>
      <sheetName val="preliminaries-abs_(050508)_11"/>
      <sheetName val="Staff_Salary_NEW11"/>
      <sheetName val="Staff_Salary_before_start_new11"/>
      <sheetName val="Staff_Salary(before_start)11"/>
      <sheetName val="Variance_Abstract11"/>
      <sheetName val="Fixed_asset11"/>
      <sheetName val="A-class_abstract11"/>
      <sheetName val="A-class_Materials11"/>
      <sheetName val="B_&amp;_C_class_items_11"/>
      <sheetName val="Indian_Tools_11"/>
      <sheetName val="German_Tools11"/>
      <sheetName val="Lab_Equipments11"/>
      <sheetName val="Safety_Items11"/>
      <sheetName val="MS_Items_Ideal_cost11"/>
      <sheetName val="MS_Items_11"/>
      <sheetName val="P_&amp;_M__11"/>
      <sheetName val="Wooden_Items11"/>
      <sheetName val="Mobilisation_Abs11"/>
      <sheetName val="Grid_Pillars11"/>
      <sheetName val="NMR_11"/>
      <sheetName val="Petty_cash11"/>
      <sheetName val="Mobile_cost11"/>
      <sheetName val="_Accomdidation11"/>
      <sheetName val="GM_&amp;_TA11"/>
      <sheetName val="SPT_vs_PHI10"/>
      <sheetName val="intr_stool_brkup10"/>
      <sheetName val="BILL_COV10"/>
      <sheetName val="Civil_Boq10"/>
      <sheetName val="Estimate_for_approval10"/>
      <sheetName val="PointNo_54"/>
      <sheetName val="P_&amp;_M4"/>
      <sheetName val="MS_Item4"/>
      <sheetName val="MS_Item_Consumables4"/>
      <sheetName val="Prelims_Projected_Delay4"/>
      <sheetName val="Preliminaries_SCG4"/>
      <sheetName val="MS_Item_Idle4"/>
      <sheetName val="FPS_Idle4"/>
      <sheetName val="P_&amp;_M_Idle4"/>
      <sheetName val="Scaffolding_Idle4"/>
      <sheetName val="ERP_Admin_Expense4"/>
      <sheetName val="Rate_analysis3"/>
      <sheetName val="India_F&amp;S_Template6"/>
      <sheetName val="BOQ_(2)6"/>
      <sheetName val="19_02_08_lifestyle3"/>
      <sheetName val="Abstract_10"/>
      <sheetName val="2_min10"/>
      <sheetName val="Variance_Report10"/>
      <sheetName val="Lab_&amp;_Mat_Var10"/>
      <sheetName val="Mat_&amp;_Lab10"/>
      <sheetName val="Preliminary_estimate10"/>
      <sheetName val="preliminaries-abs_(050508)_10"/>
      <sheetName val="Staff_Salary_NEW10"/>
      <sheetName val="Staff_Salary_before_start_new10"/>
      <sheetName val="Staff_Salary(before_start)10"/>
      <sheetName val="Variance_Abstract10"/>
      <sheetName val="Fixed_asset10"/>
      <sheetName val="A-class_abstract10"/>
      <sheetName val="A-class_Materials10"/>
      <sheetName val="B_&amp;_C_class_items_10"/>
      <sheetName val="Indian_Tools_10"/>
      <sheetName val="German_Tools10"/>
      <sheetName val="Lab_Equipments10"/>
      <sheetName val="Safety_Items10"/>
      <sheetName val="MS_Items_Ideal_cost10"/>
      <sheetName val="MS_Items_10"/>
      <sheetName val="P_&amp;_M__10"/>
      <sheetName val="Wooden_Items10"/>
      <sheetName val="Mobilisation_Abs10"/>
      <sheetName val="Grid_Pillars10"/>
      <sheetName val="NMR_10"/>
      <sheetName val="Petty_cash10"/>
      <sheetName val="Mobile_cost10"/>
      <sheetName val="_Accomdidation10"/>
      <sheetName val="GM_&amp;_TA10"/>
      <sheetName val="SPT_vs_PHI9"/>
      <sheetName val="intr_stool_brkup9"/>
      <sheetName val="BILL_COV9"/>
      <sheetName val="Civil_Boq9"/>
      <sheetName val="Estimate_for_approval9"/>
      <sheetName val="PointNo_53"/>
      <sheetName val="P_&amp;_M3"/>
      <sheetName val="MS_Item3"/>
      <sheetName val="MS_Item_Consumables3"/>
      <sheetName val="Prelims_Projected_Delay3"/>
      <sheetName val="Preliminaries_SCG3"/>
      <sheetName val="MS_Item_Idle3"/>
      <sheetName val="FPS_Idle3"/>
      <sheetName val="P_&amp;_M_Idle3"/>
      <sheetName val="Scaffolding_Idle3"/>
      <sheetName val="ERP_Admin_Expense3"/>
      <sheetName val="Rate_analysis2"/>
      <sheetName val="India_F&amp;S_Template5"/>
      <sheetName val="BOQ_(2)5"/>
      <sheetName val="19_02_08_lifestyle2"/>
      <sheetName val="Abstract_9"/>
      <sheetName val="2_min9"/>
      <sheetName val="Variance_Report9"/>
      <sheetName val="Lab_&amp;_Mat_Var9"/>
      <sheetName val="Mat_&amp;_Lab9"/>
      <sheetName val="Preliminary_estimate9"/>
      <sheetName val="preliminaries-abs_(050508)_9"/>
      <sheetName val="Staff_Salary_NEW9"/>
      <sheetName val="Staff_Salary_before_start_new9"/>
      <sheetName val="Staff_Salary(before_start)9"/>
      <sheetName val="Variance_Abstract9"/>
      <sheetName val="Fixed_asset9"/>
      <sheetName val="A-class_abstract9"/>
      <sheetName val="A-class_Materials9"/>
      <sheetName val="B_&amp;_C_class_items_9"/>
      <sheetName val="Indian_Tools_9"/>
      <sheetName val="German_Tools9"/>
      <sheetName val="Lab_Equipments9"/>
      <sheetName val="Safety_Items9"/>
      <sheetName val="MS_Items_Ideal_cost9"/>
      <sheetName val="MS_Items_9"/>
      <sheetName val="P_&amp;_M__9"/>
      <sheetName val="Wooden_Items9"/>
      <sheetName val="Mobilisation_Abs9"/>
      <sheetName val="Grid_Pillars9"/>
      <sheetName val="NMR_9"/>
      <sheetName val="Petty_cash9"/>
      <sheetName val="Mobile_cost9"/>
      <sheetName val="_Accomdidation9"/>
      <sheetName val="GM_&amp;_TA9"/>
      <sheetName val="SPT_vs_PHI8"/>
      <sheetName val="intr_stool_brkup8"/>
      <sheetName val="BILL_COV8"/>
      <sheetName val="Civil_Boq8"/>
      <sheetName val="Estimate_for_approval8"/>
      <sheetName val="PointNo_52"/>
      <sheetName val="P_&amp;_M2"/>
      <sheetName val="MS_Item2"/>
      <sheetName val="MS_Item_Consumables2"/>
      <sheetName val="Prelims_Projected_Delay2"/>
      <sheetName val="Preliminaries_SCG2"/>
      <sheetName val="MS_Item_Idle2"/>
      <sheetName val="FPS_Idle2"/>
      <sheetName val="P_&amp;_M_Idle2"/>
      <sheetName val="Scaffolding_Idle2"/>
      <sheetName val="ERP_Admin_Expense2"/>
      <sheetName val="Rate_analysis1"/>
      <sheetName val="India_F&amp;S_Template4"/>
      <sheetName val="BOQ_(2)4"/>
      <sheetName val="19_02_08_lifestyle1"/>
      <sheetName val="Non Barking@Cycle Time"/>
      <sheetName val="UPA(Part C,D,E,G,H)"/>
      <sheetName val="UPA(Part F)"/>
      <sheetName val="Materials"/>
      <sheetName val="GRSummary"/>
    </sheetNames>
    <sheetDataSet>
      <sheetData sheetId="0"/>
      <sheetData sheetId="1">
        <row r="2">
          <cell r="C2">
            <v>39436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7">
          <cell r="C27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2">
          <cell r="C2">
            <v>39436</v>
          </cell>
        </row>
      </sheetData>
      <sheetData sheetId="110">
        <row r="2">
          <cell r="C2">
            <v>39436</v>
          </cell>
        </row>
      </sheetData>
      <sheetData sheetId="111"/>
      <sheetData sheetId="112"/>
      <sheetData sheetId="113"/>
      <sheetData sheetId="114"/>
      <sheetData sheetId="115">
        <row r="27">
          <cell r="C27">
            <v>1</v>
          </cell>
        </row>
      </sheetData>
      <sheetData sheetId="116">
        <row r="27">
          <cell r="C27">
            <v>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C2">
            <v>39436</v>
          </cell>
        </row>
      </sheetData>
      <sheetData sheetId="143">
        <row r="2">
          <cell r="C2">
            <v>39436</v>
          </cell>
        </row>
      </sheetData>
      <sheetData sheetId="144"/>
      <sheetData sheetId="145"/>
      <sheetData sheetId="146"/>
      <sheetData sheetId="147"/>
      <sheetData sheetId="148">
        <row r="27">
          <cell r="C27">
            <v>1</v>
          </cell>
        </row>
      </sheetData>
      <sheetData sheetId="149">
        <row r="27">
          <cell r="C27">
            <v>1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>
        <row r="2">
          <cell r="C2">
            <v>39436</v>
          </cell>
        </row>
      </sheetData>
      <sheetData sheetId="178">
        <row r="2">
          <cell r="C2">
            <v>39436</v>
          </cell>
        </row>
      </sheetData>
      <sheetData sheetId="179"/>
      <sheetData sheetId="180"/>
      <sheetData sheetId="181"/>
      <sheetData sheetId="182"/>
      <sheetData sheetId="183">
        <row r="27">
          <cell r="C27">
            <v>1</v>
          </cell>
        </row>
      </sheetData>
      <sheetData sheetId="184">
        <row r="27">
          <cell r="C27">
            <v>1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>
        <row r="2">
          <cell r="C2">
            <v>39436</v>
          </cell>
        </row>
      </sheetData>
      <sheetData sheetId="213">
        <row r="2">
          <cell r="C2">
            <v>39436</v>
          </cell>
        </row>
      </sheetData>
      <sheetData sheetId="214"/>
      <sheetData sheetId="215"/>
      <sheetData sheetId="216"/>
      <sheetData sheetId="217"/>
      <sheetData sheetId="218">
        <row r="27">
          <cell r="C27">
            <v>1</v>
          </cell>
        </row>
      </sheetData>
      <sheetData sheetId="219">
        <row r="27">
          <cell r="C27">
            <v>1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2">
          <cell r="C2">
            <v>39436</v>
          </cell>
        </row>
      </sheetData>
      <sheetData sheetId="299"/>
      <sheetData sheetId="300"/>
      <sheetData sheetId="301"/>
      <sheetData sheetId="302"/>
      <sheetData sheetId="303"/>
      <sheetData sheetId="304">
        <row r="27">
          <cell r="C27">
            <v>1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rmation"/>
      <sheetName val="Material resource"/>
      <sheetName val="Labour resource"/>
      <sheetName val="Estimate for approval"/>
      <sheetName val="Total Quantity"/>
      <sheetName val="Material rates (June-08)"/>
      <sheetName val="Material rates (July-08)"/>
      <sheetName val="Material rates (October-08)"/>
      <sheetName val="Material rates (Jan-09)"/>
      <sheetName val="Price list-Blocks"/>
      <sheetName val="08-09 SLR"/>
      <sheetName val="ABSTR-Plumbing Estimate"/>
      <sheetName val="Tower crane SLR"/>
      <sheetName val="PlasteringOther-SLR"/>
      <sheetName val="P &amp; M avilability"/>
      <sheetName val="P&amp;M -Final"/>
      <sheetName val="07-08 SLR"/>
      <sheetName val="Anti Termite"/>
      <sheetName val="Steel weighted average"/>
      <sheetName val="Abstract- All Reinforcement"/>
      <sheetName val="Reinf-Footing"/>
      <sheetName val="Isolated Footing"/>
      <sheetName val="Raft Footing"/>
      <sheetName val="Pedestal"/>
      <sheetName val="Slope Cutting"/>
      <sheetName val="Excavation-Abs"/>
      <sheetName val="Podium-Exc"/>
      <sheetName val="Tower Mass Exc"/>
      <sheetName val="Backfill"/>
      <sheetName val="Excavation "/>
      <sheetName val="PCC &amp; RCC for footing"/>
      <sheetName val="Retaining Wall"/>
      <sheetName val="Ret wall reft"/>
      <sheetName val="vdf flooring"/>
      <sheetName val="Abstract-Colums"/>
      <sheetName val="Below Lower Basement-Col"/>
      <sheetName val="From LB floor to UB floor-Col"/>
      <sheetName val="From UB floor to G floor-Col"/>
      <sheetName val="From G floor to F floor-Col"/>
      <sheetName val="From F floor to S floor-Col"/>
      <sheetName val="From S floor to T floor-Col"/>
      <sheetName val="From T floor to F floor-Col"/>
      <sheetName val="From F floor to Fif  floor-Col"/>
      <sheetName val="From Fi floor to Six floor-Col"/>
      <sheetName val="From Six  floor to Se floor-Col"/>
      <sheetName val="From Se floor to Eig floor-Col"/>
      <sheetName val="From Ei floor to Nin floor-Col"/>
      <sheetName val="From Ni floor to Ten floor-Col"/>
      <sheetName val="Tenth to 11th floor"/>
      <sheetName val="11th to 12th floor"/>
      <sheetName val="12th to 13th floor"/>
      <sheetName val="13th to 14th floor"/>
      <sheetName val="14th to 15th floor"/>
      <sheetName val="15th to 16th floor"/>
      <sheetName val="16th to 17th floor"/>
      <sheetName val="17th to 18th floor"/>
      <sheetName val="columns in terrace floor"/>
      <sheetName val="Column Splicing"/>
      <sheetName val="Cover Blocks"/>
      <sheetName val="Abstract-Slab LB"/>
      <sheetName val="L.B. Roof Slab- Block 1&amp;4"/>
      <sheetName val="L.B. Roof Slab-Block 2&amp;3"/>
      <sheetName val="ABSTRACT-slab UB"/>
      <sheetName val="U.B. Roof Slab block1&amp;4"/>
      <sheetName val="U.B. Roof Slab block2"/>
      <sheetName val="ABSTRACT slab GF"/>
      <sheetName val="Ground floor slab -Blk1&amp;4"/>
      <sheetName val="Ground floor slab -Blk2&amp;3"/>
      <sheetName val="ABSTRACT slab 1st floor"/>
      <sheetName val="First floor slab -Blk1&amp;4"/>
      <sheetName val="First floor slab -Blk2&amp;3"/>
      <sheetName val="ABSTRACT slab typ flr"/>
      <sheetName val="Typical floor slab -Blk1&amp;4"/>
      <sheetName val="Typical floor slab -Blk2&amp;3"/>
      <sheetName val="Typ flr slab-II lvl -B1&amp;4"/>
      <sheetName val="Abstract-Beams LB"/>
      <sheetName val="L.B.Roof Beams-Block 1&amp;4"/>
      <sheetName val="L.B. Roof beams-Block 2&amp;3"/>
      <sheetName val="ABSTRACT beams UB"/>
      <sheetName val="Upper Basement floor-B1&amp;4"/>
      <sheetName val="Upper Basement-Beams-Block2"/>
      <sheetName val="Upper Basement-Block3"/>
      <sheetName val="ABSTRACT beam GF"/>
      <sheetName val="Ground floor-B1&amp;4"/>
      <sheetName val="Ground Floor-Beams-Block2&amp;3"/>
      <sheetName val="ABSTRACT beams 1st flr"/>
      <sheetName val="first floor-B1&amp;4"/>
      <sheetName val="first Floor-Beams-Block2&amp;3"/>
      <sheetName val="ABSTRACT beam typ floor"/>
      <sheetName val="Typ floor-B1&amp;4"/>
      <sheetName val="Typ Floor-Beams-Block2&amp;3"/>
      <sheetName val="13th flr roof beam B1&amp;4"/>
      <sheetName val="13th Flr roof-Beams-B2&amp;3 "/>
      <sheetName val="14th-18t flr roof beam B1&amp;4"/>
      <sheetName val="14th-18 Flr roof-Beams-B2&amp;3"/>
      <sheetName val="ABSTRACT staircase"/>
      <sheetName val="Staircase block-1A"/>
      <sheetName val="Staircase-1A(Reif)"/>
      <sheetName val="Staircase block-1B"/>
      <sheetName val="Staircase-1B(Reif) "/>
      <sheetName val="Staircase block-2"/>
      <sheetName val="Staircase block-2(Reif)"/>
      <sheetName val="Abstract lift wall"/>
      <sheetName val="Lift wall Shuttering"/>
      <sheetName val="lift wall-reinf"/>
      <sheetName val="lift wall-Block2 &amp; 3"/>
      <sheetName val="LMR"/>
      <sheetName val="lift wall-Block1 &amp; 4"/>
      <sheetName val="Lintel, chejja,sill"/>
      <sheetName val="Sheet1"/>
      <sheetName val="plastering"/>
      <sheetName val="Plaster Band"/>
      <sheetName val="waterproofing"/>
      <sheetName val="flooring"/>
      <sheetName val="painting"/>
      <sheetName val="Plastering Floorwise "/>
      <sheetName val="blockwork"/>
      <sheetName val="balcony grill  "/>
      <sheetName val="Cello Bubble"/>
      <sheetName val="Tiling-Breakups"/>
      <sheetName val="staircase railing"/>
      <sheetName val="Extra bars"/>
      <sheetName val="doors&amp;windows-others"/>
      <sheetName val="doors&amp;windows-flats"/>
      <sheetName val="sanitary shafts DOORS"/>
      <sheetName val="Al templates &amp; c beads"/>
      <sheetName val="POP fin"/>
      <sheetName val="Al. BOQ"/>
      <sheetName val="Bore"/>
      <sheetName val="Breakup-POP"/>
      <sheetName val="Ramp"/>
      <sheetName val="nib columns"/>
      <sheetName val="Shutt mater"/>
      <sheetName val="food allowance"/>
      <sheetName val="Calciumsilicate encasing"/>
      <sheetName val="UG sump"/>
      <sheetName val="OHT"/>
      <sheetName val="Abstract-Arch.feat."/>
      <sheetName val="Window box"/>
      <sheetName val="Rcc cornice &amp; facia"/>
      <sheetName val="Pls. Grooves"/>
      <sheetName val="Fin wall"/>
      <sheetName val="pergola beams"/>
      <sheetName val="Feature at entrance of each blk"/>
      <sheetName val="Summary( Amethyst) "/>
      <sheetName val="Summary(3Bed)"/>
      <sheetName val="without accomod"/>
      <sheetName val="MS Door"/>
      <sheetName val="Boq"/>
      <sheetName val="Rungs"/>
      <sheetName val="CWD-LB"/>
      <sheetName val="CWD-UB"/>
      <sheetName val="car wash sump-LB-3,4,5"/>
      <sheetName val="CLOTH LINE"/>
      <sheetName val="cement slurry"/>
      <sheetName val="Tiling Labour Costs"/>
      <sheetName val="Fire rated door"/>
      <sheetName val="BOQ- Wooden door"/>
      <sheetName val="Al D -Tower Bolt R1 BOQ"/>
      <sheetName val="ceralatex"/>
      <sheetName val="Amethyst vsMagnolia"/>
      <sheetName val="14th-18t ft_x0000_-_x0000_oof beam B1&amp;4"/>
      <sheetName val="14th-18t ft"/>
      <sheetName val="Project_Information"/>
      <sheetName val="Material_resource"/>
      <sheetName val="Labour_resource"/>
      <sheetName val="Estimate_for_approval"/>
      <sheetName val="Total_Quantity"/>
      <sheetName val="Material_rates_(June-08)"/>
      <sheetName val="Material_rates_(July-08)"/>
      <sheetName val="Material_rates_(October-08)"/>
      <sheetName val="Material_rates_(Jan-09)"/>
      <sheetName val="Price_list-Blocks"/>
      <sheetName val="08-09_SLR"/>
      <sheetName val="ABSTR-Plumbing_Estimate"/>
      <sheetName val="Tower_crane_SLR"/>
      <sheetName val="P_&amp;_M_avilability"/>
      <sheetName val="P&amp;M_-Final"/>
      <sheetName val="07-08_SLR"/>
      <sheetName val="Anti_Termite"/>
      <sheetName val="Steel_weighted_average"/>
      <sheetName val="Abstract-_All_Reinforcement"/>
      <sheetName val="Isolated_Footing"/>
      <sheetName val="Raft_Footing"/>
      <sheetName val="Slope_Cutting"/>
      <sheetName val="Tower_Mass_Exc"/>
      <sheetName val="Excavation_"/>
      <sheetName val="PCC_&amp;_RCC_for_footing"/>
      <sheetName val="Retaining_Wall"/>
      <sheetName val="Ret_wall_reft"/>
      <sheetName val="vdf_flooring"/>
      <sheetName val="Below_Lower_Basement-Col"/>
      <sheetName val="From_LB_floor_to_UB_floor-Col"/>
      <sheetName val="From_UB_floor_to_G_floor-Col"/>
      <sheetName val="From_G_floor_to_F_floor-Col"/>
      <sheetName val="From_F_floor_to_S_floor-Col"/>
      <sheetName val="From_S_floor_to_T_floor-Col"/>
      <sheetName val="From_T_floor_to_F_floor-Col"/>
      <sheetName val="From_F_floor_to_Fif__floor-Col"/>
      <sheetName val="From_Fi_floor_to_Six_floor-Col"/>
      <sheetName val="From_Six__floor_to_Se_floor-Col"/>
      <sheetName val="From_Se_floor_to_Eig_floor-Col"/>
      <sheetName val="From_Ei_floor_to_Nin_floor-Col"/>
      <sheetName val="From_Ni_floor_to_Ten_floor-Col"/>
      <sheetName val="Tenth_to_11th_floor"/>
      <sheetName val="11th_to_12th_floor"/>
      <sheetName val="12th_to_13th_floor"/>
      <sheetName val="13th_to_14th_floor"/>
      <sheetName val="14th_to_15th_floor"/>
      <sheetName val="15th_to_16th_floor"/>
      <sheetName val="16th_to_17th_floor"/>
      <sheetName val="17th_to_18th_floor"/>
      <sheetName val="columns_in_terrace_floor"/>
      <sheetName val="Column_Splicing"/>
      <sheetName val="Cover_Blocks"/>
      <sheetName val="Abstract-Slab_LB"/>
      <sheetName val="L_B__Roof_Slab-_Block_1&amp;4"/>
      <sheetName val="L_B__Roof_Slab-Block_2&amp;3"/>
      <sheetName val="ABSTRACT-slab_UB"/>
      <sheetName val="U_B__Roof_Slab_block1&amp;4"/>
      <sheetName val="U_B__Roof_Slab_block2"/>
      <sheetName val="ABSTRACT_slab_GF"/>
      <sheetName val="Ground_floor_slab_-Blk1&amp;4"/>
      <sheetName val="Ground_floor_slab_-Blk2&amp;3"/>
      <sheetName val="ABSTRACT_slab_1st_floor"/>
      <sheetName val="First_floor_slab_-Blk1&amp;4"/>
      <sheetName val="First_floor_slab_-Blk2&amp;3"/>
      <sheetName val="ABSTRACT_slab_typ_flr"/>
      <sheetName val="Typical_floor_slab_-Blk1&amp;4"/>
      <sheetName val="Typical_floor_slab_-Blk2&amp;3"/>
      <sheetName val="Typ_flr_slab-II_lvl_-B1&amp;4"/>
      <sheetName val="Abstract-Beams_LB"/>
      <sheetName val="L_B_Roof_Beams-Block_1&amp;4"/>
      <sheetName val="L_B__Roof_beams-Block_2&amp;3"/>
      <sheetName val="ABSTRACT_beams_UB"/>
      <sheetName val="Upper_Basement_floor-B1&amp;4"/>
      <sheetName val="Upper_Basement-Beams-Block2"/>
      <sheetName val="Upper_Basement-Block3"/>
      <sheetName val="ABSTRACT_beam_GF"/>
      <sheetName val="Ground_floor-B1&amp;4"/>
      <sheetName val="Ground_Floor-Beams-Block2&amp;3"/>
      <sheetName val="ABSTRACT_beams_1st_flr"/>
      <sheetName val="first_floor-B1&amp;4"/>
      <sheetName val="first_Floor-Beams-Block2&amp;3"/>
      <sheetName val="ABSTRACT_beam_typ_floor"/>
      <sheetName val="Typ_floor-B1&amp;4"/>
      <sheetName val="Typ_Floor-Beams-Block2&amp;3"/>
      <sheetName val="13th_flr_roof_beam_B1&amp;4"/>
      <sheetName val="13th_Flr_roof-Beams-B2&amp;3_"/>
      <sheetName val="14th-18t_flr_roof_beam_B1&amp;4"/>
      <sheetName val="14th-18_Flr_roof-Beams-B2&amp;3"/>
      <sheetName val="ABSTRACT_staircase"/>
      <sheetName val="Staircase_block-1A"/>
      <sheetName val="Staircase_block-1B"/>
      <sheetName val="Staircase-1B(Reif)_"/>
      <sheetName val="Staircase_block-2"/>
      <sheetName val="Staircase_block-2(Reif)"/>
      <sheetName val="Abstract_lift_wall"/>
      <sheetName val="Lift_wall_Shuttering"/>
      <sheetName val="lift_wall-reinf"/>
      <sheetName val="lift_wall-Block2_&amp;_3"/>
      <sheetName val="lift_wall-Block1_&amp;_4"/>
      <sheetName val="Lintel,_chejja,sill"/>
      <sheetName val="Plaster_Band"/>
      <sheetName val="Plastering_Floorwise_"/>
      <sheetName val="balcony_grill__"/>
      <sheetName val="Cello_Bubble"/>
      <sheetName val="staircase_railing"/>
      <sheetName val="Extra_bars"/>
      <sheetName val="sanitary_shafts_DOORS"/>
      <sheetName val="Al_templates_&amp;_c_beads"/>
      <sheetName val="POP_fin"/>
      <sheetName val="Al__BOQ"/>
      <sheetName val="nib_columns"/>
      <sheetName val="Shutt_mater"/>
      <sheetName val="food_allowance"/>
      <sheetName val="Calciumsilicate_encasing"/>
      <sheetName val="UG_sump"/>
      <sheetName val="Abstract-Arch_feat_"/>
      <sheetName val="Window_box"/>
      <sheetName val="Rcc_cornice_&amp;_facia"/>
      <sheetName val="Pls__Grooves"/>
      <sheetName val="Fin_wall"/>
      <sheetName val="pergola_beams"/>
      <sheetName val="Feature_at_entrance_of_each_blk"/>
      <sheetName val="Summary(_Amethyst)_"/>
      <sheetName val="without_accomod"/>
      <sheetName val="MS_Door"/>
      <sheetName val="car_wash_sump-LB-3,4,5"/>
      <sheetName val="CLOTH_LINE"/>
      <sheetName val="cement_slurry"/>
      <sheetName val="Tiling_Labour_Costs"/>
      <sheetName val="Fire_rated_door"/>
      <sheetName val="BOQ-_Wooden_door"/>
      <sheetName val="Al_D_-Tower_Bolt_R1_BOQ"/>
      <sheetName val="Amethyst_vsMagnolia"/>
      <sheetName val="14th-18t_ft-oof_beam_B1&amp;4"/>
      <sheetName val="14th-18t_ft"/>
      <sheetName val="B &amp; C class items "/>
      <sheetName val="Rate analysis"/>
      <sheetName val="SPT vs PHI"/>
      <sheetName val="intr stool brkup"/>
      <sheetName val="BILL COV"/>
      <sheetName val="Project_Information6"/>
      <sheetName val="Material_resource6"/>
      <sheetName val="Labour_resource6"/>
      <sheetName val="Estimate_for_approval6"/>
      <sheetName val="Total_Quantity6"/>
      <sheetName val="Material_rates_(June-08)6"/>
      <sheetName val="Material_rates_(July-08)6"/>
      <sheetName val="Material_rates_(October-08)6"/>
      <sheetName val="Material_rates_(Jan-09)6"/>
      <sheetName val="Price_list-Blocks6"/>
      <sheetName val="08-09_SLR6"/>
      <sheetName val="ABSTR-Plumbing_Estimate6"/>
      <sheetName val="Tower_crane_SLR6"/>
      <sheetName val="P_&amp;_M_avilability6"/>
      <sheetName val="P&amp;M_-Final6"/>
      <sheetName val="07-08_SLR6"/>
      <sheetName val="Anti_Termite6"/>
      <sheetName val="Steel_weighted_average6"/>
      <sheetName val="Abstract-_All_Reinforcement6"/>
      <sheetName val="Isolated_Footing6"/>
      <sheetName val="Raft_Footing6"/>
      <sheetName val="Slope_Cutting6"/>
      <sheetName val="Tower_Mass_Exc6"/>
      <sheetName val="Excavation_6"/>
      <sheetName val="PCC_&amp;_RCC_for_footing6"/>
      <sheetName val="Retaining_Wall6"/>
      <sheetName val="Ret_wall_reft6"/>
      <sheetName val="vdf_flooring6"/>
      <sheetName val="Below_Lower_Basement-Col6"/>
      <sheetName val="From_LB_floor_to_UB_floor-Col6"/>
      <sheetName val="From_UB_floor_to_G_floor-Col6"/>
      <sheetName val="From_G_floor_to_F_floor-Col6"/>
      <sheetName val="From_F_floor_to_S_floor-Col6"/>
      <sheetName val="From_S_floor_to_T_floor-Col6"/>
      <sheetName val="From_T_floor_to_F_floor-Col6"/>
      <sheetName val="From_F_floor_to_Fif__floor-Col6"/>
      <sheetName val="From_Fi_floor_to_Six_floor-Col6"/>
      <sheetName val="From_Six__floor_to_Se_floor-Co6"/>
      <sheetName val="From_Se_floor_to_Eig_floor-Col6"/>
      <sheetName val="From_Ei_floor_to_Nin_floor-Col6"/>
      <sheetName val="From_Ni_floor_to_Ten_floor-Col6"/>
      <sheetName val="Tenth_to_11th_floor6"/>
      <sheetName val="11th_to_12th_floor6"/>
      <sheetName val="12th_to_13th_floor6"/>
      <sheetName val="13th_to_14th_floor6"/>
      <sheetName val="14th_to_15th_floor6"/>
      <sheetName val="15th_to_16th_floor6"/>
      <sheetName val="16th_to_17th_floor6"/>
      <sheetName val="17th_to_18th_floor6"/>
      <sheetName val="columns_in_terrace_floor6"/>
      <sheetName val="Column_Splicing6"/>
      <sheetName val="Cover_Blocks6"/>
      <sheetName val="Abstract-Slab_LB6"/>
      <sheetName val="L_B__Roof_Slab-_Block_1&amp;46"/>
      <sheetName val="L_B__Roof_Slab-Block_2&amp;36"/>
      <sheetName val="ABSTRACT-slab_UB6"/>
      <sheetName val="U_B__Roof_Slab_block1&amp;46"/>
      <sheetName val="U_B__Roof_Slab_block26"/>
      <sheetName val="ABSTRACT_slab_GF6"/>
      <sheetName val="Ground_floor_slab_-Blk1&amp;46"/>
      <sheetName val="Ground_floor_slab_-Blk2&amp;36"/>
      <sheetName val="ABSTRACT_slab_1st_floor6"/>
      <sheetName val="First_floor_slab_-Blk1&amp;46"/>
      <sheetName val="First_floor_slab_-Blk2&amp;36"/>
      <sheetName val="ABSTRACT_slab_typ_flr6"/>
      <sheetName val="RO Plant"/>
      <sheetName val="Typical_floor_slab_-Blk1&amp;46"/>
      <sheetName val="Typical_floor_slab_-Blk2&amp;36"/>
      <sheetName val="Typ_flr_slab-II_lvl_-B1&amp;46"/>
      <sheetName val="Abstract-Beams_LB6"/>
      <sheetName val="L_B_Roof_Beams-Block_1&amp;46"/>
      <sheetName val="L_B__Roof_beams-Block_2&amp;36"/>
      <sheetName val="ABSTRACT_beams_UB6"/>
      <sheetName val="Upper_Basement_floor-B1&amp;46"/>
      <sheetName val="Upper_Basement-Beams-Block26"/>
      <sheetName val="Upper_Basement-Block36"/>
      <sheetName val="ABSTRACT_beam_GF6"/>
      <sheetName val="Ground_floor-B1&amp;46"/>
      <sheetName val="Ground_Floor-Beams-Block2&amp;36"/>
      <sheetName val="ABSTRACT_beams_1st_flr6"/>
      <sheetName val="first_floor-B1&amp;46"/>
      <sheetName val="first_Floor-Beams-Block2&amp;36"/>
      <sheetName val="ABSTRACT_beam_typ_floor6"/>
      <sheetName val="Typ_floor-B1&amp;46"/>
      <sheetName val="Typ_Floor-Beams-Block2&amp;36"/>
      <sheetName val="13th_flr_roof_beam_B1&amp;46"/>
      <sheetName val="13th_Flr_roof-Beams-B2&amp;3_6"/>
      <sheetName val="14th-18t_flr_roof_beam_B1&amp;46"/>
      <sheetName val="14th-18_Flr_roof-Beams-B2&amp;36"/>
      <sheetName val="ABSTRACT_staircase6"/>
      <sheetName val="Staircase_block-1A6"/>
      <sheetName val="Staircase_block-1B6"/>
      <sheetName val="Staircase-1B(Reif)_6"/>
      <sheetName val="Staircase_block-26"/>
      <sheetName val="Staircase_block-2(Reif)6"/>
      <sheetName val="Abstract_lift_wall6"/>
      <sheetName val="Lift_wall_Shuttering6"/>
      <sheetName val="lift_wall-reinf6"/>
      <sheetName val="lift_wall-Block2_&amp;_36"/>
      <sheetName val="lift_wall-Block1_&amp;_46"/>
      <sheetName val="Lintel,_chejja,sill6"/>
      <sheetName val="Plaster_Band6"/>
      <sheetName val="Plastering_Floorwise_6"/>
      <sheetName val="balcony_grill__6"/>
      <sheetName val="Cello_Bubble6"/>
      <sheetName val="staircase_railing6"/>
      <sheetName val="Extra_bars6"/>
      <sheetName val="sanitary_shafts_DOORS6"/>
      <sheetName val="Al_templates_&amp;_c_beads6"/>
      <sheetName val="POP_fin6"/>
      <sheetName val="Al__BOQ6"/>
      <sheetName val="nib_columns6"/>
      <sheetName val="Shutt_mater6"/>
      <sheetName val="food_allowance6"/>
      <sheetName val="Calciumsilicate_encasing6"/>
      <sheetName val="UG_sump6"/>
      <sheetName val="Abstract-Arch_feat_6"/>
      <sheetName val="Window_box6"/>
      <sheetName val="Rcc_cornice_&amp;_facia6"/>
      <sheetName val="Pls__Grooves6"/>
      <sheetName val="Fin_wall6"/>
      <sheetName val="pergola_beams6"/>
      <sheetName val="Feature_at_entrance_of_each_bl6"/>
      <sheetName val="Summary(_Amethyst)_6"/>
      <sheetName val="without_accomod6"/>
      <sheetName val="MS_Door6"/>
      <sheetName val="car_wash_sump-LB-3,4,56"/>
      <sheetName val="CLOTH_LINE6"/>
      <sheetName val="cement_slurry6"/>
      <sheetName val="Tiling_Labour_Costs6"/>
      <sheetName val="Fire_rated_door6"/>
      <sheetName val="BOQ-_Wooden_door6"/>
      <sheetName val="Al_D_-Tower_Bolt_R1_BOQ6"/>
      <sheetName val="Amethyst_vsMagnolia6"/>
      <sheetName val="14th-18t_ft6"/>
      <sheetName val="B_&amp;_C_class_items_5"/>
      <sheetName val="SPT_vs_PHI5"/>
      <sheetName val="BILL_COV5"/>
      <sheetName val="Rate_analysis5"/>
      <sheetName val="intr_stool_brkup5"/>
      <sheetName val="Project_Information4"/>
      <sheetName val="Material_resource4"/>
      <sheetName val="Labour_resource4"/>
      <sheetName val="Estimate_for_approval4"/>
      <sheetName val="Total_Quantity4"/>
      <sheetName val="Material_rates_(June-08)4"/>
      <sheetName val="Material_rates_(July-08)4"/>
      <sheetName val="Material_rates_(October-08)4"/>
      <sheetName val="Material_rates_(Jan-09)4"/>
      <sheetName val="Price_list-Blocks4"/>
      <sheetName val="08-09_SLR4"/>
      <sheetName val="ABSTR-Plumbing_Estimate4"/>
      <sheetName val="Tower_crane_SLR4"/>
      <sheetName val="P_&amp;_M_avilability4"/>
      <sheetName val="P&amp;M_-Final4"/>
      <sheetName val="07-08_SLR4"/>
      <sheetName val="Anti_Termite4"/>
      <sheetName val="Steel_weighted_average4"/>
      <sheetName val="Abstract-_All_Reinforcement4"/>
      <sheetName val="Isolated_Footing4"/>
      <sheetName val="Raft_Footing4"/>
      <sheetName val="Slope_Cutting4"/>
      <sheetName val="Tower_Mass_Exc4"/>
      <sheetName val="Excavation_4"/>
      <sheetName val="PCC_&amp;_RCC_for_footing4"/>
      <sheetName val="Retaining_Wall4"/>
      <sheetName val="Ret_wall_reft4"/>
      <sheetName val="vdf_flooring4"/>
      <sheetName val="Below_Lower_Basement-Col4"/>
      <sheetName val="From_LB_floor_to_UB_floor-Col4"/>
      <sheetName val="From_UB_floor_to_G_floor-Col4"/>
      <sheetName val="From_G_floor_to_F_floor-Col4"/>
      <sheetName val="From_F_floor_to_S_floor-Col4"/>
      <sheetName val="From_S_floor_to_T_floor-Col4"/>
      <sheetName val="From_T_floor_to_F_floor-Col4"/>
      <sheetName val="From_F_floor_to_Fif__floor-Col4"/>
      <sheetName val="From_Fi_floor_to_Six_floor-Col4"/>
      <sheetName val="From_Six__floor_to_Se_floor-Co4"/>
      <sheetName val="From_Se_floor_to_Eig_floor-Col4"/>
      <sheetName val="From_Ei_floor_to_Nin_floor-Col4"/>
      <sheetName val="From_Ni_floor_to_Ten_floor-Col4"/>
      <sheetName val="Tenth_to_11th_floor4"/>
      <sheetName val="11th_to_12th_floor4"/>
      <sheetName val="12th_to_13th_floor4"/>
      <sheetName val="13th_to_14th_floor4"/>
      <sheetName val="14th_to_15th_floor4"/>
      <sheetName val="15th_to_16th_floor4"/>
      <sheetName val="16th_to_17th_floor4"/>
      <sheetName val="17th_to_18th_floor4"/>
      <sheetName val="columns_in_terrace_floor4"/>
      <sheetName val="Column_Splicing4"/>
      <sheetName val="Cover_Blocks4"/>
      <sheetName val="Abstract-Slab_LB4"/>
      <sheetName val="L_B__Roof_Slab-_Block_1&amp;44"/>
      <sheetName val="L_B__Roof_Slab-Block_2&amp;34"/>
      <sheetName val="ABSTRACT-slab_UB4"/>
      <sheetName val="U_B__Roof_Slab_block1&amp;44"/>
      <sheetName val="U_B__Roof_Slab_block24"/>
      <sheetName val="ABSTRACT_slab_GF4"/>
      <sheetName val="Ground_floor_slab_-Blk1&amp;44"/>
      <sheetName val="Ground_floor_slab_-Blk2&amp;34"/>
      <sheetName val="ABSTRACT_slab_1st_floor4"/>
      <sheetName val="First_floor_slab_-Blk1&amp;44"/>
      <sheetName val="First_floor_slab_-Blk2&amp;34"/>
      <sheetName val="ABSTRACT_slab_typ_flr4"/>
      <sheetName val="Typical_floor_slab_-Blk1&amp;44"/>
      <sheetName val="Typical_floor_slab_-Blk2&amp;34"/>
      <sheetName val="Typ_flr_slab-II_lvl_-B1&amp;44"/>
      <sheetName val="Abstract-Beams_LB4"/>
      <sheetName val="L_B_Roof_Beams-Block_1&amp;44"/>
      <sheetName val="L_B__Roof_beams-Block_2&amp;34"/>
      <sheetName val="ABSTRACT_beams_UB4"/>
      <sheetName val="Upper_Basement_floor-B1&amp;44"/>
      <sheetName val="Upper_Basement-Beams-Block24"/>
      <sheetName val="Upper_Basement-Block34"/>
      <sheetName val="ABSTRACT_beam_GF4"/>
      <sheetName val="Ground_floor-B1&amp;44"/>
      <sheetName val="Ground_Floor-Beams-Block2&amp;34"/>
      <sheetName val="ABSTRACT_beams_1st_flr4"/>
      <sheetName val="first_floor-B1&amp;44"/>
      <sheetName val="first_Floor-Beams-Block2&amp;34"/>
      <sheetName val="ABSTRACT_beam_typ_floor4"/>
      <sheetName val="Typ_floor-B1&amp;44"/>
      <sheetName val="Typ_Floor-Beams-Block2&amp;34"/>
      <sheetName val="13th_flr_roof_beam_B1&amp;44"/>
      <sheetName val="13th_Flr_roof-Beams-B2&amp;3_4"/>
      <sheetName val="14th-18t_flr_roof_beam_B1&amp;44"/>
      <sheetName val="14th-18_Flr_roof-Beams-B2&amp;34"/>
      <sheetName val="ABSTRACT_staircase4"/>
      <sheetName val="Staircase_block-1A4"/>
      <sheetName val="Staircase_block-1B4"/>
      <sheetName val="Staircase-1B(Reif)_4"/>
      <sheetName val="Staircase_block-24"/>
      <sheetName val="Staircase_block-2(Reif)4"/>
      <sheetName val="Abstract_lift_wall4"/>
      <sheetName val="Lift_wall_Shuttering4"/>
      <sheetName val="lift_wall-reinf4"/>
      <sheetName val="lift_wall-Block2_&amp;_34"/>
      <sheetName val="lift_wall-Block1_&amp;_44"/>
      <sheetName val="Lintel,_chejja,sill4"/>
      <sheetName val="Plaster_Band4"/>
      <sheetName val="Plastering_Floorwise_4"/>
      <sheetName val="balcony_grill__4"/>
      <sheetName val="Cello_Bubble4"/>
      <sheetName val="staircase_railing4"/>
      <sheetName val="Extra_bars4"/>
      <sheetName val="sanitary_shafts_DOORS4"/>
      <sheetName val="Al_templates_&amp;_c_beads4"/>
      <sheetName val="POP_fin4"/>
      <sheetName val="Al__BOQ4"/>
      <sheetName val="nib_columns4"/>
      <sheetName val="Shutt_mater4"/>
      <sheetName val="food_allowance4"/>
      <sheetName val="Calciumsilicate_encasing4"/>
      <sheetName val="UG_sump4"/>
      <sheetName val="Abstract-Arch_feat_4"/>
      <sheetName val="Window_box4"/>
      <sheetName val="Rcc_cornice_&amp;_facia4"/>
      <sheetName val="Pls__Grooves4"/>
      <sheetName val="Fin_wall4"/>
      <sheetName val="pergola_beams4"/>
      <sheetName val="Feature_at_entrance_of_each_bl4"/>
      <sheetName val="Summary(_Amethyst)_4"/>
      <sheetName val="without_accomod4"/>
      <sheetName val="MS_Door4"/>
      <sheetName val="car_wash_sump-LB-3,4,54"/>
      <sheetName val="CLOTH_LINE4"/>
      <sheetName val="cement_slurry4"/>
      <sheetName val="Tiling_Labour_Costs4"/>
      <sheetName val="Fire_rated_door4"/>
      <sheetName val="BOQ-_Wooden_door4"/>
      <sheetName val="Al_D_-Tower_Bolt_R1_BOQ4"/>
      <sheetName val="Amethyst_vsMagnolia4"/>
      <sheetName val="14th-18t_ft4"/>
      <sheetName val="B_&amp;_C_class_items_3"/>
      <sheetName val="SPT_vs_PHI3"/>
      <sheetName val="BILL_COV3"/>
      <sheetName val="Rate_analysis3"/>
      <sheetName val="intr_stool_brkup3"/>
      <sheetName val="Project_Information3"/>
      <sheetName val="Material_resource3"/>
      <sheetName val="Labour_resource3"/>
      <sheetName val="Estimate_for_approval3"/>
      <sheetName val="Total_Quantity3"/>
      <sheetName val="Material_rates_(June-08)3"/>
      <sheetName val="Material_rates_(July-08)3"/>
      <sheetName val="Material_rates_(October-08)3"/>
      <sheetName val="Material_rates_(Jan-09)3"/>
      <sheetName val="Price_list-Blocks3"/>
      <sheetName val="08-09_SLR3"/>
      <sheetName val="ABSTR-Plumbing_Estimate3"/>
      <sheetName val="Tower_crane_SLR3"/>
      <sheetName val="P_&amp;_M_avilability3"/>
      <sheetName val="P&amp;M_-Final3"/>
      <sheetName val="07-08_SLR3"/>
      <sheetName val="Anti_Termite3"/>
      <sheetName val="Steel_weighted_average3"/>
      <sheetName val="Abstract-_All_Reinforcement3"/>
      <sheetName val="Isolated_Footing3"/>
      <sheetName val="Raft_Footing3"/>
      <sheetName val="Slope_Cutting3"/>
      <sheetName val="Tower_Mass_Exc3"/>
      <sheetName val="Excavation_3"/>
      <sheetName val="PCC_&amp;_RCC_for_footing3"/>
      <sheetName val="Retaining_Wall3"/>
      <sheetName val="Ret_wall_reft3"/>
      <sheetName val="vdf_flooring3"/>
      <sheetName val="Below_Lower_Basement-Col3"/>
      <sheetName val="From_LB_floor_to_UB_floor-Col3"/>
      <sheetName val="From_UB_floor_to_G_floor-Col3"/>
      <sheetName val="From_G_floor_to_F_floor-Col3"/>
      <sheetName val="From_F_floor_to_S_floor-Col3"/>
      <sheetName val="From_S_floor_to_T_floor-Col3"/>
      <sheetName val="From_T_floor_to_F_floor-Col3"/>
      <sheetName val="From_F_floor_to_Fif__floor-Col3"/>
      <sheetName val="From_Fi_floor_to_Six_floor-Col3"/>
      <sheetName val="From_Six__floor_to_Se_floor-Co3"/>
      <sheetName val="From_Se_floor_to_Eig_floor-Col3"/>
      <sheetName val="From_Ei_floor_to_Nin_floor-Col3"/>
      <sheetName val="From_Ni_floor_to_Ten_floor-Col3"/>
      <sheetName val="Tenth_to_11th_floor3"/>
      <sheetName val="11th_to_12th_floor3"/>
      <sheetName val="12th_to_13th_floor3"/>
      <sheetName val="13th_to_14th_floor3"/>
      <sheetName val="14th_to_15th_floor3"/>
      <sheetName val="15th_to_16th_floor3"/>
      <sheetName val="16th_to_17th_floor3"/>
      <sheetName val="17th_to_18th_floor3"/>
      <sheetName val="columns_in_terrace_floor3"/>
      <sheetName val="Column_Splicing3"/>
      <sheetName val="Cover_Blocks3"/>
      <sheetName val="Abstract-Slab_LB3"/>
      <sheetName val="L_B__Roof_Slab-_Block_1&amp;43"/>
      <sheetName val="L_B__Roof_Slab-Block_2&amp;33"/>
      <sheetName val="ABSTRACT-slab_UB3"/>
      <sheetName val="U_B__Roof_Slab_block1&amp;43"/>
      <sheetName val="U_B__Roof_Slab_block23"/>
      <sheetName val="ABSTRACT_slab_GF3"/>
      <sheetName val="Ground_floor_slab_-Blk1&amp;43"/>
      <sheetName val="Ground_floor_slab_-Blk2&amp;33"/>
      <sheetName val="ABSTRACT_slab_1st_floor3"/>
      <sheetName val="First_floor_slab_-Blk1&amp;43"/>
      <sheetName val="First_floor_slab_-Blk2&amp;33"/>
      <sheetName val="ABSTRACT_slab_typ_flr3"/>
      <sheetName val="Typical_floor_slab_-Blk1&amp;43"/>
      <sheetName val="Typical_floor_slab_-Blk2&amp;33"/>
      <sheetName val="Typ_flr_slab-II_lvl_-B1&amp;43"/>
      <sheetName val="Abstract-Beams_LB3"/>
      <sheetName val="L_B_Roof_Beams-Block_1&amp;43"/>
      <sheetName val="L_B__Roof_beams-Block_2&amp;33"/>
      <sheetName val="ABSTRACT_beams_UB3"/>
      <sheetName val="Upper_Basement_floor-B1&amp;43"/>
      <sheetName val="Upper_Basement-Beams-Block23"/>
      <sheetName val="Upper_Basement-Block33"/>
      <sheetName val="ABSTRACT_beam_GF3"/>
      <sheetName val="Ground_floor-B1&amp;43"/>
      <sheetName val="Ground_Floor-Beams-Block2&amp;33"/>
      <sheetName val="ABSTRACT_beams_1st_flr3"/>
      <sheetName val="first_floor-B1&amp;43"/>
      <sheetName val="first_Floor-Beams-Block2&amp;33"/>
      <sheetName val="ABSTRACT_beam_typ_floor3"/>
      <sheetName val="Typ_floor-B1&amp;43"/>
      <sheetName val="Typ_Floor-Beams-Block2&amp;33"/>
      <sheetName val="13th_flr_roof_beam_B1&amp;43"/>
      <sheetName val="13th_Flr_roof-Beams-B2&amp;3_3"/>
      <sheetName val="14th-18t_flr_roof_beam_B1&amp;43"/>
      <sheetName val="14th-18_Flr_roof-Beams-B2&amp;33"/>
      <sheetName val="ABSTRACT_staircase3"/>
      <sheetName val="Staircase_block-1A3"/>
      <sheetName val="Staircase_block-1B3"/>
      <sheetName val="Staircase-1B(Reif)_3"/>
      <sheetName val="Staircase_block-23"/>
      <sheetName val="Staircase_block-2(Reif)3"/>
      <sheetName val="Abstract_lift_wall3"/>
      <sheetName val="Lift_wall_Shuttering3"/>
      <sheetName val="lift_wall-reinf3"/>
      <sheetName val="lift_wall-Block2_&amp;_33"/>
      <sheetName val="lift_wall-Block1_&amp;_43"/>
      <sheetName val="Lintel,_chejja,sill3"/>
      <sheetName val="Plaster_Band3"/>
      <sheetName val="Plastering_Floorwise_3"/>
      <sheetName val="balcony_grill__3"/>
      <sheetName val="Cello_Bubble3"/>
      <sheetName val="staircase_railing3"/>
      <sheetName val="Extra_bars3"/>
      <sheetName val="sanitary_shafts_DOORS3"/>
      <sheetName val="Al_templates_&amp;_c_beads3"/>
      <sheetName val="POP_fin3"/>
      <sheetName val="Al__BOQ3"/>
      <sheetName val="nib_columns3"/>
      <sheetName val="Shutt_mater3"/>
      <sheetName val="food_allowance3"/>
      <sheetName val="Calciumsilicate_encasing3"/>
      <sheetName val="UG_sump3"/>
      <sheetName val="Abstract-Arch_feat_3"/>
      <sheetName val="Window_box3"/>
      <sheetName val="Rcc_cornice_&amp;_facia3"/>
      <sheetName val="Pls__Grooves3"/>
      <sheetName val="Fin_wall3"/>
      <sheetName val="pergola_beams3"/>
      <sheetName val="Feature_at_entrance_of_each_bl3"/>
      <sheetName val="Summary(_Amethyst)_3"/>
      <sheetName val="without_accomod3"/>
      <sheetName val="MS_Door3"/>
      <sheetName val="car_wash_sump-LB-3,4,53"/>
      <sheetName val="CLOTH_LINE3"/>
      <sheetName val="cement_slurry3"/>
      <sheetName val="Tiling_Labour_Costs3"/>
      <sheetName val="Fire_rated_door3"/>
      <sheetName val="BOQ-_Wooden_door3"/>
      <sheetName val="Al_D_-Tower_Bolt_R1_BOQ3"/>
      <sheetName val="Amethyst_vsMagnolia3"/>
      <sheetName val="14th-18t_ft3"/>
      <sheetName val="B_&amp;_C_class_items_2"/>
      <sheetName val="SPT_vs_PHI2"/>
      <sheetName val="BILL_COV2"/>
      <sheetName val="Rate_analysis2"/>
      <sheetName val="intr_stool_brkup2"/>
      <sheetName val="Project_Information1"/>
      <sheetName val="Material_resource1"/>
      <sheetName val="Labour_resource1"/>
      <sheetName val="Estimate_for_approval1"/>
      <sheetName val="Total_Quantity1"/>
      <sheetName val="Material_rates_(June-08)1"/>
      <sheetName val="Material_rates_(July-08)1"/>
      <sheetName val="Material_rates_(October-08)1"/>
      <sheetName val="Material_rates_(Jan-09)1"/>
      <sheetName val="Price_list-Blocks1"/>
      <sheetName val="08-09_SLR1"/>
      <sheetName val="ABSTR-Plumbing_Estimate1"/>
      <sheetName val="Tower_crane_SLR1"/>
      <sheetName val="P_&amp;_M_avilability1"/>
      <sheetName val="P&amp;M_-Final1"/>
      <sheetName val="07-08_SLR1"/>
      <sheetName val="Anti_Termite1"/>
      <sheetName val="Steel_weighted_average1"/>
      <sheetName val="Abstract-_All_Reinforcement1"/>
      <sheetName val="Isolated_Footing1"/>
      <sheetName val="Raft_Footing1"/>
      <sheetName val="Slope_Cutting1"/>
      <sheetName val="Tower_Mass_Exc1"/>
      <sheetName val="Excavation_1"/>
      <sheetName val="PCC_&amp;_RCC_for_footing1"/>
      <sheetName val="Retaining_Wall1"/>
      <sheetName val="Ret_wall_reft1"/>
      <sheetName val="vdf_flooring1"/>
      <sheetName val="Below_Lower_Basement-Col1"/>
      <sheetName val="From_LB_floor_to_UB_floor-Col1"/>
      <sheetName val="From_UB_floor_to_G_floor-Col1"/>
      <sheetName val="From_G_floor_to_F_floor-Col1"/>
      <sheetName val="From_F_floor_to_S_floor-Col1"/>
      <sheetName val="From_S_floor_to_T_floor-Col1"/>
      <sheetName val="From_T_floor_to_F_floor-Col1"/>
      <sheetName val="From_F_floor_to_Fif__floor-Col1"/>
      <sheetName val="From_Fi_floor_to_Six_floor-Col1"/>
      <sheetName val="From_Six__floor_to_Se_floor-Co1"/>
      <sheetName val="From_Se_floor_to_Eig_floor-Col1"/>
      <sheetName val="From_Ei_floor_to_Nin_floor-Col1"/>
      <sheetName val="From_Ni_floor_to_Ten_floor-Col1"/>
      <sheetName val="Tenth_to_11th_floor1"/>
      <sheetName val="11th_to_12th_floor1"/>
      <sheetName val="12th_to_13th_floor1"/>
      <sheetName val="13th_to_14th_floor1"/>
      <sheetName val="14th_to_15th_floor1"/>
      <sheetName val="15th_to_16th_floor1"/>
      <sheetName val="16th_to_17th_floor1"/>
      <sheetName val="17th_to_18th_floor1"/>
      <sheetName val="columns_in_terrace_floor1"/>
      <sheetName val="Column_Splicing1"/>
      <sheetName val="Cover_Blocks1"/>
      <sheetName val="Abstract-Slab_LB1"/>
      <sheetName val="L_B__Roof_Slab-_Block_1&amp;41"/>
      <sheetName val="L_B__Roof_Slab-Block_2&amp;31"/>
      <sheetName val="ABSTRACT-slab_UB1"/>
      <sheetName val="U_B__Roof_Slab_block1&amp;41"/>
      <sheetName val="U_B__Roof_Slab_block21"/>
      <sheetName val="ABSTRACT_slab_GF1"/>
      <sheetName val="Ground_floor_slab_-Blk1&amp;41"/>
      <sheetName val="Ground_floor_slab_-Blk2&amp;31"/>
      <sheetName val="ABSTRACT_slab_1st_floor1"/>
      <sheetName val="First_floor_slab_-Blk1&amp;41"/>
      <sheetName val="First_floor_slab_-Blk2&amp;31"/>
      <sheetName val="ABSTRACT_slab_typ_flr1"/>
      <sheetName val="Typical_floor_slab_-Blk1&amp;41"/>
      <sheetName val="Typical_floor_slab_-Blk2&amp;31"/>
      <sheetName val="Typ_flr_slab-II_lvl_-B1&amp;41"/>
      <sheetName val="Abstract-Beams_LB1"/>
      <sheetName val="L_B_Roof_Beams-Block_1&amp;41"/>
      <sheetName val="L_B__Roof_beams-Block_2&amp;31"/>
      <sheetName val="ABSTRACT_beams_UB1"/>
      <sheetName val="Upper_Basement_floor-B1&amp;41"/>
      <sheetName val="Upper_Basement-Beams-Block21"/>
      <sheetName val="Upper_Basement-Block31"/>
      <sheetName val="ABSTRACT_beam_GF1"/>
      <sheetName val="Ground_floor-B1&amp;41"/>
      <sheetName val="Ground_Floor-Beams-Block2&amp;31"/>
      <sheetName val="ABSTRACT_beams_1st_flr1"/>
      <sheetName val="first_floor-B1&amp;41"/>
      <sheetName val="first_Floor-Beams-Block2&amp;31"/>
      <sheetName val="ABSTRACT_beam_typ_floor1"/>
      <sheetName val="Typ_floor-B1&amp;41"/>
      <sheetName val="Typ_Floor-Beams-Block2&amp;31"/>
      <sheetName val="13th_flr_roof_beam_B1&amp;41"/>
      <sheetName val="13th_Flr_roof-Beams-B2&amp;3_1"/>
      <sheetName val="14th-18t_flr_roof_beam_B1&amp;41"/>
      <sheetName val="14th-18_Flr_roof-Beams-B2&amp;31"/>
      <sheetName val="ABSTRACT_staircase1"/>
      <sheetName val="Staircase_block-1A1"/>
      <sheetName val="Staircase_block-1B1"/>
      <sheetName val="Staircase-1B(Reif)_1"/>
      <sheetName val="Staircase_block-21"/>
      <sheetName val="Staircase_block-2(Reif)1"/>
      <sheetName val="Abstract_lift_wall1"/>
      <sheetName val="Lift_wall_Shuttering1"/>
      <sheetName val="lift_wall-reinf1"/>
      <sheetName val="lift_wall-Block2_&amp;_31"/>
      <sheetName val="lift_wall-Block1_&amp;_41"/>
      <sheetName val="Lintel,_chejja,sill1"/>
      <sheetName val="Plaster_Band1"/>
      <sheetName val="Plastering_Floorwise_1"/>
      <sheetName val="balcony_grill__1"/>
      <sheetName val="Cello_Bubble1"/>
      <sheetName val="staircase_railing1"/>
      <sheetName val="Extra_bars1"/>
      <sheetName val="sanitary_shafts_DOORS1"/>
      <sheetName val="Al_templates_&amp;_c_beads1"/>
      <sheetName val="POP_fin1"/>
      <sheetName val="Al__BOQ1"/>
      <sheetName val="nib_columns1"/>
      <sheetName val="Shutt_mater1"/>
      <sheetName val="food_allowance1"/>
      <sheetName val="Calciumsilicate_encasing1"/>
      <sheetName val="UG_sump1"/>
      <sheetName val="Abstract-Arch_feat_1"/>
      <sheetName val="Window_box1"/>
      <sheetName val="Rcc_cornice_&amp;_facia1"/>
      <sheetName val="Pls__Grooves1"/>
      <sheetName val="Fin_wall1"/>
      <sheetName val="pergola_beams1"/>
      <sheetName val="Feature_at_entrance_of_each_bl1"/>
      <sheetName val="Summary(_Amethyst)_1"/>
      <sheetName val="without_accomod1"/>
      <sheetName val="MS_Door1"/>
      <sheetName val="car_wash_sump-LB-3,4,51"/>
      <sheetName val="CLOTH_LINE1"/>
      <sheetName val="cement_slurry1"/>
      <sheetName val="Tiling_Labour_Costs1"/>
      <sheetName val="Fire_rated_door1"/>
      <sheetName val="BOQ-_Wooden_door1"/>
      <sheetName val="Al_D_-Tower_Bolt_R1_BOQ1"/>
      <sheetName val="Amethyst_vsMagnolia1"/>
      <sheetName val="14th-18t_ft1"/>
      <sheetName val="B_&amp;_C_class_items_"/>
      <sheetName val="SPT_vs_PHI"/>
      <sheetName val="BILL_COV"/>
      <sheetName val="Rate_analysis"/>
      <sheetName val="intr_stool_brkup"/>
      <sheetName val="Project_Information2"/>
      <sheetName val="Material_resource2"/>
      <sheetName val="Labour_resource2"/>
      <sheetName val="Estimate_for_approval2"/>
      <sheetName val="Total_Quantity2"/>
      <sheetName val="Material_rates_(June-08)2"/>
      <sheetName val="Material_rates_(July-08)2"/>
      <sheetName val="Material_rates_(October-08)2"/>
      <sheetName val="Material_rates_(Jan-09)2"/>
      <sheetName val="Price_list-Blocks2"/>
      <sheetName val="08-09_SLR2"/>
      <sheetName val="ABSTR-Plumbing_Estimate2"/>
      <sheetName val="Tower_crane_SLR2"/>
      <sheetName val="P_&amp;_M_avilability2"/>
      <sheetName val="P&amp;M_-Final2"/>
      <sheetName val="07-08_SLR2"/>
      <sheetName val="Anti_Termite2"/>
      <sheetName val="Steel_weighted_average2"/>
      <sheetName val="Abstract-_All_Reinforcement2"/>
      <sheetName val="Isolated_Footing2"/>
      <sheetName val="Raft_Footing2"/>
      <sheetName val="Slope_Cutting2"/>
      <sheetName val="Tower_Mass_Exc2"/>
      <sheetName val="Excavation_2"/>
      <sheetName val="PCC_&amp;_RCC_for_footing2"/>
      <sheetName val="Retaining_Wall2"/>
      <sheetName val="Ret_wall_reft2"/>
      <sheetName val="vdf_flooring2"/>
      <sheetName val="Below_Lower_Basement-Col2"/>
      <sheetName val="From_LB_floor_to_UB_floor-Col2"/>
      <sheetName val="From_UB_floor_to_G_floor-Col2"/>
      <sheetName val="From_G_floor_to_F_floor-Col2"/>
      <sheetName val="From_F_floor_to_S_floor-Col2"/>
      <sheetName val="From_S_floor_to_T_floor-Col2"/>
      <sheetName val="From_T_floor_to_F_floor-Col2"/>
      <sheetName val="From_F_floor_to_Fif__floor-Col2"/>
      <sheetName val="From_Fi_floor_to_Six_floor-Col2"/>
      <sheetName val="From_Six__floor_to_Se_floor-Co2"/>
      <sheetName val="From_Se_floor_to_Eig_floor-Col2"/>
      <sheetName val="From_Ei_floor_to_Nin_floor-Col2"/>
      <sheetName val="From_Ni_floor_to_Ten_floor-Col2"/>
      <sheetName val="Tenth_to_11th_floor2"/>
      <sheetName val="11th_to_12th_floor2"/>
      <sheetName val="12th_to_13th_floor2"/>
      <sheetName val="13th_to_14th_floor2"/>
      <sheetName val="14th_to_15th_floor2"/>
      <sheetName val="15th_to_16th_floor2"/>
      <sheetName val="16th_to_17th_floor2"/>
      <sheetName val="17th_to_18th_floor2"/>
      <sheetName val="columns_in_terrace_floor2"/>
      <sheetName val="Column_Splicing2"/>
      <sheetName val="Cover_Blocks2"/>
      <sheetName val="Abstract-Slab_LB2"/>
      <sheetName val="L_B__Roof_Slab-_Block_1&amp;42"/>
      <sheetName val="L_B__Roof_Slab-Block_2&amp;32"/>
      <sheetName val="ABSTRACT-slab_UB2"/>
      <sheetName val="U_B__Roof_Slab_block1&amp;42"/>
      <sheetName val="U_B__Roof_Slab_block22"/>
      <sheetName val="ABSTRACT_slab_GF2"/>
      <sheetName val="Ground_floor_slab_-Blk1&amp;42"/>
      <sheetName val="Ground_floor_slab_-Blk2&amp;32"/>
      <sheetName val="ABSTRACT_slab_1st_floor2"/>
      <sheetName val="First_floor_slab_-Blk1&amp;42"/>
      <sheetName val="First_floor_slab_-Blk2&amp;32"/>
      <sheetName val="ABSTRACT_slab_typ_flr2"/>
      <sheetName val="Typical_floor_slab_-Blk1&amp;42"/>
      <sheetName val="Typical_floor_slab_-Blk2&amp;32"/>
      <sheetName val="Typ_flr_slab-II_lvl_-B1&amp;42"/>
      <sheetName val="Abstract-Beams_LB2"/>
      <sheetName val="L_B_Roof_Beams-Block_1&amp;42"/>
      <sheetName val="L_B__Roof_beams-Block_2&amp;32"/>
      <sheetName val="ABSTRACT_beams_UB2"/>
      <sheetName val="Upper_Basement_floor-B1&amp;42"/>
      <sheetName val="Upper_Basement-Beams-Block22"/>
      <sheetName val="Upper_Basement-Block32"/>
      <sheetName val="ABSTRACT_beam_GF2"/>
      <sheetName val="Ground_floor-B1&amp;42"/>
      <sheetName val="Ground_Floor-Beams-Block2&amp;32"/>
      <sheetName val="ABSTRACT_beams_1st_flr2"/>
      <sheetName val="first_floor-B1&amp;42"/>
      <sheetName val="first_Floor-Beams-Block2&amp;32"/>
      <sheetName val="ABSTRACT_beam_typ_floor2"/>
      <sheetName val="Typ_floor-B1&amp;42"/>
      <sheetName val="Typ_Floor-Beams-Block2&amp;32"/>
      <sheetName val="13th_flr_roof_beam_B1&amp;42"/>
      <sheetName val="13th_Flr_roof-Beams-B2&amp;3_2"/>
      <sheetName val="14th-18t_flr_roof_beam_B1&amp;42"/>
      <sheetName val="14th-18_Flr_roof-Beams-B2&amp;32"/>
      <sheetName val="ABSTRACT_staircase2"/>
      <sheetName val="Staircase_block-1A2"/>
      <sheetName val="Staircase_block-1B2"/>
      <sheetName val="Staircase-1B(Reif)_2"/>
      <sheetName val="Staircase_block-22"/>
      <sheetName val="Staircase_block-2(Reif)2"/>
      <sheetName val="Abstract_lift_wall2"/>
      <sheetName val="Lift_wall_Shuttering2"/>
      <sheetName val="lift_wall-reinf2"/>
      <sheetName val="lift_wall-Block2_&amp;_32"/>
      <sheetName val="lift_wall-Block1_&amp;_42"/>
      <sheetName val="Lintel,_chejja,sill2"/>
      <sheetName val="Plaster_Band2"/>
      <sheetName val="Plastering_Floorwise_2"/>
      <sheetName val="balcony_grill__2"/>
      <sheetName val="Cello_Bubble2"/>
      <sheetName val="staircase_railing2"/>
      <sheetName val="Extra_bars2"/>
      <sheetName val="sanitary_shafts_DOORS2"/>
      <sheetName val="Al_templates_&amp;_c_beads2"/>
      <sheetName val="POP_fin2"/>
      <sheetName val="Al__BOQ2"/>
      <sheetName val="nib_columns2"/>
      <sheetName val="Shutt_mater2"/>
      <sheetName val="food_allowance2"/>
      <sheetName val="Calciumsilicate_encasing2"/>
      <sheetName val="UG_sump2"/>
      <sheetName val="Abstract-Arch_feat_2"/>
      <sheetName val="Window_box2"/>
      <sheetName val="Rcc_cornice_&amp;_facia2"/>
      <sheetName val="Pls__Grooves2"/>
      <sheetName val="Fin_wall2"/>
      <sheetName val="pergola_beams2"/>
      <sheetName val="Feature_at_entrance_of_each_bl2"/>
      <sheetName val="Summary(_Amethyst)_2"/>
      <sheetName val="without_accomod2"/>
      <sheetName val="MS_Door2"/>
      <sheetName val="car_wash_sump-LB-3,4,52"/>
      <sheetName val="CLOTH_LINE2"/>
      <sheetName val="cement_slurry2"/>
      <sheetName val="Tiling_Labour_Costs2"/>
      <sheetName val="Fire_rated_door2"/>
      <sheetName val="BOQ-_Wooden_door2"/>
      <sheetName val="Al_D_-Tower_Bolt_R1_BOQ2"/>
      <sheetName val="Amethyst_vsMagnolia2"/>
      <sheetName val="14th-18t_ft2"/>
      <sheetName val="B_&amp;_C_class_items_1"/>
      <sheetName val="SPT_vs_PHI1"/>
      <sheetName val="BILL_COV1"/>
      <sheetName val="Rate_analysis1"/>
      <sheetName val="intr_stool_brkup1"/>
      <sheetName val="Project_Information5"/>
      <sheetName val="Material_resource5"/>
      <sheetName val="Labour_resource5"/>
      <sheetName val="Estimate_for_approval5"/>
      <sheetName val="Total_Quantity5"/>
      <sheetName val="Material_rates_(June-08)5"/>
      <sheetName val="Material_rates_(July-08)5"/>
      <sheetName val="Material_rates_(October-08)5"/>
      <sheetName val="Material_rates_(Jan-09)5"/>
      <sheetName val="Price_list-Blocks5"/>
      <sheetName val="08-09_SLR5"/>
      <sheetName val="ABSTR-Plumbing_Estimate5"/>
      <sheetName val="Tower_crane_SLR5"/>
      <sheetName val="P_&amp;_M_avilability5"/>
      <sheetName val="P&amp;M_-Final5"/>
      <sheetName val="07-08_SLR5"/>
      <sheetName val="Anti_Termite5"/>
      <sheetName val="Steel_weighted_average5"/>
      <sheetName val="Abstract-_All_Reinforcement5"/>
      <sheetName val="Isolated_Footing5"/>
      <sheetName val="Raft_Footing5"/>
      <sheetName val="Slope_Cutting5"/>
      <sheetName val="Tower_Mass_Exc5"/>
      <sheetName val="Excavation_5"/>
      <sheetName val="PCC_&amp;_RCC_for_footing5"/>
      <sheetName val="Retaining_Wall5"/>
      <sheetName val="Ret_wall_reft5"/>
      <sheetName val="vdf_flooring5"/>
      <sheetName val="Below_Lower_Basement-Col5"/>
      <sheetName val="From_LB_floor_to_UB_floor-Col5"/>
      <sheetName val="From_UB_floor_to_G_floor-Col5"/>
      <sheetName val="From_G_floor_to_F_floor-Col5"/>
      <sheetName val="From_F_floor_to_S_floor-Col5"/>
      <sheetName val="From_S_floor_to_T_floor-Col5"/>
      <sheetName val="From_T_floor_to_F_floor-Col5"/>
      <sheetName val="From_F_floor_to_Fif__floor-Col5"/>
      <sheetName val="From_Fi_floor_to_Six_floor-Col5"/>
      <sheetName val="From_Six__floor_to_Se_floor-Co5"/>
      <sheetName val="From_Se_floor_to_Eig_floor-Col5"/>
      <sheetName val="From_Ei_floor_to_Nin_floor-Col5"/>
      <sheetName val="From_Ni_floor_to_Ten_floor-Col5"/>
      <sheetName val="Tenth_to_11th_floor5"/>
      <sheetName val="11th_to_12th_floor5"/>
      <sheetName val="12th_to_13th_floor5"/>
      <sheetName val="13th_to_14th_floor5"/>
      <sheetName val="14th_to_15th_floor5"/>
      <sheetName val="15th_to_16th_floor5"/>
      <sheetName val="16th_to_17th_floor5"/>
      <sheetName val="17th_to_18th_floor5"/>
      <sheetName val="columns_in_terrace_floor5"/>
      <sheetName val="Column_Splicing5"/>
      <sheetName val="Cover_Blocks5"/>
      <sheetName val="Abstract-Slab_LB5"/>
      <sheetName val="L_B__Roof_Slab-_Block_1&amp;45"/>
      <sheetName val="L_B__Roof_Slab-Block_2&amp;35"/>
      <sheetName val="ABSTRACT-slab_UB5"/>
      <sheetName val="U_B__Roof_Slab_block1&amp;45"/>
      <sheetName val="U_B__Roof_Slab_block25"/>
      <sheetName val="ABSTRACT_slab_GF5"/>
      <sheetName val="Ground_floor_slab_-Blk1&amp;45"/>
      <sheetName val="Ground_floor_slab_-Blk2&amp;35"/>
      <sheetName val="ABSTRACT_slab_1st_floor5"/>
      <sheetName val="First_floor_slab_-Blk1&amp;45"/>
      <sheetName val="First_floor_slab_-Blk2&amp;35"/>
      <sheetName val="ABSTRACT_slab_typ_flr5"/>
      <sheetName val="Typical_floor_slab_-Blk1&amp;45"/>
      <sheetName val="Typical_floor_slab_-Blk2&amp;35"/>
      <sheetName val="Typ_flr_slab-II_lvl_-B1&amp;45"/>
      <sheetName val="Abstract-Beams_LB5"/>
      <sheetName val="L_B_Roof_Beams-Block_1&amp;45"/>
      <sheetName val="L_B__Roof_beams-Block_2&amp;35"/>
      <sheetName val="ABSTRACT_beams_UB5"/>
      <sheetName val="Upper_Basement_floor-B1&amp;45"/>
      <sheetName val="Upper_Basement-Beams-Block25"/>
      <sheetName val="Upper_Basement-Block35"/>
      <sheetName val="ABSTRACT_beam_GF5"/>
      <sheetName val="Ground_floor-B1&amp;45"/>
      <sheetName val="Ground_Floor-Beams-Block2&amp;35"/>
      <sheetName val="ABSTRACT_beams_1st_flr5"/>
      <sheetName val="first_floor-B1&amp;45"/>
      <sheetName val="first_Floor-Beams-Block2&amp;35"/>
      <sheetName val="ABSTRACT_beam_typ_floor5"/>
      <sheetName val="Typ_floor-B1&amp;45"/>
      <sheetName val="Typ_Floor-Beams-Block2&amp;35"/>
      <sheetName val="13th_flr_roof_beam_B1&amp;45"/>
      <sheetName val="13th_Flr_roof-Beams-B2&amp;3_5"/>
      <sheetName val="14th-18t_flr_roof_beam_B1&amp;45"/>
      <sheetName val="14th-18_Flr_roof-Beams-B2&amp;35"/>
      <sheetName val="ABSTRACT_staircase5"/>
      <sheetName val="Staircase_block-1A5"/>
      <sheetName val="Staircase_block-1B5"/>
      <sheetName val="Staircase-1B(Reif)_5"/>
      <sheetName val="Staircase_block-25"/>
      <sheetName val="Staircase_block-2(Reif)5"/>
      <sheetName val="Abstract_lift_wall5"/>
      <sheetName val="Lift_wall_Shuttering5"/>
      <sheetName val="lift_wall-reinf5"/>
      <sheetName val="lift_wall-Block2_&amp;_35"/>
      <sheetName val="lift_wall-Block1_&amp;_45"/>
      <sheetName val="Lintel,_chejja,sill5"/>
      <sheetName val="Plaster_Band5"/>
      <sheetName val="Plastering_Floorwise_5"/>
      <sheetName val="balcony_grill__5"/>
      <sheetName val="Cello_Bubble5"/>
      <sheetName val="staircase_railing5"/>
      <sheetName val="Extra_bars5"/>
      <sheetName val="sanitary_shafts_DOORS5"/>
      <sheetName val="Al_templates_&amp;_c_beads5"/>
      <sheetName val="POP_fin5"/>
      <sheetName val="Al__BOQ5"/>
      <sheetName val="nib_columns5"/>
      <sheetName val="Shutt_mater5"/>
      <sheetName val="food_allowance5"/>
      <sheetName val="Calciumsilicate_encasing5"/>
      <sheetName val="UG_sump5"/>
      <sheetName val="Abstract-Arch_feat_5"/>
      <sheetName val="Window_box5"/>
      <sheetName val="Rcc_cornice_&amp;_facia5"/>
      <sheetName val="Pls__Grooves5"/>
      <sheetName val="Fin_wall5"/>
      <sheetName val="pergola_beams5"/>
      <sheetName val="Feature_at_entrance_of_each_bl5"/>
      <sheetName val="Summary(_Amethyst)_5"/>
      <sheetName val="without_accomod5"/>
      <sheetName val="MS_Door5"/>
      <sheetName val="car_wash_sump-LB-3,4,55"/>
      <sheetName val="CLOTH_LINE5"/>
      <sheetName val="cement_slurry5"/>
      <sheetName val="Tiling_Labour_Costs5"/>
      <sheetName val="Fire_rated_door5"/>
      <sheetName val="BOQ-_Wooden_door5"/>
      <sheetName val="Al_D_-Tower_Bolt_R1_BOQ5"/>
      <sheetName val="Amethyst_vsMagnolia5"/>
      <sheetName val="14th-18t_ft5"/>
      <sheetName val="B_&amp;_C_class_items_4"/>
      <sheetName val="SPT_vs_PHI4"/>
      <sheetName val="BILL_COV4"/>
      <sheetName val="Rate_analysis4"/>
      <sheetName val="intr_stool_brkup4"/>
      <sheetName val="Abstract New "/>
      <sheetName val="BLK2"/>
      <sheetName val="BLK3"/>
      <sheetName val="E &amp; R"/>
      <sheetName val="radar"/>
      <sheetName val="UG"/>
      <sheetName val="Project_Information7"/>
      <sheetName val="Material_resource7"/>
      <sheetName val="Labour_resource7"/>
      <sheetName val="Estimate_for_approval7"/>
      <sheetName val="Total_Quantity7"/>
      <sheetName val="Material_rates_(June-08)7"/>
      <sheetName val="Material_rates_(July-08)7"/>
      <sheetName val="Material_rates_(October-08)7"/>
      <sheetName val="Material_rates_(Jan-09)7"/>
      <sheetName val="Price_list-Blocks7"/>
      <sheetName val="08-09_SLR7"/>
      <sheetName val="ABSTR-Plumbing_Estimate7"/>
      <sheetName val="Tower_crane_SLR7"/>
      <sheetName val="P_&amp;_M_avilability7"/>
      <sheetName val="P&amp;M_-Final7"/>
      <sheetName val="07-08_SLR7"/>
      <sheetName val="Anti_Termite7"/>
      <sheetName val="Steel_weighted_average7"/>
      <sheetName val="Abstract-_All_Reinforcement7"/>
      <sheetName val="Isolated_Footing7"/>
      <sheetName val="Raft_Footing7"/>
      <sheetName val="Slope_Cutting7"/>
      <sheetName val="Tower_Mass_Exc7"/>
      <sheetName val="Excavation_7"/>
      <sheetName val="PCC_&amp;_RCC_for_footing7"/>
      <sheetName val="Retaining_Wall7"/>
      <sheetName val="Ret_wall_reft7"/>
      <sheetName val="vdf_flooring7"/>
      <sheetName val="Below_Lower_Basement-Col7"/>
      <sheetName val="From_LB_floor_to_UB_floor-Col7"/>
      <sheetName val="From_UB_floor_to_G_floor-Col7"/>
      <sheetName val="From_G_floor_to_F_floor-Col7"/>
      <sheetName val="From_F_floor_to_S_floor-Col7"/>
      <sheetName val="From_S_floor_to_T_floor-Col7"/>
      <sheetName val="From_T_floor_to_F_floor-Col7"/>
      <sheetName val="From_F_floor_to_Fif__floor-Col7"/>
      <sheetName val="From_Fi_floor_to_Six_floor-Col7"/>
      <sheetName val="From_Six__floor_to_Se_floor-Co7"/>
      <sheetName val="From_Se_floor_to_Eig_floor-Col7"/>
      <sheetName val="From_Ei_floor_to_Nin_floor-Col7"/>
      <sheetName val="From_Ni_floor_to_Ten_floor-Col7"/>
      <sheetName val="Tenth_to_11th_floor7"/>
      <sheetName val="11th_to_12th_floor7"/>
      <sheetName val="12th_to_13th_floor7"/>
      <sheetName val="13th_to_14th_floor7"/>
      <sheetName val="14th_to_15th_floor7"/>
      <sheetName val="15th_to_16th_floor7"/>
      <sheetName val="16th_to_17th_floor7"/>
      <sheetName val="17th_to_18th_floor7"/>
      <sheetName val="columns_in_terrace_floor7"/>
      <sheetName val="Column_Splicing7"/>
      <sheetName val="Cover_Blocks7"/>
      <sheetName val="Abstract-Slab_LB7"/>
      <sheetName val="L_B__Roof_Slab-_Block_1&amp;47"/>
      <sheetName val="L_B__Roof_Slab-Block_2&amp;37"/>
      <sheetName val="ABSTRACT-slab_UB7"/>
      <sheetName val="U_B__Roof_Slab_block1&amp;47"/>
      <sheetName val="U_B__Roof_Slab_block27"/>
      <sheetName val="ABSTRACT_slab_GF7"/>
      <sheetName val="Ground_floor_slab_-Blk1&amp;47"/>
      <sheetName val="Ground_floor_slab_-Blk2&amp;37"/>
      <sheetName val="ABSTRACT_slab_1st_floor7"/>
      <sheetName val="First_floor_slab_-Blk1&amp;47"/>
      <sheetName val="First_floor_slab_-Blk2&amp;37"/>
      <sheetName val="ABSTRACT_slab_typ_flr7"/>
      <sheetName val="Typical_floor_slab_-Blk1&amp;47"/>
      <sheetName val="Typical_floor_slab_-Blk2&amp;37"/>
      <sheetName val="Typ_flr_slab-II_lvl_-B1&amp;47"/>
      <sheetName val="Abstract-Beams_LB7"/>
      <sheetName val="L_B_Roof_Beams-Block_1&amp;47"/>
      <sheetName val="L_B__Roof_beams-Block_2&amp;37"/>
      <sheetName val="ABSTRACT_beams_UB7"/>
      <sheetName val="Upper_Basement_floor-B1&amp;47"/>
      <sheetName val="Upper_Basement-Beams-Block27"/>
      <sheetName val="Upper_Basement-Block37"/>
      <sheetName val="ABSTRACT_beam_GF7"/>
      <sheetName val="Ground_floor-B1&amp;47"/>
      <sheetName val="Ground_Floor-Beams-Block2&amp;37"/>
      <sheetName val="ABSTRACT_beams_1st_flr7"/>
      <sheetName val="first_floor-B1&amp;47"/>
      <sheetName val="first_Floor-Beams-Block2&amp;37"/>
      <sheetName val="ABSTRACT_beam_typ_floor7"/>
      <sheetName val="Typ_floor-B1&amp;47"/>
      <sheetName val="Typ_Floor-Beams-Block2&amp;37"/>
      <sheetName val="13th_flr_roof_beam_B1&amp;47"/>
      <sheetName val="13th_Flr_roof-Beams-B2&amp;3_7"/>
      <sheetName val="14th-18t_flr_roof_beam_B1&amp;47"/>
      <sheetName val="14th-18_Flr_roof-Beams-B2&amp;37"/>
      <sheetName val="ABSTRACT_staircase7"/>
      <sheetName val="Staircase_block-1A7"/>
      <sheetName val="Staircase_block-1B7"/>
      <sheetName val="Staircase-1B(Reif)_7"/>
      <sheetName val="Staircase_block-27"/>
      <sheetName val="Staircase_block-2(Reif)7"/>
      <sheetName val="Abstract_lift_wall7"/>
      <sheetName val="Lift_wall_Shuttering7"/>
      <sheetName val="lift_wall-reinf7"/>
      <sheetName val="lift_wall-Block2_&amp;_37"/>
      <sheetName val="lift_wall-Block1_&amp;_47"/>
      <sheetName val="Lintel,_chejja,sill7"/>
      <sheetName val="Plaster_Band7"/>
      <sheetName val="Plastering_Floorwise_7"/>
      <sheetName val="balcony_grill__7"/>
      <sheetName val="Cello_Bubble7"/>
      <sheetName val="staircase_railing7"/>
      <sheetName val="Extra_bars7"/>
      <sheetName val="sanitary_shafts_DOORS7"/>
      <sheetName val="Al_templates_&amp;_c_beads7"/>
      <sheetName val="POP_fin7"/>
      <sheetName val="Al__BOQ7"/>
      <sheetName val="nib_columns7"/>
      <sheetName val="Shutt_mater7"/>
      <sheetName val="food_allowance7"/>
      <sheetName val="Calciumsilicate_encasing7"/>
      <sheetName val="UG_sump7"/>
      <sheetName val="Abstract-Arch_feat_7"/>
      <sheetName val="Window_box7"/>
      <sheetName val="Rcc_cornice_&amp;_facia7"/>
      <sheetName val="Pls__Grooves7"/>
      <sheetName val="Fin_wall7"/>
      <sheetName val="pergola_beams7"/>
      <sheetName val="Feature_at_entrance_of_each_bl7"/>
      <sheetName val="Summary(_Amethyst)_7"/>
      <sheetName val="without_accomod7"/>
      <sheetName val="MS_Door7"/>
      <sheetName val="car_wash_sump-LB-3,4,57"/>
      <sheetName val="CLOTH_LINE7"/>
      <sheetName val="cement_slurry7"/>
      <sheetName val="Tiling_Labour_Costs7"/>
      <sheetName val="Fire_rated_door7"/>
      <sheetName val="BOQ-_Wooden_door7"/>
      <sheetName val="Al_D_-Tower_Bolt_R1_BOQ7"/>
      <sheetName val="Amethyst_vsMagnolia7"/>
      <sheetName val="14th-18t_ft7"/>
      <sheetName val="B_&amp;_C_class_items_6"/>
      <sheetName val="SPT_vs_PHI6"/>
      <sheetName val="BILL_COV6"/>
      <sheetName val="Rate_analysis6"/>
      <sheetName val="intr_stool_brkup6"/>
      <sheetName val="RO_Plant"/>
      <sheetName val="Abstract_New_"/>
      <sheetName val="______________________________2"/>
      <sheetName val="Slope_CutLatit"/>
      <sheetName val="14th-18t ft-oof beam B1&amp;4"/>
      <sheetName val="TCR SLR - 2024 REV"/>
      <sheetName val="입찰내역 발주처 양식"/>
    </sheetNames>
    <sheetDataSet>
      <sheetData sheetId="0">
        <row r="2">
          <cell r="BQ2" t="str">
            <v>Red Oxide/ Colouring Pigment</v>
          </cell>
        </row>
      </sheetData>
      <sheetData sheetId="1"/>
      <sheetData sheetId="2"/>
      <sheetData sheetId="3" refreshError="1">
        <row r="2">
          <cell r="BQ2" t="str">
            <v>Red Oxide/ Colouring Pigment</v>
          </cell>
        </row>
        <row r="9">
          <cell r="BQ9" t="str">
            <v>kg</v>
          </cell>
        </row>
        <row r="10">
          <cell r="BQ10">
            <v>80</v>
          </cell>
        </row>
        <row r="200">
          <cell r="BQ200">
            <v>0.4</v>
          </cell>
        </row>
        <row r="201">
          <cell r="BQ201">
            <v>0.04</v>
          </cell>
        </row>
        <row r="202">
          <cell r="BQ202">
            <v>0.04</v>
          </cell>
        </row>
        <row r="203">
          <cell r="BQ203">
            <v>0.04</v>
          </cell>
        </row>
        <row r="204">
          <cell r="BQ204">
            <v>0.04</v>
          </cell>
        </row>
        <row r="205">
          <cell r="BQ205">
            <v>6.0000000000000001E-3</v>
          </cell>
        </row>
        <row r="208">
          <cell r="BQ208">
            <v>0.04</v>
          </cell>
        </row>
        <row r="209">
          <cell r="BQ209">
            <v>1.5900000000000001E-2</v>
          </cell>
        </row>
        <row r="210">
          <cell r="BQ210">
            <v>1.5900000000000001E-2</v>
          </cell>
        </row>
        <row r="211">
          <cell r="BQ211">
            <v>1.5900000000000001E-2</v>
          </cell>
        </row>
        <row r="212">
          <cell r="BQ212">
            <v>9.9000000000000008E-3</v>
          </cell>
        </row>
        <row r="213">
          <cell r="BQ213">
            <v>1.176E-2</v>
          </cell>
        </row>
        <row r="214">
          <cell r="BQ214">
            <v>2.7000000000000001E-3</v>
          </cell>
        </row>
        <row r="215">
          <cell r="BQ215">
            <v>3.0000000000000001E-3</v>
          </cell>
        </row>
        <row r="216">
          <cell r="BQ216">
            <v>1.8E-3</v>
          </cell>
        </row>
        <row r="342">
          <cell r="BQ342">
            <v>1712.7442290752688</v>
          </cell>
        </row>
        <row r="343">
          <cell r="BQ343">
            <v>60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813">
          <cell r="D813">
            <v>0.2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>
        <row r="2">
          <cell r="BQ2" t="str">
            <v>Red Oxide/ Colouring Pigment</v>
          </cell>
        </row>
      </sheetData>
      <sheetData sheetId="725">
        <row r="2">
          <cell r="BQ2" t="str">
            <v>Red Oxide/ Colouring Pigment</v>
          </cell>
        </row>
      </sheetData>
      <sheetData sheetId="726">
        <row r="2">
          <cell r="BQ2" t="str">
            <v>Red Oxide/ Colouring Pigment</v>
          </cell>
        </row>
      </sheetData>
      <sheetData sheetId="727"/>
      <sheetData sheetId="728"/>
      <sheetData sheetId="729"/>
      <sheetData sheetId="730"/>
      <sheetData sheetId="731">
        <row r="813">
          <cell r="D813">
            <v>0.2</v>
          </cell>
        </row>
      </sheetData>
      <sheetData sheetId="732">
        <row r="813">
          <cell r="D813">
            <v>0.2</v>
          </cell>
        </row>
      </sheetData>
      <sheetData sheetId="733">
        <row r="813">
          <cell r="D813">
            <v>0.2</v>
          </cell>
        </row>
      </sheetData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813">
          <cell r="D813">
            <v>0.2</v>
          </cell>
        </row>
      </sheetData>
      <sheetData sheetId="871">
        <row r="813">
          <cell r="D813">
            <v>0.2</v>
          </cell>
        </row>
      </sheetData>
      <sheetData sheetId="872">
        <row r="813">
          <cell r="D813">
            <v>0.2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2">
          <cell r="BQ2" t="str">
            <v>Red Oxide/ Colouring Pigment</v>
          </cell>
        </row>
      </sheetData>
      <sheetData sheetId="1145"/>
      <sheetData sheetId="1146"/>
      <sheetData sheetId="1147">
        <row r="2">
          <cell r="BQ2" t="str">
            <v>Red Oxide/ Colouring Pigment</v>
          </cell>
        </row>
      </sheetData>
      <sheetData sheetId="1148"/>
      <sheetData sheetId="1149">
        <row r="2">
          <cell r="BQ2" t="str">
            <v>Red Oxide/ Colouring Pigment</v>
          </cell>
        </row>
      </sheetData>
      <sheetData sheetId="1150"/>
      <sheetData sheetId="1151"/>
      <sheetData sheetId="1152">
        <row r="2">
          <cell r="BQ2" t="str">
            <v>Red Oxide/ Colouring Pigment</v>
          </cell>
        </row>
      </sheetData>
      <sheetData sheetId="1153"/>
      <sheetData sheetId="1154">
        <row r="2">
          <cell r="BQ2" t="str">
            <v>Red Oxide/ Colouring Pigment</v>
          </cell>
        </row>
      </sheetData>
      <sheetData sheetId="1155"/>
      <sheetData sheetId="1156"/>
      <sheetData sheetId="1157">
        <row r="2">
          <cell r="BQ2" t="str">
            <v>Red Oxide/ Colouring Pigment</v>
          </cell>
        </row>
      </sheetData>
      <sheetData sheetId="1158"/>
      <sheetData sheetId="1159">
        <row r="2">
          <cell r="BQ2" t="str">
            <v>Red Oxide/ Colouring Pigment</v>
          </cell>
        </row>
      </sheetData>
      <sheetData sheetId="1160"/>
      <sheetData sheetId="1161"/>
      <sheetData sheetId="1162">
        <row r="2">
          <cell r="BQ2" t="str">
            <v>Red Oxide/ Colouring Pigment</v>
          </cell>
        </row>
      </sheetData>
      <sheetData sheetId="1163"/>
      <sheetData sheetId="1164">
        <row r="813">
          <cell r="D813">
            <v>0.2</v>
          </cell>
        </row>
      </sheetData>
      <sheetData sheetId="1165"/>
      <sheetData sheetId="1166"/>
      <sheetData sheetId="1167"/>
      <sheetData sheetId="1168"/>
      <sheetData sheetId="1169">
        <row r="813">
          <cell r="D813">
            <v>0.2</v>
          </cell>
        </row>
      </sheetData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 refreshError="1"/>
      <sheetData sheetId="128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ffolding  (2)"/>
      <sheetName val="PM"/>
      <sheetName val="RMC20 "/>
      <sheetName val="ABs Sheet"/>
      <sheetName val="Training sheet"/>
      <sheetName val="per m3"/>
      <sheetName val="Mobi (Latest)"/>
      <sheetName val="Preliminaries (as per Site)"/>
      <sheetName val="Staff Salar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Tower Crane Operation"/>
      <sheetName val=" NET ADDITONAL C (10years))"/>
      <sheetName val="TOWER CRANE COST 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afety items  "/>
      <sheetName val="Tools "/>
      <sheetName val="Spares"/>
      <sheetName val="c-class"/>
      <sheetName val="Rate analysis"/>
      <sheetName val="PM(revised) (as per site)"/>
      <sheetName val="RMC10 "/>
      <sheetName val="RMC 7.5 "/>
      <sheetName val="RMC30"/>
      <sheetName val="RMC40 "/>
      <sheetName val="RMC25 "/>
      <sheetName val="master QTY"/>
      <sheetName val="preliminaries"/>
      <sheetName val="Micro 13"/>
      <sheetName val="Mobalisation"/>
      <sheetName val="Labour"/>
      <sheetName val="TBAL9697 -group wise  sdpl"/>
      <sheetName val="CASHFLOWS"/>
      <sheetName val="SUMMARY"/>
      <sheetName val="Costing Aug-13"/>
      <sheetName val="BLK2"/>
      <sheetName val="BLK3"/>
      <sheetName val="jobhist"/>
      <sheetName val="Civil Boq"/>
      <sheetName val="B &amp; C class items "/>
      <sheetName val="Abstract"/>
      <sheetName val="Scaffolding__(2)"/>
      <sheetName val="RMC20_"/>
      <sheetName val="ABs_Sheet"/>
      <sheetName val="Training_sheet"/>
      <sheetName val="per_m3"/>
      <sheetName val="Mobi_(Latest)"/>
      <sheetName val="Preliminaries_(as_per_Site)"/>
      <sheetName val="Staff_Salary"/>
      <sheetName val="steel_"/>
      <sheetName val="MS_Items"/>
      <sheetName val="Tower_Crane_Operation"/>
      <sheetName val="_NET_ADDITONAL_C_(10years))"/>
      <sheetName val="TOWER_CRANE_COST_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afety_items__"/>
      <sheetName val="Tools_"/>
      <sheetName val="Rate_analysis"/>
      <sheetName val="PM(revised)_(as_per_site)"/>
      <sheetName val="RMC10_"/>
      <sheetName val="RMC_7_5_"/>
      <sheetName val="RMC40_"/>
      <sheetName val="RMC25_"/>
      <sheetName val="master_QTY"/>
      <sheetName val="Micro_13"/>
      <sheetName val="TBAL9697_-group_wise__sdpl"/>
      <sheetName val="Costing_Aug-13"/>
      <sheetName val="Civil_Boq"/>
      <sheetName val="B_&amp;_C_class_items_"/>
      <sheetName val="Materials Cost(PCC)"/>
      <sheetName val="SPT vs PHI"/>
      <sheetName val="girder"/>
      <sheetName val="Rocker"/>
      <sheetName val="Fin Sum"/>
      <sheetName val="COLUMN"/>
      <sheetName val="Scaffolding__(2)1"/>
      <sheetName val="RMC20_1"/>
      <sheetName val="ABs_Sheet1"/>
      <sheetName val="Training_sheet1"/>
      <sheetName val="per_m31"/>
      <sheetName val="Mobi_(Latest)1"/>
      <sheetName val="Preliminaries_(as_per_Site)1"/>
      <sheetName val="Staff_Salary1"/>
      <sheetName val="steel_1"/>
      <sheetName val="MS_Items1"/>
      <sheetName val="Tower_Crane_Operation1"/>
      <sheetName val="_NET_ADDITONAL_C_(10years))1"/>
      <sheetName val="TOWER_CRANE_COST_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afety_items__1"/>
      <sheetName val="Tools_1"/>
      <sheetName val="Rate_analysis1"/>
      <sheetName val="PM(revised)_(as_per_site)1"/>
      <sheetName val="RMC10_1"/>
      <sheetName val="RMC_7_5_1"/>
      <sheetName val="RMC40_1"/>
      <sheetName val="RMC25_1"/>
      <sheetName val="master_QTY1"/>
      <sheetName val="Micro_131"/>
      <sheetName val="TBAL9697_-group_wise__sdpl1"/>
      <sheetName val="Costing_Aug-131"/>
      <sheetName val="Civil_Boq1"/>
      <sheetName val="B_&amp;_C_class_items_1"/>
      <sheetName val="Materials_Cost(PCC)"/>
      <sheetName val="SPT_vs_PHI"/>
      <sheetName val="Fin_Sum"/>
      <sheetName val="concrete"/>
      <sheetName val="beam-reinft-IIInd floor"/>
      <sheetName val="Design"/>
      <sheetName val="beam-reinft-IIInd_floor"/>
      <sheetName val="beam-reinft-IIInd_floor1"/>
      <sheetName val="Fee Rate Summary"/>
      <sheetName val="BLN Detail 2000"/>
      <sheetName val="CIP Summary 0012"/>
      <sheetName val="CIP Detail 0011"/>
      <sheetName val="VLOOK"/>
      <sheetName val="99 to 00 blns"/>
      <sheetName val="98Price"/>
      <sheetName val="horizontal"/>
      <sheetName val="Sheet1"/>
      <sheetName val="#REF"/>
      <sheetName val="E &amp; R"/>
      <sheetName val="radar"/>
      <sheetName val="UG"/>
      <sheetName val="PRECAST lightconc-II"/>
      <sheetName val="R20_R30_work"/>
      <sheetName val="Materials Cost"/>
      <sheetName val="strand"/>
      <sheetName val="Headings"/>
      <sheetName val="Scaffolding__(2)2"/>
      <sheetName val="RMC20_2"/>
      <sheetName val="ABs_Sheet2"/>
      <sheetName val="Training_sheet2"/>
      <sheetName val="per_m32"/>
      <sheetName val="Mobi_(Latest)2"/>
      <sheetName val="Preliminaries_(as_per_Site)2"/>
      <sheetName val="Staff_Salary2"/>
      <sheetName val="steel_2"/>
      <sheetName val="MS_Items2"/>
      <sheetName val="Tower_Crane_Operation2"/>
      <sheetName val="_NET_ADDITONAL_C_(10years))2"/>
      <sheetName val="TOWER_CRANE_COST_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afety_items__2"/>
      <sheetName val="Tools_2"/>
      <sheetName val="Rate_analysis2"/>
      <sheetName val="PM(revised)_(as_per_site)2"/>
      <sheetName val="RMC10_2"/>
      <sheetName val="RMC_7_5_2"/>
      <sheetName val="RMC40_2"/>
      <sheetName val="RMC25_2"/>
      <sheetName val="master_QTY2"/>
      <sheetName val="Micro_132"/>
      <sheetName val="TBAL9697_-group_wise__sdpl2"/>
      <sheetName val="Costing_Aug-132"/>
      <sheetName val="Keyword"/>
      <sheetName val="Boq"/>
      <sheetName val="Abstract Sheet"/>
      <sheetName val="Scaffolding__(2)8"/>
      <sheetName val="RMC20_8"/>
      <sheetName val="ABs_Sheet8"/>
      <sheetName val="Training_sheet8"/>
      <sheetName val="per_m38"/>
      <sheetName val="Mobi_(Latest)8"/>
      <sheetName val="Preliminaries_(as_per_Site)8"/>
      <sheetName val="Staff_Salary8"/>
      <sheetName val="steel_8"/>
      <sheetName val="MS_Items8"/>
      <sheetName val="Tower_Crane_Operation8"/>
      <sheetName val="_NET_ADDITONAL_C_(10years))8"/>
      <sheetName val="TOWER_CRANE_COST_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afety_items__8"/>
      <sheetName val="Tools_8"/>
      <sheetName val="Rate_analysis8"/>
      <sheetName val="PM(revised)_(as_per_site)8"/>
      <sheetName val="RMC10_8"/>
      <sheetName val="RMC_7_5_8"/>
      <sheetName val="RMC40_8"/>
      <sheetName val="RMC25_8"/>
      <sheetName val="master_QTY8"/>
      <sheetName val="Micro_138"/>
      <sheetName val="TBAL9697_-group_wise__sdpl8"/>
      <sheetName val="Costing_Aug-138"/>
      <sheetName val="Civil_Boq7"/>
      <sheetName val="B_&amp;_C_class_items_7"/>
      <sheetName val="Materials_Cost(PCC)6"/>
      <sheetName val="SPT_vs_PHI6"/>
      <sheetName val="Fin_Sum6"/>
      <sheetName val="beam-reinft-IIInd_floor7"/>
      <sheetName val="Fee_Rate_Summary5"/>
      <sheetName val="BLN_Detail_20005"/>
      <sheetName val="CIP_Summary_00125"/>
      <sheetName val="CIP_Detail_00115"/>
      <sheetName val="99_to_00_blns5"/>
      <sheetName val="E_&amp;_R5"/>
      <sheetName val="PRECAST_lightconc-II5"/>
      <sheetName val="Materials_Cost5"/>
      <sheetName val="Abstract_Sheet5"/>
      <sheetName val="Scaffolding__(2)6"/>
      <sheetName val="RMC20_6"/>
      <sheetName val="ABs_Sheet6"/>
      <sheetName val="Training_sheet6"/>
      <sheetName val="per_m36"/>
      <sheetName val="Mobi_(Latest)6"/>
      <sheetName val="Preliminaries_(as_per_Site)6"/>
      <sheetName val="Staff_Salary6"/>
      <sheetName val="steel_6"/>
      <sheetName val="MS_Items6"/>
      <sheetName val="Tower_Crane_Operation6"/>
      <sheetName val="_NET_ADDITONAL_C_(10years))6"/>
      <sheetName val="TOWER_CRANE_COST_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afety_items__6"/>
      <sheetName val="Tools_6"/>
      <sheetName val="Rate_analysis6"/>
      <sheetName val="PM(revised)_(as_per_site)6"/>
      <sheetName val="RMC10_6"/>
      <sheetName val="RMC_7_5_6"/>
      <sheetName val="RMC40_6"/>
      <sheetName val="RMC25_6"/>
      <sheetName val="master_QTY6"/>
      <sheetName val="Micro_136"/>
      <sheetName val="TBAL9697_-group_wise__sdpl6"/>
      <sheetName val="Costing_Aug-136"/>
      <sheetName val="Civil_Boq5"/>
      <sheetName val="B_&amp;_C_class_items_5"/>
      <sheetName val="Materials_Cost(PCC)4"/>
      <sheetName val="SPT_vs_PHI4"/>
      <sheetName val="Fin_Sum4"/>
      <sheetName val="beam-reinft-IIInd_floor5"/>
      <sheetName val="Fee_Rate_Summary3"/>
      <sheetName val="BLN_Detail_20003"/>
      <sheetName val="CIP_Summary_00123"/>
      <sheetName val="CIP_Detail_00113"/>
      <sheetName val="99_to_00_blns3"/>
      <sheetName val="E_&amp;_R3"/>
      <sheetName val="PRECAST_lightconc-II3"/>
      <sheetName val="Materials_Cost3"/>
      <sheetName val="Scaffolding__(2)5"/>
      <sheetName val="RMC20_5"/>
      <sheetName val="ABs_Sheet5"/>
      <sheetName val="Training_sheet5"/>
      <sheetName val="per_m35"/>
      <sheetName val="Mobi_(Latest)5"/>
      <sheetName val="Preliminaries_(as_per_Site)5"/>
      <sheetName val="Staff_Salary5"/>
      <sheetName val="steel_5"/>
      <sheetName val="MS_Items5"/>
      <sheetName val="Tower_Crane_Operation5"/>
      <sheetName val="_NET_ADDITONAL_C_(10years))5"/>
      <sheetName val="TOWER_CRANE_COST_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afety_items__5"/>
      <sheetName val="Tools_5"/>
      <sheetName val="Rate_analysis5"/>
      <sheetName val="PM(revised)_(as_per_site)5"/>
      <sheetName val="RMC10_5"/>
      <sheetName val="RMC_7_5_5"/>
      <sheetName val="RMC40_5"/>
      <sheetName val="RMC25_5"/>
      <sheetName val="master_QTY5"/>
      <sheetName val="Micro_135"/>
      <sheetName val="TBAL9697_-group_wise__sdpl5"/>
      <sheetName val="Costing_Aug-135"/>
      <sheetName val="Civil_Boq4"/>
      <sheetName val="B_&amp;_C_class_items_4"/>
      <sheetName val="Materials_Cost(PCC)3"/>
      <sheetName val="SPT_vs_PHI3"/>
      <sheetName val="Fin_Sum3"/>
      <sheetName val="beam-reinft-IIInd_floor4"/>
      <sheetName val="Fee_Rate_Summary2"/>
      <sheetName val="BLN_Detail_20002"/>
      <sheetName val="CIP_Summary_00122"/>
      <sheetName val="CIP_Detail_00112"/>
      <sheetName val="99_to_00_blns2"/>
      <sheetName val="E_&amp;_R2"/>
      <sheetName val="PRECAST_lightconc-II2"/>
      <sheetName val="Materials_Cost2"/>
      <sheetName val="Abstract_Sheet2"/>
      <sheetName val="Scaffolding__(2)3"/>
      <sheetName val="RMC20_3"/>
      <sheetName val="ABs_Sheet3"/>
      <sheetName val="Training_sheet3"/>
      <sheetName val="per_m33"/>
      <sheetName val="Mobi_(Latest)3"/>
      <sheetName val="Preliminaries_(as_per_Site)3"/>
      <sheetName val="Staff_Salary3"/>
      <sheetName val="steel_3"/>
      <sheetName val="MS_Items3"/>
      <sheetName val="Tower_Crane_Operation3"/>
      <sheetName val="_NET_ADDITONAL_C_(10years))3"/>
      <sheetName val="TOWER_CRANE_COST_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afety_items__3"/>
      <sheetName val="Tools_3"/>
      <sheetName val="Rate_analysis3"/>
      <sheetName val="PM(revised)_(as_per_site)3"/>
      <sheetName val="RMC10_3"/>
      <sheetName val="RMC_7_5_3"/>
      <sheetName val="RMC40_3"/>
      <sheetName val="RMC25_3"/>
      <sheetName val="master_QTY3"/>
      <sheetName val="Micro_133"/>
      <sheetName val="TBAL9697_-group_wise__sdpl3"/>
      <sheetName val="Costing_Aug-133"/>
      <sheetName val="Civil_Boq2"/>
      <sheetName val="B_&amp;_C_class_items_2"/>
      <sheetName val="Materials_Cost(PCC)1"/>
      <sheetName val="SPT_vs_PHI1"/>
      <sheetName val="Fin_Sum1"/>
      <sheetName val="beam-reinft-IIInd_floor2"/>
      <sheetName val="Fee_Rate_Summary"/>
      <sheetName val="BLN_Detail_2000"/>
      <sheetName val="CIP_Summary_0012"/>
      <sheetName val="CIP_Detail_0011"/>
      <sheetName val="99_to_00_blns"/>
      <sheetName val="E_&amp;_R"/>
      <sheetName val="PRECAST_lightconc-II"/>
      <sheetName val="Materials_Cost"/>
      <sheetName val="Abstract_Sheet"/>
      <sheetName val="Scaffolding__(2)4"/>
      <sheetName val="RMC20_4"/>
      <sheetName val="ABs_Sheet4"/>
      <sheetName val="Training_sheet4"/>
      <sheetName val="per_m34"/>
      <sheetName val="Mobi_(Latest)4"/>
      <sheetName val="Preliminaries_(as_per_Site)4"/>
      <sheetName val="Staff_Salary4"/>
      <sheetName val="steel_4"/>
      <sheetName val="MS_Items4"/>
      <sheetName val="Tower_Crane_Operation4"/>
      <sheetName val="_NET_ADDITONAL_C_(10years))4"/>
      <sheetName val="TOWER_CRANE_COST_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afety_items__4"/>
      <sheetName val="Tools_4"/>
      <sheetName val="Rate_analysis4"/>
      <sheetName val="PM(revised)_(as_per_site)4"/>
      <sheetName val="RMC10_4"/>
      <sheetName val="RMC_7_5_4"/>
      <sheetName val="RMC40_4"/>
      <sheetName val="RMC25_4"/>
      <sheetName val="master_QTY4"/>
      <sheetName val="Micro_134"/>
      <sheetName val="TBAL9697_-group_wise__sdpl4"/>
      <sheetName val="Costing_Aug-134"/>
      <sheetName val="Civil_Boq3"/>
      <sheetName val="B_&amp;_C_class_items_3"/>
      <sheetName val="Materials_Cost(PCC)2"/>
      <sheetName val="SPT_vs_PHI2"/>
      <sheetName val="Fin_Sum2"/>
      <sheetName val="beam-reinft-IIInd_floor3"/>
      <sheetName val="Fee_Rate_Summary1"/>
      <sheetName val="BLN_Detail_20001"/>
      <sheetName val="CIP_Summary_00121"/>
      <sheetName val="CIP_Detail_00111"/>
      <sheetName val="99_to_00_blns1"/>
      <sheetName val="E_&amp;_R1"/>
      <sheetName val="PRECAST_lightconc-II1"/>
      <sheetName val="Materials_Cost1"/>
      <sheetName val="Abstract_Sheet1"/>
      <sheetName val="Abstract_Sheet3"/>
      <sheetName val="Scaffolding__(2)7"/>
      <sheetName val="RMC20_7"/>
      <sheetName val="ABs_Sheet7"/>
      <sheetName val="Training_sheet7"/>
      <sheetName val="per_m37"/>
      <sheetName val="Mobi_(Latest)7"/>
      <sheetName val="Preliminaries_(as_per_Site)7"/>
      <sheetName val="Staff_Salary7"/>
      <sheetName val="steel_7"/>
      <sheetName val="MS_Items7"/>
      <sheetName val="Tower_Crane_Operation7"/>
      <sheetName val="_NET_ADDITONAL_C_(10years))7"/>
      <sheetName val="TOWER_CRANE_COST_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afety_items__7"/>
      <sheetName val="Tools_7"/>
      <sheetName val="Rate_analysis7"/>
      <sheetName val="PM(revised)_(as_per_site)7"/>
      <sheetName val="RMC10_7"/>
      <sheetName val="RMC_7_5_7"/>
      <sheetName val="RMC40_7"/>
      <sheetName val="RMC25_7"/>
      <sheetName val="master_QTY7"/>
      <sheetName val="Micro_137"/>
      <sheetName val="TBAL9697_-group_wise__sdpl7"/>
      <sheetName val="Costing_Aug-137"/>
      <sheetName val="Civil_Boq6"/>
      <sheetName val="B_&amp;_C_class_items_6"/>
      <sheetName val="Materials_Cost(PCC)5"/>
      <sheetName val="SPT_vs_PHI5"/>
      <sheetName val="Fin_Sum5"/>
      <sheetName val="beam-reinft-IIInd_floor6"/>
      <sheetName val="Fee_Rate_Summary4"/>
      <sheetName val="BLN_Detail_20004"/>
      <sheetName val="CIP_Summary_00124"/>
      <sheetName val="CIP_Detail_00114"/>
      <sheetName val="99_to_00_blns4"/>
      <sheetName val="E_&amp;_R4"/>
      <sheetName val="PRECAST_lightconc-II4"/>
      <sheetName val="Materials_Cost4"/>
      <sheetName val="Abstract_Sheet4"/>
      <sheetName val="Micro Ext.Devlop"/>
      <sheetName val="Micro Mock Up"/>
      <sheetName val="RD Mock Up"/>
      <sheetName val="Sheet2"/>
      <sheetName val="Old"/>
      <sheetName val="Introduction"/>
      <sheetName val="Sheet3"/>
      <sheetName val="Operating Statistics"/>
      <sheetName val="Financials"/>
      <sheetName val="PCS DATA"/>
      <sheetName val="INPUT SHEET"/>
      <sheetName val="RES-PLANNING"/>
      <sheetName val="Project Budget Workshe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alustrade"/>
      <sheetName val="Basic Rate"/>
      <sheetName val="INFLUENCES ON GM"/>
      <sheetName val="acevsSp (ABC)"/>
      <sheetName val="Insurance &amp; Taxes(B1-2)"/>
      <sheetName val="Staff OH facility &amp; Maint(A1-6)"/>
      <sheetName val="Admin,survy,test(A7-9)"/>
      <sheetName val="PMC REQ(C)"/>
      <sheetName val="기계내역서"/>
      <sheetName val="Actuals_by_Job"/>
      <sheetName val="Heads_Equiv_QI"/>
      <sheetName val="PT_Heads_SD"/>
      <sheetName val="Month"/>
      <sheetName val="Outlook"/>
      <sheetName val="beam-reinft-machine rm"/>
      <sheetName val="SOR"/>
      <sheetName val="Cash Flow"/>
      <sheetName val="PRSH"/>
      <sheetName val="Scaffolding__(2)9"/>
      <sheetName val="RMC20_9"/>
      <sheetName val="ABs_Sheet9"/>
      <sheetName val="Training_sheet9"/>
      <sheetName val="per_m39"/>
      <sheetName val="Mobi_(Latest)9"/>
      <sheetName val="Preliminaries_(as_per_Site)9"/>
      <sheetName val="Staff_Salary9"/>
      <sheetName val="steel_9"/>
      <sheetName val="MS_Items9"/>
      <sheetName val="Tower_Crane_Operation9"/>
      <sheetName val="_NET_ADDITONAL_C_(10years))9"/>
      <sheetName val="TOWER_CRANE_COST_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afety_items__9"/>
      <sheetName val="Tools_9"/>
      <sheetName val="Rate_analysis9"/>
      <sheetName val="PM(revised)_(as_per_site)9"/>
      <sheetName val="RMC10_9"/>
      <sheetName val="RMC_7_5_9"/>
      <sheetName val="RMC40_9"/>
      <sheetName val="RMC25_9"/>
      <sheetName val="master_QTY9"/>
      <sheetName val="Micro_139"/>
      <sheetName val="TBAL9697_-group_wise__sdpl9"/>
      <sheetName val="Costing_Aug-139"/>
      <sheetName val="Civil_Boq8"/>
      <sheetName val="B_&amp;_C_class_items_8"/>
      <sheetName val="Materials_Cost(PCC)7"/>
      <sheetName val="SPT_vs_PHI7"/>
      <sheetName val="Fin_Sum7"/>
      <sheetName val="beam-reinft-IIInd_floor8"/>
      <sheetName val="Fee_Rate_Summary6"/>
      <sheetName val="BLN_Detail_20006"/>
      <sheetName val="CIP_Summary_00126"/>
      <sheetName val="CIP_Detail_00116"/>
      <sheetName val="99_to_00_blns6"/>
      <sheetName val="E_&amp;_R6"/>
      <sheetName val="PRECAST_lightconc-II6"/>
      <sheetName val="Materials_Cost6"/>
      <sheetName val="Abstract_Sheet6"/>
      <sheetName val="Micro_Ext_Devlop"/>
      <sheetName val="Micro_Mock_Up"/>
      <sheetName val="RD_Mock_Up"/>
      <sheetName val="Structure_Bills_Qty2"/>
      <sheetName val="Data"/>
      <sheetName val="Labels"/>
      <sheetName val="Parameter"/>
      <sheetName val="Labor_abs-PW3"/>
      <sheetName val="Labor_abs-NMR3"/>
      <sheetName val="gen"/>
      <sheetName val="Civil_Works8"/>
      <sheetName val="factors"/>
      <sheetName val="dBase"/>
      <sheetName val="IO_LIST"/>
      <sheetName val="Formulas"/>
      <sheetName val="conc-foot-gradeslab"/>
      <sheetName val="PCC"/>
      <sheetName val="1_Project_Profile"/>
      <sheetName val="CABLE_DATA"/>
      <sheetName val="Notes"/>
      <sheetName val="Quote_Sheet"/>
      <sheetName val="A"/>
      <sheetName val="ABSTRACT-RA07"/>
      <sheetName val="ABSTRACT RECON"/>
      <sheetName val="Micro"/>
      <sheetName val="Macro"/>
      <sheetName val="Scaff-Rose"/>
      <sheetName val="p&amp;m"/>
      <sheetName val="BFS"/>
      <sheetName val="TB"/>
      <sheetName val="MN T.B."/>
      <sheetName val="BS"/>
      <sheetName val="Internet"/>
      <sheetName val="SC Cost FEB 03"/>
      <sheetName val="sheet6"/>
      <sheetName val="Footings"/>
      <sheetName val="Main-Material"/>
      <sheetName val="Set"/>
      <sheetName val="BLOCK-A (MEA.SHEET)"/>
      <sheetName val="Break up Sheet"/>
      <sheetName val="Costing"/>
      <sheetName val="BORDGC"/>
      <sheetName val="Bin"/>
      <sheetName val="Estimate for approval"/>
      <sheetName val="FitOutConfCentre"/>
      <sheetName val="TBEAM"/>
      <sheetName val="COMPLEXALL"/>
      <sheetName val="Consolidated"/>
      <sheetName val="선수금"/>
      <sheetName val="Sump"/>
      <sheetName val="ABSTRACT_RECON"/>
      <sheetName val="ABSTRACT_RECON1"/>
      <sheetName val="EAS"/>
      <sheetName val="Sheet14"/>
      <sheetName val="Sheet15"/>
      <sheetName val="final abstract"/>
      <sheetName val="INTERNAL PAINTING BOQ"/>
      <sheetName val="India F&amp;S Template"/>
      <sheetName val="MASTER_RATE ANALYSIS"/>
      <sheetName val="Basic_Rate"/>
      <sheetName val="Direct cost shed A-2 "/>
      <sheetName val="01"/>
      <sheetName val="04"/>
      <sheetName val="02"/>
      <sheetName val="03"/>
      <sheetName val="VCH-SLC"/>
      <sheetName val="upa"/>
      <sheetName val="Package-2"/>
      <sheetName val="abst-of -cost"/>
      <sheetName val="Sqn-Abs(G+6) "/>
      <sheetName val="WO-Abs (G+2) 6 DUs"/>
      <sheetName val="Air-Abs(G+6) 23 DUs"/>
      <sheetName val="Detail In Door Stad"/>
      <sheetName val="Background"/>
      <sheetName val="beam-reinft-machine_rm"/>
      <sheetName val="ABSTRACT_RECON2"/>
      <sheetName val="PCS_DATA"/>
      <sheetName val="INPUT_SHEET"/>
      <sheetName val="Project_Budget_Worksheet"/>
      <sheetName val="ACAD_Finishes"/>
      <sheetName val="Site_Details"/>
      <sheetName val="Site_Area_Statement"/>
      <sheetName val="Operating_Statistics"/>
      <sheetName val="beam-reinft-machine_rm1"/>
      <sheetName val="ABSTRACT_RECON3"/>
      <sheetName val="PCS_DATA1"/>
      <sheetName val="INPUT_SHEET1"/>
      <sheetName val="Project_Budget_Worksheet1"/>
      <sheetName val="ACAD_Finishes1"/>
      <sheetName val="Site_Details1"/>
      <sheetName val="Site_Area_Statement1"/>
      <sheetName val="Operating_Statistics1"/>
      <sheetName val="PointNo.5"/>
      <sheetName val="#REF!"/>
      <sheetName val="Equipment List"/>
      <sheetName val="currency (2)"/>
      <sheetName val="Staff Acco."/>
      <sheetName val="Executive Summary -Thermal"/>
      <sheetName val="Stationwise Thermal &amp; Hydel Gen"/>
      <sheetName val="TWELVE"/>
      <sheetName val="Bill No 2 to 8 (Rev)"/>
      <sheetName val="Publicbuilding"/>
      <sheetName val="Wall"/>
      <sheetName val="Rate analysis civil"/>
      <sheetName val="material and Labour rate"/>
      <sheetName val="office"/>
      <sheetName val="Lab"/>
      <sheetName val="Material&amp;equipment"/>
      <sheetName val="A.O.R."/>
      <sheetName val="Summary_Local"/>
      <sheetName val="boq revised"/>
      <sheetName val="intr stool brkup"/>
      <sheetName val="BILL COV"/>
      <sheetName val="Scaffolding__(2)12"/>
      <sheetName val="RMC20_12"/>
      <sheetName val="ABs_Sheet12"/>
      <sheetName val="Training_sheet12"/>
      <sheetName val="per_m312"/>
      <sheetName val="Mobi_(Latest)12"/>
      <sheetName val="Preliminaries_(as_per_Site)12"/>
      <sheetName val="Staff_Salary12"/>
      <sheetName val="steel_12"/>
      <sheetName val="MS_Items12"/>
      <sheetName val="Tower_Crane_Operation12"/>
      <sheetName val="_NET_ADDITONAL_C_(10years))12"/>
      <sheetName val="TOWER_CRANE_COST_12"/>
      <sheetName val="Abs_pile_12"/>
      <sheetName val="costing_pile_12"/>
      <sheetName val="cutting_final12"/>
      <sheetName val="Block_B12"/>
      <sheetName val="Block_A_12"/>
      <sheetName val="GERMAN_TOOL12"/>
      <sheetName val="C_class_cumulative12"/>
      <sheetName val="Tower_cra-det12"/>
      <sheetName val="Tower_cra_Found12"/>
      <sheetName val="Tower_Crane_Final12"/>
      <sheetName val="safety_items__12"/>
      <sheetName val="Tools_12"/>
      <sheetName val="Rate_analysis12"/>
      <sheetName val="PM(revised)_(as_per_site)12"/>
      <sheetName val="RMC10_12"/>
      <sheetName val="RMC_7_5_12"/>
      <sheetName val="RMC40_12"/>
      <sheetName val="RMC25_12"/>
      <sheetName val="master_QTY12"/>
      <sheetName val="Micro_1312"/>
      <sheetName val="beam-reinft-IIInd_floor11"/>
      <sheetName val="TBAL9697_-group_wise__sdpl12"/>
      <sheetName val="Costing_Aug-1312"/>
      <sheetName val="Civil_Boq11"/>
      <sheetName val="B_&amp;_C_class_items_11"/>
      <sheetName val="SPT_vs_PHI10"/>
      <sheetName val="Fin_Sum10"/>
      <sheetName val="Materials_Cost(PCC)10"/>
      <sheetName val="Materials_Cost9"/>
      <sheetName val="Fee_Rate_Summary9"/>
      <sheetName val="BLN_Detail_20009"/>
      <sheetName val="CIP_Summary_00129"/>
      <sheetName val="CIP_Detail_00119"/>
      <sheetName val="99_to_00_blns9"/>
      <sheetName val="E_&amp;_R9"/>
      <sheetName val="PRECAST_lightconc-II9"/>
      <sheetName val="Abstract_Sheet9"/>
      <sheetName val="ABSTRACT_RECON6"/>
      <sheetName val="Operating_Statistics4"/>
      <sheetName val="PCS_DATA4"/>
      <sheetName val="INPUT_SHEET4"/>
      <sheetName val="Project_Budget_Worksheet4"/>
      <sheetName val="ACAD_Finishes4"/>
      <sheetName val="Site_Details4"/>
      <sheetName val="Site_Area_Statement4"/>
      <sheetName val="beam-reinft-machine_rm4"/>
      <sheetName val="Cash_Flow2"/>
      <sheetName val="Insurance_&amp;_Taxes(B1-2)2"/>
      <sheetName val="Staff_OH_facility_&amp;_Maint(A1-62"/>
      <sheetName val="PMC_REQ(C)2"/>
      <sheetName val="Basic_Rate3"/>
      <sheetName val="INFLUENCES_ON_GM2"/>
      <sheetName val="acevsSp_(ABC)2"/>
      <sheetName val="MN_T_B_2"/>
      <sheetName val="final_abstract2"/>
      <sheetName val="Micro_Ext_Devlop3"/>
      <sheetName val="Micro_Mock_Up3"/>
      <sheetName val="RD_Mock_Up3"/>
      <sheetName val="Break_up_Sheet2"/>
      <sheetName val="Estimate_for_approval2"/>
      <sheetName val="Sqn-Abs(G+6)_2"/>
      <sheetName val="WO-Abs_(G+2)_6_DUs2"/>
      <sheetName val="Air-Abs(G+6)_23_DUs2"/>
      <sheetName val="MASTER_RATE_ANALYSIS2"/>
      <sheetName val="SC_Cost_FEB_032"/>
      <sheetName val="BLOCK-A_(MEA_SHEET)2"/>
      <sheetName val="Detail_In_Door_Stad2"/>
      <sheetName val="India_F&amp;S_Template2"/>
      <sheetName val="PointNo_52"/>
      <sheetName val="INTERNAL_PAINTING_BOQ2"/>
      <sheetName val="Direct_cost_shed_A-2_2"/>
      <sheetName val="abst-of_-cost2"/>
      <sheetName val="Scaffolding__(2)11"/>
      <sheetName val="RMC20_11"/>
      <sheetName val="ABs_Sheet11"/>
      <sheetName val="Training_sheet11"/>
      <sheetName val="per_m311"/>
      <sheetName val="Mobi_(Latest)11"/>
      <sheetName val="Preliminaries_(as_per_Site)11"/>
      <sheetName val="Staff_Salary11"/>
      <sheetName val="steel_11"/>
      <sheetName val="MS_Items11"/>
      <sheetName val="Tower_Crane_Operation11"/>
      <sheetName val="_NET_ADDITONAL_C_(10years))11"/>
      <sheetName val="TOWER_CRANE_COST_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afety_items__11"/>
      <sheetName val="Tools_11"/>
      <sheetName val="Rate_analysis11"/>
      <sheetName val="PM(revised)_(as_per_site)11"/>
      <sheetName val="RMC10_11"/>
      <sheetName val="RMC_7_5_11"/>
      <sheetName val="RMC40_11"/>
      <sheetName val="RMC25_11"/>
      <sheetName val="master_QTY11"/>
      <sheetName val="Micro_1311"/>
      <sheetName val="TBAL9697_-group_wise__sdpl11"/>
      <sheetName val="Costing_Aug-1311"/>
      <sheetName val="Civil_Boq10"/>
      <sheetName val="B_&amp;_C_class_items_10"/>
      <sheetName val="Materials_Cost(PCC)9"/>
      <sheetName val="SPT_vs_PHI9"/>
      <sheetName val="Fin_Sum9"/>
      <sheetName val="beam-reinft-IIInd_floor10"/>
      <sheetName val="Fee_Rate_Summary8"/>
      <sheetName val="BLN_Detail_20008"/>
      <sheetName val="CIP_Summary_00128"/>
      <sheetName val="CIP_Detail_00118"/>
      <sheetName val="99_to_00_blns8"/>
      <sheetName val="E_&amp;_R8"/>
      <sheetName val="PRECAST_lightconc-II8"/>
      <sheetName val="Materials_Cost8"/>
      <sheetName val="Abstract_Sheet8"/>
      <sheetName val="Micro_Ext_Devlop2"/>
      <sheetName val="Micro_Mock_Up2"/>
      <sheetName val="RD_Mock_Up2"/>
      <sheetName val="Basic_Rate2"/>
      <sheetName val="INFLUENCES_ON_GM1"/>
      <sheetName val="acevsSp_(ABC)1"/>
      <sheetName val="Insurance_&amp;_Taxes(B1-2)1"/>
      <sheetName val="Staff_OH_facility_&amp;_Maint(A1-61"/>
      <sheetName val="PMC_REQ(C)1"/>
      <sheetName val="beam-reinft-machine_rm3"/>
      <sheetName val="Cash_Flow1"/>
      <sheetName val="ABSTRACT_RECON5"/>
      <sheetName val="Operating_Statistics3"/>
      <sheetName val="PCS_DATA3"/>
      <sheetName val="INPUT_SHEET3"/>
      <sheetName val="Project_Budget_Worksheet3"/>
      <sheetName val="ACAD_Finishes3"/>
      <sheetName val="Site_Details3"/>
      <sheetName val="Site_Area_Statement3"/>
      <sheetName val="MN_T_B_1"/>
      <sheetName val="SC_Cost_FEB_031"/>
      <sheetName val="BLOCK-A_(MEA_SHEET)1"/>
      <sheetName val="Break_up_Sheet1"/>
      <sheetName val="Estimate_for_approval1"/>
      <sheetName val="final_abstract1"/>
      <sheetName val="INTERNAL_PAINTING_BOQ1"/>
      <sheetName val="India_F&amp;S_Template1"/>
      <sheetName val="MASTER_RATE_ANALYSIS1"/>
      <sheetName val="Sqn-Abs(G+6)_1"/>
      <sheetName val="WO-Abs_(G+2)_6_DUs1"/>
      <sheetName val="Air-Abs(G+6)_23_DUs1"/>
      <sheetName val="Detail_In_Door_Stad1"/>
      <sheetName val="PointNo_51"/>
      <sheetName val="Direct_cost_shed_A-2_1"/>
      <sheetName val="abst-of_-cost1"/>
      <sheetName val="Equipment_List1"/>
      <sheetName val="currency_(2)1"/>
      <sheetName val="Staff_Acco_1"/>
      <sheetName val="Executive_Summary_-Thermal1"/>
      <sheetName val="Stationwise_Thermal_&amp;_Hydel_Ge1"/>
      <sheetName val="Bill_No_2_to_8_(Rev)1"/>
      <sheetName val="Rate_analysis_civil1"/>
      <sheetName val="material_and_Labour_rate1"/>
      <sheetName val="A_O_R_1"/>
      <sheetName val="boq_revised1"/>
      <sheetName val="Scaffolding__(2)10"/>
      <sheetName val="RMC20_10"/>
      <sheetName val="ABs_Sheet10"/>
      <sheetName val="Training_sheet10"/>
      <sheetName val="per_m310"/>
      <sheetName val="Mobi_(Latest)10"/>
      <sheetName val="Preliminaries_(as_per_Site)10"/>
      <sheetName val="Staff_Salary10"/>
      <sheetName val="steel_10"/>
      <sheetName val="MS_Items10"/>
      <sheetName val="Tower_Crane_Operation10"/>
      <sheetName val="_NET_ADDITONAL_C_(10years))10"/>
      <sheetName val="TOWER_CRANE_COST_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afety_items__10"/>
      <sheetName val="Tools_10"/>
      <sheetName val="Rate_analysis10"/>
      <sheetName val="PM(revised)_(as_per_site)10"/>
      <sheetName val="RMC10_10"/>
      <sheetName val="RMC_7_5_10"/>
      <sheetName val="RMC40_10"/>
      <sheetName val="RMC25_10"/>
      <sheetName val="master_QTY10"/>
      <sheetName val="Micro_1310"/>
      <sheetName val="TBAL9697_-group_wise__sdpl10"/>
      <sheetName val="Costing_Aug-1310"/>
      <sheetName val="Civil_Boq9"/>
      <sheetName val="B_&amp;_C_class_items_9"/>
      <sheetName val="Materials_Cost(PCC)8"/>
      <sheetName val="SPT_vs_PHI8"/>
      <sheetName val="Fin_Sum8"/>
      <sheetName val="beam-reinft-IIInd_floor9"/>
      <sheetName val="Fee_Rate_Summary7"/>
      <sheetName val="BLN_Detail_20007"/>
      <sheetName val="CIP_Summary_00127"/>
      <sheetName val="CIP_Detail_00117"/>
      <sheetName val="99_to_00_blns7"/>
      <sheetName val="E_&amp;_R7"/>
      <sheetName val="PRECAST_lightconc-II7"/>
      <sheetName val="Materials_Cost7"/>
      <sheetName val="Abstract_Sheet7"/>
      <sheetName val="Micro_Ext_Devlop1"/>
      <sheetName val="Micro_Mock_Up1"/>
      <sheetName val="RD_Mock_Up1"/>
      <sheetName val="Basic_Rate1"/>
      <sheetName val="INFLUENCES_ON_GM"/>
      <sheetName val="acevsSp_(ABC)"/>
      <sheetName val="Insurance_&amp;_Taxes(B1-2)"/>
      <sheetName val="Staff_OH_facility_&amp;_Maint(A1-6)"/>
      <sheetName val="PMC_REQ(C)"/>
      <sheetName val="beam-reinft-machine_rm2"/>
      <sheetName val="Cash_Flow"/>
      <sheetName val="ABSTRACT_RECON4"/>
      <sheetName val="Operating_Statistics2"/>
      <sheetName val="PCS_DATA2"/>
      <sheetName val="INPUT_SHEET2"/>
      <sheetName val="Project_Budget_Worksheet2"/>
      <sheetName val="ACAD_Finishes2"/>
      <sheetName val="Site_Details2"/>
      <sheetName val="Site_Area_Statement2"/>
      <sheetName val="MN_T_B_"/>
      <sheetName val="SC_Cost_FEB_03"/>
      <sheetName val="BLOCK-A_(MEA_SHEET)"/>
      <sheetName val="Break_up_Sheet"/>
      <sheetName val="Estimate_for_approval"/>
      <sheetName val="final_abstract"/>
      <sheetName val="INTERNAL_PAINTING_BOQ"/>
      <sheetName val="India_F&amp;S_Template"/>
      <sheetName val="MASTER_RATE_ANALYSIS"/>
      <sheetName val="Sqn-Abs(G+6)_"/>
      <sheetName val="WO-Abs_(G+2)_6_DUs"/>
      <sheetName val="Air-Abs(G+6)_23_DUs"/>
      <sheetName val="Detail_In_Door_Stad"/>
      <sheetName val="PointNo_5"/>
      <sheetName val="Direct_cost_shed_A-2_"/>
      <sheetName val="abst-of_-cost"/>
      <sheetName val="Equipment_List"/>
      <sheetName val="currency_(2)"/>
      <sheetName val="Staff_Acco_"/>
      <sheetName val="Executive_Summary_-Thermal"/>
      <sheetName val="Stationwise_Thermal_&amp;_Hydel_Gen"/>
      <sheetName val="Bill_No_2_to_8_(Rev)"/>
      <sheetName val="Rate_analysis_civil"/>
      <sheetName val="material_and_Labour_rate"/>
      <sheetName val="A_O_R_"/>
      <sheetName val="boq_revised"/>
      <sheetName val="Materials "/>
      <sheetName val="MAchinery(R1)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Summary 0506"/>
      <sheetName val="Summary 0607- 31.MAR"/>
      <sheetName val="Lab"/>
      <sheetName val="office"/>
      <sheetName val="Material&amp;equipment"/>
      <sheetName val="Boq"/>
      <sheetName val="Civil Boq"/>
      <sheetName val="#REF!"/>
      <sheetName val="Qty"/>
      <sheetName val="Break up Shee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Rate Analysis"/>
      <sheetName val="TBAL9697 -group wise  sdpl"/>
      <sheetName val="sept-plan"/>
      <sheetName val="Other"/>
      <sheetName val="Summary"/>
      <sheetName val="Abstract Sheet"/>
      <sheetName val="Spt-BH"/>
      <sheetName val="Pile cap"/>
      <sheetName val="V.O.4 - PCC Qty"/>
      <sheetName val="Legal Risk Analysis"/>
      <sheetName val="FitOutConfCentre"/>
      <sheetName val="SPT_vs_PHI"/>
      <sheetName val="glass_project_concrete"/>
      <sheetName val="glass_project_reift"/>
      <sheetName val="glass_project_indices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d-safe DELUXE"/>
      <sheetName val="PRECAST lightconc-II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RCC,Ret. Wall"/>
      <sheetName val="Form 6"/>
      <sheetName val="PointNo.5"/>
      <sheetName val="BLK2"/>
      <sheetName val="BLK3"/>
      <sheetName val="E &amp; R"/>
      <sheetName val="radar"/>
      <sheetName val="UG"/>
      <sheetName val="Design"/>
      <sheetName val="Mix Design"/>
      <sheetName val="std-rates"/>
      <sheetName val="Fill this out first..."/>
      <sheetName val="LABOUR"/>
      <sheetName val="REVISED4A PROG PERF-SITE 1"/>
      <sheetName val="CABLE DATA"/>
      <sheetName val="WWR"/>
      <sheetName val="BOQ_Direct_selling cost"/>
      <sheetName val="BOQ (2)"/>
      <sheetName val="GBW"/>
      <sheetName val="Stock-II"/>
      <sheetName val="R20_R30_work"/>
      <sheetName val="8"/>
      <sheetName val="Flight-1"/>
      <sheetName val="Publicbuilding"/>
      <sheetName val="FT-05-02IsoBOM"/>
      <sheetName val="final abstract"/>
      <sheetName val="RA-markate"/>
      <sheetName val="Input"/>
      <sheetName val="Activity"/>
      <sheetName val="Staff Acco."/>
      <sheetName val="Crew"/>
      <sheetName val="Piping"/>
      <sheetName val="Pipe Supports"/>
      <sheetName val="[Spt-BH.xls][Spt-BH.xls]B___508"/>
      <sheetName val=""/>
      <sheetName val="Rev S1 Abstract"/>
      <sheetName val="Quantity Abstract"/>
      <sheetName val="Abstract"/>
      <sheetName val="M-Book for Conc"/>
      <sheetName val="M-Book for FW"/>
      <sheetName val="VCH-SLC"/>
      <sheetName val="Supplier"/>
      <sheetName val="Parapet"/>
      <sheetName val="Load Details-220kV"/>
      <sheetName val="sheet6"/>
      <sheetName val="beam-reinft-IIInd floor"/>
      <sheetName val="[Spt-BH.xls][Spt-BH.xls]B___509"/>
      <sheetName val="INPUT SHEET"/>
      <sheetName val="RES-PLANNING"/>
      <sheetName val="Footings"/>
      <sheetName val="Formulas"/>
      <sheetName val="cubes_M20"/>
      <sheetName val="B@__x005f_x0000__x005f_x0004_@_x005f_x0000__x0000"/>
      <sheetName val="Project Budget Worksheet"/>
      <sheetName val="Summary_0506"/>
      <sheetName val="Summary_0607-_31_MAR"/>
      <sheetName val="Form_6"/>
      <sheetName val="B@_"/>
      <sheetName val="COLUMN"/>
      <sheetName val="Sump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#REF"/>
      <sheetName val="BOQ -II ph 2"/>
      <sheetName val="A-General"/>
      <sheetName val="B@___x0004_@_____$__"/>
      <sheetName val="BS1"/>
      <sheetName val="RA"/>
      <sheetName val="11-hsd"/>
      <sheetName val="13-septic"/>
      <sheetName val="7-ug"/>
      <sheetName val="2-utility"/>
      <sheetName val="18-misc"/>
      <sheetName val="5-pipe"/>
      <sheetName val="switch"/>
      <sheetName val="STAFFSCHED "/>
      <sheetName val="SUMM"/>
      <sheetName val="Macro1"/>
      <sheetName val="Sheet3"/>
      <sheetName val="Lead"/>
      <sheetName val="Fee Rate Summary"/>
      <sheetName val="DADAN-1"/>
      <sheetName val="dummy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SPT_vs_PHI2"/>
      <sheetName val="glass_project_concrete2"/>
      <sheetName val="glass_project_reift2"/>
      <sheetName val="glass_project_indices2"/>
      <sheetName val="Summary_05061"/>
      <sheetName val="Summary_0607-_31_MAR1"/>
      <sheetName val="Civil_Boq"/>
      <sheetName val="SBC-BH_191"/>
      <sheetName val="Break_up_Sheet"/>
      <sheetName val="Rate_Analysis1"/>
      <sheetName val="TBAL9697_-group_wise__sdpl"/>
      <sheetName val="Abstract_Sheet"/>
      <sheetName val="BH_12-11-10-131"/>
      <sheetName val="BH_12-11-10-91"/>
      <sheetName val="BH_36-15-371"/>
      <sheetName val="BH_16-35-25-171"/>
      <sheetName val="BH_35-25-171"/>
      <sheetName val="Sheet1_(2)1"/>
      <sheetName val="d-safe_DELUXE"/>
      <sheetName val="Pile_cap"/>
      <sheetName val="PRECAST_lightconc-II"/>
      <sheetName val="V_O_4_-_PCC_Qty"/>
      <sheetName val="Legal_Risk_Analysis"/>
      <sheetName val="RCC,Ret__Wall"/>
      <sheetName val="Form_61"/>
      <sheetName val="PointNo_5"/>
      <sheetName val="E_&amp;_R"/>
      <sheetName val="Mix_Design"/>
      <sheetName val="CABLE_DATA"/>
      <sheetName val="Fill_this_out_first___"/>
      <sheetName val="REVISED4A_PROG_PERF-SITE_1"/>
      <sheetName val="Rev_S1_Abstract"/>
      <sheetName val="Quantity_Abstract"/>
      <sheetName val="BOQ_Direct_selling_cost"/>
      <sheetName val="BOQ_(2)"/>
      <sheetName val="final_abstract"/>
      <sheetName val="[Spt-BH.xls][Spt-BH.xls]_Sp_151"/>
      <sheetName val="Staff_Acco_"/>
      <sheetName val="Pipe_Supports"/>
      <sheetName val="M-Book_for_Conc"/>
      <sheetName val="M-Book_for_FW"/>
      <sheetName val="beam-reinft-IIInd_floor"/>
      <sheetName val="Load_Details-220kV"/>
      <sheetName val="[Spt-BH.xls][Spt-BH.xls]B___510"/>
      <sheetName val="INPUT_SHEET"/>
      <sheetName val="B@__@_____$__"/>
      <sheetName val="Project_Budget_Work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OQ_-II_ph_2"/>
      <sheetName val="Metso_-_Forth_&amp;_Slurry_11_02_10"/>
      <sheetName val="HPL"/>
      <sheetName val="Costing"/>
      <sheetName val="col-reinft1"/>
      <sheetName val="220 11  BS "/>
      <sheetName val="Coefficients"/>
      <sheetName val="IS3370"/>
      <sheetName val="IS456"/>
      <sheetName val="FUNDFLOW"/>
      <sheetName val="Build-up"/>
      <sheetName val="AOR"/>
      <sheetName val="SSR &amp; NSSR Market final"/>
      <sheetName val="p&amp;m"/>
      <sheetName val="[Spt-BH.xls][Spt-BH.xls]B___511"/>
      <sheetName val="India F&amp;S Template"/>
      <sheetName val="Quote Sheet"/>
      <sheetName val="Site wise NADs"/>
      <sheetName val="Headings"/>
      <sheetName val="2gii"/>
      <sheetName val="MGS"/>
      <sheetName val="attach(2)"/>
      <sheetName val="maingirder"/>
      <sheetName val="basic-data"/>
      <sheetName val="precast RC element"/>
      <sheetName val="EDWise"/>
      <sheetName val="ComboSheet"/>
      <sheetName val="B@__x005f_x005f_x005f_x0000__x005f_x005f_x005f_x0004_@_"/>
      <sheetName val="B@___x005f_x0004_@_____$__"/>
      <sheetName val="Debits as on 12.04.08"/>
      <sheetName val="B@[_x005f_x0000__x005f_x0004_@_x005f_x0000__x0000"/>
      <sheetName val="Qty-Opt1"/>
      <sheetName val="Assmpns"/>
      <sheetName val="合成単価作成表-BLDG"/>
      <sheetName val="Cal"/>
      <sheetName val="Data"/>
      <sheetName val="Voucher"/>
      <sheetName val="Materials Cost(PCC)"/>
      <sheetName val="NPV"/>
      <sheetName val="Stress Calculation"/>
      <sheetName val="x-items"/>
      <sheetName val="RA RCC F"/>
      <sheetName val="PRRM Dashboard"/>
      <sheetName val="Mappings"/>
      <sheetName val="Title"/>
      <sheetName val="T&amp;M"/>
      <sheetName val="SOR"/>
      <sheetName val="PriceSummary"/>
      <sheetName val="Back"/>
      <sheetName val="FT-05-02Is-_x0000_5y"/>
      <sheetName val="Abstract for Variation"/>
      <sheetName val="LBD VARIATION"/>
      <sheetName val="B@_@__$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Report"/>
      <sheetName val="C"/>
      <sheetName val="B"/>
      <sheetName val="Mx1012a"/>
      <sheetName val="Material List "/>
      <sheetName val="Detail"/>
      <sheetName val="Inputs &amp; Summary Output"/>
      <sheetName val="Broad Refresher Model"/>
      <sheetName val="LT Motor catalog"/>
      <sheetName val="Cable cat"/>
      <sheetName val="SPT_vs_PHI3"/>
      <sheetName val="glass_project_concrete3"/>
      <sheetName val="glass_project_reift3"/>
      <sheetName val="glass_project_indices3"/>
      <sheetName val="Summary_05062"/>
      <sheetName val="Summary_0607-_31_MAR2"/>
      <sheetName val="Civil_Boq1"/>
      <sheetName val="Break_up_Sheet1"/>
      <sheetName val="SBC-BH_192"/>
      <sheetName val="Rate_Analysis2"/>
      <sheetName val="TBAL9697_-group_wise__sdpl1"/>
      <sheetName val="Abstract_Sheet1"/>
      <sheetName val="Pile_cap1"/>
      <sheetName val="V_O_4_-_PCC_Qty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d-safe_DELUXE1"/>
      <sheetName val="PRECAST_lightconc-II1"/>
      <sheetName val="RCC,Ret__Wall1"/>
      <sheetName val="Form_62"/>
      <sheetName val="PointNo_51"/>
      <sheetName val="E_&amp;_R1"/>
      <sheetName val="Mix_Design1"/>
      <sheetName val="Fill_this_out_first___1"/>
      <sheetName val="REVISED4A_PROG_PERF-SITE_11"/>
      <sheetName val="CABLE_DATA1"/>
      <sheetName val="BOQ_Direct_selling_cost1"/>
      <sheetName val="BOQ_(2)1"/>
      <sheetName val="final_abstract1"/>
      <sheetName val="Rev_S1_Abstract1"/>
      <sheetName val="Quantity_Abstract1"/>
      <sheetName val="Staff_Acco_1"/>
      <sheetName val="Pipe_Supports1"/>
      <sheetName val="M-Book_for_Conc1"/>
      <sheetName val="M-Book_for_FW1"/>
      <sheetName val="Load_Details-220kV1"/>
      <sheetName val="beam-reinft-IIInd_floor1"/>
      <sheetName val="INPUT_SHEET1"/>
      <sheetName val="Project_Budget_Worksheet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BOQ_-II_ph_21"/>
      <sheetName val="STAFFSCHED_"/>
      <sheetName val="Fee_Rate_Summary"/>
      <sheetName val="d-safe_specs"/>
      <sheetName val="class_&amp;_category"/>
      <sheetName val="Rein-Final_(Ph_1+Ph2)"/>
      <sheetName val="Metso_-_Forth_&amp;_Slurry_11_02_11"/>
      <sheetName val="220_11__BS_"/>
      <sheetName val="SSR_&amp;_NSSR_Market_final"/>
      <sheetName val="India_F&amp;S_Template"/>
      <sheetName val="Quote_Sheet"/>
      <sheetName val="Site_wise_NADs"/>
      <sheetName val="precast_RC_element"/>
      <sheetName val="Debits_as_on_12_04_08"/>
      <sheetName val="Materials_Cost(PCC)"/>
      <sheetName val="Stress_Calculation"/>
      <sheetName val="RA_RCC_F"/>
      <sheetName val="PRRM_Dashboard"/>
      <sheetName val="FT-05-02Is-5y"/>
      <sheetName val="Abstract_for_Variation"/>
      <sheetName val="LBD_VARI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Material_List_"/>
      <sheetName val="inWords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SàQa_x0005_@_x0000__x0000__x0000_²"/>
      <sheetName val="upa"/>
      <sheetName val="Joints"/>
      <sheetName val="2.2 띠장의 설계"/>
      <sheetName val="HVAC"/>
      <sheetName val="LT_Motor_catalog"/>
      <sheetName val="Cable_cat"/>
      <sheetName val="SPT_vs_PHI4"/>
      <sheetName val="3"/>
      <sheetName val="B@__x0000__x0004_@_x0000__x0000"/>
      <sheetName val="[Spt-BH.xls][Spt-BH.xls]B___515"/>
      <sheetName val="[Spt-BH.xls][Spt-BH.xls]B___516"/>
      <sheetName val="[Spt-BH.xls][Spt-BH.xls]_Sp_342"/>
      <sheetName val="[Spt-BH.xls][Spt-BH.xls]B___517"/>
      <sheetName val="[Spt-BH.xls][Spt-BH.xls]B___518"/>
      <sheetName val="B@__x005f_x0000__x005f_x0004_@_"/>
      <sheetName val="BHANDUP"/>
      <sheetName val="[Spt-BH.xls]B____x005f_x0004_______40"/>
      <sheetName val="Ra  stair"/>
      <sheetName val="SubmitCal"/>
      <sheetName val="钢筋"/>
      <sheetName val="[Spt-BH.xls]B___x005f_x0000__x005f_x0004_39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Direct cost shed A-2 "/>
      <sheetName val="[Spt-BH.xls][Spt-BH.xls]B___519"/>
      <sheetName val="Cost of O &amp; O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Staff Forecast spread"/>
      <sheetName val="B@__x005f_x0000__x005f_x0004_@_x005f_x0000___$_x0"/>
      <sheetName val="IDCCALHYD-GOO"/>
      <sheetName val="BLOCK-E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BH_12-11-10-134"/>
      <sheetName val="BH_12-11-10-94"/>
      <sheetName val="BH_36-15-374"/>
      <sheetName val="BH_16-35-25-174"/>
      <sheetName val="BH_35-25-174"/>
      <sheetName val="Sheet1_(2)4"/>
      <sheetName val="d-safe_DELUXE3"/>
      <sheetName val="PRECAST_lightconc-II3"/>
      <sheetName val="Legal_Risk_Analysis3"/>
      <sheetName val="Mix_Design3"/>
      <sheetName val="Form_64"/>
      <sheetName val="PointNo_53"/>
      <sheetName val="RCC,Ret__Wall3"/>
      <sheetName val="E_&amp;_R3"/>
      <sheetName val="Break_up_Sheet3"/>
      <sheetName val="Abstract_Sheet3"/>
      <sheetName val="Fill_this_out_first___3"/>
      <sheetName val="REVISED4A_PROG_PERF-SITE_13"/>
      <sheetName val="BOQ_Direct_selling_cost3"/>
      <sheetName val="BOQ_(2)3"/>
      <sheetName val="CABLE_DATA3"/>
      <sheetName val="Staff_Acco_3"/>
      <sheetName val="Pipe_Supports3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Civil_Boq2"/>
      <sheetName val="Pile_cap2"/>
      <sheetName val="BH_12-11-10-133"/>
      <sheetName val="BH_12-11-10-93"/>
      <sheetName val="BH_36-15-373"/>
      <sheetName val="BH_16-35-25-173"/>
      <sheetName val="final_abstract2"/>
      <sheetName val="beam-reinft-IIInd_floor2"/>
      <sheetName val="M-Book_for_Conc2"/>
      <sheetName val="M-Book_for_FW2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PRECAST_lightconc-II2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ricks"/>
      <sheetName val="BOQ_Direct_selling_cost2"/>
      <sheetName val="CABLE_DATA2"/>
      <sheetName val="Staff_Acco_2"/>
      <sheetName val="Pipe_Supports2"/>
      <sheetName val="Materials_Cost(PCC)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[Spt-BH.xls][Spt-BH.xls]B@[_x0000__x0004_@_x0000_"/>
      <sheetName val="[Spt-BH.xls][Spt-BH.xls]B@[?_x0004_@?"/>
      <sheetName val="[Spt-BH.xls][Spt-BH.xls][Spt-BH"/>
      <sheetName val="[Spt-BH.xls][Spt-BH.xls]B@[?@??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IO List"/>
      <sheetName val="Basicrate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yndicate codes"/>
      <sheetName val="B@["/>
      <sheetName val="Basic Rate"/>
      <sheetName val="INFLUENCES ON GM"/>
      <sheetName val="B@__x0000__x0004_@_x0000___$_x0"/>
      <sheetName val="B@__x005f_x005f_x005f_x0000__x0"/>
      <sheetName val="B@___x0004_@___$_"/>
      <sheetName val="measurement"/>
      <sheetName val="Break_Up (bc)"/>
      <sheetName val="Break_Up (bc1)"/>
      <sheetName val="Break_Up (bc2)"/>
      <sheetName val="Fin Sum"/>
      <sheetName val="Steel Payment Doc"/>
      <sheetName val=" AT-1-220 "/>
      <sheetName val=" BC-220"/>
      <sheetName val="Components"/>
      <sheetName val="DETAILED  BOQ"/>
      <sheetName val="Pay_Sep06"/>
      <sheetName val="Code"/>
      <sheetName val="database"/>
      <sheetName val="ISA"/>
      <sheetName val="B@___x005f_x005f_x005f_x005f_x005f_x005f_x005f_x0004_@_"/>
      <sheetName val="B@__x005f_x005f_x005f_x005f_x005f_x005f_x005f_x005f_x00"/>
      <sheetName val="B@___x005f_x005f_x005f_x005f_x005f_x005f_x005f_x005f_x0"/>
      <sheetName val="Works - Quote Sheet"/>
      <sheetName val="02"/>
      <sheetName val="03"/>
      <sheetName val="04"/>
      <sheetName val="05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SàQa_x0005_@"/>
      <sheetName val="estimate"/>
      <sheetName val="Havells  LT (XLPE)"/>
      <sheetName val="PL-ST-6"/>
      <sheetName val="Coalmine"/>
      <sheetName val="PL Inst RA 12"/>
      <sheetName val="PACK (B)"/>
      <sheetName val="B@___x005f_x005f_x005f_x0004_@_"/>
      <sheetName val="B@__x005f_x005f_x005f_x005f_x00"/>
      <sheetName val="Staff_Forecast_spread"/>
      <sheetName val="Direct_cost_shed_A-2_"/>
      <sheetName val="[Spt-BH.xls][Spt-BH.xls]B___520"/>
      <sheetName val="Notes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Mat.Cost"/>
      <sheetName val="4NEXRA"/>
      <sheetName val=" "/>
      <sheetName val="commercial"/>
      <sheetName val="Tender Appraisal"/>
      <sheetName val="Ins &amp; Bonds"/>
      <sheetName val="Site facilities"/>
      <sheetName val="Clients Requirements"/>
      <sheetName val="Pipe_SupportÈ"/>
      <sheetName val="DB_ET200(R. A)"/>
      <sheetName val="[Spt-BH.xls][Spt-BH.xls]_Sp_150"/>
      <sheetName val="[Spt-BH.xls][Spt-BH.xls]B___512"/>
      <sheetName val="[Spt-BH.xls]B@[_x005f_x0000__x005f_x0004_@_"/>
      <sheetName val="[Spt-BH.xls][Spt-BH.xls]B___513"/>
      <sheetName val="inter"/>
      <sheetName val="見積書"/>
      <sheetName val="Labour Rate "/>
      <sheetName val="(M+L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1.01 (a)"/>
      <sheetName val="[Spt-BH.xls][Spt-BH.xls]B___514"/>
      <sheetName val="電気設備表"/>
      <sheetName val="2 BHK"/>
      <sheetName val="BALANCE-IOTL "/>
      <sheetName val="Rates"/>
      <sheetName val="para"/>
      <sheetName val="kppl pl"/>
      <sheetName val="LTG-STG"/>
      <sheetName val="_Spt-BH.xls__Spt-BH.xls_B@_"/>
      <sheetName val="_Spt-BH.xls__Spt-BH.xls_B@___x0004_@_"/>
      <sheetName val="_Spt-BH.xls__Spt-BH.xls__Spt-BH"/>
      <sheetName val="_Spt-BH.xls__Spt-BH.xls_B@__@__"/>
      <sheetName val="LIST-SUB-CON"/>
      <sheetName val="Prelims Breakup"/>
      <sheetName val="Staff planning"/>
      <sheetName val="1 yr maintainance"/>
      <sheetName val="SàQa_x005f_x0005_@_x005f_x0000__x005f_x0000__x000"/>
      <sheetName val="HOSPI-01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Steel-Circular"/>
      <sheetName val="SP Break Up"/>
      <sheetName val="Basic Rates"/>
      <sheetName val="activit-graph  "/>
      <sheetName val="pr_cal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매크로"/>
      <sheetName val="2_2_띠장의_설계"/>
      <sheetName val="Abstract_for_Variation1"/>
      <sheetName val="LBD_VARIATION1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t"/>
      <sheetName val="[Spt-BH.xls][Spt-BH.xls]B___403"/>
      <sheetName val="[Spt-BH.xls][Spt-BH.xls]B___404"/>
      <sheetName val="[Spt-BH.xls][Spt-BH.xls]_Spt_98"/>
      <sheetName val="[Spt-BH.xls][Spt-BH.xls]B___405"/>
      <sheetName val="[Spt-BH.xls][Spt-BH.xls]B___406"/>
      <sheetName val="[Spt-BH.xls][Spt-BH.xls]B___410"/>
      <sheetName val="[Spt-BH.xls][Spt-BH.xls]B___411"/>
      <sheetName val="[Spt-BH.xls][Spt-BH.xls]_Spt_99"/>
      <sheetName val="[Spt-BH.xls][Spt-BH.xls]B___412"/>
      <sheetName val="[Spt-BH.xls][Spt-BH.xls]B___413"/>
      <sheetName val="[Spt-BH.xls]B____x005f_x0004_______34"/>
      <sheetName val="[Spt-BH.xls]B___x005f_x0000__x005f_x0004_34"/>
      <sheetName val="[Spt-BH.xls][Spt-BH.xls]B___414"/>
      <sheetName val="[Spt-BH.xls][Spt-BH.xls]B___415"/>
      <sheetName val="[Spt-BH.xls][Spt-BH.xls]_Spt_97"/>
      <sheetName val="[Spt-BH.xls][Spt-BH.xls]B___407"/>
      <sheetName val="[Spt-BH.xls][Spt-BH.xls]B___408"/>
      <sheetName val="[Spt-BH.xls][Spt-BH.xls]B___409"/>
      <sheetName val="[Spt-BH.xls][Spt-BH.xls]B___260"/>
      <sheetName val="[Spt-BH.xls][Spt-BH.xls]B___261"/>
      <sheetName val="[Spt-BH.xls][Spt-BH.xls]_Spt_74"/>
      <sheetName val="[Spt-BH.xls][Spt-BH.xls]B___262"/>
      <sheetName val="[Spt-BH.xls][Spt-BH.xls]B___263"/>
      <sheetName val="[Spt-BH.xls][Spt-BH.xls]B___267"/>
      <sheetName val="[Spt-BH.xls][Spt-BH.xls]B___268"/>
      <sheetName val="[Spt-BH.xls][Spt-BH.xls]_Spt_75"/>
      <sheetName val="[Spt-BH.xls][Spt-BH.xls]B___269"/>
      <sheetName val="[Spt-BH.xls][Spt-BH.xls]B___270"/>
      <sheetName val="[Spt-BH.xls]B____x005f_x0004_______23"/>
      <sheetName val="[Spt-BH.xls]B___x005f_x0000__x005f_x0004_23"/>
      <sheetName val="[Spt-BH.xls][Spt-BH.xls]B___271"/>
      <sheetName val="[Spt-BH.xls][Spt-BH.xls]B___272"/>
      <sheetName val="[Spt-BH.xls][Spt-BH.xls]_Spt_73"/>
      <sheetName val="[Spt-BH.xls][Spt-BH.xls]B___264"/>
      <sheetName val="[Spt-BH.xls][Spt-BH.xls]B___265"/>
      <sheetName val="[Spt-BH.xls][Spt-BH.xls]B___266"/>
      <sheetName val="[Spt-BH.xls][Spt-BH.xls]B___200"/>
      <sheetName val="[Spt-BH.xls][Spt-BH.xls]B___201"/>
      <sheetName val="[Spt-BH.xls][Spt-BH.xls]_Spt_63"/>
      <sheetName val="[Spt-BH.xls][Spt-BH.xls]B___202"/>
      <sheetName val="[Spt-BH.xls][Spt-BH.xls]B___203"/>
      <sheetName val="[Spt-BH.xls][Spt-BH.xls]B___207"/>
      <sheetName val="[Spt-BH.xls][Spt-BH.xls]B___208"/>
      <sheetName val="[Spt-BH.xls][Spt-BH.xls]_Spt_64"/>
      <sheetName val="[Spt-BH.xls][Spt-BH.xls]B___209"/>
      <sheetName val="[Spt-BH.xls][Spt-BH.xls]B___210"/>
      <sheetName val="[Spt-BH.xls]B____x005f_x0004_______17"/>
      <sheetName val="[Spt-BH.xls]B___x005f_x0000__x005f_x0004_17"/>
      <sheetName val="[Spt-BH.xls][Spt-BH.xls]B___211"/>
      <sheetName val="[Spt-BH.xls][Spt-BH.xls]B___212"/>
      <sheetName val="[Spt-BH.xls][Spt-BH.xls]_Spt_62"/>
      <sheetName val="[Spt-BH.xls][Spt-BH.xls]B___204"/>
      <sheetName val="[Spt-BH.xls][Spt-BH.xls]B___205"/>
      <sheetName val="[Spt-BH.xls][Spt-BH.xls]B___206"/>
      <sheetName val="[Spt-BH.xls][Spt-BH.xls]B___193"/>
      <sheetName val="[Spt-BH.xls][Spt-BH.xls]B___194"/>
      <sheetName val="[Spt-BH.xls][Spt-BH.xls]B___195"/>
      <sheetName val="[Spt-BH.xls][Spt-BH.xls]B___196"/>
      <sheetName val="[Spt-BH.xls]B____x005f_x0004_______16"/>
      <sheetName val="[Spt-BH.xls]B___x005f_x0000__x005f_x0004_16"/>
      <sheetName val="[Spt-BH.xls][Spt-BH.xls]_Spt_61"/>
      <sheetName val="[Spt-BH.xls][Spt-BH.xls]B___197"/>
      <sheetName val="[Spt-BH.xls][Spt-BH.xls]B___198"/>
      <sheetName val="[Spt-BH.xls][Spt-BH.xls]B___199"/>
      <sheetName val="[Spt-BH.xls][Spt-BH.xls]_Spt_14"/>
      <sheetName val="[Spt-BH.xls][Spt-BH.xls]_Spt__5"/>
      <sheetName val="[Spt-BH.xls][Spt-BH.xls]_Spt__3"/>
      <sheetName val="[Spt-BH.xls][Spt-BH.xls]_Spt__2"/>
      <sheetName val="[Spt-BH.xls][Spt-BH.xls]_Spt__4"/>
      <sheetName val="[Spt-BH.xls][Spt-BH.xls]B_____2"/>
      <sheetName val="[Spt-BH.xls][Spt-BH.xls]B_____3"/>
      <sheetName val="[Spt-BH.xls][Spt-BH.xls]_Spt__6"/>
      <sheetName val="[Spt-BH.xls][Spt-BH.xls]B_____4"/>
      <sheetName val="[Spt-BH.xls][Spt-BH.xls]B_____5"/>
      <sheetName val="[Spt-BH.xls][Spt-BH.xls]B_____6"/>
      <sheetName val="[Spt-BH.xls][Spt-BH.xls]B_____7"/>
      <sheetName val="[Spt-BH.xls][Spt-BH.xls]B_____9"/>
      <sheetName val="[Spt-BH.xls][Spt-BH.xls]B____10"/>
      <sheetName val="[Spt-BH.xls][Spt-BH.xls]_Spt__7"/>
      <sheetName val="[Spt-BH.xls][Spt-BH.xls]B____11"/>
      <sheetName val="[Spt-BH.xls][Spt-BH.xls]B____12"/>
      <sheetName val="[Spt-BH.xls]B____x005f_x0004________2"/>
      <sheetName val="[Spt-BH.xls]B___x005f_x0000__x005f_x0004__2"/>
      <sheetName val="[Spt-BH.xls][Spt-BH.xls]B____13"/>
      <sheetName val="[Spt-BH.xls][Spt-BH.xls]B____14"/>
      <sheetName val="[Spt-BH.xls][Spt-BH.xls]B_____8"/>
      <sheetName val="[Spt-BH.xls][Spt-BH.xls]_Spt__9"/>
      <sheetName val="[Spt-BH.xls][Spt-BH.xls]_Spt__8"/>
      <sheetName val="[Spt-BH.xls][Spt-BH.xls]_Spt_10"/>
      <sheetName val="[Spt-BH.xls][Spt-BH.xls]_Spt_11"/>
      <sheetName val="[Spt-BH.xls][Spt-BH.xls]B____19"/>
      <sheetName val="[Spt-BH.xls][Spt-BH.xls]B____20"/>
      <sheetName val="[Spt-BH.xls][Spt-BH.xls]B____21"/>
      <sheetName val="[Spt-BH.xls][Spt-BH.xls]B____22"/>
      <sheetName val="[Spt-BH.xls]B____x005f_x0004________3"/>
      <sheetName val="[Spt-BH.xls]B___x005f_x0000__x005f_x0004__3"/>
      <sheetName val="[Spt-BH.xls][Spt-BH.xls]B____23"/>
      <sheetName val="[Spt-BH.xls][Spt-BH.xls]B____15"/>
      <sheetName val="[Spt-BH.xls][Spt-BH.xls]B____16"/>
      <sheetName val="[Spt-BH.xls][Spt-BH.xls]_Spt_12"/>
      <sheetName val="[Spt-BH.xls][Spt-BH.xls]B____17"/>
      <sheetName val="[Spt-BH.xls][Spt-BH.xls]B____18"/>
      <sheetName val="[Spt-BH.xls][Spt-BH.xls]B____24"/>
      <sheetName val="[Spt-BH.xls][Spt-BH.xls]_Spt_13"/>
      <sheetName val="[Spt-BH.xls][Spt-BH.xls]_Spt_15"/>
      <sheetName val="[Spt-BH.xls][Spt-BH.xls]_Spt_16"/>
      <sheetName val="[Spt-BH.xls][Spt-BH.xls]_Spt_17"/>
      <sheetName val="[Spt-BH.xls][Spt-BH.xls]_Spt_20"/>
      <sheetName val="[Spt-BH.xls][Spt-BH.xls]_Spt_18"/>
      <sheetName val="[Spt-BH.xls][Spt-BH.xls]_Spt_19"/>
      <sheetName val="[Spt-BH.xls][Spt-BH.xls]_Spt_21"/>
      <sheetName val="[Spt-BH.xls][Spt-BH.xls]_Spt_27"/>
      <sheetName val="[Spt-BH.xls][Spt-BH.xls]_Spt_22"/>
      <sheetName val="[Spt-BH.xls][Spt-BH.xls]_Spt_23"/>
      <sheetName val="[Spt-BH.xls][Spt-BH.xls]_Spt_24"/>
      <sheetName val="[Spt-BH.xls][Spt-BH.xls]_Spt_25"/>
      <sheetName val="[Spt-BH.xls][Spt-BH.xls]_Spt_26"/>
      <sheetName val="[Spt-BH.xls][Spt-BH.xls]B____32"/>
      <sheetName val="[Spt-BH.xls][Spt-BH.xls]B____33"/>
      <sheetName val="[Spt-BH.xls][Spt-BH.xls]_Spt_56"/>
      <sheetName val="[Spt-BH.xls][Spt-BH.xls]B____34"/>
      <sheetName val="[Spt-BH.xls][Spt-BH.xls]B____35"/>
      <sheetName val="[Spt-BH.xls][Spt-BH.xls]B___173"/>
      <sheetName val="[Spt-BH.xls][Spt-BH.xls]B___174"/>
      <sheetName val="[Spt-BH.xls][Spt-BH.xls]_Spt_57"/>
      <sheetName val="[Spt-BH.xls][Spt-BH.xls]B___175"/>
      <sheetName val="[Spt-BH.xls][Spt-BH.xls]B___176"/>
      <sheetName val="[Spt-BH.xls]B____x005f_x0004________5"/>
      <sheetName val="[Spt-BH.xls]B___x005f_x0000__x005f_x0004__5"/>
      <sheetName val="[Spt-BH.xls][Spt-BH.xls]B___177"/>
      <sheetName val="[Spt-BH.xls][Spt-BH.xls]B___178"/>
      <sheetName val="[Spt-BH.xls][Spt-BH.xls]_Spt_29"/>
      <sheetName val="[Spt-BH.xls][Spt-BH.xls]B____36"/>
      <sheetName val="[Spt-BH.xls][Spt-BH.xls]B____37"/>
      <sheetName val="[Spt-BH.xls][Spt-BH.xls]B____38"/>
      <sheetName val="SPT_vs_PHI35"/>
      <sheetName val="glass_project_concrete35"/>
      <sheetName val="glass_project_reift35"/>
      <sheetName val="glass_project_indices35"/>
      <sheetName val="Summary_050634"/>
      <sheetName val="Summary_0607-_31_MAR34"/>
      <sheetName val="Civil_Boq33"/>
      <sheetName val="Break_up_Sheet33"/>
      <sheetName val="SBC-BH_1934"/>
      <sheetName val="Rate_Analysis34"/>
      <sheetName val="TBAL9697_-group_wise__sdpl33"/>
      <sheetName val="Abstract_Sheet33"/>
      <sheetName val="Pile_cap33"/>
      <sheetName val="V_O_4_-_PCC_Qty33"/>
      <sheetName val="Legal_Risk_Analysis33"/>
      <sheetName val="BH_12-11-10-1334"/>
      <sheetName val="BH_12-11-10-934"/>
      <sheetName val="BH_36-15-3734"/>
      <sheetName val="BH_16-35-25-1734"/>
      <sheetName val="BH_35-25-1734"/>
      <sheetName val="Sheet1_(2)34"/>
      <sheetName val="d-safe_DELUXE33"/>
      <sheetName val="PRECAST_lightconc-II33"/>
      <sheetName val="RCC,Ret__Wall33"/>
      <sheetName val="Form_634"/>
      <sheetName val="PointNo_533"/>
      <sheetName val="E_&amp;_R33"/>
      <sheetName val="Mix_Design33"/>
      <sheetName val="Fill_this_out_first___33"/>
      <sheetName val="REVISED4A_PROG_PERF-SITE_133"/>
      <sheetName val="CABLE_DATA33"/>
      <sheetName val="BOQ_Direct_selling_cost33"/>
      <sheetName val="BOQ_(2)33"/>
      <sheetName val="final_abstract33"/>
      <sheetName val="Rev_S1_Abstract33"/>
      <sheetName val="Quantity_Abstract33"/>
      <sheetName val="Staff_Acco_33"/>
      <sheetName val="Pipe_Supports33"/>
      <sheetName val="M-Book_for_Conc33"/>
      <sheetName val="M-Book_for_FW33"/>
      <sheetName val="Load_Details-220kV33"/>
      <sheetName val="beam-reinft-IIInd_floor33"/>
      <sheetName val="INPUT_SHEET33"/>
      <sheetName val="Project_Budget_Worksheet33"/>
      <sheetName val="SANJAY_PAL33"/>
      <sheetName val="P_A_SELVAM33"/>
      <sheetName val="ANSARI_33"/>
      <sheetName val="abdesh_pal33"/>
      <sheetName val="sujay_bagchi33"/>
      <sheetName val="S_K_SINHA_BASU33"/>
      <sheetName val="KRISHNA_PRASAD33"/>
      <sheetName val="BARATH_&amp;_CO33"/>
      <sheetName val="L_B_YADAV33"/>
      <sheetName val="DEEPAK_KUMAR33"/>
      <sheetName val="MUKLAL_YADAV33"/>
      <sheetName val="MADHU_SUDHAN33"/>
      <sheetName val="SAUD_ALAM_33"/>
      <sheetName val="RAMESH_BABU33"/>
      <sheetName val="SAILEN_SARKAR33"/>
      <sheetName val="SANJAY_JENA133"/>
      <sheetName val="upendra_saw_33"/>
      <sheetName val="ALLOK_KUMAR_33"/>
      <sheetName val="except_wiring33"/>
      <sheetName val="BOQ_-II_ph_233"/>
      <sheetName val="STAFFSCHED_32"/>
      <sheetName val="Fee_Rate_Summary32"/>
      <sheetName val="d-safe_specs32"/>
      <sheetName val="class_&amp;_category32"/>
      <sheetName val="Rein-Final_(Ph_1+Ph2)32"/>
      <sheetName val="Metso_-_Forth_&amp;_Slurry_11_02_42"/>
      <sheetName val="220_11__BS_32"/>
      <sheetName val="SSR_&amp;_NSSR_Market_final32"/>
      <sheetName val="India_F&amp;S_Template32"/>
      <sheetName val="Quote_Sheet32"/>
      <sheetName val="Site_wise_NADs32"/>
      <sheetName val="precast_RC_element32"/>
      <sheetName val="Debits_as_on_12_04_0815"/>
      <sheetName val="Materials_Cost(PCC)32"/>
      <sheetName val="Stress_Calculation32"/>
      <sheetName val="RA_RCC_F32"/>
      <sheetName val="PRRM_Dashboard15"/>
      <sheetName val="Inputs_&amp;_Summary_Output7"/>
      <sheetName val="Broad_Refresher_Model7"/>
      <sheetName val="LT_Motor_catalog6"/>
      <sheetName val="Cable_cat6"/>
      <sheetName val="Abstract_for_Variation6"/>
      <sheetName val="LBD_VARIATION6"/>
      <sheetName val="plinth_Beam_+_Stirrups_32"/>
      <sheetName val="GF_COLUMNS32"/>
      <sheetName val="G_F_ROOF_BEAM_32"/>
      <sheetName val="GF_SLAB_STEEL32"/>
      <sheetName val="GF_Lintel32"/>
      <sheetName val="GF_Stair32"/>
      <sheetName val="FF_COLUMNS32"/>
      <sheetName val="F_F__Steel_FINAL_(2)32"/>
      <sheetName val="FF_Lintel32"/>
      <sheetName val="FF_Stair32"/>
      <sheetName val="S_F__Steel_FINAL_32"/>
      <sheetName val="SF_Lintel32"/>
      <sheetName val="Material_List_6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SàQa@²"/>
      <sheetName val="2_2_띠장의_설계5"/>
      <sheetName val="Ra__stair5"/>
      <sheetName val="Direct_cost_shed_A-2_6"/>
      <sheetName val="SPT_vs_PHI33"/>
      <sheetName val="glass_project_concrete33"/>
      <sheetName val="glass_project_reift33"/>
      <sheetName val="glass_project_indices33"/>
      <sheetName val="Summary_050632"/>
      <sheetName val="Summary_0607-_31_MAR32"/>
      <sheetName val="Civil_Boq31"/>
      <sheetName val="Break_up_Sheet31"/>
      <sheetName val="SBC-BH_1932"/>
      <sheetName val="Rate_Analysis32"/>
      <sheetName val="TBAL9697_-group_wise__sdpl31"/>
      <sheetName val="Abstract_Sheet31"/>
      <sheetName val="Pile_cap31"/>
      <sheetName val="V_O_4_-_PCC_Qty31"/>
      <sheetName val="Legal_Risk_Analysis31"/>
      <sheetName val="BH_12-11-10-1332"/>
      <sheetName val="BH_12-11-10-932"/>
      <sheetName val="BH_36-15-3732"/>
      <sheetName val="BH_16-35-25-1732"/>
      <sheetName val="BH_35-25-1732"/>
      <sheetName val="Sheet1_(2)32"/>
      <sheetName val="d-safe_DELUXE31"/>
      <sheetName val="PRECAST_lightconc-II31"/>
      <sheetName val="RCC,Ret__Wall31"/>
      <sheetName val="Form_632"/>
      <sheetName val="PointNo_531"/>
      <sheetName val="E_&amp;_R31"/>
      <sheetName val="Mix_Design31"/>
      <sheetName val="Fill_this_out_first___31"/>
      <sheetName val="REVISED4A_PROG_PERF-SITE_131"/>
      <sheetName val="CABLE_DATA31"/>
      <sheetName val="BOQ_Direct_selling_cost31"/>
      <sheetName val="BOQ_(2)31"/>
      <sheetName val="final_abstract31"/>
      <sheetName val="Rev_S1_Abstract31"/>
      <sheetName val="Quantity_Abstract31"/>
      <sheetName val="Staff_Acco_31"/>
      <sheetName val="Pipe_Supports31"/>
      <sheetName val="M-Book_for_Conc31"/>
      <sheetName val="M-Book_for_FW31"/>
      <sheetName val="Load_Details-220kV31"/>
      <sheetName val="beam-reinft-IIInd_floor31"/>
      <sheetName val="INPUT_SHEET31"/>
      <sheetName val="Project_Budget_Worksheet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BOQ_-II_ph_231"/>
      <sheetName val="STAFFSCHED_30"/>
      <sheetName val="Fee_Rate_Summary30"/>
      <sheetName val="d-safe_specs30"/>
      <sheetName val="class_&amp;_category30"/>
      <sheetName val="Rein-Final_(Ph_1+Ph2)30"/>
      <sheetName val="Metso_-_Forth_&amp;_Slurry_11_02_40"/>
      <sheetName val="220_11__BS_30"/>
      <sheetName val="SSR_&amp;_NSSR_Market_final30"/>
      <sheetName val="India_F&amp;S_Template30"/>
      <sheetName val="Quote_Sheet30"/>
      <sheetName val="Site_wise_NADs30"/>
      <sheetName val="precast_RC_element30"/>
      <sheetName val="Debits_as_on_12_04_0813"/>
      <sheetName val="Materials_Cost(PCC)30"/>
      <sheetName val="Stress_Calculation30"/>
      <sheetName val="RA_RCC_F30"/>
      <sheetName val="PRRM_Dashboard1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Inputs_&amp;_Summary_Output5"/>
      <sheetName val="Broad_Refresher_Model5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Ra__stair3"/>
      <sheetName val="Direct_cost_shed_A-2_4"/>
      <sheetName val="Cost_of_O_&amp;_O4"/>
      <sheetName val="Material_3"/>
      <sheetName val="Labour_&amp;_Plant3"/>
      <sheetName val="Materials_Cost3"/>
      <sheetName val="pr_cal3"/>
      <sheetName val="TRF_details3"/>
      <sheetName val="Staff_Forecast_spread4"/>
      <sheetName val="SPT_vs_PHI32"/>
      <sheetName val="glass_project_concrete32"/>
      <sheetName val="glass_project_reift32"/>
      <sheetName val="glass_project_indices32"/>
      <sheetName val="Summary_050631"/>
      <sheetName val="Summary_0607-_31_MAR31"/>
      <sheetName val="Civil_Boq30"/>
      <sheetName val="Break_up_Sheet30"/>
      <sheetName val="SBC-BH_1931"/>
      <sheetName val="Rate_Analysis31"/>
      <sheetName val="TBAL9697_-group_wise__sdpl30"/>
      <sheetName val="Abstract_Sheet30"/>
      <sheetName val="Pile_cap30"/>
      <sheetName val="V_O_4_-_PCC_Qty30"/>
      <sheetName val="Legal_Risk_Analysis30"/>
      <sheetName val="BH_12-11-10-1331"/>
      <sheetName val="BH_12-11-10-931"/>
      <sheetName val="BH_36-15-3731"/>
      <sheetName val="BH_16-35-25-1731"/>
      <sheetName val="BH_35-25-1731"/>
      <sheetName val="Sheet1_(2)31"/>
      <sheetName val="d-safe_DELUXE30"/>
      <sheetName val="PRECAST_lightconc-II30"/>
      <sheetName val="RCC,Ret__Wall30"/>
      <sheetName val="Form_631"/>
      <sheetName val="PointNo_530"/>
      <sheetName val="E_&amp;_R30"/>
      <sheetName val="Mix_Design30"/>
      <sheetName val="Fill_this_out_first___30"/>
      <sheetName val="REVISED4A_PROG_PERF-SITE_130"/>
      <sheetName val="CABLE_DATA30"/>
      <sheetName val="BOQ_Direct_selling_cost30"/>
      <sheetName val="BOQ_(2)30"/>
      <sheetName val="final_abstract30"/>
      <sheetName val="Rev_S1_Abstract30"/>
      <sheetName val="Quantity_Abstract30"/>
      <sheetName val="Staff_Acco_30"/>
      <sheetName val="Pipe_Supports30"/>
      <sheetName val="M-Book_for_Conc30"/>
      <sheetName val="M-Book_for_FW30"/>
      <sheetName val="Load_Details-220kV30"/>
      <sheetName val="beam-reinft-IIInd_floor30"/>
      <sheetName val="INPUT_SHEET30"/>
      <sheetName val="Project_Budget_Worksheet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BOQ_-II_ph_230"/>
      <sheetName val="STAFFSCHED_29"/>
      <sheetName val="Fee_Rate_Summary29"/>
      <sheetName val="d-safe_specs29"/>
      <sheetName val="class_&amp;_category29"/>
      <sheetName val="Rein-Final_(Ph_1+Ph2)29"/>
      <sheetName val="Metso_-_Forth_&amp;_Slurry_11_02_39"/>
      <sheetName val="220_11__BS_29"/>
      <sheetName val="SSR_&amp;_NSSR_Market_final29"/>
      <sheetName val="India_F&amp;S_Template29"/>
      <sheetName val="Quote_Sheet29"/>
      <sheetName val="Site_wise_NADs29"/>
      <sheetName val="precast_RC_element29"/>
      <sheetName val="Debits_as_on_12_04_0812"/>
      <sheetName val="Materials_Cost(PCC)29"/>
      <sheetName val="Stress_Calculation29"/>
      <sheetName val="RA_RCC_F29"/>
      <sheetName val="PRRM_Dashboard1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Inputs_&amp;_Summary_Output4"/>
      <sheetName val="Broad_Refresher_Model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Ra__stair2"/>
      <sheetName val="Direct_cost_shed_A-2_3"/>
      <sheetName val="SPT_vs_PHI30"/>
      <sheetName val="glass_project_concrete30"/>
      <sheetName val="glass_project_reift30"/>
      <sheetName val="glass_project_indices30"/>
      <sheetName val="Summary_050629"/>
      <sheetName val="Summary_0607-_31_MAR29"/>
      <sheetName val="Civil_Boq28"/>
      <sheetName val="Break_up_Sheet28"/>
      <sheetName val="SBC-BH_1929"/>
      <sheetName val="Rate_Analysis29"/>
      <sheetName val="TBAL9697_-group_wise__sdpl28"/>
      <sheetName val="Abstract_Sheet28"/>
      <sheetName val="Pile_cap28"/>
      <sheetName val="V_O_4_-_PCC_Qty28"/>
      <sheetName val="Legal_Risk_Analysis28"/>
      <sheetName val="BH_12-11-10-1329"/>
      <sheetName val="BH_12-11-10-929"/>
      <sheetName val="BH_36-15-3729"/>
      <sheetName val="BH_16-35-25-1729"/>
      <sheetName val="BH_35-25-1729"/>
      <sheetName val="Sheet1_(2)29"/>
      <sheetName val="d-safe_DELUXE28"/>
      <sheetName val="PRECAST_lightconc-II28"/>
      <sheetName val="RCC,Ret__Wall28"/>
      <sheetName val="Form_629"/>
      <sheetName val="PointNo_528"/>
      <sheetName val="E_&amp;_R28"/>
      <sheetName val="Mix_Design28"/>
      <sheetName val="Fill_this_out_first___28"/>
      <sheetName val="REVISED4A_PROG_PERF-SITE_128"/>
      <sheetName val="CABLE_DATA28"/>
      <sheetName val="BOQ_Direct_selling_cost28"/>
      <sheetName val="BOQ_(2)28"/>
      <sheetName val="final_abstrac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INPUT_SHEET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STAFFSCHED_27"/>
      <sheetName val="Fee_Rate_Summary27"/>
      <sheetName val="d-safe_specs27"/>
      <sheetName val="class_&amp;_category27"/>
      <sheetName val="Rein-Final_(Ph_1+Ph2)27"/>
      <sheetName val="Metso_-_Forth_&amp;_Slurry_11_02_37"/>
      <sheetName val="220_11__BS_27"/>
      <sheetName val="SSR_&amp;_NSSR_Market_final27"/>
      <sheetName val="India_F&amp;S_Template27"/>
      <sheetName val="Quote_Sheet27"/>
      <sheetName val="Site_wise_NADs27"/>
      <sheetName val="precast_RC_element27"/>
      <sheetName val="Debits_as_on_12_04_0810"/>
      <sheetName val="Materials_Cost(PCC)27"/>
      <sheetName val="Stress_Calculation27"/>
      <sheetName val="RA_RCC_F27"/>
      <sheetName val="PRRM_Dashboard10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Material_List_1"/>
      <sheetName val="Inputs_&amp;_Summary_Output2"/>
      <sheetName val="Broad_Refresher_Model2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Ra__stair"/>
      <sheetName val="Direct_cost_shed_A-2_1"/>
      <sheetName val="Cost_of_O_&amp;_O1"/>
      <sheetName val="Material_"/>
      <sheetName val="Labour_&amp;_Plant"/>
      <sheetName val="Materials_Cost"/>
      <sheetName val="TRF_details"/>
      <sheetName val="Staff_Forecast_spread1"/>
      <sheetName val="[Spt-BH_xls][Spt-BH_xls]B@[@"/>
      <sheetName val="[Spt-BH_xls][Spt-BH_xls]B@[?@?"/>
      <sheetName val="[Spt-BH_xls][Spt-BH_xls][Spt-BH"/>
      <sheetName val="[Spt-BH_xls][Spt-BH_xls]B@[?@??"/>
      <sheetName val="IO_List"/>
      <sheetName val="syndicate_codes"/>
      <sheetName val="Basic_Rate"/>
      <sheetName val="INFLUENCES_ON_GM"/>
      <sheetName val="B@_@__$_x0"/>
      <sheetName val="Break_Up_(bc)"/>
      <sheetName val="Break_Up_(bc1)"/>
      <sheetName val="Break_Up_(bc2)"/>
      <sheetName val="Fin_Sum"/>
      <sheetName val="Steel_Payment_Doc"/>
      <sheetName val="_AT-1-220_"/>
      <sheetName val="_BC-220"/>
      <sheetName val="DETAILED__BOQ"/>
      <sheetName val="Works_-_Quote_Shee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SàQa@"/>
      <sheetName val="Havells__LT_(XLPE)"/>
      <sheetName val="PL_Inst_RA_12"/>
      <sheetName val="PACK_(B)"/>
      <sheetName val="Assumption_Inputs"/>
      <sheetName val="Mat_Cost"/>
      <sheetName val="_"/>
      <sheetName val="Tender_Appraisal"/>
      <sheetName val="Ins_&amp;_Bonds"/>
      <sheetName val="Site_facilities"/>
      <sheetName val="Clients_Requirements"/>
      <sheetName val="DB_ET200(R__A)"/>
      <sheetName val="[Spt-BH_xls]B@[_x005f_x0000__x005f_x0004_@_"/>
      <sheetName val="Labour_Rate_"/>
      <sheetName val="1_01_(a)"/>
      <sheetName val="SPT_vs_PHI31"/>
      <sheetName val="glass_project_concrete31"/>
      <sheetName val="glass_project_reift31"/>
      <sheetName val="glass_project_indices31"/>
      <sheetName val="Summary_050630"/>
      <sheetName val="Summary_0607-_31_MAR30"/>
      <sheetName val="Civil_Boq29"/>
      <sheetName val="Break_up_Sheet29"/>
      <sheetName val="SBC-BH_1930"/>
      <sheetName val="Rate_Analysis30"/>
      <sheetName val="TBAL9697_-group_wise__sdpl29"/>
      <sheetName val="Abstract_Sheet29"/>
      <sheetName val="Pile_cap29"/>
      <sheetName val="V_O_4_-_PCC_Qty29"/>
      <sheetName val="Legal_Risk_Analysis29"/>
      <sheetName val="BH_12-11-10-1330"/>
      <sheetName val="BH_12-11-10-930"/>
      <sheetName val="BH_36-15-3730"/>
      <sheetName val="BH_16-35-25-1730"/>
      <sheetName val="BH_35-25-1730"/>
      <sheetName val="Sheet1_(2)30"/>
      <sheetName val="d-safe_DELUXE29"/>
      <sheetName val="PRECAST_lightconc-II29"/>
      <sheetName val="RCC,Ret__Wall29"/>
      <sheetName val="Form_630"/>
      <sheetName val="PointNo_529"/>
      <sheetName val="E_&amp;_R29"/>
      <sheetName val="Mix_Design29"/>
      <sheetName val="Fill_this_out_first___29"/>
      <sheetName val="REVISED4A_PROG_PERF-SITE_129"/>
      <sheetName val="CABLE_DATA29"/>
      <sheetName val="BOQ_Direct_selling_cost29"/>
      <sheetName val="BOQ_(2)29"/>
      <sheetName val="final_abstract29"/>
      <sheetName val="Rev_S1_Abstract29"/>
      <sheetName val="Quantity_Abstract29"/>
      <sheetName val="Staff_Acco_29"/>
      <sheetName val="Pipe_Supports29"/>
      <sheetName val="M-Book_for_Conc29"/>
      <sheetName val="M-Book_for_FW29"/>
      <sheetName val="Load_Details-220kV29"/>
      <sheetName val="beam-reinft-IIInd_floor29"/>
      <sheetName val="INPUT_SHEET29"/>
      <sheetName val="Project_Budget_Worksheet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BOQ_-II_ph_229"/>
      <sheetName val="STAFFSCHED_28"/>
      <sheetName val="Fee_Rate_Summary28"/>
      <sheetName val="d-safe_specs28"/>
      <sheetName val="class_&amp;_category28"/>
      <sheetName val="Rein-Final_(Ph_1+Ph2)28"/>
      <sheetName val="Metso_-_Forth_&amp;_Slurry_11_02_38"/>
      <sheetName val="220_11__BS_28"/>
      <sheetName val="SSR_&amp;_NSSR_Market_final28"/>
      <sheetName val="India_F&amp;S_Template28"/>
      <sheetName val="Quote_Sheet28"/>
      <sheetName val="Site_wise_NADs28"/>
      <sheetName val="precast_RC_element28"/>
      <sheetName val="Debits_as_on_12_04_0811"/>
      <sheetName val="Materials_Cost(PCC)28"/>
      <sheetName val="Stress_Calculation28"/>
      <sheetName val="RA_RCC_F28"/>
      <sheetName val="PRRM_Dashboard1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Inputs_&amp;_Summary_Output3"/>
      <sheetName val="Broad_Refresher_Model3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Ra__stair1"/>
      <sheetName val="Direct_cost_shed_A-2_2"/>
      <sheetName val="Cost_of_O_&amp;_O2"/>
      <sheetName val="Material_1"/>
      <sheetName val="Labour_&amp;_Plant1"/>
      <sheetName val="Materials_Cost1"/>
      <sheetName val="pr_cal1"/>
      <sheetName val="TRF_details1"/>
      <sheetName val="Staff_Forecast_spread2"/>
      <sheetName val="[Spt-BH_xls][Spt-BH_xls][Spt-B1"/>
      <sheetName val="[Spt-BH_xls][Spt-BH_xls]B@[?@?1"/>
      <sheetName val="IO_List1"/>
      <sheetName val="syndicate_codes1"/>
      <sheetName val="Basic_Rate1"/>
      <sheetName val="INFLUENCES_ON_GM1"/>
      <sheetName val="Break_Up_(bc)1"/>
      <sheetName val="Break_Up_(bc1)1"/>
      <sheetName val="Break_Up_(bc2)1"/>
      <sheetName val="Fin_Sum1"/>
      <sheetName val="Steel_Payment_Doc1"/>
      <sheetName val="_AT-1-220_1"/>
      <sheetName val="_BC-2201"/>
      <sheetName val="DETAILED__BOQ1"/>
      <sheetName val="Works_-_Quote_Sheet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Havells__LT_(XLPE)1"/>
      <sheetName val="PL_Inst_RA_121"/>
      <sheetName val="PACK_(B)1"/>
      <sheetName val="Assumption_Inputs1"/>
      <sheetName val="Mat_Cost1"/>
      <sheetName val="_1"/>
      <sheetName val="Tender_Appraisal1"/>
      <sheetName val="Ins_&amp;_Bonds1"/>
      <sheetName val="Site_facilities1"/>
      <sheetName val="Clients_Requirements1"/>
      <sheetName val="DB_ET200(R__A)1"/>
      <sheetName val="[Spt-BH_xls]B@[_x005f_x0000__x005f_x0004_@1"/>
      <sheetName val="Labour_Rate_1"/>
      <sheetName val="1_01_(a)1"/>
      <sheetName val="Cost_of_O_&amp;_O3"/>
      <sheetName val="Material_2"/>
      <sheetName val="Labour_&amp;_Plant2"/>
      <sheetName val="Materials_Cost2"/>
      <sheetName val="pr_cal2"/>
      <sheetName val="TRF_details2"/>
      <sheetName val="Staff_Forecast_spread3"/>
      <sheetName val="[Spt-BH_xls][Spt-BH_xls][Spt-B2"/>
      <sheetName val="[Spt-BH_xls][Spt-BH_xls]B@[?@?2"/>
      <sheetName val="IO_List2"/>
      <sheetName val="syndicate_codes2"/>
      <sheetName val="Basic_Rate2"/>
      <sheetName val="INFLUENCES_ON_GM2"/>
      <sheetName val="Break_Up_(bc)2"/>
      <sheetName val="Break_Up_(bc1)2"/>
      <sheetName val="Break_Up_(bc2)2"/>
      <sheetName val="Fin_Sum2"/>
      <sheetName val="Steel_Payment_Doc2"/>
      <sheetName val="_AT-1-220_2"/>
      <sheetName val="_BC-2202"/>
      <sheetName val="DETAILED__BOQ2"/>
      <sheetName val="Works_-_Quote_Sheet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Havells__LT_(XLPE)2"/>
      <sheetName val="PL_Inst_RA_122"/>
      <sheetName val="PACK_(B)2"/>
      <sheetName val="Assumption_Inputs2"/>
      <sheetName val="Mat_Cost2"/>
      <sheetName val="_2"/>
      <sheetName val="Tender_Appraisal2"/>
      <sheetName val="Ins_&amp;_Bonds2"/>
      <sheetName val="Site_facilities2"/>
      <sheetName val="Clients_Requirements2"/>
      <sheetName val="DB_ET200(R__A)2"/>
      <sheetName val="[Spt-BH_xls]B@[_x005f_x0000__x005f_x0004_@2"/>
      <sheetName val="Labour_Rate_2"/>
      <sheetName val="1_01_(a)2"/>
      <sheetName val="SPT_vs_PHI34"/>
      <sheetName val="glass_project_concrete34"/>
      <sheetName val="glass_project_reift34"/>
      <sheetName val="glass_project_indices34"/>
      <sheetName val="Summary_050633"/>
      <sheetName val="Summary_0607-_31_MAR33"/>
      <sheetName val="Civil_Boq32"/>
      <sheetName val="Break_up_Sheet32"/>
      <sheetName val="SBC-BH_1933"/>
      <sheetName val="Rate_Analysis33"/>
      <sheetName val="TBAL9697_-group_wise__sdpl32"/>
      <sheetName val="Abstract_Sheet32"/>
      <sheetName val="Pile_cap32"/>
      <sheetName val="V_O_4_-_PCC_Qty32"/>
      <sheetName val="Legal_Risk_Analysis32"/>
      <sheetName val="BH_12-11-10-1333"/>
      <sheetName val="BH_12-11-10-933"/>
      <sheetName val="BH_36-15-3733"/>
      <sheetName val="BH_16-35-25-1733"/>
      <sheetName val="BH_35-25-1733"/>
      <sheetName val="Sheet1_(2)33"/>
      <sheetName val="d-safe_DELUXE32"/>
      <sheetName val="PRECAST_lightconc-II32"/>
      <sheetName val="RCC,Ret__Wall32"/>
      <sheetName val="Form_633"/>
      <sheetName val="PointNo_532"/>
      <sheetName val="E_&amp;_R32"/>
      <sheetName val="Mix_Design32"/>
      <sheetName val="Fill_this_out_first___32"/>
      <sheetName val="REVISED4A_PROG_PERF-SITE_132"/>
      <sheetName val="CABLE_DATA32"/>
      <sheetName val="BOQ_Direct_selling_cost32"/>
      <sheetName val="BOQ_(2)32"/>
      <sheetName val="final_abstract32"/>
      <sheetName val="Rev_S1_Abstract32"/>
      <sheetName val="Quantity_Abstract32"/>
      <sheetName val="Staff_Acco_32"/>
      <sheetName val="Pipe_Supports32"/>
      <sheetName val="M-Book_for_Conc32"/>
      <sheetName val="M-Book_for_FW32"/>
      <sheetName val="Load_Details-220kV32"/>
      <sheetName val="beam-reinft-IIInd_floor32"/>
      <sheetName val="INPUT_SHEET32"/>
      <sheetName val="Project_Budget_Worksheet32"/>
      <sheetName val="SANJAY_PAL32"/>
      <sheetName val="P_A_SELVAM32"/>
      <sheetName val="ANSARI_32"/>
      <sheetName val="abdesh_pal32"/>
      <sheetName val="sujay_bagchi32"/>
      <sheetName val="S_K_SINHA_BASU32"/>
      <sheetName val="KRISHNA_PRASAD32"/>
      <sheetName val="BARATH_&amp;_CO32"/>
      <sheetName val="L_B_YADAV32"/>
      <sheetName val="DEEPAK_KUMAR32"/>
      <sheetName val="MUKLAL_YADAV32"/>
      <sheetName val="MADHU_SUDHAN32"/>
      <sheetName val="SAUD_ALAM_32"/>
      <sheetName val="RAMESH_BABU32"/>
      <sheetName val="SAILEN_SARKAR32"/>
      <sheetName val="SANJAY_JENA132"/>
      <sheetName val="upendra_saw_32"/>
      <sheetName val="ALLOK_KUMAR_32"/>
      <sheetName val="except_wiring32"/>
      <sheetName val="BOQ_-II_ph_232"/>
      <sheetName val="STAFFSCHED_31"/>
      <sheetName val="Fee_Rate_Summary31"/>
      <sheetName val="d-safe_specs31"/>
      <sheetName val="class_&amp;_category31"/>
      <sheetName val="Rein-Final_(Ph_1+Ph2)31"/>
      <sheetName val="Metso_-_Forth_&amp;_Slurry_11_02_41"/>
      <sheetName val="220_11__BS_31"/>
      <sheetName val="SSR_&amp;_NSSR_Market_final31"/>
      <sheetName val="India_F&amp;S_Template31"/>
      <sheetName val="Quote_Sheet31"/>
      <sheetName val="Site_wise_NADs31"/>
      <sheetName val="precast_RC_element31"/>
      <sheetName val="Debits_as_on_12_04_0814"/>
      <sheetName val="Materials_Cost(PCC)31"/>
      <sheetName val="Stress_Calculation31"/>
      <sheetName val="RA_RCC_F31"/>
      <sheetName val="PRRM_Dashboard14"/>
      <sheetName val="Abstract_for_Variation5"/>
      <sheetName val="LBD_VARIATION5"/>
      <sheetName val="plinth_Beam_+_Stirrups_31"/>
      <sheetName val="GF_COLUMNS31"/>
      <sheetName val="G_F_ROOF_BEAM_31"/>
      <sheetName val="GF_SLAB_STEEL31"/>
      <sheetName val="GF_Lintel31"/>
      <sheetName val="GF_Stair31"/>
      <sheetName val="FF_COLUMNS31"/>
      <sheetName val="F_F__Steel_FINAL_(2)31"/>
      <sheetName val="FF_Lintel31"/>
      <sheetName val="FF_Stair31"/>
      <sheetName val="S_F__Steel_FINAL_31"/>
      <sheetName val="SF_Lintel31"/>
      <sheetName val="Material_List_5"/>
      <sheetName val="Inputs_&amp;_Summary_Output6"/>
      <sheetName val="Broad_Refresher_Model6"/>
      <sheetName val="LT_Motor_catalog5"/>
      <sheetName val="Cable_cat5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Ra__stair4"/>
      <sheetName val="Direct_cost_shed_A-2_5"/>
      <sheetName val="[Spt-BH.xls][Spt-BH.xls]B____25"/>
      <sheetName val="[Spt-BH.xls][Spt-BH.xls]B____26"/>
      <sheetName val="[Spt-BH.xls][Spt-BH.xls]B____27"/>
      <sheetName val="[Spt-BH.xls][Spt-BH.xls]B____28"/>
      <sheetName val="[Spt-BH.xls]B____x005f_x0004________4"/>
      <sheetName val="[Spt-BH.xls]B___x005f_x0000__x005f_x0004__4"/>
      <sheetName val="[Spt-BH.xls][Spt-BH.xls]_Spt_28"/>
      <sheetName val="[Spt-BH.xls][Spt-BH.xls]B____29"/>
      <sheetName val="[Spt-BH.xls][Spt-BH.xls]B____30"/>
      <sheetName val="[Spt-BH.xls][Spt-BH.xls]B____31"/>
      <sheetName val="[Spt-BH.xls][Spt-BH.xls]_Spt_53"/>
      <sheetName val="[Spt-BH.xls][Spt-BH.xls]B___154"/>
      <sheetName val="[Spt-BH.xls][Spt-BH.xls]B___155"/>
      <sheetName val="[Spt-BH.xls][Spt-BH.xls]_Spt_54"/>
      <sheetName val="[Spt-BH.xls][Spt-BH.xls]B___156"/>
      <sheetName val="[Spt-BH.xls][Spt-BH.xls]B___157"/>
      <sheetName val="[Spt-BH.xls][Spt-BH.xls]B___158"/>
      <sheetName val="[Spt-BH.xls][Spt-BH.xls]B___159"/>
      <sheetName val="[Spt-BH.xls][Spt-BH.xls]_Spt_42"/>
      <sheetName val="[Spt-BH.xls][Spt-BH.xls]B___106"/>
      <sheetName val="[Spt-BH.xls][Spt-BH.xls]B___107"/>
      <sheetName val="[Spt-BH.xls][Spt-BH.xls]_Spt_44"/>
      <sheetName val="[Spt-BH.xls][Spt-BH.xls]B___108"/>
      <sheetName val="[Spt-BH.xls][Spt-BH.xls]B___109"/>
      <sheetName val="[Spt-BH.xls][Spt-BH.xls]B___110"/>
      <sheetName val="[Spt-BH.xls][Spt-BH.xls]B___111"/>
      <sheetName val="[Spt-BH.xls][Spt-BH.xls]_Spt_32"/>
      <sheetName val="[Spt-BH.xls][Spt-BH.xls]B____53"/>
      <sheetName val="[Spt-BH.xls][Spt-BH.xls]B____54"/>
      <sheetName val="[Spt-BH.xls][Spt-BH.xls]_Spt_33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60"/>
      <sheetName val="[Spt-BH.xls][Spt-BH.xls]B____61"/>
      <sheetName val="[Spt-BH.xls][Spt-BH.xls]_Spt_34"/>
      <sheetName val="[Spt-BH.xls][Spt-BH.xls]B____62"/>
      <sheetName val="[Spt-BH.xls][Spt-BH.xls]B____63"/>
      <sheetName val="[Spt-BH.xls]B____x005f_x0004________8"/>
      <sheetName val="[Spt-BH.xls]B___x005f_x0000__x005f_x0004__8"/>
      <sheetName val="[Spt-BH.xls][Spt-BH.xls]B____64"/>
      <sheetName val="[Spt-BH.xls][Spt-BH.xls]B____65"/>
      <sheetName val="[Spt-BH.xls][Spt-BH.xls]B____59"/>
      <sheetName val="[Spt-BH.xls][Spt-BH.xls]_Spt_30"/>
      <sheetName val="[Spt-BH.xls][Spt-BH.xls]B____39"/>
      <sheetName val="[Spt-BH.xls][Spt-BH.xls]B____40"/>
      <sheetName val="[Spt-BH.xls][Spt-BH.xls]B____41"/>
      <sheetName val="[Spt-BH.xls][Spt-BH.xls]B____42"/>
      <sheetName val="[Spt-BH.xls][Spt-BH.xls]B____43"/>
      <sheetName val="[Spt-BH.xls][Spt-BH.xls]B____44"/>
      <sheetName val="[Spt-BH.xls]B____x005f_x0004________6"/>
      <sheetName val="[Spt-BH.xls]B___x005f_x0000__x005f_x0004__6"/>
      <sheetName val="[Spt-BH.xls][Spt-BH.xls]B____45"/>
      <sheetName val="[Spt-BH.xls][Spt-BH.xls]_Spt_31"/>
      <sheetName val="[Spt-BH.xls][Spt-BH.xls]B____46"/>
      <sheetName val="[Spt-BH.xls][Spt-BH.xls]B____47"/>
      <sheetName val="[Spt-BH.xls][Spt-BH.xls]B____48"/>
      <sheetName val="[Spt-BH.xls][Spt-BH.xls]B____49"/>
      <sheetName val="[Spt-BH.xls][Spt-BH.xls]B____50"/>
      <sheetName val="[Spt-BH.xls][Spt-BH.xls]B____51"/>
      <sheetName val="[Spt-BH.xls]B____x005f_x0004________7"/>
      <sheetName val="[Spt-BH.xls]B___x005f_x0000__x005f_x0004__7"/>
      <sheetName val="[Spt-BH.xls][Spt-BH.xls]B____52"/>
      <sheetName val="[Spt-BH.xls][Spt-BH.xls]B____66"/>
      <sheetName val="[Spt-BH.xls][Spt-BH.xls]B____67"/>
      <sheetName val="[Spt-BH.xls][Spt-BH.xls]_Spt_35"/>
      <sheetName val="[Spt-BH.xls][Spt-BH.xls]B____68"/>
      <sheetName val="[Spt-BH.xls][Spt-BH.xls]B____69"/>
      <sheetName val="[Spt-BH.xls][Spt-BH.xls]B____70"/>
      <sheetName val="[Spt-BH.xls][Spt-BH.xls]B____71"/>
      <sheetName val="[Spt-BH.xls][Spt-BH.xls]_Spt_36"/>
      <sheetName val="[Spt-BH.xls][Spt-BH.xls]B____79"/>
      <sheetName val="[Spt-BH.xls][Spt-BH.xls]B____80"/>
      <sheetName val="[Spt-BH.xls][Spt-BH.xls]_Spt_41"/>
      <sheetName val="[Spt-BH.xls][Spt-BH.xls]B____81"/>
      <sheetName val="[Spt-BH.xls][Spt-BH.xls]B____82"/>
      <sheetName val="[Spt-BH.xls][Spt-BH.xls]B____99"/>
      <sheetName val="[Spt-BH.xls][Spt-BH.xls]B___100"/>
      <sheetName val="[Spt-BH.xls][Spt-BH.xls]B___101"/>
      <sheetName val="[Spt-BH.xls][Spt-BH.xls]B___102"/>
      <sheetName val="[Spt-BH.xls]B____x005f_x0004_______10"/>
      <sheetName val="[Spt-BH.xls]B___x005f_x0000__x005f_x0004_10"/>
      <sheetName val="[Spt-BH.xls][Spt-BH.xls]B___103"/>
      <sheetName val="[Spt-BH.xls][Spt-BH.xls]B___104"/>
      <sheetName val="[Spt-BH.xls][Spt-BH.xls]_Spt_38"/>
      <sheetName val="[Spt-BH.xls][Spt-BH.xls]B____83"/>
      <sheetName val="[Spt-BH.xls][Spt-BH.xls]B____84"/>
      <sheetName val="[Spt-BH.xls][Spt-BH.xls]B____85"/>
      <sheetName val="[Spt-BH.xls][Spt-BH.xls]B____72"/>
      <sheetName val="[Spt-BH.xls][Spt-BH.xls]B____73"/>
      <sheetName val="[Spt-BH.xls][Spt-BH.xls]B____74"/>
      <sheetName val="[Spt-BH.xls][Spt-BH.xls]B____75"/>
      <sheetName val="[Spt-BH.xls]B____x005f_x0004________9"/>
      <sheetName val="[Spt-BH.xls]B___x005f_x0000__x005f_x0004__9"/>
      <sheetName val="[Spt-BH.xls][Spt-BH.xls]_Spt_37"/>
      <sheetName val="[Spt-BH.xls][Spt-BH.xls]B____76"/>
      <sheetName val="[Spt-BH.xls][Spt-BH.xls]B____77"/>
      <sheetName val="[Spt-BH.xls][Spt-BH.xls]B____78"/>
      <sheetName val="[Spt-BH.xls][Spt-BH.xls]_Spt_39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B____91"/>
      <sheetName val="[Spt-BH.xls]B____x005f_x0004_______11"/>
      <sheetName val="[Spt-BH.xls]B___x005f_x0000__x005f_x0004_11"/>
      <sheetName val="[Spt-BH.xls][Spt-BH.xls]B____92"/>
      <sheetName val="[Spt-BH.xls][Spt-BH.xls]_Spt_40"/>
      <sheetName val="[Spt-BH.xls][Spt-BH.xls]B____93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98"/>
      <sheetName val="[Spt-BH.xls]B____x005f_x0004_______12"/>
      <sheetName val="[Spt-BH.xls]B___x005f_x0000__x005f_x0004_12"/>
      <sheetName val="[Spt-BH.xls][Spt-BH.xls]B___105"/>
      <sheetName val="[Spt-BH.xls][Spt-BH.xls]_Spt_43"/>
      <sheetName val="[Spt-BH.xls][Spt-BH.xls]_Spt_46"/>
      <sheetName val="[Spt-BH.xls][Spt-BH.xls]B___118"/>
      <sheetName val="[Spt-BH.xls][Spt-BH.xls]B___119"/>
      <sheetName val="[Spt-BH.xls][Spt-BH.xls]_Spt_47"/>
      <sheetName val="[Spt-BH.xls][Spt-BH.xls]B___120"/>
      <sheetName val="[Spt-BH.xls][Spt-BH.xls]B___121"/>
      <sheetName val="[Spt-BH.xls][Spt-BH.xls]B___122"/>
      <sheetName val="[Spt-BH.xls][Spt-BH.xls]B___123"/>
      <sheetName val="[Spt-BH.xls][Spt-BH.xls]_Spt_45"/>
      <sheetName val="[Spt-BH.xls][Spt-BH.xls]B___112"/>
      <sheetName val="[Spt-BH.xls][Spt-BH.xls]B___113"/>
      <sheetName val="[Spt-BH.xls][Spt-BH.xls]B___114"/>
      <sheetName val="[Spt-BH.xls][Spt-BH.xls]B___115"/>
      <sheetName val="[Spt-BH.xls][Spt-BH.xls]B___116"/>
      <sheetName val="[Spt-BH.xls][Spt-BH.xls]B___117"/>
      <sheetName val="[Spt-BH.xls][Spt-BH.xls]_Spt_49"/>
      <sheetName val="[Spt-BH.xls][Spt-BH.xls]B___136"/>
      <sheetName val="[Spt-BH.xls][Spt-BH.xls]B___137"/>
      <sheetName val="[Spt-BH.xls][Spt-BH.xls]_Spt_51"/>
      <sheetName val="[Spt-BH.xls][Spt-BH.xls]B___138"/>
      <sheetName val="[Spt-BH.xls][Spt-BH.xls]B___139"/>
      <sheetName val="[Spt-BH.xls][Spt-BH.xls]B___140"/>
      <sheetName val="[Spt-BH.xls][Spt-BH.xls]B___141"/>
      <sheetName val="[Spt-BH.xls][Spt-BH.xls]B___124"/>
      <sheetName val="[Spt-BH.xls][Spt-BH.xls]B___125"/>
      <sheetName val="[Spt-BH.xls][Spt-BH.xls]B___126"/>
      <sheetName val="[Spt-BH.xls][Spt-BH.xls]B___127"/>
      <sheetName val="[Spt-BH.xls][Spt-BH.xls]B___128"/>
      <sheetName val="[Spt-BH.xls][Spt-BH.xls]B___129"/>
      <sheetName val="[Spt-BH.xls][Spt-BH.xls]_Spt_48"/>
      <sheetName val="[Spt-BH.xls][Spt-BH.xls]B___130"/>
      <sheetName val="[Spt-BH.xls][Spt-BH.xls]B___131"/>
      <sheetName val="[Spt-BH.xls][Spt-BH.xls]B___132"/>
      <sheetName val="[Spt-BH.xls][Spt-BH.xls]B___133"/>
      <sheetName val="[Spt-BH.xls][Spt-BH.xls]B___134"/>
      <sheetName val="[Spt-BH.xls][Spt-BH.xls]B___135"/>
      <sheetName val="[Spt-BH.xls][Spt-BH.xls]_Spt_50"/>
      <sheetName val="[Spt-BH.xls][Spt-BH.xls]B___142"/>
      <sheetName val="[Spt-BH.xls][Spt-BH.xls]B___143"/>
      <sheetName val="[Spt-BH.xls][Spt-BH.xls]B___144"/>
      <sheetName val="[Spt-BH.xls][Spt-BH.xls]B___145"/>
      <sheetName val="[Spt-BH.xls][Spt-BH.xls]B___146"/>
      <sheetName val="[Spt-BH.xls][Spt-BH.xls]B___147"/>
      <sheetName val="[Spt-BH.xls][Spt-BH.xls]_Spt_52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60"/>
      <sheetName val="[Spt-BH.xls][Spt-BH.xls]B___161"/>
      <sheetName val="[Spt-BH.xls][Spt-BH.xls]B___162"/>
      <sheetName val="[Spt-BH.xls][Spt-BH.xls]B___163"/>
      <sheetName val="[Spt-BH.xls]B____x005f_x0004_______13"/>
      <sheetName val="[Spt-BH.xls]B___x005f_x0000__x005f_x0004_13"/>
      <sheetName val="[Spt-BH.xls][Spt-BH.xls]B___164"/>
      <sheetName val="[Spt-BH.xls][Spt-BH.xls]B___165"/>
      <sheetName val="[Spt-BH.xls][Spt-BH.xls]B___166"/>
      <sheetName val="[Spt-BH.xls][Spt-BH.xls]_Spt_55"/>
      <sheetName val="[Spt-BH.xls][Spt-BH.xls]B___167"/>
      <sheetName val="[Spt-BH.xls][Spt-BH.xls]B___168"/>
      <sheetName val="[Spt-BH.xls][Spt-BH.xls]B___169"/>
      <sheetName val="[Spt-BH.xls][Spt-BH.xls]B___170"/>
      <sheetName val="[Spt-BH.xls][Spt-BH.xls]B___171"/>
      <sheetName val="[Spt-BH.xls][Spt-BH.xls]B___172"/>
      <sheetName val="[Spt-BH.xls][Spt-BH.xls]B___186"/>
      <sheetName val="[Spt-BH.xls][Spt-BH.xls]B___187"/>
      <sheetName val="[Spt-BH.xls][Spt-BH.xls]B___188"/>
      <sheetName val="[Spt-BH.xls][Spt-BH.xls]B___189"/>
      <sheetName val="[Spt-BH.xls]B____x005f_x0004_______15"/>
      <sheetName val="[Spt-BH.xls]B___x005f_x0000__x005f_x0004_15"/>
      <sheetName val="[Spt-BH.xls][Spt-BH.xls]_Spt_60"/>
      <sheetName val="[Spt-BH.xls][Spt-BH.xls]B___190"/>
      <sheetName val="[Spt-BH.xls][Spt-BH.xls]B___191"/>
      <sheetName val="[Spt-BH.xls][Spt-BH.xls]B___192"/>
      <sheetName val="[Spt-BH.xls][Spt-BH.xls]_Spt_58"/>
      <sheetName val="[Spt-BH.xls][Spt-BH.xls]_Spt_59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4"/>
      <sheetName val="[Spt-BH.xls]B___x005f_x0000__x005f_x0004_14"/>
      <sheetName val="[Spt-BH.xls][Spt-BH.xls]B___183"/>
      <sheetName val="[Spt-BH.xls][Spt-BH.xls]B___184"/>
      <sheetName val="[Spt-BH.xls][Spt-BH.xls]B___185"/>
      <sheetName val="[Spt-BH.xls][Spt-BH.xls]_Spt_65"/>
      <sheetName val="[Spt-BH.xls][Spt-BH.xls]B___213"/>
      <sheetName val="[Spt-BH.xls][Spt-BH.xls]B___214"/>
      <sheetName val="[Spt-BH.xls][Spt-BH.xls]_Spt_66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B___220"/>
      <sheetName val="[Spt-BH.xls][Spt-BH.xls]_Spt_68"/>
      <sheetName val="[Spt-BH.xls][Spt-BH.xls]B___221"/>
      <sheetName val="[Spt-BH.xls][Spt-BH.xls]B___222"/>
      <sheetName val="[Spt-BH.xls][Spt-BH.xls]B___226"/>
      <sheetName val="[Spt-BH.xls][Spt-BH.xls]B___227"/>
      <sheetName val="[Spt-BH.xls][Spt-BH.xls]B___228"/>
      <sheetName val="[Spt-BH.xls][Spt-BH.xls]B___229"/>
      <sheetName val="[Spt-BH.xls]B____x005f_x0004_______18"/>
      <sheetName val="[Spt-BH.xls]B___x005f_x0000__x005f_x0004_18"/>
      <sheetName val="[Spt-BH.xls][Spt-BH.xls]B___230"/>
      <sheetName val="[Spt-BH.xls][Spt-BH.xls]B___231"/>
      <sheetName val="[Spt-BH.xls][Spt-BH.xls]_Spt_67"/>
      <sheetName val="[Spt-BH.xls][Spt-BH.xls]B___223"/>
      <sheetName val="[Spt-BH.xls][Spt-BH.xls]B___224"/>
      <sheetName val="[Spt-BH.xls][Spt-BH.xls]B___225"/>
      <sheetName val="[Spt-BH.xls][Spt-BH.xls]B___232"/>
      <sheetName val="[Spt-BH.xls][Spt-BH.xls]B___233"/>
      <sheetName val="[Spt-BH.xls][Spt-BH.xls]B___234"/>
      <sheetName val="[Spt-BH.xls][Spt-BH.xls]B___235"/>
      <sheetName val="[Spt-BH.xls]B____x005f_x0004_______19"/>
      <sheetName val="[Spt-BH.xls]B___x005f_x0000__x005f_x0004_19"/>
      <sheetName val="[Spt-BH.xls][Spt-BH.xls]_Spt_69"/>
      <sheetName val="[Spt-BH.xls][Spt-BH.xls]B___236"/>
      <sheetName val="[Spt-BH.xls][Spt-BH.xls]B___237"/>
      <sheetName val="[Spt-BH.xls][Spt-BH.xls]B___238"/>
      <sheetName val="[Spt-BH.xls][Spt-BH.xls]B___239"/>
      <sheetName val="[Spt-BH.xls][Spt-BH.xls]B___240"/>
      <sheetName val="[Spt-BH.xls][Spt-BH.xls]B___241"/>
      <sheetName val="[Spt-BH.xls][Spt-BH.xls]B___242"/>
      <sheetName val="[Spt-BH.xls]B____x005f_x0004_______20"/>
      <sheetName val="[Spt-BH.xls]B___x005f_x0000__x005f_x0004_20"/>
      <sheetName val="[Spt-BH.xls][Spt-BH.xls]_Spt_70"/>
      <sheetName val="[Spt-BH.xls][Spt-BH.xls]B___243"/>
      <sheetName val="[Spt-BH.xls][Spt-BH.xls]B___244"/>
      <sheetName val="[Spt-BH.xls][Spt-BH.xls]B___245"/>
      <sheetName val="[Spt-BH.xls][Spt-BH.xls]B___246"/>
      <sheetName val="[Spt-BH.xls][Spt-BH.xls]B___247"/>
      <sheetName val="[Spt-BH.xls][Spt-BH.xls]B___248"/>
      <sheetName val="[Spt-BH.xls][Spt-BH.xls]B___249"/>
      <sheetName val="[Spt-BH.xls]B____x005f_x0004_______21"/>
      <sheetName val="[Spt-BH.xls]B___x005f_x0000__x005f_x0004_21"/>
      <sheetName val="[Spt-BH.xls][Spt-BH.xls]_Spt_71"/>
      <sheetName val="[Spt-BH.xls][Spt-BH.xls]B___250"/>
      <sheetName val="[Spt-BH.xls][Spt-BH.xls]B___251"/>
      <sheetName val="[Spt-BH.xls][Spt-BH.xls]B___252"/>
      <sheetName val="[Spt-BH.xls][Spt-BH.xls]B___253"/>
      <sheetName val="[Spt-BH.xls][Spt-BH.xls]B___254"/>
      <sheetName val="[Spt-BH.xls][Spt-BH.xls]B___255"/>
      <sheetName val="[Spt-BH.xls][Spt-BH.xls]B___256"/>
      <sheetName val="[Spt-BH.xls]B____x005f_x0004_______22"/>
      <sheetName val="[Spt-BH.xls]B___x005f_x0000__x005f_x0004_22"/>
      <sheetName val="[Spt-BH.xls][Spt-BH.xls]_Spt_72"/>
      <sheetName val="[Spt-BH.xls][Spt-BH.xls]B___257"/>
      <sheetName val="[Spt-BH.xls][Spt-BH.xls]B___258"/>
      <sheetName val="[Spt-BH.xls][Spt-BH.xls]B___259"/>
      <sheetName val="[Spt-BH.xls][Spt-BH.xls]B___274"/>
      <sheetName val="[Spt-BH.xls][Spt-BH.xls]B___275"/>
      <sheetName val="[Spt-BH.xls][Spt-BH.xls]_Spt_77"/>
      <sheetName val="[Spt-BH.xls][Spt-BH.xls]B___276"/>
      <sheetName val="[Spt-BH.xls][Spt-BH.xls]B___277"/>
      <sheetName val="[Spt-BH.xls]B____x005f_x0004_______24"/>
      <sheetName val="[Spt-BH.xls]B___x005f_x0000__x005f_x0004_24"/>
      <sheetName val="[Spt-BH.xls][Spt-BH.xls]B___278"/>
      <sheetName val="[Spt-BH.xls][Spt-BH.xls]B___279"/>
      <sheetName val="[Spt-BH.xls][Spt-BH.xls]B___273"/>
      <sheetName val="[Spt-BH.xls][Spt-BH.xls]B___287"/>
      <sheetName val="[Spt-BH.xls][Spt-BH.xls]B___288"/>
      <sheetName val="[Spt-BH.xls][Spt-BH.xls]_Spt_78"/>
      <sheetName val="[Spt-BH.xls][Spt-BH.xls]B___289"/>
      <sheetName val="[Spt-BH.xls][Spt-BH.xls]B___290"/>
      <sheetName val="[Spt-BH.xls][Spt-BH.xls]B___294"/>
      <sheetName val="[Spt-BH.xls][Spt-BH.xls]B___295"/>
      <sheetName val="[Spt-BH.xls][Spt-BH.xls]_Spt_79"/>
      <sheetName val="[Spt-BH.xls][Spt-BH.xls]B___296"/>
      <sheetName val="[Spt-BH.xls][Spt-BH.xls]B___297"/>
      <sheetName val="[Spt-BH.xls]B____x005f_x0004_______26"/>
      <sheetName val="[Spt-BH.xls]B___x005f_x0000__x005f_x0004_26"/>
      <sheetName val="[Spt-BH.xls][Spt-BH.xls]B___298"/>
      <sheetName val="[Spt-BH.xls][Spt-BH.xls]B___299"/>
      <sheetName val="[Spt-BH.xls][Spt-BH.xls]B___291"/>
      <sheetName val="[Spt-BH.xls][Spt-BH.xls]B___292"/>
      <sheetName val="[Spt-BH.xls][Spt-BH.xls]B___293"/>
      <sheetName val="[Spt-BH.xls][Spt-BH.xls]_Spt_76"/>
      <sheetName val="[Spt-BH.xls][Spt-BH.xls]B___280"/>
      <sheetName val="[Spt-BH.xls][Spt-BH.xls]B___281"/>
      <sheetName val="[Spt-BH.xls][Spt-BH.xls]B___282"/>
      <sheetName val="[Spt-BH.xls][Spt-BH.xls]B___283"/>
      <sheetName val="[Spt-BH.xls]B____x005f_x0004_______25"/>
      <sheetName val="[Spt-BH.xls]B___x005f_x0000__x005f_x0004_25"/>
      <sheetName val="[Spt-BH.xls][Spt-BH.xls]B___284"/>
      <sheetName val="[Spt-BH.xls][Spt-BH.xls]B___285"/>
      <sheetName val="[Spt-BH.xls][Spt-BH.xls]B___286"/>
      <sheetName val="[Spt-BH.xls][Spt-BH.xls]_Spt_80"/>
      <sheetName val="[Spt-BH.xls][Spt-BH.xls]B___300"/>
      <sheetName val="[Spt-BH.xls][Spt-BH.xls]B___301"/>
      <sheetName val="[Spt-BH.xls][Spt-BH.xls]_Spt_81"/>
      <sheetName val="[Spt-BH.xls][Spt-BH.xls]B___302"/>
      <sheetName val="[Spt-BH.xls][Spt-BH.xls]B___303"/>
      <sheetName val="[Spt-BH.xls][Spt-BH.xls]B___304"/>
      <sheetName val="[Spt-BH.xls][Spt-BH.xls]B___305"/>
      <sheetName val="[Spt-BH.xls][Spt-BH.xls]_Spt_82"/>
      <sheetName val="[Spt-BH.xls][Spt-BH.xls]B___313"/>
      <sheetName val="[Spt-BH.xls][Spt-BH.xls]B___314"/>
      <sheetName val="[Spt-BH.xls][Spt-BH.xls]_Spt_83"/>
      <sheetName val="[Spt-BH.xls][Spt-BH.xls]B___315"/>
      <sheetName val="[Spt-BH.xls][Spt-BH.xls]B___316"/>
      <sheetName val="[Spt-BH.xls][Spt-BH.xls]B___320"/>
      <sheetName val="[Spt-BH.xls][Spt-BH.xls]B___321"/>
      <sheetName val="[Spt-BH.xls][Spt-BH.xls]_Spt_84"/>
      <sheetName val="[Spt-BH.xls][Spt-BH.xls]B___322"/>
      <sheetName val="[Spt-BH.xls][Spt-BH.xls]B___323"/>
      <sheetName val="[Spt-BH.xls]B____x005f_x0004_______28"/>
      <sheetName val="[Spt-BH.xls]B___x005f_x0000__x005f_x0004_28"/>
      <sheetName val="[Spt-BH.xls][Spt-BH.xls]B___324"/>
      <sheetName val="[Spt-BH.xls][Spt-BH.xls]B___325"/>
      <sheetName val="[Spt-BH.xls][Spt-BH.xls]B___317"/>
      <sheetName val="[Spt-BH.xls][Spt-BH.xls]B___318"/>
      <sheetName val="[Spt-BH.xls][Spt-BH.xls]B___319"/>
      <sheetName val="[Spt-BH.xls][Spt-BH.xls]B___306"/>
      <sheetName val="[Spt-BH.xls][Spt-BH.xls]B___307"/>
      <sheetName val="[Spt-BH.xls][Spt-BH.xls]B___308"/>
      <sheetName val="[Spt-BH.xls][Spt-BH.xls]B___309"/>
      <sheetName val="[Spt-BH.xls]B____x005f_x0004_______27"/>
      <sheetName val="[Spt-BH.xls]B___x005f_x0000__x005f_x0004_27"/>
      <sheetName val="[Spt-BH.xls][Spt-BH.xls]B___310"/>
      <sheetName val="[Spt-BH.xls][Spt-BH.xls]B___311"/>
      <sheetName val="[Spt-BH.xls][Spt-BH.xls]B___312"/>
      <sheetName val="[Spt-BH.xls][Spt-BH.xls]B___326"/>
      <sheetName val="[Spt-BH.xls][Spt-BH.xls]B___327"/>
      <sheetName val="[Spt-BH.xls][Spt-BH.xls]_Spt_90"/>
      <sheetName val="[Spt-BH.xls][Spt-BH.xls]B___328"/>
      <sheetName val="[Spt-BH.xls][Spt-BH.xls]B___329"/>
      <sheetName val="[Spt-BH.xls][Spt-BH.xls]B___358"/>
      <sheetName val="[Spt-BH.xls][Spt-BH.xls]B___359"/>
      <sheetName val="[Spt-BH.xls][Spt-BH.xls]_Spt_91"/>
      <sheetName val="[Spt-BH.xls][Spt-BH.xls]B___360"/>
      <sheetName val="[Spt-BH.xls][Spt-BH.xls]B___361"/>
      <sheetName val="[Spt-BH.xls]B____x005f_x0004_______29"/>
      <sheetName val="[Spt-BH.xls]B___x005f_x0000__x005f_x0004_29"/>
      <sheetName val="[Spt-BH.xls][Spt-BH.xls]B___362"/>
      <sheetName val="[Spt-BH.xls][Spt-BH.xls]B___363"/>
      <sheetName val="[Spt-BH.xls][Spt-BH.xls]_Spt_85"/>
      <sheetName val="[Spt-BH.xls][Spt-BH.xls]B___330"/>
      <sheetName val="[Spt-BH.xls][Spt-BH.xls]B___331"/>
      <sheetName val="[Spt-BH.xls][Spt-BH.xls]B___332"/>
      <sheetName val="[Spt-BH.xls][Spt-BH.xls]_Spt_86"/>
      <sheetName val="[Spt-BH.xls][Spt-BH.xls]B___333"/>
      <sheetName val="[Spt-BH.xls][Spt-BH.xls]B___334"/>
      <sheetName val="[Spt-BH.xls][Spt-BH.xls]B___335"/>
      <sheetName val="[Spt-BH.xls][Spt-BH.xls]B___336"/>
      <sheetName val="[Spt-BH.xls][Spt-BH.xls]B___337"/>
      <sheetName val="[Spt-BH.xls][Spt-BH.xls]B___338"/>
      <sheetName val="[Spt-BH.xls][Spt-BH.xls]_Spt_87"/>
      <sheetName val="[Spt-BH.xls][Spt-BH.xls]B___339"/>
      <sheetName val="[Spt-BH.xls][Spt-BH.xls]B___340"/>
      <sheetName val="[Spt-BH.xls][Spt-BH.xls]B___341"/>
      <sheetName val="[Spt-BH.xls][Spt-BH.xls]B___342"/>
      <sheetName val="[Spt-BH.xls][Spt-BH.xls]B___343"/>
      <sheetName val="[Spt-BH.xls][Spt-BH.xls]B___344"/>
      <sheetName val="[Spt-BH.xls][Spt-BH.xls]_Spt_88"/>
      <sheetName val="[Spt-BH.xls][Spt-BH.xls]B___345"/>
      <sheetName val="[Spt-BH.xls][Spt-BH.xls]B___346"/>
      <sheetName val="[Spt-BH.xls][Spt-BH.xls]B___347"/>
      <sheetName val="[Spt-BH.xls][Spt-BH.xls]B___348"/>
      <sheetName val="[Spt-BH.xls][Spt-BH.xls]B___349"/>
      <sheetName val="[Spt-BH.xls][Spt-BH.xls]B___350"/>
      <sheetName val="[Spt-BH.xls][Spt-BH.xls]B___365"/>
      <sheetName val="[Spt-BH.xls][Spt-BH.xls]B___366"/>
      <sheetName val="[Spt-BH.xls][Spt-BH.xls]_Spt_95"/>
      <sheetName val="[Spt-BH.xls][Spt-BH.xls]B___367"/>
      <sheetName val="[Spt-BH.xls][Spt-BH.xls]B___368"/>
      <sheetName val="[Spt-BH.xls]B____x005f_x0004_______31"/>
      <sheetName val="[Spt-BH.xls]B___x005f_x0000__x005f_x0004_31"/>
      <sheetName val="[Spt-BH.xls][Spt-BH.xls]B___369"/>
      <sheetName val="[Spt-BH.xls][Spt-BH.xls]B___370"/>
      <sheetName val="[Spt-BH.xls][Spt-BH.xls]B___364"/>
      <sheetName val="[Spt-BH.xls][Spt-BH.xls]_Spt_89"/>
      <sheetName val="[Spt-BH.xls][Spt-BH.xls]B___351"/>
      <sheetName val="[Spt-BH.xls][Spt-BH.xls]B___352"/>
      <sheetName val="[Spt-BH.xls][Spt-BH.xls]B___353"/>
      <sheetName val="[Spt-BH.xls][Spt-BH.xls]B___354"/>
      <sheetName val="[Spt-BH.xls][Spt-BH.xls]B___355"/>
      <sheetName val="[Spt-BH.xls][Spt-BH.xls]B___356"/>
      <sheetName val="[Spt-BH.xls]B____x005f_x0004_______30"/>
      <sheetName val="[Spt-BH.xls]B___x005f_x0000__x005f_x0004_30"/>
      <sheetName val="[Spt-BH.xls][Spt-BH.xls]B___357"/>
      <sheetName val="[Spt-BH.xls][Spt-BH.xls]B___390"/>
      <sheetName val="[Spt-BH.xls][Spt-BH.xls]B___391"/>
      <sheetName val="[Spt-BH.xls][Spt-BH.xls]B___392"/>
      <sheetName val="[Spt-BH.xls][Spt-BH.xls]B___393"/>
      <sheetName val="[Spt-BH.xls]B____x005f_x0004_______32"/>
      <sheetName val="[Spt-BH.xls]B___x005f_x0000__x005f_x0004_32"/>
      <sheetName val="[Spt-BH.xls][Spt-BH.xls]B___394"/>
      <sheetName val="[Spt-BH.xls][Spt-BH.xls]B___395"/>
      <sheetName val="[Spt-BH.xls][Spt-BH.xls]B___371"/>
      <sheetName val="[Spt-BH.xls][Spt-BH.xls]_Spt_92"/>
      <sheetName val="[Spt-BH.xls][Spt-BH.xls]B___372"/>
      <sheetName val="[Spt-BH.xls][Spt-BH.xls]B___373"/>
      <sheetName val="[Spt-BH.xls][Spt-BH.xls]B___374"/>
      <sheetName val="[Spt-BH.xls][Spt-BH.xls]B___375"/>
      <sheetName val="[Spt-BH.xls][Spt-BH.xls]B___376"/>
      <sheetName val="[Spt-BH.xls][Spt-BH.xls]B___377"/>
      <sheetName val="[Spt-BH.xls][Spt-BH.xls]_Spt_93"/>
      <sheetName val="[Spt-BH.xls][Spt-BH.xls]B___378"/>
      <sheetName val="[Spt-BH.xls][Spt-BH.xls]B___379"/>
      <sheetName val="[Spt-BH.xls][Spt-BH.xls]B___380"/>
      <sheetName val="[Spt-BH.xls][Spt-BH.xls]B___381"/>
      <sheetName val="[Spt-BH.xls][Spt-BH.xls]B___382"/>
      <sheetName val="[Spt-BH.xls][Spt-BH.xls]B___383"/>
      <sheetName val="[Spt-BH.xls][Spt-BH.xls]_Spt_94"/>
      <sheetName val="[Spt-BH.xls][Spt-BH.xls]B___384"/>
      <sheetName val="[Spt-BH.xls][Spt-BH.xls]B___385"/>
      <sheetName val="[Spt-BH.xls][Spt-BH.xls]B___386"/>
      <sheetName val="[Spt-BH.xls][Spt-BH.xls]B___387"/>
      <sheetName val="[Spt-BH.xls][Spt-BH.xls]B___388"/>
      <sheetName val="[Spt-BH.xls][Spt-BH.xls]B___389"/>
      <sheetName val="[Spt-BH.xls][Spt-BH.xls]_Spt_96"/>
      <sheetName val="[Spt-BH.xls][Spt-BH.xls]B___396"/>
      <sheetName val="[Spt-BH.xls][Spt-BH.xls]B___397"/>
      <sheetName val="[Spt-BH.xls][Spt-BH.xls]B___398"/>
      <sheetName val="[Spt-BH.xls][Spt-BH.xls]B___399"/>
      <sheetName val="[Spt-BH.xls][Spt-BH.xls]B___400"/>
      <sheetName val="[Spt-BH.xls][Spt-BH.xls]B___401"/>
      <sheetName val="[Spt-BH.xls]B____x005f_x0004_______33"/>
      <sheetName val="[Spt-BH.xls]B___x005f_x0000__x005f_x0004_33"/>
      <sheetName val="[Spt-BH.xls][Spt-BH.xls]B___402"/>
      <sheetName val="[Spt-BH.xls][Spt-BH.xls]_Sp_101"/>
      <sheetName val="[Spt-BH.xls][Spt-BH.xls]B___422"/>
      <sheetName val="[Spt-BH.xls][Spt-BH.xls]B___423"/>
      <sheetName val="[Spt-BH.xls][Spt-BH.xls]_Sp_102"/>
      <sheetName val="[Spt-BH.xls][Spt-BH.xls]B___424"/>
      <sheetName val="[Spt-BH.xls][Spt-BH.xls]B___425"/>
      <sheetName val="[Spt-BH.xls][Spt-BH.xls]B___426"/>
      <sheetName val="[Spt-BH.xls][Spt-BH.xls]B___427"/>
      <sheetName val="[Spt-BH.xls][Spt-BH.xls]_Sp_100"/>
      <sheetName val="[Spt-BH.xls][Spt-BH.xls]B___416"/>
      <sheetName val="[Spt-BH.xls][Spt-BH.xls]B___417"/>
      <sheetName val="[Spt-BH.xls][Spt-BH.xls]B___418"/>
      <sheetName val="[Spt-BH.xls][Spt-BH.xls]B___419"/>
      <sheetName val="[Spt-BH.xls][Spt-BH.xls]B___420"/>
      <sheetName val="[Spt-BH.xls][Spt-BH.xls]B___421"/>
      <sheetName val="[Spt-BH.xls][Spt-BH.xls]_Sp_103"/>
      <sheetName val="[Spt-BH.xls][Spt-BH.xls]_Sp_104"/>
      <sheetName val="[Spt-BH.xls][Spt-BH.xls]B___428"/>
      <sheetName val="[Spt-BH.xls][Spt-BH.xls]B___429"/>
      <sheetName val="[Spt-BH.xls][Spt-BH.xls]_Sp_110"/>
      <sheetName val="[Spt-BH.xls][Spt-BH.xls]B___430"/>
      <sheetName val="[Spt-BH.xls][Spt-BH.xls]B___431"/>
      <sheetName val="[Spt-BH.xls][Spt-BH.xls]B___447"/>
      <sheetName val="[Spt-BH.xls][Spt-BH.xls]B___448"/>
      <sheetName val="[Spt-BH.xls][Spt-BH.xls]_Sp_111"/>
      <sheetName val="[Spt-BH.xls][Spt-BH.xls]B___449"/>
      <sheetName val="[Spt-BH.xls][Spt-BH.xls]B___450"/>
      <sheetName val="[Spt-BH.xls]B____x005f_x0004_______35"/>
      <sheetName val="[Spt-BH.xls]B___x005f_x0000__x005f_x0004_35"/>
      <sheetName val="[Spt-BH.xls][Spt-BH.xls]B___451"/>
      <sheetName val="[Spt-BH.xls][Spt-BH.xls]B___452"/>
      <sheetName val="[Spt-BH.xls][Spt-BH.xls]_Sp_105"/>
      <sheetName val="[Spt-BH.xls][Spt-BH.xls]B___432"/>
      <sheetName val="[Spt-BH.xls][Spt-BH.xls]B___433"/>
      <sheetName val="[Spt-BH.xls][Spt-BH.xls]B___434"/>
      <sheetName val="[Spt-BH.xls][Spt-BH.xls]_Sp_106"/>
      <sheetName val="[Spt-BH.xls][Spt-BH.xls]B___435"/>
      <sheetName val="[Spt-BH.xls][Spt-BH.xls]B___436"/>
      <sheetName val="[Spt-BH.xls][Spt-BH.xls]_Sp_107"/>
      <sheetName val="[Spt-BH.xls][Spt-BH.xls]B___437"/>
      <sheetName val="[Spt-BH.xls][Spt-BH.xls]B___438"/>
      <sheetName val="[Spt-BH.xls]B____x005f_x0004_______36"/>
      <sheetName val="[Spt-BH.xls]B___x005f_x0000__x005f_x0004_36"/>
      <sheetName val="[Spt-BH.xls][Spt-BH.xls]B___439"/>
      <sheetName val="[Spt-BH.xls][Spt-BH.xls]B___440"/>
      <sheetName val="[Spt-BH.xls][Spt-BH.xls]_Sp_108"/>
      <sheetName val="[Spt-BH.xls][Spt-BH.xls]B___441"/>
      <sheetName val="[Spt-BH.xls][Spt-BH.xls]B___442"/>
      <sheetName val="[Spt-BH.xls][Spt-BH.xls]_Sp_109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53"/>
      <sheetName val="[Spt-BH.xls][Spt-BH.xls]B___454"/>
      <sheetName val="[Spt-BH.xls][Spt-BH.xls]_Sp_112"/>
      <sheetName val="[Spt-BH.xls][Spt-BH.xls]B___455"/>
      <sheetName val="[Spt-BH.xls][Spt-BH.xls]B___456"/>
      <sheetName val="[Spt-BH.xls][Spt-BH.xls]B___457"/>
      <sheetName val="[Spt-BH.xls][Spt-BH.xls]B___458"/>
      <sheetName val="[Spt-BH.xls][Spt-BH.xls]B___460"/>
      <sheetName val="[Spt-BH.xls][Spt-BH.xls]B___461"/>
      <sheetName val="[Spt-BH.xls][Spt-BH.xls]_Sp_126"/>
      <sheetName val="[Spt-BH.xls][Spt-BH.xls]B___462"/>
      <sheetName val="[Spt-BH.xls][Spt-BH.xls]B___463"/>
      <sheetName val="[Spt-BH.xls]B____x005f_x0004_______37"/>
      <sheetName val="[Spt-BH.xls]B___x005f_x0000__x005f_x0004_37"/>
      <sheetName val="[Spt-BH.xls][Spt-BH.xls]B___464"/>
      <sheetName val="[Spt-BH.xls][Spt-BH.xls]B___465"/>
      <sheetName val="[Spt-BH.xls][Spt-BH.xls]B___459"/>
      <sheetName val="[Spt-BH.xls][Spt-BH.xls]B___466"/>
      <sheetName val="[Spt-BH.xls][Spt-BH.xls]B___467"/>
      <sheetName val="[Spt-BH.xls][Spt-BH.xls]_Sp_128"/>
      <sheetName val="[Spt-BH.xls][Spt-BH.xls]B___468"/>
      <sheetName val="[Spt-BH.xls][Spt-BH.xls]B___469"/>
      <sheetName val="[Spt-BH.xls][Spt-BH.xls]B___470"/>
      <sheetName val="[Spt-BH.xls][Spt-BH.xls]B___471"/>
      <sheetName val="[Spt-BH.xls][Spt-BH.xls]_Sp_120"/>
      <sheetName val="[Spt-BH.xls][Spt-BH_xls]B_____2"/>
      <sheetName val="[Spt-BH.xls][Spt-BH_xls]B_____3"/>
      <sheetName val="[Spt-BH.xls][Spt-BH_xls]B_____4"/>
      <sheetName val="[Spt-BH.xls][Spt-BH_xls]B_____5"/>
      <sheetName val="[Spt-BH.xls][Spt-BH_xls]_Spt__2"/>
      <sheetName val="[Spt-BH.xls][Spt-BH_xls]B_____6"/>
      <sheetName val="[Spt-BH.xls][Spt-BH_xls]B_____7"/>
      <sheetName val="[Spt-BH.xls][Spt-BH_xls]B_____8"/>
      <sheetName val="[Spt-BH.xls][Spt-BH_xls]_Spt__3"/>
      <sheetName val="[Spt-BH.xls][Spt-BH_xls]B_____9"/>
      <sheetName val="[Spt-BH.xls][Spt-BH_xls]B____10"/>
      <sheetName val="[Spt-BH.xls][Spt-BH_xls]B____11"/>
      <sheetName val="[Spt-BH.xls][Spt-BH_xls]B____12"/>
      <sheetName val="[Spt-BH.xls][Spt-BH_xls]_Spt__4"/>
      <sheetName val="[Spt-BH.xls][Spt-BH_xls]B____24"/>
      <sheetName val="[Spt-BH.xls][Spt-BH_xls]B____25"/>
      <sheetName val="[Spt-BH.xls][Spt-BH_xls]B____26"/>
      <sheetName val="[Spt-BH.xls][Spt-BH_xls]B____27"/>
      <sheetName val="[Spt-BH.xls][Spt-BH_xls]_Spt__8"/>
      <sheetName val="[Spt-BH.xls][Spt-BH_xls]B____28"/>
      <sheetName val="[Spt-BH.xls][Spt-BH_xls]B____29"/>
      <sheetName val="[Spt-BH.xls][Spt-BH_xls]B____30"/>
      <sheetName val="[Spt-BH.xls][Spt-BH_xls]_Spt__9"/>
      <sheetName val="[Spt-BH.xls][Spt-BH_xls]B____31"/>
      <sheetName val="[Spt-BH.xls][Spt-BH_xls]B____32"/>
      <sheetName val="[Spt-BH.xls][Spt-BH_xls]B____33"/>
      <sheetName val="[Spt-BH.xls][Spt-BH_xls]B____34"/>
      <sheetName val="[Spt-BH.xls][Spt-BH_xls]_Spt_10"/>
      <sheetName val="SPT_vs_PHI36"/>
      <sheetName val="glass_project_concrete36"/>
      <sheetName val="glass_project_reift36"/>
      <sheetName val="glass_project_indices36"/>
      <sheetName val="Summary_050635"/>
      <sheetName val="Summary_0607-_31_MAR35"/>
      <sheetName val="Civil_Boq34"/>
      <sheetName val="Break_up_Sheet34"/>
      <sheetName val="SBC-BH_1935"/>
      <sheetName val="Rate_Analysis35"/>
      <sheetName val="Pile_cap34"/>
      <sheetName val="V_O_4_-_PCC_Qty34"/>
      <sheetName val="TBAL9697_-group_wise__sdpl34"/>
      <sheetName val="Abstract_Sheet34"/>
      <sheetName val="Legal_Risk_Analysis34"/>
      <sheetName val="BH_12-11-10-1335"/>
      <sheetName val="BH_12-11-10-935"/>
      <sheetName val="BH_36-15-3735"/>
      <sheetName val="BH_16-35-25-1735"/>
      <sheetName val="BH_35-25-1735"/>
      <sheetName val="Sheet1_(2)35"/>
      <sheetName val="d-safe_DELUXE34"/>
      <sheetName val="PRECAST_lightconc-II34"/>
      <sheetName val="RCC,Ret__Wall34"/>
      <sheetName val="Form_635"/>
      <sheetName val="PointNo_534"/>
      <sheetName val="E_&amp;_R34"/>
      <sheetName val="Mix_Design34"/>
      <sheetName val="CABLE_DATA34"/>
      <sheetName val="Fill_this_out_first___34"/>
      <sheetName val="REVISED4A_PROG_PERF-SITE_134"/>
      <sheetName val="BOQ_Direct_selling_cost34"/>
      <sheetName val="BOQ_(2)34"/>
      <sheetName val="final_abstract34"/>
      <sheetName val="Rev_S1_Abstract34"/>
      <sheetName val="Quantity_Abstract34"/>
      <sheetName val="Staff_Acco_34"/>
      <sheetName val="Pipe_Supports34"/>
      <sheetName val="M-Book_for_Conc34"/>
      <sheetName val="M-Book_for_FW34"/>
      <sheetName val="Load_Details-220kV34"/>
      <sheetName val="beam-reinft-IIInd_floor34"/>
      <sheetName val="INPUT_SHEET34"/>
      <sheetName val="Project_Budget_Worksheet34"/>
      <sheetName val="SANJAY_PAL34"/>
      <sheetName val="P_A_SELVAM34"/>
      <sheetName val="ANSARI_34"/>
      <sheetName val="abdesh_pal34"/>
      <sheetName val="sujay_bagchi34"/>
      <sheetName val="S_K_SINHA_BASU34"/>
      <sheetName val="KRISHNA_PRASAD34"/>
      <sheetName val="BARATH_&amp;_CO34"/>
      <sheetName val="L_B_YADAV34"/>
      <sheetName val="DEEPAK_KUMAR34"/>
      <sheetName val="MUKLAL_YADAV34"/>
      <sheetName val="MADHU_SUDHAN34"/>
      <sheetName val="SAUD_ALAM_34"/>
      <sheetName val="RAMESH_BABU34"/>
      <sheetName val="SAILEN_SARKAR34"/>
      <sheetName val="SANJAY_JENA134"/>
      <sheetName val="upendra_saw_34"/>
      <sheetName val="ALLOK_KUMAR_34"/>
      <sheetName val="except_wiring34"/>
      <sheetName val="BOQ_-II_ph_234"/>
      <sheetName val="STAFFSCHED_33"/>
      <sheetName val="Fee_Rate_Summary33"/>
      <sheetName val="d-safe_specs33"/>
      <sheetName val="class_&amp;_category33"/>
      <sheetName val="Rein-Final_(Ph_1+Ph2)33"/>
      <sheetName val="Metso_-_Forth_&amp;_Slurry_11_02_43"/>
      <sheetName val="220_11__BS_33"/>
      <sheetName val="SSR_&amp;_NSSR_Market_final33"/>
      <sheetName val="India_F&amp;S_Template33"/>
      <sheetName val="Quote_Sheet33"/>
      <sheetName val="Site_wise_NADs33"/>
      <sheetName val="precast_RC_element33"/>
      <sheetName val="Debits_as_on_12_04_0816"/>
      <sheetName val="Materials_Cost(PCC)33"/>
      <sheetName val="Stress_Calculation33"/>
      <sheetName val="RA_RCC_F33"/>
      <sheetName val="PRRM_Dashboard16"/>
      <sheetName val="Abstract_for_Variation7"/>
      <sheetName val="LBD_VARIATION7"/>
      <sheetName val="plinth_Beam_+_Stirrups_33"/>
      <sheetName val="GF_COLUMNS33"/>
      <sheetName val="G_F_ROOF_BEAM_33"/>
      <sheetName val="GF_SLAB_STEEL33"/>
      <sheetName val="GF_Lintel33"/>
      <sheetName val="GF_Stair33"/>
      <sheetName val="FF_COLUMNS33"/>
      <sheetName val="F_F__Steel_FINAL_(2)33"/>
      <sheetName val="FF_Lintel33"/>
      <sheetName val="FF_Stair33"/>
      <sheetName val="S_F__Steel_FINAL_33"/>
      <sheetName val="SF_Lintel33"/>
      <sheetName val="Material_List_7"/>
      <sheetName val="Inputs_&amp;_Summary_Output8"/>
      <sheetName val="Broad_Refresher_Model8"/>
      <sheetName val="LT_Motor_catalog7"/>
      <sheetName val="Cable_cat7"/>
      <sheetName val="Direct_cost_shed_A-2_7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2_2_띠장의_설계6"/>
      <sheetName val="Ra__stair6"/>
      <sheetName val="[Spt-BH.xls][Spt-BH_xls]B____35"/>
      <sheetName val="[Spt-BH.xls][Spt-BH_xls]B____36"/>
      <sheetName val="Cost_of_O_&amp;_O5"/>
      <sheetName val="Material_4"/>
      <sheetName val="Labour_&amp;_Plant4"/>
      <sheetName val="Materials_Cost4"/>
      <sheetName val="pr_cal4"/>
      <sheetName val="TRF_details4"/>
      <sheetName val="Staff_Forecast_spread5"/>
      <sheetName val="[Spt-BH.xls][Spt-BH_xls]_Spt_11"/>
      <sheetName val="[Spt-BH_xls][Spt-BH_xls][Spt-B3"/>
      <sheetName val="[Spt-BH_xls][Spt-BH_xls]B@[?@?3"/>
      <sheetName val="IO_List3"/>
      <sheetName val="syndicate_codes3"/>
      <sheetName val="Basic_Rate3"/>
      <sheetName val="INFLUENCES_ON_GM3"/>
      <sheetName val="Break_Up_(bc)3"/>
      <sheetName val="Break_Up_(bc1)3"/>
      <sheetName val="Break_Up_(bc2)3"/>
      <sheetName val="Fin_Sum3"/>
      <sheetName val="Steel_Payment_Doc3"/>
      <sheetName val="_AT-1-220_3"/>
      <sheetName val="_BC-2203"/>
      <sheetName val="DETAILED__BOQ3"/>
      <sheetName val="Works_-_Quote_Sheet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Havells__LT_(XLPE)3"/>
      <sheetName val="PL_Inst_RA_123"/>
      <sheetName val="PACK_(B)3"/>
      <sheetName val="[Spt-BH.xls][Spt-BH_xls]B____37"/>
      <sheetName val="Assumption_Inputs3"/>
      <sheetName val="Mat_Cost3"/>
      <sheetName val="_3"/>
      <sheetName val="Tender_Appraisal3"/>
      <sheetName val="Ins_&amp;_Bonds3"/>
      <sheetName val="Site_facilities3"/>
      <sheetName val="Clients_Requirements3"/>
      <sheetName val="DB_ET200(R__A)3"/>
      <sheetName val="[Spt-BH_xls]B@[_x005f_x0000__x005f_x0004_@3"/>
      <sheetName val="Labour_Rate_3"/>
      <sheetName val="1_01_(a)3"/>
      <sheetName val="[Spt-BH.xls][Spt-BH_xls]B____38"/>
      <sheetName val="2_BHK"/>
      <sheetName val="BALANCE-IOTL_"/>
      <sheetName val="kppl_pl"/>
      <sheetName val="_Spt-BH_xls__Spt-BH_xls_B@_"/>
      <sheetName val="_Spt-BH_xls__Spt-BH_xls_B@__@_"/>
      <sheetName val="_Spt-BH_xls__Spt-BH_xls__Spt-BH"/>
      <sheetName val="_Spt-BH_xls__Spt-BH_xls_B@__@__"/>
      <sheetName val="Prelims_Breakup"/>
      <sheetName val="Staff_planning"/>
      <sheetName val="1_yr_maintainance"/>
      <sheetName val="SP&amp;ST_제출가"/>
      <sheetName val="SP_Break_Up"/>
      <sheetName val="Basic_Rates"/>
      <sheetName val="activit-graph__"/>
      <sheetName val="B@_@_"/>
      <sheetName val="ACAD_Finishes"/>
      <sheetName val="Site_Details"/>
      <sheetName val="Site_Area_Statement"/>
      <sheetName val="SàQa@_x000"/>
      <sheetName val="MASTER_RATE_ANALYSIS"/>
      <sheetName val="[Spt-BH.xls][Spt-BH_xls]_Spt_12"/>
      <sheetName val="conc-foot-gradeslab"/>
      <sheetName val="B@___x0004_@__x0000"/>
      <sheetName val="foot-slab reinft"/>
      <sheetName val="HDPE"/>
      <sheetName val="DI"/>
      <sheetName val="pvc"/>
      <sheetName val="Civil-works"/>
      <sheetName val="ALL"/>
      <sheetName val="ANAL"/>
      <sheetName val="Data sheet"/>
      <sheetName val="BPL"/>
      <sheetName val="PCS DATA"/>
      <sheetName val="GR.slab-reinft"/>
      <sheetName val="dummy2"/>
      <sheetName val="SCHEDULE"/>
      <sheetName val="[Spt-BH.xls][Spt-BH.xls]B@[?_x0"/>
      <sheetName val="CPIPE"/>
      <sheetName val="기계내역서"/>
      <sheetName val="girder"/>
      <sheetName val="Rocker"/>
      <sheetName val="SàQa_x005f_x0005_@_x005f_x0000_"/>
      <sheetName val="간접비내역-1"/>
      <sheetName val="95삼성급(본사)"/>
      <sheetName val="BQ List"/>
      <sheetName val="OVERHEADS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Staff_Forecast_spread7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irect_cost_shed_A-2_13"/>
      <sheetName val="Staff_Forecast_sprea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irect_cost_shed_A-2_11"/>
      <sheetName val="Staff_Forecast_spread11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PRRM_Dashboard26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PRRM_Dashboard27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MFG"/>
      <sheetName val="Contract Status"/>
      <sheetName val="Budget"/>
      <sheetName val="[Spt-BH.xls][Spt-BH_xls]B____13"/>
      <sheetName val="[Spt-BH.xls][Spt-BH_xls]B____14"/>
      <sheetName val="[Spt-BH.xls][Spt-BH_xls]_Spt__5"/>
      <sheetName val="[Spt-BH.xls][Spt-BH_xls]B____15"/>
      <sheetName val="[Spt-BH.xls][Spt-BH_xls]B____16"/>
      <sheetName val="[Spt-BH.xls][Spt-BH_xls]_Spt__6"/>
      <sheetName val="ENCL9"/>
      <sheetName val="B@__x005f_x005f_x005f_x005F_x005f_x0000__x0"/>
      <sheetName val="PANEL ANNEXURE"/>
      <sheetName val="SANJAY_JENE120"/>
      <sheetName val="sujay_fagchi20"/>
      <sheetName val="B@_?_x0004_@?_x0000"/>
      <sheetName val="RCC-Rates"/>
      <sheetName val="Schd 8 Input"/>
      <sheetName val="Emp &amp; Trng"/>
      <sheetName val="Rate analysis- BOQ 1 "/>
      <sheetName val="p_m"/>
      <sheetName val="B@___x005f_x0004_@___$_"/>
      <sheetName val="[Spt-BH.xls][Spt-BH_xls]B____17"/>
      <sheetName val="[Spt-BH.xls][Spt-BH_xls]B____18"/>
      <sheetName val="[Spt-BH.xls][Spt-BH_xls]B____19"/>
      <sheetName val="[Spt-BH.xls][Spt-BH_xls]B____20"/>
      <sheetName val="[Spt-BH.xls][Spt-BH_xls]B____21"/>
      <sheetName val="[Spt-BH.xls][Spt-BH_xls]B____22"/>
      <sheetName val="[Spt-BH.xls][Spt-BH_xls]B____23"/>
      <sheetName val="[Spt-BH.xls][Spt-BH_xls]_Spt__7"/>
      <sheetName val="[Spt-BH.xls][Spt-BH_xls]B____39"/>
      <sheetName val="[Spt-BH.xls][Spt-BH_xls]B____40"/>
      <sheetName val="[Spt-BH.xls][Spt-BH_xls]B____41"/>
      <sheetName val="[Spt-BH.xls][Spt-BH_xls]B____42"/>
      <sheetName val="[Spt-BH.xls][Spt-BH_xls]_Spt_13"/>
      <sheetName val="[Spt-BH.xls][Spt-BH_xls]B____43"/>
      <sheetName val="[Spt-BH.xls][Spt-BH_xls]B____44"/>
      <sheetName val="[Spt-BH.xls][Spt-BH_xls]B____45"/>
      <sheetName val="[Spt-BH.xls][Spt-BH_xls]_Spt_14"/>
      <sheetName val="[Spt-BH.xls][Spt-BH_xls]B____46"/>
      <sheetName val="[Spt-BH.xls][Spt-BH_xls]B____47"/>
      <sheetName val="[Spt-BH.xls][Spt-BH_xls]B____48"/>
      <sheetName val="[Spt-BH.xls][Spt-BH_xls]B____49"/>
      <sheetName val="[Spt-BH.xls][Spt-BH_xls]_Spt_15"/>
      <sheetName val="[Spt-BH.xls][Spt-BH_xls]B____50"/>
      <sheetName val="[Spt-BH.xls][Spt-BH_xls]B____51"/>
      <sheetName val="[Spt-BH.xls][Spt-BH_xls]_Spt_16"/>
      <sheetName val="[Spt-BH.xls][Spt-BH_xls]B____52"/>
      <sheetName val="[Spt-BH.xls][Spt-BH_xls]B____53"/>
      <sheetName val="[Spt-BH.xls][Spt-BH_xls]_Spt_17"/>
      <sheetName val="[Spt-BH.xls][Spt-BH.xls]_Sp_121"/>
      <sheetName val="[Spt-BH.xls][Spt-BH_xls]B____54"/>
      <sheetName val="[Spt-BH.xls][Spt-BH_xls]B____55"/>
      <sheetName val="[Spt-BH.xls][Spt-BH_xls]B____56"/>
      <sheetName val="[Spt-BH.xls][Spt-BH_xls]B____57"/>
      <sheetName val="[Spt-BH.xls][Spt-BH_xls]_Spt_18"/>
      <sheetName val="[Spt-BH.xls][Spt-BH_xls]B____58"/>
      <sheetName val="[Spt-BH.xls][Spt-BH_xls]B____59"/>
      <sheetName val="[Spt-BH.xls][Spt-BH_xls]B____60"/>
      <sheetName val="[Spt-BH.xls][Spt-BH_xls]_Spt_19"/>
      <sheetName val="[Spt-BH.xls][Spt-BH_xls]B____61"/>
      <sheetName val="[Spt-BH.xls][Spt-BH_xls]B____62"/>
      <sheetName val="[Spt-BH.xls][Spt-BH_xls]B____63"/>
      <sheetName val="[Spt-BH.xls][Spt-BH_xls]B____64"/>
      <sheetName val="[Spt-BH.xls][Spt-BH_xls]_Spt_20"/>
      <sheetName val="[Spt-BH.xls][Spt-BH_xls]B____65"/>
      <sheetName val="[Spt-BH.xls][Spt-BH_xls]B____66"/>
      <sheetName val="[Spt-BH.xls][Spt-BH_xls]_Spt_21"/>
      <sheetName val="[Spt-BH.xls][Spt-BH_xls]B____67"/>
      <sheetName val="[Spt-BH.xls][Spt-BH_xls]B____68"/>
      <sheetName val="[Spt-BH.xls][Spt-BH_xls]_Spt_22"/>
      <sheetName val="[Spt-BH.xls][Spt-BH_xls]B____84"/>
      <sheetName val="[Spt-BH.xls][Spt-BH_xls]B____85"/>
      <sheetName val="[Spt-BH.xls][Spt-BH_xls]B____86"/>
      <sheetName val="[Spt-BH.xls][Spt-BH_xls]B____87"/>
      <sheetName val="[Spt-BH.xls][Spt-BH_xls]_Spt_28"/>
      <sheetName val="[Spt-BH.xls][Spt-BH_xls]B____88"/>
      <sheetName val="[Spt-BH.xls][Spt-BH_xls]B____89"/>
      <sheetName val="[Spt-BH.xls][Spt-BH_xls]B____90"/>
      <sheetName val="[Spt-BH.xls][Spt-BH_xls]_Spt_29"/>
      <sheetName val="[Spt-BH.xls][Spt-BH_xls]B____91"/>
      <sheetName val="[Spt-BH.xls][Spt-BH_xls]B____92"/>
      <sheetName val="[Spt-BH.xls][Spt-BH_xls]B____93"/>
      <sheetName val="[Spt-BH.xls][Spt-BH_xls]B____94"/>
      <sheetName val="[Spt-BH.xls][Spt-BH_xls]_Spt_30"/>
      <sheetName val="[Spt-BH.xls][Spt-BH_xls]B____95"/>
      <sheetName val="[Spt-BH.xls][Spt-BH_xls]B____96"/>
      <sheetName val="[Spt-BH.xls][Spt-BH_xls]_Spt_31"/>
      <sheetName val="[Spt-BH.xls][Spt-BH_xls]B____97"/>
      <sheetName val="[Spt-BH.xls][Spt-BH_xls]B____98"/>
      <sheetName val="[Spt-BH.xls][Spt-BH_xls]_Spt_32"/>
      <sheetName val="[Spt-BH.xls][Spt-BH_xls]B____69"/>
      <sheetName val="[Spt-BH.xls][Spt-BH_xls]B____70"/>
      <sheetName val="[Spt-BH.xls][Spt-BH_xls]B____71"/>
      <sheetName val="[Spt-BH.xls][Spt-BH_xls]B____72"/>
      <sheetName val="[Spt-BH.xls][Spt-BH_xls]_Spt_23"/>
      <sheetName val="[Spt-BH.xls][Spt-BH_xls]B____73"/>
      <sheetName val="[Spt-BH.xls][Spt-BH_xls]B____74"/>
      <sheetName val="[Spt-BH.xls][Spt-BH_xls]B____75"/>
      <sheetName val="[Spt-BH.xls][Spt-BH_xls]_Spt_24"/>
      <sheetName val="[Spt-BH.xls][Spt-BH_xls]B____76"/>
      <sheetName val="[Spt-BH.xls][Spt-BH_xls]B____77"/>
      <sheetName val="[Spt-BH.xls][Spt-BH_xls]B____78"/>
      <sheetName val="[Spt-BH.xls][Spt-BH_xls]B____79"/>
      <sheetName val="[Spt-BH.xls][Spt-BH_xls]_Spt_25"/>
      <sheetName val="[Spt-BH.xls][Spt-BH_xls]B____80"/>
      <sheetName val="[Spt-BH.xls][Spt-BH_xls]B____81"/>
      <sheetName val="[Spt-BH.xls][Spt-BH_xls]_Spt_26"/>
      <sheetName val="[Spt-BH.xls][Spt-BH_xls]B____82"/>
      <sheetName val="[Spt-BH.xls][Spt-BH_xls]B____83"/>
      <sheetName val="[Spt-BH.xls][Spt-BH_xls]_Spt_27"/>
      <sheetName val="[Spt-BH.xls][Spt-BH_xls]B____99"/>
      <sheetName val="[Spt-BH.xls][Spt-BH_xls]B___100"/>
      <sheetName val="[Spt-BH.xls][Spt-BH_xls]B___101"/>
      <sheetName val="[Spt-BH.xls][Spt-BH_xls]B___102"/>
      <sheetName val="[Spt-BH.xls][Spt-BH_xls]_Spt_33"/>
      <sheetName val="[Spt-BH.xls][Spt-BH_xls]B___103"/>
      <sheetName val="[Spt-BH.xls][Spt-BH_xls]B___104"/>
      <sheetName val="[Spt-BH.xls][Spt-BH_xls]B___105"/>
      <sheetName val="[Spt-BH.xls][Spt-BH_xls]_Spt_34"/>
      <sheetName val="[Spt-BH.xls][Spt-BH_xls]B___106"/>
      <sheetName val="[Spt-BH.xls][Spt-BH_xls]B___107"/>
      <sheetName val="[Spt-BH.xls][Spt-BH_xls]B___108"/>
      <sheetName val="[Spt-BH.xls][Spt-BH_xls]B___109"/>
      <sheetName val="[Spt-BH.xls][Spt-BH_xls]_Spt_35"/>
      <sheetName val="[Spt-BH.xls][Spt-BH_xls]B___110"/>
      <sheetName val="[Spt-BH.xls][Spt-BH_xls]B___111"/>
      <sheetName val="[Spt-BH.xls][Spt-BH_xls]_Spt_36"/>
      <sheetName val="[Spt-BH.xls][Spt-BH_xls]B___112"/>
      <sheetName val="[Spt-BH.xls][Spt-BH_xls]B___113"/>
      <sheetName val="[Spt-BH.xls][Spt-BH_xls]_Spt_37"/>
      <sheetName val="[Spt-BH.xls][Spt-BH_xls]B___114"/>
      <sheetName val="[Spt-BH.xls][Spt-BH_xls]B___115"/>
      <sheetName val="[Spt-BH.xls][Spt-BH_xls]B___116"/>
      <sheetName val="[Spt-BH.xls][Spt-BH_xls]B___117"/>
      <sheetName val="[Spt-BH.xls][Spt-BH_xls]_Spt_38"/>
      <sheetName val="[Spt-BH.xls][Spt-BH_xls]B___118"/>
      <sheetName val="[Spt-BH.xls][Spt-BH_xls]B___119"/>
      <sheetName val="[Spt-BH.xls][Spt-BH_xls]B___120"/>
      <sheetName val="[Spt-BH.xls][Spt-BH_xls]_Spt_39"/>
      <sheetName val="[Spt-BH.xls][Spt-BH_xls]B___121"/>
      <sheetName val="[Spt-BH.xls][Spt-BH_xls]B___122"/>
      <sheetName val="[Spt-BH.xls][Spt-BH_xls]B___123"/>
      <sheetName val="[Spt-BH.xls][Spt-BH_xls]B___124"/>
      <sheetName val="[Spt-BH.xls][Spt-BH_xls]_Spt_40"/>
      <sheetName val="[Spt-BH.xls][Spt-BH_xls]B___125"/>
      <sheetName val="[Spt-BH.xls][Spt-BH_xls]B___126"/>
      <sheetName val="[Spt-BH.xls][Spt-BH_xls]_Spt_41"/>
      <sheetName val="[Spt-BH.xls][Spt-BH_xls]B___127"/>
      <sheetName val="[Spt-BH.xls][Spt-BH_xls]B___128"/>
      <sheetName val="[Spt-BH.xls][Spt-BH_xls]_Spt_42"/>
      <sheetName val="[Spt-BH.xls][Spt-BH_xls]B___129"/>
      <sheetName val="[Spt-BH.xls][Spt-BH_xls]B___130"/>
      <sheetName val="[Spt-BH.xls][Spt-BH_xls]B___131"/>
      <sheetName val="[Spt-BH.xls][Spt-BH_xls]B___132"/>
      <sheetName val="[Spt-BH.xls][Spt-BH_xls]_Spt_43"/>
      <sheetName val="[Spt-BH.xls][Spt-BH_xls]B___133"/>
      <sheetName val="[Spt-BH.xls][Spt-BH_xls]B___134"/>
      <sheetName val="[Spt-BH.xls][Spt-BH_xls]B___135"/>
      <sheetName val="[Spt-BH.xls][Spt-BH_xls]_Spt_44"/>
      <sheetName val="[Spt-BH.xls][Spt-BH_xls]B___136"/>
      <sheetName val="[Spt-BH.xls][Spt-BH_xls]B___137"/>
      <sheetName val="[Spt-BH.xls][Spt-BH_xls]B___138"/>
      <sheetName val="[Spt-BH.xls][Spt-BH_xls]B___139"/>
      <sheetName val="[Spt-BH.xls][Spt-BH_xls]_Spt_45"/>
      <sheetName val="[Spt-BH.xls][Spt-BH_xls]B___140"/>
      <sheetName val="[Spt-BH.xls][Spt-BH_xls]B___141"/>
      <sheetName val="[Spt-BH.xls][Spt-BH_xls]_Spt_46"/>
      <sheetName val="[Spt-BH.xls][Spt-BH_xls]B___142"/>
      <sheetName val="[Spt-BH.xls][Spt-BH_xls]B___143"/>
      <sheetName val="[Spt-BH.xls][Spt-BH_xls]_Spt_47"/>
      <sheetName val="[Spt-BH.xls][Spt-BH_xls]B___144"/>
      <sheetName val="[Spt-BH.xls][Spt-BH_xls]B___145"/>
      <sheetName val="[Spt-BH.xls][Spt-BH_xls]B___146"/>
      <sheetName val="[Spt-BH.xls][Spt-BH_xls]B___147"/>
      <sheetName val="[Spt-BH.xls][Spt-BH_xls]_Spt_48"/>
      <sheetName val="[Spt-BH.xls][Spt-BH_xls]B___148"/>
      <sheetName val="[Spt-BH.xls][Spt-BH_xls]B___149"/>
      <sheetName val="[Spt-BH.xls][Spt-BH_xls]B___150"/>
      <sheetName val="[Spt-BH.xls][Spt-BH_xls]_Spt_49"/>
      <sheetName val="[Spt-BH.xls][Spt-BH_xls]B___151"/>
      <sheetName val="[Spt-BH.xls][Spt-BH_xls]B___152"/>
      <sheetName val="[Spt-BH.xls][Spt-BH_xls]B___153"/>
      <sheetName val="[Spt-BH.xls][Spt-BH_xls]B___154"/>
      <sheetName val="[Spt-BH.xls][Spt-BH_xls]_Spt_50"/>
      <sheetName val="[Spt-BH.xls][Spt-BH_xls]B___155"/>
      <sheetName val="[Spt-BH.xls][Spt-BH_xls]B___156"/>
      <sheetName val="[Spt-BH.xls][Spt-BH_xls]_Spt_51"/>
      <sheetName val="[Spt-BH.xls][Spt-BH_xls]B___157"/>
      <sheetName val="[Spt-BH.xls][Spt-BH_xls]B___158"/>
      <sheetName val="[Spt-BH.xls][Spt-BH_xls]_Spt_52"/>
      <sheetName val="[Spt-BH.xls][Spt-BH_xls]B___159"/>
      <sheetName val="[Spt-BH.xls][Spt-BH_xls]B___160"/>
      <sheetName val="[Spt-BH.xls][Spt-BH_xls]B___161"/>
      <sheetName val="[Spt-BH.xls][Spt-BH_xls]B___162"/>
      <sheetName val="[Spt-BH.xls][Spt-BH_xls]_Spt_53"/>
      <sheetName val="[Spt-BH.xls][Spt-BH_xls]B___163"/>
      <sheetName val="[Spt-BH.xls][Spt-BH_xls]B___164"/>
      <sheetName val="[Spt-BH.xls][Spt-BH_xls]B___165"/>
      <sheetName val="[Spt-BH.xls][Spt-BH_xls]_Spt_54"/>
      <sheetName val="[Spt-BH.xls][Spt-BH_xls]B___166"/>
      <sheetName val="[Spt-BH.xls][Spt-BH_xls]B___167"/>
      <sheetName val="[Spt-BH.xls][Spt-BH_xls]B___168"/>
      <sheetName val="[Spt-BH.xls][Spt-BH_xls]B___169"/>
      <sheetName val="[Spt-BH.xls][Spt-BH_xls]_Spt_55"/>
      <sheetName val="[Spt-BH.xls][Spt-BH_xls]B___170"/>
      <sheetName val="[Spt-BH.xls][Spt-BH_xls]B___171"/>
      <sheetName val="[Spt-BH.xls][Spt-BH_xls]_Spt_56"/>
      <sheetName val="[Spt-BH.xls][Spt-BH_xls]B___172"/>
      <sheetName val="[Spt-BH.xls][Spt-BH_xls]B___173"/>
      <sheetName val="[Spt-BH.xls][Spt-BH_xls]_Spt_57"/>
      <sheetName val="[Spt-BH.xls][Spt-BH_xls]B___174"/>
      <sheetName val="[Spt-BH.xls][Spt-BH_xls]B___175"/>
      <sheetName val="[Spt-BH.xls][Spt-BH_xls]B___176"/>
      <sheetName val="[Spt-BH.xls][Spt-BH_xls]B___177"/>
      <sheetName val="[Spt-BH.xls][Spt-BH_xls]_Spt_58"/>
      <sheetName val="[Spt-BH.xls][Spt-BH_xls]B___178"/>
      <sheetName val="[Spt-BH.xls][Spt-BH_xls]B___179"/>
      <sheetName val="[Spt-BH.xls][Spt-BH_xls]B___180"/>
      <sheetName val="[Spt-BH.xls][Spt-BH_xls]_Spt_59"/>
      <sheetName val="[Spt-BH.xls][Spt-BH_xls]B___181"/>
      <sheetName val="[Spt-BH.xls][Spt-BH_xls]B___182"/>
      <sheetName val="[Spt-BH.xls][Spt-BH_xls]B___183"/>
      <sheetName val="[Spt-BH.xls][Spt-BH_xls]B___184"/>
      <sheetName val="[Spt-BH.xls][Spt-BH_xls]_Spt_60"/>
      <sheetName val="[Spt-BH.xls][Spt-BH_xls]B___185"/>
      <sheetName val="[Spt-BH.xls][Spt-BH_xls]B___186"/>
      <sheetName val="[Spt-BH.xls][Spt-BH_xls]_Spt_61"/>
      <sheetName val="[Spt-BH.xls][Spt-BH_xls]B___187"/>
      <sheetName val="[Spt-BH.xls][Spt-BH_xls]B___188"/>
      <sheetName val="[Spt-BH.xls][Spt-BH_xls]_Spt_62"/>
      <sheetName val="[Spt-BH.xls][Spt-BH_xls]B___189"/>
      <sheetName val="[Spt-BH.xls][Spt-BH_xls]B___190"/>
      <sheetName val="[Spt-BH.xls][Spt-BH_xls]B___191"/>
      <sheetName val="[Spt-BH.xls][Spt-BH_xls]B___192"/>
      <sheetName val="[Spt-BH.xls][Spt-BH_xls]_Spt_63"/>
      <sheetName val="[Spt-BH.xls][Spt-BH_xls]B___193"/>
      <sheetName val="[Spt-BH.xls][Spt-BH_xls]B___194"/>
      <sheetName val="[Spt-BH.xls][Spt-BH_xls]B___195"/>
      <sheetName val="[Spt-BH.xls][Spt-BH_xls]_Spt_64"/>
      <sheetName val="[Spt-BH.xls][Spt-BH_xls]B___196"/>
      <sheetName val="[Spt-BH.xls][Spt-BH_xls]B___197"/>
      <sheetName val="[Spt-BH.xls][Spt-BH_xls]B___198"/>
      <sheetName val="[Spt-BH.xls][Spt-BH_xls]B___199"/>
      <sheetName val="[Spt-BH.xls][Spt-BH_xls]_Spt_65"/>
      <sheetName val="[Spt-BH.xls][Spt-BH_xls]B___200"/>
      <sheetName val="[Spt-BH.xls][Spt-BH_xls]B___201"/>
      <sheetName val="[Spt-BH.xls][Spt-BH_xls]_Spt_66"/>
      <sheetName val="[Spt-BH.xls][Spt-BH_xls]B___202"/>
      <sheetName val="[Spt-BH.xls][Spt-BH_xls]B___203"/>
      <sheetName val="[Spt-BH.xls][Spt-BH_xls]_Spt_67"/>
      <sheetName val="[Spt-BH.xls][Spt-BH_xls]B___204"/>
      <sheetName val="[Spt-BH.xls][Spt-BH_xls]B___205"/>
      <sheetName val="[Spt-BH.xls][Spt-BH_xls]B___206"/>
      <sheetName val="[Spt-BH.xls][Spt-BH_xls]B___207"/>
      <sheetName val="[Spt-BH.xls][Spt-BH_xls]_Spt_68"/>
      <sheetName val="[Spt-BH.xls][Spt-BH_xls]B___208"/>
      <sheetName val="[Spt-BH.xls][Spt-BH_xls]B___209"/>
      <sheetName val="[Spt-BH.xls][Spt-BH_xls]B___210"/>
      <sheetName val="[Spt-BH.xls][Spt-BH_xls]_Spt_69"/>
      <sheetName val="[Spt-BH.xls][Spt-BH_xls]B___211"/>
      <sheetName val="[Spt-BH.xls][Spt-BH_xls]B___212"/>
      <sheetName val="[Spt-BH.xls][Spt-BH_xls]B___213"/>
      <sheetName val="[Spt-BH.xls][Spt-BH_xls]B___214"/>
      <sheetName val="[Spt-BH.xls][Spt-BH_xls]_Spt_70"/>
      <sheetName val="[Spt-BH.xls][Spt-BH_xls]B___215"/>
      <sheetName val="[Spt-BH.xls][Spt-BH_xls]B___216"/>
      <sheetName val="[Spt-BH.xls][Spt-BH_xls]_Spt_71"/>
      <sheetName val="[Spt-BH.xls][Spt-BH_xls]B___217"/>
      <sheetName val="[Spt-BH.xls][Spt-BH_xls]B___218"/>
      <sheetName val="[Spt-BH.xls][Spt-BH_xls]_Spt_72"/>
      <sheetName val="[Spt-BH.xls][Spt-BH_xls]B___234"/>
      <sheetName val="[Spt-BH.xls][Spt-BH_xls]B___235"/>
      <sheetName val="[Spt-BH.xls][Spt-BH_xls]B___236"/>
      <sheetName val="[Spt-BH.xls][Spt-BH_xls]B___237"/>
      <sheetName val="[Spt-BH.xls][Spt-BH_xls]_Spt_78"/>
      <sheetName val="[Spt-BH.xls][Spt-BH_xls]B___238"/>
      <sheetName val="[Spt-BH.xls][Spt-BH_xls]B___239"/>
      <sheetName val="[Spt-BH.xls][Spt-BH_xls]B___240"/>
      <sheetName val="[Spt-BH.xls][Spt-BH_xls]_Spt_79"/>
      <sheetName val="[Spt-BH.xls][Spt-BH_xls]B___241"/>
      <sheetName val="[Spt-BH.xls][Spt-BH_xls]B___242"/>
      <sheetName val="[Spt-BH.xls][Spt-BH_xls]B___243"/>
      <sheetName val="[Spt-BH.xls][Spt-BH_xls]B___244"/>
      <sheetName val="[Spt-BH.xls][Spt-BH_xls]_Spt_80"/>
      <sheetName val="[Spt-BH.xls][Spt-BH_xls]B___245"/>
      <sheetName val="[Spt-BH.xls][Spt-BH_xls]B___246"/>
      <sheetName val="[Spt-BH.xls][Spt-BH_xls]_Spt_81"/>
      <sheetName val="[Spt-BH.xls][Spt-BH_xls]B___247"/>
      <sheetName val="[Spt-BH.xls][Spt-BH_xls]B___248"/>
      <sheetName val="[Spt-BH.xls][Spt-BH_xls]_Spt_82"/>
      <sheetName val="[Spt-BH.xls][Spt-BH_xls]B___219"/>
      <sheetName val="[Spt-BH.xls][Spt-BH_xls]B___220"/>
      <sheetName val="[Spt-BH.xls][Spt-BH_xls]B___221"/>
      <sheetName val="[Spt-BH.xls][Spt-BH_xls]B___222"/>
      <sheetName val="[Spt-BH.xls][Spt-BH_xls]_Spt_73"/>
      <sheetName val="[Spt-BH.xls][Spt-BH_xls]B___223"/>
      <sheetName val="[Spt-BH.xls][Spt-BH_xls]B___224"/>
      <sheetName val="[Spt-BH.xls][Spt-BH_xls]B___225"/>
      <sheetName val="[Spt-BH.xls][Spt-BH_xls]_Spt_74"/>
      <sheetName val="[Spt-BH.xls][Spt-BH_xls]B___226"/>
      <sheetName val="[Spt-BH.xls][Spt-BH_xls]B___227"/>
      <sheetName val="[Spt-BH.xls][Spt-BH_xls]B___228"/>
      <sheetName val="[Spt-BH.xls][Spt-BH_xls]B___229"/>
      <sheetName val="[Spt-BH.xls][Spt-BH_xls]_Spt_75"/>
      <sheetName val="[Spt-BH.xls][Spt-BH_xls]B___230"/>
      <sheetName val="[Spt-BH.xls][Spt-BH_xls]B___231"/>
      <sheetName val="[Spt-BH.xls][Spt-BH_xls]_Spt_76"/>
      <sheetName val="[Spt-BH.xls][Spt-BH_xls]B___232"/>
      <sheetName val="[Spt-BH.xls][Spt-BH_xls]B___233"/>
      <sheetName val="[Spt-BH.xls][Spt-BH_xls]_Spt_77"/>
      <sheetName val="[Spt-BH.xls][Spt-BH_xls]B___249"/>
      <sheetName val="[Spt-BH.xls][Spt-BH_xls]B___250"/>
      <sheetName val="[Spt-BH.xls][Spt-BH_xls]B___251"/>
      <sheetName val="[Spt-BH.xls][Spt-BH_xls]B___252"/>
      <sheetName val="[Spt-BH.xls][Spt-BH_xls]_Spt_83"/>
      <sheetName val="[Spt-BH.xls][Spt-BH_xls]B___253"/>
      <sheetName val="[Spt-BH.xls][Spt-BH_xls]B___254"/>
      <sheetName val="[Spt-BH.xls][Spt-BH_xls]B___255"/>
      <sheetName val="[Spt-BH.xls][Spt-BH_xls]_Spt_84"/>
      <sheetName val="[Spt-BH.xls][Spt-BH_xls]B___256"/>
      <sheetName val="[Spt-BH.xls][Spt-BH_xls]B___257"/>
      <sheetName val="[Spt-BH.xls][Spt-BH_xls]B___258"/>
      <sheetName val="[Spt-BH.xls][Spt-BH_xls]B___259"/>
      <sheetName val="[Spt-BH.xls][Spt-BH_xls]_Spt_85"/>
      <sheetName val="[Spt-BH.xls][Spt-BH_xls]B___260"/>
      <sheetName val="[Spt-BH.xls][Spt-BH_xls]B___261"/>
      <sheetName val="[Spt-BH.xls][Spt-BH_xls]_Spt_86"/>
      <sheetName val="[Spt-BH.xls][Spt-BH_xls]B___262"/>
      <sheetName val="[Spt-BH.xls][Spt-BH_xls]B___263"/>
      <sheetName val="[Spt-BH.xls][Spt-BH_xls]_Spt_87"/>
      <sheetName val="[Spt-BH.xls][Spt-BH.xls]_Sp_114"/>
      <sheetName val="[Spt-BH.xls][Spt-BH.xls]_Sp_113"/>
      <sheetName val="[Spt-BH.xls][Spt-BH.xls]_Sp_115"/>
      <sheetName val="[Spt-BH.xls][Spt-BH_xls]B___279"/>
      <sheetName val="[Spt-BH.xls][Spt-BH_xls]B___280"/>
      <sheetName val="[Spt-BH.xls][Spt-BH_xls]B___281"/>
      <sheetName val="[Spt-BH.xls][Spt-BH_xls]B___282"/>
      <sheetName val="[Spt-BH.xls][Spt-BH_xls]_Spt_93"/>
      <sheetName val="[Spt-BH.xls][Spt-BH_xls]B___283"/>
      <sheetName val="[Spt-BH.xls][Spt-BH_xls]B___284"/>
      <sheetName val="[Spt-BH.xls][Spt-BH_xls]B___285"/>
      <sheetName val="[Spt-BH.xls][Spt-BH_xls]_Spt_94"/>
      <sheetName val="[Spt-BH.xls][Spt-BH_xls]B___286"/>
      <sheetName val="[Spt-BH.xls][Spt-BH_xls]B___287"/>
      <sheetName val="[Spt-BH.xls][Spt-BH_xls]B___288"/>
      <sheetName val="[Spt-BH.xls][Spt-BH_xls]B___289"/>
      <sheetName val="[Spt-BH.xls][Spt-BH_xls]_Spt_95"/>
      <sheetName val="[Spt-BH.xls][Spt-BH_xls]B___290"/>
      <sheetName val="[Spt-BH.xls][Spt-BH_xls]B___291"/>
      <sheetName val="[Spt-BH.xls][Spt-BH_xls]_Spt_96"/>
      <sheetName val="[Spt-BH.xls][Spt-BH_xls]B___292"/>
      <sheetName val="[Spt-BH.xls][Spt-BH_xls]B___293"/>
      <sheetName val="[Spt-BH.xls][Spt-BH_xls]_Spt_97"/>
      <sheetName val="[Spt-BH.xls][Spt-BH_xls]B___264"/>
      <sheetName val="[Spt-BH.xls][Spt-BH_xls]B___265"/>
      <sheetName val="[Spt-BH.xls][Spt-BH_xls]B___266"/>
      <sheetName val="[Spt-BH.xls][Spt-BH_xls]B___267"/>
      <sheetName val="[Spt-BH.xls][Spt-BH_xls]_Spt_88"/>
      <sheetName val="[Spt-BH.xls][Spt-BH_xls]B___268"/>
      <sheetName val="[Spt-BH.xls][Spt-BH_xls]B___269"/>
      <sheetName val="[Spt-BH.xls][Spt-BH_xls]B___270"/>
      <sheetName val="[Spt-BH.xls][Spt-BH_xls]_Spt_89"/>
      <sheetName val="[Spt-BH.xls][Spt-BH_xls]B___271"/>
      <sheetName val="[Spt-BH.xls][Spt-BH_xls]B___272"/>
      <sheetName val="[Spt-BH.xls][Spt-BH_xls]B___273"/>
      <sheetName val="[Spt-BH.xls][Spt-BH_xls]B___274"/>
      <sheetName val="[Spt-BH.xls][Spt-BH_xls]_Spt_90"/>
      <sheetName val="[Spt-BH.xls][Spt-BH_xls]B___275"/>
      <sheetName val="[Spt-BH.xls][Spt-BH_xls]B___276"/>
      <sheetName val="[Spt-BH.xls][Spt-BH_xls]_Spt_91"/>
      <sheetName val="[Spt-BH.xls][Spt-BH_xls]B___277"/>
      <sheetName val="[Spt-BH.xls][Spt-BH_xls]B___278"/>
      <sheetName val="[Spt-BH.xls][Spt-BH_xls]_Spt_92"/>
      <sheetName val="[Spt-BH.xls][Spt-BH_xls]B___309"/>
      <sheetName val="[Spt-BH.xls][Spt-BH_xls]B___310"/>
      <sheetName val="[Spt-BH.xls][Spt-BH_xls]B___311"/>
      <sheetName val="[Spt-BH.xls][Spt-BH_xls]B___312"/>
      <sheetName val="[Spt-BH.xls][Spt-BH_xls]_Sp_103"/>
      <sheetName val="[Spt-BH.xls][Spt-BH_xls]B___313"/>
      <sheetName val="[Spt-BH.xls][Spt-BH_xls]B___314"/>
      <sheetName val="[Spt-BH.xls][Spt-BH_xls]B___315"/>
      <sheetName val="[Spt-BH.xls][Spt-BH_xls]_Sp_104"/>
      <sheetName val="[Spt-BH.xls][Spt-BH_xls]B___316"/>
      <sheetName val="[Spt-BH.xls][Spt-BH_xls]B___317"/>
      <sheetName val="[Spt-BH.xls][Spt-BH_xls]B___318"/>
      <sheetName val="[Spt-BH.xls][Spt-BH_xls]B___319"/>
      <sheetName val="[Spt-BH.xls][Spt-BH_xls]_Sp_105"/>
      <sheetName val="[Spt-BH.xls][Spt-BH_xls]B___320"/>
      <sheetName val="[Spt-BH.xls][Spt-BH_xls]B___321"/>
      <sheetName val="[Spt-BH.xls][Spt-BH_xls]_Sp_106"/>
      <sheetName val="[Spt-BH.xls][Spt-BH_xls]B___322"/>
      <sheetName val="[Spt-BH.xls][Spt-BH_xls]B___323"/>
      <sheetName val="[Spt-BH.xls][Spt-BH_xls]_Sp_107"/>
      <sheetName val="[Spt-BH.xls][Spt-BH.xls]_Sp_118"/>
      <sheetName val="[Spt-BH.xls][Spt-BH.xls]_Sp_119"/>
      <sheetName val="[Spt-BH.xls][Spt-BH_xls]B___294"/>
      <sheetName val="[Spt-BH.xls][Spt-BH_xls]B___295"/>
      <sheetName val="[Spt-BH.xls][Spt-BH_xls]B___296"/>
      <sheetName val="[Spt-BH.xls][Spt-BH_xls]B___297"/>
      <sheetName val="[Spt-BH.xls][Spt-BH_xls]_Spt_98"/>
      <sheetName val="[Spt-BH.xls][Spt-BH_xls]B___298"/>
      <sheetName val="[Spt-BH.xls][Spt-BH_xls]B___299"/>
      <sheetName val="[Spt-BH.xls][Spt-BH_xls]B___300"/>
      <sheetName val="[Spt-BH.xls][Spt-BH_xls]_Spt_99"/>
      <sheetName val="[Spt-BH.xls][Spt-BH_xls]B___301"/>
      <sheetName val="[Spt-BH.xls][Spt-BH_xls]B___302"/>
      <sheetName val="[Spt-BH.xls][Spt-BH_xls]B___303"/>
      <sheetName val="[Spt-BH.xls][Spt-BH_xls]B___304"/>
      <sheetName val="[Spt-BH.xls][Spt-BH_xls]_Sp_100"/>
      <sheetName val="[Spt-BH.xls][Spt-BH_xls]B___305"/>
      <sheetName val="[Spt-BH.xls][Spt-BH_xls]B___306"/>
      <sheetName val="[Spt-BH.xls][Spt-BH_xls]_Sp_101"/>
      <sheetName val="[Spt-BH.xls][Spt-BH_xls]B___307"/>
      <sheetName val="[Spt-BH.xls][Spt-BH_xls]B___308"/>
      <sheetName val="[Spt-BH.xls][Spt-BH_xls]_Sp_102"/>
      <sheetName val="[Spt-BH.xls][Spt-BH.xls]_Sp_116"/>
      <sheetName val="[Spt-BH.xls][Spt-BH.xls]_Sp_117"/>
      <sheetName val="[Spt-BH.xls][Spt-BH.xls]_Sp_122"/>
      <sheetName val="[Spt-BH.xls][Spt-BH.xls]_Sp_123"/>
      <sheetName val="[Spt-BH.xls][Spt-BH.xls]_Sp_124"/>
      <sheetName val="[Spt-BH.xls][Spt-BH.xls]_Sp_125"/>
      <sheetName val="[Spt-BH.xls][Spt-BH.xls]B___478"/>
      <sheetName val="[Spt-BH.xls][Spt-BH.xls]B___479"/>
      <sheetName val="[Spt-BH.xls][Spt-BH.xls]_Sp_129"/>
      <sheetName val="[Spt-BH.xls][Spt-BH.xls]B___480"/>
      <sheetName val="[Spt-BH.xls][Spt-BH.xls]B___481"/>
      <sheetName val="[Spt-BH.xls][Spt-BH.xls]B___482"/>
      <sheetName val="[Spt-BH.xls][Spt-BH.xls]B___483"/>
      <sheetName val="[Spt-BH.xls][Spt-BH.xls]_Sp_127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[Spt-BH.xls]_Sp_130"/>
      <sheetName val="[Spt-BH.xls][Spt-BH.xls]_Sp_131"/>
      <sheetName val="[Spt-BH.xls][Spt-BH.xls]_Sp_132"/>
      <sheetName val="[Spt-BH.xls][Spt-BH.xls]_Sp_134"/>
      <sheetName val="[Spt-BH.xls][Spt-BH.xls]_Sp_133"/>
      <sheetName val="[Spt-BH.xls][Spt-BH.xls]_Sp_135"/>
      <sheetName val="[Spt-BH.xls][Spt-BH.xls]B___502"/>
      <sheetName val="[Spt-BH.xls][Spt-BH.xls]B___503"/>
      <sheetName val="[Spt-BH.xls][Spt-BH.xls]B___504"/>
      <sheetName val="[Spt-BH.xls][Spt-BH.xls]B___505"/>
      <sheetName val="[Spt-BH.xls]B____x005f_x0004_______38"/>
      <sheetName val="[Spt-BH.xls]B___x005f_x0000__x005f_x0004_38"/>
      <sheetName val="[Spt-BH.xls][Spt-BH.xls]B___506"/>
      <sheetName val="[Spt-BH.xls][Spt-BH.xls]B___484"/>
      <sheetName val="[Spt-BH.xls][Spt-BH.xls]B___485"/>
      <sheetName val="[Spt-BH.xls][Spt-BH.xls]_Sp_138"/>
      <sheetName val="[Spt-BH.xls][Spt-BH.xls]B___486"/>
      <sheetName val="[Spt-BH.xls][Spt-BH.xls]B___487"/>
      <sheetName val="[Spt-BH.xls][Spt-BH.xls]B___507"/>
      <sheetName val="[Spt-BH.xls][Spt-BH.xls]B___488"/>
      <sheetName val="[Spt-BH.xls][Spt-BH.xls]B___489"/>
      <sheetName val="[Spt-BH.xls][Spt-BH.xls]B___490"/>
      <sheetName val="[Spt-BH.xls][Spt-BH.xls]B___491"/>
      <sheetName val="[Spt-BH.xls][Spt-BH.xls]B___492"/>
      <sheetName val="[Spt-BH.xls][Spt-BH.xls]B___493"/>
      <sheetName val="[Spt-BH.xls][Spt-BH.xls]B___494"/>
      <sheetName val="[Spt-BH.xls][Spt-BH.xls]_Sp_136"/>
      <sheetName val="[Spt-BH.xls][Spt-BH.xls]B___495"/>
      <sheetName val="[Spt-BH.xls][Spt-BH.xls]B___496"/>
      <sheetName val="[Spt-BH.xls][Spt-BH.xls]B___497"/>
      <sheetName val="[Spt-BH.xls][Spt-BH.xls]B___498"/>
      <sheetName val="[Spt-BH.xls][Spt-BH.xls]B___499"/>
      <sheetName val="[Spt-BH.xls][Spt-BH.xls]B___500"/>
      <sheetName val="[Spt-BH.xls][Spt-BH.xls]_Sp_137"/>
      <sheetName val="[Spt-BH.xls][Spt-BH.xls]B___501"/>
      <sheetName val="[Spt-BH.xls][Spt-BH_xls]B___339"/>
      <sheetName val="[Spt-BH.xls][Spt-BH_xls]B___340"/>
      <sheetName val="[Spt-BH.xls][Spt-BH_xls]B___341"/>
      <sheetName val="[Spt-BH.xls][Spt-BH_xls]B___342"/>
      <sheetName val="[Spt-BH.xls][Spt-BH_xls]_Sp_113"/>
      <sheetName val="[Spt-BH.xls][Spt-BH_xls]B___343"/>
      <sheetName val="[Spt-BH.xls][Spt-BH_xls]B___344"/>
      <sheetName val="[Spt-BH.xls][Spt-BH_xls]B___345"/>
      <sheetName val="[Spt-BH.xls][Spt-BH_xls]_Sp_114"/>
      <sheetName val="[Spt-BH.xls][Spt-BH_xls]B___346"/>
      <sheetName val="[Spt-BH.xls][Spt-BH_xls]B___347"/>
      <sheetName val="[Spt-BH.xls][Spt-BH_xls]B___348"/>
      <sheetName val="[Spt-BH.xls][Spt-BH_xls]B___349"/>
      <sheetName val="[Spt-BH.xls][Spt-BH_xls]_Sp_115"/>
      <sheetName val="[Spt-BH.xls][Spt-BH_xls]B___350"/>
      <sheetName val="[Spt-BH.xls][Spt-BH_xls]B___351"/>
      <sheetName val="[Spt-BH.xls][Spt-BH_xls]_Sp_116"/>
      <sheetName val="[Spt-BH.xls][Spt-BH_xls]B___352"/>
      <sheetName val="[Spt-BH.xls][Spt-BH_xls]B___353"/>
      <sheetName val="[Spt-BH.xls][Spt-BH_xls]_Sp_117"/>
      <sheetName val="[Spt-BH.xls][Spt-BH_xls]B___324"/>
      <sheetName val="[Spt-BH.xls][Spt-BH_xls]B___325"/>
      <sheetName val="[Spt-BH.xls][Spt-BH_xls]B___326"/>
      <sheetName val="[Spt-BH.xls][Spt-BH_xls]B___327"/>
      <sheetName val="[Spt-BH.xls][Spt-BH_xls]_Sp_108"/>
      <sheetName val="[Spt-BH.xls][Spt-BH_xls]B___328"/>
      <sheetName val="[Spt-BH.xls][Spt-BH_xls]B___329"/>
      <sheetName val="[Spt-BH.xls][Spt-BH_xls]B___330"/>
      <sheetName val="[Spt-BH.xls][Spt-BH_xls]_Sp_109"/>
      <sheetName val="[Spt-BH.xls][Spt-BH_xls]B___331"/>
      <sheetName val="[Spt-BH.xls][Spt-BH_xls]B___332"/>
      <sheetName val="[Spt-BH.xls][Spt-BH_xls]B___333"/>
      <sheetName val="[Spt-BH.xls][Spt-BH_xls]B___334"/>
      <sheetName val="[Spt-BH.xls][Spt-BH_xls]_Sp_110"/>
      <sheetName val="[Spt-BH.xls][Spt-BH_xls]B___335"/>
      <sheetName val="[Spt-BH.xls][Spt-BH_xls]B___336"/>
      <sheetName val="[Spt-BH.xls][Spt-BH_xls]_Sp_111"/>
      <sheetName val="[Spt-BH.xls][Spt-BH_xls]B___337"/>
      <sheetName val="[Spt-BH.xls][Spt-BH_xls]B___338"/>
      <sheetName val="[Spt-BH.xls][Spt-BH_xls]_Sp_112"/>
      <sheetName val="[Spt-BH.xls][Spt-BH_xls]B___369"/>
      <sheetName val="[Spt-BH.xls][Spt-BH_xls]B___370"/>
      <sheetName val="[Spt-BH.xls][Spt-BH_xls]B___371"/>
      <sheetName val="[Spt-BH.xls][Spt-BH_xls]B___372"/>
      <sheetName val="[Spt-BH.xls][Spt-BH_xls]_Sp_123"/>
      <sheetName val="[Spt-BH.xls][Spt-BH_xls]B___373"/>
      <sheetName val="[Spt-BH.xls][Spt-BH_xls]B___374"/>
      <sheetName val="[Spt-BH.xls][Spt-BH_xls]B___375"/>
      <sheetName val="[Spt-BH.xls][Spt-BH_xls]_Sp_124"/>
      <sheetName val="[Spt-BH.xls][Spt-BH_xls]B___376"/>
      <sheetName val="[Spt-BH.xls][Spt-BH_xls]B___377"/>
      <sheetName val="[Spt-BH.xls][Spt-BH_xls]B___378"/>
      <sheetName val="[Spt-BH.xls][Spt-BH_xls]B___379"/>
      <sheetName val="[Spt-BH.xls][Spt-BH_xls]_Sp_125"/>
      <sheetName val="[Spt-BH.xls][Spt-BH_xls]B___380"/>
      <sheetName val="[Spt-BH.xls][Spt-BH_xls]B___381"/>
      <sheetName val="[Spt-BH.xls][Spt-BH_xls]_Sp_126"/>
      <sheetName val="[Spt-BH.xls][Spt-BH_xls]B___382"/>
      <sheetName val="[Spt-BH.xls][Spt-BH_xls]B___383"/>
      <sheetName val="[Spt-BH.xls][Spt-BH_xls]_Sp_127"/>
      <sheetName val="[Spt-BH.xls][Spt-BH_xls]B___354"/>
      <sheetName val="[Spt-BH.xls][Spt-BH_xls]B___355"/>
      <sheetName val="[Spt-BH.xls][Spt-BH_xls]B___356"/>
      <sheetName val="[Spt-BH.xls][Spt-BH_xls]B___357"/>
      <sheetName val="[Spt-BH.xls][Spt-BH_xls]_Sp_118"/>
      <sheetName val="[Spt-BH.xls][Spt-BH_xls]B___358"/>
      <sheetName val="[Spt-BH.xls][Spt-BH_xls]B___359"/>
      <sheetName val="[Spt-BH.xls][Spt-BH_xls]B___360"/>
      <sheetName val="[Spt-BH.xls][Spt-BH_xls]_Sp_119"/>
      <sheetName val="[Spt-BH.xls][Spt-BH_xls]B___361"/>
      <sheetName val="[Spt-BH.xls][Spt-BH_xls]B___362"/>
      <sheetName val="[Spt-BH.xls][Spt-BH_xls]B___363"/>
      <sheetName val="[Spt-BH.xls][Spt-BH_xls]B___364"/>
      <sheetName val="[Spt-BH.xls][Spt-BH_xls]_Sp_120"/>
      <sheetName val="[Spt-BH.xls][Spt-BH_xls]B___365"/>
      <sheetName val="[Spt-BH.xls][Spt-BH_xls]B___366"/>
      <sheetName val="[Spt-BH.xls][Spt-BH_xls]_Sp_121"/>
      <sheetName val="[Spt-BH.xls][Spt-BH_xls]B___367"/>
      <sheetName val="[Spt-BH.xls][Spt-BH_xls]B___368"/>
      <sheetName val="[Spt-BH.xls][Spt-BH_xls]_Sp_122"/>
      <sheetName val="[Spt-BH.xls][Spt-BH.xls]_Sp_139"/>
      <sheetName val="[Spt-BH.xls]B____x005f_x0004_______39"/>
      <sheetName val="[Spt-BH.xls][Spt-BH.xls]_Sp_148"/>
      <sheetName val="[Spt-BH.xls][Spt-BH.xls]_Sp_146"/>
      <sheetName val="[Spt-BH.xls][Spt-BH.xls]_Sp_149"/>
      <sheetName val="[Spt-BH.xls][Spt-BH_xls]B___399"/>
      <sheetName val="[Spt-BH.xls][Spt-BH_xls]B___400"/>
      <sheetName val="[Spt-BH.xls][Spt-BH_xls]B___401"/>
      <sheetName val="[Spt-BH.xls][Spt-BH_xls]B___402"/>
      <sheetName val="[Spt-BH.xls][Spt-BH_xls]_Sp_133"/>
      <sheetName val="[Spt-BH.xls][Spt-BH_xls]B___403"/>
      <sheetName val="[Spt-BH.xls][Spt-BH_xls]B___404"/>
      <sheetName val="[Spt-BH.xls][Spt-BH_xls]B___405"/>
      <sheetName val="[Spt-BH.xls][Spt-BH_xls]_Sp_134"/>
      <sheetName val="[Spt-BH.xls][Spt-BH_xls]B___406"/>
      <sheetName val="[Spt-BH.xls][Spt-BH_xls]B___407"/>
      <sheetName val="[Spt-BH.xls][Spt-BH_xls]B___408"/>
      <sheetName val="[Spt-BH.xls][Spt-BH_xls]B___409"/>
      <sheetName val="[Spt-BH.xls][Spt-BH_xls]_Sp_135"/>
      <sheetName val="[Spt-BH.xls][Spt-BH.xls]_Sp_147"/>
      <sheetName val="[Spt-BH.xls][Spt-BH_xls]B___410"/>
      <sheetName val="[Spt-BH.xls][Spt-BH_xls]B___411"/>
      <sheetName val="[Spt-BH.xls][Spt-BH_xls]_Sp_136"/>
      <sheetName val="[Spt-BH.xls][Spt-BH_xls]B___412"/>
      <sheetName val="[Spt-BH.xls][Spt-BH_xls]B___413"/>
      <sheetName val="[Spt-BH.xls][Spt-BH_xls]_Sp_137"/>
      <sheetName val="[Spt-BH.xls][Spt-BH.xls]_Sp_140"/>
      <sheetName val="[Spt-BH.xls][Spt-BH.xls]_Sp_141"/>
      <sheetName val="[Spt-BH.xls][Spt-BH.xls]_Sp_143"/>
      <sheetName val="[Spt-BH.xls][Spt-BH.xls]_Sp_142"/>
      <sheetName val="[Spt-BH.xls][Spt-BH.xls]_Sp_144"/>
      <sheetName val="[Spt-BH.xls][Spt-BH_xls]B___384"/>
      <sheetName val="[Spt-BH.xls][Spt-BH_xls]B___385"/>
      <sheetName val="[Spt-BH.xls][Spt-BH_xls]B___386"/>
      <sheetName val="[Spt-BH.xls][Spt-BH_xls]B___387"/>
      <sheetName val="[Spt-BH.xls][Spt-BH_xls]_Sp_128"/>
      <sheetName val="[Spt-BH.xls][Spt-BH_xls]B___388"/>
      <sheetName val="[Spt-BH.xls][Spt-BH_xls]B___389"/>
      <sheetName val="[Spt-BH.xls][Spt-BH_xls]B___390"/>
      <sheetName val="[Spt-BH.xls][Spt-BH_xls]_Sp_129"/>
      <sheetName val="[Spt-BH.xls][Spt-BH_xls]B___391"/>
      <sheetName val="[Spt-BH.xls][Spt-BH_xls]B___392"/>
      <sheetName val="[Spt-BH.xls][Spt-BH_xls]B___393"/>
      <sheetName val="[Spt-BH.xls][Spt-BH_xls]B___394"/>
      <sheetName val="[Spt-BH.xls][Spt-BH_xls]_Sp_130"/>
      <sheetName val="[Spt-BH.xls][Spt-BH.xls]_Sp_145"/>
      <sheetName val="[Spt-BH.xls][Spt-BH_xls]B___395"/>
      <sheetName val="[Spt-BH.xls][Spt-BH_xls]B___396"/>
      <sheetName val="[Spt-BH.xls][Spt-BH_xls]_Sp_131"/>
      <sheetName val="[Spt-BH.xls][Spt-BH_xls]B___397"/>
      <sheetName val="[Spt-BH.xls][Spt-BH_xls]B___398"/>
      <sheetName val="[Spt-BH.xls][Spt-BH_xls]_Sp_132"/>
      <sheetName val="[Spt-BH.xls][Spt-BH.xls]_Sp_152"/>
      <sheetName val="[Spt-BH.xls][Spt-BH.xls]_Sp_154"/>
      <sheetName val="[Spt-BH.xls][Spt-BH.xls]_Sp_153"/>
      <sheetName val="[Spt-BH.xls][Spt-BH.xls]_Sp_155"/>
      <sheetName val="[Spt-BH.xls][Spt-BH.xls]_Sp_157"/>
      <sheetName val="[Spt-BH.xls][Spt-BH.xls]_Sp_156"/>
      <sheetName val="[Spt-BH.xls][Spt-BH.xls]_Sp_159"/>
      <sheetName val="[Spt-BH.xls]B____x005f_x0004_______41"/>
      <sheetName val="[Spt-BH.xls][Spt-BH.xls]_Sp_158"/>
      <sheetName val="FT-05-02Is-"/>
      <sheetName val="[Spt-BH.xls][Spt-BH.xls]B@["/>
      <sheetName val="[Spt-BH.xls][Spt-BH.xls]B___669"/>
      <sheetName val="[Spt-BH.xls][Spt-BH.xls]B___670"/>
      <sheetName val="[Spt-BH.xls][Spt-BH.xls]_Sp_337"/>
      <sheetName val="[Spt-BH.xls][Spt-BH.xls]B___671"/>
      <sheetName val="[Spt-BH.xls][Spt-BH.xls]B___672"/>
      <sheetName val="[Spt-BH.xls]B____x005f_x0004_______42"/>
      <sheetName val="[Spt-BH.xls][Spt-BH.xls]_Sp_160"/>
      <sheetName val="[Spt-BH.xls][Spt-BH.xls]_Sp_233"/>
      <sheetName val="[Spt-BH.xls][Spt-BH.xls]B___936"/>
      <sheetName val="[Spt-BH.xls][Spt-BH.xls]B___937"/>
      <sheetName val="[Spt-BH.xls][Spt-BH.xls]B___673"/>
      <sheetName val="[Spt-BH.xls][Spt-BH.xls]B___674"/>
      <sheetName val="[Spt-BH.xls][Spt-BH.xls]_Sp_234"/>
      <sheetName val="[Spt-BH.xls][Spt-BH.xls]_Sp_339"/>
      <sheetName val="[Spt-BH.xls][Spt-BH.xls]B___938"/>
      <sheetName val="[Spt-BH.xls][Spt-BH.xls]B___939"/>
      <sheetName val="[Spt-BH.xls]B____x005f_x0004_______57"/>
      <sheetName val="[Spt-BH.xls]B___x005f_x0000__x005f_x0004_54"/>
      <sheetName val="[Spt-BH.xls][Spt-BH.xls]B___940"/>
      <sheetName val="[Spt-BH.xls][Spt-BH.xls]B___941"/>
      <sheetName val="[Spt-BH.xls][Spt-BH.xls]B___675"/>
      <sheetName val="[Spt-BH.xls][Spt-BH.xls]_Sp_338"/>
      <sheetName val="[Spt-BH.xls][Spt-BH_xls]B___572"/>
      <sheetName val="[Spt-BH.xls][Spt-BH_xls]B___573"/>
      <sheetName val="[Spt-BH.xls][Spt-BH_xls]B___574"/>
      <sheetName val="[Spt-BH.xls][Spt-BH_xls]B___575"/>
      <sheetName val="[Spt-BH.xls][Spt-BH_xls]_Sp_182"/>
      <sheetName val="[Spt-BH.xls][Spt-BH_xls]B___576"/>
      <sheetName val="[Spt-BH.xls][Spt-BH_xls]B___577"/>
      <sheetName val="[Spt-BH.xls][Spt-BH_xls]B___578"/>
      <sheetName val="[Spt-BH.xls][Spt-BH_xls]_Sp_183"/>
      <sheetName val="[Spt-BH.xls][Spt-BH_xls]B___579"/>
      <sheetName val="[Spt-BH.xls][Spt-BH_xls]B___580"/>
      <sheetName val="[Spt-BH.xls][Spt-BH_xls]B___581"/>
      <sheetName val="[Spt-BH.xls][Spt-BH_xls]B___582"/>
      <sheetName val="[Spt-BH.xls][Spt-BH_xls]_Sp_184"/>
      <sheetName val="[Spt-BH.xls][Spt-BH.xls]_Sp_212"/>
      <sheetName val="[Spt-BH.xls][Spt-BH.xls]B___616"/>
      <sheetName val="[Spt-BH.xls][Spt-BH.xls]B___617"/>
      <sheetName val="[Spt-BH.xls][Spt-BH.xls]_Sp_216"/>
      <sheetName val="[Spt-BH.xls][Spt-BH.xls]B___618"/>
      <sheetName val="[Spt-BH.xls][Spt-BH.xls]B___619"/>
      <sheetName val="[Spt-BH.xls]B____x005f_x0004_______51"/>
      <sheetName val="[Spt-BH.xls]B___x005f_x0000__x005f_x0004_48"/>
      <sheetName val="[Spt-BH.xls][Spt-BH.xls]B___620"/>
      <sheetName val="[Spt-BH.xls][Spt-BH.xls]B___609"/>
      <sheetName val="[Spt-BH.xls][Spt-BH.xls]B___610"/>
      <sheetName val="[Spt-BH.xls][Spt-BH.xls]_Sp_214"/>
      <sheetName val="[Spt-BH.xls][Spt-BH.xls]B___611"/>
      <sheetName val="[Spt-BH.xls][Spt-BH.xls]B___612"/>
      <sheetName val="[Spt-BH.xls][Spt-BH.xls]B___621"/>
      <sheetName val="[Spt-BH.xls][Spt-BH.xls]B___613"/>
      <sheetName val="[Spt-BH.xls][Spt-BH.xls]B___614"/>
      <sheetName val="[Spt-BH.xls][Spt-BH.xls]B___615"/>
      <sheetName val="[Spt-BH.xls][Spt-BH.xls]_Sp_209"/>
      <sheetName val="[Spt-BH.xls][Spt-BH.xls]_Sp_162"/>
      <sheetName val="[Spt-BH.xls][Spt-BH.xls]_Sp_161"/>
      <sheetName val="[Spt-BH.xls][Spt-BH.xls]_Sp_163"/>
      <sheetName val="[Spt-BH.xls][Spt-BH.xls]_Sp_169"/>
      <sheetName val="[Spt-BH.xls]B____x005f_x0004_______43"/>
      <sheetName val="[Spt-BH.xls][Spt-BH.xls]_Sp_165"/>
      <sheetName val="[Spt-BH.xls][Spt-BH.xls]_Sp_164"/>
      <sheetName val="[Spt-BH.xls][Spt-BH.xls]_Sp_167"/>
      <sheetName val="[Spt-BH.xls][Spt-BH.xls]_Sp_166"/>
      <sheetName val="[Spt-BH.xls]B___x005f_x0000__x005f_x0004_40"/>
      <sheetName val="[Spt-BH.xls][Spt-BH.xls]_Sp_168"/>
      <sheetName val="[Spt-BH.xls][Spt-BH.xls]_Sp_171"/>
      <sheetName val="[Spt-BH.xls][Spt-BH.xls]_Sp_170"/>
      <sheetName val="[Spt-BH.xls][Spt-BH.xls]_Sp_173"/>
      <sheetName val="[Spt-BH.xls][Spt-BH.xls]_Sp_172"/>
      <sheetName val="[Spt-BH.xls][Spt-BH.xls]_Sp_174"/>
      <sheetName val="[Spt-BH.xls]B____x005f_x0004_______44"/>
      <sheetName val="[Spt-BH.xls]B___x005f_x0000__x005f_x0004_41"/>
      <sheetName val="[Spt-BH.xls][Spt-BH.xls]_Sp_175"/>
      <sheetName val="[Spt-BH.xls][Spt-BH.xls]_Sp_178"/>
      <sheetName val="[Spt-BH.xls][Spt-BH.xls]B___521"/>
      <sheetName val="[Spt-BH.xls][Spt-BH.xls]B___522"/>
      <sheetName val="[Spt-BH.xls][Spt-BH.xls]B___523"/>
      <sheetName val="[Spt-BH.xls][Spt-BH.xls]_Sp_176"/>
      <sheetName val="[Spt-BH.xls][Spt-BH.xls]B___524"/>
      <sheetName val="[Spt-BH.xls][Spt-BH.xls]_Sp_177"/>
      <sheetName val="[Spt-BH.xls][Spt-BH.xls]B___525"/>
      <sheetName val="[Spt-BH.xls][Spt-BH.xls]B___526"/>
      <sheetName val="[Spt-BH.xls][Spt-BH.xls]_Sp_181"/>
      <sheetName val="[Spt-BH.xls][Spt-BH.xls]B___527"/>
      <sheetName val="[Spt-BH.xls][Spt-BH.xls]B___528"/>
      <sheetName val="[Spt-BH.xls][Spt-BH.xls]B___529"/>
      <sheetName val="[Spt-BH.xls][Spt-BH.xls]_Sp_179"/>
      <sheetName val="[Spt-BH.xls][Spt-BH.xls]B___530"/>
      <sheetName val="[Spt-BH.xls][Spt-BH.xls]_Sp_180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46"/>
      <sheetName val="[Spt-BH.xls]B___x005f_x0000__x005f_x0004_43"/>
      <sheetName val="[Spt-BH.xls][Spt-BH.xls]B___549"/>
      <sheetName val="[Spt-BH.xls][Spt-BH.xls]B___538"/>
      <sheetName val="[Spt-BH.xls][Spt-BH.xls]B___539"/>
      <sheetName val="[Spt-BH.xls][Spt-BH.xls]_Sp_186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84"/>
      <sheetName val="[Spt-BH.xls][Spt-BH.xls]B___550"/>
      <sheetName val="[Spt-BH.xls][Spt-BH.xls]B___544"/>
      <sheetName val="[Spt-BH.xls][Spt-BH.xls]_Sp_187"/>
      <sheetName val="[Spt-BH.xls][Spt-BH_xls]B___414"/>
      <sheetName val="[Spt-BH.xls][Spt-BH_xls]B___415"/>
      <sheetName val="[Spt-BH.xls][Spt-BH_xls]B___416"/>
      <sheetName val="[Spt-BH.xls][Spt-BH_xls]B___417"/>
      <sheetName val="[Spt-BH.xls][Spt-BH.xls]_Sp_185"/>
      <sheetName val="[Spt-BH.xls][Spt-BH_xls]B___418"/>
      <sheetName val="[Spt-BH.xls][Spt-BH_xls]B___419"/>
      <sheetName val="[Spt-BH.xls][Spt-BH_xls]B___420"/>
      <sheetName val="[Spt-BH.xls][Spt-BH_xls]B___421"/>
      <sheetName val="[Spt-BH.xls]B____x005f_x0004_______45"/>
      <sheetName val="[Spt-BH.xls]B___x005f_x0000__x005f_x0004_42"/>
      <sheetName val="[Spt-BH.xls][Spt-BH.xls]B___531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_Sp_182"/>
      <sheetName val="[Spt-BH.xls][Spt-BH.xls]B___537"/>
      <sheetName val="[Spt-BH.xls][Spt-BH.xls]_Sp_183"/>
      <sheetName val="[Spt-BH.xls][Spt-BH.xls]_Sp_194"/>
      <sheetName val="[Spt-BH.xls][Spt-BH.xls]B___572"/>
      <sheetName val="[Spt-BH.xls][Spt-BH.xls]B___573"/>
      <sheetName val="[Spt-BH.xls][Spt-BH.xls]_Sp_203"/>
      <sheetName val="[Spt-BH.xls][Spt-BH.xls]B___565"/>
      <sheetName val="[Spt-BH.xls][Spt-BH.xls]B___566"/>
      <sheetName val="[Spt-BH.xls][Spt-BH.xls]_Sp_196"/>
      <sheetName val="[Spt-BH.xls][Spt-BH.xls]B___567"/>
      <sheetName val="[Spt-BH.xls][Spt-BH.xls]B___568"/>
      <sheetName val="[Spt-BH.xls]B____x005f_x0004_______47"/>
      <sheetName val="[Spt-BH.xls]B___x005f_x0000__x005f_x0004_44"/>
      <sheetName val="[Spt-BH.xls][Spt-BH.xls]B___569"/>
      <sheetName val="[Spt-BH.xls][Spt-BH.xls]B___570"/>
      <sheetName val="[Spt-BH.xls][Spt-BH.xls]B___551"/>
      <sheetName val="[Spt-BH.xls][Spt-BH.xls]_Sp_195"/>
      <sheetName val="[Spt-BH.xls][Spt-BH_xls]B___422"/>
      <sheetName val="[Spt-BH.xls][Spt-BH_xls]B___423"/>
      <sheetName val="[Spt-BH.xls][Spt-BH_xls]B___424"/>
      <sheetName val="[Spt-BH.xls][Spt-BH_xls]B___425"/>
      <sheetName val="[Spt-BH.xls][Spt-BH_xls]B___426"/>
      <sheetName val="[Spt-BH.xls][Spt-BH_xls]B___427"/>
      <sheetName val="[Spt-BH.xls][Spt-BH_xls]B___428"/>
      <sheetName val="[Spt-BH.xls][Spt-BH_xls]B___429"/>
      <sheetName val="[Spt-BH.xls][Spt-BH_xls]B___430"/>
      <sheetName val="[Spt-BH.xls][Spt-BH_xls]B___431"/>
      <sheetName val="[Spt-BH.xls][Spt-BH_xls]B___432"/>
      <sheetName val="[Spt-BH.xls][Spt-BH_xls]B___433"/>
      <sheetName val="[Spt-BH.xls][Spt-BH_xls]B___434"/>
      <sheetName val="[Spt-BH.xls][Spt-BH_xls]B___435"/>
      <sheetName val="[Spt-BH.xls][Spt-BH_xls]B___436"/>
      <sheetName val="[Spt-BH.xls][Spt-BH.xls]_Sp_188"/>
      <sheetName val="[Spt-BH.xls][Spt-BH.xls]B___559"/>
      <sheetName val="[Spt-BH.xls][Spt-BH.xls]B___560"/>
      <sheetName val="[Spt-BH.xls][Spt-BH.xls]_Sp_193"/>
      <sheetName val="[Spt-BH.xls][Spt-BH.xls]B___561"/>
      <sheetName val="[Spt-BH.xls][Spt-BH.xls]B___562"/>
      <sheetName val="[Spt-BH.xls]B____x005f_x0004_______48"/>
      <sheetName val="[Spt-BH.xls]B___x005f_x0000__x005f_x0004_45"/>
      <sheetName val="[Spt-BH.xls][Spt-BH.xls]B___563"/>
      <sheetName val="[Spt-BH.xls][Spt-BH.xls]B___552"/>
      <sheetName val="[Spt-BH.xls][Spt-BH.xls]B___553"/>
      <sheetName val="[Spt-BH.xls][Spt-BH.xls]B___554"/>
      <sheetName val="[Spt-BH.xls][Spt-BH.xls]_Sp_190"/>
      <sheetName val="[Spt-BH.xls][Spt-BH.xls]B___555"/>
      <sheetName val="[Spt-BH.xls][Spt-BH.xls]B___556"/>
      <sheetName val="[Spt-BH.xls][Spt-BH.xls]B___557"/>
      <sheetName val="[Spt-BH.xls][Spt-BH.xls]_Sp_189"/>
      <sheetName val="[Spt-BH.xls][Spt-BH.xls]B___564"/>
      <sheetName val="[Spt-BH.xls][Spt-BH.xls]B___558"/>
      <sheetName val="[Spt-BH.xls][Spt-BH.xls]_Sp_191"/>
      <sheetName val="[Spt-BH.xls][Spt-BH_xls]B___437"/>
      <sheetName val="[Spt-BH.xls][Spt-BH_xls]B___438"/>
      <sheetName val="[Spt-BH.xls][Spt-BH_xls]B___439"/>
      <sheetName val="[Spt-BH.xls][Spt-BH_xls]B___440"/>
      <sheetName val="[Spt-BH.xls][Spt-BH_xls]B___441"/>
      <sheetName val="[Spt-BH.xls][Spt-BH_xls]B___442"/>
      <sheetName val="[Spt-BH.xls][Spt-BH_xls]B___443"/>
      <sheetName val="[Spt-BH.xls][Spt-BH_xls]_Sp_138"/>
      <sheetName val="[Spt-BH.xls][Spt-BH_xls]B___444"/>
      <sheetName val="[Spt-BH.xls][Spt-BH_xls]B___445"/>
      <sheetName val="[Spt-BH.xls][Spt-BH_xls]B___446"/>
      <sheetName val="[Spt-BH.xls][Spt-BH_xls]B___447"/>
      <sheetName val="[Spt-BH.xls][Spt-BH_xls]_Sp_139"/>
      <sheetName val="[Spt-BH.xls][Spt-BH_xls]B___448"/>
      <sheetName val="[Spt-BH.xls][Spt-BH_xls]B___449"/>
      <sheetName val="[Spt-BH.xls][Spt-BH_xls]_Sp_140"/>
      <sheetName val="[Spt-BH.xls][Spt-BH_xls]B___450"/>
      <sheetName val="[Spt-BH.xls][Spt-BH_xls]B___451"/>
      <sheetName val="[Spt-BH.xls][Spt-BH_xls]_Sp_141"/>
      <sheetName val="[Spt-BH.xls][Spt-BH.xls]_Sp_192"/>
      <sheetName val="[Spt-BH.xls][Spt-BH.xls]B___574"/>
      <sheetName val="[Spt-BH.xls][Spt-BH.xls]B___575"/>
      <sheetName val="[Spt-BH.xls]B____x005f_x0004_______49"/>
      <sheetName val="[Spt-BH.xls]B___x005f_x0000__x005f_x0004_46"/>
      <sheetName val="[Spt-BH.xls][Spt-BH.xls]B___576"/>
      <sheetName val="[Spt-BH.xls][Spt-BH.xls]B___577"/>
      <sheetName val="[Spt-BH.xls][Spt-BH.xls]B___571"/>
      <sheetName val="[Spt-BH.xls][Spt-BH.xls]_Sp_197"/>
      <sheetName val="[Spt-BH.xls][Spt-BH_xls]B___452"/>
      <sheetName val="[Spt-BH.xls][Spt-BH_xls]B___453"/>
      <sheetName val="[Spt-BH.xls][Spt-BH_xls]B___454"/>
      <sheetName val="[Spt-BH.xls][Spt-BH_xls]B___455"/>
      <sheetName val="[Spt-BH.xls][Spt-BH_xls]_Sp_142"/>
      <sheetName val="[Spt-BH.xls][Spt-BH_xls]B___456"/>
      <sheetName val="[Spt-BH.xls][Spt-BH_xls]B___457"/>
      <sheetName val="[Spt-BH.xls][Spt-BH_xls]B___458"/>
      <sheetName val="[Spt-BH.xls][Spt-BH_xls]_Sp_143"/>
      <sheetName val="[Spt-BH.xls][Spt-BH_xls]B___459"/>
      <sheetName val="[Spt-BH.xls][Spt-BH_xls]B___460"/>
      <sheetName val="[Spt-BH.xls][Spt-BH_xls]B___461"/>
      <sheetName val="[Spt-BH.xls][Spt-BH_xls]B___462"/>
      <sheetName val="[Spt-BH.xls][Spt-BH_xls]_Sp_144"/>
      <sheetName val="[Spt-BH.xls][Spt-BH.xls]_Sp_198"/>
      <sheetName val="[Spt-BH.xls][Spt-BH_xls]B___463"/>
      <sheetName val="[Spt-BH.xls][Spt-BH_xls]B___464"/>
      <sheetName val="[Spt-BH.xls][Spt-BH_xls]_Sp_145"/>
      <sheetName val="[Spt-BH.xls][Spt-BH_xls]B___465"/>
      <sheetName val="[Spt-BH.xls][Spt-BH_xls]B___466"/>
      <sheetName val="[Spt-BH.xls][Spt-BH_xls]_Sp_146"/>
      <sheetName val="[Spt-BH.xls][Spt-BH.xls]B___578"/>
      <sheetName val="[Spt-BH.xls][Spt-BH.xls]B___579"/>
      <sheetName val="[Spt-BH.xls][Spt-BH.xls]B___580"/>
      <sheetName val="[Spt-BH.xls][Spt-BH.xls]B___581"/>
      <sheetName val="[Spt-BH.xls][Spt-BH.xls]B___582"/>
      <sheetName val="[Spt-BH.xls][Spt-BH.xls]B___583"/>
      <sheetName val="[Spt-BH.xls][Spt-BH.xls]_Sp_199"/>
      <sheetName val="[Spt-BH.xls][Spt-BH.xls]_Sp_201"/>
      <sheetName val="[Spt-BH.xls][Spt-BH.xls]_Sp_200"/>
      <sheetName val="[Spt-BH.xls][Spt-BH.xls]B___584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_Sp_202"/>
      <sheetName val="[Spt-BH.xls][Spt-BH.xls]B___591"/>
      <sheetName val="[Spt-BH.xls][Spt-BH.xls]B___592"/>
      <sheetName val="[Spt-BH.xls][Spt-BH.xls]_Sp_205"/>
      <sheetName val="[Spt-BH.xls][Spt-BH.xls]B___593"/>
      <sheetName val="[Spt-BH.xls][Spt-BH.xls]B___594"/>
      <sheetName val="[Spt-BH.xls]B____x005f_x0004_______50"/>
      <sheetName val="[Spt-BH.xls]B___x005f_x0000__x005f_x0004_47"/>
      <sheetName val="[Spt-BH.xls][Spt-BH.xls]B___595"/>
      <sheetName val="[Spt-BH.xls][Spt-BH.xls]B___596"/>
      <sheetName val="[Spt-BH.xls][Spt-BH.xls]B___590"/>
      <sheetName val="[Spt-BH.xls][Spt-BH.xls]_Sp_204"/>
      <sheetName val="[Spt-BH.xls][Spt-BH_xls]B___467"/>
      <sheetName val="[Spt-BH.xls][Spt-BH_xls]B___468"/>
      <sheetName val="[Spt-BH.xls][Spt-BH_xls]B___469"/>
      <sheetName val="[Spt-BH.xls][Spt-BH_xls]B___470"/>
      <sheetName val="[Spt-BH.xls][Spt-BH_xls]_Sp_147"/>
      <sheetName val="[Spt-BH.xls][Spt-BH_xls]B___471"/>
      <sheetName val="[Spt-BH.xls][Spt-BH_xls]B___472"/>
      <sheetName val="[Spt-BH.xls][Spt-BH_xls]B___473"/>
      <sheetName val="[Spt-BH.xls][Spt-BH_xls]_Sp_148"/>
      <sheetName val="[Spt-BH.xls][Spt-BH_xls]B___474"/>
      <sheetName val="[Spt-BH.xls][Spt-BH_xls]B___475"/>
      <sheetName val="[Spt-BH.xls][Spt-BH_xls]B___476"/>
      <sheetName val="[Spt-BH.xls][Spt-BH_xls]B___477"/>
      <sheetName val="[Spt-BH.xls][Spt-BH_xls]_Sp_149"/>
      <sheetName val="[Spt-BH.xls][Spt-BH_xls]B___478"/>
      <sheetName val="[Spt-BH.xls][Spt-BH_xls]B___479"/>
      <sheetName val="[Spt-BH.xls][Spt-BH_xls]_Sp_150"/>
      <sheetName val="[Spt-BH.xls][Spt-BH_xls]B___480"/>
      <sheetName val="[Spt-BH.xls][Spt-BH_xls]B___481"/>
      <sheetName val="[Spt-BH.xls][Spt-BH_xls]_Sp_151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_Sp_206"/>
      <sheetName val="[Spt-BH.xls][Spt-BH.xls]B___602"/>
      <sheetName val="[Spt-BH.xls][Spt-BH.xls]_Sp_207"/>
      <sheetName val="[Spt-BH.xls][Spt-BH.xls]_Sp_208"/>
      <sheetName val="[Spt-BH.xls][Spt-BH.xls]B___603"/>
      <sheetName val="[Spt-BH.xls][Spt-BH.xls]B___604"/>
      <sheetName val="[Spt-BH.xls][Spt-BH.xls]_Sp_211"/>
      <sheetName val="[Spt-BH.xls][Spt-BH.xls]B___605"/>
      <sheetName val="[Spt-BH.xls][Spt-BH.xls]B___606"/>
      <sheetName val="[Spt-BH.xls][Spt-BH.xls]B___607"/>
      <sheetName val="[Spt-BH.xls][Spt-BH.xls]B___608"/>
      <sheetName val="[Spt-BH.xls][Spt-BH.xls]_Sp_210"/>
      <sheetName val="[Spt-BH.xls][Spt-BH.xls]_Sp_213"/>
      <sheetName val="[Spt-BH.xls][Spt-BH.xls]_Sp_215"/>
      <sheetName val="[Spt-BH.xls][Spt-BH_xls]B___482"/>
      <sheetName val="[Spt-BH.xls][Spt-BH_xls]B___483"/>
      <sheetName val="[Spt-BH.xls][Spt-BH_xls]B___484"/>
      <sheetName val="[Spt-BH.xls][Spt-BH_xls]B___485"/>
      <sheetName val="[Spt-BH.xls][Spt-BH_xls]_Sp_152"/>
      <sheetName val="[Spt-BH.xls][Spt-BH_xls]B___486"/>
      <sheetName val="[Spt-BH.xls][Spt-BH_xls]B___487"/>
      <sheetName val="[Spt-BH.xls][Spt-BH_xls]B___488"/>
      <sheetName val="[Spt-BH.xls][Spt-BH_xls]_Sp_153"/>
      <sheetName val="[Spt-BH.xls][Spt-BH_xls]B___489"/>
      <sheetName val="[Spt-BH.xls][Spt-BH_xls]B___490"/>
      <sheetName val="[Spt-BH.xls][Spt-BH_xls]B___491"/>
      <sheetName val="[Spt-BH.xls][Spt-BH_xls]B___492"/>
      <sheetName val="[Spt-BH.xls][Spt-BH_xls]_Sp_154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52"/>
      <sheetName val="[Spt-BH.xls]B___x005f_x0000__x005f_x0004_49"/>
      <sheetName val="[Spt-BH.xls][Spt-BH.xls]B___626"/>
      <sheetName val="[Spt-BH.xls][Spt-BH.xls]B___627"/>
      <sheetName val="[Spt-BH.xls][Spt-BH.xls]_Sp_227"/>
      <sheetName val="[Spt-BH.xls][Spt-BH.xls]B___656"/>
      <sheetName val="[Spt-BH.xls][Spt-BH.xls]B___657"/>
      <sheetName val="[Spt-BH.xls][Spt-BH.xls]_Sp_229"/>
      <sheetName val="[Spt-BH.xls][Spt-BH.xls]B___658"/>
      <sheetName val="[Spt-BH.xls][Spt-BH.xls]B___659"/>
      <sheetName val="[Spt-BH.xls][Spt-BH.xls]_Sp_221"/>
      <sheetName val="[Spt-BH.xls][Spt-BH.xls]B___635"/>
      <sheetName val="[Spt-BH.xls][Spt-BH.xls]B___636"/>
      <sheetName val="[Spt-BH.xls][Spt-BH.xls]B___637"/>
      <sheetName val="[Spt-BH.xls][Spt-BH.xls]B___638"/>
      <sheetName val="[Spt-BH.xls][Spt-BH.xls]B___639"/>
      <sheetName val="[Spt-BH.xls][Spt-BH.xls]B___640"/>
      <sheetName val="[Spt-BH.xls][Spt-BH.xls]_Sp_222"/>
      <sheetName val="[Spt-BH.xls][Spt-BH.xls]B___628"/>
      <sheetName val="[Spt-BH.xls][Spt-BH.xls]B___629"/>
      <sheetName val="[Spt-BH.xls][Spt-BH.xls]B___630"/>
      <sheetName val="[Spt-BH.xls][Spt-BH.xls]B___631"/>
      <sheetName val="[Spt-BH.xls][Spt-BH.xls]_Sp_219"/>
      <sheetName val="[Spt-BH.xls][Spt-BH.xls]B___632"/>
      <sheetName val="[Spt-BH.xls][Spt-BH.xls]B___633"/>
      <sheetName val="[Spt-BH.xls][Spt-BH.xls]B___634"/>
      <sheetName val="[Spt-BH.xls][Spt-BH.xls]_Sp_220"/>
      <sheetName val="[Spt-BH.xls][Spt-BH_xls]B___497"/>
      <sheetName val="[Spt-BH.xls][Spt-BH_xls]B___498"/>
      <sheetName val="[Spt-BH.xls][Spt-BH_xls]B___499"/>
      <sheetName val="[Spt-BH.xls][Spt-BH_xls]B___500"/>
      <sheetName val="[Spt-BH.xls][Spt-BH_xls]_Sp_157"/>
      <sheetName val="[Spt-BH.xls][Spt-BH_xls]B___501"/>
      <sheetName val="[Spt-BH.xls][Spt-BH_xls]B___502"/>
      <sheetName val="[Spt-BH.xls][Spt-BH_xls]B___503"/>
      <sheetName val="[Spt-BH.xls][Spt-BH_xls]_Sp_158"/>
      <sheetName val="[Spt-BH.xls][Spt-BH_xls]B___504"/>
      <sheetName val="[Spt-BH.xls][Spt-BH_xls]B___505"/>
      <sheetName val="[Spt-BH.xls][Spt-BH_xls]B___506"/>
      <sheetName val="[Spt-BH.xls][Spt-BH_xls]B___507"/>
      <sheetName val="[Spt-BH.xls][Spt-BH_xls]_Sp_159"/>
      <sheetName val="[Spt-BH.xls][Spt-BH_xls]B___508"/>
      <sheetName val="[Spt-BH.xls][Spt-BH_xls]B___509"/>
      <sheetName val="[Spt-BH.xls][Spt-BH_xls]_Sp_160"/>
      <sheetName val="[Spt-BH.xls][Spt-BH_xls]B___510"/>
      <sheetName val="[Spt-BH.xls][Spt-BH_xls]B___511"/>
      <sheetName val="[Spt-BH.xls][Spt-BH_xls]_Sp_161"/>
      <sheetName val="[Spt-BH.xls][Spt-BH.xls]_Sp_217"/>
      <sheetName val="[Spt-BH.xls][Spt-BH.xls]_Sp_218"/>
      <sheetName val="[Spt-BH.xls][Spt-BH_xls]B___493"/>
      <sheetName val="[Spt-BH.xls][Spt-BH_xls]B___494"/>
      <sheetName val="[Spt-BH.xls][Spt-BH_xls]_Sp_155"/>
      <sheetName val="[Spt-BH.xls][Spt-BH_xls]B___495"/>
      <sheetName val="[Spt-BH.xls][Spt-BH_xls]B___496"/>
      <sheetName val="[Spt-BH.xls][Spt-BH_xls]_Sp_156"/>
      <sheetName val="[Spt-BH.xls]B____x005f_x0004_______53"/>
      <sheetName val="[Spt-BH.xls]B___x005f_x0000__x005f_x0004_50"/>
      <sheetName val="[Spt-BH.xls][Spt-BH.xls]B___660"/>
      <sheetName val="[Spt-BH.xls][Spt-BH.xls]B___661"/>
      <sheetName val="[Spt-BH.xls][Spt-BH.xls]B___641"/>
      <sheetName val="[Spt-BH.xls][Spt-BH.xls]_Sp_228"/>
      <sheetName val="[Spt-BH.xls][Spt-BH_xls]B___512"/>
      <sheetName val="[Spt-BH.xls][Spt-BH_xls]B___513"/>
      <sheetName val="[Spt-BH.xls][Spt-BH_xls]B___514"/>
      <sheetName val="[Spt-BH.xls][Spt-BH_xls]B___515"/>
      <sheetName val="[Spt-BH.xls][Spt-BH_xls]_Sp_162"/>
      <sheetName val="[Spt-BH.xls][Spt-BH_xls]B___516"/>
      <sheetName val="[Spt-BH.xls][Spt-BH_xls]B___517"/>
      <sheetName val="[Spt-BH.xls][Spt-BH_xls]B___518"/>
      <sheetName val="[Spt-BH.xls][Spt-BH_xls]_Sp_163"/>
      <sheetName val="[Spt-BH.xls][Spt-BH_xls]B___519"/>
      <sheetName val="[Spt-BH.xls][Spt-BH_xls]B___520"/>
      <sheetName val="[Spt-BH.xls][Spt-BH_xls]B___521"/>
      <sheetName val="[Spt-BH.xls][Spt-BH_xls]B___522"/>
      <sheetName val="[Spt-BH.xls][Spt-BH_xls]_Sp_164"/>
      <sheetName val="[Spt-BH.xls][Spt-BH_xls]B___523"/>
      <sheetName val="[Spt-BH.xls][Spt-BH_xls]B___524"/>
      <sheetName val="[Spt-BH.xls][Spt-BH_xls]_Sp_165"/>
      <sheetName val="[Spt-BH.xls][Spt-BH_xls]B___525"/>
      <sheetName val="[Spt-BH.xls][Spt-BH_xls]B___526"/>
      <sheetName val="[Spt-BH.xls][Spt-BH_xls]_Sp_166"/>
      <sheetName val="[Spt-BH.xls][Spt-BH.xls]B___663"/>
      <sheetName val="[Spt-BH.xls][Spt-BH.xls]B___664"/>
      <sheetName val="[Spt-BH.xls][Spt-BH.xls]_Sp_232"/>
      <sheetName val="[Spt-BH.xls][Spt-BH.xls]B___665"/>
      <sheetName val="[Spt-BH.xls][Spt-BH.xls]B___666"/>
      <sheetName val="[Spt-BH.xls]B____x005f_x0004_______56"/>
      <sheetName val="[Spt-BH.xls]B___x005f_x0000__x005f_x0004_53"/>
      <sheetName val="[Spt-BH.xls][Spt-BH.xls]B___667"/>
      <sheetName val="[Spt-BH.xls][Spt-BH.xls]B___668"/>
      <sheetName val="[Spt-BH.xls][Spt-BH.xls]B___662"/>
      <sheetName val="[Spt-BH.xls][Spt-BH.xls]_Sp_230"/>
      <sheetName val="[Spt-BH.xls][Spt-BH_xls]B___557"/>
      <sheetName val="[Spt-BH.xls][Spt-BH_xls]B___558"/>
      <sheetName val="[Spt-BH.xls][Spt-BH_xls]B___559"/>
      <sheetName val="[Spt-BH.xls][Spt-BH_xls]B___560"/>
      <sheetName val="[Spt-BH.xls][Spt-BH_xls]_Sp_177"/>
      <sheetName val="[Spt-BH.xls][Spt-BH_xls]B___561"/>
      <sheetName val="[Spt-BH.xls][Spt-BH_xls]B___562"/>
      <sheetName val="[Spt-BH.xls][Spt-BH_xls]B___563"/>
      <sheetName val="[Spt-BH.xls][Spt-BH_xls]_Sp_178"/>
      <sheetName val="[Spt-BH.xls][Spt-BH_xls]B___564"/>
      <sheetName val="[Spt-BH.xls][Spt-BH_xls]B___565"/>
      <sheetName val="[Spt-BH.xls][Spt-BH_xls]B___566"/>
      <sheetName val="[Spt-BH.xls][Spt-BH_xls]B___567"/>
      <sheetName val="[Spt-BH.xls][Spt-BH_xls]_Sp_179"/>
      <sheetName val="[Spt-BH.xls][Spt-BH_xls]B___568"/>
      <sheetName val="[Spt-BH.xls][Spt-BH_xls]B___569"/>
      <sheetName val="[Spt-BH.xls][Spt-BH_xls]_Sp_180"/>
      <sheetName val="[Spt-BH.xls][Spt-BH_xls]B___570"/>
      <sheetName val="[Spt-BH.xls][Spt-BH_xls]B___571"/>
      <sheetName val="[Spt-BH.xls][Spt-BH_xls]_Sp_181"/>
      <sheetName val="[Spt-BH.xls][Spt-BH.xls]_Sp_223"/>
      <sheetName val="[Spt-BH.xls][Spt-BH.xls]B___642"/>
      <sheetName val="[Spt-BH.xls][Spt-BH.xls]B___643"/>
      <sheetName val="[Spt-BH.xls][Spt-BH.xls]B___644"/>
      <sheetName val="[Spt-BH.xls][Spt-BH.xls]B___645"/>
      <sheetName val="[Spt-BH.xls][Spt-BH.xls]B___646"/>
      <sheetName val="[Spt-BH.xls][Spt-BH.xls]B___647"/>
      <sheetName val="[Spt-BH.xls][Spt-BH.xls]_Sp_224"/>
      <sheetName val="[Spt-BH.xls]B____x005f_x0004_______54"/>
      <sheetName val="[Spt-BH.xls]B___x005f_x0000__x005f_x0004_51"/>
      <sheetName val="[Spt-BH.xls][Spt-BH.xls]B___648"/>
      <sheetName val="[Spt-BH.xls][Spt-BH_xls]B___527"/>
      <sheetName val="[Spt-BH.xls][Spt-BH_xls]B___528"/>
      <sheetName val="[Spt-BH.xls][Spt-BH_xls]B___529"/>
      <sheetName val="[Spt-BH.xls][Spt-BH_xls]B___530"/>
      <sheetName val="[Spt-BH.xls][Spt-BH_xls]_Sp_167"/>
      <sheetName val="[Spt-BH.xls][Spt-BH_xls]B___531"/>
      <sheetName val="[Spt-BH.xls][Spt-BH_xls]B___532"/>
      <sheetName val="[Spt-BH.xls][Spt-BH_xls]B___533"/>
      <sheetName val="[Spt-BH.xls][Spt-BH_xls]_Sp_168"/>
      <sheetName val="[Spt-BH.xls][Spt-BH_xls]B___534"/>
      <sheetName val="[Spt-BH.xls][Spt-BH_xls]B___535"/>
      <sheetName val="[Spt-BH.xls][Spt-BH_xls]B___536"/>
      <sheetName val="[Spt-BH.xls][Spt-BH_xls]B___537"/>
      <sheetName val="[Spt-BH.xls][Spt-BH_xls]_Sp_169"/>
      <sheetName val="[Spt-BH.xls][Spt-BH_xls]B___538"/>
      <sheetName val="[Spt-BH.xls][Spt-BH_xls]B___539"/>
      <sheetName val="[Spt-BH.xls][Spt-BH_xls]_Sp_170"/>
      <sheetName val="[Spt-BH.xls][Spt-BH_xls]B___540"/>
      <sheetName val="[Spt-BH.xls][Spt-BH_xls]B___541"/>
      <sheetName val="[Spt-BH.xls][Spt-BH_xls]_Sp_171"/>
      <sheetName val="[Spt-BH.xls][Spt-BH.xls]_Sp_225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_Sp_226"/>
      <sheetName val="[Spt-BH.xls]B____x005f_x0004_______55"/>
      <sheetName val="[Spt-BH.xls]B___x005f_x0000__x005f_x0004_52"/>
      <sheetName val="[Spt-BH.xls][Spt-BH.xls]B___655"/>
      <sheetName val="[Spt-BH.xls][Spt-BH_xls]B___542"/>
      <sheetName val="[Spt-BH.xls][Spt-BH_xls]B___543"/>
      <sheetName val="[Spt-BH.xls][Spt-BH_xls]B___544"/>
      <sheetName val="[Spt-BH.xls][Spt-BH_xls]B___545"/>
      <sheetName val="[Spt-BH.xls][Spt-BH_xls]_Sp_172"/>
      <sheetName val="[Spt-BH.xls][Spt-BH_xls]B___546"/>
      <sheetName val="[Spt-BH.xls][Spt-BH_xls]B___547"/>
      <sheetName val="[Spt-BH.xls][Spt-BH_xls]B___548"/>
      <sheetName val="[Spt-BH.xls][Spt-BH_xls]_Sp_173"/>
      <sheetName val="[Spt-BH.xls][Spt-BH_xls]B___549"/>
      <sheetName val="[Spt-BH.xls][Spt-BH_xls]B___550"/>
      <sheetName val="[Spt-BH.xls][Spt-BH_xls]B___551"/>
      <sheetName val="[Spt-BH.xls][Spt-BH_xls]B___552"/>
      <sheetName val="[Spt-BH.xls][Spt-BH_xls]_Sp_174"/>
      <sheetName val="[Spt-BH.xls][Spt-BH_xls]B___553"/>
      <sheetName val="[Spt-BH.xls][Spt-BH_xls]B___554"/>
      <sheetName val="[Spt-BH.xls][Spt-BH_xls]_Sp_175"/>
      <sheetName val="[Spt-BH.xls][Spt-BH_xls]B___555"/>
      <sheetName val="[Spt-BH.xls][Spt-BH_xls]B___556"/>
      <sheetName val="[Spt-BH.xls][Spt-BH_xls]_Sp_176"/>
      <sheetName val="[Spt-BH.xls][Spt-BH.xls]_Sp_231"/>
      <sheetName val="[Spt-BH.xls][Spt-BH.xls]B___943"/>
      <sheetName val="[Spt-BH.xls][Spt-BH.xls]B___944"/>
      <sheetName val="[Spt-BH.xls][Spt-BH.xls]_Sp_341"/>
      <sheetName val="[Spt-BH.xls][Spt-BH.xls]B___945"/>
      <sheetName val="[Spt-BH.xls][Spt-BH.xls]B___946"/>
      <sheetName val="[Spt-BH.xls]B____x005f_x0004_______79"/>
      <sheetName val="[Spt-BH.xls]B___x005f_x0000__x005f_x0004_76"/>
      <sheetName val="[Spt-BH.xls][Spt-BH.xls]B___947"/>
      <sheetName val="[Spt-BH.xls][Spt-BH.xls]B___948"/>
      <sheetName val="[Spt-BH.xls][Spt-BH.xls]B___942"/>
      <sheetName val="[Spt-BH.xls][Spt-BH.xls]_Sp_340"/>
      <sheetName val="[Spt-BH.xls][Spt-BH_xls]B___859"/>
      <sheetName val="[Spt-BH.xls][Spt-BH_xls]B___860"/>
      <sheetName val="[Spt-BH.xls][Spt-BH_xls]B___861"/>
      <sheetName val="[Spt-BH.xls][Spt-BH_xls]B___862"/>
      <sheetName val="[Spt-BH.xls][Spt-BH_xls]_Sp_274"/>
      <sheetName val="[Spt-BH.xls][Spt-BH_xls]B___863"/>
      <sheetName val="[Spt-BH.xls][Spt-BH_xls]B___864"/>
      <sheetName val="[Spt-BH.xls][Spt-BH_xls]B___865"/>
      <sheetName val="[Spt-BH.xls][Spt-BH_xls]_Sp_275"/>
      <sheetName val="[Spt-BH.xls][Spt-BH_xls]B___866"/>
      <sheetName val="[Spt-BH.xls][Spt-BH_xls]B___867"/>
      <sheetName val="[Spt-BH.xls][Spt-BH_xls]B___868"/>
      <sheetName val="[Spt-BH.xls][Spt-BH_xls]B___869"/>
      <sheetName val="[Spt-BH.xls][Spt-BH_xls]_Sp_276"/>
      <sheetName val="[Spt-BH.xls][Spt-BH.xls]_Sp_235"/>
      <sheetName val="[Spt-BH.xls][Spt-BH.xls]_Sp_236"/>
      <sheetName val="[Spt-BH.xls][Spt-BH.xls]_Sp_238"/>
      <sheetName val="[Spt-BH.xls][Spt-BH.xls]_Sp_237"/>
      <sheetName val="[Spt-BH.xls][Spt-BH.xls]_Sp_239"/>
      <sheetName val="[Spt-BH.xls][Spt-BH.xls]B___682"/>
      <sheetName val="[Spt-BH.xls][Spt-BH.xls]B___683"/>
      <sheetName val="[Spt-BH.xls][Spt-BH.xls]_Sp_243"/>
      <sheetName val="[Spt-BH.xls][Spt-BH.xls]B___684"/>
      <sheetName val="[Spt-BH.xls][Spt-BH.xls]B___685"/>
      <sheetName val="[Spt-BH.xls][Spt-BH.xls]B___676"/>
      <sheetName val="[Spt-BH.xls][Spt-BH.xls]B___677"/>
      <sheetName val="[Spt-BH.xls][Spt-BH.xls]_Sp_241"/>
      <sheetName val="[Spt-BH.xls][Spt-BH.xls]B___678"/>
      <sheetName val="[Spt-BH.xls][Spt-BH.xls]B___679"/>
      <sheetName val="[Spt-BH.xls][Spt-BH.xls]B___680"/>
      <sheetName val="[Spt-BH.xls][Spt-BH.xls]_Sp_240"/>
      <sheetName val="[Spt-BH.xls][Spt-BH.xls]B___686"/>
      <sheetName val="[Spt-BH.xls][Spt-BH.xls]B___687"/>
      <sheetName val="[Spt-BH.xls][Spt-BH.xls]B___681"/>
      <sheetName val="[Spt-BH.xls][Spt-BH.xls]_Sp_242"/>
      <sheetName val="[Spt-BH.xls][Spt-BH_xls]B___583"/>
      <sheetName val="[Spt-BH.xls][Spt-BH_xls]B___584"/>
      <sheetName val="[Spt-BH.xls][Spt-BH_xls]_Sp_185"/>
      <sheetName val="[Spt-BH.xls][Spt-BH_xls]B___585"/>
      <sheetName val="[Spt-BH.xls][Spt-BH_xls]B___586"/>
      <sheetName val="[Spt-BH.xls][Spt-BH_xls]_Sp_186"/>
      <sheetName val="[Spt-BH.xls][Spt-BH.xls]_Sp_244"/>
      <sheetName val="[Spt-BH.xls][Spt-BH.xls]_Sp_261"/>
      <sheetName val="[Spt-BH.xls][Spt-BH.xls]B___742"/>
      <sheetName val="[Spt-BH.xls][Spt-BH.xls]B___743"/>
      <sheetName val="[Spt-BH.xls][Spt-BH.xls]B___744"/>
      <sheetName val="[Spt-BH.xls][Spt-BH.xls]B___745"/>
      <sheetName val="[Spt-BH.xls][Spt-BH.xls]B___746"/>
      <sheetName val="[Spt-BH.xls][Spt-BH.xls]B___747"/>
      <sheetName val="[Spt-BH.xls][Spt-BH.xls]_Sp_262"/>
      <sheetName val="[Spt-BH.xls]B____x005f_x0004_______58"/>
      <sheetName val="[Spt-BH.xls]B___x005f_x0000__x005f_x0004_55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[Spt-BH.xls]B___694"/>
      <sheetName val="[Spt-BH.xls][Spt-BH_xls]B___587"/>
      <sheetName val="[Spt-BH.xls][Spt-BH_xls]B___588"/>
      <sheetName val="[Spt-BH.xls][Spt-BH_xls]B___589"/>
      <sheetName val="[Spt-BH.xls][Spt-BH_xls]B___590"/>
      <sheetName val="[Spt-BH.xls][Spt-BH_xls]_Sp_187"/>
      <sheetName val="[Spt-BH.xls][Spt-BH_xls]B___591"/>
      <sheetName val="[Spt-BH.xls][Spt-BH_xls]B___592"/>
      <sheetName val="[Spt-BH.xls][Spt-BH_xls]B___593"/>
      <sheetName val="[Spt-BH.xls][Spt-BH_xls]_Sp_188"/>
      <sheetName val="[Spt-BH.xls][Spt-BH_xls]B___594"/>
      <sheetName val="[Spt-BH.xls][Spt-BH_xls]B___595"/>
      <sheetName val="[Spt-BH.xls][Spt-BH_xls]B___596"/>
      <sheetName val="[Spt-BH.xls][Spt-BH_xls]B___597"/>
      <sheetName val="[Spt-BH.xls][Spt-BH_xls]_Sp_189"/>
      <sheetName val="[Spt-BH.xls][Spt-BH_xls]B___598"/>
      <sheetName val="[Spt-BH.xls][Spt-BH_xls]B___599"/>
      <sheetName val="[Spt-BH.xls][Spt-BH_xls]_Sp_190"/>
      <sheetName val="[Spt-BH.xls][Spt-BH_xls]B___600"/>
      <sheetName val="[Spt-BH.xls][Spt-BH_xls]B___601"/>
      <sheetName val="[Spt-BH.xls][Spt-BH_xls]_Sp_191"/>
      <sheetName val="[Spt-BH.xls][Spt-BH.xls]B___695"/>
      <sheetName val="[Spt-BH.xls][Spt-BH.xls]B___696"/>
      <sheetName val="[Spt-BH.xls][Spt-BH.xls]B___697"/>
      <sheetName val="[Spt-BH.xls][Spt-BH.xls]B___698"/>
      <sheetName val="[Spt-BH.xls][Spt-BH.xls]B___699"/>
      <sheetName val="[Spt-BH.xls][Spt-BH.xls]_Sp_245"/>
      <sheetName val="[Spt-BH.xls][Spt-BH.xls]B___700"/>
      <sheetName val="[Spt-BH.xls][Spt-BH.xls]_Sp_246"/>
      <sheetName val="[Spt-BH.xls]B____x005f_x0004_______59"/>
      <sheetName val="[Spt-BH.xls]B___x005f_x0000__x005f_x0004_56"/>
      <sheetName val="[Spt-BH.xls][Spt-BH.xls]B___701"/>
      <sheetName val="[Spt-BH.xls][Spt-BH_xls]B___602"/>
      <sheetName val="[Spt-BH.xls][Spt-BH_xls]B___603"/>
      <sheetName val="[Spt-BH.xls][Spt-BH_xls]B___604"/>
      <sheetName val="[Spt-BH.xls][Spt-BH_xls]B___605"/>
      <sheetName val="[Spt-BH.xls][Spt-BH_xls]_Sp_192"/>
      <sheetName val="[Spt-BH.xls][Spt-BH_xls]B___606"/>
      <sheetName val="[Spt-BH.xls][Spt-BH_xls]B___607"/>
      <sheetName val="[Spt-BH.xls][Spt-BH_xls]B___608"/>
      <sheetName val="[Spt-BH.xls][Spt-BH_xls]_Sp_193"/>
      <sheetName val="[Spt-BH.xls][Spt-BH_xls]B___609"/>
      <sheetName val="[Spt-BH.xls][Spt-BH_xls]B___610"/>
      <sheetName val="[Spt-BH.xls][Spt-BH_xls]B___611"/>
      <sheetName val="[Spt-BH.xls][Spt-BH_xls]B___612"/>
      <sheetName val="[Spt-BH.xls][Spt-BH_xls]_Sp_194"/>
      <sheetName val="[Spt-BH.xls][Spt-BH_xls]B___613"/>
      <sheetName val="[Spt-BH.xls][Spt-BH_xls]B___614"/>
      <sheetName val="[Spt-BH.xls][Spt-BH_xls]_Sp_195"/>
      <sheetName val="[Spt-BH.xls][Spt-BH_xls]B___615"/>
      <sheetName val="[Spt-BH.xls][Spt-BH_xls]B___616"/>
      <sheetName val="[Spt-BH.xls][Spt-BH_xls]_Sp_196"/>
      <sheetName val="[Spt-BH.xls][Spt-BH.xls]_Sp_251"/>
      <sheetName val="[Spt-BH.xls][Spt-BH.xls]B___716"/>
      <sheetName val="[Spt-BH.xls][Spt-BH.xls]B___717"/>
      <sheetName val="[Spt-BH.xls][Spt-BH.xls]_Sp_253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252"/>
      <sheetName val="[Spt-BH.xls][Spt-BH.xls]B___723"/>
      <sheetName val="[Spt-BH.xls][Spt-BH.xls]B___724"/>
      <sheetName val="[Spt-BH.xls][Spt-BH.xls]_Sp_255"/>
      <sheetName val="[Spt-BH.xls][Spt-BH.xls]B___725"/>
      <sheetName val="[Spt-BH.xls][Spt-BH.xls]B___726"/>
      <sheetName val="[Spt-BH.xls]B____x005f_x0004_______62"/>
      <sheetName val="[Spt-BH.xls]B___x005f_x0000__x005f_x0004_59"/>
      <sheetName val="[Spt-BH.xls][Spt-BH.xls]B___727"/>
      <sheetName val="[Spt-BH.xls][Spt-BH.xls]B___722"/>
      <sheetName val="[Spt-BH.xls][Spt-BH.xls]B___728"/>
      <sheetName val="[Spt-BH.xls][Spt-BH.xls]_Sp_254"/>
      <sheetName val="[Spt-BH.xls][Spt-BH_xls]B___647"/>
      <sheetName val="[Spt-BH.xls][Spt-BH_xls]B___648"/>
      <sheetName val="[Spt-BH.xls][Spt-BH_xls]B___649"/>
      <sheetName val="[Spt-BH.xls][Spt-BH_xls]B___650"/>
      <sheetName val="[Spt-BH.xls][Spt-BH_xls]_Sp_207"/>
      <sheetName val="[Spt-BH.xls][Spt-BH_xls]B___651"/>
      <sheetName val="[Spt-BH.xls][Spt-BH_xls]B___652"/>
      <sheetName val="[Spt-BH.xls][Spt-BH_xls]B___653"/>
      <sheetName val="[Spt-BH.xls][Spt-BH_xls]_Sp_208"/>
      <sheetName val="[Spt-BH.xls][Spt-BH_xls]B___654"/>
      <sheetName val="[Spt-BH.xls][Spt-BH_xls]B___655"/>
      <sheetName val="[Spt-BH.xls][Spt-BH_xls]B___656"/>
      <sheetName val="[Spt-BH.xls][Spt-BH_xls]B___657"/>
      <sheetName val="[Spt-BH.xls][Spt-BH_xls]_Sp_209"/>
      <sheetName val="[Spt-BH.xls][Spt-BH_xls]B___658"/>
      <sheetName val="[Spt-BH.xls][Spt-BH_xls]B___659"/>
      <sheetName val="[Spt-BH.xls][Spt-BH_xls]_Sp_210"/>
      <sheetName val="[Spt-BH.xls][Spt-BH_xls]B___660"/>
      <sheetName val="[Spt-BH.xls][Spt-BH_xls]B___661"/>
      <sheetName val="[Spt-BH.xls][Spt-BH_xls]_Sp_211"/>
      <sheetName val="[Spt-BH.xls][Spt-BH.xls]_Sp_247"/>
      <sheetName val="[Spt-BH.xls][Spt-BH.xls]B___702"/>
      <sheetName val="[Spt-BH.xls][Spt-BH.xls]B___703"/>
      <sheetName val="[Spt-BH.xls][Spt-BH.xls]B___704"/>
      <sheetName val="[Spt-BH.xls][Spt-BH.xls]B___705"/>
      <sheetName val="[Spt-BH.xls][Spt-BH.xls]B___706"/>
      <sheetName val="[Spt-BH.xls][Spt-BH.xls]B___707"/>
      <sheetName val="[Spt-BH.xls][Spt-BH.xls]_Sp_248"/>
      <sheetName val="[Spt-BH.xls]B____x005f_x0004_______60"/>
      <sheetName val="[Spt-BH.xls]B___x005f_x0000__x005f_x0004_57"/>
      <sheetName val="[Spt-BH.xls][Spt-BH.xls]B___708"/>
      <sheetName val="[Spt-BH.xls][Spt-BH_xls]B___617"/>
      <sheetName val="[Spt-BH.xls][Spt-BH_xls]B___618"/>
      <sheetName val="[Spt-BH.xls][Spt-BH_xls]B___619"/>
      <sheetName val="[Spt-BH.xls][Spt-BH_xls]B___620"/>
      <sheetName val="[Spt-BH.xls][Spt-BH_xls]_Sp_197"/>
      <sheetName val="[Spt-BH.xls][Spt-BH_xls]B___621"/>
      <sheetName val="[Spt-BH.xls][Spt-BH_xls]B___622"/>
      <sheetName val="[Spt-BH.xls][Spt-BH_xls]B___623"/>
      <sheetName val="[Spt-BH.xls][Spt-BH_xls]_Sp_198"/>
      <sheetName val="[Spt-BH.xls][Spt-BH_xls]B___624"/>
      <sheetName val="[Spt-BH.xls][Spt-BH_xls]B___625"/>
      <sheetName val="[Spt-BH.xls][Spt-BH_xls]B___626"/>
      <sheetName val="[Spt-BH.xls][Spt-BH_xls]B___627"/>
      <sheetName val="[Spt-BH.xls][Spt-BH_xls]_Sp_199"/>
      <sheetName val="[Spt-BH.xls][Spt-BH_xls]B___628"/>
      <sheetName val="[Spt-BH.xls][Spt-BH_xls]B___629"/>
      <sheetName val="[Spt-BH.xls][Spt-BH_xls]_Sp_200"/>
      <sheetName val="[Spt-BH.xls][Spt-BH_xls]B___630"/>
      <sheetName val="[Spt-BH.xls][Spt-BH_xls]B___631"/>
      <sheetName val="[Spt-BH.xls][Spt-BH_xls]_Sp_201"/>
      <sheetName val="[Spt-BH.xls][Spt-BH.xls]_Sp_249"/>
      <sheetName val="[Spt-BH.xls][Spt-BH.xls]B___709"/>
      <sheetName val="[Spt-BH.xls][Spt-BH.xls]B___710"/>
      <sheetName val="[Spt-BH.xls][Spt-BH.xls]B___711"/>
      <sheetName val="[Spt-BH.xls][Spt-BH.xls]B___712"/>
      <sheetName val="[Spt-BH.xls][Spt-BH.xls]B___713"/>
      <sheetName val="[Spt-BH.xls][Spt-BH.xls]B___714"/>
      <sheetName val="[Spt-BH.xls][Spt-BH.xls]_Sp_250"/>
      <sheetName val="[Spt-BH.xls]B____x005f_x0004_______61"/>
      <sheetName val="[Spt-BH.xls]B___x005f_x0000__x005f_x0004_58"/>
      <sheetName val="[Spt-BH.xls][Spt-BH.xls]B___715"/>
      <sheetName val="[Spt-BH.xls][Spt-BH_xls]B___632"/>
      <sheetName val="[Spt-BH.xls][Spt-BH_xls]B___633"/>
      <sheetName val="[Spt-BH.xls][Spt-BH_xls]B___634"/>
      <sheetName val="[Spt-BH.xls][Spt-BH_xls]B___635"/>
      <sheetName val="[Spt-BH.xls][Spt-BH_xls]_Sp_202"/>
      <sheetName val="[Spt-BH.xls][Spt-BH_xls]B___636"/>
      <sheetName val="[Spt-BH.xls][Spt-BH_xls]B___637"/>
      <sheetName val="[Spt-BH.xls][Spt-BH_xls]B___638"/>
      <sheetName val="[Spt-BH.xls][Spt-BH_xls]_Sp_203"/>
      <sheetName val="[Spt-BH.xls][Spt-BH_xls]B___639"/>
      <sheetName val="[Spt-BH.xls][Spt-BH_xls]B___640"/>
      <sheetName val="[Spt-BH.xls][Spt-BH_xls]B___641"/>
      <sheetName val="[Spt-BH.xls][Spt-BH_xls]B___642"/>
      <sheetName val="[Spt-BH.xls][Spt-BH_xls]_Sp_204"/>
      <sheetName val="[Spt-BH.xls][Spt-BH_xls]B___643"/>
      <sheetName val="[Spt-BH.xls][Spt-BH_xls]B___644"/>
      <sheetName val="[Spt-BH.xls][Spt-BH_xls]_Sp_205"/>
      <sheetName val="[Spt-BH.xls][Spt-BH_xls]B___645"/>
      <sheetName val="[Spt-BH.xls][Spt-BH_xls]B___646"/>
      <sheetName val="[Spt-BH.xls][Spt-BH_xls]_Sp_206"/>
      <sheetName val="[Spt-BH.xls][Spt-BH.xls]B___735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_Sp_258"/>
      <sheetName val="[Spt-BH.xls][Spt-BH.xls]_Sp_259"/>
      <sheetName val="[Spt-BH.xls]B____x005f_x0004_______63"/>
      <sheetName val="[Spt-BH.xls]B___x005f_x0000__x005f_x0004_60"/>
      <sheetName val="[Spt-BH.xls][Spt-BH.xls]B___741"/>
      <sheetName val="[Spt-BH.xls][Spt-BH_xls]B___662"/>
      <sheetName val="[Spt-BH.xls][Spt-BH_xls]B___663"/>
      <sheetName val="[Spt-BH.xls][Spt-BH_xls]B___664"/>
      <sheetName val="[Spt-BH.xls][Spt-BH_xls]B___665"/>
      <sheetName val="[Spt-BH.xls][Spt-BH_xls]_Sp_212"/>
      <sheetName val="[Spt-BH.xls][Spt-BH_xls]B___666"/>
      <sheetName val="[Spt-BH.xls][Spt-BH_xls]B___667"/>
      <sheetName val="[Spt-BH.xls][Spt-BH_xls]B___668"/>
      <sheetName val="[Spt-BH.xls][Spt-BH_xls]_Sp_213"/>
      <sheetName val="[Spt-BH.xls][Spt-BH_xls]B___669"/>
      <sheetName val="[Spt-BH.xls][Spt-BH_xls]B___670"/>
      <sheetName val="[Spt-BH.xls][Spt-BH_xls]B___671"/>
      <sheetName val="[Spt-BH.xls][Spt-BH_xls]B___672"/>
      <sheetName val="[Spt-BH.xls][Spt-BH_xls]_Sp_214"/>
      <sheetName val="[Spt-BH.xls][Spt-BH_xls]B___673"/>
      <sheetName val="[Spt-BH.xls][Spt-BH_xls]B___674"/>
      <sheetName val="[Spt-BH.xls][Spt-BH_xls]_Sp_215"/>
      <sheetName val="[Spt-BH.xls][Spt-BH_xls]B___675"/>
      <sheetName val="[Spt-BH.xls][Spt-BH_xls]B___676"/>
      <sheetName val="[Spt-BH.xls][Spt-BH_xls]_Sp_216"/>
      <sheetName val="[Spt-BH.xls][Spt-BH.xls]_Sp_256"/>
      <sheetName val="[Spt-BH.xls][Spt-BH.xls]B___729"/>
      <sheetName val="[Spt-BH.xls][Spt-BH.xls]B___730"/>
      <sheetName val="[Spt-BH.xls][Spt-BH.xls]B___731"/>
      <sheetName val="[Spt-BH.xls][Spt-BH.xls]B___732"/>
      <sheetName val="[Spt-BH.xls][Spt-BH.xls]B___733"/>
      <sheetName val="[Spt-BH.xls][Spt-BH.xls]B___734"/>
      <sheetName val="[Spt-BH.xls][Spt-BH.xls]_Sp_257"/>
      <sheetName val="[Spt-BH.xls][Spt-BH.xls]_Sp_260"/>
      <sheetName val="[Spt-BH.xls]B____x005f_x0004_______64"/>
      <sheetName val="[Spt-BH.xls]B___x005f_x0000__x005f_x0004_61"/>
      <sheetName val="[Spt-BH.xls][Spt-BH.xls]B___748"/>
      <sheetName val="[Spt-BH.xls][Spt-BH_xls]B___677"/>
      <sheetName val="[Spt-BH.xls][Spt-BH_xls]B___678"/>
      <sheetName val="[Spt-BH.xls][Spt-BH_xls]B___679"/>
      <sheetName val="[Spt-BH.xls][Spt-BH_xls]B___680"/>
      <sheetName val="[Spt-BH.xls][Spt-BH_xls]_Sp_217"/>
      <sheetName val="[Spt-BH.xls][Spt-BH_xls]B___681"/>
      <sheetName val="[Spt-BH.xls][Spt-BH_xls]B___682"/>
      <sheetName val="[Spt-BH.xls][Spt-BH_xls]B___683"/>
      <sheetName val="[Spt-BH.xls][Spt-BH_xls]_Sp_218"/>
      <sheetName val="[Spt-BH.xls][Spt-BH_xls]B___684"/>
      <sheetName val="[Spt-BH.xls][Spt-BH_xls]B___685"/>
      <sheetName val="[Spt-BH.xls][Spt-BH_xls]B___686"/>
      <sheetName val="[Spt-BH.xls][Spt-BH_xls]B___687"/>
      <sheetName val="[Spt-BH.xls][Spt-BH_xls]_Sp_219"/>
      <sheetName val="[Spt-BH.xls][Spt-BH.xls]B___768"/>
      <sheetName val="[Spt-BH.xls][Spt-BH.xls]B___769"/>
      <sheetName val="[Spt-BH.xls][Spt-BH.xls]_Sp_269"/>
      <sheetName val="[Spt-BH.xls][Spt-BH.xls]B___770"/>
      <sheetName val="[Spt-BH.xls][Spt-BH.xls]B___771"/>
      <sheetName val="[Spt-BH.xls]B____x005f_x0004_______66"/>
      <sheetName val="[Spt-BH.xls]B___x005f_x0000__x005f_x0004_63"/>
      <sheetName val="[Spt-BH.xls][Spt-BH.xls]B___772"/>
      <sheetName val="[Spt-BH.xls][Spt-BH.xls]B___762"/>
      <sheetName val="[Spt-BH.xls][Spt-BH.xls]B___763"/>
      <sheetName val="[Spt-BH.xls][Spt-BH.xls]_Sp_268"/>
      <sheetName val="[Spt-BH.xls][Spt-BH.xls]B___764"/>
      <sheetName val="[Spt-BH.xls][Spt-BH.xls]B___765"/>
      <sheetName val="[Spt-BH.xls][Spt-BH.xls]B___766"/>
      <sheetName val="[Spt-BH.xls][Spt-BH.xls]_Sp_267"/>
      <sheetName val="[Spt-BH.xls][Spt-BH.xls]B___767"/>
      <sheetName val="[Spt-BH.xls][Spt-BH.xls]_Sp_263"/>
      <sheetName val="[Spt-BH.xls][Spt-BH.xls]B___749"/>
      <sheetName val="[Spt-BH.xls][Spt-BH.xls]B___750"/>
      <sheetName val="[Spt-BH.xls][Spt-BH.xls]_Sp_265"/>
      <sheetName val="[Spt-BH.xls][Spt-BH.xls]B___751"/>
      <sheetName val="[Spt-BH.xls][Spt-BH.xls]B___752"/>
      <sheetName val="[Spt-BH.xls][Spt-BH.xls]B___753"/>
      <sheetName val="[Spt-BH.xls][Spt-BH.xls]B___754"/>
      <sheetName val="[Spt-BH.xls][Spt-BH.xls]_Sp_264"/>
      <sheetName val="[Spt-BH.xls][Spt-BH.xls]B___756"/>
      <sheetName val="[Spt-BH.xls][Spt-BH.xls]B___757"/>
      <sheetName val="[Spt-BH.xls][Spt-BH.xls]B___758"/>
      <sheetName val="[Spt-BH.xls][Spt-BH.xls]B___759"/>
      <sheetName val="[Spt-BH.xls]B____x005f_x0004_______65"/>
      <sheetName val="[Spt-BH.xls]B___x005f_x0000__x005f_x0004_62"/>
      <sheetName val="[Spt-BH.xls][Spt-BH.xls]B___760"/>
      <sheetName val="[Spt-BH.xls][Spt-BH.xls]B___761"/>
      <sheetName val="[Spt-BH.xls][Spt-BH.xls]B___755"/>
      <sheetName val="[Spt-BH.xls][Spt-BH.xls]_Sp_266"/>
      <sheetName val="[Spt-BH.xls][Spt-BH_xls]B___688"/>
      <sheetName val="[Spt-BH.xls][Spt-BH_xls]B___689"/>
      <sheetName val="[Spt-BH.xls][Spt-BH_xls]B___690"/>
      <sheetName val="[Spt-BH.xls][Spt-BH_xls]B___691"/>
      <sheetName val="[Spt-BH.xls][Spt-BH_xls]_Sp_220"/>
      <sheetName val="[Spt-BH.xls][Spt-BH_xls]B___692"/>
      <sheetName val="[Spt-BH.xls][Spt-BH_xls]B___693"/>
      <sheetName val="[Spt-BH.xls][Spt-BH_xls]B___694"/>
      <sheetName val="[Spt-BH.xls][Spt-BH_xls]_Sp_221"/>
      <sheetName val="[Spt-BH.xls][Spt-BH_xls]B___695"/>
      <sheetName val="[Spt-BH.xls][Spt-BH_xls]B___696"/>
      <sheetName val="[Spt-BH.xls][Spt-BH_xls]B___697"/>
      <sheetName val="[Spt-BH.xls][Spt-BH_xls]B___698"/>
      <sheetName val="[Spt-BH.xls][Spt-BH_xls]_Sp_222"/>
      <sheetName val="[Spt-BH.xls][Spt-BH.xls]B___773"/>
      <sheetName val="[Spt-BH.xls][Spt-BH.xls]B___774"/>
      <sheetName val="[Spt-BH.xls][Spt-BH.xls]_Sp_271"/>
      <sheetName val="[Spt-BH.xls][Spt-BH.xls]B___775"/>
      <sheetName val="[Spt-BH.xls][Spt-BH.xls]B___776"/>
      <sheetName val="[Spt-BH.xls][Spt-BH.xls]B___777"/>
      <sheetName val="[Spt-BH.xls]B____x005f_x0004_______68"/>
      <sheetName val="[Spt-BH.xls]B___x005f_x0000__x005f_x0004_65"/>
      <sheetName val="[Spt-BH.xls][Spt-BH.xls]B___784"/>
      <sheetName val="[Spt-BH.xls][Spt-BH.xls]B___785"/>
      <sheetName val="[Spt-BH.xls][Spt-BH.xls]B___786"/>
      <sheetName val="[Spt-BH.xls][Spt-BH.xls]B___787"/>
      <sheetName val="[Spt-BH.xls][Spt-BH.xls]B___788"/>
      <sheetName val="[Spt-BH.xls][Spt-BH.xls]B___789"/>
      <sheetName val="[Spt-BH.xls][Spt-BH.xls]_Sp_270"/>
      <sheetName val="[Spt-BH.xls]B____x005f_x0004_______67"/>
      <sheetName val="[Spt-BH.xls]B___x005f_x0000__x005f_x0004_64"/>
      <sheetName val="[Spt-BH.xls][Spt-BH.xls]B___778"/>
      <sheetName val="[Spt-BH.xls][Spt-BH.xls]B___779"/>
      <sheetName val="[Spt-BH.xls][Spt-BH.xls]B___780"/>
      <sheetName val="[Spt-BH.xls][Spt-BH.xls]B___781"/>
      <sheetName val="[Spt-BH.xls][Spt-BH.xls]B___782"/>
      <sheetName val="[Spt-BH.xls][Spt-BH.xls]B___783"/>
      <sheetName val="[Spt-BH.xls][Spt-BH.xls]B___790"/>
      <sheetName val="[Spt-BH.xls][Spt-BH.xls]B___791"/>
      <sheetName val="[Spt-BH.xls][Spt-BH.xls]B___792"/>
      <sheetName val="[Spt-BH.xls][Spt-BH.xls]B___793"/>
      <sheetName val="[Spt-BH.xls][Spt-BH.xls]B___794"/>
      <sheetName val="[Spt-BH.xls][Spt-BH.xls]_Sp_272"/>
      <sheetName val="[Spt-BH.xls]B____x005f_x0004_______73"/>
      <sheetName val="[Spt-BH.xls][Spt-BH.xls]_Sp_300"/>
      <sheetName val="[Spt-BH.xls][Spt-BH.xls]B___837"/>
      <sheetName val="[Spt-BH.xls][Spt-BH.xls]B___838"/>
      <sheetName val="[Spt-BH.xls][Spt-BH.xls]_Sp_302"/>
      <sheetName val="[Spt-BH.xls][Spt-BH.xls]B___839"/>
      <sheetName val="[Spt-BH.xls][Spt-BH.xls]B___840"/>
      <sheetName val="[Spt-BH.xls][Spt-BH.xls]B___841"/>
      <sheetName val="[Spt-BH.xls][Spt-BH.xls]B___842"/>
      <sheetName val="[Spt-BH.xls][Spt-BH.xls]_Sp_301"/>
      <sheetName val="[Spt-BH.xls][Spt-BH.xls]_Sp_278"/>
      <sheetName val="[Spt-BH.xls][Spt-BH.xls]_Sp_280"/>
      <sheetName val="[Spt-BH.xls][Spt-BH.xls]_Sp_279"/>
      <sheetName val="[Spt-BH.xls][Spt-BH.xls]_Sp_273"/>
      <sheetName val="[Spt-BH.xls][Spt-BH.xls]_Sp_274"/>
      <sheetName val="[Spt-BH.xls][Spt-BH.xls]_Sp_275"/>
      <sheetName val="[Spt-BH.xls][Spt-BH.xls]_Sp_276"/>
      <sheetName val="[Spt-BH.xls][Spt-BH.xls]_Sp_277"/>
      <sheetName val="[Spt-BH.xls][Spt-BH.xls]_Sp_281"/>
      <sheetName val="[Spt-BH.xls][Spt-BH.xls]_Sp_282"/>
      <sheetName val="[Spt-BH.xls][Spt-BH.xls]_Sp_286"/>
      <sheetName val="[Spt-BH.xls][Spt-BH.xls]B___795"/>
      <sheetName val="[Spt-BH.xls][Spt-BH.xls]_Sp_284"/>
      <sheetName val="[Spt-BH.xls][Spt-BH.xls]B___796"/>
      <sheetName val="[Spt-BH.xls][Spt-BH.xls]B___797"/>
      <sheetName val="[Spt-BH.xls][Spt-BH.xls]_Sp_285"/>
      <sheetName val="[Spt-BH.xls][Spt-BH_xls]_Sp_223"/>
      <sheetName val="[Spt-BH.xls][Spt-BH_xls]B___699"/>
      <sheetName val="[Spt-BH.xls][Spt-BH_xls]B___700"/>
      <sheetName val="[Spt-BH.xls][Spt-BH_xls]B___701"/>
      <sheetName val="[Spt-BH.xls][Spt-BH_xls]B___702"/>
      <sheetName val="[Spt-BH.xls][Spt-BH_xls]_Sp_224"/>
      <sheetName val="[Spt-BH.xls][Spt-BH.xls]_Sp_283"/>
      <sheetName val="[Spt-BH.xls][Spt-BH_xls]B___703"/>
      <sheetName val="[Spt-BH.xls][Spt-BH_xls]B___704"/>
      <sheetName val="[Spt-BH.xls][Spt-BH_xls]_Sp_225"/>
      <sheetName val="[Spt-BH.xls][Spt-BH_xls]B___705"/>
      <sheetName val="[Spt-BH.xls][Spt-BH_xls]B___706"/>
      <sheetName val="[Spt-BH.xls][Spt-BH_xls]_Sp_226"/>
      <sheetName val="[Spt-BH.xls][Spt-BH.xls]B___799"/>
      <sheetName val="[Spt-BH.xls][Spt-BH.xls]B___800"/>
      <sheetName val="[Spt-BH.xls][Spt-BH.xls]B___801"/>
      <sheetName val="[Spt-BH.xls][Spt-BH.xls]B___802"/>
      <sheetName val="[Spt-BH.xls][Spt-BH.xls]B___803"/>
      <sheetName val="[Spt-BH.xls][Spt-BH.xls]B___804"/>
      <sheetName val="[Spt-BH.xls][Spt-BH.xls]B___798"/>
      <sheetName val="[Spt-BH.xls][Spt-BH.xls]_Sp_287"/>
      <sheetName val="[Spt-BH.xls][Spt-BH_xls]B___707"/>
      <sheetName val="[Spt-BH.xls][Spt-BH_xls]B___708"/>
      <sheetName val="[Spt-BH.xls][Spt-BH_xls]B___709"/>
      <sheetName val="[Spt-BH.xls][Spt-BH_xls]B___710"/>
      <sheetName val="[Spt-BH.xls][Spt-BH_xls]_Sp_227"/>
      <sheetName val="[Spt-BH.xls][Spt-BH_xls]B___711"/>
      <sheetName val="[Spt-BH.xls][Spt-BH_xls]B___712"/>
      <sheetName val="[Spt-BH.xls][Spt-BH_xls]B___713"/>
      <sheetName val="[Spt-BH.xls][Spt-BH_xls]_Sp_228"/>
      <sheetName val="[Spt-BH.xls][Spt-BH_xls]B___714"/>
      <sheetName val="[Spt-BH.xls][Spt-BH_xls]B___715"/>
      <sheetName val="[Spt-BH.xls][Spt-BH_xls]B___716"/>
      <sheetName val="[Spt-BH.xls][Spt-BH_xls]B___717"/>
      <sheetName val="[Spt-BH.xls][Spt-BH_xls]_Sp_229"/>
      <sheetName val="[Spt-BH.xls][Spt-BH_xls]B___718"/>
      <sheetName val="[Spt-BH.xls][Spt-BH_xls]B___719"/>
      <sheetName val="[Spt-BH.xls][Spt-BH_xls]_Sp_230"/>
      <sheetName val="[Spt-BH.xls][Spt-BH_xls]B___720"/>
      <sheetName val="[Spt-BH.xls][Spt-BH_xls]B___721"/>
      <sheetName val="[Spt-BH.xls][Spt-BH_xls]_Sp_231"/>
      <sheetName val="[Spt-BH.xls][Spt-BH.xls]B___844"/>
      <sheetName val="[Spt-BH.xls][Spt-BH.xls]B___845"/>
      <sheetName val="[Spt-BH.xls][Spt-BH.xls]_Sp_308"/>
      <sheetName val="[Spt-BH.xls][Spt-BH.xls]B___846"/>
      <sheetName val="[Spt-BH.xls][Spt-BH.xls]B___847"/>
      <sheetName val="[Spt-BH.xls]B____x005f_x0004_______70"/>
      <sheetName val="[Spt-BH.xls]B___x005f_x0000__x005f_x0004_67"/>
      <sheetName val="[Spt-BH.xls][Spt-BH.xls]B___848"/>
      <sheetName val="[Spt-BH.xls][Spt-BH.xls]B___849"/>
      <sheetName val="[Spt-BH.xls][Spt-BH.xls]B___843"/>
      <sheetName val="[Spt-BH.xls][Spt-BH.xls]_Sp_303"/>
      <sheetName val="[Spt-BH.xls][Spt-BH_xls]B___767"/>
      <sheetName val="[Spt-BH.xls][Spt-BH_xls]B___768"/>
      <sheetName val="[Spt-BH.xls][Spt-BH_xls]B___769"/>
      <sheetName val="[Spt-BH.xls][Spt-BH_xls]B___770"/>
      <sheetName val="[Spt-BH.xls][Spt-BH_xls]_Sp_247"/>
      <sheetName val="[Spt-BH.xls][Spt-BH_xls]B___771"/>
      <sheetName val="[Spt-BH.xls][Spt-BH_xls]B___772"/>
      <sheetName val="[Spt-BH.xls][Spt-BH_xls]B___773"/>
      <sheetName val="[Spt-BH.xls][Spt-BH_xls]_Sp_248"/>
      <sheetName val="[Spt-BH.xls][Spt-BH_xls]B___774"/>
      <sheetName val="[Spt-BH.xls][Spt-BH_xls]B___775"/>
      <sheetName val="[Spt-BH.xls][Spt-BH_xls]B___776"/>
      <sheetName val="[Spt-BH.xls][Spt-BH_xls]B___777"/>
      <sheetName val="[Spt-BH.xls][Spt-BH_xls]_Sp_249"/>
      <sheetName val="[Spt-BH.xls][Spt-BH_xls]B___778"/>
      <sheetName val="[Spt-BH.xls][Spt-BH_xls]B___779"/>
      <sheetName val="[Spt-BH.xls][Spt-BH_xls]_Sp_250"/>
      <sheetName val="[Spt-BH.xls][Spt-BH_xls]B___780"/>
      <sheetName val="[Spt-BH.xls][Spt-BH_xls]B___781"/>
      <sheetName val="[Spt-BH.xls][Spt-BH_xls]_Sp_251"/>
      <sheetName val="[Spt-BH.xls][Spt-BH.xls]_Sp_290"/>
      <sheetName val="[Spt-BH.xls][Spt-BH.xls]B___812"/>
      <sheetName val="[Spt-BH.xls][Spt-BH.xls]B___813"/>
      <sheetName val="[Spt-BH.xls][Spt-BH.xls]_Sp_298"/>
      <sheetName val="[Spt-BH.xls][Spt-BH.xls]B___814"/>
      <sheetName val="[Spt-BH.xls][Spt-BH.xls]B___815"/>
      <sheetName val="[Spt-BH.xls][Spt-BH.xls]B___816"/>
      <sheetName val="[Spt-BH.xls][Spt-BH.xls]B___817"/>
      <sheetName val="[Spt-BH.xls][Spt-BH.xls]_Sp_291"/>
      <sheetName val="[Spt-BH.xls][Spt-BH.xls]B___830"/>
      <sheetName val="[Spt-BH.xls][Spt-BH.xls]B___831"/>
      <sheetName val="[Spt-BH.xls][Spt-BH.xls]B___832"/>
      <sheetName val="[Spt-BH.xls][Spt-BH.xls]B___833"/>
      <sheetName val="[Spt-BH.xls][Spt-BH.xls]B___834"/>
      <sheetName val="[Spt-BH.xls][Spt-BH.xls]B___835"/>
      <sheetName val="[Spt-BH.xls][Spt-BH.xls]B___818"/>
      <sheetName val="[Spt-BH.xls][Spt-BH.xls]_Sp_299"/>
      <sheetName val="[Spt-BH.xls][Spt-BH_xls]B___737"/>
      <sheetName val="[Spt-BH.xls][Spt-BH_xls]B___738"/>
      <sheetName val="[Spt-BH.xls][Spt-BH_xls]B___739"/>
      <sheetName val="[Spt-BH.xls][Spt-BH_xls]B___740"/>
      <sheetName val="[Spt-BH.xls][Spt-BH_xls]_Sp_237"/>
      <sheetName val="[Spt-BH.xls][Spt-BH_xls]B___741"/>
      <sheetName val="[Spt-BH.xls][Spt-BH_xls]B___742"/>
      <sheetName val="[Spt-BH.xls][Spt-BH_xls]B___743"/>
      <sheetName val="[Spt-BH.xls][Spt-BH_xls]_Sp_238"/>
      <sheetName val="[Spt-BH.xls][Spt-BH_xls]B___744"/>
      <sheetName val="[Spt-BH.xls][Spt-BH_xls]B___745"/>
      <sheetName val="[Spt-BH.xls][Spt-BH_xls]B___746"/>
      <sheetName val="[Spt-BH.xls][Spt-BH_xls]B___747"/>
      <sheetName val="[Spt-BH.xls][Spt-BH_xls]_Sp_239"/>
      <sheetName val="[Spt-BH.xls][Spt-BH_xls]B___748"/>
      <sheetName val="[Spt-BH.xls][Spt-BH_xls]B___749"/>
      <sheetName val="[Spt-BH.xls][Spt-BH_xls]_Sp_240"/>
      <sheetName val="[Spt-BH.xls][Spt-BH_xls]B___750"/>
      <sheetName val="[Spt-BH.xls][Spt-BH_xls]B___751"/>
      <sheetName val="[Spt-BH.xls][Spt-BH_xls]_Sp_241"/>
      <sheetName val="[Spt-BH.xls][Spt-BH.xls]_Sp_288"/>
      <sheetName val="[Spt-BH.xls][Spt-BH.xls]B___805"/>
      <sheetName val="[Spt-BH.xls][Spt-BH.xls]B___806"/>
      <sheetName val="[Spt-BH.xls][Spt-BH.xls]B___807"/>
      <sheetName val="[Spt-BH.xls][Spt-BH.xls]B___808"/>
      <sheetName val="[Spt-BH.xls][Spt-BH.xls]B___809"/>
      <sheetName val="[Spt-BH.xls][Spt-BH.xls]B___810"/>
      <sheetName val="[Spt-BH.xls][Spt-BH.xls]_Sp_289"/>
      <sheetName val="[Spt-BH.xls][Spt-BH.xls]B___811"/>
      <sheetName val="[Spt-BH.xls][Spt-BH_xls]B___722"/>
      <sheetName val="[Spt-BH.xls][Spt-BH_xls]B___723"/>
      <sheetName val="[Spt-BH.xls][Spt-BH_xls]B___724"/>
      <sheetName val="[Spt-BH.xls][Spt-BH_xls]B___725"/>
      <sheetName val="[Spt-BH.xls][Spt-BH_xls]_Sp_232"/>
      <sheetName val="[Spt-BH.xls][Spt-BH_xls]B___726"/>
      <sheetName val="[Spt-BH.xls][Spt-BH_xls]B___727"/>
      <sheetName val="[Spt-BH.xls][Spt-BH_xls]B___728"/>
      <sheetName val="[Spt-BH.xls][Spt-BH_xls]_Sp_233"/>
      <sheetName val="[Spt-BH.xls][Spt-BH_xls]B___729"/>
      <sheetName val="[Spt-BH.xls][Spt-BH_xls]B___730"/>
      <sheetName val="[Spt-BH.xls][Spt-BH_xls]B___731"/>
      <sheetName val="[Spt-BH.xls][Spt-BH_xls]B___732"/>
      <sheetName val="[Spt-BH.xls][Spt-BH_xls]_Sp_234"/>
      <sheetName val="[Spt-BH.xls][Spt-BH_xls]B___733"/>
      <sheetName val="[Spt-BH.xls][Spt-BH_xls]B___734"/>
      <sheetName val="[Spt-BH.xls][Spt-BH_xls]_Sp_235"/>
      <sheetName val="[Spt-BH.xls][Spt-BH_xls]B___735"/>
      <sheetName val="[Spt-BH.xls][Spt-BH_xls]B___736"/>
      <sheetName val="[Spt-BH.xls][Spt-BH_xls]_Sp_236"/>
      <sheetName val="[Spt-BH.xls]B____x005f_x0004_______69"/>
      <sheetName val="[Spt-BH.xls]B___x005f_x0000__x005f_x0004_66"/>
      <sheetName val="[Spt-BH.xls][Spt-BH.xls]B___836"/>
      <sheetName val="[Spt-BH.xls][Spt-BH_xls]B___752"/>
      <sheetName val="[Spt-BH.xls][Spt-BH_xls]B___753"/>
      <sheetName val="[Spt-BH.xls][Spt-BH_xls]B___754"/>
      <sheetName val="[Spt-BH.xls][Spt-BH_xls]B___755"/>
      <sheetName val="[Spt-BH.xls][Spt-BH_xls]_Sp_242"/>
      <sheetName val="[Spt-BH.xls][Spt-BH_xls]B___756"/>
      <sheetName val="[Spt-BH.xls][Spt-BH_xls]B___757"/>
      <sheetName val="[Spt-BH.xls][Spt-BH_xls]B___758"/>
      <sheetName val="[Spt-BH.xls][Spt-BH_xls]_Sp_243"/>
      <sheetName val="[Spt-BH.xls][Spt-BH_xls]B___759"/>
      <sheetName val="[Spt-BH.xls][Spt-BH_xls]B___760"/>
      <sheetName val="[Spt-BH.xls][Spt-BH_xls]B___761"/>
      <sheetName val="[Spt-BH.xls][Spt-BH_xls]B___762"/>
      <sheetName val="[Spt-BH.xls][Spt-BH_xls]_Sp_244"/>
      <sheetName val="[Spt-BH.xls][Spt-BH_xls]B___763"/>
      <sheetName val="[Spt-BH.xls][Spt-BH_xls]B___764"/>
      <sheetName val="[Spt-BH.xls][Spt-BH_xls]_Sp_245"/>
      <sheetName val="[Spt-BH.xls][Spt-BH_xls]B___765"/>
      <sheetName val="[Spt-BH.xls][Spt-BH_xls]B___766"/>
      <sheetName val="[Spt-BH.xls][Spt-BH_xls]_Sp_246"/>
      <sheetName val="[Spt-BH.xls][Spt-BH.xls]_Sp_294"/>
      <sheetName val="[Spt-BH.xls][Spt-BH.xls]_Sp_296"/>
      <sheetName val="[Spt-BH.xls][Spt-BH.xls]B___819"/>
      <sheetName val="[Spt-BH.xls][Spt-BH.xls]B___820"/>
      <sheetName val="[Spt-BH.xls][Spt-BH.xls]B___821"/>
      <sheetName val="[Spt-BH.xls][Spt-BH.xls]B___822"/>
      <sheetName val="[Spt-BH.xls][Spt-BH.xls]_Sp_295"/>
      <sheetName val="[Spt-BH.xls][Spt-BH.xls]_Sp_292"/>
      <sheetName val="[Spt-BH.xls][Spt-BH.xls]_Sp_293"/>
      <sheetName val="[Spt-BH.xls][Spt-BH.xls]B___824"/>
      <sheetName val="[Spt-BH.xls][Spt-BH.xls]B___825"/>
      <sheetName val="[Spt-BH.xls][Spt-BH.xls]B___826"/>
      <sheetName val="[Spt-BH.xls][Spt-BH.xls]B___827"/>
      <sheetName val="[Spt-BH.xls][Spt-BH.xls]B___828"/>
      <sheetName val="[Spt-BH.xls][Spt-BH.xls]B___829"/>
      <sheetName val="[Spt-BH.xls][Spt-BH.xls]B___823"/>
      <sheetName val="[Spt-BH.xls][Spt-BH.xls]_Sp_297"/>
      <sheetName val="[Spt-BH.xls][Spt-BH.xls]B___864"/>
      <sheetName val="[Spt-BH.xls][Spt-BH.xls]B___865"/>
      <sheetName val="[Spt-BH.xls][Spt-BH.xls]B___866"/>
      <sheetName val="[Spt-BH.xls][Spt-BH.xls]B___867"/>
      <sheetName val="[Spt-BH.xls]B____x005f_x0004_______72"/>
      <sheetName val="[Spt-BH.xls]B___x005f_x0000__x005f_x0004_69"/>
      <sheetName val="[Spt-BH.xls][Spt-BH.xls]B___868"/>
      <sheetName val="[Spt-BH.xls][Spt-BH.xls]B___857"/>
      <sheetName val="[Spt-BH.xls][Spt-BH.xls]B___858"/>
      <sheetName val="[Spt-BH.xls][Spt-BH.xls]_Sp_310"/>
      <sheetName val="[Spt-BH.xls][Spt-BH.xls]B___859"/>
      <sheetName val="[Spt-BH.xls][Spt-BH.xls]B___860"/>
      <sheetName val="[Spt-BH.xls][Spt-BH.xls]B___869"/>
      <sheetName val="[Spt-BH.xls][Spt-BH.xls]B___861"/>
      <sheetName val="[Spt-BH.xls][Spt-BH.xls]B___862"/>
      <sheetName val="[Spt-BH.xls][Spt-BH.xls]B___863"/>
      <sheetName val="[Spt-BH.xls][Spt-BH.xls]_Sp_309"/>
      <sheetName val="[Spt-BH.xls][Spt-BH.xls]_Sp_311"/>
      <sheetName val="[Spt-BH.xls][Spt-BH_xls]B___793"/>
      <sheetName val="[Spt-BH.xls][Spt-BH_xls]B___794"/>
      <sheetName val="[Spt-BH.xls][Spt-BH_xls]B___795"/>
      <sheetName val="[Spt-BH.xls][Spt-BH_xls]B___796"/>
      <sheetName val="[Spt-BH.xls][Spt-BH_xls]_Sp_255"/>
      <sheetName val="[Spt-BH.xls][Spt-BH_xls]B___797"/>
      <sheetName val="[Spt-BH.xls][Spt-BH_xls]B___798"/>
      <sheetName val="[Spt-BH.xls][Spt-BH_xls]B___799"/>
      <sheetName val="[Spt-BH.xls][Spt-BH_xls]_Sp_256"/>
      <sheetName val="[Spt-BH.xls][Spt-BH_xls]B___800"/>
      <sheetName val="[Spt-BH.xls][Spt-BH_xls]B___801"/>
      <sheetName val="[Spt-BH.xls][Spt-BH_xls]B___802"/>
      <sheetName val="[Spt-BH.xls][Spt-BH_xls]B___803"/>
      <sheetName val="[Spt-BH.xls][Spt-BH_xls]_Sp_257"/>
      <sheetName val="[Spt-BH.xls][Spt-BH.xls]_Sp_304"/>
      <sheetName val="[Spt-BH.xls]B____x005f_x0004_______71"/>
      <sheetName val="[Spt-BH.xls]B___x005f_x0000__x005f_x0004_68"/>
      <sheetName val="[Spt-BH.xls][Spt-BH.xls]B___850"/>
      <sheetName val="[Spt-BH.xls][Spt-BH.xls]B___851"/>
      <sheetName val="[Spt-BH.xls][Spt-BH.xls]B___852"/>
      <sheetName val="[Spt-BH.xls][Spt-BH.xls]B___853"/>
      <sheetName val="[Spt-BH.xls][Spt-BH.xls]B___854"/>
      <sheetName val="[Spt-BH.xls][Spt-BH.xls]B___855"/>
      <sheetName val="[Spt-BH.xls][Spt-BH.xls]B___856"/>
      <sheetName val="[Spt-BH.xls][Spt-BH.xls]_Sp_305"/>
      <sheetName val="[Spt-BH.xls][Spt-BH_xls]B___782"/>
      <sheetName val="[Spt-BH.xls][Spt-BH_xls]B___783"/>
      <sheetName val="[Spt-BH.xls][Spt-BH_xls]B___784"/>
      <sheetName val="[Spt-BH.xls][Spt-BH_xls]B___785"/>
      <sheetName val="[Spt-BH.xls][Spt-BH_xls]_Sp_252"/>
      <sheetName val="[Spt-BH.xls][Spt-BH_xls]B___786"/>
      <sheetName val="[Spt-BH.xls][Spt-BH_xls]B___787"/>
      <sheetName val="[Spt-BH.xls][Spt-BH_xls]B___788"/>
      <sheetName val="[Spt-BH.xls][Spt-BH_xls]_Sp_253"/>
      <sheetName val="[Spt-BH.xls][Spt-BH_xls]B___789"/>
      <sheetName val="[Spt-BH.xls][Spt-BH_xls]B___790"/>
      <sheetName val="[Spt-BH.xls][Spt-BH_xls]B___791"/>
      <sheetName val="[Spt-BH.xls][Spt-BH_xls]B___792"/>
      <sheetName val="[Spt-BH.xls][Spt-BH_xls]_Sp_254"/>
      <sheetName val="foot-slab_reinft"/>
      <sheetName val="[Spt-BH_xls][Spt-BH_xls]B@[?_x0"/>
      <sheetName val="[Spt-BH.xls][Spt-BH.xls]_Sp_306"/>
      <sheetName val="[Spt-BH.xls][Spt-BH.xls]_Sp_307"/>
      <sheetName val="[Spt-BH.xls]B___x005f_x0000__x005f_x0004_70"/>
      <sheetName val="[Spt-BH.xls][Spt-BH.xls]B___870"/>
      <sheetName val="[Spt-BH.xls][Spt-BH.xls]_Sp_312"/>
      <sheetName val="[Spt-BH.xls][Spt-BH.xls]B___871"/>
      <sheetName val="[Spt-BH.xls][Spt-BH.xls]B___872"/>
      <sheetName val="[Spt-BH.xls][Spt-BH.xls]B___873"/>
      <sheetName val="[Spt-BH.xls][Spt-BH.xls]B___874"/>
      <sheetName val="[Spt-BH.xls][Spt-BH.xls]B___875"/>
      <sheetName val="[Spt-BH.xls][Spt-BH.xls]B___876"/>
      <sheetName val="[Spt-BH.xls][Spt-BH.xls]_Sp_313"/>
      <sheetName val="[Spt-BH.xls]B____x005f_x0004_______74"/>
      <sheetName val="[Spt-BH.xls]B___x005f_x0000__x005f_x0004_71"/>
      <sheetName val="[Spt-BH.xls][Spt-BH.xls]B___877"/>
      <sheetName val="[Spt-BH.xls][Spt-BH_xls]B___804"/>
      <sheetName val="[Spt-BH.xls][Spt-BH_xls]B___805"/>
      <sheetName val="[Spt-BH.xls][Spt-BH_xls]B___806"/>
      <sheetName val="[Spt-BH.xls][Spt-BH_xls]B___807"/>
      <sheetName val="[Spt-BH.xls][Spt-BH_xls]_Sp_258"/>
      <sheetName val="[Spt-BH.xls][Spt-BH_xls]B___808"/>
      <sheetName val="[Spt-BH.xls][Spt-BH_xls]B___809"/>
      <sheetName val="[Spt-BH.xls][Spt-BH_xls]B___810"/>
      <sheetName val="[Spt-BH.xls][Spt-BH_xls]_Sp_259"/>
      <sheetName val="[Spt-BH.xls][Spt-BH_xls]B___811"/>
      <sheetName val="[Spt-BH.xls][Spt-BH_xls]B___812"/>
      <sheetName val="[Spt-BH.xls][Spt-BH_xls]B___813"/>
      <sheetName val="[Spt-BH.xls][Spt-BH_xls]B___814"/>
      <sheetName val="[Spt-BH.xls][Spt-BH_xls]_Sp_260"/>
      <sheetName val="[Spt-BH.xls][Spt-BH.xls]_Sp_314"/>
      <sheetName val="[Spt-BH.xls][Spt-BH.xls]B___878"/>
      <sheetName val="[Spt-BH.xls][Spt-BH.xls]B___879"/>
      <sheetName val="[Spt-BH.xls][Spt-BH.xls]_Sp_319"/>
      <sheetName val="[Spt-BH.xls][Spt-BH.xls]B___880"/>
      <sheetName val="[Spt-BH.xls][Spt-BH.xls]B___881"/>
      <sheetName val="[Spt-BH.xls][Spt-BH.xls]B___882"/>
      <sheetName val="[Spt-BH.xls][Spt-BH.xls]B___883"/>
      <sheetName val="[Spt-BH.xls][Spt-BH.xls]_Sp_315"/>
      <sheetName val="[Spt-BH.xls][Spt-BH.xls]B___891"/>
      <sheetName val="[Spt-BH.xls][Spt-BH.xls]B___892"/>
      <sheetName val="[Spt-BH.xls][Spt-BH.xls]B___893"/>
      <sheetName val="[Spt-BH.xls][Spt-BH.xls]B___894"/>
      <sheetName val="[Spt-BH.xls]B____x005f_x0004_______75"/>
      <sheetName val="[Spt-BH.xls]B___x005f_x0000__x005f_x0004_72"/>
      <sheetName val="[Spt-BH.xls][Spt-BH.xls]B___895"/>
      <sheetName val="[Spt-BH.xls][Spt-BH.xls]B___896"/>
      <sheetName val="[Spt-BH.xls][Spt-BH.xls]B___884"/>
      <sheetName val="[Spt-BH.xls][Spt-BH.xls]_Sp_320"/>
      <sheetName val="[Spt-BH.xls][Spt-BH_xls]B___815"/>
      <sheetName val="[Spt-BH.xls][Spt-BH_xls]B___816"/>
      <sheetName val="[Spt-BH.xls][Spt-BH_xls]B___817"/>
      <sheetName val="[Spt-BH.xls][Spt-BH_xls]B___818"/>
      <sheetName val="[Spt-BH.xls][Spt-BH_xls]_Sp_261"/>
      <sheetName val="[Spt-BH.xls][Spt-BH_xls]B___819"/>
      <sheetName val="[Spt-BH.xls][Spt-BH_xls]B___820"/>
      <sheetName val="[Spt-BH.xls][Spt-BH_xls]B___821"/>
      <sheetName val="[Spt-BH.xls][Spt-BH_xls]_Sp_262"/>
      <sheetName val="[Spt-BH.xls][Spt-BH_xls]B___822"/>
      <sheetName val="[Spt-BH.xls][Spt-BH_xls]B___823"/>
      <sheetName val="[Spt-BH.xls][Spt-BH_xls]B___824"/>
      <sheetName val="[Spt-BH.xls][Spt-BH_xls]B___825"/>
      <sheetName val="[Spt-BH.xls][Spt-BH_xls]_Sp_263"/>
      <sheetName val="[Spt-BH.xls][Spt-BH.xls]_Sp_316"/>
      <sheetName val="[Spt-BH.xls][Spt-BH.xls]B___885"/>
      <sheetName val="[Spt-BH.xls][Spt-BH.xls]B___886"/>
      <sheetName val="[Spt-BH.xls][Spt-BH.xls]_Sp_318"/>
      <sheetName val="[Spt-BH.xls][Spt-BH.xls]B___887"/>
      <sheetName val="[Spt-BH.xls][Spt-BH.xls]B___888"/>
      <sheetName val="[Spt-BH.xls][Spt-BH.xls]B___889"/>
      <sheetName val="[Spt-BH.xls][Spt-BH.xls]B___890"/>
      <sheetName val="[Spt-BH.xls][Spt-BH.xls]_Sp_317"/>
      <sheetName val="ESSF-059 R7"/>
      <sheetName val="[Spt-BH.xls]B@["/>
      <sheetName val="_Spt-BH.xls__Spt-BH.xls_B@_@__$"/>
      <sheetName val="_Spt-BH.xls_B@_"/>
      <sheetName val="_Spt-BH.xls_B@___x0004_@_____$__"/>
      <sheetName val="_Spt-BH.xls_B@_@__$"/>
      <sheetName val="_Spt-BH.xls_B@__@_____$__"/>
      <sheetName val="_Spt-BH.xls_B@___x0004_@___$_"/>
      <sheetName val="JMR abstract"/>
      <sheetName val="DM tANK Allow"/>
      <sheetName val="CGL"/>
      <sheetName val="BTB"/>
      <sheetName val="cf"/>
      <sheetName val="orders"/>
      <sheetName val="Vind - BtB"/>
      <sheetName val="R2"/>
      <sheetName val="MG"/>
      <sheetName val="LANGUAGE"/>
      <sheetName val="B@__x0000__x0"/>
      <sheetName val="_Spt-BH.xls__Spt-BH.xls_B@__x00"/>
      <sheetName val="_Spt-BH.xls__Spt-BH.xls_B@___x0"/>
      <sheetName val="_Spt-BH.xls_B@__x0000__x0004_@_"/>
      <sheetName val="_Spt-BH.xls_B@___x0004_@_____$_"/>
      <sheetName val="beam-reinft-machine rm"/>
      <sheetName val="Schedule(4)"/>
      <sheetName val="1010"/>
      <sheetName val="1020"/>
      <sheetName val="1090"/>
      <sheetName val="Camp Power Cost"/>
      <sheetName val="Camp_Power_Cost"/>
      <sheetName val="Rate analysis civil"/>
      <sheetName val="material and Labour rate"/>
      <sheetName val="Sheet3 (2)"/>
      <sheetName val="Wing Wise Status"/>
      <sheetName val="PPA Summary"/>
      <sheetName val="B@___x005f_x0004_@_"/>
      <sheetName val="B@__x005f_x005f_x00"/>
      <sheetName val="B@___x005f_x005f_x0"/>
      <sheetName val="_Spt-BH.xls_B@__@___$_"/>
      <sheetName val="Detail In Door Stad"/>
      <sheetName val="B@[_x005f_x0000__x005f_x0004_@_"/>
      <sheetName val="13. Steel - Ratio"/>
      <sheetName val="Bill No 2 to 8 (Rev)"/>
      <sheetName val="COP"/>
      <sheetName val="INDIGINEOUS ITEMS "/>
      <sheetName val="intr stool brkup"/>
      <sheetName val="_Spt-BH_xls__Spt-BH_xls_B@_@"/>
      <sheetName val="B@[_x0000__x0004_@_x0000__x0000"/>
      <sheetName val="Lowside"/>
      <sheetName val="Sales"/>
      <sheetName val="master"/>
      <sheetName val="TB"/>
      <sheetName val="Day work"/>
      <sheetName val="CLAY"/>
      <sheetName val="SàQa_x0005_@???²"/>
      <sheetName val="Parameter"/>
      <sheetName val="CashFlow"/>
      <sheetName val="A01-A02-L&amp;T"/>
      <sheetName val="01"/>
      <sheetName val="TMT STEEL"/>
      <sheetName val="Extra Item"/>
      <sheetName val="SEW4"/>
      <sheetName val="Cost_Any."/>
      <sheetName val="acevsSp (ABC)"/>
      <sheetName val="Calculation Sheet"/>
      <sheetName val="SàQa_x0005_@_x0000_"/>
      <sheetName val="Data_sheet"/>
      <sheetName val="beam-reinft-machine_rm"/>
      <sheetName val="Vind_-_BtB"/>
      <sheetName val="Data_sheet1"/>
      <sheetName val="beam-reinft-machine_rm1"/>
      <sheetName val="Vind_-_BtB1"/>
      <sheetName val="2_BHK1"/>
      <sheetName val="BALANCE-IOTL_1"/>
      <sheetName val="SP&amp;ST_제출가1"/>
      <sheetName val="Basic_Rates1"/>
      <sheetName val="activit-graph__1"/>
      <sheetName val="kppl_pl1"/>
      <sheetName val="det_est"/>
      <sheetName val="CASHFLOWS"/>
      <sheetName val="선수금"/>
      <sheetName val="입찰내역 발주처 양식"/>
      <sheetName val="detail'02"/>
      <sheetName val="SC Cost FEB 03"/>
      <sheetName val="Internet"/>
      <sheetName val="Meas.-Hotel Part"/>
      <sheetName val="B@___x0004_@_"/>
      <sheetName val="B@__x00"/>
      <sheetName val="B@___x0"/>
      <sheetName val="B@__x005F"/>
      <sheetName val="[Spt-BH.xls][Spt-BH_xls]_Sp_264"/>
      <sheetName val="[Spt-BH.xls]B____x005f_x0004_______76"/>
      <sheetName val="[Spt-BH.xls]B___x005f_x0000__x005f_x0004_73"/>
      <sheetName val="[Spt-BH.xls][Spt-BH.xls]B___897"/>
      <sheetName val="[Spt-BH.xls][Spt-BH_xls]B___826"/>
      <sheetName val="[Spt-BH.xls][Spt-BH_xls]B___827"/>
      <sheetName val="[Spt-BH.xls][Spt-BH_xls]B___828"/>
      <sheetName val="[Spt-BH.xls][Spt-BH_xls]B___829"/>
      <sheetName val="[Spt-BH.xls][Spt-BH_xls]_Sp_265"/>
      <sheetName val="[Spt-BH.xls][Spt-BH_xls]B___830"/>
      <sheetName val="[Spt-BH.xls][Spt-BH_xls]B___831"/>
      <sheetName val="[Spt-BH.xls][Spt-BH_xls]B___832"/>
      <sheetName val="[Spt-BH.xls][Spt-BH_xls]_Sp_266"/>
      <sheetName val="[Spt-BH.xls][Spt-BH_xls]B___833"/>
      <sheetName val="[Spt-BH.xls][Spt-BH_xls]B___834"/>
      <sheetName val="[Spt-BH.xls][Spt-BH_xls]B___835"/>
      <sheetName val="[Spt-BH.xls][Spt-BH_xls]B___836"/>
      <sheetName val="[Spt-BH.xls][Spt-BH_xls]_Sp_267"/>
      <sheetName val="[Spt-BH.xls][Spt-BH.xls]B___913"/>
      <sheetName val="[Spt-BH.xls][Spt-BH.xls]B___914"/>
      <sheetName val="[Spt-BH.xls][Spt-BH.xls]_Sp_330"/>
      <sheetName val="[Spt-BH.xls][Spt-BH.xls]B___915"/>
      <sheetName val="[Spt-BH.xls][Spt-BH.xls]B___904"/>
      <sheetName val="[Spt-BH.xls][Spt-BH.xls]B___905"/>
      <sheetName val="[Spt-BH.xls][Spt-BH.xls]_Sp_328"/>
      <sheetName val="[Spt-BH.xls][Spt-BH.xls]B___906"/>
      <sheetName val="[Spt-BH.xls][Spt-BH.xls]B___907"/>
      <sheetName val="[Spt-BH.xls][Spt-BH.xls]B___908"/>
      <sheetName val="[Spt-BH.xls][Spt-BH.xls]_Sp_325"/>
      <sheetName val="[Spt-BH.xls][Spt-BH.xls]B___909"/>
      <sheetName val="[Spt-BH.xls][Spt-BH.xls]_Sp_326"/>
      <sheetName val="[Spt-BH.xls][Spt-BH.xls]_Sp_324"/>
      <sheetName val="[Spt-BH.xls][Spt-BH.xls]_Sp_321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322"/>
      <sheetName val="[Spt-BH.xls][Spt-BH.xls]B___902"/>
      <sheetName val="[Spt-BH.xls][Spt-BH.xls]B___903"/>
      <sheetName val="[Spt-BH.xls][Spt-BH.xls]_Sp_323"/>
      <sheetName val="[Spt-BH.xls][Spt-BH.xls]_Sp_327"/>
      <sheetName val="[Spt-BH.xls][Spt-BH.xls]B___910"/>
      <sheetName val="[Spt-BH.xls][Spt-BH.xls]B___911"/>
      <sheetName val="[Spt-BH.xls][Spt-BH.xls]_Sp_329"/>
      <sheetName val="[Spt-BH.xls][Spt-BH.xls]B___912"/>
      <sheetName val="[Spt-BH.xls][Spt-BH.xls]B___916"/>
      <sheetName val="[Spt-BH.xls][Spt-BH.xls]B___917"/>
      <sheetName val="[Spt-BH.xls][Spt-BH.xls]B___918"/>
      <sheetName val="[Spt-BH.xls][Spt-BH.xls]B___919"/>
      <sheetName val="[Spt-BH.xls][Spt-BH.xls]B___920"/>
      <sheetName val="[Spt-BH.xls][Spt-BH.xls]B___921"/>
      <sheetName val="[Spt-BH.xls][Spt-BH.xls]_Sp_331"/>
      <sheetName val="[Spt-BH.xls]B____x005f_x0004_______77"/>
      <sheetName val="[Spt-BH.xls]B___x005f_x0000__x005f_x0004_74"/>
      <sheetName val="[Spt-BH.xls][Spt-BH.xls]B___922"/>
      <sheetName val="[Spt-BH.xls][Spt-BH_xls]B___837"/>
      <sheetName val="[Spt-BH.xls][Spt-BH_xls]B___838"/>
      <sheetName val="[Spt-BH.xls][Spt-BH_xls]B___839"/>
      <sheetName val="[Spt-BH.xls][Spt-BH_xls]B___840"/>
      <sheetName val="[Spt-BH.xls][Spt-BH_xls]_Sp_268"/>
      <sheetName val="[Spt-BH.xls][Spt-BH_xls]B___841"/>
      <sheetName val="[Spt-BH.xls][Spt-BH_xls]B___842"/>
      <sheetName val="[Spt-BH.xls][Spt-BH_xls]B___843"/>
      <sheetName val="[Spt-BH.xls][Spt-BH_xls]_Sp_269"/>
      <sheetName val="[Spt-BH.xls][Spt-BH_xls]B___844"/>
      <sheetName val="[Spt-BH.xls][Spt-BH_xls]B___845"/>
      <sheetName val="[Spt-BH.xls][Spt-BH_xls]B___846"/>
      <sheetName val="[Spt-BH.xls][Spt-BH_xls]B___847"/>
      <sheetName val="[Spt-BH.xls][Spt-BH_xls]_Sp_270"/>
      <sheetName val="[Spt-BH.xls][Spt-BH.xls]_Sp_332"/>
      <sheetName val="[Spt-BH.xls][Spt-BH.xls]B___923"/>
      <sheetName val="[Spt-BH.xls][Spt-BH.xls]B___924"/>
      <sheetName val="[Spt-BH.xls][Spt-BH.xls]_Sp_334"/>
      <sheetName val="[Spt-BH.xls][Spt-BH.xls]B___925"/>
      <sheetName val="[Spt-BH.xls][Spt-BH.xls]B___926"/>
      <sheetName val="[Spt-BH.xls][Spt-BH.xls]B___927"/>
      <sheetName val="[Spt-BH.xls][Spt-BH.xls]B___928"/>
      <sheetName val="[Spt-BH.xls][Spt-BH.xls]_Sp_333"/>
      <sheetName val="[Spt-BH.xls][Spt-BH.xls]B___930"/>
      <sheetName val="[Spt-BH.xls][Spt-BH.xls]B___931"/>
      <sheetName val="[Spt-BH.xls][Spt-BH.xls]_Sp_336"/>
      <sheetName val="[Spt-BH.xls][Spt-BH.xls]B___932"/>
      <sheetName val="[Spt-BH.xls][Spt-BH.xls]B___933"/>
      <sheetName val="[Spt-BH.xls]B____x005f_x0004_______78"/>
      <sheetName val="[Spt-BH.xls]B___x005f_x0000__x005f_x0004_75"/>
      <sheetName val="[Spt-BH.xls][Spt-BH.xls]B___934"/>
      <sheetName val="[Spt-BH.xls][Spt-BH.xls]B___935"/>
      <sheetName val="[Spt-BH.xls][Spt-BH.xls]B___929"/>
      <sheetName val="[Spt-BH.xls][Spt-BH.xls]_Sp_335"/>
      <sheetName val="[Spt-BH.xls][Spt-BH_xls]B___848"/>
      <sheetName val="[Spt-BH.xls][Spt-BH_xls]B___849"/>
      <sheetName val="[Spt-BH.xls][Spt-BH_xls]B___850"/>
      <sheetName val="[Spt-BH.xls][Spt-BH_xls]B___851"/>
      <sheetName val="[Spt-BH.xls][Spt-BH_xls]_Sp_271"/>
      <sheetName val="[Spt-BH.xls][Spt-BH_xls]B___852"/>
      <sheetName val="[Spt-BH.xls][Spt-BH_xls]B___853"/>
      <sheetName val="[Spt-BH.xls][Spt-BH_xls]B___854"/>
      <sheetName val="[Spt-BH.xls][Spt-BH_xls]_Sp_272"/>
      <sheetName val="[Spt-BH.xls][Spt-BH_xls]B___855"/>
      <sheetName val="[Spt-BH.xls][Spt-BH_xls]B___856"/>
      <sheetName val="[Spt-BH.xls][Spt-BH_xls]B___857"/>
      <sheetName val="[Spt-BH.xls][Spt-BH_xls]B___858"/>
      <sheetName val="[Spt-BH.xls][Spt-BH_xls]_Sp_273"/>
      <sheetName val="[Spt-BH.xls][Spt-BH.xls]B___949"/>
      <sheetName val="[Spt-BH.xls][Spt-BH.xls]B___950"/>
      <sheetName val="[Spt-BH.xls][Spt-BH.xls]_Sp_344"/>
      <sheetName val="[Spt-BH.xls][Spt-BH.xls]B___951"/>
      <sheetName val="[Spt-BH.xls][Spt-BH.xls]B___952"/>
      <sheetName val="[Spt-BH.xls][Spt-BH.xls]_Sp_343"/>
      <sheetName val="[Spt-BH.xls][Spt-BH.xls]B___953"/>
      <sheetName val="[Spt-BH.xls][Spt-BH.xls]B___954"/>
      <sheetName val="[Spt-BH.xls][Spt-BH.xls]_Sp_348"/>
      <sheetName val="[Spt-BH.xls][Spt-BH.xls]B___955"/>
      <sheetName val="[Spt-BH.xls][Spt-BH.xls]B___956"/>
      <sheetName val="[Spt-BH.xls][Spt-BH.xls]B___957"/>
      <sheetName val="[Spt-BH.xls][Spt-BH.xls]_Sp_345"/>
      <sheetName val="[Spt-BH.xls][Spt-BH.xls]B___958"/>
      <sheetName val="[Spt-BH.xls][Spt-BH.xls]_Sp_346"/>
      <sheetName val="[Spt-BH.xls][Spt-BH.xls]_Sp_347"/>
      <sheetName val="[Spt-BH.xls][Spt-BH.xls]B___959"/>
      <sheetName val="[Spt-BH.xls][Spt-BH.xls]B___960"/>
      <sheetName val="[Spt-BH.xls][Spt-BH.xls]_Sp_973"/>
      <sheetName val="[Spt-BH.xls][Spt-BH.xls]B___961"/>
      <sheetName val="[Spt-BH.xls][Spt-BH.xls]B___962"/>
      <sheetName val="[Spt-BH.xls][Spt-BH.xls]B___963"/>
      <sheetName val="[Spt-BH.xls][Spt-BH.xls]_Sp_349"/>
      <sheetName val="[Spt-BH.xls][Spt-BH.xls]B___964"/>
      <sheetName val="[Spt-BH.xls][Spt-BH.xls]_Sp_350"/>
      <sheetName val="[Spt-BH.xls][Spt-BH.xls]_Sp_628"/>
      <sheetName val="[Spt-BH.xls][Spt-BH.xls]B__1797"/>
      <sheetName val="[Spt-BH.xls][Spt-BH.xls]B__1798"/>
      <sheetName val="[Spt-BH.xls][Spt-BH.xls]_Sp_630"/>
      <sheetName val="[Spt-BH.xls][Spt-BH.xls]B__1799"/>
      <sheetName val="[Spt-BH.xls][Spt-BH.xls]B__1800"/>
      <sheetName val="[Spt-BH.xls][Spt-BH.xls]B__1801"/>
      <sheetName val="[Spt-BH.xls][Spt-BH.xls]B__1802"/>
      <sheetName val="[Spt-BH.xls][Spt-BH.xls]B___977"/>
      <sheetName val="[Spt-BH.xls][Spt-BH.xls]B___978"/>
      <sheetName val="[Spt-BH.xls][Spt-BH.xls]B___979"/>
      <sheetName val="[Spt-BH.xls][Spt-BH.xls]B___980"/>
      <sheetName val="[Spt-BH.xls][Spt-BH.xls]B___981"/>
      <sheetName val="[Spt-BH.xls][Spt-BH.xls]B___970"/>
      <sheetName val="[Spt-BH.xls][Spt-BH.xls]B___971"/>
      <sheetName val="[Spt-BH.xls][Spt-BH.xls]B___972"/>
      <sheetName val="[Spt-BH.xls][Spt-BH.xls]B___973"/>
      <sheetName val="[Spt-BH.xls][Spt-BH.xls]B___982"/>
      <sheetName val="[Spt-BH.xls][Spt-BH.xls]B___974"/>
      <sheetName val="[Spt-BH.xls][Spt-BH.xls]B___975"/>
      <sheetName val="[Spt-BH.xls][Spt-BH.xls]B___976"/>
      <sheetName val="[Spt-BH.xls][Spt-BH.xls]B___965"/>
      <sheetName val="[Spt-BH.xls][Spt-BH.xls]B___966"/>
      <sheetName val="[Spt-BH.xls][Spt-BH.xls]B___967"/>
      <sheetName val="[Spt-BH.xls][Spt-BH.xls]B___968"/>
      <sheetName val="[Spt-BH.xls][Spt-BH.xls]B___969"/>
      <sheetName val="[Spt-BH.xls][Spt-BH.xls]B__1058"/>
      <sheetName val="[Spt-BH.xls][Spt-BH.xls]B__1059"/>
      <sheetName val="[Spt-BH.xls][Spt-BH.xls]_Sp_392"/>
      <sheetName val="[Spt-BH.xls][Spt-BH.xls]B__1060"/>
      <sheetName val="[Spt-BH.xls][Spt-BH.xls]B__1061"/>
      <sheetName val="[Spt-BH.xls][Spt-BH.xls]B__1062"/>
      <sheetName val="[Spt-BH.xls][Spt-BH.xls]_Sp_376"/>
      <sheetName val="[Spt-BH.xls][Spt-BH.xls]B__1063"/>
      <sheetName val="[Spt-BH.xls][Spt-BH.xls]B__1109"/>
      <sheetName val="[Spt-BH.xls][Spt-BH.xls]B__1110"/>
      <sheetName val="[Spt-BH.xls][Spt-BH.xls]_Sp_441"/>
      <sheetName val="[Spt-BH.xls][Spt-BH.xls]B__1111"/>
      <sheetName val="[Spt-BH.xls][Spt-BH.xls]B__1112"/>
      <sheetName val="[Spt-BH.xls]B____x005f_x0004_______88"/>
      <sheetName val="[Spt-BH.xls]B___x005f_x0000__x005f_x0004_85"/>
      <sheetName val="[Spt-BH.xls][Spt-BH.xls]B__1113"/>
      <sheetName val="[Spt-BH.xls][Spt-BH.xls]B__1114"/>
      <sheetName val="[Spt-BH.xls][Spt-BH.xls]B__1064"/>
      <sheetName val="[Spt-BH.xls][Spt-BH.xls]_Sp_352"/>
      <sheetName val="[Spt-BH.xls][Spt-BH.xls]B___984"/>
      <sheetName val="[Spt-BH.xls][Spt-BH.xls]B___985"/>
      <sheetName val="[Spt-BH.xls][Spt-BH.xls]_Sp_354"/>
      <sheetName val="[Spt-BH.xls][Spt-BH.xls]B___986"/>
      <sheetName val="[Spt-BH.xls][Spt-BH.xls]B___987"/>
      <sheetName val="[Spt-BH.xls][Spt-BH.xls]B___988"/>
      <sheetName val="[Spt-BH.xls][Spt-BH.xls]B___989"/>
      <sheetName val="[Spt-BH.xls][Spt-BH.xls]_Sp_353"/>
      <sheetName val="[Spt-BH.xls][Spt-BH.xls]B___991"/>
      <sheetName val="[Spt-BH.xls][Spt-BH.xls]B___992"/>
      <sheetName val="[Spt-BH.xls][Spt-BH.xls]_Sp_356"/>
      <sheetName val="[Spt-BH.xls][Spt-BH.xls]B___993"/>
      <sheetName val="[Spt-BH.xls][Spt-BH.xls]B___994"/>
      <sheetName val="[Spt-BH.xls]B____x005f_x0004_______81"/>
      <sheetName val="[Spt-BH.xls]B___x005f_x0000__x005f_x0004_78"/>
      <sheetName val="[Spt-BH.xls][Spt-BH.xls]B___995"/>
      <sheetName val="[Spt-BH.xls][Spt-BH.xls]B___996"/>
      <sheetName val="[Spt-BH.xls][Spt-BH.xls]B___990"/>
      <sheetName val="[Spt-BH.xls][Spt-BH.xls]_Sp_355"/>
      <sheetName val="[Spt-BH.xls][Spt-BH_xls]B___913"/>
      <sheetName val="[Spt-BH.xls][Spt-BH_xls]B___914"/>
      <sheetName val="[Spt-BH.xls][Spt-BH_xls]B___915"/>
      <sheetName val="[Spt-BH.xls][Spt-BH_xls]B___916"/>
      <sheetName val="[Spt-BH.xls][Spt-BH_xls]_Sp_295"/>
      <sheetName val="[Spt-BH.xls][Spt-BH_xls]B___917"/>
      <sheetName val="[Spt-BH.xls][Spt-BH_xls]B___918"/>
      <sheetName val="[Spt-BH.xls][Spt-BH_xls]B___919"/>
      <sheetName val="[Spt-BH.xls][Spt-BH_xls]_Sp_296"/>
      <sheetName val="[Spt-BH.xls][Spt-BH_xls]B___920"/>
      <sheetName val="[Spt-BH.xls][Spt-BH_xls]B___921"/>
      <sheetName val="[Spt-BH.xls][Spt-BH_xls]B___922"/>
      <sheetName val="[Spt-BH.xls][Spt-BH_xls]B___923"/>
      <sheetName val="[Spt-BH.xls][Spt-BH_xls]_Sp_297"/>
      <sheetName val="[Spt-BH.xls][Spt-BH_xls]B___924"/>
      <sheetName val="[Spt-BH.xls][Spt-BH_xls]B___925"/>
      <sheetName val="[Spt-BH.xls][Spt-BH_xls]_Sp_298"/>
      <sheetName val="[Spt-BH.xls][Spt-BH_xls]B___926"/>
      <sheetName val="[Spt-BH.xls][Spt-BH_xls]B___927"/>
      <sheetName val="[Spt-BH.xls][Spt-BH_xls]_Sp_299"/>
      <sheetName val="[Spt-BH.xls][Spt-BH_xls]_Sp_277"/>
      <sheetName val="[Spt-BH.xls][Spt-BH_xls]_Sp_278"/>
      <sheetName val="[Spt-BH.xls][Spt-BH_xls]_Sp_279"/>
      <sheetName val="[Spt-BH.xls][Spt-BH_xls]_Sp_280"/>
      <sheetName val="[Spt-BH.xls][Spt-BH_xls]B___870"/>
      <sheetName val="[Spt-BH.xls][Spt-BH_xls]B___871"/>
      <sheetName val="[Spt-BH.xls][Spt-BH_xls]_Sp_281"/>
      <sheetName val="[Spt-BH.xls][Spt-BH_xls]B___872"/>
      <sheetName val="[Spt-BH.xls][Spt-BH_xls]B___873"/>
      <sheetName val="[Spt-BH.xls][Spt-BH_xls]B___874"/>
      <sheetName val="[Spt-BH.xls][Spt-BH_xls]B___875"/>
      <sheetName val="[Spt-BH.xls][Spt-BH_xls]_Sp_282"/>
      <sheetName val="[Spt-BH.xls][Spt-BH_xls]B___876"/>
      <sheetName val="[Spt-BH.xls][Spt-BH_xls]B___877"/>
      <sheetName val="[Spt-BH.xls][Spt-BH_xls]B___878"/>
      <sheetName val="[Spt-BH.xls][Spt-BH_xls]_Sp_283"/>
      <sheetName val="[Spt-BH.xls][Spt-BH_xls]B___879"/>
      <sheetName val="[Spt-BH.xls][Spt-BH_xls]B___880"/>
      <sheetName val="[Spt-BH.xls][Spt-BH_xls]B___881"/>
      <sheetName val="[Spt-BH.xls][Spt-BH_xls]B___882"/>
      <sheetName val="[Spt-BH.xls][Spt-BH_xls]_Sp_284"/>
      <sheetName val="[Spt-BH.xls][Spt-BH_xls]B___883"/>
      <sheetName val="[Spt-BH.xls][Spt-BH_xls]B___884"/>
      <sheetName val="[Spt-BH.xls][Spt-BH_xls]_Sp_285"/>
      <sheetName val="[Spt-BH.xls][Spt-BH_xls]B___885"/>
      <sheetName val="[Spt-BH.xls][Spt-BH_xls]B___886"/>
      <sheetName val="[Spt-BH.xls][Spt-BH_xls]_Sp_286"/>
      <sheetName val="[Spt-BH.xls]B____x005f_x0004_______80"/>
      <sheetName val="[Spt-BH.xls]B___x005f_x0000__x005f_x0004_77"/>
      <sheetName val="[Spt-BH.xls][Spt-BH.xls]B___983"/>
      <sheetName val="[Spt-BH.xls][Spt-BH_xls]B___887"/>
      <sheetName val="[Spt-BH.xls][Spt-BH_xls]B___888"/>
      <sheetName val="[Spt-BH.xls][Spt-BH_xls]B___889"/>
      <sheetName val="[Spt-BH.xls][Spt-BH_xls]B___890"/>
      <sheetName val="[Spt-BH.xls][Spt-BH_xls]_Sp_287"/>
      <sheetName val="[Spt-BH.xls][Spt-BH_xls]B___891"/>
      <sheetName val="[Spt-BH.xls][Spt-BH_xls]B___892"/>
      <sheetName val="[Spt-BH.xls][Spt-BH_xls]B___893"/>
      <sheetName val="[Spt-BH.xls][Spt-BH_xls]_Sp_288"/>
      <sheetName val="[Spt-BH.xls][Spt-BH_xls]B___894"/>
      <sheetName val="[Spt-BH.xls][Spt-BH_xls]B___895"/>
      <sheetName val="[Spt-BH.xls][Spt-BH_xls]B___896"/>
      <sheetName val="[Spt-BH.xls][Spt-BH_xls]B___897"/>
      <sheetName val="[Spt-BH.xls][Spt-BH_xls]_Sp_289"/>
      <sheetName val="[Spt-BH.xls][Spt-BH_xls]B___898"/>
      <sheetName val="[Spt-BH.xls][Spt-BH_xls]B___899"/>
      <sheetName val="[Spt-BH.xls][Spt-BH_xls]_Sp_290"/>
      <sheetName val="[Spt-BH.xls][Spt-BH_xls]B___900"/>
      <sheetName val="[Spt-BH.xls][Spt-BH_xls]B___901"/>
      <sheetName val="[Spt-BH.xls][Spt-BH_xls]_Sp_291"/>
      <sheetName val="[Spt-BH.xls][Spt-BH_xls]B___902"/>
      <sheetName val="[Spt-BH.xls][Spt-BH_xls]B___903"/>
      <sheetName val="[Spt-BH.xls][Spt-BH_xls]B___904"/>
      <sheetName val="[Spt-BH.xls][Spt-BH_xls]B___905"/>
      <sheetName val="[Spt-BH.xls][Spt-BH_xls]B___906"/>
      <sheetName val="[Spt-BH.xls][Spt-BH_xls]B___907"/>
      <sheetName val="[Spt-BH.xls][Spt-BH_xls]B___908"/>
      <sheetName val="[Spt-BH.xls][Spt-BH_xls]_Sp_292"/>
      <sheetName val="[Spt-BH.xls][Spt-BH_xls]B___909"/>
      <sheetName val="[Spt-BH.xls][Spt-BH_xls]B___910"/>
      <sheetName val="[Spt-BH.xls][Spt-BH_xls]_Sp_293"/>
      <sheetName val="[Spt-BH.xls][Spt-BH_xls]B___911"/>
      <sheetName val="[Spt-BH.xls][Spt-BH_xls]B___912"/>
      <sheetName val="[Spt-BH.xls][Spt-BH_xls]_Sp_294"/>
      <sheetName val="[Spt-BH.xls][Spt-BH.xls]_Sp_351"/>
      <sheetName val="[Spt-BH.xls][Spt-BH.xls]_Sp_357"/>
      <sheetName val="[Spt-BH.xls][Spt-BH.xls]B___997"/>
      <sheetName val="[Spt-BH.xls][Spt-BH.xls]B___998"/>
      <sheetName val="[Spt-BH.xls][Spt-BH.xls]_Sp_361"/>
      <sheetName val="[Spt-BH.xls][Spt-BH.xls]B___999"/>
      <sheetName val="[Spt-BH.xls][Spt-BH.xls]B__1000"/>
      <sheetName val="[Spt-BH.xls][Spt-BH.xls]B__1001"/>
      <sheetName val="[Spt-BH.xls][Spt-BH.xls]B__1002"/>
      <sheetName val="[Spt-BH.xls][Spt-BH.xls]_Sp_358"/>
      <sheetName val="[Spt-BH.xls][Spt-BH.xls]_Sp_359"/>
      <sheetName val="[Spt-BH.xls][Spt-BH.xls]B__1004"/>
      <sheetName val="[Spt-BH.xls][Spt-BH.xls]B__1005"/>
      <sheetName val="[Spt-BH.xls][Spt-BH.xls]B__1006"/>
      <sheetName val="[Spt-BH.xls][Spt-BH.xls]B__1007"/>
      <sheetName val="[Spt-BH.xls][Spt-BH.xls]B__1008"/>
      <sheetName val="[Spt-BH.xls][Spt-BH.xls]B__1009"/>
      <sheetName val="[Spt-BH.xls][Spt-BH.xls]_Sp_360"/>
      <sheetName val="[Spt-BH.xls][Spt-BH.xls]B__1011"/>
      <sheetName val="[Spt-BH.xls][Spt-BH.xls]B__1012"/>
      <sheetName val="[Spt-BH.xls][Spt-BH.xls]_Sp_369"/>
      <sheetName val="[Spt-BH.xls][Spt-BH.xls]B__1013"/>
      <sheetName val="[Spt-BH.xls][Spt-BH.xls]B__1014"/>
      <sheetName val="[Spt-BH.xls]B____x005f_x0004_______83"/>
      <sheetName val="[Spt-BH.xls]B___x005f_x0000__x005f_x0004_80"/>
      <sheetName val="[Spt-BH.xls][Spt-BH.xls]B__1015"/>
      <sheetName val="[Spt-BH.xls][Spt-BH.xls]B__1016"/>
      <sheetName val="[Spt-BH.xls][Spt-BH.xls]B__1010"/>
      <sheetName val="[Spt-BH.xls][Spt-BH.xls]_Sp_362"/>
      <sheetName val="[Spt-BH.xls][Spt-BH_xls]B___943"/>
      <sheetName val="[Spt-BH.xls][Spt-BH_xls]B___944"/>
      <sheetName val="[Spt-BH.xls][Spt-BH_xls]B___945"/>
      <sheetName val="[Spt-BH.xls][Spt-BH_xls]B___946"/>
      <sheetName val="[Spt-BH.xls][Spt-BH_xls]_Sp_305"/>
      <sheetName val="[Spt-BH.xls][Spt-BH_xls]B___947"/>
      <sheetName val="[Spt-BH.xls][Spt-BH_xls]B___948"/>
      <sheetName val="[Spt-BH.xls][Spt-BH_xls]B___949"/>
      <sheetName val="[Spt-BH.xls][Spt-BH_xls]_Sp_306"/>
      <sheetName val="[Spt-BH.xls][Spt-BH_xls]B___950"/>
      <sheetName val="[Spt-BH.xls][Spt-BH_xls]B___951"/>
      <sheetName val="[Spt-BH.xls][Spt-BH_xls]B___952"/>
      <sheetName val="[Spt-BH.xls][Spt-BH_xls]B___953"/>
      <sheetName val="[Spt-BH.xls][Spt-BH_xls]_Sp_307"/>
      <sheetName val="[Spt-BH.xls][Spt-BH_xls]B___954"/>
      <sheetName val="[Spt-BH.xls][Spt-BH_xls]B___955"/>
      <sheetName val="[Spt-BH.xls][Spt-BH_xls]_Sp_308"/>
      <sheetName val="[Spt-BH.xls][Spt-BH_xls]B___956"/>
      <sheetName val="[Spt-BH.xls][Spt-BH_xls]B___957"/>
      <sheetName val="[Spt-BH.xls][Spt-BH_xls]_Sp_309"/>
      <sheetName val="[Spt-BH.xls]B____x005f_x0004_______82"/>
      <sheetName val="[Spt-BH.xls]B___x005f_x0000__x005f_x0004_79"/>
      <sheetName val="[Spt-BH.xls][Spt-BH.xls]B__1003"/>
      <sheetName val="[Spt-BH.xls][Spt-BH_xls]B___928"/>
      <sheetName val="[Spt-BH.xls][Spt-BH_xls]B___929"/>
      <sheetName val="[Spt-BH.xls][Spt-BH_xls]B___930"/>
      <sheetName val="[Spt-BH.xls][Spt-BH_xls]B___931"/>
      <sheetName val="[Spt-BH.xls][Spt-BH_xls]_Sp_300"/>
      <sheetName val="[Spt-BH.xls][Spt-BH_xls]B___932"/>
      <sheetName val="[Spt-BH.xls][Spt-BH_xls]B___933"/>
      <sheetName val="[Spt-BH.xls][Spt-BH_xls]B___934"/>
      <sheetName val="[Spt-BH.xls][Spt-BH_xls]_Sp_301"/>
      <sheetName val="[Spt-BH.xls][Spt-BH_xls]B___935"/>
      <sheetName val="[Spt-BH.xls][Spt-BH_xls]B___936"/>
      <sheetName val="[Spt-BH.xls][Spt-BH_xls]B___937"/>
      <sheetName val="[Spt-BH.xls][Spt-BH_xls]B___938"/>
      <sheetName val="[Spt-BH.xls][Spt-BH_xls]_Sp_302"/>
      <sheetName val="[Spt-BH.xls][Spt-BH_xls]B___939"/>
      <sheetName val="[Spt-BH.xls][Spt-BH_xls]B___940"/>
      <sheetName val="[Spt-BH.xls][Spt-BH_xls]_Sp_303"/>
      <sheetName val="[Spt-BH.xls][Spt-BH_xls]B___941"/>
      <sheetName val="[Spt-BH.xls][Spt-BH_xls]B___942"/>
      <sheetName val="[Spt-BH.xls][Spt-BH_xls]_Sp_304"/>
      <sheetName val="[Spt-BH.xls][Spt-BH.xls]B__1034"/>
      <sheetName val="[Spt-BH.xls][Spt-BH.xls]B__1035"/>
      <sheetName val="[Spt-BH.xls][Spt-BH.xls]_Sp_374"/>
      <sheetName val="[Spt-BH.xls][Spt-BH.xls]B__1036"/>
      <sheetName val="[Spt-BH.xls][Spt-BH.xls]B__1037"/>
      <sheetName val="[Spt-BH.xls][Spt-BH.xls]B__1038"/>
      <sheetName val="[Spt-BH.xls][Spt-BH.xls]B__1039"/>
      <sheetName val="[Spt-BH.xls][Spt-BH.xls]_Sp_370"/>
      <sheetName val="[Spt-BH.xls][Spt-BH.xls]B__1052"/>
      <sheetName val="[Spt-BH.xls][Spt-BH.xls]B__1053"/>
      <sheetName val="[Spt-BH.xls][Spt-BH.xls]B__1054"/>
      <sheetName val="[Spt-BH.xls][Spt-BH.xls]B__1055"/>
      <sheetName val="[Spt-BH.xls]B____x005f_x0004_______86"/>
      <sheetName val="[Spt-BH.xls]B___x005f_x0000__x005f_x0004_83"/>
      <sheetName val="[Spt-BH.xls][Spt-BH.xls]B__1056"/>
      <sheetName val="[Spt-BH.xls][Spt-BH.xls]B__1057"/>
      <sheetName val="[Spt-BH.xls][Spt-BH.xls]B__1040"/>
      <sheetName val="[Spt-BH.xls][Spt-BH.xls]_Sp_375"/>
      <sheetName val="[Spt-BH.xls][Spt-BH_xls]B___988"/>
      <sheetName val="[Spt-BH.xls][Spt-BH_xls]B___989"/>
      <sheetName val="[Spt-BH.xls][Spt-BH_xls]B___990"/>
      <sheetName val="[Spt-BH.xls][Spt-BH_xls]B___991"/>
      <sheetName val="[Spt-BH.xls][Spt-BH_xls]_Sp_320"/>
      <sheetName val="[Spt-BH.xls][Spt-BH_xls]B___992"/>
      <sheetName val="[Spt-BH.xls][Spt-BH_xls]B___993"/>
      <sheetName val="[Spt-BH.xls][Spt-BH_xls]B___994"/>
      <sheetName val="[Spt-BH.xls][Spt-BH_xls]_Sp_321"/>
      <sheetName val="[Spt-BH.xls][Spt-BH_xls]B___995"/>
      <sheetName val="[Spt-BH.xls][Spt-BH_xls]B___996"/>
      <sheetName val="[Spt-BH.xls][Spt-BH_xls]B___997"/>
      <sheetName val="[Spt-BH.xls][Spt-BH_xls]B___998"/>
      <sheetName val="[Spt-BH.xls][Spt-BH_xls]_Sp_322"/>
      <sheetName val="[Spt-BH.xls][Spt-BH_xls]B___999"/>
      <sheetName val="[Spt-BH.xls][Spt-BH_xls]B__1000"/>
      <sheetName val="[Spt-BH.xls][Spt-BH_xls]_Sp_323"/>
      <sheetName val="[Spt-BH.xls][Spt-BH_xls]B__1001"/>
      <sheetName val="[Spt-BH.xls][Spt-BH_xls]B__1002"/>
      <sheetName val="[Spt-BH.xls][Spt-BH_xls]_Sp_324"/>
      <sheetName val="[Spt-BH.xls][Spt-BH.xls]_Sp_363"/>
      <sheetName val="[Spt-BH.xls][Spt-BH.xls]B__1018"/>
      <sheetName val="[Spt-BH.xls][Spt-BH.xls]B__1019"/>
      <sheetName val="[Spt-BH.xls][Spt-BH.xls]B__1020"/>
      <sheetName val="[Spt-BH.xls][Spt-BH.xls]B__1021"/>
      <sheetName val="[Spt-BH.xls][Spt-BH.xls]B__1022"/>
      <sheetName val="[Spt-BH.xls][Spt-BH.xls]B__1023"/>
      <sheetName val="[Spt-BH.xls][Spt-BH.xls]_Sp_364"/>
      <sheetName val="[Spt-BH.xls]B____x005f_x0004_______85"/>
      <sheetName val="[Spt-BH.xls]B___x005f_x0000__x005f_x0004_82"/>
      <sheetName val="[Spt-BH.xls][Spt-BH.xls]B__1024"/>
      <sheetName val="[Spt-BH.xls][Spt-BH_xls]B___973"/>
      <sheetName val="[Spt-BH.xls][Spt-BH_xls]B___974"/>
      <sheetName val="[Spt-BH.xls][Spt-BH_xls]B___975"/>
      <sheetName val="[Spt-BH.xls][Spt-BH_xls]B___976"/>
      <sheetName val="[Spt-BH.xls][Spt-BH_xls]_Sp_315"/>
      <sheetName val="[Spt-BH.xls][Spt-BH_xls]B___977"/>
      <sheetName val="[Spt-BH.xls][Spt-BH_xls]B___978"/>
      <sheetName val="[Spt-BH.xls][Spt-BH_xls]B___979"/>
      <sheetName val="[Spt-BH.xls][Spt-BH_xls]_Sp_316"/>
      <sheetName val="[Spt-BH.xls][Spt-BH_xls]B___980"/>
      <sheetName val="[Spt-BH.xls][Spt-BH_xls]B___981"/>
      <sheetName val="[Spt-BH.xls][Spt-BH_xls]B___982"/>
      <sheetName val="[Spt-BH.xls][Spt-BH_xls]B___983"/>
      <sheetName val="[Spt-BH.xls][Spt-BH_xls]_Sp_317"/>
      <sheetName val="[Spt-BH.xls][Spt-BH_xls]B___984"/>
      <sheetName val="[Spt-BH.xls][Spt-BH_xls]B___985"/>
      <sheetName val="[Spt-BH.xls][Spt-BH_xls]_Sp_318"/>
      <sheetName val="[Spt-BH.xls][Spt-BH_xls]B___986"/>
      <sheetName val="[Spt-BH.xls][Spt-BH_xls]B___987"/>
      <sheetName val="[Spt-BH.xls][Spt-BH_xls]_Sp_319"/>
      <sheetName val="[Spt-BH.xls]B____x005f_x0004_______84"/>
      <sheetName val="[Spt-BH.xls]B___x005f_x0000__x005f_x0004_81"/>
      <sheetName val="[Spt-BH.xls][Spt-BH.xls]B__1017"/>
      <sheetName val="[Spt-BH.xls][Spt-BH_xls]B___958"/>
      <sheetName val="[Spt-BH.xls][Spt-BH_xls]B___959"/>
      <sheetName val="[Spt-BH.xls][Spt-BH_xls]B___960"/>
      <sheetName val="[Spt-BH.xls][Spt-BH_xls]B___961"/>
      <sheetName val="[Spt-BH.xls][Spt-BH_xls]_Sp_310"/>
      <sheetName val="[Spt-BH.xls][Spt-BH_xls]B___962"/>
      <sheetName val="[Spt-BH.xls][Spt-BH_xls]B___963"/>
      <sheetName val="[Spt-BH.xls][Spt-BH_xls]B___964"/>
      <sheetName val="[Spt-BH.xls][Spt-BH_xls]_Sp_311"/>
      <sheetName val="[Spt-BH.xls][Spt-BH_xls]B___965"/>
      <sheetName val="[Spt-BH.xls][Spt-BH_xls]B___966"/>
      <sheetName val="[Spt-BH.xls][Spt-BH_xls]B___967"/>
      <sheetName val="[Spt-BH.xls][Spt-BH_xls]B___968"/>
      <sheetName val="[Spt-BH.xls][Spt-BH_xls]_Sp_312"/>
      <sheetName val="[Spt-BH.xls][Spt-BH_xls]B___969"/>
      <sheetName val="[Spt-BH.xls][Spt-BH_xls]B___970"/>
      <sheetName val="[Spt-BH.xls][Spt-BH_xls]_Sp_313"/>
      <sheetName val="[Spt-BH.xls][Spt-BH_xls]B___971"/>
      <sheetName val="[Spt-BH.xls][Spt-BH_xls]B___972"/>
      <sheetName val="[Spt-BH.xls][Spt-BH_xls]_Sp_314"/>
      <sheetName val="[Spt-BH.xls][Spt-BH.xls]_Sp_366"/>
      <sheetName val="[Spt-BH.xls][Spt-BH.xls]B__1025"/>
      <sheetName val="[Spt-BH.xls][Spt-BH.xls]B__1026"/>
      <sheetName val="[Spt-BH.xls][Spt-BH.xls]_Sp_365"/>
      <sheetName val="[Spt-BH.xls][Spt-BH.xls]B__1028"/>
      <sheetName val="[Spt-BH.xls][Spt-BH.xls]B__1029"/>
      <sheetName val="[Spt-BH.xls][Spt-BH.xls]_Sp_368"/>
      <sheetName val="[Spt-BH.xls][Spt-BH.xls]B__1030"/>
      <sheetName val="[Spt-BH.xls][Spt-BH.xls]B__1031"/>
      <sheetName val="[Spt-BH.xls][Spt-BH.xls]B__1032"/>
      <sheetName val="[Spt-BH.xls][Spt-BH.xls]B__1033"/>
      <sheetName val="[Spt-BH.xls][Spt-BH.xls]B__1027"/>
      <sheetName val="[Spt-BH.xls][Spt-BH.xls]_Sp_367"/>
      <sheetName val="[Spt-BH.xls][Spt-BH.xls]_Sp_371"/>
      <sheetName val="[Spt-BH.xls][Spt-BH.xls]B__1041"/>
      <sheetName val="[Spt-BH.xls][Spt-BH.xls]_Sp_372"/>
      <sheetName val="[Spt-BH.xls][Spt-BH.xls]B__1042"/>
      <sheetName val="[Spt-BH.xls][Spt-BH.xls]B__1043"/>
      <sheetName val="[Spt-BH.xls]B____x005f_x0004_______87"/>
      <sheetName val="[Spt-BH.xls]B___x005f_x0000__x005f_x0004_84"/>
      <sheetName val="[Spt-BH.xls][Spt-BH.xls]B__1044"/>
      <sheetName val="[Spt-BH.xls][Spt-BH.xls]B__1045"/>
      <sheetName val="[Spt-BH.xls][Spt-BH.xls]B__1046"/>
      <sheetName val="[Spt-BH.xls][Spt-BH.xls]B__1047"/>
      <sheetName val="[Spt-BH.xls][Spt-BH.xls]B__1048"/>
      <sheetName val="[Spt-BH.xls][Spt-BH.xls]B__1049"/>
      <sheetName val="[Spt-BH.xls][Spt-BH.xls]B__1050"/>
      <sheetName val="[Spt-BH.xls][Spt-BH.xls]B__1051"/>
      <sheetName val="[Spt-BH.xls][Spt-BH.xls]_Sp_373"/>
      <sheetName val="[Spt-BH.xls][Spt-BH.xls]_Sp_377"/>
      <sheetName val="[Spt-BH.xls][Spt-BH.xls]_Sp_393"/>
      <sheetName val="[Spt-BH.xls][Spt-BH_xls]B__1003"/>
      <sheetName val="[Spt-BH.xls][Spt-BH_xls]B__1004"/>
      <sheetName val="[Spt-BH.xls][Spt-BH_xls]B__1005"/>
      <sheetName val="[Spt-BH.xls][Spt-BH_xls]B__1006"/>
      <sheetName val="[Spt-BH.xls][Spt-BH_xls]_Sp_325"/>
      <sheetName val="[Spt-BH.xls][Spt-BH_xls]B__1007"/>
      <sheetName val="[Spt-BH.xls][Spt-BH_xls]B__1008"/>
      <sheetName val="[Spt-BH.xls][Spt-BH_xls]B__1009"/>
      <sheetName val="[Spt-BH.xls][Spt-BH_xls]_Sp_326"/>
      <sheetName val="[Spt-BH.xls][Spt-BH_xls]B__1010"/>
      <sheetName val="[Spt-BH.xls][Spt-BH_xls]B__1011"/>
      <sheetName val="[Spt-BH.xls][Spt-BH_xls]B__1012"/>
      <sheetName val="[Spt-BH.xls][Spt-BH_xls]B__1013"/>
      <sheetName val="[Spt-BH.xls][Spt-BH_xls]_Sp_327"/>
      <sheetName val="[Spt-BH.xls][Spt-BH_xls]B__1014"/>
      <sheetName val="[Spt-BH.xls][Spt-BH_xls]B__1015"/>
      <sheetName val="[Spt-BH.xls][Spt-BH_xls]_Sp_328"/>
      <sheetName val="[Spt-BH.xls][Spt-BH_xls]B__1016"/>
      <sheetName val="[Spt-BH.xls][Spt-BH_xls]B__1017"/>
      <sheetName val="[Spt-BH.xls][Spt-BH_xls]_Sp_329"/>
      <sheetName val="[Spt-BH.xls][Spt-BH.xls]B__1082"/>
      <sheetName val="[Spt-BH.xls][Spt-BH.xls]B__1083"/>
      <sheetName val="[Spt-BH.xls][Spt-BH.xls]_Sp_385"/>
      <sheetName val="[Spt-BH.xls][Spt-BH.xls]B__1084"/>
      <sheetName val="[Spt-BH.xls][Spt-BH.xls]B__1085"/>
      <sheetName val="[Spt-BH.xls][Spt-BH.xls]B__1089"/>
      <sheetName val="[Spt-BH.xls][Spt-BH.xls]B__1090"/>
      <sheetName val="[Spt-BH.xls][Spt-BH.xls]_Sp_387"/>
      <sheetName val="[Spt-BH.xls][Spt-BH.xls]B__1091"/>
      <sheetName val="[Spt-BH.xls][Spt-BH.xls]B__1092"/>
      <sheetName val="[Spt-BH.xls]B____x005f_x0004_______93"/>
      <sheetName val="[Spt-BH.xls][Spt-BH.xls]_Sp_383"/>
      <sheetName val="[Spt-BH.xls][Spt-BH.xls]B__1086"/>
      <sheetName val="[Spt-BH.xls][Spt-BH.xls]B__1087"/>
      <sheetName val="[Spt-BH.xls][Spt-BH.xls]_Sp_384"/>
      <sheetName val="[Spt-BH.xls]B___x005f_x0000__x005f_x0004_90"/>
      <sheetName val="[Spt-BH.xls][Spt-BH.xls]B__1093"/>
      <sheetName val="[Spt-BH.xls][Spt-BH.xls]B__1094"/>
      <sheetName val="[Spt-BH.xls][Spt-BH.xls]B__1088"/>
      <sheetName val="[Spt-BH.xls][Spt-BH.xls]_Sp_386"/>
      <sheetName val="[Spt-BH.xls][Spt-BH_xls]B__1018"/>
      <sheetName val="[Spt-BH.xls][Spt-BH_xls]B__1019"/>
      <sheetName val="[Spt-BH.xls][Spt-BH_xls]B__1020"/>
      <sheetName val="[Spt-BH.xls][Spt-BH_xls]B__1021"/>
      <sheetName val="[Spt-BH.xls][Spt-BH_xls]B__1022"/>
      <sheetName val="[Spt-BH.xls][Spt-BH_xls]B__1023"/>
      <sheetName val="[Spt-BH.xls]B____x005f_x0004_______89"/>
      <sheetName val="[Spt-BH.xls]B___x005f_x0000__x005f_x0004_86"/>
      <sheetName val="[Spt-BH.xls]B____x005f_x0004_______90"/>
      <sheetName val="[Spt-BH.xls]B___x005f_x0000__x005f_x0004_87"/>
      <sheetName val="[Spt-BH.xls][Spt-BH.xls]B__1065"/>
      <sheetName val="[Spt-BH.xls][Spt-BH.xls]B__1066"/>
      <sheetName val="[Spt-BH.xls][Spt-BH.xls]B__1067"/>
      <sheetName val="[Spt-BH.xls][Spt-BH.xls]_Sp_378"/>
      <sheetName val="[Spt-BH.xls]B____x005f_x0004_______91"/>
      <sheetName val="[Spt-BH.xls]B___x005f_x0000__x005f_x0004_88"/>
      <sheetName val="[Spt-BH.xls][Spt-BH.xls]B__1068"/>
      <sheetName val="[Spt-BH.xls][Spt-BH.xls]_Sp_379"/>
      <sheetName val="[Spt-BH.xls][Spt-BH.xls]B__1069"/>
      <sheetName val="[Spt-BH.xls][Spt-BH.xls]B__1070"/>
      <sheetName val="[Spt-BH.xls][Spt-BH.xls]_Sp_381"/>
      <sheetName val="[Spt-BH.xls][Spt-BH.xls]B__1071"/>
      <sheetName val="[Spt-BH.xls][Spt-BH.xls]B__1072"/>
      <sheetName val="[Spt-BH.xls][Spt-BH.xls]B__1073"/>
      <sheetName val="[Spt-BH.xls][Spt-BH.xls]B__1074"/>
      <sheetName val="[Spt-BH.xls][Spt-BH.xls]_Sp_380"/>
      <sheetName val="[Spt-BH.xls][Spt-BH.xls]B__1076"/>
      <sheetName val="[Spt-BH.xls][Spt-BH.xls]B__1077"/>
      <sheetName val="[Spt-BH.xls][Spt-BH.xls]B__1078"/>
      <sheetName val="[Spt-BH.xls][Spt-BH.xls]B__1079"/>
      <sheetName val="[Spt-BH.xls]B____x005f_x0004_______92"/>
      <sheetName val="[Spt-BH.xls]B___x005f_x0000__x005f_x0004_89"/>
      <sheetName val="[Spt-BH.xls][Spt-BH.xls]B__1080"/>
      <sheetName val="[Spt-BH.xls][Spt-BH.xls]B__1081"/>
      <sheetName val="[Spt-BH.xls][Spt-BH.xls]B__1075"/>
      <sheetName val="[Spt-BH.xls][Spt-BH.xls]_Sp_382"/>
      <sheetName val="[Spt-BH.xls][Spt-BH_xls]B__1024"/>
      <sheetName val="[Spt-BH.xls][Spt-BH_xls]B__1025"/>
      <sheetName val="[Spt-BH.xls][Spt-BH_xls]B__1026"/>
      <sheetName val="[Spt-BH.xls][Spt-BH_xls]B__1027"/>
      <sheetName val="[Spt-BH.xls][Spt-BH.xls]B__1099"/>
      <sheetName val="[Spt-BH.xls][Spt-BH.xls]B__1100"/>
      <sheetName val="[Spt-BH.xls][Spt-BH.xls]_Sp_389"/>
      <sheetName val="[Spt-BH.xls][Spt-BH.xls]B__1101"/>
      <sheetName val="[Spt-BH.xls][Spt-BH.xls]B__1102"/>
      <sheetName val="[Spt-BH.xls]B____x005f_x0004_______94"/>
      <sheetName val="[Spt-BH.xls][Spt-BH.xls]B__1095"/>
      <sheetName val="[Spt-BH.xls][Spt-BH.xls]B__1096"/>
      <sheetName val="[Spt-BH.xls][Spt-BH.xls]_Sp_388"/>
      <sheetName val="[Spt-BH.xls][Spt-BH.xls]B__1097"/>
      <sheetName val="[Spt-BH.xls][Spt-BH.xls]B__1098"/>
      <sheetName val="[Spt-BH.xls][Spt-BH.xls]_Sp_390"/>
      <sheetName val="[Spt-BH.xls][Spt-BH.xls]B__1103"/>
      <sheetName val="[Spt-BH.xls][Spt-BH.xls]B__1104"/>
      <sheetName val="[Spt-BH.xls][Spt-BH.xls]B__1105"/>
      <sheetName val="[Spt-BH.xls][Spt-BH.xls]B__1106"/>
      <sheetName val="[Spt-BH.xls][Spt-BH.xls]B__1107"/>
      <sheetName val="[Spt-BH.xls][Spt-BH.xls]B__1108"/>
      <sheetName val="[Spt-BH.xls][Spt-BH.xls]_Sp_391"/>
      <sheetName val="[Spt-BH.xls][Spt-BH.xls]B__1261"/>
      <sheetName val="[Spt-BH.xls][Spt-BH.xls]B__1262"/>
      <sheetName val="[Spt-BH.xls][Spt-BH.xls]_Sp_443"/>
      <sheetName val="[Spt-BH.xls][Spt-BH.xls]B__1263"/>
      <sheetName val="[Spt-BH.xls][Spt-BH.xls]B__1264"/>
      <sheetName val="[Spt-BH.xls][Spt-BH.xls]B__1265"/>
      <sheetName val="[Spt-BH.xls][Spt-BH.xls]B__1266"/>
      <sheetName val="[Spt-BH.xls][Spt-BH.xls]_Sp_442"/>
      <sheetName val="[Spt-BH.xls][Spt-BH.xls]B__1268"/>
      <sheetName val="[Spt-BH.xls][Spt-BH.xls]B__1269"/>
      <sheetName val="[Spt-BH.xls][Spt-BH.xls]_Sp_445"/>
      <sheetName val="[Spt-BH.xls][Spt-BH.xls]B__1270"/>
      <sheetName val="[Spt-BH.xls][Spt-BH.xls]B__1271"/>
      <sheetName val="[Spt-BH.xls]B____x005f_x0004______110"/>
      <sheetName val="[Spt-BH.xls]B___x005f_x0000__x000_107"/>
      <sheetName val="[Spt-BH.xls][Spt-BH.xls]B__1272"/>
      <sheetName val="[Spt-BH.xls][Spt-BH.xls]B__1273"/>
      <sheetName val="[Spt-BH.xls][Spt-BH.xls]B__1267"/>
      <sheetName val="[Spt-BH.xls][Spt-BH.xls]_Sp_444"/>
      <sheetName val="[Spt-BH.xls][Spt-BH_xls]B__1268"/>
      <sheetName val="[Spt-BH.xls][Spt-BH_xls]B__1269"/>
      <sheetName val="[Spt-BH.xls][Spt-BH_xls]B__1270"/>
      <sheetName val="[Spt-BH.xls][Spt-BH_xls]B__1271"/>
      <sheetName val="[Spt-BH.xls][Spt-BH_xls]_Sp_401"/>
      <sheetName val="[Spt-BH.xls][Spt-BH_xls]B__1272"/>
      <sheetName val="[Spt-BH.xls][Spt-BH_xls]B__1273"/>
      <sheetName val="[Spt-BH.xls][Spt-BH_xls]B__1274"/>
      <sheetName val="[Spt-BH.xls][Spt-BH_xls]_Sp_402"/>
      <sheetName val="[Spt-BH.xls][Spt-BH_xls]B__1275"/>
      <sheetName val="[Spt-BH.xls][Spt-BH_xls]B__1276"/>
      <sheetName val="[Spt-BH.xls][Spt-BH_xls]B__1277"/>
      <sheetName val="[Spt-BH.xls][Spt-BH_xls]B__1278"/>
      <sheetName val="[Spt-BH.xls][Spt-BH_xls]_Sp_403"/>
      <sheetName val="[Spt-BH.xls][Spt-BH_xls]B__1279"/>
      <sheetName val="[Spt-BH.xls][Spt-BH_xls]B__1280"/>
      <sheetName val="[Spt-BH.xls][Spt-BH_xls]_Sp_404"/>
      <sheetName val="[Spt-BH.xls][Spt-BH_xls]B__1281"/>
      <sheetName val="[Spt-BH.xls][Spt-BH_xls]B__1282"/>
      <sheetName val="[Spt-BH.xls][Spt-BH_xls]_Sp_405"/>
      <sheetName val="[Spt-BH.xls][Spt-BH.xls]_Sp_395"/>
      <sheetName val="[Spt-BH.xls][Spt-BH.xls]_Sp_394"/>
      <sheetName val="[Spt-BH.xls][Spt-BH.xls]_Sp_396"/>
      <sheetName val="[Spt-BH.xls][Spt-BH.xls]B__1115"/>
      <sheetName val="[Spt-BH.xls][Spt-BH.xls]B__1116"/>
      <sheetName val="[Spt-BH.xls][Spt-BH.xls]B__1117"/>
      <sheetName val="[Spt-BH.xls][Spt-BH.xls]B__1118"/>
      <sheetName val="[Spt-BH.xls][Spt-BH.xls]_Sp_397"/>
      <sheetName val="[Spt-BH.xls]B___x005f_x0000__x005f_x0004_91"/>
      <sheetName val="[Spt-BH.xls][Spt-BH.xls]B__1119"/>
      <sheetName val="[Spt-BH.xls][Spt-BH_xls]B__1028"/>
      <sheetName val="[Spt-BH.xls][Spt-BH_xls]B__1029"/>
      <sheetName val="[Spt-BH.xls][Spt-BH_xls]B__1030"/>
      <sheetName val="[Spt-BH.xls][Spt-BH_xls]B__1031"/>
      <sheetName val="[Spt-BH.xls][Spt-BH_xls]B__1032"/>
      <sheetName val="[Spt-BH.xls][Spt-BH_xls]B__1033"/>
      <sheetName val="[Spt-BH.xls][Spt-BH_xls]B__1034"/>
      <sheetName val="[Spt-BH.xls][Spt-BH_xls]B__1035"/>
      <sheetName val="[Spt-BH.xls][Spt-BH_xls]B__1036"/>
      <sheetName val="[Spt-BH.xls][Spt-BH_xls]B__1037"/>
      <sheetName val="[Spt-BH.xls][Spt-BH_xls]B__1038"/>
      <sheetName val="[Spt-BH.xls][Spt-BH_xls]B__1039"/>
      <sheetName val="[Spt-BH.xls][Spt-BH_xls]B__1040"/>
      <sheetName val="[Spt-BH.xls][Spt-BH_xls]B__1041"/>
      <sheetName val="[Spt-BH.xls][Spt-BH_xls]B__1042"/>
      <sheetName val="[Spt-BH.xls][Spt-BH.xls]_Sp_398"/>
      <sheetName val="[Spt-BH.xls][Spt-BH.xls]B__1120"/>
      <sheetName val="[Spt-BH.xls][Spt-BH.xls]B__1121"/>
      <sheetName val="[Spt-BH.xls][Spt-BH.xls]_Sp_400"/>
      <sheetName val="[Spt-BH.xls][Spt-BH.xls]B__1122"/>
      <sheetName val="[Spt-BH.xls][Spt-BH.xls]B__1123"/>
      <sheetName val="[Spt-BH.xls][Spt-BH.xls]B__1124"/>
      <sheetName val="[Spt-BH.xls][Spt-BH.xls]B__1125"/>
      <sheetName val="[Spt-BH.xls][Spt-BH.xls]_Sp_399"/>
      <sheetName val="[Spt-BH.xls][Spt-BH.xls]B__1127"/>
      <sheetName val="[Spt-BH.xls][Spt-BH.xls]B__1128"/>
      <sheetName val="[Spt-BH.xls][Spt-BH.xls]_Sp_402"/>
      <sheetName val="[Spt-BH.xls][Spt-BH.xls]B__1129"/>
      <sheetName val="[Spt-BH.xls][Spt-BH.xls]B__1130"/>
      <sheetName val="[Spt-BH.xls]B____x005f_x0004_______95"/>
      <sheetName val="[Spt-BH.xls]B___x005f_x0000__x005f_x0004_92"/>
      <sheetName val="[Spt-BH.xls][Spt-BH.xls]B__1131"/>
      <sheetName val="[Spt-BH.xls][Spt-BH.xls]B__1132"/>
      <sheetName val="[Spt-BH.xls][Spt-BH.xls]B__1126"/>
      <sheetName val="[Spt-BH.xls][Spt-BH.xls]_Sp_401"/>
      <sheetName val="[Spt-BH.xls][Spt-BH_xls]B__1043"/>
      <sheetName val="[Spt-BH.xls][Spt-BH_xls]B__1044"/>
      <sheetName val="[Spt-BH.xls][Spt-BH_xls]B__1045"/>
      <sheetName val="[Spt-BH.xls][Spt-BH_xls]B__1046"/>
      <sheetName val="[Spt-BH.xls][Spt-BH_xls]B__1047"/>
      <sheetName val="[Spt-BH.xls][Spt-BH_xls]B__1048"/>
      <sheetName val="[Spt-BH.xls][Spt-BH_xls]B__1049"/>
      <sheetName val="[Spt-BH.xls][Spt-BH_xls]B__1050"/>
      <sheetName val="[Spt-BH.xls][Spt-BH_xls]B__1051"/>
      <sheetName val="[Spt-BH.xls][Spt-BH_xls]B__1052"/>
      <sheetName val="[Spt-BH.xls][Spt-BH_xls]B__1053"/>
      <sheetName val="[Spt-BH.xls][Spt-BH_xls]B__1054"/>
      <sheetName val="[Spt-BH.xls][Spt-BH_xls]B__1055"/>
      <sheetName val="[Spt-BH.xls][Spt-BH_xls]B__1056"/>
      <sheetName val="[Spt-BH.xls][Spt-BH_xls]B__1057"/>
      <sheetName val="[Spt-BH.xls][Spt-BH_xls]_Sp_330"/>
      <sheetName val="[Spt-BH.xls][Spt-BH.xls]B__1134"/>
      <sheetName val="[Spt-BH.xls][Spt-BH.xls]B__1135"/>
      <sheetName val="[Spt-BH.xls][Spt-BH.xls]B__1136"/>
      <sheetName val="[Spt-BH.xls][Spt-BH.xls]B__1137"/>
      <sheetName val="[Spt-BH.xls]B____x005f_x0004_______96"/>
      <sheetName val="[Spt-BH.xls]B___x005f_x0000__x005f_x0004_93"/>
      <sheetName val="[Spt-BH.xls][Spt-BH.xls]B__1138"/>
      <sheetName val="[Spt-BH.xls][Spt-BH.xls]B__1139"/>
      <sheetName val="[Spt-BH.xls][Spt-BH.xls]B__1133"/>
      <sheetName val="[Spt-BH.xls][Spt-BH.xls]_Sp_403"/>
      <sheetName val="[Spt-BH.xls][Spt-BH_xls]B__1058"/>
      <sheetName val="[Spt-BH.xls][Spt-BH_xls]B__1059"/>
      <sheetName val="[Spt-BH.xls][Spt-BH_xls]B__1060"/>
      <sheetName val="[Spt-BH.xls][Spt-BH_xls]B__1061"/>
      <sheetName val="[Spt-BH.xls][Spt-BH_xls]_Sp_331"/>
      <sheetName val="[Spt-BH.xls][Spt-BH_xls]B__1062"/>
      <sheetName val="[Spt-BH.xls][Spt-BH_xls]B__1063"/>
      <sheetName val="[Spt-BH.xls][Spt-BH_xls]B__1064"/>
      <sheetName val="[Spt-BH.xls][Spt-BH_xls]_Sp_332"/>
      <sheetName val="[Spt-BH.xls][Spt-BH_xls]B__1065"/>
      <sheetName val="[Spt-BH.xls][Spt-BH_xls]B__1066"/>
      <sheetName val="[Spt-BH.xls][Spt-BH_xls]B__1067"/>
      <sheetName val="[Spt-BH.xls][Spt-BH_xls]B__1068"/>
      <sheetName val="[Spt-BH.xls][Spt-BH_xls]_Sp_333"/>
      <sheetName val="[Spt-BH.xls][Spt-BH_xls]B__1069"/>
      <sheetName val="[Spt-BH.xls][Spt-BH_xls]B__1070"/>
      <sheetName val="[Spt-BH.xls][Spt-BH_xls]_Sp_334"/>
      <sheetName val="[Spt-BH.xls][Spt-BH_xls]B__1071"/>
      <sheetName val="[Spt-BH.xls][Spt-BH_xls]B__1072"/>
      <sheetName val="[Spt-BH.xls][Spt-BH_xls]_Sp_335"/>
      <sheetName val="[Spt-BH.xls][Spt-BH.xls]_Sp_410"/>
      <sheetName val="[Spt-BH.xls][Spt-BH.xls]B__1160"/>
      <sheetName val="[Spt-BH.xls][Spt-BH.xls]B__1161"/>
      <sheetName val="[Spt-BH.xls][Spt-BH.xls]_Sp_412"/>
      <sheetName val="[Spt-BH.xls][Spt-BH.xls]B__1162"/>
      <sheetName val="[Spt-BH.xls][Spt-BH.xls]B__1163"/>
      <sheetName val="[Spt-BH.xls][Spt-BH.xls]B__1164"/>
      <sheetName val="[Spt-BH.xls][Spt-BH.xls]B__1165"/>
      <sheetName val="[Spt-BH.xls][Spt-BH.xls]_Sp_411"/>
      <sheetName val="[Spt-BH.xls][Spt-BH.xls]B__1167"/>
      <sheetName val="[Spt-BH.xls][Spt-BH.xls]B__1168"/>
      <sheetName val="[Spt-BH.xls][Spt-BH.xls]B__1169"/>
      <sheetName val="[Spt-BH.xls][Spt-BH.xls]B__1170"/>
      <sheetName val="[Spt-BH.xls]B____x005f_x0004_______99"/>
      <sheetName val="[Spt-BH.xls]B___x005f_x0000__x005f_x0004_96"/>
      <sheetName val="[Spt-BH.xls][Spt-BH.xls]B__1171"/>
      <sheetName val="[Spt-BH.xls][Spt-BH.xls]B__1172"/>
      <sheetName val="[Spt-BH.xls][Spt-BH.xls]B__1166"/>
      <sheetName val="[Spt-BH.xls][Spt-BH.xls]_Sp_413"/>
      <sheetName val="[Spt-BH.xls][Spt-BH_xls]B__1103"/>
      <sheetName val="[Spt-BH.xls][Spt-BH_xls]B__1104"/>
      <sheetName val="[Spt-BH.xls][Spt-BH_xls]B__1105"/>
      <sheetName val="[Spt-BH.xls][Spt-BH_xls]B__1106"/>
      <sheetName val="[Spt-BH.xls][Spt-BH_xls]_Sp_346"/>
      <sheetName val="[Spt-BH.xls][Spt-BH_xls]B__1107"/>
      <sheetName val="[Spt-BH.xls][Spt-BH_xls]B__1108"/>
      <sheetName val="[Spt-BH.xls][Spt-BH_xls]B__1109"/>
      <sheetName val="[Spt-BH.xls][Spt-BH_xls]_Sp_347"/>
      <sheetName val="[Spt-BH.xls][Spt-BH_xls]B__1110"/>
      <sheetName val="[Spt-BH.xls][Spt-BH_xls]B__1111"/>
      <sheetName val="[Spt-BH.xls][Spt-BH_xls]B__1112"/>
      <sheetName val="[Spt-BH.xls][Spt-BH_xls]B__1113"/>
      <sheetName val="[Spt-BH.xls][Spt-BH_xls]_Sp_348"/>
      <sheetName val="[Spt-BH.xls][Spt-BH_xls]B__1114"/>
      <sheetName val="[Spt-BH.xls][Spt-BH_xls]B__1115"/>
      <sheetName val="[Spt-BH.xls][Spt-BH_xls]_Sp_349"/>
      <sheetName val="[Spt-BH.xls][Spt-BH_xls]B__1116"/>
      <sheetName val="[Spt-BH.xls][Spt-BH_xls]B__1117"/>
      <sheetName val="[Spt-BH.xls][Spt-BH_xls]_Sp_350"/>
      <sheetName val="[Spt-BH.xls][Spt-BH.xls]_Sp_404"/>
      <sheetName val="[Spt-BH.xls][Spt-BH.xls]B__1140"/>
      <sheetName val="[Spt-BH.xls][Spt-BH.xls]B__1141"/>
      <sheetName val="[Spt-BH.xls][Spt-BH.xls]_Sp_406"/>
      <sheetName val="[Spt-BH.xls][Spt-BH.xls]B__1142"/>
      <sheetName val="[Spt-BH.xls][Spt-BH.xls]B__1143"/>
      <sheetName val="[Spt-BH.xls][Spt-BH.xls]B__1144"/>
      <sheetName val="[Spt-BH.xls][Spt-BH.xls]B__1145"/>
      <sheetName val="[Spt-BH.xls][Spt-BH.xls]_Sp_405"/>
      <sheetName val="[Spt-BH.xls][Spt-BH.xls]B__1147"/>
      <sheetName val="[Spt-BH.xls][Spt-BH.xls]B__1148"/>
      <sheetName val="[Spt-BH.xls][Spt-BH.xls]B__1149"/>
      <sheetName val="[Spt-BH.xls][Spt-BH.xls]B__1150"/>
      <sheetName val="[Spt-BH.xls]B____x005f_x0004_______97"/>
      <sheetName val="[Spt-BH.xls]B___x005f_x0000__x005f_x0004_94"/>
      <sheetName val="[Spt-BH.xls][Spt-BH.xls]B__1151"/>
      <sheetName val="[Spt-BH.xls][Spt-BH.xls]B__1152"/>
      <sheetName val="[Spt-BH.xls][Spt-BH.xls]B__1146"/>
      <sheetName val="[Spt-BH.xls][Spt-BH.xls]_Sp_407"/>
      <sheetName val="[Spt-BH.xls][Spt-BH_xls]B__1073"/>
      <sheetName val="[Spt-BH.xls][Spt-BH_xls]B__1074"/>
      <sheetName val="[Spt-BH.xls][Spt-BH_xls]B__1075"/>
      <sheetName val="[Spt-BH.xls][Spt-BH_xls]B__1076"/>
      <sheetName val="[Spt-BH.xls][Spt-BH_xls]_Sp_336"/>
      <sheetName val="[Spt-BH.xls][Spt-BH_xls]B__1077"/>
      <sheetName val="[Spt-BH.xls][Spt-BH_xls]B__1078"/>
      <sheetName val="[Spt-BH.xls][Spt-BH_xls]B__1079"/>
      <sheetName val="[Spt-BH.xls][Spt-BH_xls]_Sp_337"/>
      <sheetName val="[Spt-BH.xls][Spt-BH_xls]B__1080"/>
      <sheetName val="[Spt-BH.xls][Spt-BH_xls]B__1081"/>
      <sheetName val="[Spt-BH.xls][Spt-BH_xls]B__1082"/>
      <sheetName val="[Spt-BH.xls][Spt-BH_xls]B__1083"/>
      <sheetName val="[Spt-BH.xls][Spt-BH_xls]_Sp_338"/>
      <sheetName val="[Spt-BH.xls][Spt-BH_xls]B__1084"/>
      <sheetName val="[Spt-BH.xls][Spt-BH_xls]B__1085"/>
      <sheetName val="[Spt-BH.xls][Spt-BH_xls]_Sp_339"/>
      <sheetName val="[Spt-BH.xls][Spt-BH_xls]B__1086"/>
      <sheetName val="[Spt-BH.xls][Spt-BH_xls]B__1087"/>
      <sheetName val="[Spt-BH.xls][Spt-BH_xls]_Sp_340"/>
      <sheetName val="[Spt-BH.xls][Spt-BH.xls]_Sp_408"/>
      <sheetName val="[Spt-BH.xls][Spt-BH.xls]B__1153"/>
      <sheetName val="[Spt-BH.xls][Spt-BH.xls]B__1154"/>
      <sheetName val="[Spt-BH.xls][Spt-BH.xls]B__1155"/>
      <sheetName val="[Spt-BH.xls][Spt-BH.xls]B__1156"/>
      <sheetName val="[Spt-BH.xls][Spt-BH.xls]B__1157"/>
      <sheetName val="[Spt-BH.xls][Spt-BH.xls]B__1158"/>
      <sheetName val="[Spt-BH.xls][Spt-BH.xls]_Sp_409"/>
      <sheetName val="[Spt-BH.xls]B____x005f_x0004_______98"/>
      <sheetName val="[Spt-BH.xls]B___x005f_x0000__x005f_x0004_95"/>
      <sheetName val="[Spt-BH.xls][Spt-BH.xls]B__1159"/>
      <sheetName val="[Spt-BH.xls][Spt-BH_xls]B__1088"/>
      <sheetName val="[Spt-BH.xls][Spt-BH_xls]B__1089"/>
      <sheetName val="[Spt-BH.xls][Spt-BH_xls]B__1090"/>
      <sheetName val="[Spt-BH.xls][Spt-BH_xls]B__1091"/>
      <sheetName val="[Spt-BH.xls][Spt-BH_xls]_Sp_341"/>
      <sheetName val="[Spt-BH.xls][Spt-BH_xls]B__1092"/>
      <sheetName val="[Spt-BH.xls][Spt-BH_xls]B__1093"/>
      <sheetName val="[Spt-BH.xls][Spt-BH_xls]B__1094"/>
      <sheetName val="[Spt-BH.xls][Spt-BH_xls]_Sp_342"/>
      <sheetName val="[Spt-BH.xls][Spt-BH_xls]B__1095"/>
      <sheetName val="[Spt-BH.xls][Spt-BH_xls]B__1096"/>
      <sheetName val="[Spt-BH.xls][Spt-BH_xls]B__1097"/>
      <sheetName val="[Spt-BH.xls][Spt-BH_xls]B__1098"/>
      <sheetName val="[Spt-BH.xls][Spt-BH_xls]_Sp_343"/>
      <sheetName val="[Spt-BH.xls][Spt-BH_xls]B__1099"/>
      <sheetName val="[Spt-BH.xls][Spt-BH_xls]B__1100"/>
      <sheetName val="[Spt-BH.xls][Spt-BH_xls]_Sp_344"/>
      <sheetName val="[Spt-BH.xls][Spt-BH_xls]B__1101"/>
      <sheetName val="[Spt-BH.xls][Spt-BH_xls]B__1102"/>
      <sheetName val="[Spt-BH.xls][Spt-BH_xls]_Sp_345"/>
      <sheetName val="[Spt-BH.xls][Spt-BH.xls]_Sp_414"/>
      <sheetName val="[Spt-BH.xls][Spt-BH.xls]B__1173"/>
      <sheetName val="[Spt-BH.xls][Spt-BH.xls]B__1174"/>
      <sheetName val="[Spt-BH.xls][Spt-BH.xls]_Sp_418"/>
      <sheetName val="[Spt-BH.xls][Spt-BH.xls]B__1175"/>
      <sheetName val="[Spt-BH.xls][Spt-BH.xls]B__1176"/>
      <sheetName val="[Spt-BH.xls][Spt-BH.xls]B__1177"/>
      <sheetName val="[Spt-BH.xls][Spt-BH.xls]B__1178"/>
      <sheetName val="[Spt-BH.xls][Spt-BH.xls]_Sp_415"/>
      <sheetName val="[Spt-BH.xls][Spt-BH.xls]B__1186"/>
      <sheetName val="[Spt-BH.xls][Spt-BH.xls]B__1187"/>
      <sheetName val="[Spt-BH.xls][Spt-BH.xls]B__1188"/>
      <sheetName val="[Spt-BH.xls][Spt-BH.xls]B__1189"/>
      <sheetName val="[Spt-BH.xls]B____x005f_x0004______100"/>
      <sheetName val="[Spt-BH.xls]B___x005f_x0000__x005f_x0004_97"/>
      <sheetName val="[Spt-BH.xls][Spt-BH.xls]B__1190"/>
      <sheetName val="[Spt-BH.xls][Spt-BH.xls]B__1191"/>
      <sheetName val="[Spt-BH.xls][Spt-BH.xls]B__1179"/>
      <sheetName val="[Spt-BH.xls][Spt-BH.xls]_Sp_419"/>
      <sheetName val="[Spt-BH.xls][Spt-BH_xls]B__1118"/>
      <sheetName val="[Spt-BH.xls][Spt-BH_xls]B__1119"/>
      <sheetName val="[Spt-BH.xls][Spt-BH_xls]B__1120"/>
      <sheetName val="[Spt-BH.xls][Spt-BH_xls]B__1121"/>
      <sheetName val="[Spt-BH.xls][Spt-BH_xls]_Sp_351"/>
      <sheetName val="[Spt-BH.xls][Spt-BH_xls]B__1122"/>
      <sheetName val="[Spt-BH.xls][Spt-BH_xls]B__1123"/>
      <sheetName val="[Spt-BH.xls][Spt-BH_xls]B__1124"/>
      <sheetName val="[Spt-BH.xls][Spt-BH_xls]_Sp_352"/>
      <sheetName val="[Spt-BH.xls][Spt-BH_xls]B__1125"/>
      <sheetName val="[Spt-BH.xls][Spt-BH_xls]B__1126"/>
      <sheetName val="[Spt-BH.xls][Spt-BH_xls]B__1127"/>
      <sheetName val="[Spt-BH.xls][Spt-BH_xls]B__1128"/>
      <sheetName val="[Spt-BH.xls][Spt-BH_xls]_Sp_353"/>
      <sheetName val="[Spt-BH.xls][Spt-BH_xls]B__1129"/>
      <sheetName val="[Spt-BH.xls][Spt-BH_xls]B__1130"/>
      <sheetName val="[Spt-BH.xls][Spt-BH_xls]_Sp_354"/>
      <sheetName val="[Spt-BH.xls][Spt-BH_xls]B__1131"/>
      <sheetName val="[Spt-BH.xls][Spt-BH_xls]B__1132"/>
      <sheetName val="[Spt-BH.xls][Spt-BH_xls]_Sp_355"/>
      <sheetName val="[Spt-BH.xls]B____x005f_x0004______101"/>
      <sheetName val="[Spt-BH.xls]B___x005f_x0000__x005f_x0004_98"/>
      <sheetName val="[Spt-BH.xls][Spt-BH.xls]B__1192"/>
      <sheetName val="[Spt-BH.xls][Spt-BH_xls]B__1133"/>
      <sheetName val="[Spt-BH.xls][Spt-BH_xls]B__1134"/>
      <sheetName val="[Spt-BH.xls][Spt-BH_xls]B__1135"/>
      <sheetName val="[Spt-BH.xls][Spt-BH_xls]B__1136"/>
      <sheetName val="[Spt-BH.xls][Spt-BH_xls]_Sp_356"/>
      <sheetName val="[Spt-BH.xls][Spt-BH_xls]B__1137"/>
      <sheetName val="[Spt-BH.xls][Spt-BH_xls]B__1138"/>
      <sheetName val="[Spt-BH.xls][Spt-BH_xls]B__1139"/>
      <sheetName val="[Spt-BH.xls][Spt-BH_xls]_Sp_357"/>
      <sheetName val="[Spt-BH.xls][Spt-BH_xls]B__1140"/>
      <sheetName val="[Spt-BH.xls][Spt-BH_xls]B__1141"/>
      <sheetName val="[Spt-BH.xls][Spt-BH_xls]B__1142"/>
      <sheetName val="[Spt-BH.xls][Spt-BH_xls]B__1143"/>
      <sheetName val="[Spt-BH.xls][Spt-BH_xls]_Sp_358"/>
      <sheetName val="[Spt-BH.xls][Spt-BH_xls]B__1144"/>
      <sheetName val="[Spt-BH.xls][Spt-BH_xls]B__1145"/>
      <sheetName val="[Spt-BH.xls][Spt-BH_xls]_Sp_359"/>
      <sheetName val="[Spt-BH.xls][Spt-BH_xls]B__1146"/>
      <sheetName val="[Spt-BH.xls][Spt-BH_xls]B__1147"/>
      <sheetName val="[Spt-BH.xls][Spt-BH_xls]_Sp_360"/>
      <sheetName val="[Spt-BH.xls][Spt-BH.xls]_Sp_416"/>
      <sheetName val="[Spt-BH.xls][Spt-BH.xls]B__1180"/>
      <sheetName val="[Spt-BH.xls][Spt-BH.xls]B__1181"/>
      <sheetName val="[Spt-BH.xls][Spt-BH.xls]B__1182"/>
      <sheetName val="[Spt-BH.xls][Spt-BH.xls]B__1183"/>
      <sheetName val="[Spt-BH.xls][Spt-BH.xls]B__1184"/>
      <sheetName val="[Spt-BH.xls][Spt-BH.xls]B__1185"/>
      <sheetName val="[Spt-BH.xls][Spt-BH.xls]_Sp_417"/>
      <sheetName val="[Spt-BH.xls][Spt-BH.xls]_Sp_420"/>
      <sheetName val="[Spt-BH.xls][Spt-BH.xls]B__1193"/>
      <sheetName val="[Spt-BH.xls][Spt-BH.xls]B__1194"/>
      <sheetName val="[Spt-BH.xls][Spt-BH.xls]B__1195"/>
      <sheetName val="[Spt-BH.xls][Spt-BH.xls]B__1196"/>
      <sheetName val="[Spt-BH.xls][Spt-BH.xls]B__1197"/>
      <sheetName val="[Spt-BH.xls][Spt-BH.xls]B__1198"/>
      <sheetName val="[Spt-BH.xls][Spt-BH.xls]_Sp_421"/>
      <sheetName val="[Spt-BH.xls]B____x005f_x0004______102"/>
      <sheetName val="[Spt-BH.xls]B___x005f_x0000__x005f_x0004_99"/>
      <sheetName val="[Spt-BH.xls][Spt-BH.xls]B__1199"/>
      <sheetName val="[Spt-BH.xls][Spt-BH_xls]B__1148"/>
      <sheetName val="[Spt-BH.xls][Spt-BH_xls]B__1149"/>
      <sheetName val="[Spt-BH.xls][Spt-BH_xls]B__1150"/>
      <sheetName val="[Spt-BH.xls][Spt-BH_xls]B__1151"/>
      <sheetName val="[Spt-BH.xls][Spt-BH_xls]_Sp_361"/>
      <sheetName val="[Spt-BH.xls][Spt-BH_xls]B__1152"/>
      <sheetName val="[Spt-BH.xls][Spt-BH_xls]B__1153"/>
      <sheetName val="[Spt-BH.xls][Spt-BH_xls]B__1154"/>
      <sheetName val="[Spt-BH.xls][Spt-BH_xls]_Sp_362"/>
      <sheetName val="[Spt-BH.xls][Spt-BH_xls]B__1155"/>
      <sheetName val="[Spt-BH.xls][Spt-BH_xls]B__1156"/>
      <sheetName val="[Spt-BH.xls][Spt-BH_xls]B__1157"/>
      <sheetName val="[Spt-BH.xls][Spt-BH_xls]B__1158"/>
      <sheetName val="[Spt-BH.xls][Spt-BH_xls]_Sp_363"/>
      <sheetName val="[Spt-BH.xls][Spt-BH_xls]B__1159"/>
      <sheetName val="[Spt-BH.xls][Spt-BH_xls]B__1160"/>
      <sheetName val="[Spt-BH.xls][Spt-BH_xls]_Sp_364"/>
      <sheetName val="[Spt-BH.xls][Spt-BH_xls]B__1161"/>
      <sheetName val="[Spt-BH.xls][Spt-BH_xls]B__1162"/>
      <sheetName val="[Spt-BH.xls][Spt-BH_xls]_Sp_365"/>
      <sheetName val="[Spt-BH.xls][Spt-BH_xls]_Sp_366"/>
      <sheetName val="[Spt-BH.xls][Spt-BH_xls]_Sp_367"/>
      <sheetName val="[Spt-BH.xls][Spt-BH_xls]_Sp_368"/>
      <sheetName val="[Spt-BH.xls][Spt-BH_xls]_Sp_369"/>
      <sheetName val="[Spt-BH.xls][Spt-BH_xls]_Sp_370"/>
      <sheetName val="[Spt-BH.xls][Spt-BH_xls]_Sp_371"/>
      <sheetName val="[Spt-BH.xls][Spt-BH_xls]_Sp_372"/>
      <sheetName val="[Spt-BH.xls][Spt-BH_xls]_Sp_373"/>
      <sheetName val="[Spt-BH.xls][Spt-BH_xls]_Sp_374"/>
      <sheetName val="[Spt-BH.xls][Spt-BH.xls]B__1217"/>
      <sheetName val="[Spt-BH.xls][Spt-BH.xls]B__1218"/>
      <sheetName val="[Spt-BH.xls][Spt-BH.xls]_Sp_424"/>
      <sheetName val="[Spt-BH.xls][Spt-BH.xls]B__1219"/>
      <sheetName val="[Spt-BH.xls][Spt-BH.xls]B__1220"/>
      <sheetName val="[Spt-BH.xls][Spt-BH.xls]B__1221"/>
      <sheetName val="[Spt-BH.xls][Spt-BH.xls]_Sp_423"/>
      <sheetName val="[Spt-BH.xls][Spt-BH.xls]B__1222"/>
      <sheetName val="[Spt-BH.xls][Spt-BH.xls]B__1200"/>
      <sheetName val="[Spt-BH.xls][Spt-BH.xls]B__1201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B__1207"/>
      <sheetName val="[Spt-BH.xls][Spt-BH.xls]B__1208"/>
      <sheetName val="[Spt-BH.xls][Spt-BH.xls]B__1209"/>
      <sheetName val="[Spt-BH.xls][Spt-BH.xls]B__1210"/>
      <sheetName val="[Spt-BH.xls][Spt-BH.xls]B__1211"/>
      <sheetName val="[Spt-BH.xls][Spt-BH.xls]B__1212"/>
      <sheetName val="[Spt-BH.xls][Spt-BH.xls]B__1213"/>
      <sheetName val="[Spt-BH.xls][Spt-BH.xls]B__1214"/>
      <sheetName val="[Spt-BH.xls][Spt-BH.xls]B__1215"/>
      <sheetName val="[Spt-BH.xls][Spt-BH.xls]_Sp_422"/>
      <sheetName val="[Spt-BH.xls][Spt-BH.xls]B__1216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Door"/>
      <sheetName val="Facilites Master"/>
      <sheetName val="EQP Master"/>
      <sheetName val="INPUTS"/>
      <sheetName val="_Spt-BH.xls_B@__x005f_x0000__x0"/>
      <sheetName val="20th Office"/>
      <sheetName val="Bank Guarantee"/>
      <sheetName val="G2"/>
      <sheetName val="B2"/>
      <sheetName val="Demand"/>
      <sheetName val="Occ"/>
      <sheetName val="Introduction"/>
      <sheetName val="Old"/>
      <sheetName val="Operating Statistics"/>
      <sheetName val="Financials"/>
      <sheetName val="BP"/>
      <sheetName val="N.T-M-30 GDS"/>
      <sheetName val="PROVISIONAL SUMS"/>
      <sheetName val="JSSL BOQ"/>
      <sheetName val="N.T-M-45"/>
      <sheetName val="SILICATE"/>
      <sheetName val="PG-DIA.SEA"/>
      <sheetName val="CASH-FLOW"/>
      <sheetName val="FITZ MORT 94"/>
      <sheetName val="Fin_Sum4"/>
      <sheetName val="Fin_Sum5"/>
      <sheetName val="Material_5"/>
      <sheetName val="Labour_&amp;_Plant5"/>
      <sheetName val="pr_cal5"/>
      <sheetName val="TRF_details5"/>
      <sheetName val="Materials_Cost5"/>
      <sheetName val="Fin_Sum6"/>
      <sheetName val="Cost_of_O_&amp;_O6"/>
      <sheetName val="Material_6"/>
      <sheetName val="Labour_&amp;_Plant6"/>
      <sheetName val="pr_cal6"/>
      <sheetName val="TRF_details6"/>
      <sheetName val="Materials_Cost6"/>
      <sheetName val="factor sheet"/>
      <sheetName val="Insts"/>
      <sheetName val="_Spt-BH.xls_B@__x005f_x0000__x005f_x0004_@_"/>
      <sheetName val="_Spt-BH.xls_B@___x005f_x0004_@_____$_"/>
      <sheetName val="_Spt-BH_xls_B@_@__$"/>
      <sheetName val="_Spt-BH_xls_B@__@_____$__"/>
      <sheetName val="_Spt-BH_xls_B@__@___$_"/>
      <sheetName val="_Spt-BH.xls__Spt-BH_xls_B@_@__$"/>
      <sheetName val="_Spt-BH.xls__Spt-BH.xls_B_____9"/>
      <sheetName val="_Spt-BH.xls__Spt-BH.xls__Spt__6"/>
      <sheetName val="_Spt-BH.xls__Spt-BH.xls_B____10"/>
      <sheetName val="_Spt-BH.xls__Spt-BH.xls_B____11"/>
      <sheetName val="_Spt-BH.xls__Spt-BH.xls_B____12"/>
      <sheetName val="_Spt-BH.xls_B____x005f_x0004________2"/>
      <sheetName val="_Spt-BH.xls_B___x005f_x0000__x005f_x0004__2"/>
      <sheetName val="_Spt-BH.xls__Spt-BH.xls_B_____2"/>
      <sheetName val="_Spt-BH.xls__Spt-BH.xls__Spt__4"/>
      <sheetName val="_Spt-BH.xls__Spt-BH.xls_B_____3"/>
      <sheetName val="_Spt-BH.xls__Spt-BH.xls_B_____4"/>
      <sheetName val="_Spt-BH.xls__Spt-BH.xls_B_____5"/>
      <sheetName val="_Spt-BH.xls__Spt-BH.xls__Spt__2"/>
      <sheetName val="_Spt-BH.xls__Spt-BH.xls_B_____6"/>
      <sheetName val="_Spt-BH.xls__Spt-BH.xls__Spt__5"/>
      <sheetName val="_Spt-BH.xls__Spt-BH_xls_B_____2"/>
      <sheetName val="_Spt-BH.xls__Spt-BH_xls_B_____3"/>
      <sheetName val="_Spt-BH.xls__Spt-BH.xls__Spt__3"/>
      <sheetName val="_Spt-BH.xls__Spt-BH.xls_B_____7"/>
      <sheetName val="_Spt-BH.xls__Spt-BH.xls_B_____8"/>
      <sheetName val="_Spt-BH.xls__Spt-BH.xls_B____13"/>
      <sheetName val="_Spt-BH.xls__Spt-BH.xls_B____14"/>
      <sheetName val="starter"/>
      <sheetName val="A.O.R."/>
      <sheetName val="Income Statement"/>
      <sheetName val="RateAnalysis"/>
      <sheetName val="Boq (Main Building)"/>
      <sheetName val="Direct co_x0006__x0000__x0017__x0000__x000a__x0000__x000e__x0000__x000d__x0000__x0009__x0000_"/>
      <sheetName val="_x0000__x0009__x0000__x0008__x0000__x0011__x0000__x0009_"/>
      <sheetName val="Direct co_x0006__x0000__x0017__x0000__x000a__x0000__x000e__x0000__x000d__x0000_ _x0000_"/>
      <sheetName val="_x0000_ _x0000__x0008__x0000__x0011__x0000_ "/>
      <sheetName val="[Spt-BH.xls]B____x005f_x0004______103"/>
      <sheetName val="[Spt-BH.xls]B___x005f_x0000__x000_100"/>
      <sheetName val="[Spt-BH.xls][Spt-BH_xls]B__1163"/>
      <sheetName val="[Spt-BH.xls][Spt-BH_xls]B__1164"/>
      <sheetName val="[Spt-BH.xls][Spt-BH_xls]B__1165"/>
      <sheetName val="[Spt-BH.xls][Spt-BH_xls]B__1166"/>
      <sheetName val="[Spt-BH.xls][Spt-BH_xls]B__1167"/>
      <sheetName val="[Spt-BH.xls][Spt-BH_xls]B__1168"/>
      <sheetName val="[Spt-BH.xls][Spt-BH_xls]B__1169"/>
      <sheetName val="[Spt-BH.xls][Spt-BH_xls]B__1170"/>
      <sheetName val="[Spt-BH.xls][Spt-BH_xls]B__1171"/>
      <sheetName val="[Spt-BH.xls][Spt-BH_xls]B__1172"/>
      <sheetName val="[Spt-BH.xls][Spt-BH_xls]B__1173"/>
      <sheetName val="[Spt-BH.xls][Spt-BH_xls]B__1174"/>
      <sheetName val="[Spt-BH.xls][Spt-BH_xls]B__1175"/>
      <sheetName val="[Spt-BH.xls][Spt-BH_xls]B__1176"/>
      <sheetName val="[Spt-BH.xls][Spt-BH_xls]B__1177"/>
      <sheetName val="[Spt-BH.xls][Spt-BH.xls]_Sp_428"/>
      <sheetName val="[Spt-BH.xls][Spt-BH.xls]B__1223"/>
      <sheetName val="[Spt-BH.xls][Spt-BH.xls]B__1224"/>
      <sheetName val="[Spt-BH.xls][Spt-BH.xls]B__1225"/>
      <sheetName val="[Spt-BH.xls][Spt-BH.xls]B__1226"/>
      <sheetName val="[Spt-BH.xls][Spt-BH.xls]_Sp_429"/>
      <sheetName val="[Spt-BH.xls][Spt-BH.xls]_Sp_426"/>
      <sheetName val="[Spt-BH.xls][Spt-BH.xls]_Sp_427"/>
      <sheetName val="[Spt-BH.xls]B____x005f_x0004______105"/>
      <sheetName val="[Spt-BH.xls]B___x005f_x0000__x000_102"/>
      <sheetName val="[Spt-BH.xls][Spt-BH_xls]B__1193"/>
      <sheetName val="[Spt-BH.xls][Spt-BH_xls]B__1194"/>
      <sheetName val="[Spt-BH.xls][Spt-BH_xls]B__1195"/>
      <sheetName val="[Spt-BH.xls][Spt-BH_xls]B__1196"/>
      <sheetName val="[Spt-BH.xls][Spt-BH_xls]_Sp_376"/>
      <sheetName val="[Spt-BH.xls][Spt-BH_xls]B__1197"/>
      <sheetName val="[Spt-BH.xls][Spt-BH_xls]B__1198"/>
      <sheetName val="[Spt-BH.xls][Spt-BH_xls]B__1199"/>
      <sheetName val="[Spt-BH.xls][Spt-BH_xls]_Sp_377"/>
      <sheetName val="[Spt-BH.xls][Spt-BH_xls]B__1200"/>
      <sheetName val="[Spt-BH.xls][Spt-BH_xls]B__1201"/>
      <sheetName val="[Spt-BH.xls][Spt-BH_xls]B__1202"/>
      <sheetName val="[Spt-BH.xls][Spt-BH_xls]B__1203"/>
      <sheetName val="[Spt-BH.xls][Spt-BH_xls]_Sp_378"/>
      <sheetName val="[Spt-BH.xls][Spt-BH_xls]B__1204"/>
      <sheetName val="[Spt-BH.xls][Spt-BH_xls]B__1205"/>
      <sheetName val="[Spt-BH.xls][Spt-BH_xls]_Sp_379"/>
      <sheetName val="[Spt-BH.xls][Spt-BH_xls]B__1206"/>
      <sheetName val="[Spt-BH.xls][Spt-BH_xls]B__1207"/>
      <sheetName val="[Spt-BH.xls][Spt-BH_xls]_Sp_380"/>
      <sheetName val="[Spt-BH.xls][Spt-BH.xls]_Sp_425"/>
      <sheetName val="[Spt-BH.xls]B____x005f_x0004______104"/>
      <sheetName val="[Spt-BH.xls]B___x005f_x0000__x000_101"/>
      <sheetName val="[Spt-BH.xls][Spt-BH_xls]B__1178"/>
      <sheetName val="[Spt-BH.xls][Spt-BH_xls]B__1179"/>
      <sheetName val="[Spt-BH.xls][Spt-BH_xls]B__1180"/>
      <sheetName val="[Spt-BH.xls][Spt-BH_xls]B__1181"/>
      <sheetName val="[Spt-BH.xls][Spt-BH_xls]B__1182"/>
      <sheetName val="[Spt-BH.xls][Spt-BH_xls]B__1183"/>
      <sheetName val="[Spt-BH.xls][Spt-BH_xls]B__1184"/>
      <sheetName val="[Spt-BH.xls][Spt-BH_xls]B__1185"/>
      <sheetName val="[Spt-BH.xls][Spt-BH_xls]B__1186"/>
      <sheetName val="[Spt-BH.xls][Spt-BH_xls]B__1187"/>
      <sheetName val="[Spt-BH.xls][Spt-BH_xls]B__1188"/>
      <sheetName val="[Spt-BH.xls][Spt-BH_xls]B__1189"/>
      <sheetName val="[Spt-BH.xls][Spt-BH_xls]B__1190"/>
      <sheetName val="[Spt-BH.xls][Spt-BH_xls]B__1191"/>
      <sheetName val="[Spt-BH.xls][Spt-BH_xls]B__1192"/>
      <sheetName val="[Spt-BH.xls][Spt-BH_xls]_Sp_375"/>
      <sheetName val="[Spt-BH.xls][Spt-BH.xls]_Sp_430"/>
      <sheetName val="[Spt-BH.xls][Spt-BH.xls]B__1227"/>
      <sheetName val="[Spt-BH.xls][Spt-BH.xls]B__1228"/>
      <sheetName val="[Spt-BH.xls][Spt-BH.xls]_Sp_432"/>
      <sheetName val="[Spt-BH.xls][Spt-BH.xls]B__1229"/>
      <sheetName val="[Spt-BH.xls][Spt-BH.xls]B__1230"/>
      <sheetName val="[Spt-BH.xls][Spt-BH.xls]B__1231"/>
      <sheetName val="[Spt-BH.xls][Spt-BH.xls]B__1232"/>
      <sheetName val="[Spt-BH.xls][Spt-BH.xls]_Sp_431"/>
      <sheetName val="[Spt-BH.xls][Spt-BH.xls]B__1234"/>
      <sheetName val="[Spt-BH.xls][Spt-BH.xls]B__1235"/>
      <sheetName val="[Spt-BH.xls][Spt-BH.xls]B__1236"/>
      <sheetName val="[Spt-BH.xls][Spt-BH.xls]B__1237"/>
      <sheetName val="[Spt-BH.xls]B____x005f_x0004______106"/>
      <sheetName val="[Spt-BH.xls]B___x005f_x0000__x000_103"/>
      <sheetName val="[Spt-BH.xls][Spt-BH.xls]B__1238"/>
      <sheetName val="[Spt-BH.xls][Spt-BH.xls]B__1239"/>
      <sheetName val="[Spt-BH.xls][Spt-BH.xls]B__1233"/>
      <sheetName val="[Spt-BH.xls][Spt-BH.xls]_Sp_433"/>
      <sheetName val="[Spt-BH.xls][Spt-BH_xls]B__1208"/>
      <sheetName val="[Spt-BH.xls][Spt-BH_xls]B__1209"/>
      <sheetName val="[Spt-BH.xls][Spt-BH_xls]B__1210"/>
      <sheetName val="[Spt-BH.xls][Spt-BH_xls]B__1211"/>
      <sheetName val="[Spt-BH.xls][Spt-BH_xls]_Sp_381"/>
      <sheetName val="[Spt-BH.xls][Spt-BH_xls]B__1212"/>
      <sheetName val="[Spt-BH.xls][Spt-BH_xls]B__1213"/>
      <sheetName val="[Spt-BH.xls][Spt-BH_xls]B__1214"/>
      <sheetName val="[Spt-BH.xls][Spt-BH_xls]_Sp_382"/>
      <sheetName val="[Spt-BH.xls][Spt-BH_xls]B__1215"/>
      <sheetName val="[Spt-BH.xls][Spt-BH_xls]B__1216"/>
      <sheetName val="[Spt-BH.xls][Spt-BH_xls]B__1217"/>
      <sheetName val="[Spt-BH.xls][Spt-BH_xls]B__1218"/>
      <sheetName val="[Spt-BH.xls][Spt-BH_xls]_Sp_383"/>
      <sheetName val="[Spt-BH.xls][Spt-BH_xls]B__1219"/>
      <sheetName val="[Spt-BH.xls][Spt-BH_xls]B__1220"/>
      <sheetName val="[Spt-BH.xls][Spt-BH_xls]_Sp_384"/>
      <sheetName val="[Spt-BH.xls][Spt-BH_xls]B__1221"/>
      <sheetName val="[Spt-BH.xls][Spt-BH_xls]B__1222"/>
      <sheetName val="[Spt-BH.xls][Spt-BH_xls]_Sp_385"/>
      <sheetName val="[Spt-BH.xls]B____x005f_x0004______107"/>
      <sheetName val="[Spt-BH.xls]B___x005f_x0000__x000_104"/>
      <sheetName val="[Spt-BH.xls][Spt-BH.xls]B__1240"/>
      <sheetName val="[Spt-BH.xls][Spt-BH_xls]B__1223"/>
      <sheetName val="[Spt-BH.xls][Spt-BH_xls]B__1224"/>
      <sheetName val="[Spt-BH.xls][Spt-BH_xls]B__1225"/>
      <sheetName val="[Spt-BH.xls][Spt-BH_xls]B__1226"/>
      <sheetName val="[Spt-BH.xls][Spt-BH_xls]_Sp_386"/>
      <sheetName val="[Spt-BH.xls][Spt-BH_xls]B__1227"/>
      <sheetName val="[Spt-BH.xls][Spt-BH_xls]B__1228"/>
      <sheetName val="[Spt-BH.xls][Spt-BH_xls]B__1229"/>
      <sheetName val="[Spt-BH.xls][Spt-BH_xls]_Sp_387"/>
      <sheetName val="[Spt-BH.xls][Spt-BH_xls]B__1230"/>
      <sheetName val="[Spt-BH.xls][Spt-BH_xls]B__1231"/>
      <sheetName val="[Spt-BH.xls][Spt-BH_xls]B__1232"/>
      <sheetName val="[Spt-BH.xls][Spt-BH_xls]B__1233"/>
      <sheetName val="[Spt-BH.xls][Spt-BH_xls]_Sp_388"/>
      <sheetName val="[Spt-BH.xls][Spt-BH_xls]B__1234"/>
      <sheetName val="[Spt-BH.xls][Spt-BH_xls]B__1235"/>
      <sheetName val="[Spt-BH.xls][Spt-BH_xls]_Sp_389"/>
      <sheetName val="[Spt-BH.xls][Spt-BH_xls]B__1236"/>
      <sheetName val="[Spt-BH.xls][Spt-BH_xls]B__1237"/>
      <sheetName val="[Spt-BH.xls][Spt-BH_xls]_Sp_390"/>
      <sheetName val="[Spt-BH.xls][Spt-BH.xls]_Sp_434"/>
      <sheetName val="[Spt-BH.xls][Spt-BH.xls]B__1241"/>
      <sheetName val="[Spt-BH.xls][Spt-BH.xls]B__1242"/>
      <sheetName val="[Spt-BH.xls][Spt-BH.xls]_Sp_436"/>
      <sheetName val="[Spt-BH.xls][Spt-BH.xls]B__1243"/>
      <sheetName val="[Spt-BH.xls][Spt-BH.xls]B__1244"/>
      <sheetName val="[Spt-BH.xls][Spt-BH.xls]B__1245"/>
      <sheetName val="[Spt-BH.xls][Spt-BH.xls]B__1246"/>
      <sheetName val="[Spt-BH.xls][Spt-BH.xls]_Sp_435"/>
      <sheetName val="[Spt-BH.xls][Spt-BH.xls]B__1248"/>
      <sheetName val="[Spt-BH.xls][Spt-BH.xls]B__1249"/>
      <sheetName val="[Spt-BH.xls][Spt-BH.xls]_Sp_438"/>
      <sheetName val="[Spt-BH.xls][Spt-BH.xls]B__1250"/>
      <sheetName val="[Spt-BH.xls][Spt-BH.xls]B__1251"/>
      <sheetName val="[Spt-BH.xls]B____x005f_x0004______108"/>
      <sheetName val="[Spt-BH.xls]B___x005f_x0000__x000_105"/>
      <sheetName val="[Spt-BH.xls][Spt-BH.xls]B__1252"/>
      <sheetName val="[Spt-BH.xls][Spt-BH.xls]B__1253"/>
      <sheetName val="[Spt-BH.xls][Spt-BH.xls]B__1247"/>
      <sheetName val="[Spt-BH.xls][Spt-BH.xls]_Sp_437"/>
      <sheetName val="[Spt-BH.xls][Spt-BH_xls]B__1238"/>
      <sheetName val="[Spt-BH.xls][Spt-BH_xls]B__1239"/>
      <sheetName val="[Spt-BH.xls][Spt-BH_xls]B__1240"/>
      <sheetName val="[Spt-BH.xls][Spt-BH_xls]B__1241"/>
      <sheetName val="[Spt-BH.xls][Spt-BH_xls]_Sp_391"/>
      <sheetName val="[Spt-BH.xls][Spt-BH_xls]B__1242"/>
      <sheetName val="[Spt-BH.xls][Spt-BH_xls]B__1243"/>
      <sheetName val="[Spt-BH.xls][Spt-BH_xls]B__1244"/>
      <sheetName val="[Spt-BH.xls][Spt-BH_xls]_Sp_392"/>
      <sheetName val="[Spt-BH.xls][Spt-BH_xls]B__1245"/>
      <sheetName val="[Spt-BH.xls][Spt-BH_xls]B__1246"/>
      <sheetName val="[Spt-BH.xls][Spt-BH_xls]B__1247"/>
      <sheetName val="[Spt-BH.xls][Spt-BH_xls]B__1248"/>
      <sheetName val="[Spt-BH.xls][Spt-BH_xls]_Sp_393"/>
      <sheetName val="[Spt-BH.xls][Spt-BH_xls]B__1249"/>
      <sheetName val="[Spt-BH.xls][Spt-BH_xls]B__1250"/>
      <sheetName val="[Spt-BH.xls][Spt-BH_xls]_Sp_394"/>
      <sheetName val="[Spt-BH.xls][Spt-BH_xls]B__1251"/>
      <sheetName val="[Spt-BH.xls][Spt-BH_xls]B__1252"/>
      <sheetName val="[Spt-BH.xls][Spt-BH_xls]_Sp_395"/>
      <sheetName val="[Spt-BH.xls][Spt-BH.xls]_Sp_439"/>
      <sheetName val="[Spt-BH.xls][Spt-BH.xls]B__1254"/>
      <sheetName val="[Spt-BH.xls][Spt-BH.xls]B__1255"/>
      <sheetName val="[Spt-BH.xls][Spt-BH.xls]B__1256"/>
      <sheetName val="[Spt-BH.xls][Spt-BH.xls]B__1257"/>
      <sheetName val="[Spt-BH.xls][Spt-BH.xls]B__1258"/>
      <sheetName val="[Spt-BH.xls][Spt-BH.xls]B__1259"/>
      <sheetName val="[Spt-BH.xls][Spt-BH.xls]_Sp_440"/>
      <sheetName val="[Spt-BH.xls]B____x005f_x0004______109"/>
      <sheetName val="[Spt-BH.xls]B___x005f_x0000__x000_106"/>
      <sheetName val="[Spt-BH.xls][Spt-BH.xls]B__1260"/>
      <sheetName val="[Spt-BH.xls][Spt-BH_xls]B__1253"/>
      <sheetName val="[Spt-BH.xls][Spt-BH_xls]B__1254"/>
      <sheetName val="[Spt-BH.xls][Spt-BH_xls]B__1255"/>
      <sheetName val="[Spt-BH.xls][Spt-BH_xls]B__1256"/>
      <sheetName val="[Spt-BH.xls][Spt-BH_xls]_Sp_396"/>
      <sheetName val="[Spt-BH.xls][Spt-BH_xls]B__1257"/>
      <sheetName val="[Spt-BH.xls][Spt-BH_xls]B__1258"/>
      <sheetName val="[Spt-BH.xls][Spt-BH_xls]B__1259"/>
      <sheetName val="[Spt-BH.xls][Spt-BH_xls]_Sp_397"/>
      <sheetName val="[Spt-BH.xls][Spt-BH_xls]B__1260"/>
      <sheetName val="[Spt-BH.xls][Spt-BH_xls]B__1261"/>
      <sheetName val="[Spt-BH.xls][Spt-BH_xls]B__1262"/>
      <sheetName val="[Spt-BH.xls][Spt-BH_xls]B__1263"/>
      <sheetName val="[Spt-BH.xls][Spt-BH_xls]_Sp_398"/>
      <sheetName val="[Spt-BH.xls][Spt-BH_xls]B__1264"/>
      <sheetName val="[Spt-BH.xls][Spt-BH_xls]B__1265"/>
      <sheetName val="[Spt-BH.xls][Spt-BH_xls]_Sp_399"/>
      <sheetName val="[Spt-BH.xls][Spt-BH_xls]B__1266"/>
      <sheetName val="[Spt-BH.xls][Spt-BH_xls]B__1267"/>
      <sheetName val="[Spt-BH.xls][Spt-BH_xls]_Sp_400"/>
      <sheetName val="[Spt-BH.xls][Spt-BH.xls]B__1281"/>
      <sheetName val="[Spt-BH.xls][Spt-BH.xls]B__1282"/>
      <sheetName val="[Spt-BH.xls][Spt-BH.xls]_Sp_448"/>
      <sheetName val="[Spt-BH.xls][Spt-BH.xls]B__1283"/>
      <sheetName val="[Spt-BH.xls][Spt-BH.xls]B__1284"/>
      <sheetName val="[Spt-BH.xls][Spt-BH.xls]B__1288"/>
      <sheetName val="[Spt-BH.xls][Spt-BH.xls]B__1289"/>
      <sheetName val="[Spt-BH.xls][Spt-BH.xls]_Sp_449"/>
      <sheetName val="[Spt-BH.xls][Spt-BH.xls]B__1290"/>
      <sheetName val="[Spt-BH.xls][Spt-BH.xls]B__1291"/>
      <sheetName val="[Spt-BH.xls]B____x005f_x0004______112"/>
      <sheetName val="[Spt-BH.xls]B___x005f_x0000__x000_109"/>
      <sheetName val="[Spt-BH.xls][Spt-BH.xls]B__1292"/>
      <sheetName val="[Spt-BH.xls][Spt-BH.xls]B__1293"/>
      <sheetName val="[Spt-BH.xls][Spt-BH.xls]_Sp_447"/>
      <sheetName val="[Spt-BH.xls][Spt-BH.xls]B__1285"/>
      <sheetName val="[Spt-BH.xls][Spt-BH.xls]B__1286"/>
      <sheetName val="[Spt-BH.xls][Spt-BH.xls]B__1287"/>
      <sheetName val="[Spt-BH.xls][Spt-BH.xls]B__1274"/>
      <sheetName val="[Spt-BH.xls][Spt-BH.xls]B__1275"/>
      <sheetName val="[Spt-BH.xls][Spt-BH.xls]B__1276"/>
      <sheetName val="[Spt-BH.xls][Spt-BH.xls]B__1277"/>
      <sheetName val="[Spt-BH.xls]B____x005f_x0004______111"/>
      <sheetName val="[Spt-BH.xls]B___x005f_x0000__x000_108"/>
      <sheetName val="[Spt-BH.xls][Spt-BH.xls]_Sp_446"/>
      <sheetName val="[Spt-BH.xls][Spt-BH.xls]B__1278"/>
      <sheetName val="[Spt-BH.xls][Spt-BH.xls]B__1279"/>
      <sheetName val="[Spt-BH.xls][Spt-BH.xls]B__1280"/>
      <sheetName val="[Spt-BH.xls][Spt-BH.xls]B__1308"/>
      <sheetName val="[Spt-BH.xls][Spt-BH.xls]B__1309"/>
      <sheetName val="[Spt-BH.xls][Spt-BH.xls]_Sp_453"/>
      <sheetName val="[Spt-BH.xls][Spt-BH.xls]B__1310"/>
      <sheetName val="[Spt-BH.xls][Spt-BH.xls]B__1311"/>
      <sheetName val="[Spt-BH.xls][Spt-BH.xls]B__1315"/>
      <sheetName val="[Spt-BH.xls][Spt-BH.xls]B__1316"/>
      <sheetName val="[Spt-BH.xls][Spt-BH.xls]_Sp_454"/>
      <sheetName val="[Spt-BH.xls][Spt-BH.xls]B__1317"/>
      <sheetName val="[Spt-BH.xls][Spt-BH.xls]B__1318"/>
      <sheetName val="[Spt-BH.xls]B____x005f_x0004______115"/>
      <sheetName val="[Spt-BH.xls]B___x005f_x0000__x000_112"/>
      <sheetName val="[Spt-BH.xls][Spt-BH.xls]B__1319"/>
      <sheetName val="[Spt-BH.xls][Spt-BH.xls]B__1320"/>
      <sheetName val="[Spt-BH.xls][Spt-BH.xls]_Sp_452"/>
      <sheetName val="[Spt-BH.xls][Spt-BH.xls]B__1312"/>
      <sheetName val="[Spt-BH.xls][Spt-BH.xls]B__1313"/>
      <sheetName val="[Spt-BH.xls][Spt-BH.xls]B__1314"/>
      <sheetName val="[Spt-BH.xls]B____x005f_x0004______113"/>
      <sheetName val="[Spt-BH.xls]B___x005f_x0000__x000_110"/>
      <sheetName val="[Spt-BH.xls][Spt-BH.xls]B__1294"/>
      <sheetName val="[Spt-BH.xls][Spt-BH.xls]B__1295"/>
      <sheetName val="[Spt-BH.xls][Spt-BH.xls]B__1296"/>
      <sheetName val="[Spt-BH.xls][Spt-BH.xls]B__1297"/>
      <sheetName val="[Spt-BH.xls][Spt-BH.xls]_Sp_450"/>
      <sheetName val="[Spt-BH.xls][Spt-BH.xls]B__1298"/>
      <sheetName val="[Spt-BH.xls][Spt-BH.xls]B__1299"/>
      <sheetName val="[Spt-BH.xls][Spt-BH.xls]B__1300"/>
      <sheetName val="[Spt-BH.xls][Spt-BH.xls]B__1301"/>
      <sheetName val="[Spt-BH.xls][Spt-BH.xls]B__1302"/>
      <sheetName val="[Spt-BH.xls][Spt-BH.xls]B__1303"/>
      <sheetName val="[Spt-BH.xls][Spt-BH.xls]B__1304"/>
      <sheetName val="[Spt-BH.xls]B____x005f_x0004______114"/>
      <sheetName val="[Spt-BH.xls]B___x005f_x0000__x000_111"/>
      <sheetName val="[Spt-BH.xls][Spt-BH.xls]_Sp_451"/>
      <sheetName val="[Spt-BH.xls][Spt-BH.xls]B__1305"/>
      <sheetName val="[Spt-BH.xls][Spt-BH.xls]B__1306"/>
      <sheetName val="[Spt-BH.xls][Spt-BH.xls]B__1307"/>
      <sheetName val="[Spt-BH.xls][Spt-BH.xls]B__1335"/>
      <sheetName val="[Spt-BH.xls][Spt-BH.xls]B__1336"/>
      <sheetName val="[Spt-BH.xls][Spt-BH.xls]_Sp_458"/>
      <sheetName val="[Spt-BH.xls][Spt-BH.xls]B__1337"/>
      <sheetName val="[Spt-BH.xls][Spt-BH.xls]B__1338"/>
      <sheetName val="[Spt-BH.xls][Spt-BH.xls]B__1342"/>
      <sheetName val="[Spt-BH.xls][Spt-BH.xls]B__1343"/>
      <sheetName val="[Spt-BH.xls][Spt-BH.xls]_Sp_552"/>
      <sheetName val="[Spt-BH.xls][Spt-BH.xls]B__1344"/>
      <sheetName val="[Spt-BH.xls][Spt-BH.xls]B__1345"/>
      <sheetName val="[Spt-BH.xls]B____x005f_x0004______118"/>
      <sheetName val="[Spt-BH.xls]B___x005f_x0000__x000_115"/>
      <sheetName val="[Spt-BH.xls][Spt-BH.xls]B__1346"/>
      <sheetName val="[Spt-BH.xls][Spt-BH.xls]B__1347"/>
      <sheetName val="[Spt-BH.xls][Spt-BH.xls]_Sp_457"/>
      <sheetName val="[Spt-BH.xls][Spt-BH.xls]B__1339"/>
      <sheetName val="[Spt-BH.xls][Spt-BH.xls]B__1340"/>
      <sheetName val="[Spt-BH.xls][Spt-BH.xls]B__1341"/>
      <sheetName val="[Spt-BH.xls][Spt-BH.xls]B__1321"/>
      <sheetName val="[Spt-BH.xls][Spt-BH.xls]B__1322"/>
      <sheetName val="[Spt-BH.xls][Spt-BH.xls]B__1323"/>
      <sheetName val="[Spt-BH.xls][Spt-BH.xls]B__1324"/>
      <sheetName val="[Spt-BH.xls]B____x005f_x0004______116"/>
      <sheetName val="[Spt-BH.xls]B___x005f_x0000__x000_113"/>
      <sheetName val="[Spt-BH.xls][Spt-BH.xls]_Sp_455"/>
      <sheetName val="[Spt-BH.xls][Spt-BH.xls]B__1325"/>
      <sheetName val="[Spt-BH.xls][Spt-BH.xls]B__1326"/>
      <sheetName val="[Spt-BH.xls][Spt-BH.xls]B__1327"/>
      <sheetName val="[Spt-BH.xls][Spt-BH.xls]B__1328"/>
      <sheetName val="[Spt-BH.xls][Spt-BH.xls]B__1329"/>
      <sheetName val="[Spt-BH.xls][Spt-BH.xls]B__1330"/>
      <sheetName val="[Spt-BH.xls][Spt-BH.xls]B__1331"/>
      <sheetName val="[Spt-BH.xls]B____x005f_x0004______117"/>
      <sheetName val="[Spt-BH.xls]B___x005f_x0000__x000_114"/>
      <sheetName val="[Spt-BH.xls][Spt-BH.xls]_Sp_456"/>
      <sheetName val="[Spt-BH.xls][Spt-BH.xls]B__1332"/>
      <sheetName val="[Spt-BH.xls][Spt-BH.xls]B__1333"/>
      <sheetName val="[Spt-BH.xls][Spt-BH.xls]B__1334"/>
      <sheetName val="[Spt-BH.xls][Spt-BH.xls]B__1363"/>
      <sheetName val="[Spt-BH.xls][Spt-BH.xls]B__1364"/>
      <sheetName val="[Spt-BH.xls][Spt-BH.xls]_Sp_468"/>
      <sheetName val="[Spt-BH.xls][Spt-BH.xls]B__1365"/>
      <sheetName val="[Spt-BH.xls][Spt-BH.xls]B__1366"/>
      <sheetName val="[Spt-BH.xls]B____x005f_x0004______119"/>
      <sheetName val="[Spt-BH.xls]B___x005f_x0000__x000_116"/>
      <sheetName val="[Spt-BH.xls][Spt-BH.xls]B__1367"/>
      <sheetName val="[Spt-BH.xls][Spt-BH.xls]B__1357"/>
      <sheetName val="[Spt-BH.xls][Spt-BH.xls]B__1358"/>
      <sheetName val="[Spt-BH.xls][Spt-BH.xls]_Sp_465"/>
      <sheetName val="[Spt-BH.xls][Spt-BH.xls]B__1359"/>
      <sheetName val="[Spt-BH.xls][Spt-BH.xls]B__1360"/>
      <sheetName val="[Spt-BH.xls][Spt-BH.xls]B__1368"/>
      <sheetName val="[Spt-BH.xls][Spt-BH.xls]_Sp_464"/>
      <sheetName val="[Spt-BH.xls][Spt-BH.xls]B__1361"/>
      <sheetName val="[Spt-BH.xls][Spt-BH.xls]B__1362"/>
      <sheetName val="[Spt-BH.xls][Spt-BH.xls]_Sp_460"/>
      <sheetName val="[Spt-BH.xls][Spt-BH.xls]B__1348"/>
      <sheetName val="[Spt-BH.xls][Spt-BH.xls]B__1349"/>
      <sheetName val="[Spt-BH.xls][Spt-BH.xls]_Sp_459"/>
      <sheetName val="[Spt-BH.xls][Spt-BH.xls]B__1350"/>
      <sheetName val="[Spt-BH.xls][Spt-BH.xls]B__1351"/>
      <sheetName val="[Spt-BH.xls][Spt-BH.xls]B__1352"/>
      <sheetName val="[Spt-BH.xls][Spt-BH.xls]_Sp_463"/>
      <sheetName val="[Spt-BH.xls][Spt-BH.xls]B__1353"/>
      <sheetName val="[Spt-BH.xls][Spt-BH.xls]B__1354"/>
      <sheetName val="[Spt-BH.xls][Spt-BH.xls]B__1355"/>
      <sheetName val="[Spt-BH.xls][Spt-BH.xls]_Sp_461"/>
      <sheetName val="[Spt-BH.xls][Spt-BH.xls]B__1356"/>
      <sheetName val="[Spt-BH.xls][Spt-BH.xls]_Sp_462"/>
      <sheetName val="[Spt-BH.xls][Spt-BH.xls]_Sp_466"/>
      <sheetName val="[Spt-BH.xls][Spt-BH.xls]B__1379"/>
      <sheetName val="[Spt-BH.xls][Spt-BH.xls]B__1380"/>
      <sheetName val="[Spt-BH.xls][Spt-BH.xls]_Sp_470"/>
      <sheetName val="[Spt-BH.xls][Spt-BH.xls]B__1381"/>
      <sheetName val="[Spt-BH.xls][Spt-BH.xls]B__1382"/>
      <sheetName val="[Spt-BH.xls]B____x005f_x0004______121"/>
      <sheetName val="[Spt-BH.xls]B___x005f_x0000__x000_118"/>
      <sheetName val="[Spt-BH.xls][Spt-BH.xls]B__1383"/>
      <sheetName val="[Spt-BH.xls][Spt-BH.xls]B__1373"/>
      <sheetName val="[Spt-BH.xls][Spt-BH.xls]B__1374"/>
      <sheetName val="[Spt-BH.xls][Spt-BH.xls]_Sp_469"/>
      <sheetName val="[Spt-BH.xls][Spt-BH.xls]B__1375"/>
      <sheetName val="[Spt-BH.xls][Spt-BH.xls]B__1376"/>
      <sheetName val="[Spt-BH.xls][Spt-BH.xls]B__1384"/>
      <sheetName val="[Spt-BH.xls][Spt-BH.xls]_Sp_467"/>
      <sheetName val="[Spt-BH.xls]B____x005f_x0004______120"/>
      <sheetName val="[Spt-BH.xls]B___x005f_x0000__x000_117"/>
      <sheetName val="[Spt-BH.xls][Spt-BH.xls]B__1377"/>
      <sheetName val="[Spt-BH.xls][Spt-BH.xls]B__1369"/>
      <sheetName val="[Spt-BH.xls][Spt-BH.xls]B__1370"/>
      <sheetName val="[Spt-BH.xls][Spt-BH.xls]B__1371"/>
      <sheetName val="[Spt-BH.xls][Spt-BH.xls]B__1372"/>
      <sheetName val="[Spt-BH.xls][Spt-BH.xls]B__1378"/>
      <sheetName val="[Spt-BH.xls][Spt-BH.xls]B__1392"/>
      <sheetName val="[Spt-BH.xls][Spt-BH.xls]B__1393"/>
      <sheetName val="[Spt-BH.xls][Spt-BH.xls]_Sp_475"/>
      <sheetName val="[Spt-BH.xls][Spt-BH.xls]B__1394"/>
      <sheetName val="[Spt-BH.xls][Spt-BH.xls]B__1395"/>
      <sheetName val="[Spt-BH.xls]B____x005f_x0004______122"/>
      <sheetName val="[Spt-BH.xls]B___x005f_x0000__x000_119"/>
      <sheetName val="[Spt-BH.xls][Spt-BH.xls]B__1396"/>
      <sheetName val="[Spt-BH.xls][Spt-BH.xls]B__1385"/>
      <sheetName val="[Spt-BH.xls][Spt-BH.xls]B__1386"/>
      <sheetName val="[Spt-BH.xls][Spt-BH.xls]_Sp_473"/>
      <sheetName val="[Spt-BH.xls][Spt-BH.xls]B__1387"/>
      <sheetName val="[Spt-BH.xls][Spt-BH.xls]B__1388"/>
      <sheetName val="[Spt-BH.xls][Spt-BH.xls]B__1397"/>
      <sheetName val="[Spt-BH.xls][Spt-BH.xls]B__1389"/>
      <sheetName val="[Spt-BH.xls][Spt-BH.xls]_Sp_471"/>
      <sheetName val="[Spt-BH.xls][Spt-BH.xls]B__1390"/>
      <sheetName val="[Spt-BH.xls][Spt-BH.xls]_Sp_472"/>
      <sheetName val="[Spt-BH.xls][Spt-BH_xls]B__1318"/>
      <sheetName val="[Spt-BH.xls][Spt-BH_xls]B__1319"/>
      <sheetName val="[Spt-BH.xls][Spt-BH_xls]B__1320"/>
      <sheetName val="[Spt-BH.xls][Spt-BH_xls]B__1321"/>
      <sheetName val="[Spt-BH.xls][Spt-BH_xls]_Sp_430"/>
      <sheetName val="[Spt-BH.xls][Spt-BH_xls]B__1322"/>
      <sheetName val="[Spt-BH.xls][Spt-BH_xls]B__1323"/>
      <sheetName val="[Spt-BH.xls][Spt-BH_xls]B__1324"/>
      <sheetName val="[Spt-BH.xls][Spt-BH_xls]_Sp_431"/>
      <sheetName val="[Spt-BH.xls][Spt-BH_xls]B__1325"/>
      <sheetName val="[Spt-BH.xls][Spt-BH_xls]B__1326"/>
      <sheetName val="[Spt-BH.xls][Spt-BH_xls]B__1327"/>
      <sheetName val="[Spt-BH.xls][Spt-BH_xls]B__1328"/>
      <sheetName val="[Spt-BH.xls][Spt-BH_xls]_Sp_432"/>
      <sheetName val="[Spt-BH.xls][Spt-BH_xls]B__1329"/>
      <sheetName val="[Spt-BH.xls][Spt-BH_xls]B__1330"/>
      <sheetName val="[Spt-BH.xls][Spt-BH_xls]_Sp_433"/>
      <sheetName val="[Spt-BH.xls][Spt-BH_xls]B__1331"/>
      <sheetName val="[Spt-BH.xls][Spt-BH_xls]B__1332"/>
      <sheetName val="[Spt-BH.xls][Spt-BH_xls]_Sp_434"/>
      <sheetName val="[Spt-BH.xls][Spt-BH_xls]_Sp_406"/>
      <sheetName val="[Spt-BH.xls][Spt-BH_xls]_Sp_407"/>
      <sheetName val="[Spt-BH.xls][Spt-BH_xls]_Sp_408"/>
      <sheetName val="[Spt-BH.xls][Spt-BH_xls]_Sp_409"/>
      <sheetName val="[Spt-BH.xls][Spt-BH_xls]_Sp_410"/>
      <sheetName val="[Spt-BH.xls][Spt-BH_xls]_Sp_411"/>
      <sheetName val="[Spt-BH.xls][Spt-BH_xls]_Sp_412"/>
      <sheetName val="[Spt-BH.xls][Spt-BH_xls]_Sp_413"/>
      <sheetName val="[Spt-BH.xls][Spt-BH_xls]_Sp_414"/>
      <sheetName val="[Spt-BH.xls][Spt-BH_xls]_Sp_415"/>
      <sheetName val="[Spt-BH.xls][Spt-BH_xls]_Sp_416"/>
      <sheetName val="[Spt-BH.xls][Spt-BH_xls]B__1283"/>
      <sheetName val="[Spt-BH.xls][Spt-BH_xls]_Sp_417"/>
      <sheetName val="[Spt-BH.xls][Spt-BH_xls]B__1284"/>
      <sheetName val="[Spt-BH.xls][Spt-BH_xls]B__1285"/>
      <sheetName val="[Spt-BH.xls][Spt-BH_xls]_Sp_418"/>
      <sheetName val="[Spt-BH.xls][Spt-BH_xls]B__1286"/>
      <sheetName val="[Spt-BH.xls][Spt-BH_xls]B__1287"/>
      <sheetName val="[Spt-BH.xls][Spt-BH_xls]_Sp_419"/>
      <sheetName val="[Spt-BH.xls][Spt-BH_xls]B__1288"/>
      <sheetName val="[Spt-BH.xls][Spt-BH_xls]B__1289"/>
      <sheetName val="[Spt-BH.xls][Spt-BH_xls]B__1290"/>
      <sheetName val="[Spt-BH.xls][Spt-BH_xls]B__1291"/>
      <sheetName val="[Spt-BH.xls][Spt-BH_xls]_Sp_420"/>
      <sheetName val="[Spt-BH.xls][Spt-BH_xls]B__1292"/>
      <sheetName val="[Spt-BH.xls][Spt-BH_xls]B__1293"/>
      <sheetName val="[Spt-BH.xls][Spt-BH_xls]B__1294"/>
      <sheetName val="[Spt-BH.xls][Spt-BH_xls]_Sp_421"/>
      <sheetName val="[Spt-BH.xls][Spt-BH_xls]B__1295"/>
      <sheetName val="[Spt-BH.xls][Spt-BH_xls]B__1296"/>
      <sheetName val="[Spt-BH.xls][Spt-BH_xls]B__1297"/>
      <sheetName val="[Spt-BH.xls][Spt-BH_xls]B__1298"/>
      <sheetName val="[Spt-BH.xls][Spt-BH_xls]_Sp_422"/>
      <sheetName val="[Spt-BH.xls][Spt-BH_xls]B__1299"/>
      <sheetName val="[Spt-BH.xls][Spt-BH_xls]B__1300"/>
      <sheetName val="[Spt-BH.xls][Spt-BH_xls]_Sp_423"/>
      <sheetName val="[Spt-BH.xls][Spt-BH_xls]B__1301"/>
      <sheetName val="[Spt-BH.xls][Spt-BH_xls]B__1302"/>
      <sheetName val="[Spt-BH.xls][Spt-BH_xls]_Sp_424"/>
      <sheetName val="[Spt-BH.xls][Spt-BH_xls]B__1303"/>
      <sheetName val="[Spt-BH.xls][Spt-BH_xls]B__1304"/>
      <sheetName val="[Spt-BH.xls][Spt-BH_xls]B__1305"/>
      <sheetName val="[Spt-BH.xls][Spt-BH_xls]B__1306"/>
      <sheetName val="[Spt-BH.xls][Spt-BH_xls]_Sp_425"/>
      <sheetName val="[Spt-BH.xls][Spt-BH_xls]B__1307"/>
      <sheetName val="[Spt-BH.xls][Spt-BH_xls]B__1308"/>
      <sheetName val="[Spt-BH.xls][Spt-BH_xls]B__1309"/>
      <sheetName val="[Spt-BH.xls][Spt-BH_xls]_Sp_426"/>
      <sheetName val="[Spt-BH.xls][Spt-BH_xls]B__1310"/>
      <sheetName val="[Spt-BH.xls][Spt-BH_xls]B__1311"/>
      <sheetName val="[Spt-BH.xls][Spt-BH_xls]B__1312"/>
      <sheetName val="[Spt-BH.xls][Spt-BH_xls]B__1313"/>
      <sheetName val="[Spt-BH.xls][Spt-BH_xls]_Sp_427"/>
      <sheetName val="[Spt-BH.xls][Spt-BH_xls]B__1314"/>
      <sheetName val="[Spt-BH.xls][Spt-BH_xls]B__1315"/>
      <sheetName val="[Spt-BH.xls][Spt-BH_xls]_Sp_428"/>
      <sheetName val="[Spt-BH.xls][Spt-BH_xls]B__1316"/>
      <sheetName val="[Spt-BH.xls][Spt-BH_xls]B__1317"/>
      <sheetName val="[Spt-BH.xls][Spt-BH_xls]_Sp_429"/>
      <sheetName val="[Spt-BH.xls][Spt-BH.xls]B__1391"/>
      <sheetName val="[Spt-BH.xls][Spt-BH.xls]_Sp_474"/>
      <sheetName val="[Spt-BH.xls][Spt-BH_xls]B__1333"/>
      <sheetName val="[Spt-BH.xls][Spt-BH_xls]B__1334"/>
      <sheetName val="[Spt-BH.xls][Spt-BH_xls]B__1335"/>
      <sheetName val="[Spt-BH.xls][Spt-BH_xls]B__1336"/>
      <sheetName val="[Spt-BH.xls][Spt-BH_xls]_Sp_435"/>
      <sheetName val="[Spt-BH.xls][Spt-BH_xls]B__1337"/>
      <sheetName val="[Spt-BH.xls][Spt-BH_xls]B__1338"/>
      <sheetName val="[Spt-BH.xls][Spt-BH_xls]B__1339"/>
      <sheetName val="[Spt-BH.xls][Spt-BH_xls]_Sp_436"/>
      <sheetName val="[Spt-BH.xls][Spt-BH_xls]B__1340"/>
      <sheetName val="[Spt-BH.xls][Spt-BH_xls]B__1341"/>
      <sheetName val="[Spt-BH.xls][Spt-BH_xls]B__1342"/>
      <sheetName val="[Spt-BH.xls][Spt-BH_xls]B__1343"/>
      <sheetName val="[Spt-BH.xls][Spt-BH_xls]_Sp_437"/>
      <sheetName val="[Spt-BH.xls][Spt-BH_xls]B__1344"/>
      <sheetName val="[Spt-BH.xls][Spt-BH_xls]B__1345"/>
      <sheetName val="[Spt-BH.xls][Spt-BH_xls]_Sp_438"/>
      <sheetName val="[Spt-BH.xls][Spt-BH_xls]B__1346"/>
      <sheetName val="[Spt-BH.xls][Spt-BH_xls]B__1347"/>
      <sheetName val="[Spt-BH.xls][Spt-BH_xls]_Sp_439"/>
      <sheetName val="[Spt-BH.xls][Spt-BH.xls]B__1398"/>
      <sheetName val="[Spt-BH.xls][Spt-BH.xls]B__1399"/>
      <sheetName val="[Spt-BH.xls][Spt-BH.xls]_Sp_476"/>
      <sheetName val="[Spt-BH.xls][Spt-BH.xls]B__1400"/>
      <sheetName val="[Spt-BH.xls][Spt-BH.xls]B__1401"/>
      <sheetName val="[Spt-BH.xls]B____x005f_x0004______123"/>
      <sheetName val="[Spt-BH.xls]B___x005f_x0000__x000_120"/>
      <sheetName val="[Spt-BH.xls][Spt-BH.xls]B__1402"/>
      <sheetName val="[Spt-BH.xls][Spt-BH.xls]B__1403"/>
      <sheetName val="[Spt-BH.xls][Spt-BH.xls]_Sp_477"/>
      <sheetName val="[Spt-BH.xls][Spt-BH.xls]B__1404"/>
      <sheetName val="[Spt-BH.xls][Spt-BH.xls]B__1405"/>
      <sheetName val="[Spt-BH.xls][Spt-BH.xls]_Sp_479"/>
      <sheetName val="[Spt-BH.xls][Spt-BH.xls]B__1406"/>
      <sheetName val="[Spt-BH.xls][Spt-BH.xls]B__1407"/>
      <sheetName val="[Spt-BH.xls][Spt-BH.xls]B__1408"/>
      <sheetName val="[Spt-BH.xls][Spt-BH.xls]B__1409"/>
      <sheetName val="[Spt-BH.xls][Spt-BH.xls]_Sp_478"/>
      <sheetName val="[Spt-BH.xls][Spt-BH.xls]_Sp_481"/>
      <sheetName val="[Spt-BH.xls][Spt-BH.xls]_Sp_480"/>
      <sheetName val="[Spt-BH.xls][Spt-BH.xls]B__1410"/>
      <sheetName val="[Spt-BH.xls][Spt-BH.xls]B__1411"/>
      <sheetName val="[Spt-BH.xls][Spt-BH.xls]_Sp_484"/>
      <sheetName val="[Spt-BH.xls][Spt-BH.xls]B__1412"/>
      <sheetName val="[Spt-BH.xls][Spt-BH.xls]B__1413"/>
      <sheetName val="[Spt-BH.xls][Spt-BH.xls]B__1417"/>
      <sheetName val="[Spt-BH.xls][Spt-BH.xls]B__1418"/>
      <sheetName val="[Spt-BH.xls][Spt-BH.xls]_Sp_486"/>
      <sheetName val="[Spt-BH.xls][Spt-BH.xls]B__1419"/>
      <sheetName val="[Spt-BH.xls][Spt-BH.xls]B__1420"/>
      <sheetName val="[Spt-BH.xls]B____x005f_x0004______124"/>
      <sheetName val="[Spt-BH.xls]B___x005f_x0000__x000_121"/>
      <sheetName val="[Spt-BH.xls][Spt-BH.xls]B__1421"/>
      <sheetName val="[Spt-BH.xls][Spt-BH.xls]B__1422"/>
      <sheetName val="[Spt-BH.xls][Spt-BH.xls]_Sp_482"/>
      <sheetName val="[Spt-BH.xls][Spt-BH.xls]B__1414"/>
      <sheetName val="[Spt-BH.xls][Spt-BH.xls]B__1415"/>
      <sheetName val="[Spt-BH.xls][Spt-BH.xls]B__1416"/>
      <sheetName val="[Spt-BH.xls][Spt-BH.xls]_Sp_483"/>
      <sheetName val="[Spt-BH.xls][Spt-BH.xls]_Sp_485"/>
      <sheetName val="[Spt-BH.xls][Spt-BH_xls]B__1348"/>
      <sheetName val="[Spt-BH.xls][Spt-BH_xls]B__1349"/>
      <sheetName val="[Spt-BH.xls][Spt-BH_xls]B__1350"/>
      <sheetName val="[Spt-BH.xls][Spt-BH_xls]B__1351"/>
      <sheetName val="[Spt-BH.xls][Spt-BH_xls]_Sp_440"/>
      <sheetName val="[Spt-BH.xls][Spt-BH_xls]B__1352"/>
      <sheetName val="[Spt-BH.xls][Spt-BH_xls]B__1353"/>
      <sheetName val="[Spt-BH.xls][Spt-BH_xls]B__1354"/>
      <sheetName val="[Spt-BH.xls][Spt-BH_xls]_Sp_441"/>
      <sheetName val="[Spt-BH.xls][Spt-BH_xls]B__1355"/>
      <sheetName val="[Spt-BH.xls][Spt-BH_xls]B__1356"/>
      <sheetName val="[Spt-BH.xls][Spt-BH_xls]B__1357"/>
      <sheetName val="[Spt-BH.xls][Spt-BH_xls]B__1358"/>
      <sheetName val="[Spt-BH.xls][Spt-BH_xls]_Sp_442"/>
      <sheetName val="[Spt-BH.xls][Spt-BH_xls]B__1359"/>
      <sheetName val="[Spt-BH.xls][Spt-BH_xls]B__1360"/>
      <sheetName val="[Spt-BH.xls][Spt-BH_xls]_Sp_443"/>
      <sheetName val="[Spt-BH.xls][Spt-BH_xls]B__1361"/>
      <sheetName val="[Spt-BH.xls][Spt-BH_xls]B__1362"/>
      <sheetName val="[Spt-BH.xls][Spt-BH_xls]_Sp_444"/>
      <sheetName val="[Spt-BH.xls][Spt-BH.xls]B__1423"/>
      <sheetName val="[Spt-BH.xls][Spt-BH.xls]B__1424"/>
      <sheetName val="[Spt-BH.xls][Spt-BH.xls]_Sp_489"/>
      <sheetName val="[Spt-BH.xls][Spt-BH.xls]B__1425"/>
      <sheetName val="[Spt-BH.xls][Spt-BH.xls]B__1426"/>
      <sheetName val="[Spt-BH.xls][Spt-BH.xls]B__1430"/>
      <sheetName val="[Spt-BH.xls][Spt-BH.xls]B__1431"/>
      <sheetName val="[Spt-BH.xls][Spt-BH.xls]_Sp_491"/>
      <sheetName val="[Spt-BH.xls][Spt-BH.xls]B__1432"/>
      <sheetName val="[Spt-BH.xls][Spt-BH.xls]B__1433"/>
      <sheetName val="[Spt-BH.xls]B____x005f_x0004______125"/>
      <sheetName val="[Spt-BH.xls]B___x005f_x0000__x000_122"/>
      <sheetName val="[Spt-BH.xls][Spt-BH.xls]B__1434"/>
      <sheetName val="[Spt-BH.xls][Spt-BH.xls]B__1435"/>
      <sheetName val="[Spt-BH.xls][Spt-BH.xls]_Sp_487"/>
      <sheetName val="[Spt-BH.xls][Spt-BH.xls]B__1427"/>
      <sheetName val="[Spt-BH.xls][Spt-BH.xls]B__1428"/>
      <sheetName val="[Spt-BH.xls][Spt-BH.xls]B__1429"/>
      <sheetName val="[Spt-BH.xls][Spt-BH.xls]_Sp_488"/>
      <sheetName val="[Spt-BH.xls][Spt-BH.xls]_Sp_490"/>
      <sheetName val="[Spt-BH.xls][Spt-BH_xls]B__1363"/>
      <sheetName val="[Spt-BH.xls][Spt-BH_xls]B__1364"/>
      <sheetName val="[Spt-BH.xls][Spt-BH_xls]B__1365"/>
      <sheetName val="[Spt-BH.xls][Spt-BH_xls]B__1366"/>
      <sheetName val="[Spt-BH.xls][Spt-BH_xls]_Sp_445"/>
      <sheetName val="[Spt-BH.xls][Spt-BH_xls]B__1367"/>
      <sheetName val="[Spt-BH.xls][Spt-BH_xls]B__1368"/>
      <sheetName val="[Spt-BH.xls][Spt-BH_xls]B__1369"/>
      <sheetName val="[Spt-BH.xls][Spt-BH_xls]_Sp_446"/>
      <sheetName val="[Spt-BH.xls][Spt-BH_xls]B__1370"/>
      <sheetName val="[Spt-BH.xls][Spt-BH_xls]B__1371"/>
      <sheetName val="[Spt-BH.xls][Spt-BH_xls]B__1372"/>
      <sheetName val="[Spt-BH.xls][Spt-BH_xls]B__1373"/>
      <sheetName val="[Spt-BH.xls][Spt-BH_xls]_Sp_447"/>
      <sheetName val="[Spt-BH.xls][Spt-BH_xls]B__1374"/>
      <sheetName val="[Spt-BH.xls][Spt-BH_xls]B__1375"/>
      <sheetName val="[Spt-BH.xls][Spt-BH_xls]_Sp_448"/>
      <sheetName val="[Spt-BH.xls][Spt-BH_xls]B__1376"/>
      <sheetName val="[Spt-BH.xls][Spt-BH_xls]B__1377"/>
      <sheetName val="[Spt-BH.xls][Spt-BH_xls]_Sp_449"/>
      <sheetName val="[Spt-BH.xls][Spt-BH.xls]B__1437"/>
      <sheetName val="[Spt-BH.xls][Spt-BH.xls]B__1438"/>
      <sheetName val="[Spt-BH.xls][Spt-BH.xls]_Sp_493"/>
      <sheetName val="[Spt-BH.xls][Spt-BH.xls]B__1439"/>
      <sheetName val="[Spt-BH.xls][Spt-BH.xls]B__1440"/>
      <sheetName val="[Spt-BH.xls]B____x005f_x0004______126"/>
      <sheetName val="[Spt-BH.xls]B___x005f_x0000__x000_123"/>
      <sheetName val="[Spt-BH.xls][Spt-BH.xls]B__1441"/>
      <sheetName val="[Spt-BH.xls][Spt-BH.xls]B__1442"/>
      <sheetName val="[Spt-BH.xls][Spt-BH.xls]B__1436"/>
      <sheetName val="[Spt-BH.xls][Spt-BH.xls]_Sp_492"/>
      <sheetName val="[Spt-BH.xls][Spt-BH_xls]B__1378"/>
      <sheetName val="[Spt-BH.xls][Spt-BH_xls]B__1379"/>
      <sheetName val="[Spt-BH.xls][Spt-BH_xls]B__1380"/>
      <sheetName val="[Spt-BH.xls][Spt-BH_xls]B__1381"/>
      <sheetName val="[Spt-BH.xls][Spt-BH_xls]_Sp_450"/>
      <sheetName val="[Spt-BH.xls][Spt-BH_xls]B__1382"/>
      <sheetName val="[Spt-BH.xls][Spt-BH_xls]B__1383"/>
      <sheetName val="[Spt-BH.xls][Spt-BH_xls]B__1384"/>
      <sheetName val="[Spt-BH.xls][Spt-BH_xls]_Sp_451"/>
      <sheetName val="[Spt-BH.xls][Spt-BH_xls]B__1385"/>
      <sheetName val="[Spt-BH.xls][Spt-BH_xls]B__1386"/>
      <sheetName val="[Spt-BH.xls][Spt-BH_xls]B__1387"/>
      <sheetName val="[Spt-BH.xls][Spt-BH_xls]B__1388"/>
      <sheetName val="[Spt-BH.xls][Spt-BH_xls]_Sp_452"/>
      <sheetName val="[Spt-BH.xls][Spt-BH_xls]B__1389"/>
      <sheetName val="[Spt-BH.xls][Spt-BH_xls]B__1390"/>
      <sheetName val="[Spt-BH.xls][Spt-BH_xls]_Sp_453"/>
      <sheetName val="[Spt-BH.xls][Spt-BH_xls]B__1391"/>
      <sheetName val="[Spt-BH.xls][Spt-BH_xls]B__1392"/>
      <sheetName val="[Spt-BH.xls][Spt-BH_xls]_Sp_454"/>
      <sheetName val="[Spt-BH.xls][Spt-BH.xls]B__1443"/>
      <sheetName val="[Spt-BH.xls][Spt-BH.xls]B__1444"/>
      <sheetName val="[Spt-BH.xls][Spt-BH.xls]_Sp_496"/>
      <sheetName val="[Spt-BH.xls][Spt-BH.xls]B__1445"/>
      <sheetName val="[Spt-BH.xls][Spt-BH.xls]B__1446"/>
      <sheetName val="[Spt-BH.xls][Spt-BH.xls]B__1450"/>
      <sheetName val="[Spt-BH.xls][Spt-BH.xls]B__1451"/>
      <sheetName val="[Spt-BH.xls][Spt-BH.xls]_Sp_498"/>
      <sheetName val="[Spt-BH.xls][Spt-BH.xls]B__1452"/>
      <sheetName val="[Spt-BH.xls][Spt-BH.xls]B__1453"/>
      <sheetName val="[Spt-BH.xls]B____x005f_x0004______127"/>
      <sheetName val="[Spt-BH.xls]B___x005f_x0000__x000_124"/>
      <sheetName val="[Spt-BH.xls][Spt-BH.xls]B__1454"/>
      <sheetName val="[Spt-BH.xls][Spt-BH.xls]B__1455"/>
      <sheetName val="[Spt-BH.xls][Spt-BH.xls]_Sp_494"/>
      <sheetName val="[Spt-BH.xls][Spt-BH.xls]B__1447"/>
      <sheetName val="[Spt-BH.xls][Spt-BH.xls]B__1448"/>
      <sheetName val="[Spt-BH.xls][Spt-BH.xls]B__1449"/>
      <sheetName val="[Spt-BH.xls][Spt-BH.xls]_Sp_495"/>
      <sheetName val="[Spt-BH.xls][Spt-BH.xls]_Sp_497"/>
      <sheetName val="[Spt-BH.xls][Spt-BH_xls]B__1393"/>
      <sheetName val="[Spt-BH.xls][Spt-BH_xls]B__1394"/>
      <sheetName val="[Spt-BH.xls][Spt-BH_xls]B__1395"/>
      <sheetName val="[Spt-BH.xls][Spt-BH_xls]B__1396"/>
      <sheetName val="[Spt-BH.xls][Spt-BH_xls]_Sp_455"/>
      <sheetName val="[Spt-BH.xls][Spt-BH_xls]B__1397"/>
      <sheetName val="[Spt-BH.xls][Spt-BH_xls]B__1398"/>
      <sheetName val="[Spt-BH.xls][Spt-BH_xls]B__1399"/>
      <sheetName val="[Spt-BH.xls][Spt-BH_xls]_Sp_456"/>
      <sheetName val="[Spt-BH.xls][Spt-BH_xls]B__1400"/>
      <sheetName val="[Spt-BH.xls][Spt-BH_xls]B__1401"/>
      <sheetName val="[Spt-BH.xls][Spt-BH_xls]B__1402"/>
      <sheetName val="[Spt-BH.xls][Spt-BH_xls]B__1403"/>
      <sheetName val="[Spt-BH.xls][Spt-BH_xls]_Sp_457"/>
      <sheetName val="[Spt-BH.xls][Spt-BH_xls]B__1404"/>
      <sheetName val="[Spt-BH.xls][Spt-BH_xls]B__1405"/>
      <sheetName val="[Spt-BH.xls][Spt-BH_xls]_Sp_458"/>
      <sheetName val="[Spt-BH.xls][Spt-BH_xls]B__1406"/>
      <sheetName val="[Spt-BH.xls][Spt-BH_xls]B__1407"/>
      <sheetName val="[Spt-BH.xls][Spt-BH_xls]_Sp_459"/>
      <sheetName val="[Spt-BH.xls][Spt-BH.xls]B__1457"/>
      <sheetName val="[Spt-BH.xls][Spt-BH.xls]B__1458"/>
      <sheetName val="[Spt-BH.xls][Spt-BH.xls]_Sp_504"/>
      <sheetName val="[Spt-BH.xls][Spt-BH.xls]B__1459"/>
      <sheetName val="[Spt-BH.xls][Spt-BH.xls]B__1460"/>
      <sheetName val="[Spt-BH.xls]B____x005f_x0004______128"/>
      <sheetName val="[Spt-BH.xls]B___x005f_x0000__x000_125"/>
      <sheetName val="[Spt-BH.xls][Spt-BH.xls]B__1461"/>
      <sheetName val="[Spt-BH.xls][Spt-BH.xls]B__1462"/>
      <sheetName val="[Spt-BH.xls][Spt-BH.xls]B__1456"/>
      <sheetName val="[Spt-BH.xls][Spt-BH.xls]_Sp_499"/>
      <sheetName val="[Spt-BH.xls][Spt-BH_xls]B__1408"/>
      <sheetName val="[Spt-BH.xls][Spt-BH_xls]B__1409"/>
      <sheetName val="[Spt-BH.xls][Spt-BH_xls]B__1410"/>
      <sheetName val="[Spt-BH.xls][Spt-BH_xls]B__1411"/>
      <sheetName val="[Spt-BH.xls][Spt-BH_xls]_Sp_460"/>
      <sheetName val="[Spt-BH.xls][Spt-BH_xls]B__1412"/>
      <sheetName val="[Spt-BH.xls][Spt-BH_xls]B__1413"/>
      <sheetName val="[Spt-BH.xls][Spt-BH_xls]B__1414"/>
      <sheetName val="[Spt-BH.xls][Spt-BH_xls]_Sp_461"/>
      <sheetName val="[Spt-BH.xls][Spt-BH_xls]B__1415"/>
      <sheetName val="[Spt-BH.xls][Spt-BH_xls]B__1416"/>
      <sheetName val="[Spt-BH.xls][Spt-BH_xls]B__1417"/>
      <sheetName val="[Spt-BH.xls][Spt-BH_xls]B__1418"/>
      <sheetName val="[Spt-BH.xls][Spt-BH_xls]_Sp_462"/>
      <sheetName val="[Spt-BH.xls][Spt-BH_xls]B__1419"/>
      <sheetName val="[Spt-BH.xls][Spt-BH_xls]B__1420"/>
      <sheetName val="[Spt-BH.xls][Spt-BH_xls]_Sp_463"/>
      <sheetName val="[Spt-BH.xls][Spt-BH_xls]B__1421"/>
      <sheetName val="[Spt-BH.xls][Spt-BH_xls]B__1422"/>
      <sheetName val="[Spt-BH.xls][Spt-BH_xls]_Sp_464"/>
      <sheetName val="[Spt-BH.xls][Spt-BH.xls]B__1475"/>
      <sheetName val="[Spt-BH.xls][Spt-BH.xls]B__1476"/>
      <sheetName val="[Spt-BH.xls][Spt-BH.xls]_Sp_506"/>
      <sheetName val="[Spt-BH.xls][Spt-BH.xls]B__1477"/>
      <sheetName val="[Spt-BH.xls][Spt-BH.xls]B__1478"/>
      <sheetName val="[Spt-BH.xls][Spt-BH.xls]B__1479"/>
      <sheetName val="[Spt-BH.xls][Spt-BH.xls]B__1480"/>
      <sheetName val="[Spt-BH.xls][Spt-BH.xls]_Sp_505"/>
      <sheetName val="[Spt-BH.xls][Spt-BH.xls]_Sp_500"/>
      <sheetName val="[Spt-BH.xls][Spt-BH.xls]B__1463"/>
      <sheetName val="[Spt-BH.xls][Spt-BH.xls]B__1464"/>
      <sheetName val="[Spt-BH.xls][Spt-BH.xls]B__1465"/>
      <sheetName val="[Spt-BH.xls][Spt-BH.xls]B__1466"/>
      <sheetName val="[Spt-BH.xls][Spt-BH.xls]B__1467"/>
      <sheetName val="[Spt-BH.xls][Spt-BH.xls]B__1468"/>
      <sheetName val="[Spt-BH.xls][Spt-BH.xls]_Sp_501"/>
      <sheetName val="[Spt-BH.xls][Spt-BH.xls]_Sp_502"/>
      <sheetName val="[Spt-BH.xls][Spt-BH.xls]B__1469"/>
      <sheetName val="[Spt-BH.xls][Spt-BH.xls]B__1470"/>
      <sheetName val="[Spt-BH.xls][Spt-BH.xls]B__1471"/>
      <sheetName val="[Spt-BH.xls][Spt-BH.xls]B__1472"/>
      <sheetName val="[Spt-BH.xls][Spt-BH.xls]B__1473"/>
      <sheetName val="[Spt-BH.xls][Spt-BH.xls]B__1474"/>
      <sheetName val="[Spt-BH.xls][Spt-BH.xls]_Sp_503"/>
      <sheetName val="[Spt-BH.xls][Spt-BH.xls]B__1481"/>
      <sheetName val="[Spt-BH.xls][Spt-BH.xls]B__1482"/>
      <sheetName val="[Spt-BH.xls][Spt-BH.xls]_Sp_508"/>
      <sheetName val="[Spt-BH.xls][Spt-BH.xls]B__1483"/>
      <sheetName val="[Spt-BH.xls][Spt-BH.xls]B__1484"/>
      <sheetName val="[Spt-BH.xls][Spt-BH.xls]B__1488"/>
      <sheetName val="[Spt-BH.xls][Spt-BH.xls]B__1489"/>
      <sheetName val="[Spt-BH.xls][Spt-BH.xls]_Sp_510"/>
      <sheetName val="[Spt-BH.xls][Spt-BH.xls]B__1490"/>
      <sheetName val="[Spt-BH.xls][Spt-BH.xls]B__1491"/>
      <sheetName val="[Spt-BH.xls]B____x005f_x0004______129"/>
      <sheetName val="[Spt-BH.xls]B___x005f_x0000__x000_126"/>
      <sheetName val="[Spt-BH.xls][Spt-BH.xls]B__1492"/>
      <sheetName val="[Spt-BH.xls][Spt-BH.xls]B__1493"/>
      <sheetName val="[Spt-BH.xls][Spt-BH.xls]B__1485"/>
      <sheetName val="[Spt-BH.xls][Spt-BH.xls]B__1486"/>
      <sheetName val="[Spt-BH.xls][Spt-BH.xls]B__1487"/>
      <sheetName val="[Spt-BH.xls][Spt-BH.xls]_Sp_507"/>
      <sheetName val="[Spt-BH.xls][Spt-BH.xls]_Sp_509"/>
      <sheetName val="[Spt-BH.xls][Spt-BH_xls]B__1423"/>
      <sheetName val="[Spt-BH.xls][Spt-BH_xls]B__1424"/>
      <sheetName val="[Spt-BH.xls][Spt-BH_xls]B__1425"/>
      <sheetName val="[Spt-BH.xls][Spt-BH_xls]B__1426"/>
      <sheetName val="[Spt-BH.xls][Spt-BH_xls]_Sp_465"/>
      <sheetName val="[Spt-BH.xls][Spt-BH_xls]B__1427"/>
      <sheetName val="[Spt-BH.xls][Spt-BH_xls]B__1428"/>
      <sheetName val="[Spt-BH.xls][Spt-BH_xls]B__1429"/>
      <sheetName val="[Spt-BH.xls][Spt-BH_xls]_Sp_466"/>
      <sheetName val="[Spt-BH.xls][Spt-BH_xls]B__1430"/>
      <sheetName val="[Spt-BH.xls][Spt-BH_xls]B__1431"/>
      <sheetName val="[Spt-BH.xls][Spt-BH_xls]B__1432"/>
      <sheetName val="[Spt-BH.xls][Spt-BH_xls]B__1433"/>
      <sheetName val="[Spt-BH.xls][Spt-BH_xls]_Sp_467"/>
      <sheetName val="[Spt-BH.xls][Spt-BH_xls]B__1434"/>
      <sheetName val="[Spt-BH.xls][Spt-BH_xls]B__1435"/>
      <sheetName val="[Spt-BH.xls][Spt-BH_xls]_Sp_468"/>
      <sheetName val="[Spt-BH.xls][Spt-BH_xls]B__1436"/>
      <sheetName val="[Spt-BH.xls][Spt-BH_xls]B__1437"/>
      <sheetName val="[Spt-BH.xls][Spt-BH_xls]_Sp_469"/>
      <sheetName val="[Spt-BH.xls][Spt-BH.xls]B__1495"/>
      <sheetName val="[Spt-BH.xls][Spt-BH.xls]B__1496"/>
      <sheetName val="[Spt-BH.xls][Spt-BH.xls]_Sp_512"/>
      <sheetName val="[Spt-BH.xls][Spt-BH.xls]B__1497"/>
      <sheetName val="[Spt-BH.xls][Spt-BH.xls]B__1498"/>
      <sheetName val="[Spt-BH.xls]B____x005f_x0004______130"/>
      <sheetName val="[Spt-BH.xls]B___x005f_x0000__x000_127"/>
      <sheetName val="[Spt-BH.xls][Spt-BH.xls]B__1499"/>
      <sheetName val="[Spt-BH.xls][Spt-BH.xls]B__1500"/>
      <sheetName val="[Spt-BH.xls][Spt-BH.xls]B__1494"/>
      <sheetName val="[Spt-BH.xls][Spt-BH.xls]_Sp_511"/>
      <sheetName val="[Spt-BH.xls][Spt-BH_xls]B__1438"/>
      <sheetName val="[Spt-BH.xls][Spt-BH_xls]B__1439"/>
      <sheetName val="[Spt-BH.xls][Spt-BH_xls]B__1440"/>
      <sheetName val="[Spt-BH.xls][Spt-BH_xls]B__1441"/>
      <sheetName val="[Spt-BH.xls][Spt-BH_xls]_Sp_470"/>
      <sheetName val="[Spt-BH.xls][Spt-BH_xls]B__1442"/>
      <sheetName val="[Spt-BH.xls][Spt-BH_xls]B__1443"/>
      <sheetName val="[Spt-BH.xls][Spt-BH_xls]B__1444"/>
      <sheetName val="[Spt-BH.xls][Spt-BH_xls]_Sp_471"/>
      <sheetName val="[Spt-BH.xls][Spt-BH_xls]B__1445"/>
      <sheetName val="[Spt-BH.xls][Spt-BH_xls]B__1446"/>
      <sheetName val="[Spt-BH.xls][Spt-BH_xls]B__1447"/>
      <sheetName val="[Spt-BH.xls][Spt-BH_xls]B__1448"/>
      <sheetName val="[Spt-BH.xls][Spt-BH_xls]_Sp_472"/>
      <sheetName val="[Spt-BH.xls][Spt-BH_xls]B__1449"/>
      <sheetName val="[Spt-BH.xls][Spt-BH_xls]B__1450"/>
      <sheetName val="[Spt-BH.xls][Spt-BH_xls]_Sp_473"/>
      <sheetName val="[Spt-BH.xls][Spt-BH_xls]B__1451"/>
      <sheetName val="[Spt-BH.xls][Spt-BH_xls]B__1452"/>
      <sheetName val="[Spt-BH.xls][Spt-BH_xls]_Sp_474"/>
      <sheetName val="[Spt-BH.xls][Spt-BH.xls]B__1502"/>
      <sheetName val="[Spt-BH.xls][Spt-BH.xls]B__1503"/>
      <sheetName val="[Spt-BH.xls][Spt-BH.xls]B__1504"/>
      <sheetName val="[Spt-BH.xls][Spt-BH.xls]B__1505"/>
      <sheetName val="[Spt-BH.xls]B____x005f_x0004______131"/>
      <sheetName val="[Spt-BH.xls]B___x005f_x0000__x000_128"/>
      <sheetName val="[Spt-BH.xls][Spt-BH.xls]B__1506"/>
      <sheetName val="[Spt-BH.xls][Spt-BH.xls]B__1507"/>
      <sheetName val="[Spt-BH.xls][Spt-BH.xls]B__1501"/>
      <sheetName val="[Spt-BH.xls][Spt-BH.xls]_Sp_513"/>
      <sheetName val="[Spt-BH.xls][Spt-BH_xls]B__1453"/>
      <sheetName val="[Spt-BH.xls][Spt-BH_xls]B__1454"/>
      <sheetName val="[Spt-BH.xls][Spt-BH_xls]B__1455"/>
      <sheetName val="[Spt-BH.xls][Spt-BH_xls]B__1456"/>
      <sheetName val="[Spt-BH.xls][Spt-BH_xls]_Sp_475"/>
      <sheetName val="[Spt-BH.xls][Spt-BH_xls]B__1457"/>
      <sheetName val="[Spt-BH.xls][Spt-BH_xls]B__1458"/>
      <sheetName val="[Spt-BH.xls][Spt-BH_xls]B__1459"/>
      <sheetName val="[Spt-BH.xls][Spt-BH_xls]_Sp_476"/>
      <sheetName val="[Spt-BH.xls][Spt-BH_xls]B__1460"/>
      <sheetName val="[Spt-BH.xls][Spt-BH_xls]B__1461"/>
      <sheetName val="[Spt-BH.xls][Spt-BH_xls]B__1462"/>
      <sheetName val="[Spt-BH.xls][Spt-BH_xls]B__1463"/>
      <sheetName val="[Spt-BH.xls][Spt-BH_xls]_Sp_477"/>
      <sheetName val="[Spt-BH.xls][Spt-BH_xls]B__1464"/>
      <sheetName val="[Spt-BH.xls][Spt-BH_xls]B__1465"/>
      <sheetName val="[Spt-BH.xls][Spt-BH_xls]_Sp_478"/>
      <sheetName val="[Spt-BH.xls][Spt-BH_xls]B__1466"/>
      <sheetName val="[Spt-BH.xls][Spt-BH_xls]B__1467"/>
      <sheetName val="[Spt-BH.xls][Spt-BH_xls]_Sp_479"/>
      <sheetName val="[Spt-BH.xls][Spt-BH.xls]B__1601"/>
      <sheetName val="[Spt-BH.xls][Spt-BH.xls]B__1602"/>
      <sheetName val="[Spt-BH.xls][Spt-BH.xls]B__1603"/>
      <sheetName val="[Spt-BH.xls][Spt-BH.xls]B__1604"/>
      <sheetName val="[Spt-BH.xls][Spt-BH.xls]B__1605"/>
      <sheetName val="[Spt-BH.xls][Spt-BH.xls]_Sp_550"/>
      <sheetName val="[Spt-BH.xls][Spt-BH.xls]B__1606"/>
      <sheetName val="[Spt-BH.xls][Spt-BH.xls]_Sp_551"/>
      <sheetName val="[Spt-BH.xls][Spt-BH.xls]_Sp_526"/>
      <sheetName val="[Spt-BH.xls][Spt-BH.xls]_Sp_514"/>
      <sheetName val="[Spt-BH.xls][Spt-BH.xls]B__1508"/>
      <sheetName val="[Spt-BH.xls][Spt-BH.xls]B__1509"/>
      <sheetName val="[Spt-BH.xls][Spt-BH.xls]_Sp_516"/>
      <sheetName val="[Spt-BH.xls][Spt-BH.xls]B__1510"/>
      <sheetName val="[Spt-BH.xls][Spt-BH.xls]B__1511"/>
      <sheetName val="[Spt-BH.xls][Spt-BH.xls]B__1512"/>
      <sheetName val="[Spt-BH.xls][Spt-BH.xls]B__1513"/>
      <sheetName val="[Spt-BH.xls][Spt-BH.xls]_Sp_515"/>
      <sheetName val="[Spt-BH.xls][Spt-BH.xls]B__1515"/>
      <sheetName val="[Spt-BH.xls][Spt-BH.xls]B__1516"/>
      <sheetName val="[Spt-BH.xls][Spt-BH.xls]_Sp_518"/>
      <sheetName val="[Spt-BH.xls][Spt-BH.xls]B__1517"/>
      <sheetName val="[Spt-BH.xls][Spt-BH.xls]B__1518"/>
      <sheetName val="[Spt-BH.xls]B____x005f_x0004______132"/>
      <sheetName val="[Spt-BH.xls]B___x005f_x0000__x000_129"/>
      <sheetName val="[Spt-BH.xls][Spt-BH.xls]B__1519"/>
      <sheetName val="[Spt-BH.xls][Spt-BH.xls]B__1520"/>
      <sheetName val="[Spt-BH.xls][Spt-BH.xls]B__1514"/>
      <sheetName val="[Spt-BH.xls][Spt-BH.xls]_Sp_517"/>
      <sheetName val="[Spt-BH.xls][Spt-BH_xls]B__1468"/>
      <sheetName val="[Spt-BH.xls][Spt-BH_xls]B__1469"/>
      <sheetName val="[Spt-BH.xls][Spt-BH_xls]B__1470"/>
      <sheetName val="[Spt-BH.xls][Spt-BH_xls]B__1471"/>
      <sheetName val="[Spt-BH.xls][Spt-BH_xls]_Sp_480"/>
      <sheetName val="[Spt-BH.xls][Spt-BH_xls]B__1472"/>
      <sheetName val="[Spt-BH.xls][Spt-BH_xls]B__1473"/>
      <sheetName val="[Spt-BH.xls][Spt-BH_xls]B__1474"/>
      <sheetName val="[Spt-BH.xls][Spt-BH_xls]_Sp_481"/>
      <sheetName val="[Spt-BH.xls][Spt-BH_xls]B__1475"/>
      <sheetName val="[Spt-BH.xls][Spt-BH_xls]B__1476"/>
      <sheetName val="[Spt-BH.xls][Spt-BH_xls]B__1477"/>
      <sheetName val="[Spt-BH.xls][Spt-BH_xls]B__1478"/>
      <sheetName val="[Spt-BH.xls][Spt-BH_xls]_Sp_482"/>
      <sheetName val="[Spt-BH.xls][Spt-BH_xls]B__1479"/>
      <sheetName val="[Spt-BH.xls][Spt-BH_xls]B__1480"/>
      <sheetName val="[Spt-BH.xls][Spt-BH_xls]_Sp_483"/>
      <sheetName val="[Spt-BH.xls][Spt-BH_xls]B__1481"/>
      <sheetName val="[Spt-BH.xls][Spt-BH_xls]B__1482"/>
      <sheetName val="[Spt-BH.xls][Spt-BH_xls]_Sp_484"/>
      <sheetName val="[Spt-BH.xls][Spt-BH.xls]B__1522"/>
      <sheetName val="[Spt-BH.xls][Spt-BH.xls]B__1523"/>
      <sheetName val="[Spt-BH.xls][Spt-BH.xls]_Sp_522"/>
      <sheetName val="[Spt-BH.xls][Spt-BH.xls]B__1524"/>
      <sheetName val="[Spt-BH.xls][Spt-BH.xls]B__1525"/>
      <sheetName val="[Spt-BH.xls]B____x005f_x0004______133"/>
      <sheetName val="[Spt-BH.xls]B___x005f_x0000__x000_130"/>
      <sheetName val="[Spt-BH.xls][Spt-BH.xls]B__1526"/>
      <sheetName val="[Spt-BH.xls][Spt-BH.xls]B__1527"/>
      <sheetName val="[Spt-BH.xls][Spt-BH.xls]B__1521"/>
      <sheetName val="[Spt-BH.xls][Spt-BH.xls]_Sp_519"/>
      <sheetName val="[Spt-BH.xls][Spt-BH_xls]B__1483"/>
      <sheetName val="[Spt-BH.xls][Spt-BH_xls]B__1484"/>
      <sheetName val="[Spt-BH.xls][Spt-BH_xls]B__1485"/>
      <sheetName val="[Spt-BH.xls][Spt-BH_xls]B__1486"/>
      <sheetName val="[Spt-BH.xls][Spt-BH_xls]_Sp_485"/>
      <sheetName val="[Spt-BH.xls][Spt-BH_xls]B__1487"/>
      <sheetName val="[Spt-BH.xls][Spt-BH_xls]B__1488"/>
      <sheetName val="[Spt-BH.xls][Spt-BH_xls]B__1489"/>
      <sheetName val="[Spt-BH.xls][Spt-BH_xls]_Sp_486"/>
      <sheetName val="[Spt-BH.xls][Spt-BH_xls]B__1490"/>
      <sheetName val="[Spt-BH.xls][Spt-BH_xls]B__1491"/>
      <sheetName val="[Spt-BH.xls][Spt-BH_xls]B__1492"/>
      <sheetName val="[Spt-BH.xls][Spt-BH_xls]B__1493"/>
      <sheetName val="[Spt-BH.xls][Spt-BH_xls]_Sp_487"/>
      <sheetName val="[Spt-BH.xls][Spt-BH_xls]B__1494"/>
      <sheetName val="[Spt-BH.xls][Spt-BH_xls]B__1495"/>
      <sheetName val="[Spt-BH.xls][Spt-BH_xls]_Sp_488"/>
      <sheetName val="[Spt-BH.xls][Spt-BH_xls]B__1496"/>
      <sheetName val="[Spt-BH.xls][Spt-BH_xls]B__1497"/>
      <sheetName val="[Spt-BH.xls][Spt-BH_xls]_Sp_489"/>
      <sheetName val="[Spt-BH.xls][Spt-BH.xls]B__1535"/>
      <sheetName val="[Spt-BH.xls][Spt-BH.xls]B__1536"/>
      <sheetName val="[Spt-BH.xls][Spt-BH.xls]_Sp_525"/>
      <sheetName val="[Spt-BH.xls][Spt-BH.xls]B__1537"/>
      <sheetName val="[Spt-BH.xls][Spt-BH.xls]B__1538"/>
      <sheetName val="[Spt-BH.xls]B____x005f_x0004______134"/>
      <sheetName val="[Spt-BH.xls]B___x005f_x0000__x000_131"/>
      <sheetName val="[Spt-BH.xls][Spt-BH.xls]B__1539"/>
      <sheetName val="[Spt-BH.xls][Spt-BH.xls]B__1540"/>
      <sheetName val="[Spt-BH.xls][Spt-BH.xls]B__1528"/>
      <sheetName val="[Spt-BH.xls][Spt-BH.xls]_Sp_523"/>
      <sheetName val="[Spt-BH.xls][Spt-BH_xls]B__1498"/>
      <sheetName val="[Spt-BH.xls][Spt-BH_xls]B__1499"/>
      <sheetName val="[Spt-BH.xls][Spt-BH_xls]B__1500"/>
      <sheetName val="[Spt-BH.xls][Spt-BH_xls]B__1501"/>
      <sheetName val="[Spt-BH.xls][Spt-BH_xls]_Sp_490"/>
      <sheetName val="[Spt-BH.xls][Spt-BH_xls]B__1502"/>
      <sheetName val="[Spt-BH.xls][Spt-BH_xls]B__1503"/>
      <sheetName val="[Spt-BH.xls][Spt-BH_xls]B__1504"/>
      <sheetName val="[Spt-BH.xls][Spt-BH_xls]_Sp_491"/>
      <sheetName val="[Spt-BH.xls][Spt-BH_xls]B__1505"/>
      <sheetName val="[Spt-BH.xls][Spt-BH_xls]B__1506"/>
      <sheetName val="[Spt-BH.xls][Spt-BH_xls]B__1507"/>
      <sheetName val="[Spt-BH.xls][Spt-BH_xls]B__1508"/>
      <sheetName val="[Spt-BH.xls][Spt-BH_xls]_Sp_492"/>
      <sheetName val="[Spt-BH.xls][Spt-BH_xls]B__1509"/>
      <sheetName val="[Spt-BH.xls][Spt-BH_xls]B__1510"/>
      <sheetName val="[Spt-BH.xls][Spt-BH_xls]_Sp_493"/>
      <sheetName val="[Spt-BH.xls][Spt-BH_xls]B__1511"/>
      <sheetName val="[Spt-BH.xls][Spt-BH_xls]B__1512"/>
      <sheetName val="[Spt-BH.xls][Spt-BH_xls]_Sp_494"/>
      <sheetName val="[Spt-BH.xls][Spt-BH.xls]_Sp_520"/>
      <sheetName val="[Spt-BH.xls][Spt-BH.xls]B__1529"/>
      <sheetName val="[Spt-BH.xls][Spt-BH.xls]B__1530"/>
      <sheetName val="[Spt-BH.xls][Spt-BH.xls]B__1531"/>
      <sheetName val="[Spt-BH.xls][Spt-BH.xls]B__1532"/>
      <sheetName val="[Spt-BH.xls][Spt-BH.xls]B__1533"/>
      <sheetName val="[Spt-BH.xls][Spt-BH.xls]B__1534"/>
      <sheetName val="[Spt-BH.xls][Spt-BH.xls]_Sp_521"/>
      <sheetName val="[Spt-BH.xls][Spt-BH.xls]_Sp_524"/>
      <sheetName val="[Spt-BH.xls][Spt-BH.xls]_Sp_527"/>
      <sheetName val="[Spt-BH.xls][Spt-BH.xls]_Sp_528"/>
      <sheetName val="[Spt-BH.xls][Spt-BH.xls]_Sp_529"/>
      <sheetName val="[Spt-BH.xls][Spt-BH.xls]B__1541"/>
      <sheetName val="[Spt-BH.xls][Spt-BH.xls]B__1542"/>
      <sheetName val="[Spt-BH.xls][Spt-BH.xls]_Sp_531"/>
      <sheetName val="[Spt-BH.xls][Spt-BH.xls]B__1543"/>
      <sheetName val="[Spt-BH.xls][Spt-BH.xls]B__1544"/>
      <sheetName val="[Spt-BH.xls][Spt-BH.xls]B__1545"/>
      <sheetName val="[Spt-BH.xls][Spt-BH.xls]B__1546"/>
      <sheetName val="[Spt-BH.xls][Spt-BH.xls]_Sp_530"/>
      <sheetName val="[Spt-BH.xls][Spt-BH.xls]B__1561"/>
      <sheetName val="[Spt-BH.xls][Spt-BH.xls]B__1562"/>
      <sheetName val="[Spt-BH.xls][Spt-BH.xls]_Sp_538"/>
      <sheetName val="[Spt-BH.xls][Spt-BH.xls]B__1563"/>
      <sheetName val="[Spt-BH.xls][Spt-BH.xls]B__1564"/>
      <sheetName val="[Spt-BH.xls][Spt-BH.xls]B__1568"/>
      <sheetName val="[Spt-BH.xls][Spt-BH.xls]B__1569"/>
      <sheetName val="[Spt-BH.xls][Spt-BH.xls]_Sp_540"/>
      <sheetName val="[Spt-BH.xls][Spt-BH.xls]B__1570"/>
      <sheetName val="[Spt-BH.xls][Spt-BH.xls]B__1571"/>
      <sheetName val="[Spt-BH.xls]B____x005f_x0004______137"/>
      <sheetName val="[Spt-BH.xls]B___x005f_x0000__x000_134"/>
      <sheetName val="[Spt-BH.xls][Spt-BH.xls]B__1572"/>
      <sheetName val="[Spt-BH.xls][Spt-BH.xls]B__1573"/>
      <sheetName val="[Spt-BH.xls][Spt-BH.xls]_Sp_536"/>
      <sheetName val="[Spt-BH.xls][Spt-BH.xls]B__1565"/>
      <sheetName val="[Spt-BH.xls][Spt-BH.xls]B__1566"/>
      <sheetName val="[Spt-BH.xls][Spt-BH.xls]B__1567"/>
      <sheetName val="[Spt-BH.xls][Spt-BH.xls]_Sp_537"/>
      <sheetName val="[Spt-BH.xls][Spt-BH.xls]_Sp_539"/>
      <sheetName val="[Spt-BH.xls][Spt-BH_xls]B__1543"/>
      <sheetName val="[Spt-BH.xls][Spt-BH_xls]B__1544"/>
      <sheetName val="[Spt-BH.xls][Spt-BH_xls]B__1545"/>
      <sheetName val="[Spt-BH.xls][Spt-BH_xls]B__1546"/>
      <sheetName val="[Spt-BH.xls][Spt-BH_xls]_Sp_505"/>
      <sheetName val="[Spt-BH.xls][Spt-BH_xls]B__1547"/>
      <sheetName val="[Spt-BH.xls][Spt-BH_xls]B__1548"/>
      <sheetName val="[Spt-BH.xls][Spt-BH_xls]B__1549"/>
      <sheetName val="[Spt-BH.xls][Spt-BH_xls]_Sp_506"/>
      <sheetName val="[Spt-BH.xls][Spt-BH_xls]B__1550"/>
      <sheetName val="[Spt-BH.xls][Spt-BH_xls]B__1551"/>
      <sheetName val="[Spt-BH.xls][Spt-BH_xls]B__1552"/>
      <sheetName val="[Spt-BH.xls][Spt-BH_xls]B__1553"/>
      <sheetName val="[Spt-BH.xls][Spt-BH_xls]_Sp_507"/>
      <sheetName val="[Spt-BH.xls][Spt-BH_xls]B__1554"/>
      <sheetName val="[Spt-BH.xls][Spt-BH_xls]B__1555"/>
      <sheetName val="[Spt-BH.xls][Spt-BH_xls]_Sp_508"/>
      <sheetName val="[Spt-BH.xls][Spt-BH_xls]B__1556"/>
      <sheetName val="[Spt-BH.xls][Spt-BH_xls]B__1557"/>
      <sheetName val="[Spt-BH.xls][Spt-BH_xls]_Sp_509"/>
      <sheetName val="[Spt-BH.xls][Spt-BH.xls]B__1547"/>
      <sheetName val="[Spt-BH.xls][Spt-BH.xls]B__1548"/>
      <sheetName val="[Spt-BH.xls][Spt-BH.xls]B__1549"/>
      <sheetName val="[Spt-BH.xls][Spt-BH.xls]B__1550"/>
      <sheetName val="[Spt-BH.xls]B____x005f_x0004______135"/>
      <sheetName val="[Spt-BH.xls]B___x005f_x0000__x000_132"/>
      <sheetName val="[Spt-BH.xls][Spt-BH.xls]_Sp_532"/>
      <sheetName val="[Spt-BH.xls][Spt-BH.xls]B__1551"/>
      <sheetName val="[Spt-BH.xls][Spt-BH.xls]B__1552"/>
      <sheetName val="[Spt-BH.xls][Spt-BH.xls]B__1553"/>
      <sheetName val="[Spt-BH.xls][Spt-BH.xls]_Sp_533"/>
      <sheetName val="[Spt-BH.xls][Spt-BH_xls]B__1513"/>
      <sheetName val="[Spt-BH.xls][Spt-BH_xls]B__1514"/>
      <sheetName val="[Spt-BH.xls][Spt-BH_xls]B__1515"/>
      <sheetName val="[Spt-BH.xls][Spt-BH_xls]B__1516"/>
      <sheetName val="[Spt-BH.xls][Spt-BH_xls]_Sp_495"/>
      <sheetName val="[Spt-BH.xls][Spt-BH_xls]B__1517"/>
      <sheetName val="[Spt-BH.xls][Spt-BH_xls]B__1518"/>
      <sheetName val="[Spt-BH.xls][Spt-BH_xls]B__1519"/>
      <sheetName val="[Spt-BH.xls][Spt-BH_xls]_Sp_496"/>
      <sheetName val="[Spt-BH.xls][Spt-BH_xls]B__1520"/>
      <sheetName val="[Spt-BH.xls][Spt-BH_xls]B__1521"/>
      <sheetName val="[Spt-BH.xls][Spt-BH_xls]B__1522"/>
      <sheetName val="[Spt-BH.xls][Spt-BH_xls]B__1523"/>
      <sheetName val="[Spt-BH.xls][Spt-BH_xls]_Sp_497"/>
      <sheetName val="[Spt-BH.xls][Spt-BH_xls]B__1524"/>
      <sheetName val="[Spt-BH.xls][Spt-BH_xls]B__1525"/>
      <sheetName val="[Spt-BH.xls][Spt-BH_xls]_Sp_498"/>
      <sheetName val="[Spt-BH.xls][Spt-BH_xls]B__1526"/>
      <sheetName val="[Spt-BH.xls][Spt-BH_xls]B__1527"/>
      <sheetName val="[Spt-BH.xls][Spt-BH_xls]_Sp_499"/>
      <sheetName val="[Spt-BH.xls][Spt-BH.xls]B__1554"/>
      <sheetName val="[Spt-BH.xls][Spt-BH.xls]B__1555"/>
      <sheetName val="[Spt-BH.xls][Spt-BH.xls]B__1556"/>
      <sheetName val="[Spt-BH.xls][Spt-BH.xls]B__1557"/>
      <sheetName val="[Spt-BH.xls]B____x005f_x0004______136"/>
      <sheetName val="[Spt-BH.xls]B___x005f_x0000__x000_133"/>
      <sheetName val="[Spt-BH.xls][Spt-BH.xls]_Sp_534"/>
      <sheetName val="[Spt-BH.xls][Spt-BH.xls]B__1558"/>
      <sheetName val="[Spt-BH.xls][Spt-BH.xls]B__1559"/>
      <sheetName val="[Spt-BH.xls][Spt-BH.xls]B__1560"/>
      <sheetName val="[Spt-BH.xls][Spt-BH.xls]_Sp_535"/>
      <sheetName val="[Spt-BH.xls][Spt-BH_xls]B__1528"/>
      <sheetName val="[Spt-BH.xls][Spt-BH_xls]B__1529"/>
      <sheetName val="[Spt-BH.xls][Spt-BH_xls]B__1530"/>
      <sheetName val="[Spt-BH.xls][Spt-BH_xls]B__1531"/>
      <sheetName val="[Spt-BH.xls][Spt-BH_xls]_Sp_500"/>
      <sheetName val="[Spt-BH.xls][Spt-BH_xls]B__1532"/>
      <sheetName val="[Spt-BH.xls][Spt-BH_xls]B__1533"/>
      <sheetName val="[Spt-BH.xls][Spt-BH_xls]B__1534"/>
      <sheetName val="[Spt-BH.xls][Spt-BH_xls]_Sp_501"/>
      <sheetName val="[Spt-BH.xls][Spt-BH_xls]B__1535"/>
      <sheetName val="[Spt-BH.xls][Spt-BH_xls]B__1536"/>
      <sheetName val="[Spt-BH.xls][Spt-BH_xls]B__1537"/>
      <sheetName val="[Spt-BH.xls][Spt-BH_xls]B__1538"/>
      <sheetName val="[Spt-BH.xls][Spt-BH_xls]_Sp_502"/>
      <sheetName val="[Spt-BH.xls][Spt-BH_xls]B__1539"/>
      <sheetName val="[Spt-BH.xls][Spt-BH_xls]B__1540"/>
      <sheetName val="[Spt-BH.xls][Spt-BH_xls]_Sp_503"/>
      <sheetName val="[Spt-BH.xls][Spt-BH_xls]B__1541"/>
      <sheetName val="[Spt-BH.xls][Spt-BH_xls]B__1542"/>
      <sheetName val="[Spt-BH.xls][Spt-BH_xls]_Sp_504"/>
      <sheetName val="[Spt-BH.xls][Spt-BH.xls]B__1588"/>
      <sheetName val="[Spt-BH.xls][Spt-BH.xls]B__1589"/>
      <sheetName val="[Spt-BH.xls][Spt-BH.xls]_Sp_547"/>
      <sheetName val="[Spt-BH.xls][Spt-BH.xls]B__1590"/>
      <sheetName val="[Spt-BH.xls][Spt-BH.xls]B__1591"/>
      <sheetName val="[Spt-BH.xls][Spt-BH.xls]B__1595"/>
      <sheetName val="[Spt-BH.xls][Spt-BH.xls]B__1596"/>
      <sheetName val="[Spt-BH.xls][Spt-BH.xls]_Sp_549"/>
      <sheetName val="[Spt-BH.xls][Spt-BH.xls]B__1597"/>
      <sheetName val="[Spt-BH.xls][Spt-BH.xls]B__1598"/>
      <sheetName val="[Spt-BH.xls]B____x005f_x0004______140"/>
      <sheetName val="[Spt-BH.xls]B___x005f_x0000__x000_137"/>
      <sheetName val="[Spt-BH.xls][Spt-BH.xls]B__1599"/>
      <sheetName val="[Spt-BH.xls][Spt-BH.xls]B__1600"/>
      <sheetName val="[Spt-BH.xls][Spt-BH.xls]_Sp_545"/>
      <sheetName val="[Spt-BH.xls][Spt-BH.xls]B__1592"/>
      <sheetName val="[Spt-BH.xls][Spt-BH.xls]B__1593"/>
      <sheetName val="[Spt-BH.xls][Spt-BH.xls]B__1594"/>
      <sheetName val="[Spt-BH.xls][Spt-BH.xls]_Sp_546"/>
      <sheetName val="[Spt-BH.xls][Spt-BH.xls]_Sp_548"/>
      <sheetName val="[Spt-BH.xls][Spt-BH_xls]B__1588"/>
      <sheetName val="[Spt-BH.xls][Spt-BH_xls]B__1589"/>
      <sheetName val="[Spt-BH.xls][Spt-BH_xls]B__1590"/>
      <sheetName val="[Spt-BH.xls][Spt-BH_xls]B__1591"/>
      <sheetName val="[Spt-BH.xls][Spt-BH_xls]_Sp_520"/>
      <sheetName val="[Spt-BH.xls][Spt-BH_xls]B__1592"/>
      <sheetName val="[Spt-BH.xls][Spt-BH_xls]B__1593"/>
      <sheetName val="[Spt-BH.xls][Spt-BH_xls]B__1594"/>
      <sheetName val="[Spt-BH.xls][Spt-BH_xls]_Sp_521"/>
      <sheetName val="[Spt-BH.xls][Spt-BH_xls]B__1595"/>
      <sheetName val="[Spt-BH.xls][Spt-BH_xls]B__1596"/>
      <sheetName val="[Spt-BH.xls][Spt-BH_xls]B__1597"/>
      <sheetName val="[Spt-BH.xls][Spt-BH_xls]B__1598"/>
      <sheetName val="[Spt-BH.xls][Spt-BH_xls]_Sp_522"/>
      <sheetName val="[Spt-BH.xls][Spt-BH_xls]B__1599"/>
      <sheetName val="[Spt-BH.xls][Spt-BH_xls]B__1600"/>
      <sheetName val="[Spt-BH.xls][Spt-BH_xls]_Sp_523"/>
      <sheetName val="[Spt-BH.xls][Spt-BH_xls]B__1601"/>
      <sheetName val="[Spt-BH.xls][Spt-BH_xls]B__1602"/>
      <sheetName val="[Spt-BH.xls][Spt-BH_xls]_Sp_524"/>
      <sheetName val="[Spt-BH.xls][Spt-BH.xls]B__1574"/>
      <sheetName val="[Spt-BH.xls][Spt-BH.xls]B__1575"/>
      <sheetName val="[Spt-BH.xls][Spt-BH.xls]B__1576"/>
      <sheetName val="[Spt-BH.xls][Spt-BH.xls]B__1577"/>
      <sheetName val="[Spt-BH.xls]B____x005f_x0004______138"/>
      <sheetName val="[Spt-BH.xls]B___x005f_x0000__x000_135"/>
      <sheetName val="[Spt-BH.xls][Spt-BH.xls]_Sp_541"/>
      <sheetName val="[Spt-BH.xls][Spt-BH.xls]B__1578"/>
      <sheetName val="[Spt-BH.xls][Spt-BH.xls]B__1579"/>
      <sheetName val="[Spt-BH.xls][Spt-BH.xls]B__1580"/>
      <sheetName val="[Spt-BH.xls][Spt-BH.xls]_Sp_542"/>
      <sheetName val="[Spt-BH.xls][Spt-BH_xls]B__1558"/>
      <sheetName val="[Spt-BH.xls][Spt-BH_xls]B__1559"/>
      <sheetName val="[Spt-BH.xls][Spt-BH_xls]B__1560"/>
      <sheetName val="[Spt-BH.xls][Spt-BH_xls]B__1561"/>
      <sheetName val="[Spt-BH.xls][Spt-BH_xls]_Sp_510"/>
      <sheetName val="[Spt-BH.xls][Spt-BH_xls]B__1562"/>
      <sheetName val="[Spt-BH.xls][Spt-BH_xls]B__1563"/>
      <sheetName val="[Spt-BH.xls][Spt-BH_xls]B__1564"/>
      <sheetName val="[Spt-BH.xls][Spt-BH_xls]_Sp_511"/>
      <sheetName val="[Spt-BH.xls][Spt-BH_xls]B__1565"/>
      <sheetName val="[Spt-BH.xls][Spt-BH_xls]B__1566"/>
      <sheetName val="[Spt-BH.xls][Spt-BH_xls]B__1567"/>
      <sheetName val="[Spt-BH.xls][Spt-BH_xls]B__1568"/>
      <sheetName val="[Spt-BH.xls][Spt-BH_xls]_Sp_512"/>
      <sheetName val="[Spt-BH.xls][Spt-BH_xls]B__1569"/>
      <sheetName val="[Spt-BH.xls][Spt-BH_xls]B__1570"/>
      <sheetName val="[Spt-BH.xls][Spt-BH_xls]_Sp_513"/>
      <sheetName val="[Spt-BH.xls][Spt-BH_xls]B__1571"/>
      <sheetName val="[Spt-BH.xls][Spt-BH_xls]B__1572"/>
      <sheetName val="[Spt-BH.xls][Spt-BH_xls]_Sp_514"/>
      <sheetName val="[Spt-BH.xls][Spt-BH.xls]B__1581"/>
      <sheetName val="[Spt-BH.xls][Spt-BH.xls]B__1582"/>
      <sheetName val="[Spt-BH.xls][Spt-BH.xls]B__1583"/>
      <sheetName val="[Spt-BH.xls][Spt-BH.xls]B__1584"/>
      <sheetName val="[Spt-BH.xls]B____x005f_x0004______139"/>
      <sheetName val="[Spt-BH.xls]B___x005f_x0000__x000_136"/>
      <sheetName val="[Spt-BH.xls][Spt-BH.xls]_Sp_543"/>
      <sheetName val="[Spt-BH.xls][Spt-BH.xls]B__1585"/>
      <sheetName val="[Spt-BH.xls][Spt-BH.xls]B__1586"/>
      <sheetName val="[Spt-BH.xls][Spt-BH.xls]B__1587"/>
      <sheetName val="[Spt-BH.xls][Spt-BH.xls]_Sp_544"/>
      <sheetName val="[Spt-BH.xls][Spt-BH_xls]B__1573"/>
      <sheetName val="[Spt-BH.xls][Spt-BH_xls]B__1574"/>
      <sheetName val="[Spt-BH.xls][Spt-BH_xls]B__1575"/>
      <sheetName val="[Spt-BH.xls][Spt-BH_xls]B__1576"/>
      <sheetName val="[Spt-BH.xls][Spt-BH_xls]_Sp_515"/>
      <sheetName val="[Spt-BH.xls][Spt-BH_xls]B__1577"/>
      <sheetName val="[Spt-BH.xls][Spt-BH_xls]B__1578"/>
      <sheetName val="[Spt-BH.xls][Spt-BH_xls]B__1579"/>
      <sheetName val="[Spt-BH.xls][Spt-BH_xls]_Sp_516"/>
      <sheetName val="[Spt-BH.xls][Spt-BH_xls]B__1580"/>
      <sheetName val="[Spt-BH.xls][Spt-BH_xls]B__1581"/>
      <sheetName val="[Spt-BH.xls][Spt-BH_xls]B__1582"/>
      <sheetName val="[Spt-BH.xls][Spt-BH_xls]B__1583"/>
      <sheetName val="[Spt-BH.xls][Spt-BH_xls]_Sp_517"/>
      <sheetName val="[Spt-BH.xls][Spt-BH_xls]B__1584"/>
      <sheetName val="[Spt-BH.xls][Spt-BH_xls]B__1585"/>
      <sheetName val="[Spt-BH.xls][Spt-BH_xls]_Sp_518"/>
      <sheetName val="[Spt-BH.xls][Spt-BH_xls]B__1586"/>
      <sheetName val="[Spt-BH.xls][Spt-BH_xls]B__1587"/>
      <sheetName val="[Spt-BH.xls][Spt-BH_xls]_Sp_519"/>
      <sheetName val="[Spt-BH.xls][Spt-BH.xls]_Sp_553"/>
      <sheetName val="[Spt-BH.xls][Spt-BH.xls]B__1607"/>
      <sheetName val="[Spt-BH.xls][Spt-BH.xls]B__1608"/>
      <sheetName val="[Spt-BH.xls][Spt-BH.xls]_Sp_555"/>
      <sheetName val="[Spt-BH.xls][Spt-BH.xls]B__1609"/>
      <sheetName val="[Spt-BH.xls][Spt-BH.xls]B__1610"/>
      <sheetName val="[Spt-BH.xls][Spt-BH.xls]B__1611"/>
      <sheetName val="[Spt-BH.xls][Spt-BH.xls]B__1612"/>
      <sheetName val="[Spt-BH.xls][Spt-BH.xls]_Sp_554"/>
      <sheetName val="[Spt-BH.xls][Spt-BH.xls]_Sp_558"/>
      <sheetName val="[Spt-BH.xls][Spt-BH.xls]_Sp_556"/>
      <sheetName val="[Spt-BH.xls][Spt-BH.xls]_Sp_557"/>
      <sheetName val="[Spt-BH.xls][Spt-BH.xls]_Sp_560"/>
      <sheetName val="[Spt-BH.xls][Spt-BH.xls]_Sp_559"/>
      <sheetName val="[Spt-BH.xls][Spt-BH.xls]_Sp_561"/>
      <sheetName val="COMPLEXALL"/>
      <sheetName val="Current Bill MB ref"/>
      <sheetName val="[Spt-BH.xls][Spt-BH.xls]B__1617"/>
      <sheetName val="[Spt-BH.xls][Spt-BH.xls]B__1618"/>
      <sheetName val="[Spt-BH.xls][Spt-BH.xls]_Sp_564"/>
      <sheetName val="[Spt-BH.xls][Spt-BH.xls]B__1619"/>
      <sheetName val="[Spt-BH.xls][Spt-BH.xls]B__1620"/>
      <sheetName val="[Spt-BH.xls][Spt-BH.xls]B__1621"/>
      <sheetName val="[Spt-BH.xls][Spt-BH.xls]_Sp_562"/>
      <sheetName val="[Spt-BH.xls][Spt-BH.xls]B__1613"/>
      <sheetName val="[Spt-BH.xls][Spt-BH.xls]B__1622"/>
      <sheetName val="[Spt-BH.xls][Spt-BH.xls]B__1614"/>
      <sheetName val="[Spt-BH.xls][Spt-BH.xls]B__1615"/>
      <sheetName val="[Spt-BH.xls][Spt-BH.xls]_Sp_563"/>
      <sheetName val="[Spt-BH.xls][Spt-BH.xls]B__1616"/>
      <sheetName val="[Spt-BH.xls][Spt-BH.xls]B__1624"/>
      <sheetName val="[Spt-BH.xls][Spt-BH.xls]B__1625"/>
      <sheetName val="[Spt-BH.xls][Spt-BH.xls]_Sp_566"/>
      <sheetName val="[Spt-BH.xls][Spt-BH.xls]B__1626"/>
      <sheetName val="[Spt-BH.xls][Spt-BH.xls]B__1627"/>
      <sheetName val="[Spt-BH.xls][Spt-BH.xls]B__1628"/>
      <sheetName val="[Spt-BH.xls][Spt-BH.xls]B__1629"/>
      <sheetName val="[Spt-BH.xls][Spt-BH.xls]B__1623"/>
      <sheetName val="[Spt-BH.xls][Spt-BH.xls]_Sp_565"/>
      <sheetName val="[Spt-BH.xls][Spt-BH.xls]_Sp_600"/>
      <sheetName val="[Spt-BH.xls][Spt-BH.xls]_Sp_598"/>
      <sheetName val="[Spt-BH.xls][Spt-BH.xls]B__1700"/>
      <sheetName val="[Spt-BH.xls][Spt-BH.xls]B__1701"/>
      <sheetName val="[Spt-BH.xls][Spt-BH.xls]B__1702"/>
      <sheetName val="[Spt-BH.xls][Spt-BH.xls]B__1703"/>
      <sheetName val="[Spt-BH.xls][Spt-BH.xls]B__1704"/>
      <sheetName val="[Spt-BH.xls][Spt-BH.xls]B__1705"/>
      <sheetName val="[Spt-BH.xls][Spt-BH.xls]_Sp_599"/>
      <sheetName val="[Spt-BH.xls][Spt-BH.xls]B__1707"/>
      <sheetName val="[Spt-BH.xls][Spt-BH.xls]B__1708"/>
      <sheetName val="[Spt-BH.xls][Spt-BH.xls]_Sp_603"/>
      <sheetName val="[Spt-BH.xls][Spt-BH.xls]B__1709"/>
      <sheetName val="[Spt-BH.xls][Spt-BH.xls]B__1710"/>
      <sheetName val="[Spt-BH.xls]B____x005f_x0004______148"/>
      <sheetName val="[Spt-BH.xls]B___x005f_x0000__x000_144"/>
      <sheetName val="[Spt-BH.xls][Spt-BH.xls]B__1711"/>
      <sheetName val="[Spt-BH.xls][Spt-BH.xls]B__1712"/>
      <sheetName val="[Spt-BH.xls][Spt-BH.xls]B__1706"/>
      <sheetName val="[Spt-BH.xls][Spt-BH.xls]_Sp_601"/>
      <sheetName val="[Spt-BH.xls][Spt-BH_xls]B__1708"/>
      <sheetName val="[Spt-BH.xls][Spt-BH_xls]B__1709"/>
      <sheetName val="[Spt-BH.xls][Spt-BH_xls]B__1710"/>
      <sheetName val="[Spt-BH.xls][Spt-BH_xls]B__1711"/>
      <sheetName val="[Spt-BH.xls][Spt-BH_xls]_Sp_560"/>
      <sheetName val="[Spt-BH.xls][Spt-BH_xls]B__1712"/>
      <sheetName val="[Spt-BH.xls][Spt-BH_xls]B__1713"/>
      <sheetName val="[Spt-BH.xls][Spt-BH_xls]B__1714"/>
      <sheetName val="[Spt-BH.xls][Spt-BH_xls]_Sp_561"/>
      <sheetName val="[Spt-BH.xls][Spt-BH_xls]B__1715"/>
      <sheetName val="[Spt-BH.xls][Spt-BH_xls]B__1716"/>
      <sheetName val="[Spt-BH.xls][Spt-BH_xls]B__1717"/>
      <sheetName val="[Spt-BH.xls][Spt-BH_xls]B__1718"/>
      <sheetName val="[Spt-BH.xls][Spt-BH_xls]_Sp_562"/>
      <sheetName val="[Spt-BH.xls][Spt-BH_xls]B__1719"/>
      <sheetName val="[Spt-BH.xls][Spt-BH_xls]B__1720"/>
      <sheetName val="[Spt-BH.xls][Spt-BH_xls]_Sp_563"/>
      <sheetName val="[Spt-BH.xls][Spt-BH_xls]B__1721"/>
      <sheetName val="[Spt-BH.xls][Spt-BH_xls]B__1722"/>
      <sheetName val="[Spt-BH.xls][Spt-BH_xls]_Sp_564"/>
      <sheetName val="[Spt-BH.xls][Spt-BH.xls]B__1666"/>
      <sheetName val="[Spt-BH.xls][Spt-BH.xls]B__1667"/>
      <sheetName val="[Spt-BH.xls][Spt-BH.xls]_Sp_585"/>
      <sheetName val="[Spt-BH.xls][Spt-BH.xls]B__1668"/>
      <sheetName val="[Spt-BH.xls][Spt-BH.xls]B__1669"/>
      <sheetName val="[Spt-BH.xls][Spt-BH.xls]B__1670"/>
      <sheetName val="[Spt-BH.xls][Spt-BH.xls]_Sp_583"/>
      <sheetName val="[Spt-BH.xls][Spt-BH.xls]B__1671"/>
      <sheetName val="[Spt-BH.xls][Spt-BH.xls]_Sp_584"/>
      <sheetName val="[Spt-BH.xls][Spt-BH.xls]B__1673"/>
      <sheetName val="[Spt-BH.xls][Spt-BH.xls]B__1674"/>
      <sheetName val="[Spt-BH.xls][Spt-BH.xls]_Sp_588"/>
      <sheetName val="[Spt-BH.xls][Spt-BH.xls]B__1675"/>
      <sheetName val="[Spt-BH.xls][Spt-BH.xls]B__1676"/>
      <sheetName val="[Spt-BH.xls]B____x005f_x0004______143"/>
      <sheetName val="[Spt-BH.xls]B___x005f_x0000__x000_140"/>
      <sheetName val="[Spt-BH.xls][Spt-BH.xls]B__1677"/>
      <sheetName val="[Spt-BH.xls][Spt-BH.xls]B__1678"/>
      <sheetName val="[Spt-BH.xls][Spt-BH.xls]B__1672"/>
      <sheetName val="[Spt-BH.xls][Spt-BH.xls]_Sp_586"/>
      <sheetName val="[Spt-BH.xls][Spt-BH_xls]B__1648"/>
      <sheetName val="[Spt-BH.xls][Spt-BH_xls]B__1649"/>
      <sheetName val="[Spt-BH.xls][Spt-BH_xls]B__1650"/>
      <sheetName val="[Spt-BH.xls][Spt-BH_xls]B__1651"/>
      <sheetName val="[Spt-BH.xls][Spt-BH_xls]_Sp_540"/>
      <sheetName val="[Spt-BH.xls][Spt-BH_xls]B__1652"/>
      <sheetName val="[Spt-BH.xls][Spt-BH_xls]B__1653"/>
      <sheetName val="[Spt-BH.xls][Spt-BH_xls]B__1654"/>
      <sheetName val="[Spt-BH.xls][Spt-BH_xls]_Sp_541"/>
      <sheetName val="[Spt-BH.xls][Spt-BH_xls]B__1655"/>
      <sheetName val="[Spt-BH.xls][Spt-BH_xls]B__1656"/>
      <sheetName val="[Spt-BH.xls][Spt-BH_xls]B__1657"/>
      <sheetName val="[Spt-BH.xls][Spt-BH_xls]B__1658"/>
      <sheetName val="[Spt-BH.xls][Spt-BH_xls]_Sp_542"/>
      <sheetName val="[Spt-BH.xls][Spt-BH_xls]B__1659"/>
      <sheetName val="[Spt-BH.xls][Spt-BH_xls]B__1660"/>
      <sheetName val="[Spt-BH.xls][Spt-BH_xls]_Sp_543"/>
      <sheetName val="[Spt-BH.xls][Spt-BH_xls]B__1661"/>
      <sheetName val="[Spt-BH.xls][Spt-BH_xls]B__1662"/>
      <sheetName val="[Spt-BH.xls][Spt-BH_xls]_Sp_544"/>
      <sheetName val="[Spt-BH.xls][Spt-BH.xls]_Sp_567"/>
      <sheetName val="[Spt-BH.xls][Spt-BH.xls]B__1630"/>
      <sheetName val="[Spt-BH.xls][Spt-BH.xls]_Sp_573"/>
      <sheetName val="[Spt-BH.xls][Spt-BH.xls]B__1631"/>
      <sheetName val="[Spt-BH.xls][Spt-BH.xls]B__1632"/>
      <sheetName val="[Spt-BH.xls][Spt-BH.xls]B__1633"/>
      <sheetName val="[Spt-BH.xls][Spt-BH.xls]_Sp_570"/>
      <sheetName val="[Spt-BH.xls][Spt-BH.xls]B__1634"/>
      <sheetName val="[Spt-BH.xls][Spt-BH.xls]_Sp_568"/>
      <sheetName val="[Spt-BH.xls][Spt-BH.xls]_Sp_571"/>
      <sheetName val="[Spt-BH.xls][Spt-BH.xls]_Sp_569"/>
      <sheetName val="[Spt-BH.xls][Spt-BH.xls]_Sp_572"/>
      <sheetName val="[Spt-BH.xls][Spt-BH.xls]B__1639"/>
      <sheetName val="[Spt-BH.xls][Spt-BH.xls]B__1646"/>
      <sheetName val="[Spt-BH.xls][Spt-BH.xls]B__1647"/>
      <sheetName val="[Spt-BH.xls][Spt-BH.xls]_Sp_579"/>
      <sheetName val="[Spt-BH.xls][Spt-BH.xls]B__1648"/>
      <sheetName val="[Spt-BH.xls][Spt-BH.xls]B__1649"/>
      <sheetName val="[Spt-BH.xls][Spt-BH.xls]_Sp_575"/>
      <sheetName val="[Spt-BH.xls][Spt-BH.xls]B__1640"/>
      <sheetName val="[Spt-BH.xls][Spt-BH.xls]_Sp_577"/>
      <sheetName val="[Spt-BH.xls][Spt-BH.xls]B__1641"/>
      <sheetName val="[Spt-BH.xls][Spt-BH.xls]B__1642"/>
      <sheetName val="[Spt-BH.xls][Spt-BH.xls]B__1643"/>
      <sheetName val="[Spt-BH.xls][Spt-BH.xls]B__1650"/>
      <sheetName val="[Spt-BH.xls][Spt-BH.xls]B__1651"/>
      <sheetName val="[Spt-BH.xls][Spt-BH.xls]B__1644"/>
      <sheetName val="[Spt-BH.xls][Spt-BH.xls]B__1645"/>
      <sheetName val="[Spt-BH.xls][Spt-BH.xls]_Sp_578"/>
      <sheetName val="[Spt-BH.xls][Spt-BH_xls]B__1603"/>
      <sheetName val="[Spt-BH.xls][Spt-BH_xls]B__1604"/>
      <sheetName val="[Spt-BH.xls][Spt-BH_xls]B__1605"/>
      <sheetName val="[Spt-BH.xls][Spt-BH_xls]B__1606"/>
      <sheetName val="[Spt-BH.xls][Spt-BH_xls]_Sp_525"/>
      <sheetName val="[Spt-BH.xls][Spt-BH_xls]B__1607"/>
      <sheetName val="[Spt-BH.xls][Spt-BH_xls]B__1608"/>
      <sheetName val="[Spt-BH.xls][Spt-BH_xls]B__1609"/>
      <sheetName val="[Spt-BH.xls][Spt-BH_xls]_Sp_526"/>
      <sheetName val="[Spt-BH.xls][Spt-BH_xls]B__1610"/>
      <sheetName val="[Spt-BH.xls][Spt-BH_xls]B__1611"/>
      <sheetName val="[Spt-BH.xls][Spt-BH_xls]B__1612"/>
      <sheetName val="[Spt-BH.xls][Spt-BH_xls]B__1613"/>
      <sheetName val="[Spt-BH.xls][Spt-BH_xls]_Sp_527"/>
      <sheetName val="[Spt-BH.xls][Spt-BH.xls]_Sp_576"/>
      <sheetName val="[Spt-BH.xls][Spt-BH_xls]B__1614"/>
      <sheetName val="[Spt-BH.xls][Spt-BH_xls]B__1615"/>
      <sheetName val="[Spt-BH.xls][Spt-BH_xls]_Sp_528"/>
      <sheetName val="[Spt-BH.xls][Spt-BH_xls]B__1616"/>
      <sheetName val="[Spt-BH.xls][Spt-BH_xls]B__1617"/>
      <sheetName val="[Spt-BH.xls][Spt-BH_xls]_Sp_529"/>
      <sheetName val="[Spt-BH.xls][Spt-BH.xls]B__1635"/>
      <sheetName val="[Spt-BH.xls][Spt-BH.xls]B__1636"/>
      <sheetName val="[Spt-BH.xls][Spt-BH.xls]B__1637"/>
      <sheetName val="[Spt-BH.xls][Spt-BH.xls]B__1638"/>
      <sheetName val="[Spt-BH.xls][Spt-BH.xls]_Sp_574"/>
      <sheetName val="[Spt-BH.xls][Spt-BH.xls]B__1653"/>
      <sheetName val="[Spt-BH.xls][Spt-BH.xls]B__1654"/>
      <sheetName val="[Spt-BH.xls][Spt-BH.xls]_Sp_581"/>
      <sheetName val="[Spt-BH.xls][Spt-BH.xls]B__1655"/>
      <sheetName val="[Spt-BH.xls][Spt-BH.xls]B__1656"/>
      <sheetName val="[Spt-BH.xls]B____x005f_x0004______141"/>
      <sheetName val="[Spt-BH.xls]B___x005f_x0000__x000_138"/>
      <sheetName val="[Spt-BH.xls][Spt-BH.xls]B__1657"/>
      <sheetName val="[Spt-BH.xls][Spt-BH.xls]B__1658"/>
      <sheetName val="[Spt-BH.xls][Spt-BH.xls]B__1652"/>
      <sheetName val="[Spt-BH.xls][Spt-BH.xls]_Sp_580"/>
      <sheetName val="[Spt-BH.xls][Spt-BH_xls]B__1618"/>
      <sheetName val="[Spt-BH.xls][Spt-BH_xls]B__1619"/>
      <sheetName val="[Spt-BH.xls][Spt-BH_xls]B__1620"/>
      <sheetName val="[Spt-BH.xls][Spt-BH_xls]B__1621"/>
      <sheetName val="[Spt-BH.xls][Spt-BH_xls]_Sp_530"/>
      <sheetName val="[Spt-BH.xls][Spt-BH_xls]B__1622"/>
      <sheetName val="[Spt-BH.xls][Spt-BH_xls]B__1623"/>
      <sheetName val="[Spt-BH.xls][Spt-BH_xls]B__1624"/>
      <sheetName val="[Spt-BH.xls][Spt-BH_xls]_Sp_531"/>
      <sheetName val="[Spt-BH.xls][Spt-BH_xls]B__1625"/>
      <sheetName val="[Spt-BH.xls][Spt-BH_xls]B__1626"/>
      <sheetName val="[Spt-BH.xls][Spt-BH_xls]B__1627"/>
      <sheetName val="[Spt-BH.xls][Spt-BH_xls]B__1628"/>
      <sheetName val="[Spt-BH.xls][Spt-BH_xls]_Sp_532"/>
      <sheetName val="[Spt-BH.xls][Spt-BH_xls]B__1629"/>
      <sheetName val="[Spt-BH.xls][Spt-BH_xls]B__1630"/>
      <sheetName val="[Spt-BH.xls][Spt-BH_xls]_Sp_533"/>
      <sheetName val="[Spt-BH.xls][Spt-BH_xls]B__1631"/>
      <sheetName val="[Spt-BH.xls][Spt-BH_xls]B__1632"/>
      <sheetName val="[Spt-BH.xls][Spt-BH_xls]_Sp_534"/>
      <sheetName val="[Spt-BH.xls][Spt-BH.xls]B__1660"/>
      <sheetName val="[Spt-BH.xls][Spt-BH.xls]B__1661"/>
      <sheetName val="[Spt-BH.xls][Spt-BH.xls]B__1662"/>
      <sheetName val="[Spt-BH.xls][Spt-BH.xls]B__1663"/>
      <sheetName val="[Spt-BH.xls]B____x005f_x0004______142"/>
      <sheetName val="[Spt-BH.xls]B___x005f_x0000__x000_139"/>
      <sheetName val="[Spt-BH.xls][Spt-BH.xls]B__1664"/>
      <sheetName val="[Spt-BH.xls][Spt-BH.xls]B__1665"/>
      <sheetName val="[Spt-BH.xls][Spt-BH.xls]B__1659"/>
      <sheetName val="[Spt-BH.xls][Spt-BH.xls]_Sp_582"/>
      <sheetName val="[Spt-BH.xls][Spt-BH_xls]B__1633"/>
      <sheetName val="[Spt-BH.xls][Spt-BH_xls]B__1634"/>
      <sheetName val="[Spt-BH.xls][Spt-BH_xls]B__1635"/>
      <sheetName val="[Spt-BH.xls][Spt-BH_xls]B__1636"/>
      <sheetName val="[Spt-BH.xls][Spt-BH_xls]_Sp_535"/>
      <sheetName val="[Spt-BH.xls][Spt-BH_xls]B__1637"/>
      <sheetName val="[Spt-BH.xls][Spt-BH_xls]B__1638"/>
      <sheetName val="[Spt-BH.xls][Spt-BH_xls]B__1639"/>
      <sheetName val="[Spt-BH.xls][Spt-BH_xls]_Sp_536"/>
      <sheetName val="[Spt-BH.xls][Spt-BH_xls]B__1640"/>
      <sheetName val="[Spt-BH.xls][Spt-BH_xls]B__1641"/>
      <sheetName val="[Spt-BH.xls][Spt-BH_xls]B__1642"/>
      <sheetName val="[Spt-BH.xls][Spt-BH_xls]B__1643"/>
      <sheetName val="[Spt-BH.xls][Spt-BH_xls]_Sp_537"/>
      <sheetName val="[Spt-BH.xls][Spt-BH_xls]B__1644"/>
      <sheetName val="[Spt-BH.xls][Spt-BH_xls]B__1645"/>
      <sheetName val="[Spt-BH.xls][Spt-BH_xls]_Sp_538"/>
      <sheetName val="[Spt-BH.xls][Spt-BH_xls]B__1646"/>
      <sheetName val="[Spt-BH.xls][Spt-BH_xls]B__1647"/>
      <sheetName val="[Spt-BH.xls][Spt-BH_xls]_Sp_539"/>
      <sheetName val="[Spt-BH.xls][Spt-BH.xls]B__1680"/>
      <sheetName val="[Spt-BH.xls][Spt-BH.xls]B__1681"/>
      <sheetName val="[Spt-BH.xls][Spt-BH.xls]_Sp_590"/>
      <sheetName val="[Spt-BH.xls][Spt-BH.xls]B__1682"/>
      <sheetName val="[Spt-BH.xls][Spt-BH.xls]B__1683"/>
      <sheetName val="[Spt-BH.xls]B____x005f_x0004______144"/>
      <sheetName val="[Spt-BH.xls]B___x005f_x0000__x000_141"/>
      <sheetName val="[Spt-BH.xls][Spt-BH.xls]B__1684"/>
      <sheetName val="[Spt-BH.xls][Spt-BH.xls]B__1685"/>
      <sheetName val="[Spt-BH.xls][Spt-BH.xls]B__1679"/>
      <sheetName val="[Spt-BH.xls][Spt-BH.xls]_Sp_589"/>
      <sheetName val="[Spt-BH.xls][Spt-BH_xls]B__1663"/>
      <sheetName val="[Spt-BH.xls][Spt-BH_xls]B__1664"/>
      <sheetName val="[Spt-BH.xls][Spt-BH_xls]B__1665"/>
      <sheetName val="[Spt-BH.xls][Spt-BH_xls]B__1666"/>
      <sheetName val="[Spt-BH.xls][Spt-BH_xls]_Sp_545"/>
      <sheetName val="[Spt-BH.xls][Spt-BH_xls]B__1667"/>
      <sheetName val="[Spt-BH.xls][Spt-BH_xls]B__1668"/>
      <sheetName val="[Spt-BH.xls][Spt-BH_xls]B__1669"/>
      <sheetName val="[Spt-BH.xls][Spt-BH_xls]_Sp_546"/>
      <sheetName val="[Spt-BH.xls][Spt-BH_xls]B__1670"/>
      <sheetName val="[Spt-BH.xls][Spt-BH_xls]B__1671"/>
      <sheetName val="[Spt-BH.xls][Spt-BH_xls]B__1672"/>
      <sheetName val="[Spt-BH.xls][Spt-BH_xls]B__1673"/>
      <sheetName val="[Spt-BH.xls][Spt-BH_xls]_Sp_547"/>
      <sheetName val="[Spt-BH.xls][Spt-BH_xls]B__1674"/>
      <sheetName val="[Spt-BH.xls][Spt-BH_xls]B__1675"/>
      <sheetName val="[Spt-BH.xls][Spt-BH_xls]_Sp_548"/>
      <sheetName val="[Spt-BH.xls][Spt-BH_xls]B__1676"/>
      <sheetName val="[Spt-BH.xls][Spt-BH_xls]B__1677"/>
      <sheetName val="[Spt-BH.xls][Spt-BH_xls]_Sp_549"/>
      <sheetName val="[Spt-BH.xls][Spt-BH.xls]B__1687"/>
      <sheetName val="[Spt-BH.xls][Spt-BH.xls]B__1688"/>
      <sheetName val="[Spt-BH.xls][Spt-BH.xls]_Sp_595"/>
      <sheetName val="[Spt-BH.xls][Spt-BH.xls]B__1689"/>
      <sheetName val="[Spt-BH.xls][Spt-BH.xls]B__1690"/>
      <sheetName val="[Spt-BH.xls]B____x005f_x0004______145"/>
      <sheetName val="[Spt-BH.xls]B___x005f_x0000__x000_142"/>
      <sheetName val="[Spt-BH.xls][Spt-BH.xls]B__1691"/>
      <sheetName val="[Spt-BH.xls][Spt-BH.xls]B__1692"/>
      <sheetName val="[Spt-BH.xls][Spt-BH.xls]B__1686"/>
      <sheetName val="[Spt-BH.xls][Spt-BH.xls]_Sp_591"/>
      <sheetName val="[Spt-BH.xls][Spt-BH_xls]B__1678"/>
      <sheetName val="[Spt-BH.xls][Spt-BH_xls]B__1679"/>
      <sheetName val="[Spt-BH.xls][Spt-BH_xls]B__1680"/>
      <sheetName val="[Spt-BH.xls][Spt-BH_xls]B__1681"/>
      <sheetName val="[Spt-BH.xls][Spt-BH_xls]_Sp_550"/>
      <sheetName val="[Spt-BH.xls][Spt-BH_xls]B__1682"/>
      <sheetName val="[Spt-BH.xls][Spt-BH_xls]B__1683"/>
      <sheetName val="[Spt-BH.xls][Spt-BH_xls]B__1684"/>
      <sheetName val="[Spt-BH.xls][Spt-BH_xls]_Sp_551"/>
      <sheetName val="[Spt-BH.xls][Spt-BH_xls]B__1685"/>
      <sheetName val="[Spt-BH.xls][Spt-BH_xls]B__1686"/>
      <sheetName val="[Spt-BH.xls][Spt-BH_xls]B__1687"/>
      <sheetName val="[Spt-BH.xls][Spt-BH_xls]B__1688"/>
      <sheetName val="[Spt-BH.xls][Spt-BH_xls]_Sp_552"/>
      <sheetName val="[Spt-BH.xls][Spt-BH_xls]B__1689"/>
      <sheetName val="[Spt-BH.xls][Spt-BH_xls]B__1690"/>
      <sheetName val="[Spt-BH.xls][Spt-BH_xls]_Sp_553"/>
      <sheetName val="[Spt-BH.xls][Spt-BH_xls]B__1691"/>
      <sheetName val="[Spt-BH.xls][Spt-BH_xls]B__1692"/>
      <sheetName val="[Spt-BH.xls][Spt-BH_xls]_Sp_554"/>
      <sheetName val="[Spt-BH.xls][Spt-BH.xls]_Sp_587"/>
      <sheetName val="[Spt-BH.xls][Spt-BH.xls]B__1694"/>
      <sheetName val="[Spt-BH.xls][Spt-BH.xls]B__1695"/>
      <sheetName val="[Spt-BH.xls][Spt-BH.xls]_Sp_597"/>
      <sheetName val="[Spt-BH.xls][Spt-BH.xls]B__1696"/>
      <sheetName val="[Spt-BH.xls][Spt-BH.xls]B__1697"/>
      <sheetName val="[Spt-BH.xls]B____x005f_x0004______146"/>
      <sheetName val="[Spt-BH.xls]B___x005f_x0000__x000_143"/>
      <sheetName val="[Spt-BH.xls][Spt-BH.xls]B__1698"/>
      <sheetName val="[Spt-BH.xls][Spt-BH.xls]B__1699"/>
      <sheetName val="[Spt-BH.xls][Spt-BH.xls]B__1693"/>
      <sheetName val="[Spt-BH.xls][Spt-BH.xls]_Sp_596"/>
      <sheetName val="[Spt-BH.xls][Spt-BH_xls]B__1693"/>
      <sheetName val="[Spt-BH.xls][Spt-BH_xls]B__1694"/>
      <sheetName val="[Spt-BH.xls][Spt-BH_xls]B__1695"/>
      <sheetName val="[Spt-BH.xls][Spt-BH_xls]B__1696"/>
      <sheetName val="[Spt-BH.xls][Spt-BH_xls]_Sp_555"/>
      <sheetName val="[Spt-BH.xls][Spt-BH_xls]B__1697"/>
      <sheetName val="[Spt-BH.xls][Spt-BH_xls]B__1698"/>
      <sheetName val="[Spt-BH.xls][Spt-BH_xls]B__1699"/>
      <sheetName val="[Spt-BH.xls][Spt-BH_xls]_Sp_556"/>
      <sheetName val="[Spt-BH.xls][Spt-BH_xls]B__1700"/>
      <sheetName val="[Spt-BH.xls][Spt-BH_xls]B__1701"/>
      <sheetName val="[Spt-BH.xls][Spt-BH_xls]B__1702"/>
      <sheetName val="[Spt-BH.xls][Spt-BH_xls]B__1703"/>
      <sheetName val="[Spt-BH.xls][Spt-BH_xls]_Sp_557"/>
      <sheetName val="[Spt-BH.xls][Spt-BH_xls]B__1704"/>
      <sheetName val="[Spt-BH.xls][Spt-BH_xls]B__1705"/>
      <sheetName val="[Spt-BH.xls][Spt-BH_xls]_Sp_558"/>
      <sheetName val="[Spt-BH.xls][Spt-BH_xls]B__1706"/>
      <sheetName val="[Spt-BH.xls][Spt-BH_xls]B__1707"/>
      <sheetName val="[Spt-BH.xls][Spt-BH_xls]_Sp_559"/>
      <sheetName val="[Spt-BH.xls][Spt-BH.xls]_Sp_594"/>
      <sheetName val="[Spt-BH.xls][Spt-BH.xls]_Sp_592"/>
      <sheetName val="[Spt-BH.xls][Spt-BH.xls]_Sp_593"/>
      <sheetName val="[Spt-BH.xls]B____x005f_x0004______147"/>
      <sheetName val="[Spt-BH.xls][Spt-BH.xls]_Sp_602"/>
      <sheetName val="[Spt-BH.xls][Spt-BH.xls]B__1713"/>
      <sheetName val="[Spt-BH.xls][Spt-BH.xls]B__1714"/>
      <sheetName val="[Spt-BH.xls][Spt-BH.xls]_Sp_612"/>
      <sheetName val="[Spt-BH.xls][Spt-BH.xls]B__1715"/>
      <sheetName val="[Spt-BH.xls][Spt-BH.xls]B__1716"/>
      <sheetName val="[Spt-BH.xls][Spt-BH.xls]B__1717"/>
      <sheetName val="[Spt-BH.xls][Spt-BH.xls]_Sp_604"/>
      <sheetName val="[Spt-BH.xls][Spt-BH.xls]B__1718"/>
      <sheetName val="[Spt-BH.xls][Spt-BH.xls]_Sp_605"/>
      <sheetName val="[Spt-BH.xls][Spt-BH.xls]B__1767"/>
      <sheetName val="[Spt-BH.xls][Spt-BH.xls]B__1768"/>
      <sheetName val="[Spt-BH.xls][Spt-BH.xls]_Sp_614"/>
      <sheetName val="[Spt-BH.xls][Spt-BH.xls]B__1769"/>
      <sheetName val="[Spt-BH.xls][Spt-BH.xls]B__1770"/>
      <sheetName val="[Spt-BH.xls]B____x005f_x0004______149"/>
      <sheetName val="[Spt-BH.xls]B___x005f_x0000__x000_145"/>
      <sheetName val="[Spt-BH.xls][Spt-BH.xls]B__1771"/>
      <sheetName val="[Spt-BH.xls][Spt-BH.xls]B__1772"/>
      <sheetName val="[Spt-BH.xls][Spt-BH.xls]B__1719"/>
      <sheetName val="[Spt-BH.xls][Spt-BH.xls]_Sp_613"/>
      <sheetName val="[Spt-BH.xls][Spt-BH_xls]B__1723"/>
      <sheetName val="[Spt-BH.xls][Spt-BH_xls]B__1724"/>
      <sheetName val="[Spt-BH.xls][Spt-BH_xls]B__1725"/>
      <sheetName val="[Spt-BH.xls][Spt-BH_xls]B__1726"/>
      <sheetName val="[Spt-BH.xls][Spt-BH_xls]_Sp_565"/>
      <sheetName val="[Spt-BH.xls][Spt-BH_xls]B__1727"/>
      <sheetName val="[Spt-BH.xls][Spt-BH_xls]B__1728"/>
      <sheetName val="[Spt-BH.xls][Spt-BH_xls]B__1729"/>
      <sheetName val="[Spt-BH.xls][Spt-BH_xls]_Sp_566"/>
      <sheetName val="[Spt-BH.xls][Spt-BH_xls]B__1730"/>
      <sheetName val="[Spt-BH.xls][Spt-BH_xls]B__1731"/>
      <sheetName val="[Spt-BH.xls][Spt-BH_xls]B__1732"/>
      <sheetName val="[Spt-BH.xls][Spt-BH_xls]B__1733"/>
      <sheetName val="[Spt-BH.xls][Spt-BH_xls]_Sp_567"/>
      <sheetName val="[Spt-BH.xls][Spt-BH_xls]B__1734"/>
      <sheetName val="[Spt-BH.xls][Spt-BH_xls]B__1735"/>
      <sheetName val="[Spt-BH.xls][Spt-BH_xls]_Sp_568"/>
      <sheetName val="[Spt-BH.xls][Spt-BH_xls]B__1736"/>
      <sheetName val="[Spt-BH.xls][Spt-BH_xls]B__1737"/>
      <sheetName val="[Spt-BH.xls][Spt-BH_xls]_Sp_569"/>
      <sheetName val="[Spt-BH.xls][Spt-BH.xls]B__1753"/>
      <sheetName val="[Spt-BH.xls][Spt-BH.xls]B__1754"/>
      <sheetName val="[Spt-BH.xls][Spt-BH.xls]_Sp_610"/>
      <sheetName val="[Spt-BH.xls][Spt-BH.xls]B__1755"/>
      <sheetName val="[Spt-BH.xls][Spt-BH.xls]B__1756"/>
      <sheetName val="[Spt-BH.xls][Spt-BH.xls]B__1757"/>
      <sheetName val="[Spt-BH.xls][Spt-BH.xls]_Sp_608"/>
      <sheetName val="[Spt-BH.xls][Spt-BH.xls]B__1758"/>
      <sheetName val="[Spt-BH.xls][Spt-BH.xls]_Sp_609"/>
      <sheetName val="[Spt-BH.xls][Spt-BH.xls]B__1760"/>
      <sheetName val="[Spt-BH.xls][Spt-BH.xls]B__1761"/>
      <sheetName val="[Spt-BH.xls][Spt-BH.xls]B__1762"/>
      <sheetName val="[Spt-BH.xls][Spt-BH.xls]B__1763"/>
      <sheetName val="[Spt-BH.xls]B____x005f_x0004______152"/>
      <sheetName val="[Spt-BH.xls]B___x005f_x0000__x000_149"/>
      <sheetName val="[Spt-BH.xls][Spt-BH.xls]B__1764"/>
      <sheetName val="[Spt-BH.xls][Spt-BH.xls]B__1765"/>
      <sheetName val="[Spt-BH.xls][Spt-BH.xls]B__1759"/>
      <sheetName val="[Spt-BH.xls][Spt-BH.xls]_Sp_611"/>
      <sheetName val="[Spt-BH.xls][Spt-BH_xls]B__1783"/>
      <sheetName val="[Spt-BH.xls][Spt-BH_xls]B__1784"/>
      <sheetName val="[Spt-BH.xls][Spt-BH_xls]B__1785"/>
      <sheetName val="[Spt-BH.xls][Spt-BH_xls]B__1786"/>
      <sheetName val="[Spt-BH.xls][Spt-BH_xls]_Sp_585"/>
      <sheetName val="[Spt-BH.xls][Spt-BH_xls]B__1787"/>
      <sheetName val="[Spt-BH.xls][Spt-BH_xls]B__1788"/>
      <sheetName val="[Spt-BH.xls][Spt-BH_xls]B__1789"/>
      <sheetName val="[Spt-BH.xls][Spt-BH_xls]_Sp_586"/>
      <sheetName val="[Spt-BH.xls][Spt-BH_xls]B__1790"/>
      <sheetName val="[Spt-BH.xls][Spt-BH_xls]B__1791"/>
      <sheetName val="[Spt-BH.xls][Spt-BH_xls]B__1792"/>
      <sheetName val="[Spt-BH.xls][Spt-BH_xls]B__1793"/>
      <sheetName val="[Spt-BH.xls][Spt-BH_xls]_Sp_587"/>
      <sheetName val="[Spt-BH.xls][Spt-BH_xls]B__1794"/>
      <sheetName val="[Spt-BH.xls][Spt-BH_xls]B__1795"/>
      <sheetName val="[Spt-BH.xls][Spt-BH_xls]_Sp_588"/>
      <sheetName val="[Spt-BH.xls][Spt-BH_xls]B__1796"/>
      <sheetName val="[Spt-BH.xls][Spt-BH_xls]B__1797"/>
      <sheetName val="[Spt-BH.xls][Spt-BH_xls]_Sp_589"/>
      <sheetName val="[Spt-BH.xls][Spt-BH.xls]B__1747"/>
      <sheetName val="[Spt-BH.xls][Spt-BH.xls]B__1748"/>
      <sheetName val="[Spt-BH.xls][Spt-BH.xls]B__1749"/>
      <sheetName val="[Spt-BH.xls][Spt-BH.xls]B__1750"/>
      <sheetName val="[Spt-BH.xls]B____x005f_x0004______151"/>
      <sheetName val="[Spt-BH.xls]B___x005f_x0000__x000_148"/>
      <sheetName val="[Spt-BH.xls][Spt-BH.xls]B__1751"/>
      <sheetName val="[Spt-BH.xls][Spt-BH.xls]B__1740"/>
      <sheetName val="[Spt-BH.xls][Spt-BH.xls]B__1741"/>
      <sheetName val="[Spt-BH.xls][Spt-BH.xls]_Sp_606"/>
      <sheetName val="[Spt-BH.xls][Spt-BH.xls]B__1742"/>
      <sheetName val="[Spt-BH.xls][Spt-BH.xls]B__1743"/>
      <sheetName val="[Spt-BH.xls][Spt-BH.xls]B__1752"/>
      <sheetName val="[Spt-BH.xls][Spt-BH.xls]B__1744"/>
      <sheetName val="[Spt-BH.xls][Spt-BH.xls]B__1745"/>
      <sheetName val="[Spt-BH.xls][Spt-BH.xls]_Sp_607"/>
      <sheetName val="[Spt-BH.xls][Spt-BH_xls]B__1768"/>
      <sheetName val="[Spt-BH.xls][Spt-BH_xls]B__1769"/>
      <sheetName val="[Spt-BH.xls][Spt-BH_xls]B__1770"/>
      <sheetName val="[Spt-BH.xls][Spt-BH_xls]B__1771"/>
      <sheetName val="[Spt-BH.xls][Spt-BH_xls]_Sp_580"/>
      <sheetName val="[Spt-BH.xls][Spt-BH_xls]B__1772"/>
      <sheetName val="[Spt-BH.xls][Spt-BH_xls]B__1773"/>
      <sheetName val="[Spt-BH.xls][Spt-BH_xls]B__1774"/>
      <sheetName val="[Spt-BH.xls][Spt-BH_xls]_Sp_581"/>
      <sheetName val="[Spt-BH.xls][Spt-BH_xls]B__1775"/>
      <sheetName val="[Spt-BH.xls][Spt-BH_xls]B__1776"/>
      <sheetName val="[Spt-BH.xls][Spt-BH_xls]B__1777"/>
      <sheetName val="[Spt-BH.xls][Spt-BH_xls]B__1778"/>
      <sheetName val="[Spt-BH.xls][Spt-BH_xls]_Sp_582"/>
      <sheetName val="[Spt-BH.xls][Spt-BH.xls]B__1746"/>
      <sheetName val="[Spt-BH.xls][Spt-BH_xls]B__1779"/>
      <sheetName val="[Spt-BH.xls][Spt-BH_xls]B__1780"/>
      <sheetName val="[Spt-BH.xls][Spt-BH_xls]_Sp_583"/>
      <sheetName val="[Spt-BH.xls][Spt-BH_xls]B__1781"/>
      <sheetName val="[Spt-BH.xls][Spt-BH_xls]B__1782"/>
      <sheetName val="[Spt-BH.xls][Spt-BH_xls]_Sp_584"/>
      <sheetName val="[Spt-BH.xls][Spt-BH.xls]B__1727"/>
      <sheetName val="[Spt-BH.xls][Spt-BH.xls]B__1728"/>
      <sheetName val="[Spt-BH.xls][Spt-BH.xls]B__1729"/>
      <sheetName val="[Spt-BH.xls][Spt-BH.xls]B__1730"/>
      <sheetName val="[Spt-BH.xls][Spt-BH.xls]B__1731"/>
      <sheetName val="[Spt-BH.xls][Spt-BH.xls]B__1732"/>
      <sheetName val="[Spt-BH.xls][Spt-BH.xls]B__1734"/>
      <sheetName val="[Spt-BH.xls][Spt-BH.xls]B__1735"/>
      <sheetName val="[Spt-BH.xls][Spt-BH.xls]B__1736"/>
      <sheetName val="[Spt-BH.xls][Spt-BH.xls]B__1737"/>
      <sheetName val="[Spt-BH.xls]B____x005f_x0004______150"/>
      <sheetName val="[Spt-BH.xls]B___x005f_x0000__x000_147"/>
      <sheetName val="[Spt-BH.xls][Spt-BH.xls]B__1738"/>
      <sheetName val="[Spt-BH.xls][Spt-BH.xls]B__1739"/>
      <sheetName val="[Spt-BH.xls][Spt-BH.xls]B__1733"/>
      <sheetName val="[Spt-BH.xls][Spt-BH_xls]B__1753"/>
      <sheetName val="[Spt-BH.xls][Spt-BH_xls]B__1754"/>
      <sheetName val="[Spt-BH.xls][Spt-BH_xls]B__1755"/>
      <sheetName val="[Spt-BH.xls][Spt-BH_xls]B__1756"/>
      <sheetName val="[Spt-BH.xls][Spt-BH_xls]_Sp_575"/>
      <sheetName val="[Spt-BH.xls][Spt-BH_xls]B__1757"/>
      <sheetName val="[Spt-BH.xls][Spt-BH_xls]B__1758"/>
      <sheetName val="[Spt-BH.xls][Spt-BH_xls]B__1759"/>
      <sheetName val="[Spt-BH.xls][Spt-BH_xls]_Sp_576"/>
      <sheetName val="[Spt-BH.xls][Spt-BH_xls]B__1760"/>
      <sheetName val="[Spt-BH.xls][Spt-BH_xls]B__1761"/>
      <sheetName val="[Spt-BH.xls][Spt-BH_xls]B__1762"/>
      <sheetName val="[Spt-BH.xls][Spt-BH_xls]B__1763"/>
      <sheetName val="[Spt-BH.xls][Spt-BH_xls]_Sp_577"/>
      <sheetName val="[Spt-BH.xls][Spt-BH_xls]B__1764"/>
      <sheetName val="[Spt-BH.xls][Spt-BH_xls]B__1765"/>
      <sheetName val="[Spt-BH.xls][Spt-BH_xls]_Sp_578"/>
      <sheetName val="[Spt-BH.xls][Spt-BH_xls]B__1766"/>
      <sheetName val="[Spt-BH.xls][Spt-BH_xls]B__1767"/>
      <sheetName val="[Spt-BH.xls][Spt-BH_xls]_Sp_579"/>
      <sheetName val="[Spt-BH.xls][Spt-BH.xls]B__1720"/>
      <sheetName val="[Spt-BH.xls][Spt-BH.xls]B__1721"/>
      <sheetName val="[Spt-BH.xls][Spt-BH.xls]B__1722"/>
      <sheetName val="[Spt-BH.xls][Spt-BH.xls]B__1723"/>
      <sheetName val="[Spt-BH.xls][Spt-BH.xls]B__1724"/>
      <sheetName val="[Spt-BH.xls][Spt-BH.xls]B__1725"/>
      <sheetName val="[Spt-BH.xls]B___x005f_x0000__x000_146"/>
      <sheetName val="[Spt-BH.xls][Spt-BH.xls]B__1726"/>
      <sheetName val="[Spt-BH.xls][Spt-BH_xls]B__1738"/>
      <sheetName val="[Spt-BH.xls][Spt-BH_xls]B__1739"/>
      <sheetName val="[Spt-BH.xls][Spt-BH_xls]B__1740"/>
      <sheetName val="[Spt-BH.xls][Spt-BH_xls]B__1741"/>
      <sheetName val="[Spt-BH.xls][Spt-BH_xls]_Sp_570"/>
      <sheetName val="[Spt-BH.xls][Spt-BH_xls]B__1742"/>
      <sheetName val="[Spt-BH.xls][Spt-BH_xls]B__1743"/>
      <sheetName val="[Spt-BH.xls][Spt-BH_xls]B__1744"/>
      <sheetName val="[Spt-BH.xls][Spt-BH_xls]_Sp_571"/>
      <sheetName val="[Spt-BH.xls][Spt-BH_xls]B__1745"/>
      <sheetName val="[Spt-BH.xls][Spt-BH_xls]B__1746"/>
      <sheetName val="[Spt-BH.xls][Spt-BH_xls]B__1747"/>
      <sheetName val="[Spt-BH.xls][Spt-BH_xls]B__1748"/>
      <sheetName val="[Spt-BH.xls][Spt-BH_xls]_Sp_572"/>
      <sheetName val="[Spt-BH.xls][Spt-BH_xls]B__1749"/>
      <sheetName val="[Spt-BH.xls][Spt-BH_xls]B__1750"/>
      <sheetName val="[Spt-BH.xls][Spt-BH_xls]_Sp_573"/>
      <sheetName val="[Spt-BH.xls][Spt-BH_xls]B__1751"/>
      <sheetName val="[Spt-BH.xls][Spt-BH_xls]B__1752"/>
      <sheetName val="[Spt-BH.xls][Spt-BH_xls]_Sp_574"/>
      <sheetName val="[Spt-BH.xls]B____x005f_x0004______153"/>
      <sheetName val="[Spt-BH.xls]B___x005f_x0000__x000_150"/>
      <sheetName val="[Spt-BH.xls][Spt-BH.xls]B__1766"/>
      <sheetName val="[Spt-BH.xls][Spt-BH_xls]B__1798"/>
      <sheetName val="[Spt-BH.xls][Spt-BH_xls]B__1799"/>
      <sheetName val="[Spt-BH.xls][Spt-BH_xls]B__1800"/>
      <sheetName val="[Spt-BH.xls][Spt-BH_xls]B__1801"/>
      <sheetName val="[Spt-BH.xls][Spt-BH_xls]_Sp_590"/>
      <sheetName val="[Spt-BH.xls][Spt-BH_xls]B__1802"/>
      <sheetName val="[Spt-BH.xls][Spt-BH_xls]B__1803"/>
      <sheetName val="[Spt-BH.xls][Spt-BH_xls]B__1804"/>
      <sheetName val="[Spt-BH.xls][Spt-BH_xls]_Sp_591"/>
      <sheetName val="[Spt-BH.xls][Spt-BH_xls]B__1805"/>
      <sheetName val="[Spt-BH.xls][Spt-BH_xls]B__1806"/>
      <sheetName val="[Spt-BH.xls][Spt-BH_xls]B__1807"/>
      <sheetName val="[Spt-BH.xls][Spt-BH_xls]B__1808"/>
      <sheetName val="[Spt-BH.xls][Spt-BH_xls]_Sp_592"/>
      <sheetName val="[Spt-BH.xls][Spt-BH_xls]B__1809"/>
      <sheetName val="[Spt-BH.xls][Spt-BH_xls]B__1810"/>
      <sheetName val="[Spt-BH.xls][Spt-BH_xls]_Sp_593"/>
      <sheetName val="[Spt-BH.xls][Spt-BH_xls]B__1811"/>
      <sheetName val="[Spt-BH.xls][Spt-BH_xls]B__1812"/>
      <sheetName val="[Spt-BH.xls][Spt-BH_xls]_Sp_594"/>
      <sheetName val="[Spt-BH.xls][Spt-BH.xls]_Sp_615"/>
      <sheetName val="[Spt-BH.xls][Spt-BH.xls]_Sp_618"/>
      <sheetName val="[Spt-BH.xls][Spt-BH.xls]B__1779"/>
      <sheetName val="[Spt-BH.xls][Spt-BH.xls]B__1780"/>
      <sheetName val="[Spt-BH.xls][Spt-BH.xls]_Sp_620"/>
      <sheetName val="[Spt-BH.xls][Spt-BH.xls]B__1781"/>
      <sheetName val="[Spt-BH.xls][Spt-BH.xls]B__1782"/>
      <sheetName val="[Spt-BH.xls][Spt-BH.xls]B__1783"/>
      <sheetName val="[Spt-BH.xls][Spt-BH.xls]B__1784"/>
      <sheetName val="[Spt-BH.xls][Spt-BH.xls]_Sp_619"/>
      <sheetName val="[Spt-BH.xls][Spt-BH.xls]_Sp_616"/>
      <sheetName val="[Spt-BH.xls][Spt-BH.xls]B__1773"/>
      <sheetName val="[Spt-BH.xls][Spt-BH.xls]B__1774"/>
      <sheetName val="[Spt-BH.xls][Spt-BH.xls]B__1775"/>
      <sheetName val="[Spt-BH.xls][Spt-BH.xls]B__1776"/>
      <sheetName val="[Spt-BH.xls][Spt-BH.xls]B__1777"/>
      <sheetName val="[Spt-BH.xls][Spt-BH.xls]B__1778"/>
      <sheetName val="[Spt-BH.xls][Spt-BH.xls]_Sp_617"/>
      <sheetName val="[Spt-BH.xls][Spt-BH.xls]_Sp_621"/>
      <sheetName val="[Spt-BH.xls][Spt-BH.xls]_Sp_622"/>
      <sheetName val="[Spt-BH.xls][Spt-BH.xls]_Sp_623"/>
      <sheetName val="[Spt-BH.xls][Spt-BH.xls]_Sp_624"/>
      <sheetName val="[Spt-BH.xls][Spt-BH.xls]B__1785"/>
      <sheetName val="[Spt-BH.xls][Spt-BH.xls]B__1786"/>
      <sheetName val="[Spt-BH.xls][Spt-BH.xls]B__1787"/>
      <sheetName val="[Spt-BH.xls][Spt-BH.xls]B__1788"/>
      <sheetName val="[Spt-BH.xls][Spt-BH.xls]B__1789"/>
      <sheetName val="[Spt-BH.xls][Spt-BH.xls]B__1790"/>
      <sheetName val="[Spt-BH.xls][Spt-BH.xls]_Sp_625"/>
      <sheetName val="[Spt-BH.xls][Spt-BH.xls]_Sp_629"/>
      <sheetName val="[Spt-BH.xls][Spt-BH.xls]_Sp_626"/>
      <sheetName val="[Spt-BH.xls][Spt-BH.xls]B__1791"/>
      <sheetName val="[Spt-BH.xls][Spt-BH.xls]B__1792"/>
      <sheetName val="[Spt-BH.xls][Spt-BH.xls]B__1793"/>
      <sheetName val="[Spt-BH.xls][Spt-BH.xls]B__1794"/>
      <sheetName val="[Spt-BH.xls][Spt-BH.xls]B__1795"/>
      <sheetName val="[Spt-BH.xls][Spt-BH.xls]B__1796"/>
      <sheetName val="[Spt-BH.xls][Spt-BH.xls]_Sp_627"/>
      <sheetName val="[Spt-BH.xls][Spt-BH.xls]_Sp_802"/>
      <sheetName val="[Spt-BH.xls]B____x005f_x0004______154"/>
      <sheetName val="[Spt-BH.xls]B___x005f_x0000__x000_151"/>
      <sheetName val="[Spt-BH.xls][Spt-BH_xls]B__1813"/>
      <sheetName val="[Spt-BH.xls][Spt-BH_xls]B__1814"/>
      <sheetName val="[Spt-BH.xls][Spt-BH_xls]B__1815"/>
      <sheetName val="[Spt-BH.xls][Spt-BH_xls]B__1816"/>
      <sheetName val="[Spt-BH.xls][Spt-BH_xls]_Sp_595"/>
      <sheetName val="[Spt-BH.xls][Spt-BH_xls]B__1817"/>
      <sheetName val="[Spt-BH.xls][Spt-BH_xls]B__1818"/>
      <sheetName val="[Spt-BH.xls][Spt-BH_xls]B__1819"/>
      <sheetName val="[Spt-BH.xls][Spt-BH_xls]_Sp_596"/>
      <sheetName val="[Spt-BH.xls][Spt-BH_xls]B__1820"/>
      <sheetName val="[Spt-BH.xls][Spt-BH_xls]B__1821"/>
      <sheetName val="[Spt-BH.xls][Spt-BH_xls]B__1822"/>
      <sheetName val="[Spt-BH.xls][Spt-BH_xls]B__1823"/>
      <sheetName val="[Spt-BH.xls][Spt-BH_xls]_Sp_597"/>
      <sheetName val="[Spt-BH.xls][Spt-BH_xls]B__1824"/>
      <sheetName val="[Spt-BH.xls][Spt-BH_xls]B__1825"/>
      <sheetName val="[Spt-BH.xls][Spt-BH_xls]_Sp_598"/>
      <sheetName val="[Spt-BH.xls][Spt-BH_xls]B__1826"/>
      <sheetName val="[Spt-BH.xls][Spt-BH_xls]B__1827"/>
      <sheetName val="[Spt-BH.xls][Spt-BH_xls]_Sp_599"/>
      <sheetName val="[Spt-BH.xls][Spt-BH.xls]B__2303"/>
      <sheetName val="[Spt-BH.xls][Spt-BH.xls]B__2304"/>
      <sheetName val="[Spt-BH.xls][Spt-BH.xls]_Sp_804"/>
      <sheetName val="[Spt-BH.xls][Spt-BH.xls]B__2305"/>
      <sheetName val="[Spt-BH.xls][Spt-BH.xls]B__2306"/>
      <sheetName val="[Spt-BH.xls]B____x005f_x0004______155"/>
      <sheetName val="[Spt-BH.xls]B___x005f_x0000__x000_152"/>
      <sheetName val="[Spt-BH.xls][Spt-BH.xls]B__2307"/>
      <sheetName val="[Spt-BH.xls][Spt-BH.xls]B__2308"/>
      <sheetName val="[Spt-BH.xls][Spt-BH.xls]_Sp_803"/>
      <sheetName val="[Spt-BH.xls][Spt-BH_xls]B__1828"/>
      <sheetName val="[Spt-BH.xls][Spt-BH_xls]B__1829"/>
      <sheetName val="[Spt-BH.xls][Spt-BH_xls]B__1830"/>
      <sheetName val="[Spt-BH.xls][Spt-BH_xls]B__1831"/>
      <sheetName val="[Spt-BH.xls][Spt-BH_xls]_Sp_600"/>
      <sheetName val="[Spt-BH.xls][Spt-BH_xls]B__1832"/>
      <sheetName val="[Spt-BH.xls][Spt-BH_xls]B__1833"/>
      <sheetName val="[Spt-BH.xls][Spt-BH_xls]B__1834"/>
      <sheetName val="[Spt-BH.xls][Spt-BH_xls]_Sp_601"/>
      <sheetName val="[Spt-BH.xls][Spt-BH_xls]B__1835"/>
      <sheetName val="[Spt-BH.xls][Spt-BH_xls]B__1836"/>
      <sheetName val="[Spt-BH.xls][Spt-BH_xls]B__1837"/>
      <sheetName val="[Spt-BH.xls][Spt-BH_xls]B__1838"/>
      <sheetName val="[Spt-BH.xls][Spt-BH_xls]_Sp_602"/>
      <sheetName val="[Spt-BH.xls][Spt-BH_xls]B__1839"/>
      <sheetName val="[Spt-BH.xls][Spt-BH_xls]B__1840"/>
      <sheetName val="[Spt-BH.xls][Spt-BH_xls]_Sp_603"/>
      <sheetName val="[Spt-BH.xls][Spt-BH_xls]B__1841"/>
      <sheetName val="[Spt-BH.xls][Spt-BH_xls]B__1842"/>
      <sheetName val="[Spt-BH.xls][Spt-BH_xls]_Sp_604"/>
      <sheetName val="[Spt-BH.xls][Spt-BH.xls]B__2134"/>
      <sheetName val="[Spt-BH.xls][Spt-BH.xls]B__2135"/>
      <sheetName val="[Spt-BH.xls][Spt-BH.xls]_Sp_754"/>
      <sheetName val="[Spt-BH.xls][Spt-BH.xls]B__2136"/>
      <sheetName val="[Spt-BH.xls][Spt-BH.xls]B__2137"/>
      <sheetName val="[Spt-BH.xls][Spt-BH.xls]B__2138"/>
      <sheetName val="[Spt-BH.xls][Spt-BH.xls]_Sp_752"/>
      <sheetName val="[Spt-BH.xls][Spt-BH.xls]B__2141"/>
      <sheetName val="[Spt-BH.xls][Spt-BH.xls]B__2142"/>
      <sheetName val="[Spt-BH.xls][Spt-BH.xls]_Sp_756"/>
      <sheetName val="[Spt-BH.xls][Spt-BH.xls]B__2143"/>
      <sheetName val="[Spt-BH.xls][Spt-BH.xls]B__2144"/>
      <sheetName val="[Spt-BH.xls]B____x005f_x0004______180"/>
      <sheetName val="[Spt-BH.xls]B___x005f_x0000__x000_177"/>
      <sheetName val="[Spt-BH.xls][Spt-BH.xls]B__2145"/>
      <sheetName val="[Spt-BH.xls][Spt-BH.xls]B__2146"/>
      <sheetName val="[Spt-BH.xls][Spt-BH.xls]B__2139"/>
      <sheetName val="[Spt-BH.xls][Spt-BH.xls]B__2140"/>
      <sheetName val="[Spt-BH.xls][Spt-BH.xls]_Sp_755"/>
      <sheetName val="[Spt-BH.xls][Spt-BH_xls]B__2143"/>
      <sheetName val="[Spt-BH.xls][Spt-BH_xls]B__2144"/>
      <sheetName val="[Spt-BH.xls][Spt-BH_xls]B__2145"/>
      <sheetName val="[Spt-BH.xls][Spt-BH_xls]B__2146"/>
      <sheetName val="[Spt-BH.xls][Spt-BH_xls]_Sp_705"/>
      <sheetName val="[Spt-BH.xls][Spt-BH_xls]B__2147"/>
      <sheetName val="[Spt-BH.xls][Spt-BH_xls]B__2148"/>
      <sheetName val="[Spt-BH.xls][Spt-BH_xls]B__2149"/>
      <sheetName val="[Spt-BH.xls][Spt-BH_xls]_Sp_706"/>
      <sheetName val="[Spt-BH.xls][Spt-BH_xls]B__2150"/>
      <sheetName val="[Spt-BH.xls][Spt-BH_xls]B__2151"/>
      <sheetName val="[Spt-BH.xls][Spt-BH_xls]B__2152"/>
      <sheetName val="[Spt-BH.xls][Spt-BH_xls]B__2153"/>
      <sheetName val="[Spt-BH.xls][Spt-BH_xls]_Sp_707"/>
      <sheetName val="[Spt-BH.xls][Spt-BH.xls]_Sp_753"/>
      <sheetName val="[Spt-BH.xls][Spt-BH_xls]B__2154"/>
      <sheetName val="[Spt-BH.xls][Spt-BH_xls]B__2155"/>
      <sheetName val="[Spt-BH.xls][Spt-BH_xls]_Sp_708"/>
      <sheetName val="[Spt-BH.xls][Spt-BH_xls]B__2156"/>
      <sheetName val="[Spt-BH.xls][Spt-BH_xls]B__2157"/>
      <sheetName val="[Spt-BH.xls][Spt-BH_xls]_Sp_709"/>
      <sheetName val="[Spt-BH.xls][Spt-BH.xls]_Sp_655"/>
      <sheetName val="[Spt-BH.xls][Spt-BH.xls]B__1848"/>
      <sheetName val="[Spt-BH.xls][Spt-BH.xls]B__1849"/>
      <sheetName val="[Spt-BH.xls][Spt-BH.xls]_Sp_657"/>
      <sheetName val="[Spt-BH.xls][Spt-BH.xls]B__1850"/>
      <sheetName val="[Spt-BH.xls][Spt-BH.xls]B__1851"/>
      <sheetName val="[Spt-BH.xls][Spt-BH.xls]B__1852"/>
      <sheetName val="[Spt-BH.xls][Spt-BH.xls]B__1853"/>
      <sheetName val="[Spt-BH.xls][Spt-BH.xls]_Sp_656"/>
      <sheetName val="[Spt-BH.xls][Spt-BH.xls]_Sp_638"/>
      <sheetName val="[Spt-BH.xls][Spt-BH.xls]_Sp_632"/>
      <sheetName val="[Spt-BH.xls][Spt-BH.xls]_Sp_631"/>
      <sheetName val="[Spt-BH.xls][Spt-BH.xls]_Sp_633"/>
      <sheetName val="[Spt-BH.xls][Spt-BH.xls]B__1803"/>
      <sheetName val="[Spt-BH.xls][Spt-BH.xls]B__1810"/>
      <sheetName val="[Spt-BH.xls][Spt-BH.xls]B__1811"/>
      <sheetName val="[Spt-BH.xls][Spt-BH.xls]_Sp_640"/>
      <sheetName val="[Spt-BH.xls][Spt-BH.xls]B__1812"/>
      <sheetName val="[Spt-BH.xls][Spt-BH.xls]B__1813"/>
      <sheetName val="[Spt-BH.xls][Spt-BH.xls]_Sp_636"/>
      <sheetName val="[Spt-BH.xls][Spt-BH.xls]B__1804"/>
      <sheetName val="[Spt-BH.xls][Spt-BH.xls]B__1805"/>
      <sheetName val="[Spt-BH.xls][Spt-BH.xls]B__1806"/>
      <sheetName val="[Spt-BH.xls][Spt-BH.xls]B__1807"/>
      <sheetName val="[Spt-BH.xls][Spt-BH.xls]B__1814"/>
      <sheetName val="[Spt-BH.xls][Spt-BH.xls]B__1815"/>
      <sheetName val="[Spt-BH.xls][Spt-BH.xls]B__1808"/>
      <sheetName val="[Spt-BH.xls][Spt-BH.xls]B__1809"/>
      <sheetName val="[Spt-BH.xls][Spt-BH.xls]_Sp_639"/>
      <sheetName val="[Spt-BH.xls][Spt-BH.xls]_Sp_637"/>
      <sheetName val="[Spt-BH.xls][Spt-BH.xls]_Sp_634"/>
      <sheetName val="[Spt-BH.xls][Spt-BH.xls]_Sp_635"/>
      <sheetName val="[Spt-BH.xls][Spt-BH.xls]B__1816"/>
      <sheetName val="[Spt-BH.xls][Spt-BH.xls]B__1823"/>
      <sheetName val="[Spt-BH.xls][Spt-BH.xls]B__1824"/>
      <sheetName val="[Spt-BH.xls][Spt-BH.xls]_Sp_645"/>
      <sheetName val="[Spt-BH.xls][Spt-BH.xls]B__1825"/>
      <sheetName val="[Spt-BH.xls][Spt-BH.xls]B__1826"/>
      <sheetName val="[Spt-BH.xls][Spt-BH.xls]_Sp_641"/>
      <sheetName val="[Spt-BH.xls][Spt-BH.xls]B__1817"/>
      <sheetName val="[Spt-BH.xls][Spt-BH.xls]_Sp_643"/>
      <sheetName val="[Spt-BH.xls][Spt-BH.xls]B__1818"/>
      <sheetName val="[Spt-BH.xls][Spt-BH.xls]B__1819"/>
      <sheetName val="[Spt-BH.xls][Spt-BH.xls]B__1820"/>
      <sheetName val="[Spt-BH.xls][Spt-BH.xls]B__1827"/>
      <sheetName val="[Spt-BH.xls][Spt-BH.xls]B__1828"/>
      <sheetName val="[Spt-BH.xls][Spt-BH.xls]B__1821"/>
      <sheetName val="[Spt-BH.xls][Spt-BH.xls]B__1822"/>
      <sheetName val="[Spt-BH.xls][Spt-BH.xls]_Sp_644"/>
      <sheetName val="[Spt-BH.xls][Spt-BH.xls]_Sp_642"/>
      <sheetName val="[Spt-BH.xls][Spt-BH.xls]B__1829"/>
      <sheetName val="[Spt-BH.xls][Spt-BH.xls]B__1830"/>
      <sheetName val="[Spt-BH.xls][Spt-BH.xls]_Sp_650"/>
      <sheetName val="[Spt-BH.xls][Spt-BH.xls]B__1831"/>
      <sheetName val="[Spt-BH.xls][Spt-BH.xls]B__1832"/>
      <sheetName val="[Spt-BH.xls][Spt-BH.xls]_Sp_646"/>
      <sheetName val="[Spt-BH.xls][Spt-BH.xls]B__1833"/>
      <sheetName val="[Spt-BH.xls][Spt-BH.xls]B__1834"/>
      <sheetName val="[Spt-BH.xls][Spt-BH.xls]_Sp_647"/>
      <sheetName val="[Spt-BH.xls][Spt-BH.xls]_Sp_648"/>
      <sheetName val="[Spt-BH.xls][Spt-BH.xls]_Sp_649"/>
      <sheetName val="[Spt-BH.xls][Spt-BH.xls]_Sp_651"/>
      <sheetName val="[Spt-BH.xls][Spt-BH.xls]B__1835"/>
      <sheetName val="[Spt-BH.xls][Spt-BH.xls]B__1836"/>
      <sheetName val="[Spt-BH.xls][Spt-BH.xls]B__1837"/>
      <sheetName val="[Spt-BH.xls][Spt-BH.xls]B__1838"/>
      <sheetName val="[Spt-BH.xls][Spt-BH.xls]B__1839"/>
      <sheetName val="[Spt-BH.xls][Spt-BH.xls]B__1840"/>
      <sheetName val="[Spt-BH.xls][Spt-BH.xls]_Sp_652"/>
      <sheetName val="[Spt-BH.xls]B____x005f_x0004______156"/>
      <sheetName val="[Spt-BH.xls]B___x005f_x0000__x000_153"/>
      <sheetName val="[Spt-BH.xls][Spt-BH.xls]B__1841"/>
      <sheetName val="[Spt-BH.xls][Spt-BH.xls]_Sp_653"/>
      <sheetName val="[Spt-BH.xls][Spt-BH.xls]B__1842"/>
      <sheetName val="[Spt-BH.xls][Spt-BH.xls]B__1843"/>
      <sheetName val="[Spt-BH.xls][Spt-BH.xls]B__1844"/>
      <sheetName val="[Spt-BH.xls][Spt-BH.xls]B__1845"/>
      <sheetName val="[Spt-BH.xls][Spt-BH.xls]B__1846"/>
      <sheetName val="[Spt-BH.xls][Spt-BH.xls]B__1847"/>
      <sheetName val="[Spt-BH.xls][Spt-BH.xls]_Sp_654"/>
      <sheetName val="[Spt-BH.xls][Spt-BH.xls]B__1855"/>
      <sheetName val="[Spt-BH.xls][Spt-BH.xls]B__1856"/>
      <sheetName val="[Spt-BH.xls][Spt-BH.xls]_Sp_661"/>
      <sheetName val="[Spt-BH.xls][Spt-BH.xls]B__1857"/>
      <sheetName val="[Spt-BH.xls][Spt-BH.xls]B__1858"/>
      <sheetName val="[Spt-BH.xls]B____x005f_x0004______157"/>
      <sheetName val="[Spt-BH.xls]B___x005f_x0000__x000_154"/>
      <sheetName val="[Spt-BH.xls][Spt-BH.xls]B__1859"/>
      <sheetName val="[Spt-BH.xls][Spt-BH.xls]B__1854"/>
      <sheetName val="[Spt-BH.xls][Spt-BH.xls]B__1860"/>
      <sheetName val="[Spt-BH.xls][Spt-BH.xls]_Sp_658"/>
      <sheetName val="[Spt-BH.xls][Spt-BH_xls]B__1843"/>
      <sheetName val="[Spt-BH.xls][Spt-BH_xls]B__1844"/>
      <sheetName val="[Spt-BH.xls][Spt-BH_xls]B__1845"/>
      <sheetName val="[Spt-BH.xls][Spt-BH_xls]B__1846"/>
      <sheetName val="[Spt-BH.xls][Spt-BH_xls]_Sp_605"/>
      <sheetName val="[Spt-BH.xls][Spt-BH_xls]B__1847"/>
      <sheetName val="[Spt-BH.xls][Spt-BH_xls]B__1848"/>
      <sheetName val="[Spt-BH.xls][Spt-BH_xls]B__1849"/>
      <sheetName val="[Spt-BH.xls][Spt-BH_xls]_Sp_606"/>
      <sheetName val="[Spt-BH.xls][Spt-BH_xls]B__1850"/>
      <sheetName val="[Spt-BH.xls][Spt-BH_xls]B__1851"/>
      <sheetName val="[Spt-BH.xls][Spt-BH_xls]B__1852"/>
      <sheetName val="[Spt-BH.xls][Spt-BH_xls]B__1853"/>
      <sheetName val="[Spt-BH.xls][Spt-BH_xls]_Sp_607"/>
      <sheetName val="[Spt-BH.xls][Spt-BH_xls]B__1854"/>
      <sheetName val="[Spt-BH.xls][Spt-BH_xls]B__1855"/>
      <sheetName val="[Spt-BH.xls][Spt-BH_xls]_Sp_608"/>
      <sheetName val="[Spt-BH.xls][Spt-BH_xls]B__1856"/>
      <sheetName val="[Spt-BH.xls][Spt-BH_xls]B__1857"/>
      <sheetName val="[Spt-BH.xls][Spt-BH_xls]_Sp_609"/>
      <sheetName val="[Spt-BH.xls][Spt-BH.xls]_Sp_659"/>
      <sheetName val="[Spt-BH.xls][Spt-BH.xls]B__1861"/>
      <sheetName val="[Spt-BH.xls][Spt-BH.xls]B__1862"/>
      <sheetName val="[Spt-BH.xls][Spt-BH.xls]B__1863"/>
      <sheetName val="[Spt-BH.xls][Spt-BH.xls]B__1864"/>
      <sheetName val="[Spt-BH.xls][Spt-BH.xls]B__1865"/>
      <sheetName val="[Spt-BH.xls][Spt-BH.xls]B__1866"/>
      <sheetName val="[Spt-BH.xls][Spt-BH.xls]_Sp_660"/>
      <sheetName val="[Spt-BH.xls][Spt-BH.xls]B__1925"/>
      <sheetName val="[Spt-BH.xls][Spt-BH.xls]B__1926"/>
      <sheetName val="[Spt-BH.xls][Spt-BH.xls]_Sp_681"/>
      <sheetName val="[Spt-BH.xls][Spt-BH.xls]B__1927"/>
      <sheetName val="[Spt-BH.xls][Spt-BH.xls]B__1928"/>
      <sheetName val="[Spt-BH.xls]B____x005f_x0004______158"/>
      <sheetName val="[Spt-BH.xls]B___x005f_x0000__x000_155"/>
      <sheetName val="[Spt-BH.xls][Spt-BH.xls]B__1929"/>
      <sheetName val="[Spt-BH.xls][Spt-BH.xls]B__1867"/>
      <sheetName val="[Spt-BH.xls][Spt-BH.xls]B__1868"/>
      <sheetName val="[Spt-BH.xls][Spt-BH.xls]B__1869"/>
      <sheetName val="[Spt-BH.xls][Spt-BH.xls]_Sp_679"/>
      <sheetName val="[Spt-BH.xls][Spt-BH.xls]B__1870"/>
      <sheetName val="[Spt-BH.xls][Spt-BH.xls]B__1871"/>
      <sheetName val="[Spt-BH.xls][Spt-BH.xls]B__1872"/>
      <sheetName val="[Spt-BH.xls][Spt-BH.xls]_Sp_662"/>
      <sheetName val="[Spt-BH.xls][Spt-BH.xls]B__1930"/>
      <sheetName val="[Spt-BH.xls][Spt-BH.xls]B__1873"/>
      <sheetName val="[Spt-BH.xls][Spt-BH.xls]_Sp_680"/>
      <sheetName val="[Spt-BH.xls][Spt-BH_xls]B__1858"/>
      <sheetName val="[Spt-BH.xls][Spt-BH_xls]B__1859"/>
      <sheetName val="[Spt-BH.xls][Spt-BH_xls]B__1860"/>
      <sheetName val="[Spt-BH.xls][Spt-BH_xls]B__1861"/>
      <sheetName val="[Spt-BH.xls][Spt-BH_xls]_Sp_610"/>
      <sheetName val="[Spt-BH.xls][Spt-BH_xls]B__1862"/>
      <sheetName val="[Spt-BH.xls][Spt-BH_xls]B__1863"/>
      <sheetName val="[Spt-BH.xls][Spt-BH_xls]B__1864"/>
      <sheetName val="[Spt-BH.xls][Spt-BH_xls]_Sp_611"/>
      <sheetName val="[Spt-BH.xls][Spt-BH_xls]B__1865"/>
      <sheetName val="[Spt-BH.xls][Spt-BH_xls]B__1866"/>
      <sheetName val="[Spt-BH.xls][Spt-BH_xls]B__1867"/>
      <sheetName val="[Spt-BH.xls][Spt-BH_xls]B__1868"/>
      <sheetName val="[Spt-BH.xls][Spt-BH_xls]_Sp_612"/>
      <sheetName val="[Spt-BH.xls][Spt-BH_xls]B__1869"/>
      <sheetName val="[Spt-BH.xls][Spt-BH_xls]B__1870"/>
      <sheetName val="[Spt-BH.xls][Spt-BH_xls]_Sp_613"/>
      <sheetName val="[Spt-BH.xls][Spt-BH_xls]B__1871"/>
      <sheetName val="[Spt-BH.xls][Spt-BH_xls]B__1872"/>
      <sheetName val="[Spt-BH.xls][Spt-BH_xls]_Sp_614"/>
      <sheetName val="[Spt-BH.xls][Spt-BH.xls]B__1888"/>
      <sheetName val="[Spt-BH.xls][Spt-BH.xls]B__1889"/>
      <sheetName val="[Spt-BH.xls][Spt-BH.xls]_Sp_677"/>
      <sheetName val="[Spt-BH.xls][Spt-BH.xls]B__1890"/>
      <sheetName val="[Spt-BH.xls][Spt-BH.xls]B__1891"/>
      <sheetName val="[Spt-BH.xls][Spt-BH.xls]B__1892"/>
      <sheetName val="[Spt-BH.xls][Spt-BH.xls]_Sp_667"/>
      <sheetName val="[Spt-BH.xls][Spt-BH.xls]B__1893"/>
      <sheetName val="[Spt-BH.xls][Spt-BH.xls]_Sp_668"/>
      <sheetName val="[Spt-BH.xls][Spt-BH.xls]B__1919"/>
      <sheetName val="[Spt-BH.xls][Spt-BH.xls]B__1920"/>
      <sheetName val="[Spt-BH.xls][Spt-BH.xls]B__1921"/>
      <sheetName val="[Spt-BH.xls][Spt-BH.xls]B__1922"/>
      <sheetName val="[Spt-BH.xls]B____x005f_x0004______161"/>
      <sheetName val="[Spt-BH.xls]B___x005f_x0000__x000_158"/>
      <sheetName val="[Spt-BH.xls][Spt-BH.xls]B__1923"/>
      <sheetName val="[Spt-BH.xls][Spt-BH.xls]B__1924"/>
      <sheetName val="[Spt-BH.xls][Spt-BH.xls]B__1894"/>
      <sheetName val="[Spt-BH.xls][Spt-BH.xls]_Sp_678"/>
      <sheetName val="[Spt-BH.xls][Spt-BH_xls]B__1903"/>
      <sheetName val="[Spt-BH.xls][Spt-BH_xls]B__1904"/>
      <sheetName val="[Spt-BH.xls][Spt-BH_xls]B__1905"/>
      <sheetName val="[Spt-BH.xls][Spt-BH_xls]B__1906"/>
      <sheetName val="[Spt-BH.xls][Spt-BH_xls]_Sp_625"/>
      <sheetName val="[Spt-BH.xls][Spt-BH_xls]B__1907"/>
      <sheetName val="[Spt-BH.xls][Spt-BH_xls]B__1908"/>
      <sheetName val="[Spt-BH.xls][Spt-BH_xls]B__1909"/>
      <sheetName val="[Spt-BH.xls][Spt-BH_xls]_Sp_626"/>
      <sheetName val="[Spt-BH.xls][Spt-BH_xls]B__1910"/>
      <sheetName val="[Spt-BH.xls][Spt-BH_xls]B__1911"/>
      <sheetName val="[Spt-BH.xls][Spt-BH_xls]B__1912"/>
      <sheetName val="[Spt-BH.xls][Spt-BH_xls]B__1913"/>
      <sheetName val="[Spt-BH.xls][Spt-BH_xls]_Sp_627"/>
      <sheetName val="[Spt-BH.xls][Spt-BH_xls]B__1914"/>
      <sheetName val="[Spt-BH.xls][Spt-BH_xls]B__1915"/>
      <sheetName val="[Spt-BH.xls][Spt-BH_xls]_Sp_628"/>
      <sheetName val="[Spt-BH.xls][Spt-BH_xls]B__1916"/>
      <sheetName val="[Spt-BH.xls][Spt-BH_xls]B__1917"/>
      <sheetName val="[Spt-BH.xls][Spt-BH_xls]_Sp_629"/>
      <sheetName val="[Spt-BH.xls][Spt-BH.xls]B__1874"/>
      <sheetName val="[Spt-BH.xls][Spt-BH.xls]B__1875"/>
      <sheetName val="[Spt-BH.xls][Spt-BH.xls]B__1876"/>
      <sheetName val="[Spt-BH.xls][Spt-BH.xls]B__1877"/>
      <sheetName val="[Spt-BH.xls][Spt-BH.xls]B__1878"/>
      <sheetName val="[Spt-BH.xls][Spt-BH.xls]_Sp_663"/>
      <sheetName val="[Spt-BH.xls][Spt-BH.xls]B__1879"/>
      <sheetName val="[Spt-BH.xls][Spt-BH.xls]_Sp_664"/>
      <sheetName val="[Spt-BH.xls]B____x005f_x0004______159"/>
      <sheetName val="[Spt-BH.xls]B___x005f_x0000__x000_156"/>
      <sheetName val="[Spt-BH.xls][Spt-BH.xls]B__1880"/>
      <sheetName val="[Spt-BH.xls][Spt-BH_xls]B__1873"/>
      <sheetName val="[Spt-BH.xls][Spt-BH_xls]B__1874"/>
      <sheetName val="[Spt-BH.xls][Spt-BH_xls]B__1875"/>
      <sheetName val="[Spt-BH.xls][Spt-BH_xls]B__1876"/>
      <sheetName val="[Spt-BH.xls][Spt-BH_xls]_Sp_615"/>
      <sheetName val="[Spt-BH.xls][Spt-BH_xls]B__1877"/>
      <sheetName val="[Spt-BH.xls][Spt-BH_xls]B__1878"/>
      <sheetName val="[Spt-BH.xls][Spt-BH_xls]B__1879"/>
      <sheetName val="[Spt-BH.xls][Spt-BH_xls]_Sp_616"/>
      <sheetName val="[Spt-BH.xls][Spt-BH_xls]B__1880"/>
      <sheetName val="[Spt-BH.xls][Spt-BH_xls]B__1881"/>
      <sheetName val="[Spt-BH.xls][Spt-BH_xls]B__1882"/>
      <sheetName val="[Spt-BH.xls][Spt-BH_xls]B__1883"/>
      <sheetName val="[Spt-BH.xls][Spt-BH_xls]_Sp_617"/>
      <sheetName val="[Spt-BH.xls][Spt-BH_xls]B__1884"/>
      <sheetName val="[Spt-BH.xls][Spt-BH_xls]B__1885"/>
      <sheetName val="[Spt-BH.xls][Spt-BH_xls]_Sp_618"/>
      <sheetName val="[Spt-BH.xls][Spt-BH_xls]B__1886"/>
      <sheetName val="[Spt-BH.xls][Spt-BH_xls]B__1887"/>
      <sheetName val="[Spt-BH.xls][Spt-BH_xls]_Sp_619"/>
      <sheetName val="[Spt-BH.xls][Spt-BH.xls]B__1881"/>
      <sheetName val="[Spt-BH.xls][Spt-BH.xls]B__1882"/>
      <sheetName val="[Spt-BH.xls][Spt-BH.xls]B__1883"/>
      <sheetName val="[Spt-BH.xls][Spt-BH.xls]B__1884"/>
      <sheetName val="[Spt-BH.xls][Spt-BH.xls]B__1885"/>
      <sheetName val="[Spt-BH.xls][Spt-BH.xls]_Sp_665"/>
      <sheetName val="[Spt-BH.xls][Spt-BH.xls]B__1886"/>
      <sheetName val="[Spt-BH.xls][Spt-BH.xls]_Sp_666"/>
      <sheetName val="[Spt-BH.xls]B____x005f_x0004______160"/>
      <sheetName val="[Spt-BH.xls]B___x005f_x0000__x000_157"/>
      <sheetName val="[Spt-BH.xls][Spt-BH.xls]B__1887"/>
      <sheetName val="[Spt-BH.xls][Spt-BH_xls]B__1888"/>
      <sheetName val="[Spt-BH.xls][Spt-BH_xls]B__1889"/>
      <sheetName val="[Spt-BH.xls][Spt-BH_xls]B__1890"/>
      <sheetName val="[Spt-BH.xls][Spt-BH_xls]B__1891"/>
      <sheetName val="[Spt-BH.xls][Spt-BH_xls]_Sp_620"/>
      <sheetName val="[Spt-BH.xls][Spt-BH_xls]B__1892"/>
      <sheetName val="[Spt-BH.xls][Spt-BH_xls]B__1893"/>
      <sheetName val="[Spt-BH.xls][Spt-BH_xls]B__1894"/>
      <sheetName val="[Spt-BH.xls][Spt-BH_xls]_Sp_621"/>
      <sheetName val="[Spt-BH.xls][Spt-BH_xls]B__1895"/>
      <sheetName val="[Spt-BH.xls][Spt-BH_xls]B__1896"/>
      <sheetName val="[Spt-BH.xls][Spt-BH_xls]B__1897"/>
      <sheetName val="[Spt-BH.xls][Spt-BH_xls]B__1898"/>
      <sheetName val="[Spt-BH.xls][Spt-BH_xls]_Sp_622"/>
      <sheetName val="[Spt-BH.xls][Spt-BH_xls]B__1899"/>
      <sheetName val="[Spt-BH.xls][Spt-BH_xls]B__1900"/>
      <sheetName val="[Spt-BH.xls][Spt-BH_xls]_Sp_623"/>
      <sheetName val="[Spt-BH.xls][Spt-BH_xls]B__1901"/>
      <sheetName val="[Spt-BH.xls][Spt-BH_xls]B__1902"/>
      <sheetName val="[Spt-BH.xls][Spt-BH_xls]_Sp_624"/>
      <sheetName val="[Spt-BH.xls][Spt-BH.xls]B__1895"/>
      <sheetName val="[Spt-BH.xls][Spt-BH.xls]B__1896"/>
      <sheetName val="[Spt-BH.xls][Spt-BH.xls]B__1897"/>
      <sheetName val="[Spt-BH.xls][Spt-BH.xls]B__1898"/>
      <sheetName val="[Spt-BH.xls][Spt-BH.xls]B__1899"/>
      <sheetName val="[Spt-BH.xls][Spt-BH.xls]_Sp_669"/>
      <sheetName val="[Spt-BH.xls][Spt-BH.xls]B__1900"/>
      <sheetName val="[Spt-BH.xls][Spt-BH.xls]_Sp_670"/>
      <sheetName val="[Spt-BH.xls][Spt-BH.xls]_Sp_671"/>
      <sheetName val="[Spt-BH.xls][Spt-BH.xls]B__1901"/>
      <sheetName val="[Spt-BH.xls][Spt-BH.xls]B__1902"/>
      <sheetName val="[Spt-BH.xls][Spt-BH.xls]B__1903"/>
      <sheetName val="[Spt-BH.xls][Spt-BH.xls]B__1904"/>
      <sheetName val="[Spt-BH.xls][Spt-BH.xls]B__1905"/>
      <sheetName val="[Spt-BH.xls][Spt-BH.xls]_Sp_672"/>
      <sheetName val="[Spt-BH.xls][Spt-BH.xls]B__1906"/>
      <sheetName val="[Spt-BH.xls][Spt-BH.xls]_Sp_673"/>
      <sheetName val="[Spt-BH.xls][Spt-BH.xls]B__1907"/>
      <sheetName val="[Spt-BH.xls][Spt-BH.xls]B__1908"/>
      <sheetName val="[Spt-BH.xls][Spt-BH.xls]B__1909"/>
      <sheetName val="[Spt-BH.xls][Spt-BH.xls]B__1910"/>
      <sheetName val="[Spt-BH.xls][Spt-BH.xls]B__1911"/>
      <sheetName val="[Spt-BH.xls][Spt-BH.xls]B__1912"/>
      <sheetName val="[Spt-BH.xls][Spt-BH.xls]_Sp_674"/>
      <sheetName val="[Spt-BH.xls][Spt-BH.xls]_Sp_675"/>
      <sheetName val="[Spt-BH.xls][Spt-BH.xls]B__1913"/>
      <sheetName val="[Spt-BH.xls][Spt-BH.xls]B__1914"/>
      <sheetName val="[Spt-BH.xls][Spt-BH.xls]B__1915"/>
      <sheetName val="[Spt-BH.xls][Spt-BH.xls]B__1916"/>
      <sheetName val="[Spt-BH.xls][Spt-BH.xls]B__1917"/>
      <sheetName val="[Spt-BH.xls][Spt-BH.xls]B__1918"/>
      <sheetName val="[Spt-BH.xls][Spt-BH.xls]_Sp_676"/>
      <sheetName val="[Spt-BH.xls][Spt-BH.xls]B__1938"/>
      <sheetName val="[Spt-BH.xls][Spt-BH.xls]B__1939"/>
      <sheetName val="[Spt-BH.xls][Spt-BH.xls]_Sp_685"/>
      <sheetName val="[Spt-BH.xls][Spt-BH.xls]B__1940"/>
      <sheetName val="[Spt-BH.xls][Spt-BH.xls]B__1941"/>
      <sheetName val="[Spt-BH.xls]B____x005f_x0004______162"/>
      <sheetName val="[Spt-BH.xls]B___x005f_x0000__x000_159"/>
      <sheetName val="[Spt-BH.xls][Spt-BH.xls]B__1942"/>
      <sheetName val="[Spt-BH.xls][Spt-BH.xls]B__1931"/>
      <sheetName val="[Spt-BH.xls][Spt-BH.xls]B__1932"/>
      <sheetName val="[Spt-BH.xls][Spt-BH.xls]_Sp_683"/>
      <sheetName val="[Spt-BH.xls][Spt-BH.xls]B__1933"/>
      <sheetName val="[Spt-BH.xls][Spt-BH.xls]B__1934"/>
      <sheetName val="[Spt-BH.xls][Spt-BH.xls]B__1943"/>
      <sheetName val="[Spt-BH.xls][Spt-BH.xls]B__1935"/>
      <sheetName val="[Spt-BH.xls][Spt-BH.xls]B__1936"/>
      <sheetName val="[Spt-BH.xls][Spt-BH.xls]B__1937"/>
      <sheetName val="[Spt-BH.xls][Spt-BH.xls]_Sp_682"/>
      <sheetName val="[Spt-BH.xls][Spt-BH.xls]_Sp_684"/>
      <sheetName val="[Spt-BH.xls][Spt-BH_xls]B__1918"/>
      <sheetName val="[Spt-BH.xls][Spt-BH_xls]B__1919"/>
      <sheetName val="[Spt-BH.xls][Spt-BH_xls]B__1920"/>
      <sheetName val="[Spt-BH.xls][Spt-BH_xls]B__1921"/>
      <sheetName val="[Spt-BH.xls][Spt-BH_xls]_Sp_630"/>
      <sheetName val="[Spt-BH.xls][Spt-BH_xls]B__1922"/>
      <sheetName val="[Spt-BH.xls][Spt-BH_xls]B__1923"/>
      <sheetName val="[Spt-BH.xls][Spt-BH_xls]B__1924"/>
      <sheetName val="[Spt-BH.xls][Spt-BH_xls]_Sp_631"/>
      <sheetName val="[Spt-BH.xls][Spt-BH_xls]B__1925"/>
      <sheetName val="[Spt-BH.xls][Spt-BH_xls]B__1926"/>
      <sheetName val="[Spt-BH.xls][Spt-BH_xls]B__1927"/>
      <sheetName val="[Spt-BH.xls][Spt-BH_xls]B__1928"/>
      <sheetName val="[Spt-BH.xls][Spt-BH_xls]_Sp_632"/>
      <sheetName val="[Spt-BH.xls][Spt-BH_xls]B__1929"/>
      <sheetName val="[Spt-BH.xls][Spt-BH_xls]B__1930"/>
      <sheetName val="[Spt-BH.xls][Spt-BH_xls]_Sp_633"/>
      <sheetName val="[Spt-BH.xls][Spt-BH_xls]B__1931"/>
      <sheetName val="[Spt-BH.xls][Spt-BH_xls]B__1932"/>
      <sheetName val="[Spt-BH.xls][Spt-BH_xls]_Sp_634"/>
      <sheetName val="[Spt-BH.xls][Spt-BH.xls]_Sp_686"/>
      <sheetName val="[Spt-BH.xls][Spt-BH.xls]_Sp_689"/>
      <sheetName val="[Spt-BH.xls][Spt-BH.xls]B__1951"/>
      <sheetName val="[Spt-BH.xls][Spt-BH.xls]B__1952"/>
      <sheetName val="[Spt-BH.xls][Spt-BH.xls]_Sp_693"/>
      <sheetName val="[Spt-BH.xls][Spt-BH.xls]B__1953"/>
      <sheetName val="[Spt-BH.xls][Spt-BH.xls]B__1954"/>
      <sheetName val="[Spt-BH.xls][Spt-BH.xls]B__1955"/>
      <sheetName val="[Spt-BH.xls][Spt-BH.xls]B__1956"/>
      <sheetName val="[Spt-BH.xls][Spt-BH.xls]_Sp_690"/>
      <sheetName val="[Spt-BH.xls][Spt-BH.xls]B__1961"/>
      <sheetName val="[Spt-BH.xls][Spt-BH.xls]B__1962"/>
      <sheetName val="[Spt-BH.xls][Spt-BH.xls]_Sp_700"/>
      <sheetName val="[Spt-BH.xls][Spt-BH.xls]B__1963"/>
      <sheetName val="[Spt-BH.xls][Spt-BH.xls]B__1964"/>
      <sheetName val="[Spt-BH.xls][Spt-BH.xls]_Sp_687"/>
      <sheetName val="[Spt-BH.xls][Spt-BH.xls]B__1944"/>
      <sheetName val="[Spt-BH.xls][Spt-BH.xls]B__1945"/>
      <sheetName val="[Spt-BH.xls][Spt-BH.xls]B__1946"/>
      <sheetName val="[Spt-BH.xls][Spt-BH.xls]B__1947"/>
      <sheetName val="[Spt-BH.xls][Spt-BH.xls]B__1948"/>
      <sheetName val="[Spt-BH.xls][Spt-BH.xls]B__1949"/>
      <sheetName val="[Spt-BH.xls][Spt-BH.xls]_Sp_688"/>
      <sheetName val="[Spt-BH.xls]B____x005f_x0004______163"/>
      <sheetName val="[Spt-BH.xls]B___x005f_x0000__x000_160"/>
      <sheetName val="[Spt-BH.xls][Spt-BH.xls]B__1950"/>
      <sheetName val="[Spt-BH.xls][Spt-BH_xls]B__1933"/>
      <sheetName val="[Spt-BH.xls][Spt-BH_xls]B__1934"/>
      <sheetName val="[Spt-BH.xls][Spt-BH_xls]B__1935"/>
      <sheetName val="[Spt-BH.xls][Spt-BH_xls]B__1936"/>
      <sheetName val="[Spt-BH.xls][Spt-BH_xls]_Sp_635"/>
      <sheetName val="[Spt-BH.xls][Spt-BH_xls]B__1937"/>
      <sheetName val="[Spt-BH.xls][Spt-BH_xls]B__1938"/>
      <sheetName val="[Spt-BH.xls][Spt-BH_xls]B__1939"/>
      <sheetName val="[Spt-BH.xls][Spt-BH_xls]_Sp_636"/>
      <sheetName val="[Spt-BH.xls][Spt-BH_xls]B__1940"/>
      <sheetName val="[Spt-BH.xls][Spt-BH_xls]B__1941"/>
      <sheetName val="[Spt-BH.xls][Spt-BH_xls]B__1942"/>
      <sheetName val="[Spt-BH.xls][Spt-BH_xls]B__1943"/>
      <sheetName val="[Spt-BH.xls][Spt-BH_xls]_Sp_637"/>
      <sheetName val="[Spt-BH.xls][Spt-BH_xls]B__1944"/>
      <sheetName val="[Spt-BH.xls][Spt-BH_xls]B__1945"/>
      <sheetName val="[Spt-BH.xls][Spt-BH_xls]_Sp_638"/>
      <sheetName val="[Spt-BH.xls][Spt-BH_xls]B__1946"/>
      <sheetName val="[Spt-BH.xls][Spt-BH_xls]B__1947"/>
      <sheetName val="[Spt-BH.xls][Spt-BH_xls]_Sp_639"/>
      <sheetName val="[Spt-BH.xls][Spt-BH.xls]B__1965"/>
      <sheetName val="[Spt-BH.xls][Spt-BH.xls]B__1966"/>
      <sheetName val="[Spt-BH.xls][Spt-BH.xls]_Sp_694"/>
      <sheetName val="[Spt-BH.xls][Spt-BH.xls]B__1981"/>
      <sheetName val="[Spt-BH.xls][Spt-BH.xls]B__1982"/>
      <sheetName val="[Spt-BH.xls][Spt-BH.xls]_Sp_702"/>
      <sheetName val="[Spt-BH.xls][Spt-BH.xls]B__1983"/>
      <sheetName val="[Spt-BH.xls][Spt-BH.xls]B__1984"/>
      <sheetName val="[Spt-BH.xls]B____x005f_x0004______164"/>
      <sheetName val="[Spt-BH.xls]B___x005f_x0000__x000_161"/>
      <sheetName val="[Spt-BH.xls][Spt-BH.xls]B__1985"/>
      <sheetName val="[Spt-BH.xls][Spt-BH.xls]B__1986"/>
      <sheetName val="[Spt-BH.xls][Spt-BH.xls]B__1967"/>
      <sheetName val="[Spt-BH.xls][Spt-BH.xls]_Sp_701"/>
      <sheetName val="[Spt-BH.xls][Spt-BH_xls]B__1948"/>
      <sheetName val="[Spt-BH.xls][Spt-BH_xls]B__1949"/>
      <sheetName val="[Spt-BH.xls][Spt-BH_xls]B__1950"/>
      <sheetName val="[Spt-BH.xls][Spt-BH_xls]B__1951"/>
      <sheetName val="[Spt-BH.xls][Spt-BH_xls]_Sp_640"/>
      <sheetName val="[Spt-BH.xls][Spt-BH_xls]B__1952"/>
      <sheetName val="[Spt-BH.xls][Spt-BH_xls]B__1953"/>
      <sheetName val="[Spt-BH.xls][Spt-BH_xls]B__1954"/>
      <sheetName val="[Spt-BH.xls][Spt-BH_xls]_Sp_641"/>
      <sheetName val="[Spt-BH.xls][Spt-BH_xls]B__1955"/>
      <sheetName val="[Spt-BH.xls][Spt-BH_xls]B__1956"/>
      <sheetName val="[Spt-BH.xls][Spt-BH_xls]B__1957"/>
      <sheetName val="[Spt-BH.xls][Spt-BH_xls]B__1958"/>
      <sheetName val="[Spt-BH.xls][Spt-BH_xls]_Sp_642"/>
      <sheetName val="[Spt-BH.xls][Spt-BH_xls]B__1959"/>
      <sheetName val="[Spt-BH.xls][Spt-BH_xls]B__1960"/>
      <sheetName val="[Spt-BH.xls][Spt-BH_xls]_Sp_643"/>
      <sheetName val="[Spt-BH.xls][Spt-BH_xls]B__1961"/>
      <sheetName val="[Spt-BH.xls][Spt-BH_xls]B__1962"/>
      <sheetName val="[Spt-BH.xls][Spt-BH_xls]_Sp_644"/>
      <sheetName val="[Spt-BH.xls][Spt-BH.xls]_Sp_691"/>
      <sheetName val="[Spt-BH.xls][Spt-BH.xls]B__1957"/>
      <sheetName val="[Spt-BH.xls][Spt-BH.xls]B__1958"/>
      <sheetName val="[Spt-BH.xls][Spt-BH.xls]_Sp_692"/>
      <sheetName val="[Spt-BH.xls][Spt-BH.xls]B__1959"/>
      <sheetName val="[Spt-BH.xls][Spt-BH.xls]B__1960"/>
      <sheetName val="[Spt-BH.xls][Spt-BH.xls]B__1988"/>
      <sheetName val="[Spt-BH.xls][Spt-BH.xls]B__1989"/>
      <sheetName val="[Spt-BH.xls][Spt-BH.xls]_Sp_706"/>
      <sheetName val="[Spt-BH.xls][Spt-BH.xls]B__1990"/>
      <sheetName val="[Spt-BH.xls][Spt-BH.xls]B__1991"/>
      <sheetName val="[Spt-BH.xls]B____x005f_x0004______166"/>
      <sheetName val="[Spt-BH.xls]B___x005f_x0000__x000_163"/>
      <sheetName val="[Spt-BH.xls][Spt-BH.xls]B__1992"/>
      <sheetName val="[Spt-BH.xls][Spt-BH.xls]B__1993"/>
      <sheetName val="[Spt-BH.xls][Spt-BH.xls]B__1987"/>
      <sheetName val="[Spt-BH.xls][Spt-BH.xls]_Sp_703"/>
      <sheetName val="[Spt-BH.xls][Spt-BH_xls]B__1978"/>
      <sheetName val="[Spt-BH.xls][Spt-BH_xls]B__1979"/>
      <sheetName val="[Spt-BH.xls][Spt-BH_xls]B__1980"/>
      <sheetName val="[Spt-BH.xls][Spt-BH_xls]B__1981"/>
      <sheetName val="[Spt-BH.xls][Spt-BH_xls]_Sp_650"/>
      <sheetName val="[Spt-BH.xls][Spt-BH_xls]B__1982"/>
      <sheetName val="[Spt-BH.xls][Spt-BH_xls]B__1983"/>
      <sheetName val="[Spt-BH.xls][Spt-BH_xls]B__1984"/>
      <sheetName val="[Spt-BH.xls][Spt-BH_xls]_Sp_651"/>
      <sheetName val="[Spt-BH.xls][Spt-BH_xls]B__1985"/>
      <sheetName val="[Spt-BH.xls][Spt-BH_xls]B__1986"/>
      <sheetName val="[Spt-BH.xls][Spt-BH_xls]B__1987"/>
      <sheetName val="[Spt-BH.xls][Spt-BH_xls]B__1988"/>
      <sheetName val="[Spt-BH.xls][Spt-BH_xls]_Sp_652"/>
      <sheetName val="[Spt-BH.xls][Spt-BH_xls]B__1989"/>
      <sheetName val="[Spt-BH.xls][Spt-BH_xls]B__1990"/>
      <sheetName val="[Spt-BH.xls][Spt-BH_xls]_Sp_653"/>
      <sheetName val="[Spt-BH.xls][Spt-BH_xls]B__1991"/>
      <sheetName val="[Spt-BH.xls][Spt-BH_xls]B__1992"/>
      <sheetName val="[Spt-BH.xls][Spt-BH_xls]_Sp_654"/>
      <sheetName val="[Spt-BH.xls][Spt-BH.xls]_Sp_695"/>
      <sheetName val="[Spt-BH.xls][Spt-BH.xls]B__1968"/>
      <sheetName val="[Spt-BH.xls][Spt-BH.xls]B__1969"/>
      <sheetName val="[Spt-BH.xls][Spt-BH.xls]B__1970"/>
      <sheetName val="[Spt-BH.xls][Spt-BH.xls]B__1971"/>
      <sheetName val="[Spt-BH.xls][Spt-BH.xls]B__1972"/>
      <sheetName val="[Spt-BH.xls][Spt-BH.xls]B__1973"/>
      <sheetName val="[Spt-BH.xls][Spt-BH.xls]_Sp_696"/>
      <sheetName val="[Spt-BH.xls][Spt-BH.xls]_Sp_697"/>
      <sheetName val="[Spt-BH.xls][Spt-BH.xls]_Sp_698"/>
      <sheetName val="[Spt-BH.xls][Spt-BH.xls]B__1974"/>
      <sheetName val="[Spt-BH.xls][Spt-BH.xls]B__1975"/>
      <sheetName val="[Spt-BH.xls][Spt-BH.xls]B__1976"/>
      <sheetName val="[Spt-BH.xls][Spt-BH.xls]B__1977"/>
      <sheetName val="[Spt-BH.xls][Spt-BH.xls]B__1978"/>
      <sheetName val="[Spt-BH.xls][Spt-BH.xls]B__1979"/>
      <sheetName val="[Spt-BH.xls][Spt-BH.xls]_Sp_699"/>
      <sheetName val="[Spt-BH.xls]B____x005f_x0004______165"/>
      <sheetName val="[Spt-BH.xls]B___x005f_x0000__x000_162"/>
      <sheetName val="[Spt-BH.xls][Spt-BH.xls]B__1980"/>
      <sheetName val="[Spt-BH.xls][Spt-BH_xls]B__1963"/>
      <sheetName val="[Spt-BH.xls][Spt-BH_xls]B__1964"/>
      <sheetName val="[Spt-BH.xls][Spt-BH_xls]B__1965"/>
      <sheetName val="[Spt-BH.xls][Spt-BH_xls]B__1966"/>
      <sheetName val="[Spt-BH.xls][Spt-BH_xls]_Sp_645"/>
      <sheetName val="[Spt-BH.xls][Spt-BH_xls]B__1967"/>
      <sheetName val="[Spt-BH.xls][Spt-BH_xls]B__1968"/>
      <sheetName val="[Spt-BH.xls][Spt-BH_xls]B__1969"/>
      <sheetName val="[Spt-BH.xls][Spt-BH_xls]_Sp_646"/>
      <sheetName val="[Spt-BH.xls][Spt-BH_xls]B__1970"/>
      <sheetName val="[Spt-BH.xls][Spt-BH_xls]B__1971"/>
      <sheetName val="[Spt-BH.xls][Spt-BH_xls]B__1972"/>
      <sheetName val="[Spt-BH.xls][Spt-BH_xls]B__1973"/>
      <sheetName val="[Spt-BH.xls][Spt-BH_xls]_Sp_647"/>
      <sheetName val="[Spt-BH.xls][Spt-BH_xls]B__1974"/>
      <sheetName val="[Spt-BH.xls][Spt-BH_xls]B__1975"/>
      <sheetName val="[Spt-BH.xls][Spt-BH_xls]_Sp_648"/>
      <sheetName val="[Spt-BH.xls][Spt-BH_xls]B__1976"/>
      <sheetName val="[Spt-BH.xls][Spt-BH_xls]B__1977"/>
      <sheetName val="[Spt-BH.xls][Spt-BH_xls]_Sp_649"/>
      <sheetName val="[Spt-BH.xls][Spt-BH.xls]B__2001"/>
      <sheetName val="[Spt-BH.xls][Spt-BH.xls]B__2002"/>
      <sheetName val="[Spt-BH.xls][Spt-BH.xls]_Sp_708"/>
      <sheetName val="[Spt-BH.xls][Spt-BH.xls]B__2003"/>
      <sheetName val="[Spt-BH.xls][Spt-BH.xls]B__2004"/>
      <sheetName val="[Spt-BH.xls][Spt-BH.xls]B__2005"/>
      <sheetName val="[Spt-BH.xls][Spt-BH.xls]B__2006"/>
      <sheetName val="[Spt-BH.xls][Spt-BH.xls]_Sp_707"/>
      <sheetName val="[Spt-BH.xls][Spt-BH.xls]B__2008"/>
      <sheetName val="[Spt-BH.xls][Spt-BH.xls]B__2009"/>
      <sheetName val="[Spt-BH.xls][Spt-BH.xls]_Sp_710"/>
      <sheetName val="[Spt-BH.xls][Spt-BH.xls]B__2010"/>
      <sheetName val="[Spt-BH.xls][Spt-BH.xls]B__2011"/>
      <sheetName val="[Spt-BH.xls]B____x005f_x0004______168"/>
      <sheetName val="[Spt-BH.xls]B___x005f_x0000__x000_165"/>
      <sheetName val="[Spt-BH.xls][Spt-BH.xls]B__2012"/>
      <sheetName val="[Spt-BH.xls][Spt-BH.xls]B__2013"/>
      <sheetName val="[Spt-BH.xls][Spt-BH.xls]B__2007"/>
      <sheetName val="[Spt-BH.xls][Spt-BH.xls]_Sp_709"/>
      <sheetName val="[Spt-BH.xls][Spt-BH_xls]B__2008"/>
      <sheetName val="[Spt-BH.xls][Spt-BH_xls]B__2009"/>
      <sheetName val="[Spt-BH.xls][Spt-BH_xls]B__2010"/>
      <sheetName val="[Spt-BH.xls][Spt-BH_xls]B__2011"/>
      <sheetName val="[Spt-BH.xls][Spt-BH_xls]_Sp_660"/>
      <sheetName val="[Spt-BH.xls][Spt-BH_xls]B__2012"/>
      <sheetName val="[Spt-BH.xls][Spt-BH_xls]B__2013"/>
      <sheetName val="[Spt-BH.xls][Spt-BH_xls]B__2014"/>
      <sheetName val="[Spt-BH.xls][Spt-BH_xls]_Sp_661"/>
      <sheetName val="[Spt-BH.xls][Spt-BH_xls]B__2015"/>
      <sheetName val="[Spt-BH.xls][Spt-BH_xls]B__2016"/>
      <sheetName val="[Spt-BH.xls][Spt-BH_xls]B__2017"/>
      <sheetName val="[Spt-BH.xls][Spt-BH_xls]B__2018"/>
      <sheetName val="[Spt-BH.xls][Spt-BH_xls]_Sp_662"/>
      <sheetName val="[Spt-BH.xls][Spt-BH_xls]B__2019"/>
      <sheetName val="[Spt-BH.xls][Spt-BH_xls]B__2020"/>
      <sheetName val="[Spt-BH.xls][Spt-BH_xls]_Sp_663"/>
      <sheetName val="[Spt-BH.xls][Spt-BH_xls]B__2021"/>
      <sheetName val="[Spt-BH.xls][Spt-BH_xls]B__2022"/>
      <sheetName val="[Spt-BH.xls][Spt-BH_xls]_Sp_664"/>
      <sheetName val="[Spt-BH.xls][Spt-BH.xls]_Sp_704"/>
      <sheetName val="[Spt-BH.xls][Spt-BH.xls]B__1994"/>
      <sheetName val="[Spt-BH.xls][Spt-BH.xls]B__1995"/>
      <sheetName val="[Spt-BH.xls][Spt-BH.xls]B__1996"/>
      <sheetName val="[Spt-BH.xls][Spt-BH.xls]B__1997"/>
      <sheetName val="[Spt-BH.xls][Spt-BH.xls]B__1998"/>
      <sheetName val="[Spt-BH.xls][Spt-BH.xls]B__1999"/>
      <sheetName val="[Spt-BH.xls][Spt-BH.xls]_Sp_705"/>
      <sheetName val="[Spt-BH.xls]B____x005f_x0004______167"/>
      <sheetName val="[Spt-BH.xls]B___x005f_x0000__x000_164"/>
      <sheetName val="[Spt-BH.xls][Spt-BH.xls]B__2000"/>
      <sheetName val="[Spt-BH.xls][Spt-BH_xls]B__1993"/>
      <sheetName val="[Spt-BH.xls][Spt-BH_xls]B__1994"/>
      <sheetName val="[Spt-BH.xls][Spt-BH_xls]B__1995"/>
      <sheetName val="[Spt-BH.xls][Spt-BH_xls]B__1996"/>
      <sheetName val="[Spt-BH.xls][Spt-BH_xls]_Sp_655"/>
      <sheetName val="[Spt-BH.xls][Spt-BH_xls]B__1997"/>
      <sheetName val="[Spt-BH.xls][Spt-BH_xls]B__1998"/>
      <sheetName val="[Spt-BH.xls][Spt-BH_xls]B__1999"/>
      <sheetName val="[Spt-BH.xls][Spt-BH_xls]_Sp_656"/>
      <sheetName val="[Spt-BH.xls][Spt-BH_xls]B__2000"/>
      <sheetName val="[Spt-BH.xls][Spt-BH_xls]B__2001"/>
      <sheetName val="[Spt-BH.xls][Spt-BH_xls]B__2002"/>
      <sheetName val="[Spt-BH.xls][Spt-BH_xls]B__2003"/>
      <sheetName val="[Spt-BH.xls][Spt-BH_xls]_Sp_657"/>
      <sheetName val="[Spt-BH.xls][Spt-BH_xls]B__2004"/>
      <sheetName val="[Spt-BH.xls][Spt-BH_xls]B__2005"/>
      <sheetName val="[Spt-BH.xls][Spt-BH_xls]_Sp_658"/>
      <sheetName val="[Spt-BH.xls][Spt-BH_xls]B__2006"/>
      <sheetName val="[Spt-BH.xls][Spt-BH_xls]B__2007"/>
      <sheetName val="[Spt-BH.xls][Spt-BH_xls]_Sp_659"/>
      <sheetName val="[Spt-BH.xls][Spt-BH.xls]B__2015"/>
      <sheetName val="[Spt-BH.xls][Spt-BH.xls]B__2016"/>
      <sheetName val="[Spt-BH.xls][Spt-BH.xls]_Sp_714"/>
      <sheetName val="[Spt-BH.xls][Spt-BH.xls]B__2017"/>
      <sheetName val="[Spt-BH.xls][Spt-BH.xls]B__2018"/>
      <sheetName val="[Spt-BH.xls]B____x005f_x0004______169"/>
      <sheetName val="[Spt-BH.xls]B___x005f_x0000__x000_166"/>
      <sheetName val="[Spt-BH.xls][Spt-BH.xls]B__2019"/>
      <sheetName val="[Spt-BH.xls][Spt-BH.xls]B__2020"/>
      <sheetName val="[Spt-BH.xls][Spt-BH.xls]B__2014"/>
      <sheetName val="[Spt-BH.xls][Spt-BH.xls]_Sp_711"/>
      <sheetName val="[Spt-BH.xls][Spt-BH_xls]B__2023"/>
      <sheetName val="[Spt-BH.xls][Spt-BH_xls]B__2024"/>
      <sheetName val="[Spt-BH.xls][Spt-BH_xls]B__2025"/>
      <sheetName val="[Spt-BH.xls][Spt-BH_xls]B__2026"/>
      <sheetName val="[Spt-BH.xls][Spt-BH_xls]_Sp_665"/>
      <sheetName val="[Spt-BH.xls][Spt-BH_xls]B__2027"/>
      <sheetName val="[Spt-BH.xls][Spt-BH_xls]B__2028"/>
      <sheetName val="[Spt-BH.xls][Spt-BH_xls]B__2029"/>
      <sheetName val="[Spt-BH.xls][Spt-BH_xls]_Sp_666"/>
      <sheetName val="[Spt-BH.xls][Spt-BH_xls]B__2030"/>
      <sheetName val="[Spt-BH.xls][Spt-BH_xls]B__2031"/>
      <sheetName val="[Spt-BH.xls][Spt-BH_xls]B__2032"/>
      <sheetName val="[Spt-BH.xls][Spt-BH_xls]B__2033"/>
      <sheetName val="[Spt-BH.xls][Spt-BH_xls]_Sp_667"/>
      <sheetName val="[Spt-BH.xls][Spt-BH_xls]B__2034"/>
      <sheetName val="[Spt-BH.xls][Spt-BH_xls]B__2035"/>
      <sheetName val="[Spt-BH.xls][Spt-BH_xls]_Sp_668"/>
      <sheetName val="[Spt-BH.xls][Spt-BH_xls]B__2036"/>
      <sheetName val="[Spt-BH.xls][Spt-BH_xls]B__2037"/>
      <sheetName val="[Spt-BH.xls][Spt-BH_xls]_Sp_669"/>
      <sheetName val="[Spt-BH.xls][Spt-BH.xls]_Sp_712"/>
      <sheetName val="[Spt-BH.xls][Spt-BH.xls]B__2021"/>
      <sheetName val="[Spt-BH.xls][Spt-BH.xls]B__2022"/>
      <sheetName val="[Spt-BH.xls][Spt-BH.xls]B__2023"/>
      <sheetName val="[Spt-BH.xls][Spt-BH.xls]B__2024"/>
      <sheetName val="[Spt-BH.xls][Spt-BH.xls]B__2025"/>
      <sheetName val="[Spt-BH.xls][Spt-BH.xls]B__2026"/>
      <sheetName val="[Spt-BH.xls][Spt-BH.xls]_Sp_713"/>
      <sheetName val="[Spt-BH.xls][Spt-BH.xls]B__2027"/>
      <sheetName val="[Spt-BH.xls][Spt-BH.xls]B__2028"/>
      <sheetName val="[Spt-BH.xls][Spt-BH.xls]_Sp_716"/>
      <sheetName val="[Spt-BH.xls][Spt-BH.xls]B__2029"/>
      <sheetName val="[Spt-BH.xls][Spt-BH.xls]B__2030"/>
      <sheetName val="[Spt-BH.xls][Spt-BH.xls]B__2031"/>
      <sheetName val="[Spt-BH.xls][Spt-BH.xls]B__2032"/>
      <sheetName val="[Spt-BH.xls][Spt-BH.xls]_Sp_715"/>
      <sheetName val="[Spt-BH.xls][Spt-BH.xls]B__2045"/>
      <sheetName val="[Spt-BH.xls][Spt-BH.xls]B__2046"/>
      <sheetName val="[Spt-BH.xls][Spt-BH.xls]_Sp_724"/>
      <sheetName val="[Spt-BH.xls][Spt-BH.xls]B__2047"/>
      <sheetName val="[Spt-BH.xls][Spt-BH.xls]B__2048"/>
      <sheetName val="[Spt-BH.xls]B____x005f_x0004______171"/>
      <sheetName val="[Spt-BH.xls]B___x005f_x0000__x000_168"/>
      <sheetName val="[Spt-BH.xls][Spt-BH.xls]B__2049"/>
      <sheetName val="[Spt-BH.xls][Spt-BH.xls]_Sp_722"/>
      <sheetName val="[Spt-BH.xls][Spt-BH.xls]B__2050"/>
      <sheetName val="[Spt-BH.xls][Spt-BH.xls]_Sp_723"/>
      <sheetName val="[Spt-BH.xls]B____x005f_x0004______170"/>
      <sheetName val="[Spt-BH.xls]B___x005f_x0000__x000_167"/>
      <sheetName val="[Spt-BH.xls][Spt-BH.xls]B__2033"/>
      <sheetName val="[Spt-BH.xls][Spt-BH.xls]B__2034"/>
      <sheetName val="[Spt-BH.xls][Spt-BH.xls]B__2035"/>
      <sheetName val="[Spt-BH.xls][Spt-BH.xls]B__2036"/>
      <sheetName val="[Spt-BH.xls][Spt-BH.xls]B__2037"/>
      <sheetName val="[Spt-BH.xls][Spt-BH.xls]_Sp_717"/>
      <sheetName val="[Spt-BH.xls][Spt-BH.xls]B__2038"/>
      <sheetName val="[Spt-BH.xls][Spt-BH.xls]_Sp_718"/>
      <sheetName val="[Spt-BH.xls][Spt-BH.xls]_Sp_719"/>
      <sheetName val="[Spt-BH.xls][Spt-BH.xls]B__2039"/>
      <sheetName val="[Spt-BH.xls][Spt-BH.xls]B__2040"/>
      <sheetName val="[Spt-BH.xls][Spt-BH.xls]_Sp_721"/>
      <sheetName val="[Spt-BH.xls][Spt-BH.xls]B__2041"/>
      <sheetName val="[Spt-BH.xls][Spt-BH.xls]B__2042"/>
      <sheetName val="[Spt-BH.xls][Spt-BH.xls]B__2043"/>
      <sheetName val="[Spt-BH.xls][Spt-BH.xls]B__2044"/>
      <sheetName val="[Spt-BH.xls][Spt-BH.xls]_Sp_720"/>
      <sheetName val="[Spt-BH.xls][Spt-BH.xls]B__2055"/>
      <sheetName val="[Spt-BH.xls][Spt-BH.xls]B__2056"/>
      <sheetName val="[Spt-BH.xls][Spt-BH.xls]_Sp_726"/>
      <sheetName val="[Spt-BH.xls][Spt-BH.xls]B__2057"/>
      <sheetName val="[Spt-BH.xls][Spt-BH.xls]B__2058"/>
      <sheetName val="[Spt-BH.xls]B____x005f_x0004______172"/>
      <sheetName val="[Spt-BH.xls]B___x005f_x0000__x000_169"/>
      <sheetName val="[Spt-BH.xls][Spt-BH.xls]B__2059"/>
      <sheetName val="[Spt-BH.xls][Spt-BH.xls]B__2051"/>
      <sheetName val="[Spt-BH.xls][Spt-BH.xls]B__2052"/>
      <sheetName val="[Spt-BH.xls][Spt-BH.xls]_Sp_725"/>
      <sheetName val="[Spt-BH.xls][Spt-BH.xls]B__2053"/>
      <sheetName val="[Spt-BH.xls][Spt-BH.xls]B__2054"/>
      <sheetName val="[Spt-BH.xls][Spt-BH.xls]B__2060"/>
      <sheetName val="[Spt-BH.xls][Spt-BH.xls]B__2074"/>
      <sheetName val="[Spt-BH.xls][Spt-BH.xls]B__2075"/>
      <sheetName val="[Spt-BH.xls][Spt-BH.xls]_Sp_744"/>
      <sheetName val="[Spt-BH.xls][Spt-BH.xls]B__2076"/>
      <sheetName val="[Spt-BH.xls][Spt-BH.xls]B__2077"/>
      <sheetName val="[Spt-BH.xls][Spt-BH.xls]B__2078"/>
      <sheetName val="[Spt-BH.xls][Spt-BH.xls]_Sp_731"/>
      <sheetName val="[Spt-BH.xls][Spt-BH.xls]B__2079"/>
      <sheetName val="[Spt-BH.xls][Spt-BH.xls]_Sp_732"/>
      <sheetName val="[Spt-BH.xls][Spt-BH.xls]B__2115"/>
      <sheetName val="[Spt-BH.xls][Spt-BH.xls]B__2116"/>
      <sheetName val="[Spt-BH.xls][Spt-BH.xls]_Sp_745"/>
      <sheetName val="[Spt-BH.xls][Spt-BH.xls]B__2117"/>
      <sheetName val="[Spt-BH.xls][Spt-BH.xls]B__2118"/>
      <sheetName val="[Spt-BH.xls]B____x005f_x0004______174"/>
      <sheetName val="[Spt-BH.xls]B___x005f_x0000__x000_171"/>
      <sheetName val="[Spt-BH.xls][Spt-BH.xls]B__2119"/>
      <sheetName val="[Spt-BH.xls][Spt-BH.xls]B__2120"/>
      <sheetName val="[Spt-BH.xls][Spt-BH.xls]B__2080"/>
      <sheetName val="[Spt-BH.xls]B____x005f_x0004______173"/>
      <sheetName val="[Spt-BH.xls]B___x005f_x0000__x000_170"/>
      <sheetName val="[Spt-BH.xls][Spt-BH.xls]B__2061"/>
      <sheetName val="[Spt-BH.xls][Spt-BH.xls]B__2062"/>
      <sheetName val="[Spt-BH.xls][Spt-BH.xls]B__2063"/>
      <sheetName val="[Spt-BH.xls][Spt-BH.xls]B__2064"/>
      <sheetName val="[Spt-BH.xls][Spt-BH.xls]_Sp_727"/>
      <sheetName val="[Spt-BH.xls][Spt-BH.xls]B__2065"/>
      <sheetName val="[Spt-BH.xls][Spt-BH.xls]B__2066"/>
      <sheetName val="[Spt-BH.xls][Spt-BH.xls]B__2067"/>
      <sheetName val="[Spt-BH.xls][Spt-BH.xls]_Sp_728"/>
      <sheetName val="[Spt-BH.xls][Spt-BH_xls]B__2038"/>
      <sheetName val="[Spt-BH.xls][Spt-BH_xls]B__2039"/>
      <sheetName val="[Spt-BH.xls][Spt-BH_xls]B__2040"/>
      <sheetName val="[Spt-BH.xls][Spt-BH_xls]B__2041"/>
      <sheetName val="[Spt-BH.xls][Spt-BH_xls]_Sp_670"/>
      <sheetName val="[Spt-BH.xls][Spt-BH_xls]B__2042"/>
      <sheetName val="[Spt-BH.xls][Spt-BH_xls]B__2043"/>
      <sheetName val="[Spt-BH.xls][Spt-BH_xls]B__2044"/>
      <sheetName val="[Spt-BH.xls][Spt-BH_xls]_Sp_671"/>
      <sheetName val="[Spt-BH.xls][Spt-BH_xls]B__2045"/>
      <sheetName val="[Spt-BH.xls][Spt-BH_xls]B__2046"/>
      <sheetName val="[Spt-BH.xls][Spt-BH_xls]B__2047"/>
      <sheetName val="[Spt-BH.xls][Spt-BH_xls]B__2048"/>
      <sheetName val="[Spt-BH.xls][Spt-BH_xls]_Sp_672"/>
      <sheetName val="[Spt-BH.xls][Spt-BH_xls]B__2049"/>
      <sheetName val="[Spt-BH.xls][Spt-BH_xls]B__2050"/>
      <sheetName val="[Spt-BH.xls][Spt-BH_xls]_Sp_673"/>
      <sheetName val="[Spt-BH.xls][Spt-BH_xls]B__2051"/>
      <sheetName val="[Spt-BH.xls][Spt-BH_xls]B__2052"/>
      <sheetName val="[Spt-BH.xls][Spt-BH_xls]_Sp_674"/>
      <sheetName val="[Spt-BH.xls][Spt-BH.xls]B__2068"/>
      <sheetName val="[Spt-BH.xls][Spt-BH.xls]B__2069"/>
      <sheetName val="[Spt-BH.xls][Spt-BH.xls]B__2070"/>
      <sheetName val="[Spt-BH.xls][Spt-BH.xls]B__2071"/>
      <sheetName val="[Spt-BH.xls][Spt-BH.xls]B__2072"/>
      <sheetName val="[Spt-BH.xls][Spt-BH.xls]_Sp_729"/>
      <sheetName val="[Spt-BH.xls][Spt-BH.xls]B__2073"/>
      <sheetName val="[Spt-BH.xls][Spt-BH.xls]_Sp_730"/>
      <sheetName val="[Spt-BH.xls][Spt-BH.xls]B__2082"/>
      <sheetName val="[Spt-BH.xls][Spt-BH.xls]B__2083"/>
      <sheetName val="[Spt-BH.xls][Spt-BH.xls]_Sp_735"/>
      <sheetName val="[Spt-BH.xls][Spt-BH.xls]B__2084"/>
      <sheetName val="[Spt-BH.xls][Spt-BH.xls]B__2085"/>
      <sheetName val="[Spt-BH.xls][Spt-BH.xls]B__2086"/>
      <sheetName val="[Spt-BH.xls][Spt-BH.xls]_Sp_733"/>
      <sheetName val="[Spt-BH.xls][Spt-BH.xls]B__2087"/>
      <sheetName val="[Spt-BH.xls][Spt-BH.xls]_Sp_734"/>
      <sheetName val="[Spt-BH.xls][Spt-BH.xls]B__2089"/>
      <sheetName val="[Spt-BH.xls][Spt-BH.xls]B__2090"/>
      <sheetName val="[Spt-BH.xls][Spt-BH.xls]_Sp_737"/>
      <sheetName val="[Spt-BH.xls][Spt-BH.xls]B__2091"/>
      <sheetName val="[Spt-BH.xls][Spt-BH.xls]B__2092"/>
      <sheetName val="[Spt-BH.xls]B____x005f_x0004______176"/>
      <sheetName val="[Spt-BH.xls]B___x005f_x0000__x000_173"/>
      <sheetName val="[Spt-BH.xls][Spt-BH.xls]B__2093"/>
      <sheetName val="[Spt-BH.xls][Spt-BH.xls]B__2094"/>
      <sheetName val="[Spt-BH.xls][Spt-BH.xls]B__2088"/>
      <sheetName val="[Spt-BH.xls][Spt-BH.xls]_Sp_736"/>
      <sheetName val="[Spt-BH.xls][Spt-BH_xls]B__2083"/>
      <sheetName val="[Spt-BH.xls][Spt-BH_xls]B__2084"/>
      <sheetName val="[Spt-BH.xls][Spt-BH_xls]B__2085"/>
      <sheetName val="[Spt-BH.xls][Spt-BH_xls]B__2086"/>
      <sheetName val="[Spt-BH.xls][Spt-BH_xls]_Sp_685"/>
      <sheetName val="[Spt-BH.xls][Spt-BH_xls]B__2087"/>
      <sheetName val="[Spt-BH.xls][Spt-BH_xls]B__2088"/>
      <sheetName val="[Spt-BH.xls][Spt-BH_xls]B__2089"/>
      <sheetName val="[Spt-BH.xls][Spt-BH_xls]_Sp_686"/>
      <sheetName val="[Spt-BH.xls][Spt-BH_xls]B__2090"/>
      <sheetName val="[Spt-BH.xls][Spt-BH_xls]B__2091"/>
      <sheetName val="[Spt-BH.xls][Spt-BH_xls]B__2092"/>
      <sheetName val="[Spt-BH.xls][Spt-BH_xls]B__2093"/>
      <sheetName val="[Spt-BH.xls][Spt-BH_xls]_Sp_687"/>
      <sheetName val="[Spt-BH.xls][Spt-BH_xls]B__2094"/>
      <sheetName val="[Spt-BH.xls][Spt-BH_xls]B__2095"/>
      <sheetName val="[Spt-BH.xls][Spt-BH_xls]_Sp_688"/>
      <sheetName val="[Spt-BH.xls][Spt-BH_xls]B__2096"/>
      <sheetName val="[Spt-BH.xls][Spt-BH_xls]B__2097"/>
      <sheetName val="[Spt-BH.xls][Spt-BH_xls]_Sp_689"/>
      <sheetName val="[Spt-BH.xls][Spt-BH_xls]B__2053"/>
      <sheetName val="[Spt-BH.xls][Spt-BH_xls]B__2054"/>
      <sheetName val="[Spt-BH.xls][Spt-BH_xls]B__2055"/>
      <sheetName val="[Spt-BH.xls][Spt-BH_xls]B__2056"/>
      <sheetName val="[Spt-BH.xls][Spt-BH_xls]_Sp_675"/>
      <sheetName val="[Spt-BH.xls][Spt-BH_xls]B__2057"/>
      <sheetName val="[Spt-BH.xls][Spt-BH_xls]B__2058"/>
      <sheetName val="[Spt-BH.xls][Spt-BH_xls]B__2059"/>
      <sheetName val="[Spt-BH.xls][Spt-BH_xls]_Sp_676"/>
      <sheetName val="[Spt-BH.xls][Spt-BH_xls]B__2060"/>
      <sheetName val="[Spt-BH.xls][Spt-BH_xls]B__2061"/>
      <sheetName val="[Spt-BH.xls][Spt-BH_xls]B__2062"/>
      <sheetName val="[Spt-BH.xls][Spt-BH_xls]B__2063"/>
      <sheetName val="[Spt-BH.xls][Spt-BH_xls]_Sp_677"/>
      <sheetName val="[Spt-BH.xls][Spt-BH_xls]B__2064"/>
      <sheetName val="[Spt-BH.xls][Spt-BH_xls]B__2065"/>
      <sheetName val="[Spt-BH.xls][Spt-BH_xls]_Sp_678"/>
      <sheetName val="[Spt-BH.xls][Spt-BH_xls]B__2066"/>
      <sheetName val="[Spt-BH.xls][Spt-BH_xls]B__2067"/>
      <sheetName val="[Spt-BH.xls][Spt-BH_xls]_Sp_679"/>
      <sheetName val="[Spt-BH.xls]B____x005f_x0004______175"/>
      <sheetName val="[Spt-BH.xls]B___x005f_x0000__x000_172"/>
      <sheetName val="[Spt-BH.xls][Spt-BH.xls]B__2081"/>
      <sheetName val="[Spt-BH.xls][Spt-BH_xls]B__2068"/>
      <sheetName val="[Spt-BH.xls][Spt-BH_xls]B__2069"/>
      <sheetName val="[Spt-BH.xls][Spt-BH_xls]B__2070"/>
      <sheetName val="[Spt-BH.xls][Spt-BH_xls]B__2071"/>
      <sheetName val="[Spt-BH.xls][Spt-BH_xls]_Sp_680"/>
      <sheetName val="[Spt-BH.xls][Spt-BH_xls]B__2072"/>
      <sheetName val="[Spt-BH.xls][Spt-BH_xls]B__2073"/>
      <sheetName val="[Spt-BH.xls][Spt-BH_xls]B__2074"/>
      <sheetName val="[Spt-BH.xls][Spt-BH_xls]_Sp_681"/>
      <sheetName val="[Spt-BH.xls][Spt-BH_xls]B__2075"/>
      <sheetName val="[Spt-BH.xls][Spt-BH_xls]B__2076"/>
      <sheetName val="[Spt-BH.xls][Spt-BH_xls]B__2077"/>
      <sheetName val="[Spt-BH.xls][Spt-BH_xls]B__2078"/>
      <sheetName val="[Spt-BH.xls][Spt-BH_xls]_Sp_682"/>
      <sheetName val="[Spt-BH.xls][Spt-BH_xls]B__2079"/>
      <sheetName val="[Spt-BH.xls][Spt-BH_xls]B__2080"/>
      <sheetName val="[Spt-BH.xls][Spt-BH_xls]_Sp_683"/>
      <sheetName val="[Spt-BH.xls][Spt-BH_xls]B__2081"/>
      <sheetName val="[Spt-BH.xls][Spt-BH_xls]B__2082"/>
      <sheetName val="[Spt-BH.xls][Spt-BH_xls]_Sp_684"/>
      <sheetName val="[Spt-BH.xls][Spt-BH.xls]B__2096"/>
      <sheetName val="[Spt-BH.xls][Spt-BH.xls]B__2097"/>
      <sheetName val="[Spt-BH.xls][Spt-BH.xls]_Sp_739"/>
      <sheetName val="[Spt-BH.xls][Spt-BH.xls]B__2098"/>
      <sheetName val="[Spt-BH.xls][Spt-BH.xls]B__2099"/>
      <sheetName val="[Spt-BH.xls]B____x005f_x0004______177"/>
      <sheetName val="[Spt-BH.xls]B___x005f_x0000__x000_174"/>
      <sheetName val="[Spt-BH.xls][Spt-BH.xls]B__2100"/>
      <sheetName val="[Spt-BH.xls][Spt-BH.xls]B__2101"/>
      <sheetName val="[Spt-BH.xls][Spt-BH.xls]B__2095"/>
      <sheetName val="[Spt-BH.xls][Spt-BH.xls]_Sp_738"/>
      <sheetName val="[Spt-BH.xls][Spt-BH_xls]B__2098"/>
      <sheetName val="[Spt-BH.xls][Spt-BH_xls]B__2099"/>
      <sheetName val="[Spt-BH.xls][Spt-BH_xls]B__2100"/>
      <sheetName val="[Spt-BH.xls][Spt-BH_xls]B__2101"/>
      <sheetName val="[Spt-BH.xls][Spt-BH_xls]_Sp_690"/>
      <sheetName val="[Spt-BH.xls][Spt-BH_xls]B__2102"/>
      <sheetName val="[Spt-BH.xls][Spt-BH_xls]B__2103"/>
      <sheetName val="[Spt-BH.xls][Spt-BH_xls]B__2104"/>
      <sheetName val="[Spt-BH.xls][Spt-BH_xls]_Sp_691"/>
      <sheetName val="[Spt-BH.xls][Spt-BH_xls]B__2105"/>
      <sheetName val="[Spt-BH.xls][Spt-BH_xls]B__2106"/>
      <sheetName val="[Spt-BH.xls][Spt-BH_xls]B__2107"/>
      <sheetName val="[Spt-BH.xls][Spt-BH_xls]B__2108"/>
      <sheetName val="[Spt-BH.xls][Spt-BH_xls]_Sp_692"/>
      <sheetName val="[Spt-BH.xls][Spt-BH_xls]B__2109"/>
      <sheetName val="[Spt-BH.xls][Spt-BH_xls]B__2110"/>
      <sheetName val="[Spt-BH.xls][Spt-BH_xls]_Sp_693"/>
      <sheetName val="[Spt-BH.xls][Spt-BH_xls]B__2111"/>
      <sheetName val="[Spt-BH.xls][Spt-BH_xls]B__2112"/>
      <sheetName val="[Spt-BH.xls][Spt-BH_xls]_Sp_694"/>
      <sheetName val="[Spt-BH.xls][Spt-BH.xls]B__2103"/>
      <sheetName val="[Spt-BH.xls][Spt-BH.xls]B__2104"/>
      <sheetName val="[Spt-BH.xls][Spt-BH.xls]_Sp_741"/>
      <sheetName val="[Spt-BH.xls][Spt-BH.xls]B__2105"/>
      <sheetName val="[Spt-BH.xls][Spt-BH.xls]B__2106"/>
      <sheetName val="[Spt-BH.xls]B____x005f_x0004______178"/>
      <sheetName val="[Spt-BH.xls]B___x005f_x0000__x000_175"/>
      <sheetName val="[Spt-BH.xls][Spt-BH.xls]B__2107"/>
      <sheetName val="[Spt-BH.xls][Spt-BH.xls]B__2108"/>
      <sheetName val="[Spt-BH.xls][Spt-BH.xls]B__2102"/>
      <sheetName val="[Spt-BH.xls][Spt-BH.xls]_Sp_740"/>
      <sheetName val="[Spt-BH.xls][Spt-BH_xls]B__2113"/>
      <sheetName val="[Spt-BH.xls][Spt-BH_xls]B__2114"/>
      <sheetName val="[Spt-BH.xls][Spt-BH_xls]B__2115"/>
      <sheetName val="[Spt-BH.xls][Spt-BH_xls]B__2116"/>
      <sheetName val="[Spt-BH.xls][Spt-BH_xls]_Sp_695"/>
      <sheetName val="[Spt-BH.xls][Spt-BH_xls]B__2117"/>
      <sheetName val="[Spt-BH.xls][Spt-BH_xls]B__2118"/>
      <sheetName val="[Spt-BH.xls][Spt-BH_xls]B__2119"/>
      <sheetName val="[Spt-BH.xls][Spt-BH_xls]_Sp_696"/>
      <sheetName val="[Spt-BH.xls][Spt-BH_xls]B__2120"/>
      <sheetName val="[Spt-BH.xls][Spt-BH_xls]B__2121"/>
      <sheetName val="[Spt-BH.xls][Spt-BH_xls]B__2122"/>
      <sheetName val="[Spt-BH.xls][Spt-BH_xls]B__2123"/>
      <sheetName val="[Spt-BH.xls][Spt-BH_xls]_Sp_697"/>
      <sheetName val="[Spt-BH.xls][Spt-BH_xls]B__2124"/>
      <sheetName val="[Spt-BH.xls][Spt-BH_xls]B__2125"/>
      <sheetName val="[Spt-BH.xls][Spt-BH_xls]_Sp_698"/>
      <sheetName val="[Spt-BH.xls][Spt-BH_xls]B__2126"/>
      <sheetName val="[Spt-BH.xls][Spt-BH_xls]B__2127"/>
      <sheetName val="[Spt-BH.xls][Spt-BH_xls]_Sp_699"/>
      <sheetName val="[Spt-BH.xls][Spt-BH.xls]B__2109"/>
      <sheetName val="[Spt-BH.xls][Spt-BH.xls]B__2110"/>
      <sheetName val="[Spt-BH.xls][Spt-BH.xls]_Sp_743"/>
      <sheetName val="[Spt-BH.xls][Spt-BH.xls]B__2111"/>
      <sheetName val="[Spt-BH.xls][Spt-BH.xls]B__2112"/>
      <sheetName val="[Spt-BH.xls][Spt-BH.xls]B__2113"/>
      <sheetName val="[Spt-BH.xls][Spt-BH.xls]B__2114"/>
      <sheetName val="[Spt-BH.xls][Spt-BH.xls]_Sp_742"/>
      <sheetName val="[Spt-BH.xls][Spt-BH.xls]_Sp_746"/>
      <sheetName val="[Spt-BH.xls][Spt-BH.xls]B__2121"/>
      <sheetName val="[Spt-BH.xls][Spt-BH.xls]B__2122"/>
      <sheetName val="[Spt-BH.xls][Spt-BH.xls]_Sp_748"/>
      <sheetName val="[Spt-BH.xls][Spt-BH.xls]B__2123"/>
      <sheetName val="[Spt-BH.xls][Spt-BH.xls]B__2124"/>
      <sheetName val="[Spt-BH.xls][Spt-BH.xls]B__2125"/>
      <sheetName val="[Spt-BH.xls][Spt-BH.xls]B__2126"/>
      <sheetName val="[Spt-BH.xls][Spt-BH.xls]_Sp_747"/>
      <sheetName val="[Spt-BH.xls][Spt-BH.xls]B__2128"/>
      <sheetName val="[Spt-BH.xls][Spt-BH.xls]B__2129"/>
      <sheetName val="[Spt-BH.xls][Spt-BH.xls]_Sp_750"/>
      <sheetName val="[Spt-BH.xls][Spt-BH.xls]B__2130"/>
      <sheetName val="[Spt-BH.xls][Spt-BH.xls]B__2131"/>
      <sheetName val="[Spt-BH.xls]B____x005f_x0004______179"/>
      <sheetName val="[Spt-BH.xls]B___x005f_x0000__x000_176"/>
      <sheetName val="[Spt-BH.xls][Spt-BH.xls]B__2132"/>
      <sheetName val="[Spt-BH.xls][Spt-BH.xls]B__2133"/>
      <sheetName val="[Spt-BH.xls][Spt-BH.xls]B__2127"/>
      <sheetName val="[Spt-BH.xls][Spt-BH.xls]_Sp_749"/>
      <sheetName val="[Spt-BH.xls][Spt-BH_xls]B__2128"/>
      <sheetName val="[Spt-BH.xls][Spt-BH_xls]B__2129"/>
      <sheetName val="[Spt-BH.xls][Spt-BH_xls]B__2130"/>
      <sheetName val="[Spt-BH.xls][Spt-BH_xls]B__2131"/>
      <sheetName val="[Spt-BH.xls][Spt-BH_xls]_Sp_700"/>
      <sheetName val="[Spt-BH.xls][Spt-BH_xls]B__2132"/>
      <sheetName val="[Spt-BH.xls][Spt-BH_xls]B__2133"/>
      <sheetName val="[Spt-BH.xls][Spt-BH_xls]B__2134"/>
      <sheetName val="[Spt-BH.xls][Spt-BH_xls]_Sp_701"/>
      <sheetName val="[Spt-BH.xls][Spt-BH_xls]B__2135"/>
      <sheetName val="[Spt-BH.xls][Spt-BH_xls]B__2136"/>
      <sheetName val="[Spt-BH.xls][Spt-BH_xls]B__2137"/>
      <sheetName val="[Spt-BH.xls][Spt-BH_xls]B__2138"/>
      <sheetName val="[Spt-BH.xls][Spt-BH_xls]_Sp_702"/>
      <sheetName val="[Spt-BH.xls][Spt-BH_xls]B__2139"/>
      <sheetName val="[Spt-BH.xls][Spt-BH_xls]B__2140"/>
      <sheetName val="[Spt-BH.xls][Spt-BH_xls]_Sp_703"/>
      <sheetName val="[Spt-BH.xls][Spt-BH_xls]B__2141"/>
      <sheetName val="[Spt-BH.xls][Spt-BH_xls]B__2142"/>
      <sheetName val="[Spt-BH.xls][Spt-BH_xls]_Sp_704"/>
      <sheetName val="[Spt-BH.xls][Spt-BH.xls]_Sp_751"/>
      <sheetName val="[Spt-BH.xls][Spt-BH.xls]B__2147"/>
      <sheetName val="[Spt-BH.xls][Spt-BH.xls]B__2148"/>
      <sheetName val="[Spt-BH.xls][Spt-BH.xls]_Sp_758"/>
      <sheetName val="[Spt-BH.xls][Spt-BH.xls]B__2149"/>
      <sheetName val="[Spt-BH.xls][Spt-BH.xls]B__2150"/>
      <sheetName val="[Spt-BH.xls][Spt-BH.xls]B__2151"/>
      <sheetName val="[Spt-BH.xls][Spt-BH.xls]B__2152"/>
      <sheetName val="[Spt-BH.xls][Spt-BH.xls]_Sp_757"/>
      <sheetName val="[Spt-BH.xls][Spt-BH.xls]B__2154"/>
      <sheetName val="[Spt-BH.xls][Spt-BH.xls]B__2155"/>
      <sheetName val="[Spt-BH.xls][Spt-BH.xls]_Sp_760"/>
      <sheetName val="[Spt-BH.xls][Spt-BH.xls]B__2156"/>
      <sheetName val="[Spt-BH.xls][Spt-BH.xls]B__2157"/>
      <sheetName val="[Spt-BH.xls]B____x005f_x0004______181"/>
      <sheetName val="[Spt-BH.xls]B___x005f_x0000__x000_178"/>
      <sheetName val="[Spt-BH.xls][Spt-BH.xls]B__2158"/>
      <sheetName val="[Spt-BH.xls][Spt-BH.xls]B__2159"/>
      <sheetName val="[Spt-BH.xls][Spt-BH.xls]B__2153"/>
      <sheetName val="[Spt-BH.xls][Spt-BH.xls]_Sp_759"/>
      <sheetName val="[Spt-BH.xls][Spt-BH_xls]B__2158"/>
      <sheetName val="[Spt-BH.xls][Spt-BH_xls]B__2159"/>
      <sheetName val="[Spt-BH.xls][Spt-BH_xls]B__2160"/>
      <sheetName val="[Spt-BH.xls][Spt-BH_xls]B__2161"/>
      <sheetName val="[Spt-BH.xls][Spt-BH_xls]_Sp_710"/>
      <sheetName val="[Spt-BH.xls][Spt-BH_xls]B__2162"/>
      <sheetName val="[Spt-BH.xls][Spt-BH_xls]B__2163"/>
      <sheetName val="[Spt-BH.xls][Spt-BH_xls]B__2164"/>
      <sheetName val="[Spt-BH.xls][Spt-BH_xls]_Sp_711"/>
      <sheetName val="[Spt-BH.xls][Spt-BH_xls]B__2165"/>
      <sheetName val="[Spt-BH.xls][Spt-BH_xls]B__2166"/>
      <sheetName val="[Spt-BH.xls][Spt-BH_xls]B__2167"/>
      <sheetName val="[Spt-BH.xls][Spt-BH_xls]B__2168"/>
      <sheetName val="[Spt-BH.xls][Spt-BH_xls]_Sp_712"/>
      <sheetName val="[Spt-BH.xls][Spt-BH_xls]B__2169"/>
      <sheetName val="[Spt-BH.xls][Spt-BH_xls]B__2170"/>
      <sheetName val="[Spt-BH.xls][Spt-BH_xls]_Sp_713"/>
      <sheetName val="[Spt-BH.xls][Spt-BH_xls]B__2171"/>
      <sheetName val="[Spt-BH.xls][Spt-BH_xls]B__2172"/>
      <sheetName val="[Spt-BH.xls][Spt-BH_xls]_Sp_714"/>
      <sheetName val="[Spt-BH.xls][Spt-BH.xls]B__2160"/>
      <sheetName val="[Spt-BH.xls][Spt-BH.xls]B__2161"/>
      <sheetName val="[Spt-BH.xls][Spt-BH.xls]_Sp_762"/>
      <sheetName val="[Spt-BH.xls][Spt-BH.xls]B__2162"/>
      <sheetName val="[Spt-BH.xls][Spt-BH.xls]B__2163"/>
      <sheetName val="[Spt-BH.xls][Spt-BH.xls]B__2164"/>
      <sheetName val="[Spt-BH.xls][Spt-BH.xls]B__2165"/>
      <sheetName val="[Spt-BH.xls][Spt-BH.xls]_Sp_761"/>
      <sheetName val="[Spt-BH.xls][Spt-BH.xls]B__2167"/>
      <sheetName val="[Spt-BH.xls][Spt-BH.xls]B__2168"/>
      <sheetName val="[Spt-BH.xls][Spt-BH.xls]_Sp_764"/>
      <sheetName val="[Spt-BH.xls][Spt-BH.xls]B__2169"/>
      <sheetName val="[Spt-BH.xls][Spt-BH.xls]B__2170"/>
      <sheetName val="[Spt-BH.xls]B____x005f_x0004______182"/>
      <sheetName val="[Spt-BH.xls]B___x005f_x0000__x000_179"/>
      <sheetName val="[Spt-BH.xls][Spt-BH.xls]B__2171"/>
      <sheetName val="[Spt-BH.xls][Spt-BH.xls]B__2172"/>
      <sheetName val="[Spt-BH.xls][Spt-BH.xls]B__2166"/>
      <sheetName val="[Spt-BH.xls][Spt-BH.xls]_Sp_763"/>
      <sheetName val="[Spt-BH.xls][Spt-BH_xls]B__2173"/>
      <sheetName val="[Spt-BH.xls][Spt-BH_xls]B__2174"/>
      <sheetName val="[Spt-BH.xls][Spt-BH_xls]B__2175"/>
      <sheetName val="[Spt-BH.xls][Spt-BH_xls]B__2176"/>
      <sheetName val="[Spt-BH.xls][Spt-BH_xls]_Sp_715"/>
      <sheetName val="[Spt-BH.xls][Spt-BH_xls]B__2177"/>
      <sheetName val="[Spt-BH.xls][Spt-BH_xls]B__2178"/>
      <sheetName val="[Spt-BH.xls][Spt-BH_xls]B__2179"/>
      <sheetName val="[Spt-BH.xls][Spt-BH_xls]_Sp_716"/>
      <sheetName val="[Spt-BH.xls][Spt-BH_xls]B__2180"/>
      <sheetName val="[Spt-BH.xls][Spt-BH_xls]B__2181"/>
      <sheetName val="[Spt-BH.xls][Spt-BH_xls]B__2182"/>
      <sheetName val="[Spt-BH.xls][Spt-BH_xls]B__2183"/>
      <sheetName val="[Spt-BH.xls][Spt-BH_xls]_Sp_717"/>
      <sheetName val="[Spt-BH.xls][Spt-BH_xls]B__2184"/>
      <sheetName val="[Spt-BH.xls][Spt-BH_xls]B__2185"/>
      <sheetName val="[Spt-BH.xls][Spt-BH_xls]_Sp_718"/>
      <sheetName val="[Spt-BH.xls][Spt-BH_xls]B__2186"/>
      <sheetName val="[Spt-BH.xls][Spt-BH_xls]B__2187"/>
      <sheetName val="[Spt-BH.xls][Spt-BH_xls]_Sp_719"/>
      <sheetName val="[Spt-BH.xls][Spt-BH.xls]B__2174"/>
      <sheetName val="[Spt-BH.xls][Spt-BH.xls]B__2175"/>
      <sheetName val="[Spt-BH.xls][Spt-BH.xls]_Sp_766"/>
      <sheetName val="[Spt-BH.xls][Spt-BH.xls]B__2176"/>
      <sheetName val="[Spt-BH.xls][Spt-BH.xls]B__2177"/>
      <sheetName val="[Spt-BH.xls]B____x005f_x0004______183"/>
      <sheetName val="[Spt-BH.xls]B___x005f_x0000__x000_180"/>
      <sheetName val="[Spt-BH.xls][Spt-BH.xls]B__2178"/>
      <sheetName val="[Spt-BH.xls][Spt-BH.xls]B__2179"/>
      <sheetName val="[Spt-BH.xls][Spt-BH.xls]B__2173"/>
      <sheetName val="[Spt-BH.xls][Spt-BH.xls]_Sp_765"/>
      <sheetName val="[Spt-BH.xls][Spt-BH_xls]B__2188"/>
      <sheetName val="[Spt-BH.xls][Spt-BH_xls]B__2189"/>
      <sheetName val="[Spt-BH.xls][Spt-BH_xls]B__2190"/>
      <sheetName val="[Spt-BH.xls][Spt-BH_xls]B__2191"/>
      <sheetName val="[Spt-BH.xls][Spt-BH_xls]_Sp_720"/>
      <sheetName val="[Spt-BH.xls][Spt-BH_xls]B__2192"/>
      <sheetName val="[Spt-BH.xls][Spt-BH_xls]B__2193"/>
      <sheetName val="[Spt-BH.xls][Spt-BH_xls]B__2194"/>
      <sheetName val="[Spt-BH.xls][Spt-BH_xls]_Sp_721"/>
      <sheetName val="[Spt-BH.xls][Spt-BH_xls]B__2195"/>
      <sheetName val="[Spt-BH.xls][Spt-BH_xls]B__2196"/>
      <sheetName val="[Spt-BH.xls][Spt-BH_xls]B__2197"/>
      <sheetName val="[Spt-BH.xls][Spt-BH_xls]B__2198"/>
      <sheetName val="[Spt-BH.xls][Spt-BH_xls]_Sp_722"/>
      <sheetName val="[Spt-BH.xls][Spt-BH_xls]B__2199"/>
      <sheetName val="[Spt-BH.xls][Spt-BH_xls]B__2200"/>
      <sheetName val="[Spt-BH.xls][Spt-BH_xls]_Sp_723"/>
      <sheetName val="[Spt-BH.xls][Spt-BH_xls]B__2201"/>
      <sheetName val="[Spt-BH.xls][Spt-BH_xls]B__2202"/>
      <sheetName val="[Spt-BH.xls][Spt-BH_xls]_Sp_724"/>
      <sheetName val="[Spt-BH.xls][Spt-BH.xls]B__2180"/>
      <sheetName val="[Spt-BH.xls][Spt-BH.xls]B__2181"/>
      <sheetName val="[Spt-BH.xls][Spt-BH.xls]_Sp_767"/>
      <sheetName val="[Spt-BH.xls][Spt-BH.xls]B__2182"/>
      <sheetName val="[Spt-BH.xls][Spt-BH.xls]B__2183"/>
      <sheetName val="[Spt-BH.xls]B____x005f_x0004______184"/>
      <sheetName val="[Spt-BH.xls]B___x005f_x0000__x000_181"/>
      <sheetName val="[Spt-BH.xls][Spt-BH.xls]B__2184"/>
      <sheetName val="[Spt-BH.xls][Spt-BH.xls]B__2189"/>
      <sheetName val="[Spt-BH.xls][Spt-BH.xls]B__2190"/>
      <sheetName val="[Spt-BH.xls][Spt-BH.xls]_Sp_770"/>
      <sheetName val="[Spt-BH.xls][Spt-BH.xls]B__2191"/>
      <sheetName val="[Spt-BH.xls][Spt-BH.xls]B__2192"/>
      <sheetName val="[Spt-BH.xls]B____x005f_x0004______185"/>
      <sheetName val="[Spt-BH.xls]B___x005f_x0000__x000_182"/>
      <sheetName val="[Spt-BH.xls][Spt-BH.xls]B__2193"/>
      <sheetName val="[Spt-BH.xls][Spt-BH.xls]B__2185"/>
      <sheetName val="[Spt-BH.xls][Spt-BH.xls]B__2186"/>
      <sheetName val="[Spt-BH.xls][Spt-BH.xls]_Sp_769"/>
      <sheetName val="[Spt-BH.xls][Spt-BH.xls]B__2187"/>
      <sheetName val="[Spt-BH.xls][Spt-BH.xls]B__2188"/>
      <sheetName val="[Spt-BH.xls][Spt-BH.xls]_Sp_768"/>
      <sheetName val="[Spt-BH.xls][Spt-BH.xls]B__2194"/>
      <sheetName val="[Spt-BH.xls][Spt-BH.xls]B__2195"/>
      <sheetName val="[Spt-BH.xls][Spt-BH.xls]_Sp_771"/>
      <sheetName val="[Spt-BH.xls][Spt-BH.xls]B__2196"/>
      <sheetName val="[Spt-BH.xls][Spt-BH.xls]B__2197"/>
      <sheetName val="[Spt-BH.xls][Spt-BH.xls]B__2198"/>
      <sheetName val="[Spt-BH.xls][Spt-BH.xls]B__2199"/>
      <sheetName val="[Spt-BH.xls][Spt-BH.xls]_Sp_772"/>
      <sheetName val="[Spt-BH.xls][Spt-BH.xls]B__2200"/>
      <sheetName val="[Spt-BH.xls][Spt-BH.xls]B__2201"/>
      <sheetName val="[Spt-BH.xls][Spt-BH.xls]B__2202"/>
      <sheetName val="[Spt-BH.xls][Spt-BH.xls]B__2203"/>
      <sheetName val="[Spt-BH.xls][Spt-BH.xls]B__2211"/>
      <sheetName val="[Spt-BH.xls][Spt-BH.xls]B__2212"/>
      <sheetName val="[Spt-BH.xls][Spt-BH.xls]_Sp_776"/>
      <sheetName val="[Spt-BH.xls][Spt-BH.xls]B__2213"/>
      <sheetName val="[Spt-BH.xls][Spt-BH.xls]B__2214"/>
      <sheetName val="[Spt-BH.xls]B____x005f_x0004______186"/>
      <sheetName val="[Spt-BH.xls]B___x005f_x0000__x000_183"/>
      <sheetName val="[Spt-BH.xls][Spt-BH.xls]B__2215"/>
      <sheetName val="[Spt-BH.xls][Spt-BH.xls]B__2204"/>
      <sheetName val="[Spt-BH.xls][Spt-BH.xls]B__2205"/>
      <sheetName val="[Spt-BH.xls][Spt-BH.xls]_Sp_774"/>
      <sheetName val="[Spt-BH.xls][Spt-BH.xls]B__2206"/>
      <sheetName val="[Spt-BH.xls][Spt-BH.xls]B__2207"/>
      <sheetName val="[Spt-BH.xls][Spt-BH.xls]B__2216"/>
      <sheetName val="[Spt-BH.xls][Spt-BH.xls]B__2208"/>
      <sheetName val="[Spt-BH.xls][Spt-BH.xls]B__2209"/>
      <sheetName val="[Spt-BH.xls][Spt-BH.xls]_Sp_773"/>
      <sheetName val="[Spt-BH.xls][Spt-BH.xls]B__2210"/>
      <sheetName val="[Spt-BH.xls][Spt-BH.xls]_Sp_775"/>
      <sheetName val="[Spt-BH.xls][Spt-BH_xls]B__2203"/>
      <sheetName val="[Spt-BH.xls][Spt-BH_xls]B__2204"/>
      <sheetName val="[Spt-BH.xls][Spt-BH_xls]B__2205"/>
      <sheetName val="[Spt-BH.xls][Spt-BH_xls]B__2206"/>
      <sheetName val="[Spt-BH.xls][Spt-BH_xls]_Sp_725"/>
      <sheetName val="[Spt-BH.xls][Spt-BH_xls]B__2207"/>
      <sheetName val="[Spt-BH.xls][Spt-BH_xls]B__2208"/>
      <sheetName val="[Spt-BH.xls][Spt-BH_xls]B__2209"/>
      <sheetName val="[Spt-BH.xls][Spt-BH_xls]_Sp_726"/>
      <sheetName val="[Spt-BH.xls][Spt-BH_xls]B__2210"/>
      <sheetName val="[Spt-BH.xls][Spt-BH_xls]B__2211"/>
      <sheetName val="[Spt-BH.xls][Spt-BH_xls]B__2212"/>
      <sheetName val="[Spt-BH.xls][Spt-BH_xls]B__2213"/>
      <sheetName val="[Spt-BH.xls][Spt-BH_xls]_Sp_727"/>
      <sheetName val="[Spt-BH.xls][Spt-BH_xls]B__2214"/>
      <sheetName val="[Spt-BH.xls][Spt-BH_xls]B__2215"/>
      <sheetName val="[Spt-BH.xls][Spt-BH_xls]_Sp_728"/>
      <sheetName val="[Spt-BH.xls][Spt-BH_xls]B__2216"/>
      <sheetName val="[Spt-BH.xls][Spt-BH_xls]B__2217"/>
      <sheetName val="[Spt-BH.xls][Spt-BH_xls]_Sp_729"/>
      <sheetName val="[Spt-BH.xls][Spt-BH.xls]B__2217"/>
      <sheetName val="[Spt-BH.xls][Spt-BH.xls]B__2218"/>
      <sheetName val="[Spt-BH.xls][Spt-BH.xls]_Sp_778"/>
      <sheetName val="[Spt-BH.xls][Spt-BH.xls]B__2219"/>
      <sheetName val="[Spt-BH.xls][Spt-BH.xls]B__2220"/>
      <sheetName val="[Spt-BH.xls][Spt-BH.xls]B__2221"/>
      <sheetName val="[Spt-BH.xls][Spt-BH.xls]B__2222"/>
      <sheetName val="[Spt-BH.xls][Spt-BH.xls]B__2224"/>
      <sheetName val="[Spt-BH.xls][Spt-BH.xls]B__2225"/>
      <sheetName val="[Spt-BH.xls][Spt-BH.xls]_Sp_780"/>
      <sheetName val="[Spt-BH.xls][Spt-BH.xls]B__2226"/>
      <sheetName val="[Spt-BH.xls][Spt-BH.xls]B__2227"/>
      <sheetName val="[Spt-BH.xls]B____x005f_x0004______187"/>
      <sheetName val="[Spt-BH.xls]B___x005f_x0000__x000_184"/>
      <sheetName val="[Spt-BH.xls][Spt-BH.xls]B__2228"/>
      <sheetName val="[Spt-BH.xls][Spt-BH.xls]_Sp_777"/>
      <sheetName val="[Spt-BH.xls][Spt-BH.xls]B__2229"/>
      <sheetName val="[Spt-BH.xls][Spt-BH.xls]B__2223"/>
      <sheetName val="[Spt-BH.xls][Spt-BH.xls]_Sp_779"/>
      <sheetName val="[Spt-BH.xls][Spt-BH_xls]B__2218"/>
      <sheetName val="[Spt-BH.xls][Spt-BH_xls]B__2219"/>
      <sheetName val="[Spt-BH.xls][Spt-BH_xls]B__2220"/>
      <sheetName val="[Spt-BH.xls][Spt-BH_xls]B__2221"/>
      <sheetName val="[Spt-BH.xls][Spt-BH_xls]_Sp_730"/>
      <sheetName val="[Spt-BH.xls][Spt-BH_xls]B__2222"/>
      <sheetName val="[Spt-BH.xls][Spt-BH_xls]B__2223"/>
      <sheetName val="[Spt-BH.xls][Spt-BH_xls]B__2224"/>
      <sheetName val="[Spt-BH.xls][Spt-BH_xls]_Sp_731"/>
      <sheetName val="[Spt-BH.xls][Spt-BH_xls]B__2225"/>
      <sheetName val="[Spt-BH.xls][Spt-BH_xls]B__2226"/>
      <sheetName val="[Spt-BH.xls][Spt-BH_xls]B__2227"/>
      <sheetName val="[Spt-BH.xls][Spt-BH_xls]B__2228"/>
      <sheetName val="[Spt-BH.xls][Spt-BH_xls]_Sp_732"/>
      <sheetName val="[Spt-BH.xls][Spt-BH_xls]B__2229"/>
      <sheetName val="[Spt-BH.xls][Spt-BH_xls]B__2230"/>
      <sheetName val="[Spt-BH.xls][Spt-BH_xls]_Sp_733"/>
      <sheetName val="[Spt-BH.xls][Spt-BH_xls]B__2231"/>
      <sheetName val="[Spt-BH.xls][Spt-BH_xls]B__2232"/>
      <sheetName val="[Spt-BH.xls][Spt-BH_xls]_Sp_734"/>
      <sheetName val="[Spt-BH.xls][Spt-BH.xls]B__2230"/>
      <sheetName val="[Spt-BH.xls][Spt-BH.xls]B__2231"/>
      <sheetName val="[Spt-BH.xls][Spt-BH.xls]_Sp_783"/>
      <sheetName val="[Spt-BH.xls][Spt-BH.xls]B__2232"/>
      <sheetName val="[Spt-BH.xls][Spt-BH.xls]B__2233"/>
      <sheetName val="[Spt-BH.xls][Spt-BH.xls]B__2234"/>
      <sheetName val="[Spt-BH.xls][Spt-BH.xls]_Sp_781"/>
      <sheetName val="[Spt-BH.xls][Spt-BH.xls]B__2235"/>
      <sheetName val="[Spt-BH.xls][Spt-BH.xls]_Sp_782"/>
      <sheetName val="[Spt-BH.xls][Spt-BH.xls]B__2240"/>
      <sheetName val="[Spt-BH.xls][Spt-BH.xls]B__2241"/>
      <sheetName val="[Spt-BH.xls][Spt-BH.xls]_Sp_785"/>
      <sheetName val="[Spt-BH.xls][Spt-BH.xls]B__2242"/>
      <sheetName val="[Spt-BH.xls][Spt-BH.xls]B__2243"/>
      <sheetName val="[Spt-BH.xls]B____x005f_x0004______188"/>
      <sheetName val="[Spt-BH.xls]B___x005f_x0000__x000_185"/>
      <sheetName val="[Spt-BH.xls][Spt-BH.xls]B__2244"/>
      <sheetName val="[Spt-BH.xls][Spt-BH.xls]B__2236"/>
      <sheetName val="[Spt-BH.xls][Spt-BH.xls]B__2237"/>
      <sheetName val="[Spt-BH.xls][Spt-BH.xls]_Sp_784"/>
      <sheetName val="[Spt-BH.xls][Spt-BH.xls]B__2238"/>
      <sheetName val="[Spt-BH.xls][Spt-BH.xls]B__2239"/>
      <sheetName val="[Spt-BH.xls][Spt-BH.xls]B__2245"/>
      <sheetName val="[Spt-BH.xls][Spt-BH.xls]B__2246"/>
      <sheetName val="[Spt-BH.xls][Spt-BH.xls]_Sp_786"/>
      <sheetName val="[Spt-BH.xls][Spt-BH.xls]B__2247"/>
      <sheetName val="[Spt-BH.xls][Spt-BH.xls]B__2248"/>
      <sheetName val="[Spt-BH.xls]B____x005f_x0004______189"/>
      <sheetName val="[Spt-BH.xls]B___x005f_x0000__x000_186"/>
      <sheetName val="[Spt-BH.xls][Spt-BH.xls]B__2249"/>
      <sheetName val="[Spt-BH.xls][Spt-BH.xls]B__2250"/>
      <sheetName val="[Spt-BH.xls][Spt-BH.xls]B__2251"/>
      <sheetName val="[Spt-BH.xls][Spt-BH.xls]_Sp_787"/>
      <sheetName val="[Spt-BH.xls][Spt-BH.xls]B__2252"/>
      <sheetName val="[Spt-BH.xls][Spt-BH.xls]B__2253"/>
      <sheetName val="[Spt-BH.xls]B____x005f_x0004______190"/>
      <sheetName val="[Spt-BH.xls]B___x005f_x0000__x000_187"/>
      <sheetName val="[Spt-BH.xls][Spt-BH.xls]B__2254"/>
      <sheetName val="[Spt-BH.xls][Spt-BH.xls]B__2259"/>
      <sheetName val="[Spt-BH.xls][Spt-BH.xls]B__2260"/>
      <sheetName val="[Spt-BH.xls][Spt-BH.xls]_Sp_789"/>
      <sheetName val="[Spt-BH.xls][Spt-BH.xls]B__2261"/>
      <sheetName val="[Spt-BH.xls][Spt-BH.xls]B__2262"/>
      <sheetName val="[Spt-BH.xls]B____x005f_x0004______191"/>
      <sheetName val="[Spt-BH.xls]B___x005f_x0000__x000_188"/>
      <sheetName val="[Spt-BH.xls][Spt-BH.xls]B__2263"/>
      <sheetName val="[Spt-BH.xls][Spt-BH.xls]B__2255"/>
      <sheetName val="[Spt-BH.xls][Spt-BH.xls]B__2256"/>
      <sheetName val="[Spt-BH.xls][Spt-BH.xls]_Sp_788"/>
      <sheetName val="[Spt-BH.xls][Spt-BH.xls]B__2257"/>
      <sheetName val="[Spt-BH.xls][Spt-BH.xls]B__2258"/>
      <sheetName val="[Spt-BH.xls][Spt-BH.xls]B__2264"/>
      <sheetName val="[Spt-BH.xls][Spt-BH.xls]B__2265"/>
      <sheetName val="[Spt-BH.xls][Spt-BH.xls]_Sp_790"/>
      <sheetName val="[Spt-BH.xls][Spt-BH.xls]B__2266"/>
      <sheetName val="[Spt-BH.xls][Spt-BH.xls]B__2267"/>
      <sheetName val="[Spt-BH.xls]B____x005f_x0004______192"/>
      <sheetName val="[Spt-BH.xls]B___x005f_x0000__x000_189"/>
      <sheetName val="[Spt-BH.xls][Spt-BH.xls]B__2268"/>
      <sheetName val="[Spt-BH.xls][Spt-BH.xls]B__2273"/>
      <sheetName val="[Spt-BH.xls][Spt-BH.xls]B__2274"/>
      <sheetName val="[Spt-BH.xls][Spt-BH.xls]_Sp_792"/>
      <sheetName val="[Spt-BH.xls][Spt-BH.xls]B__2275"/>
      <sheetName val="[Spt-BH.xls][Spt-BH.xls]B__2276"/>
      <sheetName val="[Spt-BH.xls]B____x005f_x0004______193"/>
      <sheetName val="[Spt-BH.xls]B___x005f_x0000__x000_190"/>
      <sheetName val="[Spt-BH.xls][Spt-BH.xls]B__2277"/>
      <sheetName val="[Spt-BH.xls][Spt-BH.xls]B__2269"/>
      <sheetName val="[Spt-BH.xls][Spt-BH.xls]B__2270"/>
      <sheetName val="[Spt-BH.xls][Spt-BH.xls]_Sp_791"/>
      <sheetName val="[Spt-BH.xls][Spt-BH.xls]B__2271"/>
      <sheetName val="[Spt-BH.xls][Spt-BH.xls]B__2272"/>
      <sheetName val="[Spt-BH.xls][Spt-BH.xls]B__2285"/>
      <sheetName val="[Spt-BH.xls][Spt-BH.xls]B__2286"/>
      <sheetName val="[Spt-BH.xls][Spt-BH.xls]_Sp_796"/>
      <sheetName val="[Spt-BH.xls][Spt-BH.xls]B__2287"/>
      <sheetName val="[Spt-BH.xls][Spt-BH.xls]B__2288"/>
      <sheetName val="[Spt-BH.xls]B____x005f_x0004______194"/>
      <sheetName val="[Spt-BH.xls]B___x005f_x0000__x000_191"/>
      <sheetName val="[Spt-BH.xls][Spt-BH.xls]B__2289"/>
      <sheetName val="[Spt-BH.xls][Spt-BH.xls]B__2278"/>
      <sheetName val="[Spt-BH.xls][Spt-BH.xls]B__2279"/>
      <sheetName val="[Spt-BH.xls][Spt-BH.xls]_Sp_794"/>
      <sheetName val="[Spt-BH.xls][Spt-BH.xls]B__2280"/>
      <sheetName val="[Spt-BH.xls][Spt-BH.xls]B__2281"/>
      <sheetName val="[Spt-BH.xls][Spt-BH.xls]B__2290"/>
      <sheetName val="[Spt-BH.xls][Spt-BH.xls]B__2282"/>
      <sheetName val="[Spt-BH.xls][Spt-BH.xls]B__2283"/>
      <sheetName val="[Spt-BH.xls][Spt-BH.xls]B__2284"/>
      <sheetName val="[Spt-BH.xls][Spt-BH.xls]_Sp_793"/>
      <sheetName val="[Spt-BH.xls][Spt-BH.xls]_Sp_795"/>
      <sheetName val="[Spt-BH.xls][Spt-BH_xls]B__2233"/>
      <sheetName val="[Spt-BH.xls][Spt-BH_xls]B__2234"/>
      <sheetName val="[Spt-BH.xls][Spt-BH_xls]B__2235"/>
      <sheetName val="[Spt-BH.xls][Spt-BH_xls]B__2236"/>
      <sheetName val="[Spt-BH.xls][Spt-BH_xls]_Sp_735"/>
      <sheetName val="[Spt-BH.xls][Spt-BH_xls]B__2237"/>
      <sheetName val="[Spt-BH.xls][Spt-BH_xls]B__2238"/>
      <sheetName val="[Spt-BH.xls][Spt-BH_xls]B__2239"/>
      <sheetName val="[Spt-BH.xls][Spt-BH_xls]_Sp_736"/>
      <sheetName val="[Spt-BH.xls][Spt-BH_xls]B__2240"/>
      <sheetName val="[Spt-BH.xls][Spt-BH_xls]B__2241"/>
      <sheetName val="[Spt-BH.xls][Spt-BH_xls]B__2242"/>
      <sheetName val="[Spt-BH.xls][Spt-BH_xls]B__2243"/>
      <sheetName val="[Spt-BH.xls][Spt-BH_xls]_Sp_737"/>
      <sheetName val="[Spt-BH.xls][Spt-BH_xls]B__2244"/>
      <sheetName val="[Spt-BH.xls][Spt-BH_xls]B__2245"/>
      <sheetName val="[Spt-BH.xls][Spt-BH_xls]_Sp_738"/>
      <sheetName val="[Spt-BH.xls][Spt-BH_xls]B__2246"/>
      <sheetName val="[Spt-BH.xls][Spt-BH_xls]B__2247"/>
      <sheetName val="[Spt-BH.xls][Spt-BH_xls]_Sp_739"/>
      <sheetName val="STILT FLOOR"/>
      <sheetName val="BORDGC"/>
      <sheetName val="Cash Flow Working"/>
      <sheetName val="Area Statement"/>
      <sheetName val="Risk Analysis"/>
      <sheetName val="TORRENT CEMENT"/>
      <sheetName val="A"/>
      <sheetName val="TBEAM"/>
      <sheetName val="Direct co_x0006_"/>
      <sheetName val="Intro"/>
      <sheetName val="C1C2"/>
      <sheetName val="LIFE &amp; REP PROVN"/>
      <sheetName val="O&amp;M CREW"/>
      <sheetName val="Fin_Sum7"/>
      <sheetName val="Cost_of_O_&amp;_O7"/>
      <sheetName val="Material_7"/>
      <sheetName val="Labour_&amp;_Plant7"/>
      <sheetName val="pr_cal7"/>
      <sheetName val="TRF_details7"/>
      <sheetName val="Materials_Cost7"/>
      <sheetName val="Abstract_for_Variation8"/>
      <sheetName val="LBD_VARIATION8"/>
      <sheetName val="Fin_Sum8"/>
      <sheetName val="Cost_of_O_&amp;_O8"/>
      <sheetName val="Material_List_8"/>
      <sheetName val="Material_8"/>
      <sheetName val="Labour_&amp;_Plant8"/>
      <sheetName val="pr_cal8"/>
      <sheetName val="TRF_details8"/>
      <sheetName val="Materials_Cost8"/>
      <sheetName val="Inputs_&amp;_Summary_Output9"/>
      <sheetName val="Broad_Refresher_Model9"/>
      <sheetName val="Abstract_for_Variation9"/>
      <sheetName val="LBD_VARIATION9"/>
      <sheetName val="Fin_Sum9"/>
      <sheetName val="Cost_of_O_&amp;_O9"/>
      <sheetName val="Material_List_9"/>
      <sheetName val="Material_9"/>
      <sheetName val="Labour_&amp;_Plant9"/>
      <sheetName val="pr_cal9"/>
      <sheetName val="TRF_details9"/>
      <sheetName val="Materials_Cost9"/>
      <sheetName val="B@__x005f_x005f_x005F"/>
      <sheetName val="cctv_est1"/>
      <sheetName val="wt"/>
      <sheetName val="B@_?_x0004_@?__$_x0"/>
      <sheetName val="Config"/>
      <sheetName val="Break Dw"/>
      <sheetName val="[Spt-BH.xls][Spt-BH.xls]_Sp_797"/>
      <sheetName val="[Spt-BH.xls][Spt-BH.xls]B__2291"/>
      <sheetName val="[Spt-BH.xls][Spt-BH.xls]B__2292"/>
      <sheetName val="[Spt-BH.xls][Spt-BH.xls]_Sp_799"/>
      <sheetName val="[Spt-BH.xls][Spt-BH.xls]B__2293"/>
      <sheetName val="[Spt-BH.xls][Spt-BH.xls]B__2294"/>
      <sheetName val="[Spt-BH.xls][Spt-BH.xls]B__2295"/>
      <sheetName val="[Spt-BH.xls][Spt-BH.xls]B__2296"/>
      <sheetName val="[Spt-BH.xls][Spt-BH.xls]_Sp_798"/>
      <sheetName val="[Spt-BH.xls][Spt-BH.xls]_Sp_800"/>
      <sheetName val="[Spt-BH.xls][Spt-BH.xls]B__2297"/>
      <sheetName val="[Spt-BH.xls][Spt-BH.xls]B__2298"/>
      <sheetName val="[Spt-BH.xls][Spt-BH.xls]B__2299"/>
      <sheetName val="[Spt-BH.xls][Spt-BH.xls]B__2300"/>
      <sheetName val="[Spt-BH.xls][Spt-BH.xls]B__2301"/>
      <sheetName val="[Spt-BH.xls][Spt-BH.xls]B__2302"/>
      <sheetName val="[Spt-BH.xls][Spt-BH.xls]_Sp_801"/>
      <sheetName val="[Spt-BH.xls][Spt-BH.xls]B__2310"/>
      <sheetName val="[Spt-BH.xls][Spt-BH.xls]B__2311"/>
      <sheetName val="[Spt-BH.xls][Spt-BH.xls]_Sp_806"/>
      <sheetName val="[Spt-BH.xls][Spt-BH.xls]B__2312"/>
      <sheetName val="[Spt-BH.xls][Spt-BH.xls]B__2313"/>
      <sheetName val="[Spt-BH.xls]B____x005f_x0004______195"/>
      <sheetName val="[Spt-BH.xls]B___x005f_x0000__x000_192"/>
      <sheetName val="[Spt-BH.xls][Spt-BH.xls]B__2314"/>
      <sheetName val="[Spt-BH.xls][Spt-BH.xls]B__2315"/>
      <sheetName val="[Spt-BH.xls][Spt-BH.xls]B__2309"/>
      <sheetName val="[Spt-BH.xls][Spt-BH.xls]_Sp_805"/>
      <sheetName val="[Spt-BH.xls][Spt-BH_xls]B__2248"/>
      <sheetName val="[Spt-BH.xls][Spt-BH_xls]B__2249"/>
      <sheetName val="[Spt-BH.xls][Spt-BH_xls]B__2250"/>
      <sheetName val="[Spt-BH.xls][Spt-BH_xls]B__2251"/>
      <sheetName val="[Spt-BH.xls][Spt-BH_xls]_Sp_740"/>
      <sheetName val="[Spt-BH.xls][Spt-BH_xls]B__2252"/>
      <sheetName val="[Spt-BH.xls][Spt-BH_xls]B__2253"/>
      <sheetName val="[Spt-BH.xls][Spt-BH_xls]B__2254"/>
      <sheetName val="[Spt-BH.xls][Spt-BH_xls]_Sp_741"/>
      <sheetName val="[Spt-BH.xls][Spt-BH_xls]B__2255"/>
      <sheetName val="[Spt-BH.xls][Spt-BH_xls]B__2256"/>
      <sheetName val="[Spt-BH.xls][Spt-BH_xls]B__2257"/>
      <sheetName val="[Spt-BH.xls][Spt-BH_xls]B__2258"/>
      <sheetName val="[Spt-BH.xls][Spt-BH_xls]_Sp_742"/>
      <sheetName val="[Spt-BH.xls][Spt-BH_xls]B__2259"/>
      <sheetName val="[Spt-BH.xls][Spt-BH_xls]B__2260"/>
      <sheetName val="[Spt-BH.xls][Spt-BH_xls]_Sp_743"/>
      <sheetName val="[Spt-BH.xls][Spt-BH_xls]B__2261"/>
      <sheetName val="[Spt-BH.xls][Spt-BH_xls]B__2262"/>
      <sheetName val="[Spt-BH.xls][Spt-BH_xls]_Sp_744"/>
      <sheetName val="[Spt-BH.xls][Spt-BH.xls]B__2330"/>
      <sheetName val="[Spt-BH.xls][Spt-BH.xls]B__2331"/>
      <sheetName val="[Spt-BH.xls][Spt-BH.xls]_Sp_813"/>
      <sheetName val="[Spt-BH.xls][Spt-BH.xls]B__2332"/>
      <sheetName val="[Spt-BH.xls][Spt-BH.xls]B__2333"/>
      <sheetName val="[Spt-BH.xls]B____x005f_x0004______196"/>
      <sheetName val="[Spt-BH.xls]B___x005f_x0000__x000_193"/>
      <sheetName val="[Spt-BH.xls][Spt-BH.xls]B__2334"/>
      <sheetName val="[Spt-BH.xls][Spt-BH.xls]B__2316"/>
      <sheetName val="[Spt-BH.xls][Spt-BH.xls]B__2317"/>
      <sheetName val="[Spt-BH.xls][Spt-BH.xls]_Sp_811"/>
      <sheetName val="[Spt-BH.xls][Spt-BH.xls]B__2318"/>
      <sheetName val="[Spt-BH.xls][Spt-BH.xls]B__2319"/>
      <sheetName val="[Spt-BH.xls][Spt-BH.xls]B__2335"/>
      <sheetName val="[Spt-BH.xls][Spt-BH.xls]_Sp_807"/>
      <sheetName val="[Spt-BH.xls][Spt-BH.xls]B__2320"/>
      <sheetName val="[Spt-BH.xls][Spt-BH.xls]B__2321"/>
      <sheetName val="[Spt-BH.xls][Spt-BH.xls]B__2322"/>
      <sheetName val="[Spt-BH.xls][Spt-BH.xls]_Sp_812"/>
      <sheetName val="[Spt-BH.xls][Spt-BH_xls]B__2263"/>
      <sheetName val="[Spt-BH.xls][Spt-BH_xls]B__2264"/>
      <sheetName val="[Spt-BH.xls][Spt-BH_xls]B__2265"/>
      <sheetName val="[Spt-BH.xls][Spt-BH_xls]B__2266"/>
      <sheetName val="[Spt-BH.xls][Spt-BH_xls]_Sp_745"/>
      <sheetName val="[Spt-BH.xls][Spt-BH_xls]B__2267"/>
      <sheetName val="[Spt-BH.xls][Spt-BH_xls]B__2268"/>
      <sheetName val="[Spt-BH.xls][Spt-BH_xls]B__2269"/>
      <sheetName val="[Spt-BH.xls][Spt-BH_xls]_Sp_746"/>
      <sheetName val="[Spt-BH.xls][Spt-BH_xls]B__2270"/>
      <sheetName val="[Spt-BH.xls][Spt-BH_xls]B__2271"/>
      <sheetName val="[Spt-BH.xls][Spt-BH_xls]B__2272"/>
      <sheetName val="[Spt-BH.xls][Spt-BH_xls]B__2273"/>
      <sheetName val="[Spt-BH.xls][Spt-BH_xls]_Sp_747"/>
      <sheetName val="[Spt-BH.xls][Spt-BH.xls]_Sp_808"/>
      <sheetName val="[Spt-BH.xls][Spt-BH_xls]B__2274"/>
      <sheetName val="[Spt-BH.xls][Spt-BH_xls]B__2275"/>
      <sheetName val="[Spt-BH.xls][Spt-BH_xls]_Sp_748"/>
      <sheetName val="[Spt-BH.xls][Spt-BH_xls]B__2276"/>
      <sheetName val="[Spt-BH.xls][Spt-BH_xls]B__2277"/>
      <sheetName val="[Spt-BH.xls][Spt-BH_xls]_Sp_749"/>
      <sheetName val="[Spt-BH.xls][Spt-BH.xls]B__2337"/>
      <sheetName val="[Spt-BH.xls][Spt-BH.xls]B__2338"/>
      <sheetName val="[Spt-BH.xls][Spt-BH.xls]_Sp_815"/>
      <sheetName val="[Spt-BH.xls][Spt-BH.xls]B__2339"/>
      <sheetName val="[Spt-BH.xls][Spt-BH.xls]B__2340"/>
      <sheetName val="[Spt-BH.xls]B____x005f_x0004______198"/>
      <sheetName val="[Spt-BH.xls]B___x005f_x0000__x000_195"/>
      <sheetName val="[Spt-BH.xls][Spt-BH.xls]B__2341"/>
      <sheetName val="[Spt-BH.xls][Spt-BH.xls]B__2342"/>
      <sheetName val="[Spt-BH.xls][Spt-BH.xls]B__2336"/>
      <sheetName val="[Spt-BH.xls][Spt-BH.xls]_Sp_814"/>
      <sheetName val="[Spt-BH.xls][Spt-BH_xls]B__2293"/>
      <sheetName val="[Spt-BH.xls][Spt-BH_xls]B__2294"/>
      <sheetName val="[Spt-BH.xls][Spt-BH_xls]B__2295"/>
      <sheetName val="[Spt-BH.xls][Spt-BH_xls]B__2296"/>
      <sheetName val="[Spt-BH.xls][Spt-BH_xls]_Sp_755"/>
      <sheetName val="[Spt-BH.xls][Spt-BH_xls]B__2297"/>
      <sheetName val="[Spt-BH.xls][Spt-BH_xls]B__2298"/>
      <sheetName val="[Spt-BH.xls][Spt-BH_xls]B__2299"/>
      <sheetName val="[Spt-BH.xls][Spt-BH_xls]_Sp_756"/>
      <sheetName val="[Spt-BH.xls][Spt-BH_xls]B__2300"/>
      <sheetName val="[Spt-BH.xls][Spt-BH_xls]B__2301"/>
      <sheetName val="[Spt-BH.xls][Spt-BH_xls]B__2302"/>
      <sheetName val="[Spt-BH.xls][Spt-BH_xls]B__2303"/>
      <sheetName val="[Spt-BH.xls][Spt-BH_xls]_Sp_757"/>
      <sheetName val="[Spt-BH.xls][Spt-BH_xls]B__2304"/>
      <sheetName val="[Spt-BH.xls][Spt-BH_xls]B__2305"/>
      <sheetName val="[Spt-BH.xls][Spt-BH_xls]_Sp_758"/>
      <sheetName val="[Spt-BH.xls][Spt-BH_xls]B__2306"/>
      <sheetName val="[Spt-BH.xls][Spt-BH_xls]B__2307"/>
      <sheetName val="[Spt-BH.xls][Spt-BH_xls]_Sp_759"/>
      <sheetName val="[Spt-BH.xls][Spt-BH.xls]B__2323"/>
      <sheetName val="[Spt-BH.xls][Spt-BH.xls]B__2324"/>
      <sheetName val="[Spt-BH.xls][Spt-BH.xls]B__2325"/>
      <sheetName val="[Spt-BH.xls][Spt-BH.xls]B__2326"/>
      <sheetName val="[Spt-BH.xls][Spt-BH.xls]B__2327"/>
      <sheetName val="[Spt-BH.xls][Spt-BH.xls]_Sp_809"/>
      <sheetName val="[Spt-BH.xls][Spt-BH.xls]B__2328"/>
      <sheetName val="[Spt-BH.xls][Spt-BH.xls]_Sp_810"/>
      <sheetName val="[Spt-BH.xls]B____x005f_x0004______197"/>
      <sheetName val="[Spt-BH.xls]B___x005f_x0000__x000_194"/>
      <sheetName val="[Spt-BH.xls][Spt-BH.xls]B__2329"/>
      <sheetName val="[Spt-BH.xls][Spt-BH_xls]B__2278"/>
      <sheetName val="[Spt-BH.xls][Spt-BH_xls]B__2279"/>
      <sheetName val="[Spt-BH.xls][Spt-BH_xls]B__2280"/>
      <sheetName val="[Spt-BH.xls][Spt-BH_xls]B__2281"/>
      <sheetName val="[Spt-BH.xls][Spt-BH_xls]_Sp_750"/>
      <sheetName val="[Spt-BH.xls][Spt-BH_xls]B__2282"/>
      <sheetName val="[Spt-BH.xls][Spt-BH_xls]B__2283"/>
      <sheetName val="[Spt-BH.xls][Spt-BH_xls]B__2284"/>
      <sheetName val="[Spt-BH.xls][Spt-BH_xls]_Sp_751"/>
      <sheetName val="[Spt-BH.xls][Spt-BH_xls]B__2285"/>
      <sheetName val="[Spt-BH.xls][Spt-BH_xls]B__2286"/>
      <sheetName val="[Spt-BH.xls][Spt-BH_xls]B__2287"/>
      <sheetName val="[Spt-BH.xls][Spt-BH_xls]B__2288"/>
      <sheetName val="[Spt-BH.xls][Spt-BH_xls]_Sp_752"/>
      <sheetName val="[Spt-BH.xls][Spt-BH_xls]B__2289"/>
      <sheetName val="[Spt-BH.xls][Spt-BH_xls]B__2290"/>
      <sheetName val="[Spt-BH.xls][Spt-BH_xls]_Sp_753"/>
      <sheetName val="[Spt-BH.xls][Spt-BH_xls]B__2291"/>
      <sheetName val="[Spt-BH.xls][Spt-BH_xls]B__2292"/>
      <sheetName val="[Spt-BH.xls][Spt-BH_xls]_Sp_754"/>
      <sheetName val="[Spt-BH.xls][Spt-BH.xls]_Sp_816"/>
      <sheetName val="[Spt-BH.xls][Spt-BH.xls]B__2344"/>
      <sheetName val="[Spt-BH.xls][Spt-BH.xls]B__2345"/>
      <sheetName val="[Spt-BH.xls][Spt-BH.xls]_Sp_818"/>
      <sheetName val="[Spt-BH.xls][Spt-BH.xls]B__2346"/>
      <sheetName val="[Spt-BH.xls][Spt-BH.xls]B__2347"/>
      <sheetName val="[Spt-BH.xls]B____x005f_x0004______199"/>
      <sheetName val="[Spt-BH.xls]B___x005f_x0000__x000_196"/>
      <sheetName val="[Spt-BH.xls][Spt-BH.xls]B__2348"/>
      <sheetName val="[Spt-BH.xls][Spt-BH.xls]B__2349"/>
      <sheetName val="[Spt-BH.xls][Spt-BH.xls]B__2343"/>
      <sheetName val="[Spt-BH.xls][Spt-BH.xls]_Sp_817"/>
      <sheetName val="[Spt-BH.xls][Spt-BH_xls]B__2308"/>
      <sheetName val="[Spt-BH.xls][Spt-BH_xls]B__2309"/>
      <sheetName val="[Spt-BH.xls][Spt-BH_xls]B__2310"/>
      <sheetName val="[Spt-BH.xls][Spt-BH_xls]B__2311"/>
      <sheetName val="[Spt-BH.xls][Spt-BH_xls]_Sp_760"/>
      <sheetName val="[Spt-BH.xls][Spt-BH_xls]B__2312"/>
      <sheetName val="[Spt-BH.xls][Spt-BH_xls]B__2313"/>
      <sheetName val="[Spt-BH.xls][Spt-BH_xls]B__2314"/>
      <sheetName val="[Spt-BH.xls][Spt-BH_xls]_Sp_761"/>
      <sheetName val="[Spt-BH.xls][Spt-BH_xls]B__2315"/>
      <sheetName val="[Spt-BH.xls][Spt-BH_xls]B__2316"/>
      <sheetName val="[Spt-BH.xls][Spt-BH_xls]B__2317"/>
      <sheetName val="[Spt-BH.xls][Spt-BH_xls]B__2318"/>
      <sheetName val="[Spt-BH.xls][Spt-BH_xls]_Sp_762"/>
      <sheetName val="[Spt-BH.xls][Spt-BH_xls]B__2319"/>
      <sheetName val="[Spt-BH.xls][Spt-BH_xls]B__2320"/>
      <sheetName val="[Spt-BH.xls][Spt-BH_xls]_Sp_763"/>
      <sheetName val="[Spt-BH.xls][Spt-BH_xls]B__2321"/>
      <sheetName val="[Spt-BH.xls][Spt-BH_xls]B__2322"/>
      <sheetName val="[Spt-BH.xls][Spt-BH_xls]_Sp_764"/>
      <sheetName val="[Spt-BH.xls][Spt-BH.xls]_Sp_819"/>
      <sheetName val="[Spt-BH.xls][Spt-BH.xls]_Sp_820"/>
      <sheetName val="[Spt-BH.xls][Spt-BH.xls]B__2350"/>
      <sheetName val="[Spt-BH.xls][Spt-BH.xls]B__2351"/>
      <sheetName val="[Spt-BH.xls][Spt-BH.xls]_Sp_846"/>
      <sheetName val="[Spt-BH.xls][Spt-BH.xls]B__2352"/>
      <sheetName val="[Spt-BH.xls][Spt-BH.xls]B__2353"/>
      <sheetName val="[Spt-BH.xls][Spt-BH.xls]B__2354"/>
      <sheetName val="[Spt-BH.xls][Spt-BH.xls]B__2355"/>
      <sheetName val="[Spt-BH.xls][Spt-BH.xls]_Sp_821"/>
      <sheetName val="[Spt-BH.xls][Spt-BH.xls]B__2411"/>
      <sheetName val="[Spt-BH.xls][Spt-BH.xls]B__2412"/>
      <sheetName val="[Spt-BH.xls][Spt-BH.xls]_Sp_837"/>
      <sheetName val="[Spt-BH.xls][Spt-BH.xls]B__2413"/>
      <sheetName val="[Spt-BH.xls][Spt-BH.xls]B__2414"/>
      <sheetName val="[Spt-BH.xls]B____x005f_x0004______203"/>
      <sheetName val="[Spt-BH.xls]B___x005f_x0000__x000_200"/>
      <sheetName val="[Spt-BH.xls][Spt-BH.xls]B__2415"/>
      <sheetName val="[Spt-BH.xls][Spt-BH.xls]B__2383"/>
      <sheetName val="[Spt-BH.xls][Spt-BH.xls]B__2384"/>
      <sheetName val="[Spt-BH.xls][Spt-BH.xls]_Sp_835"/>
      <sheetName val="[Spt-BH.xls][Spt-BH.xls]B__2385"/>
      <sheetName val="[Spt-BH.xls][Spt-BH.xls]B__2386"/>
      <sheetName val="[Spt-BH.xls][Spt-BH.xls]_Sp_827"/>
      <sheetName val="[Spt-BH.xls][Spt-BH.xls]B__2416"/>
      <sheetName val="[Spt-BH.xls][Spt-BH.xls]B__2387"/>
      <sheetName val="[Spt-BH.xls][Spt-BH.xls]B__2388"/>
      <sheetName val="[Spt-BH.xls][Spt-BH.xls]_Sp_836"/>
      <sheetName val="[Spt-BH.xls][Spt-BH_xls]B__2368"/>
      <sheetName val="[Spt-BH.xls][Spt-BH_xls]B__2369"/>
      <sheetName val="[Spt-BH.xls][Spt-BH_xls]B__2370"/>
      <sheetName val="[Spt-BH.xls][Spt-BH_xls]B__2371"/>
      <sheetName val="[Spt-BH.xls][Spt-BH_xls]_Sp_780"/>
      <sheetName val="[Spt-BH.xls][Spt-BH_xls]B__2372"/>
      <sheetName val="[Spt-BH.xls][Spt-BH_xls]B__2373"/>
      <sheetName val="[Spt-BH.xls][Spt-BH_xls]B__2374"/>
      <sheetName val="[Spt-BH.xls][Spt-BH_xls]_Sp_781"/>
      <sheetName val="[Spt-BH.xls][Spt-BH_xls]B__2375"/>
      <sheetName val="[Spt-BH.xls][Spt-BH_xls]B__2376"/>
      <sheetName val="[Spt-BH.xls][Spt-BH_xls]B__2377"/>
      <sheetName val="[Spt-BH.xls][Spt-BH_xls]B__2378"/>
      <sheetName val="[Spt-BH.xls][Spt-BH_xls]_Sp_782"/>
      <sheetName val="[Spt-BH.xls][Spt-BH.xls]B__2389"/>
      <sheetName val="[Spt-BH.xls][Spt-BH.xls]_Sp_828"/>
      <sheetName val="[Spt-BH.xls][Spt-BH_xls]B__2379"/>
      <sheetName val="[Spt-BH.xls][Spt-BH_xls]B__2380"/>
      <sheetName val="[Spt-BH.xls][Spt-BH_xls]_Sp_783"/>
      <sheetName val="[Spt-BH.xls][Spt-BH_xls]B__2381"/>
      <sheetName val="[Spt-BH.xls][Spt-BH_xls]B__2382"/>
      <sheetName val="[Spt-BH.xls][Spt-BH_xls]_Sp_784"/>
      <sheetName val="[Spt-BH.xls][Spt-BH.xls]B__2357"/>
      <sheetName val="[Spt-BH.xls][Spt-BH.xls]B__2358"/>
      <sheetName val="[Spt-BH.xls][Spt-BH.xls]B__2359"/>
      <sheetName val="[Spt-BH.xls][Spt-BH.xls]B__2360"/>
      <sheetName val="[Spt-BH.xls]B____x005f_x0004______200"/>
      <sheetName val="[Spt-BH.xls]B___x005f_x0000__x000_197"/>
      <sheetName val="[Spt-BH.xls][Spt-BH.xls]B__2361"/>
      <sheetName val="[Spt-BH.xls][Spt-BH.xls]B__2362"/>
      <sheetName val="[Spt-BH.xls][Spt-BH_xls]B__2323"/>
      <sheetName val="[Spt-BH.xls][Spt-BH_xls]B__2324"/>
      <sheetName val="[Spt-BH.xls][Spt-BH_xls]B__2325"/>
      <sheetName val="[Spt-BH.xls][Spt-BH_xls]B__2326"/>
      <sheetName val="[Spt-BH.xls][Spt-BH_xls]_Sp_765"/>
      <sheetName val="[Spt-BH.xls][Spt-BH_xls]B__2327"/>
      <sheetName val="[Spt-BH.xls][Spt-BH_xls]B__2328"/>
      <sheetName val="[Spt-BH.xls][Spt-BH_xls]B__2329"/>
      <sheetName val="[Spt-BH.xls][Spt-BH_xls]_Sp_766"/>
      <sheetName val="[Spt-BH.xls][Spt-BH_xls]B__2330"/>
      <sheetName val="[Spt-BH.xls][Spt-BH_xls]B__2331"/>
      <sheetName val="[Spt-BH.xls][Spt-BH_xls]B__2332"/>
      <sheetName val="[Spt-BH.xls][Spt-BH_xls]B__2333"/>
      <sheetName val="[Spt-BH.xls][Spt-BH_xls]_Sp_767"/>
      <sheetName val="[Spt-BH.xls][Spt-BH.xls]B__2356"/>
      <sheetName val="[Spt-BH.xls][Spt-BH_xls]B__2334"/>
      <sheetName val="[Spt-BH.xls][Spt-BH_xls]B__2335"/>
      <sheetName val="[Spt-BH.xls][Spt-BH_xls]_Sp_768"/>
      <sheetName val="[Spt-BH.xls][Spt-BH_xls]B__2336"/>
      <sheetName val="[Spt-BH.xls][Spt-BH_xls]B__2337"/>
      <sheetName val="[Spt-BH.xls][Spt-BH_xls]_Sp_769"/>
      <sheetName val="[Spt-BH.xls][Spt-BH.xls]B__2364"/>
      <sheetName val="[Spt-BH.xls][Spt-BH.xls]B__2365"/>
      <sheetName val="[Spt-BH.xls][Spt-BH.xls]_Sp_823"/>
      <sheetName val="[Spt-BH.xls][Spt-BH.xls]B__2366"/>
      <sheetName val="[Spt-BH.xls][Spt-BH.xls]B__2367"/>
      <sheetName val="[Spt-BH.xls]B____x005f_x0004______201"/>
      <sheetName val="[Spt-BH.xls]B___x005f_x0000__x000_198"/>
      <sheetName val="[Spt-BH.xls][Spt-BH.xls]B__2368"/>
      <sheetName val="[Spt-BH.xls][Spt-BH.xls]B__2369"/>
      <sheetName val="[Spt-BH.xls][Spt-BH.xls]B__2363"/>
      <sheetName val="[Spt-BH.xls][Spt-BH.xls]_Sp_822"/>
      <sheetName val="[Spt-BH.xls][Spt-BH_xls]B__2338"/>
      <sheetName val="[Spt-BH.xls][Spt-BH_xls]B__2339"/>
      <sheetName val="[Spt-BH.xls][Spt-BH_xls]B__2340"/>
      <sheetName val="[Spt-BH.xls][Spt-BH_xls]B__2341"/>
      <sheetName val="[Spt-BH.xls][Spt-BH_xls]_Sp_770"/>
      <sheetName val="[Spt-BH.xls][Spt-BH_xls]B__2342"/>
      <sheetName val="[Spt-BH.xls][Spt-BH_xls]B__2343"/>
      <sheetName val="[Spt-BH.xls][Spt-BH_xls]B__2344"/>
      <sheetName val="[Spt-BH.xls][Spt-BH_xls]_Sp_771"/>
      <sheetName val="[Spt-BH.xls][Spt-BH_xls]B__2345"/>
      <sheetName val="[Spt-BH.xls][Spt-BH_xls]B__2346"/>
      <sheetName val="[Spt-BH.xls][Spt-BH_xls]B__2347"/>
      <sheetName val="[Spt-BH.xls][Spt-BH_xls]B__2348"/>
      <sheetName val="[Spt-BH.xls][Spt-BH_xls]_Sp_772"/>
      <sheetName val="[Spt-BH.xls][Spt-BH_xls]B__2349"/>
      <sheetName val="[Spt-BH.xls][Spt-BH_xls]B__2350"/>
      <sheetName val="[Spt-BH.xls][Spt-BH_xls]_Sp_773"/>
      <sheetName val="[Spt-BH.xls][Spt-BH_xls]B__2351"/>
      <sheetName val="[Spt-BH.xls][Spt-BH_xls]B__2352"/>
      <sheetName val="[Spt-BH.xls][Spt-BH_xls]_Sp_774"/>
      <sheetName val="[Spt-BH.xls][Spt-BH.xls]B__2377"/>
      <sheetName val="[Spt-BH.xls][Spt-BH.xls]B__2378"/>
      <sheetName val="[Spt-BH.xls][Spt-BH.xls]B__2379"/>
      <sheetName val="[Spt-BH.xls][Spt-BH.xls]B__2380"/>
      <sheetName val="[Spt-BH.xls]B____x005f_x0004______202"/>
      <sheetName val="[Spt-BH.xls]B___x005f_x0000__x000_199"/>
      <sheetName val="[Spt-BH.xls][Spt-BH.xls]B__2381"/>
      <sheetName val="[Spt-BH.xls][Spt-BH.xls]B__2370"/>
      <sheetName val="[Spt-BH.xls][Spt-BH.xls]B__2371"/>
      <sheetName val="[Spt-BH.xls][Spt-BH.xls]_Sp_825"/>
      <sheetName val="[Spt-BH.xls][Spt-BH.xls]B__2372"/>
      <sheetName val="[Spt-BH.xls][Spt-BH.xls]B__2373"/>
      <sheetName val="[Spt-BH.xls][Spt-BH.xls]B__2382"/>
      <sheetName val="[Spt-BH.xls][Spt-BH.xls]B__2374"/>
      <sheetName val="[Spt-BH.xls][Spt-BH.xls]B__2375"/>
      <sheetName val="[Spt-BH.xls][Spt-BH.xls]_Sp_826"/>
      <sheetName val="[Spt-BH.xls][Spt-BH_xls]B__2353"/>
      <sheetName val="[Spt-BH.xls][Spt-BH_xls]B__2354"/>
      <sheetName val="[Spt-BH.xls][Spt-BH_xls]B__2355"/>
      <sheetName val="[Spt-BH.xls][Spt-BH_xls]B__2356"/>
      <sheetName val="[Spt-BH.xls][Spt-BH_xls]_Sp_775"/>
      <sheetName val="[Spt-BH.xls][Spt-BH_xls]B__2357"/>
      <sheetName val="[Spt-BH.xls][Spt-BH_xls]B__2358"/>
      <sheetName val="[Spt-BH.xls][Spt-BH_xls]B__2359"/>
      <sheetName val="[Spt-BH.xls][Spt-BH_xls]_Sp_776"/>
      <sheetName val="[Spt-BH.xls][Spt-BH_xls]B__2360"/>
      <sheetName val="[Spt-BH.xls][Spt-BH_xls]B__2361"/>
      <sheetName val="[Spt-BH.xls][Spt-BH_xls]B__2362"/>
      <sheetName val="[Spt-BH.xls][Spt-BH_xls]B__2363"/>
      <sheetName val="[Spt-BH.xls][Spt-BH_xls]_Sp_777"/>
      <sheetName val="[Spt-BH.xls][Spt-BH.xls]B__2376"/>
      <sheetName val="[Spt-BH.xls][Spt-BH.xls]_Sp_824"/>
      <sheetName val="[Spt-BH.xls][Spt-BH_xls]B__2364"/>
      <sheetName val="[Spt-BH.xls][Spt-BH_xls]B__2365"/>
      <sheetName val="[Spt-BH.xls][Spt-BH_xls]_Sp_778"/>
      <sheetName val="[Spt-BH.xls][Spt-BH_xls]B__2366"/>
      <sheetName val="[Spt-BH.xls][Spt-BH_xls]B__2367"/>
      <sheetName val="[Spt-BH.xls][Spt-BH_xls]_Sp_779"/>
      <sheetName val="[Spt-BH.xls][Spt-BH.xls]B__2404"/>
      <sheetName val="[Spt-BH.xls][Spt-BH.xls]B__2405"/>
      <sheetName val="[Spt-BH.xls][Spt-BH.xls]B__2406"/>
      <sheetName val="[Spt-BH.xls][Spt-BH.xls]B__2407"/>
      <sheetName val="[Spt-BH.xls]B____x005f_x0004______205"/>
      <sheetName val="[Spt-BH.xls]B___x005f_x0000__x000_202"/>
      <sheetName val="[Spt-BH.xls][Spt-BH.xls]B__2408"/>
      <sheetName val="[Spt-BH.xls][Spt-BH.xls]B__2397"/>
      <sheetName val="[Spt-BH.xls][Spt-BH.xls]B__2398"/>
      <sheetName val="[Spt-BH.xls][Spt-BH.xls]_Sp_833"/>
      <sheetName val="[Spt-BH.xls][Spt-BH.xls]B__2399"/>
      <sheetName val="[Spt-BH.xls][Spt-BH.xls]B__2400"/>
      <sheetName val="[Spt-BH.xls][Spt-BH.xls]_Sp_831"/>
      <sheetName val="[Spt-BH.xls][Spt-BH.xls]B__2409"/>
      <sheetName val="[Spt-BH.xls][Spt-BH.xls]B__2401"/>
      <sheetName val="[Spt-BH.xls][Spt-BH.xls]B__2402"/>
      <sheetName val="[Spt-BH.xls][Spt-BH.xls]_Sp_834"/>
      <sheetName val="[Spt-BH.xls][Spt-BH_xls]B__2398"/>
      <sheetName val="[Spt-BH.xls][Spt-BH_xls]B__2399"/>
      <sheetName val="[Spt-BH.xls][Spt-BH_xls]B__2400"/>
      <sheetName val="[Spt-BH.xls][Spt-BH_xls]B__2401"/>
      <sheetName val="[Spt-BH.xls][Spt-BH_xls]_Sp_790"/>
      <sheetName val="[Spt-BH.xls][Spt-BH_xls]B__2402"/>
      <sheetName val="[Spt-BH.xls][Spt-BH_xls]B__2403"/>
      <sheetName val="[Spt-BH.xls][Spt-BH_xls]B__2404"/>
      <sheetName val="[Spt-BH.xls][Spt-BH_xls]_Sp_791"/>
      <sheetName val="[Spt-BH.xls][Spt-BH_xls]B__2405"/>
      <sheetName val="[Spt-BH.xls][Spt-BH_xls]B__2406"/>
      <sheetName val="[Spt-BH.xls][Spt-BH_xls]B__2407"/>
      <sheetName val="[Spt-BH.xls][Spt-BH_xls]B__2408"/>
      <sheetName val="[Spt-BH.xls][Spt-BH_xls]_Sp_792"/>
      <sheetName val="[Spt-BH.xls][Spt-BH.xls]B__2403"/>
      <sheetName val="[Spt-BH.xls][Spt-BH.xls]_Sp_832"/>
      <sheetName val="[Spt-BH.xls][Spt-BH_xls]B__2409"/>
      <sheetName val="[Spt-BH.xls][Spt-BH_xls]B__2410"/>
      <sheetName val="[Spt-BH.xls][Spt-BH_xls]_Sp_793"/>
      <sheetName val="[Spt-BH.xls][Spt-BH_xls]B__2411"/>
      <sheetName val="[Spt-BH.xls][Spt-BH_xls]B__2412"/>
      <sheetName val="[Spt-BH.xls][Spt-BH_xls]_Sp_794"/>
      <sheetName val="[Spt-BH.xls]B____x005f_x0004______204"/>
      <sheetName val="[Spt-BH.xls]B___x005f_x0000__x000_201"/>
      <sheetName val="[Spt-BH.xls][Spt-BH.xls]B__2390"/>
      <sheetName val="[Spt-BH.xls][Spt-BH.xls]B__2391"/>
      <sheetName val="[Spt-BH.xls][Spt-BH.xls]B__2392"/>
      <sheetName val="[Spt-BH.xls][Spt-BH.xls]B__2393"/>
      <sheetName val="[Spt-BH.xls][Spt-BH.xls]_Sp_829"/>
      <sheetName val="[Spt-BH.xls][Spt-BH.xls]B__2394"/>
      <sheetName val="[Spt-BH.xls][Spt-BH.xls]B__2395"/>
      <sheetName val="[Spt-BH.xls][Spt-BH_xls]B__2383"/>
      <sheetName val="[Spt-BH.xls][Spt-BH_xls]B__2384"/>
      <sheetName val="[Spt-BH.xls][Spt-BH_xls]B__2385"/>
      <sheetName val="[Spt-BH.xls][Spt-BH_xls]B__2386"/>
      <sheetName val="[Spt-BH.xls][Spt-BH_xls]_Sp_785"/>
      <sheetName val="[Spt-BH.xls][Spt-BH_xls]B__2387"/>
      <sheetName val="[Spt-BH.xls][Spt-BH_xls]B__2388"/>
      <sheetName val="[Spt-BH.xls][Spt-BH_xls]B__2389"/>
      <sheetName val="[Spt-BH.xls][Spt-BH_xls]_Sp_786"/>
      <sheetName val="[Spt-BH.xls][Spt-BH_xls]B__2390"/>
      <sheetName val="[Spt-BH.xls][Spt-BH_xls]B__2391"/>
      <sheetName val="[Spt-BH.xls][Spt-BH_xls]B__2392"/>
      <sheetName val="[Spt-BH.xls][Spt-BH_xls]B__2393"/>
      <sheetName val="[Spt-BH.xls][Spt-BH_xls]_Sp_787"/>
      <sheetName val="[Spt-BH.xls][Spt-BH.xls]B__2396"/>
      <sheetName val="[Spt-BH.xls][Spt-BH.xls]_Sp_830"/>
      <sheetName val="[Spt-BH.xls][Spt-BH_xls]B__2394"/>
      <sheetName val="[Spt-BH.xls][Spt-BH_xls]B__2395"/>
      <sheetName val="[Spt-BH.xls][Spt-BH_xls]_Sp_788"/>
      <sheetName val="[Spt-BH.xls][Spt-BH_xls]B__2396"/>
      <sheetName val="[Spt-BH.xls][Spt-BH_xls]B__2397"/>
      <sheetName val="[Spt-BH.xls][Spt-BH_xls]_Sp_789"/>
      <sheetName val="[Spt-BH.xls]B____x005f_x0004______206"/>
      <sheetName val="[Spt-BH.xls]B___x005f_x0000__x000_203"/>
      <sheetName val="[Spt-BH.xls][Spt-BH.xls]B__2410"/>
      <sheetName val="[Spt-BH.xls][Spt-BH_xls]B__2413"/>
      <sheetName val="[Spt-BH.xls][Spt-BH_xls]B__2414"/>
      <sheetName val="[Spt-BH.xls][Spt-BH_xls]B__2415"/>
      <sheetName val="[Spt-BH.xls][Spt-BH_xls]B__2416"/>
      <sheetName val="[Spt-BH.xls][Spt-BH_xls]_Sp_795"/>
      <sheetName val="[Spt-BH.xls][Spt-BH_xls]B__2417"/>
      <sheetName val="[Spt-BH.xls][Spt-BH_xls]B__2418"/>
      <sheetName val="[Spt-BH.xls][Spt-BH_xls]B__2419"/>
      <sheetName val="[Spt-BH.xls][Spt-BH_xls]_Sp_796"/>
      <sheetName val="[Spt-BH.xls][Spt-BH_xls]B__2420"/>
      <sheetName val="[Spt-BH.xls][Spt-BH_xls]B__2421"/>
      <sheetName val="[Spt-BH.xls][Spt-BH_xls]B__2422"/>
      <sheetName val="[Spt-BH.xls][Spt-BH_xls]B__2423"/>
      <sheetName val="[Spt-BH.xls][Spt-BH_xls]_Sp_797"/>
      <sheetName val="[Spt-BH.xls][Spt-BH_xls]B__2424"/>
      <sheetName val="[Spt-BH.xls][Spt-BH_xls]B__2425"/>
      <sheetName val="[Spt-BH.xls][Spt-BH_xls]_Sp_798"/>
      <sheetName val="[Spt-BH.xls][Spt-BH_xls]B__2426"/>
      <sheetName val="[Spt-BH.xls][Spt-BH_xls]B__2427"/>
      <sheetName val="[Spt-BH.xls][Spt-BH_xls]_Sp_799"/>
      <sheetName val="[Spt-BH.xls][Spt-BH.xls]_Sp_838"/>
      <sheetName val="[Spt-BH.xls][Spt-BH.xls]B__2417"/>
      <sheetName val="[Spt-BH.xls][Spt-BH.xls]B__2418"/>
      <sheetName val="[Spt-BH.xls][Spt-BH.xls]_Sp_840"/>
      <sheetName val="[Spt-BH.xls][Spt-BH.xls]B__2419"/>
      <sheetName val="[Spt-BH.xls][Spt-BH.xls]B__2420"/>
      <sheetName val="[Spt-BH.xls][Spt-BH.xls]B__2421"/>
      <sheetName val="[Spt-BH.xls][Spt-BH.xls]B__2422"/>
      <sheetName val="[Spt-BH.xls][Spt-BH.xls]_Sp_839"/>
      <sheetName val="[Spt-BH.xls][Spt-BH.xls]B__2423"/>
      <sheetName val="[Spt-BH.xls][Spt-BH.xls]B__2424"/>
      <sheetName val="[Spt-BH.xls][Spt-BH.xls]_Sp_842"/>
      <sheetName val="[Spt-BH.xls][Spt-BH.xls]B__2425"/>
      <sheetName val="[Spt-BH.xls][Spt-BH.xls]B__2426"/>
      <sheetName val="[Spt-BH.xls][Spt-BH.xls]B__2427"/>
      <sheetName val="[Spt-BH.xls][Spt-BH.xls]B__2428"/>
      <sheetName val="[Spt-BH.xls][Spt-BH.xls]_Sp_841"/>
      <sheetName val="[Spt-BH.xls][Spt-BH.xls]B__2429"/>
      <sheetName val="[Spt-BH.xls][Spt-BH.xls]B__2430"/>
      <sheetName val="[Spt-BH.xls][Spt-BH.xls]_Sp_844"/>
      <sheetName val="[Spt-BH.xls][Spt-BH.xls]B__2431"/>
      <sheetName val="[Spt-BH.xls][Spt-BH.xls]B__2432"/>
      <sheetName val="[Spt-BH.xls][Spt-BH.xls]B__2433"/>
      <sheetName val="[Spt-BH.xls][Spt-BH.xls]B__2434"/>
      <sheetName val="[Spt-BH.xls][Spt-BH.xls]_Sp_843"/>
      <sheetName val="[Spt-BH.xls][Spt-BH.xls]_Sp_845"/>
      <sheetName val="[Spt-BH.xls][Spt-BH.xls]_Sp_847"/>
      <sheetName val="[Spt-BH.xls][Spt-BH.xls]_Sp_848"/>
      <sheetName val="[Spt-BH.xls][Spt-BH.xls]_Sp_849"/>
      <sheetName val="[Spt-BH.xls][Spt-BH.xls]_Sp_882"/>
      <sheetName val="[Spt-BH.xls][Spt-BH.xls]_Sp_852"/>
      <sheetName val="[Spt-BH.xls][Spt-BH.xls]_Sp_850"/>
      <sheetName val="[Spt-BH.xls][Spt-BH.xls]_Sp_851"/>
      <sheetName val="[Spt-BH.xls][Spt-BH.xls]_Sp_853"/>
      <sheetName val="[Spt-BH.xls][Spt-BH.xls]B__2448"/>
      <sheetName val="[Spt-BH.xls][Spt-BH.xls]B__2449"/>
      <sheetName val="[Spt-BH.xls][Spt-BH.xls]_Sp_881"/>
      <sheetName val="[Spt-BH.xls][Spt-BH.xls]B__2450"/>
      <sheetName val="[Spt-BH.xls][Spt-BH.xls]B__2451"/>
      <sheetName val="[Spt-BH.xls]B____x005f_x0004______207"/>
      <sheetName val="[Spt-BH.xls]B___x005f_x0000__x000_204"/>
      <sheetName val="[Spt-BH.xls][Spt-BH.xls]B__2452"/>
      <sheetName val="[Spt-BH.xls][Spt-BH.xls]B__2435"/>
      <sheetName val="[Spt-BH.xls][Spt-BH.xls]B__2436"/>
      <sheetName val="[Spt-BH.xls][Spt-BH.xls]_Sp_860"/>
      <sheetName val="[Spt-BH.xls][Spt-BH.xls]B__2437"/>
      <sheetName val="[Spt-BH.xls][Spt-BH.xls]B__2438"/>
      <sheetName val="[Spt-BH.xls][Spt-BH.xls]_Sp_854"/>
      <sheetName val="[Spt-BH.xls][Spt-BH.xls]B__2453"/>
      <sheetName val="[Spt-BH.xls][Spt-BH.xls]B__2439"/>
      <sheetName val="[Spt-BH.xls][Spt-BH.xls]B__2440"/>
      <sheetName val="[Spt-BH.xls][Spt-BH.xls]_Sp_861"/>
      <sheetName val="[Spt-BH.xls][Spt-BH_xls]B__2428"/>
      <sheetName val="[Spt-BH.xls][Spt-BH_xls]B__2429"/>
      <sheetName val="[Spt-BH.xls][Spt-BH_xls]B__2430"/>
      <sheetName val="[Spt-BH.xls][Spt-BH_xls]B__2431"/>
      <sheetName val="[Spt-BH.xls][Spt-BH_xls]_Sp_800"/>
      <sheetName val="[Spt-BH.xls][Spt-BH_xls]B__2432"/>
      <sheetName val="[Spt-BH.xls][Spt-BH_xls]B__2433"/>
      <sheetName val="[Spt-BH.xls][Spt-BH_xls]B__2434"/>
      <sheetName val="[Spt-BH.xls][Spt-BH_xls]_Sp_801"/>
      <sheetName val="[Spt-BH.xls][Spt-BH_xls]B__2435"/>
      <sheetName val="[Spt-BH.xls][Spt-BH_xls]B__2436"/>
      <sheetName val="[Spt-BH.xls][Spt-BH_xls]B__2437"/>
      <sheetName val="[Spt-BH.xls][Spt-BH_xls]B__2438"/>
      <sheetName val="[Spt-BH.xls][Spt-BH_xls]_Sp_802"/>
      <sheetName val="[Spt-BH.xls][Spt-BH.xls]B__2441"/>
      <sheetName val="[Spt-BH.xls][Spt-BH.xls]_Sp_855"/>
      <sheetName val="[Spt-BH.xls][Spt-BH_xls]B__2439"/>
      <sheetName val="[Spt-BH.xls][Spt-BH_xls]B__2440"/>
      <sheetName val="[Spt-BH.xls][Spt-BH_xls]_Sp_803"/>
      <sheetName val="[Spt-BH.xls][Spt-BH_xls]B__2441"/>
      <sheetName val="[Spt-BH.xls][Spt-BH_xls]B__2442"/>
      <sheetName val="[Spt-BH.xls][Spt-BH_xls]_Sp_804"/>
      <sheetName val="[Spt-BH.xls][Spt-BH.xls]_Sp_857"/>
      <sheetName val="[Spt-BH.xls][Spt-BH.xls]_Sp_856"/>
      <sheetName val="[Spt-BH.xls][Spt-BH.xls]B__2442"/>
      <sheetName val="[Spt-BH.xls][Spt-BH.xls]B__2443"/>
      <sheetName val="[Spt-BH.xls][Spt-BH.xls]B__2444"/>
      <sheetName val="[Spt-BH.xls][Spt-BH.xls]B__2445"/>
      <sheetName val="[Spt-BH.xls][Spt-BH.xls]B__2446"/>
      <sheetName val="[Spt-BH.xls][Spt-BH.xls]_Sp_858"/>
      <sheetName val="[Spt-BH.xls][Spt-BH.xls]B__2447"/>
      <sheetName val="[Spt-BH.xls][Spt-BH.xls]_Sp_859"/>
      <sheetName val="[Spt-BH.xls][Spt-BH.xls]_Sp_864"/>
      <sheetName val="[Spt-BH.xls][Spt-BH.xls]_Sp_862"/>
      <sheetName val="[Spt-BH.xls][Spt-BH.xls]B__2454"/>
      <sheetName val="[Spt-BH.xls][Spt-BH.xls]_Sp_863"/>
      <sheetName val="[Spt-BH.xls][Spt-BH.xls]B__2456"/>
      <sheetName val="[Spt-BH.xls][Spt-BH.xls]B__2457"/>
      <sheetName val="[Spt-BH.xls][Spt-BH.xls]_Sp_866"/>
      <sheetName val="[Spt-BH.xls][Spt-BH.xls]B__2458"/>
      <sheetName val="[Spt-BH.xls][Spt-BH.xls]B__2459"/>
      <sheetName val="[Spt-BH.xls][Spt-BH.xls]B__2460"/>
      <sheetName val="[Spt-BH.xls][Spt-BH.xls]B__2461"/>
      <sheetName val="[Spt-BH.xls][Spt-BH.xls]B__2455"/>
      <sheetName val="[Spt-BH.xls][Spt-BH.xls]_Sp_865"/>
      <sheetName val="[Spt-BH.xls][Spt-BH.xls]B__2462"/>
      <sheetName val="[Spt-BH.xls][Spt-BH.xls]B__2463"/>
      <sheetName val="[Spt-BH.xls][Spt-BH.xls]_Sp_868"/>
      <sheetName val="[Spt-BH.xls][Spt-BH.xls]B__2464"/>
      <sheetName val="[Spt-BH.xls][Spt-BH.xls]B__2465"/>
      <sheetName val="[Spt-BH.xls][Spt-BH.xls]B__2466"/>
      <sheetName val="[Spt-BH.xls][Spt-BH.xls]B__2467"/>
      <sheetName val="[Spt-BH.xls][Spt-BH.xls]_Sp_867"/>
      <sheetName val="[Spt-BH.xls][Spt-BH.xls]_Sp_869"/>
      <sheetName val="[Spt-BH.xls][Spt-BH.xls]B__2468"/>
      <sheetName val="[Spt-BH.xls][Spt-BH.xls]B__2469"/>
      <sheetName val="[Spt-BH.xls][Spt-BH.xls]_Sp_871"/>
      <sheetName val="[Spt-BH.xls][Spt-BH.xls]B__2470"/>
      <sheetName val="[Spt-BH.xls][Spt-BH.xls]B__2471"/>
      <sheetName val="[Spt-BH.xls][Spt-BH.xls]B__2472"/>
      <sheetName val="[Spt-BH.xls][Spt-BH.xls]B__2473"/>
      <sheetName val="[Spt-BH.xls][Spt-BH.xls]_Sp_870"/>
      <sheetName val="[Spt-BH.xls][Spt-BH.xls]B__2481"/>
      <sheetName val="[Spt-BH.xls][Spt-BH.xls]B__2482"/>
      <sheetName val="[Spt-BH.xls][Spt-BH.xls]_Sp_877"/>
      <sheetName val="[Spt-BH.xls][Spt-BH.xls]B__2483"/>
      <sheetName val="[Spt-BH.xls][Spt-BH.xls]B__2484"/>
      <sheetName val="[Spt-BH.xls][Spt-BH.xls]B__2485"/>
      <sheetName val="[Spt-BH.xls][Spt-BH.xls]B__2474"/>
      <sheetName val="[Spt-BH.xls][Spt-BH.xls]B__2475"/>
      <sheetName val="[Spt-BH.xls][Spt-BH.xls]_Sp_873"/>
      <sheetName val="[Spt-BH.xls][Spt-BH.xls]B__2476"/>
      <sheetName val="[Spt-BH.xls][Spt-BH.xls]B__2477"/>
      <sheetName val="[Spt-BH.xls][Spt-BH.xls]B__2486"/>
      <sheetName val="[Spt-BH.xls][Spt-BH.xls]B__2478"/>
      <sheetName val="[Spt-BH.xls][Spt-BH.xls]B__2479"/>
      <sheetName val="[Spt-BH.xls][Spt-BH.xls]B__2480"/>
      <sheetName val="[Spt-BH.xls][Spt-BH.xls]_Sp_872"/>
      <sheetName val="[Spt-BH.xls][Spt-BH.xls]_Sp_874"/>
      <sheetName val="[Spt-BH.xls][Spt-BH.xls]B__2501"/>
      <sheetName val="[Spt-BH.xls][Spt-BH.xls]B__2502"/>
      <sheetName val="[Spt-BH.xls][Spt-BH.xls]_Sp_879"/>
      <sheetName val="[Spt-BH.xls][Spt-BH.xls]B__2503"/>
      <sheetName val="[Spt-BH.xls][Spt-BH.xls]B__2504"/>
      <sheetName val="[Spt-BH.xls][Spt-BH.xls]B__2505"/>
      <sheetName val="[Spt-BH.xls][Spt-BH.xls]B__2506"/>
      <sheetName val="[Spt-BH.xls][Spt-BH.xls]B__2487"/>
      <sheetName val="[Spt-BH.xls][Spt-BH.xls]_Sp_878"/>
      <sheetName val="[Spt-BH.xls][Spt-BH.xls]_Sp_875"/>
      <sheetName val="[Spt-BH.xls][Spt-BH.xls]B__2495"/>
      <sheetName val="[Spt-BH.xls][Spt-BH.xls]B__2496"/>
      <sheetName val="[Spt-BH.xls][Spt-BH.xls]B__2497"/>
      <sheetName val="[Spt-BH.xls][Spt-BH.xls]B__2498"/>
      <sheetName val="[Spt-BH.xls][Spt-BH.xls]B__2499"/>
      <sheetName val="[Spt-BH.xls][Spt-BH.xls]B__2500"/>
      <sheetName val="[Spt-BH.xls][Spt-BH.xls]_Sp_876"/>
      <sheetName val="[Spt-BH.xls][Spt-BH.xls]B__2489"/>
      <sheetName val="[Spt-BH.xls][Spt-BH.xls]B__2490"/>
      <sheetName val="[Spt-BH.xls][Spt-BH.xls]B__2491"/>
      <sheetName val="[Spt-BH.xls][Spt-BH.xls]B__2492"/>
      <sheetName val="[Spt-BH.xls][Spt-BH.xls]B__2493"/>
      <sheetName val="[Spt-BH.xls][Spt-BH.xls]B__2494"/>
      <sheetName val="[Spt-BH.xls]B____x005f_x0004______208"/>
      <sheetName val="[Spt-BH.xls]B___x005f_x0000__x000_205"/>
      <sheetName val="[Spt-BH.xls][Spt-BH.xls]B__2488"/>
      <sheetName val="[Spt-BH.xls][Spt-BH.xls]_Sp_880"/>
      <sheetName val="[Spt-BH.xls][Spt-BH.xls]B__2507"/>
      <sheetName val="[Spt-BH.xls][Spt-BH.xls]B__2508"/>
      <sheetName val="[Spt-BH.xls][Spt-BH.xls]_Sp_885"/>
      <sheetName val="[Spt-BH.xls][Spt-BH.xls]B__2509"/>
      <sheetName val="[Spt-BH.xls][Spt-BH.xls]B__2510"/>
      <sheetName val="[Spt-BH.xls][Spt-BH.xls]B__2511"/>
      <sheetName val="[Spt-BH.xls][Spt-BH.xls]_Sp_883"/>
      <sheetName val="[Spt-BH.xls][Spt-BH.xls]B__2512"/>
      <sheetName val="[Spt-BH.xls][Spt-BH.xls]_Sp_884"/>
      <sheetName val="[Spt-BH.xls][Spt-BH.xls]B__2514"/>
      <sheetName val="[Spt-BH.xls][Spt-BH.xls]B__2515"/>
      <sheetName val="[Spt-BH.xls][Spt-BH.xls]_Sp_887"/>
      <sheetName val="[Spt-BH.xls][Spt-BH.xls]B__2516"/>
      <sheetName val="[Spt-BH.xls][Spt-BH.xls]B__2517"/>
      <sheetName val="[Spt-BH.xls]B____x005f_x0004______209"/>
      <sheetName val="[Spt-BH.xls]B___x005f_x0000__x000_206"/>
      <sheetName val="[Spt-BH.xls][Spt-BH.xls]B__2518"/>
      <sheetName val="[Spt-BH.xls][Spt-BH.xls]B__2519"/>
      <sheetName val="[Spt-BH.xls][Spt-BH.xls]B__2513"/>
      <sheetName val="[Spt-BH.xls][Spt-BH.xls]_Sp_886"/>
      <sheetName val="[Spt-BH.xls][Spt-BH_xls]B__2443"/>
      <sheetName val="[Spt-BH.xls][Spt-BH_xls]B__2444"/>
      <sheetName val="[Spt-BH.xls][Spt-BH_xls]B__2445"/>
      <sheetName val="[Spt-BH.xls][Spt-BH_xls]B__2446"/>
      <sheetName val="[Spt-BH.xls][Spt-BH_xls]_Sp_805"/>
      <sheetName val="[Spt-BH.xls][Spt-BH_xls]B__2447"/>
      <sheetName val="[Spt-BH.xls][Spt-BH_xls]B__2448"/>
      <sheetName val="[Spt-BH.xls][Spt-BH_xls]B__2449"/>
      <sheetName val="[Spt-BH.xls][Spt-BH_xls]_Sp_806"/>
      <sheetName val="[Spt-BH.xls][Spt-BH_xls]B__2450"/>
      <sheetName val="[Spt-BH.xls][Spt-BH_xls]B__2451"/>
      <sheetName val="[Spt-BH.xls][Spt-BH_xls]B__2452"/>
      <sheetName val="[Spt-BH.xls][Spt-BH_xls]B__2453"/>
      <sheetName val="[Spt-BH.xls][Spt-BH_xls]_Sp_807"/>
      <sheetName val="[Spt-BH.xls][Spt-BH_xls]B__2454"/>
      <sheetName val="[Spt-BH.xls][Spt-BH_xls]B__2455"/>
      <sheetName val="[Spt-BH.xls][Spt-BH_xls]_Sp_808"/>
      <sheetName val="[Spt-BH.xls][Spt-BH_xls]B__2456"/>
      <sheetName val="[Spt-BH.xls][Spt-BH_xls]B__2457"/>
      <sheetName val="[Spt-BH.xls][Spt-BH_xls]_Sp_809"/>
      <sheetName val="[Spt-BH.xls][Spt-BH.xls]_Sp_888"/>
      <sheetName val="[Spt-BH.xls][Spt-BH.xls]B__2520"/>
      <sheetName val="[Spt-BH.xls][Spt-BH.xls]B__2521"/>
      <sheetName val="[Spt-BH.xls][Spt-BH.xls]_Sp_890"/>
      <sheetName val="[Spt-BH.xls][Spt-BH.xls]B__2522"/>
      <sheetName val="[Spt-BH.xls][Spt-BH.xls]B__2523"/>
      <sheetName val="[Spt-BH.xls][Spt-BH.xls]B__2524"/>
      <sheetName val="[Spt-BH.xls][Spt-BH.xls]B__2525"/>
      <sheetName val="[Spt-BH.xls][Spt-BH.xls]_Sp_889"/>
      <sheetName val="[Spt-BH.xls][Spt-BH.xls]B__2539"/>
      <sheetName val="[Spt-BH.xls][Spt-BH.xls]B__2540"/>
      <sheetName val="[Spt-BH.xls][Spt-BH.xls]_Sp_899"/>
      <sheetName val="[Spt-BH.xls][Spt-BH.xls]B__2541"/>
      <sheetName val="[Spt-BH.xls][Spt-BH.xls]B__2542"/>
      <sheetName val="[Spt-BH.xls]B____x005f_x0004______210"/>
      <sheetName val="[Spt-BH.xls]B___x005f_x0000__x000_207"/>
      <sheetName val="[Spt-BH.xls][Spt-BH.xls]B__2543"/>
      <sheetName val="[Spt-BH.xls][Spt-BH.xls]B__2526"/>
      <sheetName val="[Spt-BH.xls][Spt-BH.xls]B__2527"/>
      <sheetName val="[Spt-BH.xls][Spt-BH.xls]_Sp_894"/>
      <sheetName val="[Spt-BH.xls][Spt-BH.xls]B__2528"/>
      <sheetName val="[Spt-BH.xls][Spt-BH.xls]B__2529"/>
      <sheetName val="[Spt-BH.xls][Spt-BH.xls]B__2544"/>
      <sheetName val="[Spt-BH.xls][Spt-BH.xls]B__2530"/>
      <sheetName val="[Spt-BH.xls][Spt-BH.xls]B__2531"/>
      <sheetName val="[Spt-BH.xls][Spt-BH.xls]_Sp_895"/>
      <sheetName val="[Spt-BH.xls][Spt-BH_xls]B__2458"/>
      <sheetName val="[Spt-BH.xls][Spt-BH_xls]B__2459"/>
      <sheetName val="[Spt-BH.xls][Spt-BH_xls]B__2460"/>
      <sheetName val="[Spt-BH.xls][Spt-BH_xls]B__2461"/>
      <sheetName val="[Spt-BH.xls][Spt-BH_xls]_Sp_810"/>
      <sheetName val="[Spt-BH.xls][Spt-BH_xls]B__2462"/>
      <sheetName val="[Spt-BH.xls][Spt-BH_xls]B__2463"/>
      <sheetName val="[Spt-BH.xls][Spt-BH_xls]B__2464"/>
      <sheetName val="[Spt-BH.xls][Spt-BH_xls]_Sp_811"/>
      <sheetName val="[Spt-BH.xls][Spt-BH_xls]B__2465"/>
      <sheetName val="[Spt-BH.xls][Spt-BH_xls]B__2466"/>
      <sheetName val="[Spt-BH.xls][Spt-BH_xls]B__2467"/>
      <sheetName val="[Spt-BH.xls][Spt-BH_xls]B__2468"/>
      <sheetName val="[Spt-BH.xls][Spt-BH_xls]_Sp_812"/>
      <sheetName val="[Spt-BH.xls][Spt-BH.xls]B__2532"/>
      <sheetName val="[Spt-BH.xls][Spt-BH.xls]_Sp_891"/>
      <sheetName val="[Spt-BH.xls][Spt-BH_xls]B__2469"/>
      <sheetName val="[Spt-BH.xls][Spt-BH_xls]B__2470"/>
      <sheetName val="[Spt-BH.xls][Spt-BH_xls]_Sp_813"/>
      <sheetName val="[Spt-BH.xls][Spt-BH_xls]B__2471"/>
      <sheetName val="[Spt-BH.xls][Spt-BH_xls]B__2472"/>
      <sheetName val="[Spt-BH.xls][Spt-BH_xls]_Sp_814"/>
      <sheetName val="[Spt-BH.xls][Spt-BH.xls]B__2533"/>
      <sheetName val="[Spt-BH.xls][Spt-BH.xls]B__2534"/>
      <sheetName val="[Spt-BH.xls][Spt-BH.xls]B__2535"/>
      <sheetName val="[Spt-BH.xls][Spt-BH.xls]B__2536"/>
      <sheetName val="[Spt-BH.xls][Spt-BH.xls]B__2537"/>
      <sheetName val="[Spt-BH.xls][Spt-BH.xls]_Sp_892"/>
      <sheetName val="[Spt-BH.xls][Spt-BH.xls]B__2538"/>
      <sheetName val="[Spt-BH.xls][Spt-BH.xls]_Sp_893"/>
      <sheetName val="[Spt-BH.xls][Spt-BH.xls]_Sp_896"/>
      <sheetName val="[Spt-BH.xls][Spt-BH.xls]B__2551"/>
      <sheetName val="[Spt-BH.xls][Spt-BH.xls]B__2552"/>
      <sheetName val="[Spt-BH.xls][Spt-BH.xls]_Sp_907"/>
      <sheetName val="[Spt-BH.xls][Spt-BH.xls]B__2553"/>
      <sheetName val="[Spt-BH.xls][Spt-BH.xls]B__2554"/>
      <sheetName val="[Spt-BH.xls][Spt-BH.xls]B__2555"/>
      <sheetName val="[Spt-BH.xls][Spt-BH.xls]B__2556"/>
      <sheetName val="[Spt-BH.xls][Spt-BH.xls]_Sp_900"/>
      <sheetName val="[Spt-BH.xls][Spt-BH.xls]_Sp_897"/>
      <sheetName val="[Spt-BH.xls][Spt-BH.xls]B__2545"/>
      <sheetName val="[Spt-BH.xls][Spt-BH.xls]B__2546"/>
      <sheetName val="[Spt-BH.xls][Spt-BH.xls]B__2547"/>
      <sheetName val="[Spt-BH.xls][Spt-BH.xls]B__2548"/>
      <sheetName val="[Spt-BH.xls][Spt-BH.xls]B__2549"/>
      <sheetName val="[Spt-BH.xls][Spt-BH.xls]B__2550"/>
      <sheetName val="[Spt-BH.xls][Spt-BH.xls]_Sp_898"/>
      <sheetName val="[Spt-BH.xls][Spt-BH.xls]B__2585"/>
      <sheetName val="[Spt-BH.xls][Spt-BH.xls]B__2586"/>
      <sheetName val="[Spt-BH.xls][Spt-BH.xls]_Sp_959"/>
      <sheetName val="[Spt-BH.xls][Spt-BH.xls]B__2587"/>
      <sheetName val="[Spt-BH.xls][Spt-BH.xls]B__2588"/>
      <sheetName val="[Spt-BH.xls]B____x005f_x0004______214"/>
      <sheetName val="[Spt-BH.xls]B___x005f_x0000__x000_211"/>
      <sheetName val="[Spt-BH.xls][Spt-BH.xls]B__2589"/>
      <sheetName val="[Spt-BH.xls][Spt-BH.xls]B__2578"/>
      <sheetName val="[Spt-BH.xls][Spt-BH.xls]B__2579"/>
      <sheetName val="[Spt-BH.xls][Spt-BH.xls]_Sp_909"/>
      <sheetName val="[Spt-BH.xls][Spt-BH.xls]B__2580"/>
      <sheetName val="[Spt-BH.xls][Spt-BH.xls]B__2581"/>
      <sheetName val="[Spt-BH.xls][Spt-BH.xls]B__2590"/>
      <sheetName val="[Spt-BH.xls][Spt-BH.xls]B__2582"/>
      <sheetName val="[Spt-BH.xls][Spt-BH.xls]B__2583"/>
      <sheetName val="[Spt-BH.xls][Spt-BH.xls]_Sp_910"/>
      <sheetName val="[Spt-BH.xls][Spt-BH_xls]B__2518"/>
      <sheetName val="[Spt-BH.xls][Spt-BH_xls]B__2519"/>
      <sheetName val="[Spt-BH.xls][Spt-BH_xls]B__2520"/>
      <sheetName val="[Spt-BH.xls][Spt-BH_xls]B__2521"/>
      <sheetName val="[Spt-BH.xls][Spt-BH_xls]_Sp_830"/>
      <sheetName val="[Spt-BH.xls][Spt-BH_xls]B__2522"/>
      <sheetName val="[Spt-BH.xls][Spt-BH_xls]B__2523"/>
      <sheetName val="[Spt-BH.xls][Spt-BH_xls]B__2524"/>
      <sheetName val="[Spt-BH.xls][Spt-BH_xls]_Sp_831"/>
      <sheetName val="[Spt-BH.xls][Spt-BH_xls]B__2525"/>
      <sheetName val="[Spt-BH.xls][Spt-BH_xls]B__2526"/>
      <sheetName val="[Spt-BH.xls][Spt-BH_xls]B__2527"/>
      <sheetName val="[Spt-BH.xls][Spt-BH_xls]B__2528"/>
      <sheetName val="[Spt-BH.xls][Spt-BH_xls]_Sp_832"/>
      <sheetName val="[Spt-BH.xls][Spt-BH.xls]B__2584"/>
      <sheetName val="[Spt-BH.xls][Spt-BH.xls]_Sp_908"/>
      <sheetName val="[Spt-BH.xls][Spt-BH_xls]B__2529"/>
      <sheetName val="[Spt-BH.xls][Spt-BH_xls]B__2530"/>
      <sheetName val="[Spt-BH.xls][Spt-BH_xls]_Sp_833"/>
      <sheetName val="[Spt-BH.xls][Spt-BH_xls]B__2531"/>
      <sheetName val="[Spt-BH.xls][Spt-BH_xls]B__2532"/>
      <sheetName val="[Spt-BH.xls][Spt-BH_xls]_Sp_834"/>
      <sheetName val="[Spt-BH.xls][Spt-BH.xls]_Sp_901"/>
      <sheetName val="[Spt-BH.xls]B____x005f_x0004______211"/>
      <sheetName val="[Spt-BH.xls]B___x005f_x0000__x000_208"/>
      <sheetName val="[Spt-BH.xls][Spt-BH.xls]B__2557"/>
      <sheetName val="[Spt-BH.xls][Spt-BH.xls]B__2558"/>
      <sheetName val="[Spt-BH.xls][Spt-BH.xls]B__2559"/>
      <sheetName val="[Spt-BH.xls][Spt-BH.xls]B__2560"/>
      <sheetName val="[Spt-BH.xls][Spt-BH.xls]B__2561"/>
      <sheetName val="[Spt-BH.xls][Spt-BH.xls]B__2562"/>
      <sheetName val="[Spt-BH.xls][Spt-BH_xls]B__2473"/>
      <sheetName val="[Spt-BH.xls][Spt-BH_xls]B__2474"/>
      <sheetName val="[Spt-BH.xls][Spt-BH_xls]B__2475"/>
      <sheetName val="[Spt-BH.xls][Spt-BH_xls]B__2476"/>
      <sheetName val="[Spt-BH.xls][Spt-BH_xls]_Sp_815"/>
      <sheetName val="[Spt-BH.xls][Spt-BH_xls]B__2477"/>
      <sheetName val="[Spt-BH.xls][Spt-BH_xls]B__2478"/>
      <sheetName val="[Spt-BH.xls][Spt-BH_xls]B__2479"/>
      <sheetName val="[Spt-BH.xls][Spt-BH_xls]_Sp_816"/>
      <sheetName val="[Spt-BH.xls][Spt-BH_xls]B__2480"/>
      <sheetName val="[Spt-BH.xls][Spt-BH_xls]B__2481"/>
      <sheetName val="[Spt-BH.xls][Spt-BH_xls]B__2482"/>
      <sheetName val="[Spt-BH.xls][Spt-BH_xls]B__2483"/>
      <sheetName val="[Spt-BH.xls][Spt-BH_xls]_Sp_817"/>
      <sheetName val="[Spt-BH.xls][Spt-BH.xls]B__2563"/>
      <sheetName val="[Spt-BH.xls][Spt-BH.xls]_Sp_902"/>
      <sheetName val="[Spt-BH.xls][Spt-BH_xls]B__2484"/>
      <sheetName val="[Spt-BH.xls][Spt-BH_xls]B__2485"/>
      <sheetName val="[Spt-BH.xls][Spt-BH_xls]_Sp_818"/>
      <sheetName val="[Spt-BH.xls][Spt-BH_xls]B__2486"/>
      <sheetName val="[Spt-BH.xls][Spt-BH_xls]B__2487"/>
      <sheetName val="[Spt-BH.xls][Spt-BH_xls]_Sp_819"/>
      <sheetName val="[Spt-BH.xls][Spt-BH.xls]_Sp_903"/>
      <sheetName val="[Spt-BH.xls]B____x005f_x0004______212"/>
      <sheetName val="[Spt-BH.xls]B___x005f_x0000__x000_209"/>
      <sheetName val="[Spt-BH.xls][Spt-BH.xls]B__2564"/>
      <sheetName val="[Spt-BH.xls][Spt-BH.xls]B__2565"/>
      <sheetName val="[Spt-BH.xls][Spt-BH.xls]B__2566"/>
      <sheetName val="[Spt-BH.xls][Spt-BH.xls]B__2567"/>
      <sheetName val="[Spt-BH.xls][Spt-BH.xls]B__2568"/>
      <sheetName val="[Spt-BH.xls][Spt-BH.xls]B__2569"/>
      <sheetName val="[Spt-BH.xls][Spt-BH_xls]B__2488"/>
      <sheetName val="[Spt-BH.xls][Spt-BH_xls]B__2489"/>
      <sheetName val="[Spt-BH.xls][Spt-BH_xls]B__2490"/>
      <sheetName val="[Spt-BH.xls][Spt-BH_xls]B__2491"/>
      <sheetName val="[Spt-BH.xls][Spt-BH_xls]_Sp_820"/>
      <sheetName val="[Spt-BH.xls][Spt-BH_xls]B__2492"/>
      <sheetName val="[Spt-BH.xls][Spt-BH_xls]B__2493"/>
      <sheetName val="[Spt-BH.xls][Spt-BH_xls]B__2494"/>
      <sheetName val="[Spt-BH.xls][Spt-BH_xls]_Sp_821"/>
      <sheetName val="[Spt-BH.xls][Spt-BH_xls]B__2495"/>
      <sheetName val="[Spt-BH.xls][Spt-BH_xls]B__2496"/>
      <sheetName val="[Spt-BH.xls][Spt-BH_xls]B__2497"/>
      <sheetName val="[Spt-BH.xls][Spt-BH_xls]B__2498"/>
      <sheetName val="[Spt-BH.xls][Spt-BH_xls]_Sp_822"/>
      <sheetName val="[Spt-BH.xls][Spt-BH.xls]B__2570"/>
      <sheetName val="[Spt-BH.xls][Spt-BH.xls]_Sp_904"/>
      <sheetName val="[Spt-BH.xls][Spt-BH_xls]B__2499"/>
      <sheetName val="[Spt-BH.xls][Spt-BH_xls]B__2500"/>
      <sheetName val="[Spt-BH.xls][Spt-BH_xls]_Sp_823"/>
      <sheetName val="[Spt-BH.xls][Spt-BH_xls]B__2501"/>
      <sheetName val="[Spt-BH.xls][Spt-BH_xls]B__2502"/>
      <sheetName val="[Spt-BH.xls][Spt-BH_xls]_Sp_824"/>
      <sheetName val="[Spt-BH.xls][Spt-BH.xls]_Sp_905"/>
      <sheetName val="[Spt-BH.xls]B____x005f_x0004______213"/>
      <sheetName val="[Spt-BH.xls]B___x005f_x0000__x000_210"/>
      <sheetName val="[Spt-BH.xls][Spt-BH.xls]B__2571"/>
      <sheetName val="[Spt-BH.xls][Spt-BH.xls]B__2572"/>
      <sheetName val="[Spt-BH.xls][Spt-BH.xls]B__2573"/>
      <sheetName val="[Spt-BH.xls][Spt-BH.xls]B__2574"/>
      <sheetName val="[Spt-BH.xls][Spt-BH.xls]B__2575"/>
      <sheetName val="[Spt-BH.xls][Spt-BH.xls]B__2576"/>
      <sheetName val="[Spt-BH.xls][Spt-BH_xls]B__2503"/>
      <sheetName val="[Spt-BH.xls][Spt-BH_xls]B__2504"/>
      <sheetName val="[Spt-BH.xls][Spt-BH_xls]B__2505"/>
      <sheetName val="[Spt-BH.xls][Spt-BH_xls]B__2506"/>
      <sheetName val="[Spt-BH.xls][Spt-BH_xls]_Sp_825"/>
      <sheetName val="[Spt-BH.xls][Spt-BH_xls]B__2507"/>
      <sheetName val="[Spt-BH.xls][Spt-BH_xls]B__2508"/>
      <sheetName val="[Spt-BH.xls][Spt-BH_xls]B__2509"/>
      <sheetName val="[Spt-BH.xls][Spt-BH_xls]_Sp_826"/>
      <sheetName val="[Spt-BH.xls][Spt-BH_xls]B__2510"/>
      <sheetName val="[Spt-BH.xls][Spt-BH_xls]B__2511"/>
      <sheetName val="[Spt-BH.xls][Spt-BH_xls]B__2512"/>
      <sheetName val="[Spt-BH.xls][Spt-BH_xls]B__2513"/>
      <sheetName val="[Spt-BH.xls][Spt-BH_xls]_Sp_827"/>
      <sheetName val="[Spt-BH.xls][Spt-BH.xls]B__2577"/>
      <sheetName val="[Spt-BH.xls][Spt-BH.xls]_Sp_906"/>
      <sheetName val="[Spt-BH.xls][Spt-BH_xls]B__2514"/>
      <sheetName val="[Spt-BH.xls][Spt-BH_xls]B__2515"/>
      <sheetName val="[Spt-BH.xls][Spt-BH_xls]_Sp_828"/>
      <sheetName val="[Spt-BH.xls][Spt-BH_xls]B__2516"/>
      <sheetName val="[Spt-BH.xls][Spt-BH_xls]B__2517"/>
      <sheetName val="[Spt-BH.xls][Spt-BH_xls]_Sp_829"/>
      <sheetName val="[Spt-BH.xls][Spt-BH.xls]B__2597"/>
      <sheetName val="[Spt-BH.xls][Spt-BH.xls]B__2598"/>
      <sheetName val="[Spt-BH.xls][Spt-BH.xls]_Sp_953"/>
      <sheetName val="[Spt-BH.xls][Spt-BH.xls]B__2599"/>
      <sheetName val="[Spt-BH.xls][Spt-BH.xls]B__2600"/>
      <sheetName val="[Spt-BH.xls][Spt-BH.xls]B__2601"/>
      <sheetName val="[Spt-BH.xls][Spt-BH.xls]_Sp_914"/>
      <sheetName val="[Spt-BH.xls][Spt-BH.xls]B__2602"/>
      <sheetName val="[Spt-BH.xls][Spt-BH.xls]_Sp_915"/>
      <sheetName val="[Spt-BH.xls][Spt-BH.xls]B__2591"/>
      <sheetName val="[Spt-BH.xls][Spt-BH.xls]B__2592"/>
      <sheetName val="[Spt-BH.xls][Spt-BH.xls]_Sp_913"/>
      <sheetName val="[Spt-BH.xls][Spt-BH.xls]B__2593"/>
      <sheetName val="[Spt-BH.xls][Spt-BH.xls]B__2594"/>
      <sheetName val="[Spt-BH.xls][Spt-BH.xls]B__2595"/>
      <sheetName val="[Spt-BH.xls][Spt-BH.xls]_Sp_911"/>
      <sheetName val="[Spt-BH.xls][Spt-BH.xls]B__2596"/>
      <sheetName val="[Spt-BH.xls][Spt-BH.xls]_Sp_912"/>
      <sheetName val="ACAD_Finishes1"/>
      <sheetName val="Site_Details1"/>
      <sheetName val="Site_Area_Statement1"/>
      <sheetName val="ACAD_Finishes2"/>
      <sheetName val="Site_Details2"/>
      <sheetName val="Site_Area_Statement2"/>
      <sheetName val="SP&amp;ST_제출가2"/>
      <sheetName val="PL_Inst_RA_124"/>
      <sheetName val="_AT-1-220_4"/>
      <sheetName val="_BC-2204"/>
      <sheetName val="DETAILED__BOQ4"/>
      <sheetName val="ACAD_Finishes3"/>
      <sheetName val="Site_Details3"/>
      <sheetName val="Site_Area_Statement3"/>
      <sheetName val="SP&amp;ST_제출가3"/>
      <sheetName val="[Spt-BH.xls][Spt-BH.xls]B__2651"/>
      <sheetName val="[Spt-BH.xls][Spt-BH.xls]B__2652"/>
      <sheetName val="[Spt-BH.xls][Spt-BH.xls]_Sp_950"/>
      <sheetName val="[Spt-BH.xls][Spt-BH.xls]B__2653"/>
      <sheetName val="[Spt-BH.xls][Spt-BH.xls]B__2654"/>
      <sheetName val="[Spt-BH.xls]B____x005f_x0004______217"/>
      <sheetName val="[Spt-BH.xls][Spt-BH.xls]B__2632"/>
      <sheetName val="[Spt-BH.xls][Spt-BH.xls]B__2633"/>
      <sheetName val="[Spt-BH.xls][Spt-BH.xls]_Sp_948"/>
      <sheetName val="[Spt-BH.xls][Spt-BH.xls]B__2634"/>
      <sheetName val="[Spt-BH.xls][Spt-BH.xls]B__2635"/>
      <sheetName val="[Spt-BH.xls][Spt-BH.xls]B__2636"/>
      <sheetName val="[Spt-BH.xls][Spt-BH.xls]_Sp_942"/>
      <sheetName val="[Spt-BH.xls][Spt-BH.xls]B__2637"/>
      <sheetName val="[Spt-BH.xls]B___x005f_x0000__x000_213"/>
      <sheetName val="[Spt-BH.xls][Spt-BH.xls]B__2655"/>
      <sheetName val="[Spt-BH.xls][Spt-BH.xls]B__2656"/>
      <sheetName val="[Spt-BH.xls][Spt-BH.xls]B__2638"/>
      <sheetName val="[Spt-BH.xls][Spt-BH.xls]_Sp_949"/>
      <sheetName val="[Spt-BH.xls][Spt-BH_xls]B__2544"/>
      <sheetName val="[Spt-BH.xls][Spt-BH_xls]B__2545"/>
      <sheetName val="[Spt-BH.xls][Spt-BH_xls]B__2546"/>
      <sheetName val="[Spt-BH.xls][Spt-BH_xls]B__2547"/>
      <sheetName val="[Spt-BH.xls][Spt-BH_xls]_Sp_838"/>
      <sheetName val="[Spt-BH.xls][Spt-BH_xls]B__2548"/>
      <sheetName val="[Spt-BH.xls][Spt-BH_xls]B__2549"/>
      <sheetName val="[Spt-BH.xls][Spt-BH_xls]B__2550"/>
      <sheetName val="[Spt-BH.xls][Spt-BH_xls]_Sp_839"/>
      <sheetName val="[Spt-BH.xls][Spt-BH_xls]B__2551"/>
      <sheetName val="[Spt-BH.xls][Spt-BH_xls]B__2552"/>
      <sheetName val="[Spt-BH.xls][Spt-BH_xls]B__2553"/>
      <sheetName val="[Spt-BH.xls][Spt-BH_xls]B__2554"/>
      <sheetName val="[Spt-BH.xls][Spt-BH_xls]_Sp_840"/>
      <sheetName val="[Spt-BH.xls][Spt-BH.xls]_Sp_943"/>
      <sheetName val="[Spt-BH.xls][Spt-BH_xls]B__2555"/>
      <sheetName val="[Spt-BH.xls][Spt-BH_xls]B__2556"/>
      <sheetName val="[Spt-BH.xls][Spt-BH_xls]_Sp_841"/>
      <sheetName val="[Spt-BH.xls][Spt-BH_xls]B__2557"/>
      <sheetName val="[Spt-BH.xls][Spt-BH_xls]B__2558"/>
      <sheetName val="[Spt-BH.xls][Spt-BH_xls]_Sp_842"/>
      <sheetName val="[Spt-BH.xls]B____x005f_x0004______215"/>
      <sheetName val="[Spt-BH.xls][Spt-BH.xls]_Sp_919"/>
      <sheetName val="[Spt-BH.xls]B____x005f_x0004______216"/>
      <sheetName val="[Spt-BH.xls][Spt-BH.xls]_Sp_916"/>
      <sheetName val="[Spt-BH.xls]B___x005f_x0000__x000_212"/>
      <sheetName val="[Spt-BH.xls][Spt-BH.xls]B__2603"/>
      <sheetName val="[Spt-BH.xls][Spt-BH.xls]_Sp_917"/>
      <sheetName val="[Spt-BH.xls][Spt-BH_xls]B__2533"/>
      <sheetName val="[Spt-BH.xls][Spt-BH_xls]B__2534"/>
      <sheetName val="[Spt-BH.xls][Spt-BH_xls]B__2535"/>
      <sheetName val="[Spt-BH.xls][Spt-BH_xls]B__2536"/>
      <sheetName val="[Spt-BH.xls][Spt-BH_xls]B__2537"/>
      <sheetName val="[Spt-BH.xls][Spt-BH_xls]B__2538"/>
      <sheetName val="[Spt-BH.xls][Spt-BH_xls]B__2539"/>
      <sheetName val="[Spt-BH.xls][Spt-BH_xls]_Sp_835"/>
      <sheetName val="[Spt-BH.xls][Spt-BH_xls]B__2540"/>
      <sheetName val="[Spt-BH.xls][Spt-BH_xls]B__2541"/>
      <sheetName val="[Spt-BH.xls][Spt-BH_xls]_Sp_836"/>
      <sheetName val="[Spt-BH.xls][Spt-BH_xls]B__2542"/>
      <sheetName val="[Spt-BH.xls][Spt-BH_xls]B__2543"/>
      <sheetName val="[Spt-BH.xls][Spt-BH_xls]_Sp_837"/>
      <sheetName val="[Spt-BH.xls][Spt-BH.xls]_Sp_918"/>
      <sheetName val="[Spt-BH.xls][Spt-BH.xls]_Sp_923"/>
      <sheetName val="[Spt-BH.xls][Spt-BH.xls]B__2610"/>
      <sheetName val="[Spt-BH.xls][Spt-BH.xls]B__2611"/>
      <sheetName val="[Spt-BH.xls][Spt-BH.xls]_Sp_940"/>
      <sheetName val="[Spt-BH.xls][Spt-BH.xls]B__2612"/>
      <sheetName val="[Spt-BH.xls][Spt-BH.xls]B__2613"/>
      <sheetName val="[Spt-BH.xls][Spt-BH.xls]B__2614"/>
      <sheetName val="[Spt-BH.xls][Spt-BH.xls]B__2615"/>
      <sheetName val="[Spt-BH.xls][Spt-BH.xls]_Sp_924"/>
      <sheetName val="[Spt-BH.xls][Spt-BH.xls]_Sp_920"/>
      <sheetName val="[Spt-BH.xls][Spt-BH.xls]B__2604"/>
      <sheetName val="[Spt-BH.xls][Spt-BH.xls]B__2605"/>
      <sheetName val="[Spt-BH.xls][Spt-BH.xls]_Sp_922"/>
      <sheetName val="[Spt-BH.xls][Spt-BH.xls]B__2606"/>
      <sheetName val="[Spt-BH.xls][Spt-BH.xls]B__2607"/>
      <sheetName val="[Spt-BH.xls][Spt-BH.xls]B__2608"/>
      <sheetName val="[Spt-BH.xls][Spt-BH.xls]B__2609"/>
      <sheetName val="[Spt-BH.xls][Spt-BH.xls]_Sp_921"/>
      <sheetName val="[Spt-BH.xls][Spt-BH.xls]_Sp_939"/>
      <sheetName val="[Spt-BH.xls][Spt-BH.xls]_Sp_929"/>
      <sheetName val="[Spt-BH.xls][Spt-BH.xls]B__2626"/>
      <sheetName val="[Spt-BH.xls][Spt-BH.xls]B__2627"/>
      <sheetName val="[Spt-BH.xls][Spt-BH.xls]_Sp_933"/>
      <sheetName val="[Spt-BH.xls][Spt-BH.xls]B__2628"/>
      <sheetName val="[Spt-BH.xls][Spt-BH.xls]B__2629"/>
      <sheetName val="[Spt-BH.xls][Spt-BH.xls]B__2630"/>
      <sheetName val="[Spt-BH.xls][Spt-BH.xls]B__2631"/>
      <sheetName val="[Spt-BH.xls][Spt-BH.xls]_Sp_930"/>
      <sheetName val="[Spt-BH.xls][Spt-BH.xls]B__2616"/>
      <sheetName val="[Spt-BH.xls][Spt-BH.xls]B__2617"/>
      <sheetName val="[Spt-BH.xls][Spt-BH.xls]B__2618"/>
      <sheetName val="[Spt-BH.xls][Spt-BH.xls]B__2619"/>
      <sheetName val="[Spt-BH.xls][Spt-BH.xls]_Sp_926"/>
      <sheetName val="[Spt-BH.xls][Spt-BH.xls]_Sp_925"/>
      <sheetName val="[Spt-BH.xls][Spt-BH.xls]_Sp_927"/>
      <sheetName val="[Spt-BH.xls][Spt-BH.xls]B__2620"/>
      <sheetName val="[Spt-BH.xls][Spt-BH.xls]B__2621"/>
      <sheetName val="[Spt-BH.xls][Spt-BH.xls]B__2622"/>
      <sheetName val="[Spt-BH.xls][Spt-BH.xls]B__2623"/>
      <sheetName val="[Spt-BH.xls][Spt-BH.xls]B__2624"/>
      <sheetName val="[Spt-BH.xls][Spt-BH.xls]B__2625"/>
      <sheetName val="[Spt-BH.xls][Spt-BH.xls]_Sp_928"/>
      <sheetName val="[Spt-BH.xls][Spt-BH.xls]_Sp_931"/>
      <sheetName val="[Spt-BH.xls][Spt-BH.xls]_Sp_932"/>
      <sheetName val="[Spt-BH.xls][Spt-BH.xls]_Sp_934"/>
      <sheetName val="[Spt-BH.xls][Spt-BH.xls]_Sp_935"/>
      <sheetName val="[Spt-BH.xls][Spt-BH.xls]_Sp_936"/>
      <sheetName val="[Spt-BH.xls][Spt-BH.xls]_Sp_937"/>
      <sheetName val="[Spt-BH.xls][Spt-BH.xls]_Sp_938"/>
      <sheetName val="[Spt-BH.xls][Spt-BH.xls]_Sp_941"/>
      <sheetName val="[Spt-BH.xls][Spt-BH.xls]B__2639"/>
      <sheetName val="[Spt-BH.xls][Spt-BH.xls]B__2640"/>
      <sheetName val="[Spt-BH.xls][Spt-BH.xls]B__2641"/>
      <sheetName val="[Spt-BH.xls][Spt-BH.xls]B__2642"/>
      <sheetName val="[Spt-BH.xls][Spt-BH.xls]_Sp_944"/>
      <sheetName val="[Spt-BH.xls][Spt-BH.xls]B__2643"/>
      <sheetName val="[Spt-BH.xls][Spt-BH.xls]B__2644"/>
      <sheetName val="[Spt-BH.xls][Spt-BH.xls]_Sp_945"/>
      <sheetName val="[Spt-BH.xls][Spt-BH.xls]B__2645"/>
      <sheetName val="[Spt-BH.xls][Spt-BH.xls]B__2646"/>
      <sheetName val="[Spt-BH.xls][Spt-BH.xls]B__2647"/>
      <sheetName val="[Spt-BH.xls][Spt-BH.xls]B__2648"/>
      <sheetName val="[Spt-BH.xls][Spt-BH.xls]_Sp_946"/>
      <sheetName val="[Spt-BH.xls][Spt-BH.xls]B__2649"/>
      <sheetName val="[Spt-BH.xls][Spt-BH.xls]B__2650"/>
      <sheetName val="[Spt-BH.xls][Spt-BH.xls]_Sp_947"/>
      <sheetName val="[Spt-BH.xls][Spt-BH.xls]_Sp_951"/>
      <sheetName val="[Spt-BH.xls][Spt-BH.xls]B__2657"/>
      <sheetName val="[Spt-BH.xls][Spt-BH.xls]B__2658"/>
      <sheetName val="[Spt-BH.xls][Spt-BH.xls]B__2659"/>
      <sheetName val="[Spt-BH.xls][Spt-BH.xls]B__2660"/>
      <sheetName val="[Spt-BH.xls][Spt-BH.xls]B__2661"/>
      <sheetName val="[Spt-BH.xls][Spt-BH.xls]B__2662"/>
      <sheetName val="[Spt-BH.xls][Spt-BH.xls]_Sp_952"/>
      <sheetName val="[Spt-BH.xls][Spt-BH.xls]B__2664"/>
      <sheetName val="[Spt-BH.xls][Spt-BH.xls]B__2665"/>
      <sheetName val="[Spt-BH.xls][Spt-BH.xls]_Sp_955"/>
      <sheetName val="[Spt-BH.xls][Spt-BH.xls]B__2666"/>
      <sheetName val="[Spt-BH.xls][Spt-BH.xls]B__2667"/>
      <sheetName val="[Spt-BH.xls]B____x005f_x0004______218"/>
      <sheetName val="[Spt-BH.xls]B___x005f_x0000__x000_214"/>
      <sheetName val="[Spt-BH.xls][Spt-BH.xls]B__2668"/>
      <sheetName val="[Spt-BH.xls][Spt-BH.xls]B__2669"/>
      <sheetName val="[Spt-BH.xls][Spt-BH.xls]B__2663"/>
      <sheetName val="[Spt-BH.xls][Spt-BH.xls]_Sp_954"/>
      <sheetName val="[Spt-BH.xls][Spt-BH_xls]B__2559"/>
      <sheetName val="[Spt-BH.xls][Spt-BH_xls]B__2560"/>
      <sheetName val="[Spt-BH.xls][Spt-BH_xls]B__2561"/>
      <sheetName val="[Spt-BH.xls][Spt-BH_xls]B__2562"/>
      <sheetName val="[Spt-BH.xls][Spt-BH_xls]_Sp_843"/>
      <sheetName val="[Spt-BH.xls][Spt-BH_xls]B__2563"/>
      <sheetName val="[Spt-BH.xls][Spt-BH_xls]B__2564"/>
      <sheetName val="[Spt-BH.xls][Spt-BH_xls]B__2565"/>
      <sheetName val="[Spt-BH.xls][Spt-BH_xls]_Sp_844"/>
      <sheetName val="[Spt-BH.xls][Spt-BH_xls]B__2566"/>
      <sheetName val="[Spt-BH.xls][Spt-BH_xls]B__2567"/>
      <sheetName val="[Spt-BH.xls][Spt-BH_xls]B__2568"/>
      <sheetName val="[Spt-BH.xls][Spt-BH_xls]B__2569"/>
      <sheetName val="[Spt-BH.xls][Spt-BH_xls]_Sp_845"/>
      <sheetName val="[Spt-BH.xls][Spt-BH_xls]B__2570"/>
      <sheetName val="[Spt-BH.xls][Spt-BH_xls]B__2571"/>
      <sheetName val="[Spt-BH.xls][Spt-BH_xls]_Sp_846"/>
      <sheetName val="[Spt-BH.xls][Spt-BH_xls]B__2572"/>
      <sheetName val="[Spt-BH.xls][Spt-BH_xls]B__2573"/>
      <sheetName val="[Spt-BH.xls][Spt-BH_xls]_Sp_847"/>
      <sheetName val="[Spt-BH.xls][Spt-BH.xls]_Sp_956"/>
      <sheetName val="[Spt-BH.xls][Spt-BH.xls]_Sp_957"/>
      <sheetName val="[Spt-BH.xls][Spt-BH.xls]_Sp_958"/>
      <sheetName val="[Spt-BH.xls][Spt-BH.xls]_Sp_960"/>
      <sheetName val="[Spt-BH.xls][Spt-BH.xls]_Sp_961"/>
      <sheetName val="[Spt-BH.xls][Spt-BH.xls]_Sp_962"/>
      <sheetName val="[Spt-BH.xls][Spt-BH.xls]B__2692"/>
      <sheetName val="[Spt-BH.xls][Spt-BH.xls]B__2693"/>
      <sheetName val="[Spt-BH.xls][Spt-BH.xls]_Sp_964"/>
      <sheetName val="[Spt-BH.xls][Spt-BH.xls]B__2694"/>
      <sheetName val="[Spt-BH.xls][Spt-BH.xls]B__2695"/>
      <sheetName val="[Spt-BH.xls]B____x005f_x0004______219"/>
      <sheetName val="[Spt-BH.xls]B___x005f_x0000__x000_216"/>
      <sheetName val="[Spt-BH.xls][Spt-BH.xls]B__2696"/>
      <sheetName val="[Spt-BH.xls][Spt-BH.xls]B__2685"/>
      <sheetName val="[Spt-BH.xls][Spt-BH.xls]B__2686"/>
      <sheetName val="[Spt-BH.xls][Spt-BH.xls]B__2687"/>
      <sheetName val="[Spt-BH.xls][Spt-BH.xls]B__2688"/>
      <sheetName val="[Spt-BH.xls][Spt-BH.xls]B__2697"/>
      <sheetName val="[Spt-BH.xls][Spt-BH.xls]B__2689"/>
      <sheetName val="[Spt-BH.xls][Spt-BH.xls]B__2690"/>
      <sheetName val="[Spt-BH.xls][Spt-BH.xls]B__2691"/>
      <sheetName val="[Spt-BH.xls][Spt-BH.xls]_Sp_963"/>
      <sheetName val="[Spt-BH.xls][Spt-BH_xls]B__2574"/>
      <sheetName val="[Spt-BH.xls][Spt-BH_xls]B__2575"/>
      <sheetName val="[Spt-BH.xls][Spt-BH_xls]B__2576"/>
      <sheetName val="[Spt-BH.xls][Spt-BH_xls]B__2577"/>
      <sheetName val="[Spt-BH.xls][Spt-BH_xls]B__2578"/>
      <sheetName val="[Spt-BH.xls][Spt-BH_xls]B__2579"/>
      <sheetName val="[Spt-BH.xls][Spt-BH_xls]B__2580"/>
      <sheetName val="[Spt-BH.xls][Spt-BH_xls]_Sp_848"/>
      <sheetName val="[Spt-BH.xls][Spt-BH_xls]B__2581"/>
      <sheetName val="[Spt-BH.xls][Spt-BH_xls]B__2582"/>
      <sheetName val="[Spt-BH.xls][Spt-BH_xls]_Sp_849"/>
      <sheetName val="[Spt-BH.xls][Spt-BH_xls]B__2583"/>
      <sheetName val="[Spt-BH.xls][Spt-BH_xls]B__2584"/>
      <sheetName val="[Spt-BH.xls][Spt-BH_xls]_Sp_850"/>
      <sheetName val="[Spt-BH.xls][Spt-BH.xls]B__2672"/>
      <sheetName val="[Spt-BH.xls][Spt-BH.xls]B__2673"/>
      <sheetName val="[Spt-BH.xls][Spt-BH.xls]B__2674"/>
      <sheetName val="[Spt-BH.xls][Spt-BH.xls]B__2675"/>
      <sheetName val="[Spt-BH.xls][Spt-BH.xls]B__2676"/>
      <sheetName val="[Spt-BH.xls][Spt-BH.xls]B__2677"/>
      <sheetName val="[Spt-BH.xls][Spt-BH.xls]B__2670"/>
      <sheetName val="[Spt-BH.xls][Spt-BH.xls]B__2671"/>
      <sheetName val="[Spt-BH.xls][Spt-BH.xls]B__2678"/>
      <sheetName val="[Spt-BH.xls][Spt-BH.xls]B__2679"/>
      <sheetName val="[Spt-BH.xls][Spt-BH.xls]B__2680"/>
      <sheetName val="[Spt-BH.xls][Spt-BH.xls]B__2681"/>
      <sheetName val="[Spt-BH.xls][Spt-BH.xls]B__2682"/>
      <sheetName val="[Spt-BH.xls][Spt-BH.xls]B__2683"/>
      <sheetName val="[Spt-BH.xls]B___x005f_x0000__x000_215"/>
      <sheetName val="[Spt-BH.xls][Spt-BH.xls]B__2684"/>
      <sheetName val="[Spt-BH.xls][Spt-BH.xls]_Sp_967"/>
      <sheetName val="[Spt-BH.xls][Spt-BH.xls]_Sp_965"/>
      <sheetName val="[Spt-BH.xls][Spt-BH.xls]_Sp_966"/>
      <sheetName val="[Spt-BH.xls][Spt-BH.xls]_Sp_968"/>
      <sheetName val="[Spt-BH.xls][Spt-BH.xls]B__2698"/>
      <sheetName val="[Spt-BH.xls][Spt-BH.xls]B__2699"/>
      <sheetName val="[Spt-BH.xls][Spt-BH.xls]B__2700"/>
      <sheetName val="[Spt-BH.xls][Spt-BH.xls]B__2701"/>
      <sheetName val="[Spt-BH.xls][Spt-BH.xls]B__2702"/>
      <sheetName val="[Spt-BH.xls][Spt-BH.xls]B__2703"/>
      <sheetName val="[Spt-BH.xls][Spt-BH.xls]_Sp_970"/>
      <sheetName val="[Spt-BH.xls][Spt-BH.xls]_Sp_969"/>
      <sheetName val="[Spt-BH.xls][Spt-BH.xls]B__2704"/>
      <sheetName val="[Spt-BH.xls][Spt-BH.xls]B__2705"/>
      <sheetName val="[Spt-BH.xls][Spt-BH.xls]_Sp_972"/>
      <sheetName val="[Spt-BH.xls][Spt-BH.xls]B__2706"/>
      <sheetName val="[Spt-BH.xls][Spt-BH.xls]B__2707"/>
      <sheetName val="[Spt-BH.xls][Spt-BH.xls]B__2708"/>
      <sheetName val="[Spt-BH.xls][Spt-BH.xls]B__2709"/>
      <sheetName val="[Spt-BH.xls][Spt-BH.xls]_Sp_971"/>
      <sheetName val="[Spt-BH.xls][Spt-BH.xls]B__2710"/>
      <sheetName val="[Spt-BH.xls][Spt-BH.xls]B__2711"/>
      <sheetName val="[Spt-BH.xls][Spt-BH.xls]B__2712"/>
      <sheetName val="[Spt-BH.xls][Spt-BH.xls]B__2713"/>
      <sheetName val="[Spt-BH.xls][Spt-BH.xls]B__2714"/>
      <sheetName val="[Spt-BH.xls][Spt-BH.xls]B__2715"/>
      <sheetName val="[Spt-BH.xls][Spt-BH.xls]_Sp_991"/>
      <sheetName val="[Spt-BH.xls][Spt-BH.xls]B__2761"/>
      <sheetName val="[Spt-BH.xls][Spt-BH.xls]B__2762"/>
      <sheetName val="[Spt-BH.xls][Spt-BH.xls]_Sp_993"/>
      <sheetName val="[Spt-BH.xls][Spt-BH.xls]B__2763"/>
      <sheetName val="[Spt-BH.xls][Spt-BH.xls]B__2764"/>
      <sheetName val="[Spt-BH.xls][Spt-BH.xls]B__2765"/>
      <sheetName val="[Spt-BH.xls][Spt-BH.xls]B__2766"/>
      <sheetName val="[Spt-BH.xls][Spt-BH.xls]_Sp_992"/>
      <sheetName val="[Spt-BH.xls][Spt-BH_xls]B__2585"/>
      <sheetName val="[Spt-BH.xls][Spt-BH_xls]B__2586"/>
      <sheetName val="[Spt-BH.xls][Spt-BH_xls]_Sp_851"/>
      <sheetName val="[Spt-BH.xls][Spt-BH_xls]B__2587"/>
      <sheetName val="[Spt-BH.xls][Spt-BH_xls]B__2588"/>
      <sheetName val="[Spt-BH.xls][Spt-BH_xls]_Sp_852"/>
      <sheetName val="[Spt-BH.xls][Spt-BH.xls]_Sp_974"/>
      <sheetName val="[Spt-BH.xls][Spt-BH.xls]_Sp_975"/>
      <sheetName val="[Spt-BH.xls][Spt-BH.xls]_Sp_976"/>
      <sheetName val="[Spt-BH.xls][Spt-BH.xls]B__2716"/>
      <sheetName val="[Spt-BH.xls][Spt-BH.xls]B__2717"/>
      <sheetName val="[Spt-BH.xls][Spt-BH.xls]_Sp_978"/>
      <sheetName val="[Spt-BH.xls][Spt-BH.xls]B__2718"/>
      <sheetName val="[Spt-BH.xls][Spt-BH.xls]B__2719"/>
      <sheetName val="[Spt-BH.xls][Spt-BH.xls]B__2720"/>
      <sheetName val="[Spt-BH.xls][Spt-BH.xls]B__2721"/>
      <sheetName val="[Spt-BH.xls][Spt-BH.xls]_Sp_977"/>
      <sheetName val="[Spt-BH.xls][Spt-BH.xls]B__2723"/>
      <sheetName val="[Spt-BH.xls][Spt-BH.xls]B__2724"/>
      <sheetName val="[Spt-BH.xls][Spt-BH.xls]_Sp_980"/>
      <sheetName val="[Spt-BH.xls][Spt-BH.xls]B__2725"/>
      <sheetName val="[Spt-BH.xls][Spt-BH.xls]B__2726"/>
      <sheetName val="[Spt-BH.xls]B____x005f_x0004______220"/>
      <sheetName val="[Spt-BH.xls]B___x005f_x0000__x000_217"/>
      <sheetName val="[Spt-BH.xls][Spt-BH.xls]B__2727"/>
      <sheetName val="[Spt-BH.xls][Spt-BH.xls]B__2728"/>
      <sheetName val="[Spt-BH.xls][Spt-BH.xls]B__2722"/>
      <sheetName val="[Spt-BH.xls][Spt-BH.xls]_Sp_979"/>
      <sheetName val="[Spt-BH.xls][Spt-BH_xls]B__2589"/>
      <sheetName val="[Spt-BH.xls][Spt-BH_xls]B__2590"/>
      <sheetName val="[Spt-BH.xls][Spt-BH_xls]B__2591"/>
      <sheetName val="[Spt-BH.xls][Spt-BH_xls]B__2592"/>
      <sheetName val="[Spt-BH.xls][Spt-BH_xls]_Sp_853"/>
      <sheetName val="[Spt-BH.xls][Spt-BH_xls]B__2593"/>
      <sheetName val="[Spt-BH.xls][Spt-BH_xls]B__2594"/>
      <sheetName val="[Spt-BH.xls][Spt-BH_xls]B__2595"/>
      <sheetName val="[Spt-BH.xls][Spt-BH_xls]_Sp_854"/>
      <sheetName val="[Spt-BH.xls][Spt-BH_xls]B__2596"/>
      <sheetName val="[Spt-BH.xls][Spt-BH_xls]B__2597"/>
      <sheetName val="[Spt-BH.xls][Spt-BH_xls]B__2598"/>
      <sheetName val="[Spt-BH.xls][Spt-BH_xls]B__2599"/>
      <sheetName val="[Spt-BH.xls][Spt-BH_xls]_Sp_855"/>
      <sheetName val="[Spt-BH.xls][Spt-BH_xls]B__2600"/>
      <sheetName val="[Spt-BH.xls][Spt-BH_xls]B__2601"/>
      <sheetName val="[Spt-BH.xls][Spt-BH_xls]_Sp_856"/>
      <sheetName val="[Spt-BH.xls][Spt-BH_xls]B__2602"/>
      <sheetName val="[Spt-BH.xls][Spt-BH_xls]B__2603"/>
      <sheetName val="[Spt-BH.xls][Spt-BH_xls]_Sp_857"/>
      <sheetName val="[Spt-BH.xls][Spt-BH.xls]B__2730"/>
      <sheetName val="[Spt-BH.xls][Spt-BH.xls]B__2731"/>
      <sheetName val="[Spt-BH.xls][Spt-BH.xls]_Sp_982"/>
      <sheetName val="[Spt-BH.xls][Spt-BH.xls]B__2732"/>
      <sheetName val="[Spt-BH.xls][Spt-BH.xls]B__2733"/>
      <sheetName val="[Spt-BH.xls]B____x005f_x0004______221"/>
      <sheetName val="[Spt-BH.xls]B___x005f_x0000__x000_218"/>
      <sheetName val="[Spt-BH.xls][Spt-BH.xls]B__2734"/>
      <sheetName val="[Spt-BH.xls][Spt-BH.xls]B__2735"/>
      <sheetName val="[Spt-BH.xls][Spt-BH.xls]B__2729"/>
      <sheetName val="[Spt-BH.xls][Spt-BH.xls]_Sp_981"/>
      <sheetName val="[Spt-BH.xls][Spt-BH_xls]B__2604"/>
      <sheetName val="[Spt-BH.xls][Spt-BH_xls]B__2605"/>
      <sheetName val="[Spt-BH.xls][Spt-BH_xls]B__2606"/>
      <sheetName val="[Spt-BH.xls][Spt-BH_xls]B__2607"/>
      <sheetName val="[Spt-BH.xls][Spt-BH_xls]_Sp_858"/>
      <sheetName val="[Spt-BH.xls][Spt-BH_xls]B__2608"/>
      <sheetName val="[Spt-BH.xls][Spt-BH_xls]B__2609"/>
      <sheetName val="[Spt-BH.xls][Spt-BH_xls]B__2610"/>
      <sheetName val="[Spt-BH.xls][Spt-BH_xls]_Sp_859"/>
      <sheetName val="[Spt-BH.xls][Spt-BH_xls]B__2611"/>
      <sheetName val="[Spt-BH.xls][Spt-BH_xls]B__2612"/>
      <sheetName val="[Spt-BH.xls][Spt-BH_xls]B__2613"/>
      <sheetName val="[Spt-BH.xls][Spt-BH_xls]B__2614"/>
      <sheetName val="[Spt-BH.xls][Spt-BH_xls]_Sp_860"/>
      <sheetName val="[Spt-BH.xls][Spt-BH_xls]B__2615"/>
      <sheetName val="[Spt-BH.xls][Spt-BH_xls]B__2616"/>
      <sheetName val="[Spt-BH.xls][Spt-BH_xls]_Sp_861"/>
      <sheetName val="[Spt-BH.xls][Spt-BH_xls]B__2617"/>
      <sheetName val="[Spt-BH.xls][Spt-BH_xls]B__2618"/>
      <sheetName val="[Spt-BH.xls][Spt-BH_xls]_Sp_862"/>
      <sheetName val="[Spt-BH.xls][Spt-BH.xls]_Sp_983"/>
      <sheetName val="[Spt-BH.xls][Spt-BH.xls]B__2736"/>
      <sheetName val="[Spt-BH.xls][Spt-BH.xls]B__2737"/>
      <sheetName val="[Spt-BH.xls][Spt-BH.xls]_Sp_985"/>
      <sheetName val="[Spt-BH.xls][Spt-BH.xls]B__2738"/>
      <sheetName val="[Spt-BH.xls][Spt-BH.xls]B__2739"/>
      <sheetName val="[Spt-BH.xls][Spt-BH.xls]B__2740"/>
      <sheetName val="[Spt-BH.xls][Spt-BH.xls]B__2741"/>
      <sheetName val="[Spt-BH.xls][Spt-BH.xls]_Sp_984"/>
      <sheetName val="[Spt-BH.xls][Spt-BH.xls]B__2743"/>
      <sheetName val="[Spt-BH.xls][Spt-BH.xls]B__2744"/>
      <sheetName val="[Spt-BH.xls][Spt-BH.xls]_Sp_989"/>
      <sheetName val="[Spt-BH.xls][Spt-BH.xls]B__2745"/>
      <sheetName val="[Spt-BH.xls][Spt-BH.xls]B__2746"/>
      <sheetName val="[Spt-BH.xls]B____x005f_x0004______222"/>
      <sheetName val="[Spt-BH.xls]B___x005f_x0000__x000_219"/>
      <sheetName val="[Spt-BH.xls][Spt-BH.xls]B__2747"/>
      <sheetName val="[Spt-BH.xls][Spt-BH.xls]B__2748"/>
      <sheetName val="[Spt-BH.xls][Spt-BH.xls]B__2742"/>
      <sheetName val="[Spt-BH.xls][Spt-BH.xls]_Sp_986"/>
      <sheetName val="[Spt-BH.xls][Spt-BH_xls]B__2619"/>
      <sheetName val="[Spt-BH.xls][Spt-BH_xls]B__2620"/>
      <sheetName val="[Spt-BH.xls][Spt-BH_xls]B__2621"/>
      <sheetName val="[Spt-BH.xls][Spt-BH_xls]B__2622"/>
      <sheetName val="[Spt-BH.xls][Spt-BH_xls]_Sp_863"/>
      <sheetName val="[Spt-BH.xls][Spt-BH_xls]B__2623"/>
      <sheetName val="[Spt-BH.xls][Spt-BH_xls]B__2624"/>
      <sheetName val="[Spt-BH.xls][Spt-BH_xls]B__2625"/>
      <sheetName val="[Spt-BH.xls][Spt-BH_xls]_Sp_864"/>
      <sheetName val="[Spt-BH.xls][Spt-BH_xls]B__2626"/>
      <sheetName val="[Spt-BH.xls][Spt-BH_xls]B__2627"/>
      <sheetName val="[Spt-BH.xls][Spt-BH_xls]B__2628"/>
      <sheetName val="[Spt-BH.xls][Spt-BH_xls]B__2629"/>
      <sheetName val="[Spt-BH.xls][Spt-BH_xls]_Sp_865"/>
      <sheetName val="[Spt-BH.xls][Spt-BH_xls]B__2630"/>
      <sheetName val="[Spt-BH.xls][Spt-BH_xls]B__2631"/>
      <sheetName val="[Spt-BH.xls][Spt-BH_xls]_Sp_866"/>
      <sheetName val="[Spt-BH.xls][Spt-BH_xls]B__2632"/>
      <sheetName val="[Spt-BH.xls][Spt-BH_xls]B__2633"/>
      <sheetName val="[Spt-BH.xls][Spt-BH_xls]_Sp_867"/>
      <sheetName val="[Spt-BH.xls][Spt-BH.xls]B__2755"/>
      <sheetName val="[Spt-BH.xls][Spt-BH.xls]B__2756"/>
      <sheetName val="[Spt-BH.xls][Spt-BH.xls]B__2757"/>
      <sheetName val="[Spt-BH.xls][Spt-BH.xls]B__2758"/>
      <sheetName val="[Spt-BH.xls][Spt-BH.xls]B__2759"/>
      <sheetName val="[Spt-BH.xls][Spt-BH.xls]B__2760"/>
      <sheetName val="[Spt-BH.xls][Spt-BH.xls]_Sp_990"/>
      <sheetName val="[Spt-BH.xls][Spt-BH.xls]_Sp_987"/>
      <sheetName val="[Spt-BH.xls][Spt-BH.xls]B__2749"/>
      <sheetName val="[Spt-BH.xls][Spt-BH.xls]B__2750"/>
      <sheetName val="[Spt-BH.xls][Spt-BH.xls]B__2751"/>
      <sheetName val="[Spt-BH.xls][Spt-BH.xls]B__2752"/>
      <sheetName val="[Spt-BH.xls][Spt-BH.xls]B__2753"/>
      <sheetName val="[Spt-BH.xls][Spt-BH.xls]B__2754"/>
      <sheetName val="[Spt-BH.xls][Spt-BH.xls]_Sp_988"/>
      <sheetName val="[Spt-BH.xls][Spt-BH.xls]B__2774"/>
      <sheetName val="[Spt-BH.xls][Spt-BH.xls]B__2775"/>
      <sheetName val="[Spt-BH.xls][Spt-BH.xls]_Sp_997"/>
      <sheetName val="[Spt-BH.xls][Spt-BH.xls]B__2776"/>
      <sheetName val="[Spt-BH.xls][Spt-BH.xls]B__2777"/>
      <sheetName val="[Spt-BH.xls]B____x005f_x0004______223"/>
      <sheetName val="[Spt-BH.xls]B___x005f_x0000__x000_220"/>
      <sheetName val="[Spt-BH.xls][Spt-BH.xls]B__2778"/>
      <sheetName val="[Spt-BH.xls][Spt-BH.xls]B__2767"/>
      <sheetName val="[Spt-BH.xls][Spt-BH.xls]B__2768"/>
      <sheetName val="[Spt-BH.xls][Spt-BH.xls]_Sp_995"/>
      <sheetName val="[Spt-BH.xls][Spt-BH.xls]B__2769"/>
      <sheetName val="[Spt-BH.xls][Spt-BH.xls]B__2770"/>
      <sheetName val="[Spt-BH.xls][Spt-BH.xls]B__2779"/>
      <sheetName val="[Spt-BH.xls][Spt-BH.xls]B__2771"/>
      <sheetName val="[Spt-BH.xls][Spt-BH.xls]B__2772"/>
      <sheetName val="[Spt-BH.xls][Spt-BH.xls]B__2773"/>
      <sheetName val="[Spt-BH.xls][Spt-BH.xls]_Sp_996"/>
      <sheetName val="[Spt-BH.xls][Spt-BH_xls]B__2634"/>
      <sheetName val="[Spt-BH.xls][Spt-BH_xls]B__2635"/>
      <sheetName val="[Spt-BH.xls][Spt-BH_xls]B__2636"/>
      <sheetName val="[Spt-BH.xls][Spt-BH_xls]B__2637"/>
      <sheetName val="[Spt-BH.xls][Spt-BH_xls]_Sp_868"/>
      <sheetName val="[Spt-BH.xls][Spt-BH_xls]B__2638"/>
      <sheetName val="[Spt-BH.xls][Spt-BH_xls]B__2639"/>
      <sheetName val="[Spt-BH.xls][Spt-BH_xls]B__2640"/>
      <sheetName val="[Spt-BH.xls][Spt-BH_xls]_Sp_869"/>
      <sheetName val="[Spt-BH.xls][Spt-BH_xls]B__2641"/>
      <sheetName val="[Spt-BH.xls][Spt-BH_xls]B__2642"/>
      <sheetName val="[Spt-BH.xls][Spt-BH_xls]B__2643"/>
      <sheetName val="[Spt-BH.xls][Spt-BH_xls]B__2644"/>
      <sheetName val="[Spt-BH.xls][Spt-BH_xls]_Sp_870"/>
      <sheetName val="[Spt-BH.xls][Spt-BH.xls]_Sp_994"/>
      <sheetName val="[Spt-BH.xls][Spt-BH_xls]B__2645"/>
      <sheetName val="[Spt-BH.xls][Spt-BH_xls]B__2646"/>
      <sheetName val="[Spt-BH.xls][Spt-BH_xls]_Sp_871"/>
      <sheetName val="[Spt-BH.xls][Spt-BH_xls]B__2647"/>
      <sheetName val="[Spt-BH.xls][Spt-BH_xls]B__2648"/>
      <sheetName val="[Spt-BH.xls][Spt-BH_xls]_Sp_872"/>
      <sheetName val="[Spt-BH.xls][Spt-BH.xls]_Sp_998"/>
      <sheetName val="[Spt-BH.xls][Spt-BH.xls]B__2780"/>
      <sheetName val="[Spt-BH.xls][Spt-BH.xls]B__2781"/>
      <sheetName val="[Spt-BH.xls][Spt-BH.xls]_S_1000"/>
      <sheetName val="[Spt-BH.xls][Spt-BH.xls]B__2782"/>
      <sheetName val="[Spt-BH.xls][Spt-BH.xls]B__2783"/>
      <sheetName val="[Spt-BH.xls][Spt-BH.xls]B__2784"/>
      <sheetName val="[Spt-BH.xls][Spt-BH.xls]B__2785"/>
      <sheetName val="[Spt-BH.xls][Spt-BH.xls]_Sp_999"/>
      <sheetName val="[Spt-BH.xls][Spt-BH.xls]B__2787"/>
      <sheetName val="[Spt-BH.xls][Spt-BH.xls]B__2788"/>
      <sheetName val="[Spt-BH.xls][Spt-BH.xls]_S_1002"/>
      <sheetName val="[Spt-BH.xls][Spt-BH.xls]B__2789"/>
      <sheetName val="[Spt-BH.xls][Spt-BH.xls]B__2790"/>
      <sheetName val="[Spt-BH.xls]B____x005f_x0004______224"/>
      <sheetName val="[Spt-BH.xls]B___x005f_x0000__x000_221"/>
      <sheetName val="[Spt-BH.xls][Spt-BH.xls]B__2791"/>
      <sheetName val="[Spt-BH.xls][Spt-BH.xls]B__2792"/>
      <sheetName val="[Spt-BH.xls][Spt-BH.xls]B__2786"/>
      <sheetName val="[Spt-BH.xls][Spt-BH.xls]_S_1001"/>
      <sheetName val="[Spt-BH.xls][Spt-BH_xls]B__2649"/>
      <sheetName val="[Spt-BH.xls][Spt-BH_xls]B__2650"/>
      <sheetName val="[Spt-BH.xls][Spt-BH_xls]B__2651"/>
      <sheetName val="[Spt-BH.xls][Spt-BH_xls]B__2652"/>
      <sheetName val="[Spt-BH.xls][Spt-BH_xls]_Sp_873"/>
      <sheetName val="[Spt-BH.xls][Spt-BH_xls]B__2653"/>
      <sheetName val="[Spt-BH.xls][Spt-BH_xls]B__2654"/>
      <sheetName val="[Spt-BH.xls][Spt-BH_xls]B__2655"/>
      <sheetName val="[Spt-BH.xls][Spt-BH_xls]_Sp_874"/>
      <sheetName val="[Spt-BH.xls][Spt-BH_xls]B__2656"/>
      <sheetName val="[Spt-BH.xls][Spt-BH_xls]B__2657"/>
      <sheetName val="[Spt-BH.xls][Spt-BH_xls]B__2658"/>
      <sheetName val="[Spt-BH.xls][Spt-BH_xls]B__2659"/>
      <sheetName val="[Spt-BH.xls][Spt-BH_xls]_Sp_875"/>
      <sheetName val="[Spt-BH.xls][Spt-BH_xls]B__2660"/>
      <sheetName val="[Spt-BH.xls][Spt-BH_xls]B__2661"/>
      <sheetName val="[Spt-BH.xls][Spt-BH_xls]_Sp_876"/>
      <sheetName val="[Spt-BH.xls][Spt-BH_xls]B__2662"/>
      <sheetName val="[Spt-BH.xls][Spt-BH_xls]B__2663"/>
      <sheetName val="[Spt-BH.xls][Spt-BH_xls]_Sp_877"/>
      <sheetName val="[Spt-BH.xls][Spt-BH.xls]_S_1004"/>
      <sheetName val="[Spt-BH.xls][Spt-BH.xls]_S_1003"/>
      <sheetName val="B@___x005f_x005f_x005f_x0004_@___$_"/>
      <sheetName val="Debits_as_on_12_04_0826"/>
      <sheetName val="LT_Motor_catalog11"/>
      <sheetName val="Cable_cat11"/>
      <sheetName val="PRRM_Dashboard28"/>
      <sheetName val="Direct_cost_shed_A-2_26"/>
      <sheetName val="Staff_Forecast_spread26"/>
      <sheetName val="Index_26"/>
      <sheetName val="Email_Approval_Template26"/>
      <sheetName val="1_Executive_Summary26"/>
      <sheetName val="2_Risk_Assessment_Analysis26"/>
      <sheetName val="3_Pre-Approval26"/>
      <sheetName val="4_CIS26"/>
      <sheetName val="5_Change_Order26"/>
      <sheetName val="5_1__Re-book_De-book_order26"/>
      <sheetName val="6_Contract_Re-estimates26"/>
      <sheetName val="7a_BG_Approval_Form26"/>
      <sheetName val="7b_BG_Email_Approval_Template26"/>
      <sheetName val="8_LAD_Approval_Form26"/>
      <sheetName val="9_LOI_Checklist26"/>
      <sheetName val="10_RPS_Information_Form26"/>
      <sheetName val="11_Proj_Cashflow_26"/>
      <sheetName val="11_1_Cash-flow_Chart26"/>
      <sheetName val="Threshold_Calculator26"/>
      <sheetName val="Version_Control26"/>
      <sheetName val="Prebid_Review26"/>
      <sheetName val="DJC_Parameters26"/>
      <sheetName val="Selling_Summary26"/>
      <sheetName val="1-BAS_(cost)26"/>
      <sheetName val="Controller_Configuration26"/>
      <sheetName val="IO_Summary26"/>
      <sheetName val="2-FAS_(cost)26"/>
      <sheetName val="Cost_Summary26"/>
      <sheetName val="3-PA_(cost)26"/>
      <sheetName val="Approved_Make26"/>
      <sheetName val="Basis_of_offer26"/>
      <sheetName val="High_Level_Summary26"/>
      <sheetName val="4-ACS__(cost)26"/>
      <sheetName val="5-CCTV__(cost)26"/>
      <sheetName val="6-FFT__(cost)26"/>
      <sheetName val="7-_Service_Retrofit__(cost)26"/>
      <sheetName val="8-Service_PSA,O&amp;M__(cost)26"/>
      <sheetName val="9-_Service_L&amp;M__(cost)26"/>
      <sheetName val="non_fixed_DJC_26"/>
      <sheetName val="10-UPG_(cost)26"/>
      <sheetName val="11-ESG__(cost)26"/>
      <sheetName val="12-Products_(cost)26"/>
      <sheetName val="13-VAV__(cost)26"/>
      <sheetName val="14-REF_(cost)26"/>
      <sheetName val="15_-_Local_Chiller_(cost)26"/>
      <sheetName val="Selling-Local_Chiller26"/>
      <sheetName val="Material_Cost_JCS26"/>
      <sheetName val="Costing_USD_Chiller26"/>
      <sheetName val="Selling-USD_Chiller26"/>
      <sheetName val="PRICE_MATRIX_-JCIPL26"/>
      <sheetName val="COST_SUMMARY-_JCIPL26"/>
      <sheetName val="6_-FFT-JCIPL26"/>
      <sheetName val="7-Ser_Retro_-JCIPL26"/>
      <sheetName val="8-Ser_PSA,_O&amp;M_-JCIPL26"/>
      <sheetName val="9-Ser_L&amp;M_-JCIPL26"/>
      <sheetName val="10-UPG_JCIPL26"/>
      <sheetName val="11-ESG_JCIPL26"/>
      <sheetName val="12-Products_JCIPL26"/>
      <sheetName val="13-VAV_JCIPL26"/>
      <sheetName val="14-REF_JCMRL_26"/>
      <sheetName val="Proj__DJC-JCIPL26"/>
      <sheetName val="_L0_DDC_126"/>
      <sheetName val="L0_DDC-226"/>
      <sheetName val="L16_DDC-326"/>
      <sheetName val="L16_DDC-526"/>
      <sheetName val="L17_DDC-626"/>
      <sheetName val="L17_DDC-7_26"/>
      <sheetName val="L18_DDC-826"/>
      <sheetName val="2-AutoDialer_Sys26"/>
      <sheetName val="1-BAS1_(cost)26"/>
      <sheetName val="2-BAS2_(cost)26"/>
      <sheetName val="Deviations-Project_Risks26"/>
      <sheetName val="IO_Schedule26"/>
      <sheetName val="STILT_FLOOR"/>
      <sheetName val="[Spt-BH_xls]B____x005f_x0004________2"/>
      <sheetName val="[Spt-BH_xls]B___x005f_x0000__x005f_x0004__2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B_____7"/>
      <sheetName val="[Spt-BH_xls][Spt-BH_xls]_Spt__2"/>
      <sheetName val="PCS_DATA"/>
      <sheetName val="[Spt-BH_xls][Spt-BH_xls]_Spt__3"/>
      <sheetName val="[Spt-BH_xls]B@["/>
      <sheetName val="[Spt-BH_xls][Spt-BH_xls]B@[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B____11"/>
      <sheetName val="[Spt-BH_xls][Spt-BH_xls]B____12"/>
      <sheetName val="[Spt-BH_xls][Spt-BH_xls]B____13"/>
      <sheetName val="[Spt-BH_xls][Spt-BH_xls]_Spt__4"/>
      <sheetName val="[Spt-BH_xls][Spt-BH_xls]B____14"/>
      <sheetName val="Debits_as_on_12_04_0827"/>
      <sheetName val="LT_Motor_catalog12"/>
      <sheetName val="Cable_cat12"/>
      <sheetName val="PRRM_Dashboard29"/>
      <sheetName val="Direct_cost_shed_A-2_27"/>
      <sheetName val="Staff_Forecast_spread27"/>
      <sheetName val="Index_27"/>
      <sheetName val="Email_Approval_Template27"/>
      <sheetName val="1_Executive_Summary27"/>
      <sheetName val="2_Risk_Assessment_Analysis27"/>
      <sheetName val="3_Pre-Approval27"/>
      <sheetName val="4_CIS27"/>
      <sheetName val="5_Change_Order27"/>
      <sheetName val="5_1__Re-book_De-book_order27"/>
      <sheetName val="6_Contract_Re-estimates27"/>
      <sheetName val="7a_BG_Approval_Form27"/>
      <sheetName val="7b_BG_Email_Approval_Template27"/>
      <sheetName val="8_LAD_Approval_Form27"/>
      <sheetName val="9_LOI_Checklist27"/>
      <sheetName val="10_RPS_Information_Form27"/>
      <sheetName val="11_Proj_Cashflow_27"/>
      <sheetName val="11_1_Cash-flow_Chart27"/>
      <sheetName val="Threshold_Calculator27"/>
      <sheetName val="Version_Control27"/>
      <sheetName val="Prebid_Review27"/>
      <sheetName val="DJC_Parameters27"/>
      <sheetName val="Selling_Summary27"/>
      <sheetName val="1-BAS_(cost)27"/>
      <sheetName val="Controller_Configuration27"/>
      <sheetName val="IO_Summary27"/>
      <sheetName val="2-FAS_(cost)27"/>
      <sheetName val="Cost_Summary27"/>
      <sheetName val="3-PA_(cost)27"/>
      <sheetName val="Approved_Make27"/>
      <sheetName val="Basis_of_offer27"/>
      <sheetName val="High_Level_Summary27"/>
      <sheetName val="4-ACS__(cost)27"/>
      <sheetName val="5-CCTV__(cost)27"/>
      <sheetName val="6-FFT__(cost)27"/>
      <sheetName val="7-_Service_Retrofit__(cost)27"/>
      <sheetName val="8-Service_PSA,O&amp;M__(cost)27"/>
      <sheetName val="9-_Service_L&amp;M__(cost)27"/>
      <sheetName val="non_fixed_DJC_27"/>
      <sheetName val="10-UPG_(cost)27"/>
      <sheetName val="11-ESG__(cost)27"/>
      <sheetName val="12-Products_(cost)27"/>
      <sheetName val="13-VAV__(cost)27"/>
      <sheetName val="14-REF_(cost)27"/>
      <sheetName val="15_-_Local_Chiller_(cost)27"/>
      <sheetName val="Selling-Local_Chiller27"/>
      <sheetName val="Material_Cost_JCS27"/>
      <sheetName val="Costing_USD_Chiller27"/>
      <sheetName val="Selling-USD_Chiller27"/>
      <sheetName val="PRICE_MATRIX_-JCIPL27"/>
      <sheetName val="COST_SUMMARY-_JCIPL27"/>
      <sheetName val="6_-FFT-JCIPL27"/>
      <sheetName val="7-Ser_Retro_-JCIPL27"/>
      <sheetName val="8-Ser_PSA,_O&amp;M_-JCIPL27"/>
      <sheetName val="9-Ser_L&amp;M_-JCIPL27"/>
      <sheetName val="10-UPG_JCIPL27"/>
      <sheetName val="11-ESG_JCIPL27"/>
      <sheetName val="12-Products_JCIPL27"/>
      <sheetName val="13-VAV_JCIPL27"/>
      <sheetName val="14-REF_JCMRL_27"/>
      <sheetName val="Proj__DJC-JCIPL27"/>
      <sheetName val="_L0_DDC_127"/>
      <sheetName val="L0_DDC-227"/>
      <sheetName val="L16_DDC-327"/>
      <sheetName val="L16_DDC-527"/>
      <sheetName val="L17_DDC-627"/>
      <sheetName val="L17_DDC-7_27"/>
      <sheetName val="L18_DDC-827"/>
      <sheetName val="2-AutoDialer_Sys27"/>
      <sheetName val="1-BAS1_(cost)27"/>
      <sheetName val="2-BAS2_(cost)27"/>
      <sheetName val="Deviations-Project_Risks27"/>
      <sheetName val="IO_Schedule27"/>
      <sheetName val="foot-slab_reinft1"/>
      <sheetName val="MASTER_RATE_ANALYSIS1"/>
      <sheetName val="STILT_FLOOR1"/>
      <sheetName val="[Spt-BH_xls][Spt-BH_xls]B@[?_x1"/>
      <sheetName val="[Spt-BH_xls]B____x005f_x0004________1"/>
      <sheetName val="[Spt-BH_xls]B___x005f_x0000__x005f_x0004__1"/>
      <sheetName val="[Spt-BH_xls][Spt-BH_xls]B_____1"/>
      <sheetName val="[Spt-BH_xls][Spt-BH_xls]B____15"/>
      <sheetName val="[Spt-BH_xls][Spt-BH_xls]B____16"/>
      <sheetName val="[Spt-BH_xls][Spt-BH_xls]B____17"/>
      <sheetName val="[Spt-BH_xls][Spt-BH_xls]B____18"/>
      <sheetName val="[Spt-BH_xls][Spt-BH_xls]B____19"/>
      <sheetName val="[Spt-BH_xls][Spt-BH_xls]_Spt__1"/>
      <sheetName val="PCS_DATA1"/>
      <sheetName val="[Spt-BH_xls][Spt-BH_xls]_Spt__5"/>
      <sheetName val="[Spt-BH_xls]B@[1"/>
      <sheetName val="[Spt-BH_xls][Spt-BH_xls]B@[1"/>
      <sheetName val="[Spt-BH_xls]B____x005f_x0004________4"/>
      <sheetName val="[Spt-BH_xls]B___x005f_x0000__x005f_x0004__4"/>
      <sheetName val="[Spt-BH_xls][Spt-BH_xls]B____20"/>
      <sheetName val="[Spt-BH_xls][Spt-BH_xls]B____21"/>
      <sheetName val="[Spt-BH_xls][Spt-BH_xls]B____22"/>
      <sheetName val="[Spt-BH_xls][Spt-BH_xls]B____23"/>
      <sheetName val="[Spt-BH_xls][Spt-BH_xls]B____24"/>
      <sheetName val="[Spt-BH_xls][Spt-BH_xls]B____25"/>
      <sheetName val="[Spt-BH_xls][Spt-BH_xls]_Spt__6"/>
      <sheetName val="[Spt-BH_xls][Spt-BH_xls]B____26"/>
      <sheetName val="BID"/>
      <sheetName val="Data.Project"/>
      <sheetName val="Data_Project"/>
      <sheetName val="Data_Project1"/>
      <sheetName val="MAIN SUMMARY"/>
      <sheetName val="Summ- FAC SHED"/>
      <sheetName val=" BOQ- FAC SHED"/>
      <sheetName val="BOQ-Dism works "/>
      <sheetName val="Boq-plu &amp;san"/>
      <sheetName val="Cash2"/>
      <sheetName val="Z"/>
      <sheetName val="newsales"/>
      <sheetName val="Civil Works"/>
      <sheetName val="[Spt-BH.xls][Spt-BH.xls]_S_1005"/>
      <sheetName val="[Spt-BH.xls][Spt-BH.xls]_S_1006"/>
      <sheetName val="[Spt-BH.xls][Spt-BH.xls]_S_1007"/>
      <sheetName val="[Spt-BH.xls][Spt-BH.xls]_S_1018"/>
      <sheetName val="[Spt-BH.xls][Spt-BH.xls]_S_1009"/>
      <sheetName val="[Spt-BH.xls][Spt-BH.xls]B__2799"/>
      <sheetName val="[Spt-BH.xls][Spt-BH.xls]B__2800"/>
      <sheetName val="[Spt-BH.xls][Spt-BH.xls]_S_1011"/>
      <sheetName val="[Spt-BH.xls][Spt-BH.xls]B__2801"/>
      <sheetName val="[Spt-BH.xls][Spt-BH.xls]B__2802"/>
      <sheetName val="[Spt-BH.xls][Spt-BH.xls]B__2803"/>
      <sheetName val="[Spt-BH.xls][Spt-BH.xls]B__2804"/>
      <sheetName val="[Spt-BH.xls][Spt-BH.xls]_S_1010"/>
      <sheetName val="[Spt-BH.xls][Spt-BH.xls]B__2806"/>
      <sheetName val="[Spt-BH.xls][Spt-BH.xls]B__2807"/>
      <sheetName val="[Spt-BH.xls][Spt-BH.xls]_S_1013"/>
      <sheetName val="[Spt-BH.xls][Spt-BH.xls]B__2808"/>
      <sheetName val="[Spt-BH.xls][Spt-BH.xls]B__2809"/>
      <sheetName val="[Spt-BH.xls]B____x005f_x0004______226"/>
      <sheetName val="[Spt-BH.xls]B___x005f_x0000__x000_223"/>
      <sheetName val="[Spt-BH.xls][Spt-BH.xls]B__2810"/>
      <sheetName val="[Spt-BH.xls][Spt-BH.xls]B__2811"/>
      <sheetName val="[Spt-BH.xls][Spt-BH.xls]B__2805"/>
      <sheetName val="[Spt-BH.xls][Spt-BH.xls]_S_1012"/>
      <sheetName val="[Spt-BH.xls][Spt-BH_xls]B__2664"/>
      <sheetName val="[Spt-BH.xls][Spt-BH_xls]B__2665"/>
      <sheetName val="[Spt-BH.xls][Spt-BH_xls]B__2666"/>
      <sheetName val="[Spt-BH.xls][Spt-BH_xls]B__2667"/>
      <sheetName val="[Spt-BH.xls][Spt-BH_xls]_Sp_878"/>
      <sheetName val="[Spt-BH.xls][Spt-BH_xls]B__2668"/>
      <sheetName val="[Spt-BH.xls][Spt-BH_xls]B__2669"/>
      <sheetName val="[Spt-BH.xls][Spt-BH_xls]B__2670"/>
      <sheetName val="[Spt-BH.xls][Spt-BH_xls]_Sp_879"/>
      <sheetName val="[Spt-BH.xls][Spt-BH_xls]B__2671"/>
      <sheetName val="[Spt-BH.xls][Spt-BH_xls]B__2672"/>
      <sheetName val="[Spt-BH.xls][Spt-BH_xls]B__2673"/>
      <sheetName val="[Spt-BH.xls][Spt-BH_xls]B__2674"/>
      <sheetName val="[Spt-BH.xls][Spt-BH_xls]_Sp_880"/>
      <sheetName val="[Spt-BH.xls][Spt-BH_xls]B__2675"/>
      <sheetName val="[Spt-BH.xls][Spt-BH_xls]B__2676"/>
      <sheetName val="[Spt-BH.xls][Spt-BH_xls]_Sp_881"/>
      <sheetName val="[Spt-BH.xls][Spt-BH_xls]B__2677"/>
      <sheetName val="[Spt-BH.xls][Spt-BH_xls]B__2678"/>
      <sheetName val="[Spt-BH.xls][Spt-BH_xls]_Sp_882"/>
      <sheetName val="[Spt-BH.xls][Spt-BH.xls]B__2793"/>
      <sheetName val="[Spt-BH.xls][Spt-BH.xls]B__2794"/>
      <sheetName val="[Spt-BH.xls][Spt-BH.xls]B__2795"/>
      <sheetName val="[Spt-BH.xls][Spt-BH.xls]B__2796"/>
      <sheetName val="[Spt-BH.xls][Spt-BH.xls]B__2797"/>
      <sheetName val="[Spt-BH.xls][Spt-BH.xls]B__2798"/>
      <sheetName val="[Spt-BH.xls][Spt-BH.xls]_S_1008"/>
      <sheetName val="[Spt-BH.xls]B____x005f_x0004______225"/>
      <sheetName val="[Spt-BH.xls]B___x005f_x0000__x000_222"/>
      <sheetName val="[Spt-BH.xls][Spt-BH.xls]_S_1014"/>
      <sheetName val="[Spt-BH.xls][Spt-BH.xls]B__2812"/>
      <sheetName val="[Spt-BH.xls][Spt-BH.xls]B__2813"/>
      <sheetName val="[Spt-BH.xls][Spt-BH.xls]B__2814"/>
      <sheetName val="[Spt-BH.xls][Spt-BH.xls]B__2815"/>
      <sheetName val="[Spt-BH.xls][Spt-BH.xls]B__2816"/>
      <sheetName val="[Spt-BH.xls][Spt-BH.xls]B__2817"/>
      <sheetName val="[Spt-BH.xls][Spt-BH.xls]_S_1015"/>
      <sheetName val="[Spt-BH.xls][Spt-BH.xls]B__2825"/>
      <sheetName val="[Spt-BH.xls][Spt-BH.xls]B__2826"/>
      <sheetName val="[Spt-BH.xls][Spt-BH.xls]_S_1020"/>
      <sheetName val="[Spt-BH.xls][Spt-BH.xls]B__2827"/>
      <sheetName val="[Spt-BH.xls][Spt-BH.xls]B__2828"/>
      <sheetName val="[Spt-BH.xls]B____x005f_x0004______227"/>
      <sheetName val="[Spt-BH.xls]B___x005f_x0000__x000_224"/>
      <sheetName val="[Spt-BH.xls][Spt-BH.xls]B__2829"/>
      <sheetName val="[Spt-BH.xls][Spt-BH.xls]B__2830"/>
      <sheetName val="[Spt-BH.xls][Spt-BH.xls]B__2818"/>
      <sheetName val="[Spt-BH.xls][Spt-BH.xls]_S_1019"/>
      <sheetName val="[Spt-BH.xls][Spt-BH_xls]B__2679"/>
      <sheetName val="[Spt-BH.xls][Spt-BH_xls]B__2680"/>
      <sheetName val="[Spt-BH.xls][Spt-BH_xls]B__2681"/>
      <sheetName val="[Spt-BH.xls][Spt-BH_xls]B__2682"/>
      <sheetName val="[Spt-BH.xls][Spt-BH_xls]_Sp_883"/>
      <sheetName val="[Spt-BH.xls][Spt-BH_xls]B__2683"/>
      <sheetName val="[Spt-BH.xls][Spt-BH_xls]B__2684"/>
      <sheetName val="[Spt-BH.xls][Spt-BH_xls]B__2685"/>
      <sheetName val="[Spt-BH.xls][Spt-BH_xls]_Sp_884"/>
      <sheetName val="[Spt-BH.xls][Spt-BH_xls]B__2686"/>
      <sheetName val="[Spt-BH.xls][Spt-BH_xls]B__2687"/>
      <sheetName val="[Spt-BH.xls][Spt-BH_xls]B__2688"/>
      <sheetName val="[Spt-BH.xls][Spt-BH_xls]B__2689"/>
      <sheetName val="[Spt-BH.xls][Spt-BH_xls]_Sp_885"/>
      <sheetName val="[Spt-BH.xls][Spt-BH_xls]B__2690"/>
      <sheetName val="[Spt-BH.xls][Spt-BH_xls]B__2691"/>
      <sheetName val="[Spt-BH.xls][Spt-BH_xls]_Sp_886"/>
      <sheetName val="[Spt-BH.xls][Spt-BH_xls]B__2692"/>
      <sheetName val="[Spt-BH.xls][Spt-BH_xls]B__2693"/>
      <sheetName val="[Spt-BH.xls][Spt-BH_xls]_Sp_887"/>
      <sheetName val="[Spt-BH.xls][Spt-BH.xls]_S_1016"/>
      <sheetName val="[Spt-BH.xls][Spt-BH.xls]B__2819"/>
      <sheetName val="[Spt-BH.xls][Spt-BH.xls]B__2820"/>
      <sheetName val="[Spt-BH.xls][Spt-BH.xls]B__2821"/>
      <sheetName val="[Spt-BH.xls][Spt-BH.xls]B__2822"/>
      <sheetName val="[Spt-BH.xls][Spt-BH.xls]B__2823"/>
      <sheetName val="[Spt-BH.xls][Spt-BH.xls]B__2824"/>
      <sheetName val="[Spt-BH.xls][Spt-BH.xls]_S_1017"/>
      <sheetName val="[Spt-BH.xls][Spt-BH.xls]_S_1022"/>
      <sheetName val="[Spt-BH.xls][Spt-BH.xls]_S_1021"/>
      <sheetName val="[Spt-BH.xls][Spt-BH.xls]_S_1023"/>
      <sheetName val="[Spt-BH.xls][Spt-BH.xls]B__2831"/>
      <sheetName val="[Spt-BH.xls][Spt-BH.xls]B__2832"/>
      <sheetName val="[Spt-BH.xls][Spt-BH.xls]_S_1025"/>
      <sheetName val="[Spt-BH.xls][Spt-BH.xls]B__2833"/>
      <sheetName val="[Spt-BH.xls][Spt-BH.xls]B__2834"/>
      <sheetName val="[Spt-BH.xls][Spt-BH.xls]B__2835"/>
      <sheetName val="[Spt-BH.xls][Spt-BH.xls]B__2836"/>
      <sheetName val="[Spt-BH.xls][Spt-BH.xls]_S_1024"/>
      <sheetName val="[Spt-BH.xls][Spt-BH.xls]B__3005"/>
      <sheetName val="[Spt-BH.xls][Spt-BH.xls]B__3012"/>
      <sheetName val="[Spt-BH.xls][Spt-BH.xls]B__3013"/>
      <sheetName val="[Spt-BH.xls][Spt-BH.xls]_S_1078"/>
      <sheetName val="[Spt-BH.xls][Spt-BH.xls]B__3014"/>
      <sheetName val="[Spt-BH.xls][Spt-BH.xls]B__3015"/>
      <sheetName val="[Spt-BH.xls]B____x005f_x0004______244"/>
      <sheetName val="[Spt-BH.xls][Spt-BH.xls]_S_1074"/>
      <sheetName val="[Spt-BH.xls][Spt-BH.xls]B__3006"/>
      <sheetName val="[Spt-BH.xls][Spt-BH.xls]_S_1076"/>
      <sheetName val="[Spt-BH.xls][Spt-BH.xls]B__3007"/>
      <sheetName val="[Spt-BH.xls][Spt-BH.xls]B__3008"/>
      <sheetName val="[Spt-BH.xls][Spt-BH.xls]B__3009"/>
      <sheetName val="[Spt-BH.xls]B___x005f_x0000__x000_240"/>
      <sheetName val="[Spt-BH.xls][Spt-BH.xls]B__3016"/>
      <sheetName val="[Spt-BH.xls][Spt-BH.xls]B__3017"/>
      <sheetName val="[Spt-BH.xls][Spt-BH.xls]B__3010"/>
      <sheetName val="[Spt-BH.xls][Spt-BH.xls]B__3011"/>
      <sheetName val="[Spt-BH.xls][Spt-BH.xls]_S_1077"/>
      <sheetName val="[Spt-BH.xls][Spt-BH_xls]B__2885"/>
      <sheetName val="[Spt-BH.xls][Spt-BH_xls]B__2886"/>
      <sheetName val="[Spt-BH.xls][Spt-BH_xls]B__2887"/>
      <sheetName val="[Spt-BH.xls][Spt-BH_xls]B__2888"/>
      <sheetName val="[Spt-BH.xls][Spt-BH_xls]_Sp_951"/>
      <sheetName val="[Spt-BH.xls][Spt-BH_xls]B__2889"/>
      <sheetName val="[Spt-BH.xls][Spt-BH_xls]B__2890"/>
      <sheetName val="[Spt-BH.xls][Spt-BH_xls]B__2891"/>
      <sheetName val="[Spt-BH.xls][Spt-BH_xls]_Sp_952"/>
      <sheetName val="[Spt-BH.xls][Spt-BH_xls]B__2892"/>
      <sheetName val="[Spt-BH.xls][Spt-BH_xls]B__2893"/>
      <sheetName val="[Spt-BH.xls][Spt-BH_xls]B__2894"/>
      <sheetName val="[Spt-BH.xls][Spt-BH_xls]B__2895"/>
      <sheetName val="[Spt-BH.xls][Spt-BH_xls]_Sp_953"/>
      <sheetName val="[Spt-BH.xls][Spt-BH.xls]_S_1075"/>
      <sheetName val="[Spt-BH.xls][Spt-BH_xls]B__2896"/>
      <sheetName val="[Spt-BH.xls][Spt-BH_xls]B__2897"/>
      <sheetName val="[Spt-BH.xls][Spt-BH_xls]_Sp_954"/>
      <sheetName val="[Spt-BH.xls][Spt-BH_xls]B__2898"/>
      <sheetName val="[Spt-BH.xls][Spt-BH_xls]B__2899"/>
      <sheetName val="[Spt-BH.xls][Spt-BH_xls]_Sp_955"/>
      <sheetName val="[Spt-BH.xls][Spt-BH.xls]B__2999"/>
      <sheetName val="[Spt-BH.xls][Spt-BH.xls]B__3000"/>
      <sheetName val="[Spt-BH.xls][Spt-BH.xls]B__3001"/>
      <sheetName val="[Spt-BH.xls][Spt-BH.xls]B__3002"/>
      <sheetName val="[Spt-BH.xls][Spt-BH.xls]_S_1072"/>
      <sheetName val="[Spt-BH.xls][Spt-BH.xls]B__3003"/>
      <sheetName val="[Spt-BH.xls][Spt-BH.xls]B__3004"/>
      <sheetName val="[Spt-BH.xls][Spt-BH.xls]_S_1073"/>
      <sheetName val="[Spt-BH.xls][Spt-BH.xls]B__2950"/>
      <sheetName val="[Spt-BH.xls][Spt-BH.xls]B__2951"/>
      <sheetName val="[Spt-BH.xls][Spt-BH.xls]_S_1056"/>
      <sheetName val="[Spt-BH.xls][Spt-BH.xls]B__2952"/>
      <sheetName val="[Spt-BH.xls][Spt-BH.xls]B__2953"/>
      <sheetName val="[Spt-BH.xls]B____x005f_x0004______237"/>
      <sheetName val="[Spt-BH.xls][Spt-BH.xls]B__2943"/>
      <sheetName val="[Spt-BH.xls][Spt-BH.xls]B__2944"/>
      <sheetName val="[Spt-BH.xls][Spt-BH.xls]_S_1054"/>
      <sheetName val="[Spt-BH.xls][Spt-BH.xls]B__2945"/>
      <sheetName val="[Spt-BH.xls][Spt-BH.xls]B__2946"/>
      <sheetName val="[Spt-BH.xls][Spt-BH.xls]B__2947"/>
      <sheetName val="[Spt-BH.xls][Spt-BH.xls]_S_1052"/>
      <sheetName val="[Spt-BH.xls][Spt-BH.xls]B__2948"/>
      <sheetName val="[Spt-BH.xls]B___x005f_x0000__x000_233"/>
      <sheetName val="[Spt-BH.xls][Spt-BH.xls]B__2954"/>
      <sheetName val="[Spt-BH.xls][Spt-BH.xls]B__2955"/>
      <sheetName val="[Spt-BH.xls][Spt-BH.xls]B__2949"/>
      <sheetName val="[Spt-BH.xls][Spt-BH.xls]_S_1055"/>
      <sheetName val="[Spt-BH.xls][Spt-BH_xls]B__2825"/>
      <sheetName val="[Spt-BH.xls][Spt-BH_xls]B__2826"/>
      <sheetName val="[Spt-BH.xls][Spt-BH_xls]B__2827"/>
      <sheetName val="[Spt-BH.xls][Spt-BH_xls]B__2828"/>
      <sheetName val="[Spt-BH.xls][Spt-BH_xls]_Sp_931"/>
      <sheetName val="[Spt-BH.xls][Spt-BH_xls]B__2829"/>
      <sheetName val="[Spt-BH.xls][Spt-BH_xls]B__2830"/>
      <sheetName val="[Spt-BH.xls][Spt-BH_xls]B__2831"/>
      <sheetName val="[Spt-BH.xls][Spt-BH_xls]_Sp_932"/>
      <sheetName val="[Spt-BH.xls][Spt-BH_xls]B__2832"/>
      <sheetName val="[Spt-BH.xls][Spt-BH_xls]B__2833"/>
      <sheetName val="[Spt-BH.xls][Spt-BH_xls]B__2834"/>
      <sheetName val="[Spt-BH.xls][Spt-BH_xls]B__2835"/>
      <sheetName val="[Spt-BH.xls][Spt-BH_xls]_Sp_933"/>
      <sheetName val="[Spt-BH.xls][Spt-BH.xls]_S_1053"/>
      <sheetName val="[Spt-BH.xls][Spt-BH_xls]B__2836"/>
      <sheetName val="[Spt-BH.xls][Spt-BH_xls]B__2837"/>
      <sheetName val="[Spt-BH.xls][Spt-BH_xls]_Sp_934"/>
      <sheetName val="[Spt-BH.xls][Spt-BH_xls]B__2838"/>
      <sheetName val="[Spt-BH.xls][Spt-BH_xls]B__2839"/>
      <sheetName val="[Spt-BH.xls][Spt-BH_xls]_Sp_935"/>
      <sheetName val="[Spt-BH.xls][Spt-BH.xls]B__2910"/>
      <sheetName val="[Spt-BH.xls][Spt-BH.xls]B__2911"/>
      <sheetName val="[Spt-BH.xls][Spt-BH.xls]_S_1043"/>
      <sheetName val="[Spt-BH.xls][Spt-BH.xls]B__2912"/>
      <sheetName val="[Spt-BH.xls][Spt-BH.xls]B__2913"/>
      <sheetName val="[Spt-BH.xls]B____x005f_x0004______233"/>
      <sheetName val="[Spt-BH.xls][Spt-BH.xls]B__2849"/>
      <sheetName val="[Spt-BH.xls][Spt-BH.xls]B__2850"/>
      <sheetName val="[Spt-BH.xls][Spt-BH.xls]_S_1030"/>
      <sheetName val="[Spt-BH.xls][Spt-BH.xls]B__2851"/>
      <sheetName val="[Spt-BH.xls][Spt-BH.xls]B__2852"/>
      <sheetName val="[Spt-BH.xls]B____x005f_x0004______230"/>
      <sheetName val="[Spt-BH.xls][Spt-BH_xls]B__2694"/>
      <sheetName val="[Spt-BH.xls][Spt-BH_xls]B__2695"/>
      <sheetName val="[Spt-BH.xls][Spt-BH_xls]B__2696"/>
      <sheetName val="[Spt-BH.xls][Spt-BH_xls]B__2697"/>
      <sheetName val="[Spt-BH.xls][Spt-BH_xls]B__2698"/>
      <sheetName val="[Spt-BH.xls][Spt-BH_xls]B__2699"/>
      <sheetName val="[Spt-BH.xls][Spt-BH_xls]B__2700"/>
      <sheetName val="[Spt-BH.xls][Spt-BH_xls]_Sp_888"/>
      <sheetName val="[Spt-BH.xls][Spt-BH_xls]B__2701"/>
      <sheetName val="[Spt-BH.xls][Spt-BH_xls]B__2702"/>
      <sheetName val="[Spt-BH.xls][Spt-BH_xls]_Sp_889"/>
      <sheetName val="[Spt-BH.xls][Spt-BH_xls]B__2703"/>
      <sheetName val="[Spt-BH.xls][Spt-BH_xls]B__2704"/>
      <sheetName val="[Spt-BH.xls][Spt-BH_xls]_Sp_890"/>
      <sheetName val="[Spt-BH.xls]B____x005f_x0004______228"/>
      <sheetName val="[Spt-BH.xls][Spt-BH.xls]B__2842"/>
      <sheetName val="[Spt-BH.xls][Spt-BH.xls]B__2843"/>
      <sheetName val="[Spt-BH.xls][Spt-BH.xls]B__2844"/>
      <sheetName val="[Spt-BH.xls][Spt-BH.xls]B__2845"/>
      <sheetName val="[Spt-BH.xls][Spt-BH.xls]B__2846"/>
      <sheetName val="[Spt-BH.xls]B___x005f_x0000__x000_226"/>
      <sheetName val="[Spt-BH.xls][Spt-BH.xls]B__2853"/>
      <sheetName val="[Spt-BH.xls][Spt-BH.xls]B__2854"/>
      <sheetName val="[Spt-BH.xls][Spt-BH.xls]B__2847"/>
      <sheetName val="[Spt-BH.xls][Spt-BH.xls]B__2848"/>
      <sheetName val="[Spt-BH.xls][Spt-BH_xls]B__2720"/>
      <sheetName val="[Spt-BH.xls][Spt-BH_xls]B__2721"/>
      <sheetName val="[Spt-BH.xls][Spt-BH_xls]B__2722"/>
      <sheetName val="[Spt-BH.xls][Spt-BH_xls]B__2723"/>
      <sheetName val="[Spt-BH.xls][Spt-BH_xls]_Sp_896"/>
      <sheetName val="[Spt-BH.xls][Spt-BH_xls]B__2724"/>
      <sheetName val="[Spt-BH.xls][Spt-BH_xls]B__2725"/>
      <sheetName val="[Spt-BH.xls][Spt-BH_xls]B__2726"/>
      <sheetName val="[Spt-BH.xls][Spt-BH_xls]_Sp_897"/>
      <sheetName val="[Spt-BH.xls][Spt-BH_xls]B__2727"/>
      <sheetName val="[Spt-BH.xls][Spt-BH_xls]B__2728"/>
      <sheetName val="[Spt-BH.xls][Spt-BH_xls]B__2729"/>
      <sheetName val="[Spt-BH.xls][Spt-BH_xls]B__2730"/>
      <sheetName val="[Spt-BH.xls][Spt-BH_xls]_Sp_898"/>
      <sheetName val="[Spt-BH.xls][Spt-BH_xls]B__2731"/>
      <sheetName val="[Spt-BH.xls][Spt-BH_xls]B__2732"/>
      <sheetName val="[Spt-BH.xls][Spt-BH_xls]_Sp_899"/>
      <sheetName val="[Spt-BH.xls][Spt-BH_xls]B__2733"/>
      <sheetName val="[Spt-BH.xls][Spt-BH_xls]B__2734"/>
      <sheetName val="[Spt-BH.xls][Spt-BH_xls]_Sp_900"/>
      <sheetName val="[Spt-BH.xls]B____x005f_x0004______229"/>
      <sheetName val="[Spt-BH.xls][Spt-BH.xls]B__2837"/>
      <sheetName val="[Spt-BH.xls][Spt-BH.xls]B__2838"/>
      <sheetName val="[Spt-BH.xls][Spt-BH.xls]B__2839"/>
      <sheetName val="[Spt-BH.xls]B___x005f_x0000__x000_225"/>
      <sheetName val="[Spt-BH.xls][Spt-BH.xls]B__2840"/>
      <sheetName val="[Spt-BH.xls][Spt-BH.xls]B__2841"/>
      <sheetName val="[Spt-BH.xls][Spt-BH_xls]B__2705"/>
      <sheetName val="[Spt-BH.xls][Spt-BH_xls]B__2706"/>
      <sheetName val="[Spt-BH.xls][Spt-BH_xls]B__2707"/>
      <sheetName val="[Spt-BH.xls][Spt-BH_xls]B__2708"/>
      <sheetName val="[Spt-BH.xls][Spt-BH_xls]_Sp_891"/>
      <sheetName val="[Spt-BH.xls][Spt-BH_xls]B__2709"/>
      <sheetName val="[Spt-BH.xls][Spt-BH_xls]B__2710"/>
      <sheetName val="[Spt-BH.xls][Spt-BH_xls]B__2711"/>
      <sheetName val="[Spt-BH.xls][Spt-BH_xls]_Sp_892"/>
      <sheetName val="[Spt-BH.xls][Spt-BH_xls]B__2712"/>
      <sheetName val="[Spt-BH.xls][Spt-BH_xls]B__2713"/>
      <sheetName val="[Spt-BH.xls][Spt-BH_xls]B__2714"/>
      <sheetName val="[Spt-BH.xls][Spt-BH_xls]B__2715"/>
      <sheetName val="[Spt-BH.xls][Spt-BH_xls]_Sp_893"/>
      <sheetName val="[Spt-BH.xls][Spt-BH_xls]B__2716"/>
      <sheetName val="[Spt-BH.xls][Spt-BH_xls]B__2717"/>
      <sheetName val="[Spt-BH.xls][Spt-BH_xls]_Sp_894"/>
      <sheetName val="[Spt-BH.xls][Spt-BH_xls]B__2718"/>
      <sheetName val="[Spt-BH.xls][Spt-BH_xls]B__2719"/>
      <sheetName val="[Spt-BH.xls][Spt-BH_xls]_Sp_895"/>
      <sheetName val="[Spt-BH.xls][Spt-BH.xls]B__2880"/>
      <sheetName val="[Spt-BH.xls][Spt-BH.xls]B__2881"/>
      <sheetName val="[Spt-BH.xls][Spt-BH.xls]_S_1033"/>
      <sheetName val="[Spt-BH.xls][Spt-BH.xls]B__2882"/>
      <sheetName val="[Spt-BH.xls][Spt-BH.xls]B__2883"/>
      <sheetName val="[Spt-BH.xls][Spt-BH.xls]B__2874"/>
      <sheetName val="[Spt-BH.xls][Spt-BH.xls]B__2875"/>
      <sheetName val="[Spt-BH.xls][Spt-BH.xls]_S_1032"/>
      <sheetName val="[Spt-BH.xls][Spt-BH.xls]B__2876"/>
      <sheetName val="[Spt-BH.xls][Spt-BH.xls]B__2877"/>
      <sheetName val="[Spt-BH.xls][Spt-BH.xls]B__2878"/>
      <sheetName val="[Spt-BH.xls][Spt-BH.xls]B__2879"/>
      <sheetName val="[Spt-BH.xls][Spt-BH.xls]_S_1031"/>
      <sheetName val="[Spt-BH.xls][Spt-BH.xls]B__2868"/>
      <sheetName val="[Spt-BH.xls][Spt-BH.xls]B__2869"/>
      <sheetName val="[Spt-BH.xls][Spt-BH.xls]B__2870"/>
      <sheetName val="[Spt-BH.xls][Spt-BH.xls]B__2871"/>
      <sheetName val="[Spt-BH.xls]B____x005f_x0004______231"/>
      <sheetName val="[Spt-BH.xls][Spt-BH.xls]B__2855"/>
      <sheetName val="[Spt-BH.xls][Spt-BH.xls]B__2856"/>
      <sheetName val="[Spt-BH.xls][Spt-BH.xls]_S_1028"/>
      <sheetName val="[Spt-BH.xls][Spt-BH.xls]B__2857"/>
      <sheetName val="[Spt-BH.xls][Spt-BH.xls]B__2858"/>
      <sheetName val="[Spt-BH.xls][Spt-BH.xls]B__2859"/>
      <sheetName val="[Spt-BH.xls][Spt-BH.xls]B__2860"/>
      <sheetName val="[Spt-BH.xls]B___x005f_x0000__x000_227"/>
      <sheetName val="[Spt-BH.xls][Spt-BH.xls]B__2872"/>
      <sheetName val="[Spt-BH.xls][Spt-BH.xls]B__2873"/>
      <sheetName val="[Spt-BH.xls][Spt-BH.xls]B__2861"/>
      <sheetName val="[Spt-BH.xls][Spt-BH.xls]_S_1029"/>
      <sheetName val="[Spt-BH.xls][Spt-BH_xls]B__2735"/>
      <sheetName val="[Spt-BH.xls][Spt-BH_xls]B__2736"/>
      <sheetName val="[Spt-BH.xls][Spt-BH_xls]B__2737"/>
      <sheetName val="[Spt-BH.xls][Spt-BH_xls]B__2738"/>
      <sheetName val="[Spt-BH.xls][Spt-BH_xls]_Sp_901"/>
      <sheetName val="[Spt-BH.xls][Spt-BH_xls]B__2739"/>
      <sheetName val="[Spt-BH.xls][Spt-BH_xls]B__2740"/>
      <sheetName val="[Spt-BH.xls][Spt-BH_xls]B__2741"/>
      <sheetName val="[Spt-BH.xls][Spt-BH_xls]_Sp_902"/>
      <sheetName val="[Spt-BH.xls][Spt-BH_xls]B__2742"/>
      <sheetName val="[Spt-BH.xls][Spt-BH_xls]B__2743"/>
      <sheetName val="[Spt-BH.xls][Spt-BH_xls]B__2744"/>
      <sheetName val="[Spt-BH.xls][Spt-BH_xls]B__2745"/>
      <sheetName val="[Spt-BH.xls][Spt-BH_xls]_Sp_903"/>
      <sheetName val="[Spt-BH.xls][Spt-BH_xls]B__2746"/>
      <sheetName val="[Spt-BH.xls][Spt-BH_xls]B__2747"/>
      <sheetName val="[Spt-BH.xls][Spt-BH_xls]_Sp_904"/>
      <sheetName val="[Spt-BH.xls][Spt-BH_xls]B__2748"/>
      <sheetName val="[Spt-BH.xls][Spt-BH_xls]B__2749"/>
      <sheetName val="[Spt-BH.xls][Spt-BH_xls]_Sp_905"/>
      <sheetName val="[Spt-BH.xls][Spt-BH.xls]B__2862"/>
      <sheetName val="[Spt-BH.xls][Spt-BH.xls]B__2863"/>
      <sheetName val="[Spt-BH.xls][Spt-BH.xls]B__2864"/>
      <sheetName val="[Spt-BH.xls][Spt-BH.xls]B__2865"/>
      <sheetName val="[Spt-BH.xls][Spt-BH.xls]_S_1026"/>
      <sheetName val="[Spt-BH.xls][Spt-BH.xls]B__2866"/>
      <sheetName val="[Spt-BH.xls][Spt-BH.xls]B__2867"/>
      <sheetName val="[Spt-BH.xls][Spt-BH.xls]_S_1027"/>
      <sheetName val="[Spt-BH.xls][Spt-BH.xls]B__2891"/>
      <sheetName val="[Spt-BH.xls][Spt-BH.xls]B__2892"/>
      <sheetName val="[Spt-BH.xls][Spt-BH.xls]_S_1037"/>
      <sheetName val="[Spt-BH.xls][Spt-BH.xls]B__2893"/>
      <sheetName val="[Spt-BH.xls][Spt-BH.xls]B__2894"/>
      <sheetName val="[Spt-BH.xls]B____x005f_x0004______232"/>
      <sheetName val="[Spt-BH.xls][Spt-BH.xls]B__2884"/>
      <sheetName val="[Spt-BH.xls][Spt-BH.xls]B__2885"/>
      <sheetName val="[Spt-BH.xls][Spt-BH.xls]_S_1035"/>
      <sheetName val="[Spt-BH.xls][Spt-BH.xls]B__2886"/>
      <sheetName val="[Spt-BH.xls][Spt-BH.xls]B__2887"/>
      <sheetName val="[Spt-BH.xls][Spt-BH.xls]B__2888"/>
      <sheetName val="[Spt-BH.xls][Spt-BH.xls]B__2889"/>
      <sheetName val="[Spt-BH.xls]B___x005f_x0000__x000_228"/>
      <sheetName val="[Spt-BH.xls][Spt-BH.xls]B__2895"/>
      <sheetName val="[Spt-BH.xls][Spt-BH.xls]B__2896"/>
      <sheetName val="[Spt-BH.xls][Spt-BH.xls]B__2890"/>
      <sheetName val="[Spt-BH.xls][Spt-BH.xls]_S_1036"/>
      <sheetName val="[Spt-BH.xls][Spt-BH_xls]B__2750"/>
      <sheetName val="[Spt-BH.xls][Spt-BH_xls]B__2751"/>
      <sheetName val="[Spt-BH.xls][Spt-BH_xls]B__2752"/>
      <sheetName val="[Spt-BH.xls][Spt-BH_xls]B__2753"/>
      <sheetName val="[Spt-BH.xls][Spt-BH_xls]_Sp_906"/>
      <sheetName val="[Spt-BH.xls][Spt-BH_xls]B__2754"/>
      <sheetName val="[Spt-BH.xls][Spt-BH_xls]B__2755"/>
      <sheetName val="[Spt-BH.xls][Spt-BH_xls]B__2756"/>
      <sheetName val="[Spt-BH.xls][Spt-BH_xls]_Sp_907"/>
      <sheetName val="[Spt-BH.xls][Spt-BH_xls]B__2757"/>
      <sheetName val="[Spt-BH.xls][Spt-BH_xls]B__2758"/>
      <sheetName val="[Spt-BH.xls][Spt-BH_xls]B__2759"/>
      <sheetName val="[Spt-BH.xls][Spt-BH_xls]B__2760"/>
      <sheetName val="[Spt-BH.xls][Spt-BH_xls]_Sp_908"/>
      <sheetName val="[Spt-BH.xls][Spt-BH.xls]_S_1034"/>
      <sheetName val="[Spt-BH.xls][Spt-BH_xls]B__2761"/>
      <sheetName val="[Spt-BH.xls][Spt-BH_xls]B__2762"/>
      <sheetName val="[Spt-BH.xls][Spt-BH_xls]_Sp_909"/>
      <sheetName val="[Spt-BH.xls][Spt-BH_xls]B__2763"/>
      <sheetName val="[Spt-BH.xls][Spt-BH_xls]B__2764"/>
      <sheetName val="[Spt-BH.xls][Spt-BH_xls]_Sp_910"/>
      <sheetName val="[Spt-BH.xls][Spt-BH.xls]B__2897"/>
      <sheetName val="[Spt-BH.xls][Spt-BH.xls]B__2898"/>
      <sheetName val="[Spt-BH.xls][Spt-BH.xls]_S_1041"/>
      <sheetName val="[Spt-BH.xls][Spt-BH.xls]B__2899"/>
      <sheetName val="[Spt-BH.xls][Spt-BH.xls]B__2900"/>
      <sheetName val="[Spt-BH.xls][Spt-BH.xls]B__2901"/>
      <sheetName val="[Spt-BH.xls]B___x005f_x0000__x000_229"/>
      <sheetName val="[Spt-BH.xls][Spt-BH.xls]B__2914"/>
      <sheetName val="[Spt-BH.xls][Spt-BH.xls]B__2915"/>
      <sheetName val="[Spt-BH.xls][Spt-BH.xls]B__2902"/>
      <sheetName val="[Spt-BH.xls][Spt-BH.xls]B__2903"/>
      <sheetName val="[Spt-BH.xls][Spt-BH.xls]_S_1042"/>
      <sheetName val="[Spt-BH.xls][Spt-BH_xls]B__2765"/>
      <sheetName val="[Spt-BH.xls][Spt-BH_xls]B__2766"/>
      <sheetName val="[Spt-BH.xls][Spt-BH_xls]B__2767"/>
      <sheetName val="[Spt-BH.xls][Spt-BH_xls]B__2768"/>
      <sheetName val="[Spt-BH.xls][Spt-BH_xls]_Sp_911"/>
      <sheetName val="[Spt-BH.xls][Spt-BH_xls]B__2769"/>
      <sheetName val="[Spt-BH.xls][Spt-BH_xls]B__2770"/>
      <sheetName val="[Spt-BH.xls][Spt-BH_xls]B__2771"/>
      <sheetName val="[Spt-BH.xls][Spt-BH_xls]_Sp_912"/>
      <sheetName val="[Spt-BH.xls][Spt-BH_xls]B__2772"/>
      <sheetName val="[Spt-BH.xls][Spt-BH_xls]B__2773"/>
      <sheetName val="[Spt-BH.xls][Spt-BH_xls]B__2774"/>
      <sheetName val="[Spt-BH.xls][Spt-BH_xls]B__2775"/>
      <sheetName val="[Spt-BH.xls][Spt-BH_xls]_Sp_913"/>
      <sheetName val="[Spt-BH.xls][Spt-BH.xls]_S_1038"/>
      <sheetName val="[Spt-BH.xls][Spt-BH_xls]B__2776"/>
      <sheetName val="[Spt-BH.xls][Spt-BH_xls]B__2777"/>
      <sheetName val="[Spt-BH.xls][Spt-BH_xls]_Sp_914"/>
      <sheetName val="[Spt-BH.xls][Spt-BH_xls]B__2778"/>
      <sheetName val="[Spt-BH.xls][Spt-BH_xls]B__2779"/>
      <sheetName val="[Spt-BH.xls][Spt-BH_xls]_Sp_915"/>
      <sheetName val="[Spt-BH.xls][Spt-BH.xls]B__2904"/>
      <sheetName val="[Spt-BH.xls][Spt-BH.xls]B__2905"/>
      <sheetName val="[Spt-BH.xls][Spt-BH.xls]B__2906"/>
      <sheetName val="[Spt-BH.xls][Spt-BH.xls]B__2907"/>
      <sheetName val="[Spt-BH.xls][Spt-BH.xls]_S_1039"/>
      <sheetName val="[Spt-BH.xls][Spt-BH.xls]B__2908"/>
      <sheetName val="[Spt-BH.xls][Spt-BH.xls]B__2909"/>
      <sheetName val="[Spt-BH.xls][Spt-BH.xls]_S_1040"/>
      <sheetName val="[Spt-BH.xls][Spt-BH.xls]B__2916"/>
      <sheetName val="[Spt-BH.xls][Spt-BH.xls]B__2917"/>
      <sheetName val="[Spt-BH.xls][Spt-BH.xls]_S_1046"/>
      <sheetName val="[Spt-BH.xls][Spt-BH.xls]B__2918"/>
      <sheetName val="[Spt-BH.xls][Spt-BH.xls]B__2919"/>
      <sheetName val="[Spt-BH.xls][Spt-BH.xls]_S_1044"/>
      <sheetName val="[Spt-BH.xls][Spt-BH.xls]B__2920"/>
      <sheetName val="[Spt-BH.xls][Spt-BH.xls]B__2921"/>
      <sheetName val="[Spt-BH.xls][Spt-BH.xls]_S_1045"/>
      <sheetName val="[Spt-BH.xls][Spt-BH.xls]B__2936"/>
      <sheetName val="[Spt-BH.xls][Spt-BH.xls]B__2937"/>
      <sheetName val="[Spt-BH.xls][Spt-BH.xls]B__2938"/>
      <sheetName val="[Spt-BH.xls][Spt-BH.xls]B__2939"/>
      <sheetName val="[Spt-BH.xls]B____x005f_x0004______234"/>
      <sheetName val="[Spt-BH.xls]B___x005f_x0000__x000_230"/>
      <sheetName val="[Spt-BH.xls][Spt-BH.xls]B__2940"/>
      <sheetName val="[Spt-BH.xls][Spt-BH.xls]B__2922"/>
      <sheetName val="[Spt-BH.xls][Spt-BH.xls]B__2923"/>
      <sheetName val="[Spt-BH.xls][Spt-BH.xls]_S_1050"/>
      <sheetName val="[Spt-BH.xls][Spt-BH.xls]B__2924"/>
      <sheetName val="[Spt-BH.xls][Spt-BH.xls]B__2925"/>
      <sheetName val="[Spt-BH.xls][Spt-BH.xls]B__2941"/>
      <sheetName val="[Spt-BH.xls][Spt-BH.xls]B__2926"/>
      <sheetName val="[Spt-BH.xls][Spt-BH.xls]B__2927"/>
      <sheetName val="[Spt-BH.xls][Spt-BH.xls]B__2928"/>
      <sheetName val="[Spt-BH.xls][Spt-BH.xls]_S_1051"/>
      <sheetName val="[Spt-BH.xls][Spt-BH_xls]B__2780"/>
      <sheetName val="[Spt-BH.xls][Spt-BH_xls]B__2781"/>
      <sheetName val="[Spt-BH.xls][Spt-BH_xls]B__2782"/>
      <sheetName val="[Spt-BH.xls][Spt-BH_xls]B__2783"/>
      <sheetName val="[Spt-BH.xls][Spt-BH_xls]_Sp_916"/>
      <sheetName val="[Spt-BH.xls][Spt-BH_xls]B__2784"/>
      <sheetName val="[Spt-BH.xls][Spt-BH_xls]B__2785"/>
      <sheetName val="[Spt-BH.xls][Spt-BH_xls]B__2786"/>
      <sheetName val="[Spt-BH.xls][Spt-BH_xls]_Sp_917"/>
      <sheetName val="[Spt-BH.xls][Spt-BH_xls]B__2787"/>
      <sheetName val="[Spt-BH.xls][Spt-BH_xls]B__2788"/>
      <sheetName val="[Spt-BH.xls][Spt-BH_xls]B__2789"/>
      <sheetName val="[Spt-BH.xls][Spt-BH_xls]B__2790"/>
      <sheetName val="[Spt-BH.xls][Spt-BH_xls]_Sp_918"/>
      <sheetName val="[Spt-BH.xls][Spt-BH.xls]_S_1047"/>
      <sheetName val="[Spt-BH.xls][Spt-BH_xls]B__2791"/>
      <sheetName val="[Spt-BH.xls][Spt-BH_xls]B__2792"/>
      <sheetName val="[Spt-BH.xls][Spt-BH_xls]_Sp_919"/>
      <sheetName val="[Spt-BH.xls][Spt-BH_xls]B__2793"/>
      <sheetName val="[Spt-BH.xls][Spt-BH_xls]B__2794"/>
      <sheetName val="[Spt-BH.xls][Spt-BH_xls]_Sp_920"/>
      <sheetName val="[Spt-BH.xls]B____x005f_x0004______236"/>
      <sheetName val="[Spt-BH.xls]B___x005f_x0000__x000_232"/>
      <sheetName val="[Spt-BH.xls][Spt-BH.xls]B__2942"/>
      <sheetName val="[Spt-BH.xls][Spt-BH_xls]B__2810"/>
      <sheetName val="[Spt-BH.xls][Spt-BH_xls]B__2811"/>
      <sheetName val="[Spt-BH.xls][Spt-BH_xls]B__2812"/>
      <sheetName val="[Spt-BH.xls][Spt-BH_xls]B__2813"/>
      <sheetName val="[Spt-BH.xls][Spt-BH_xls]_Sp_926"/>
      <sheetName val="[Spt-BH.xls][Spt-BH_xls]B__2814"/>
      <sheetName val="[Spt-BH.xls][Spt-BH_xls]B__2815"/>
      <sheetName val="[Spt-BH.xls][Spt-BH_xls]B__2816"/>
      <sheetName val="[Spt-BH.xls][Spt-BH_xls]_Sp_927"/>
      <sheetName val="[Spt-BH.xls][Spt-BH_xls]B__2817"/>
      <sheetName val="[Spt-BH.xls][Spt-BH_xls]B__2818"/>
      <sheetName val="[Spt-BH.xls][Spt-BH_xls]B__2819"/>
      <sheetName val="[Spt-BH.xls][Spt-BH_xls]B__2820"/>
      <sheetName val="[Spt-BH.xls][Spt-BH_xls]_Sp_928"/>
      <sheetName val="[Spt-BH.xls][Spt-BH_xls]B__2821"/>
      <sheetName val="[Spt-BH.xls][Spt-BH_xls]B__2822"/>
      <sheetName val="[Spt-BH.xls][Spt-BH_xls]_Sp_929"/>
      <sheetName val="[Spt-BH.xls][Spt-BH_xls]B__2823"/>
      <sheetName val="[Spt-BH.xls][Spt-BH_xls]B__2824"/>
      <sheetName val="[Spt-BH.xls][Spt-BH_xls]_Sp_930"/>
      <sheetName val="[Spt-BH.xls][Spt-BH.xls]B__2929"/>
      <sheetName val="[Spt-BH.xls][Spt-BH.xls]B__2930"/>
      <sheetName val="[Spt-BH.xls][Spt-BH.xls]B__2931"/>
      <sheetName val="[Spt-BH.xls][Spt-BH.xls]B__2932"/>
      <sheetName val="[Spt-BH.xls][Spt-BH.xls]B__2933"/>
      <sheetName val="[Spt-BH.xls][Spt-BH.xls]_S_1048"/>
      <sheetName val="[Spt-BH.xls][Spt-BH.xls]B__2934"/>
      <sheetName val="[Spt-BH.xls][Spt-BH.xls]_S_1049"/>
      <sheetName val="[Spt-BH.xls]B____x005f_x0004______235"/>
      <sheetName val="[Spt-BH.xls]B___x005f_x0000__x000_231"/>
      <sheetName val="[Spt-BH.xls][Spt-BH.xls]B__2935"/>
      <sheetName val="[Spt-BH.xls][Spt-BH_xls]B__2795"/>
      <sheetName val="[Spt-BH.xls][Spt-BH_xls]B__2796"/>
      <sheetName val="[Spt-BH.xls][Spt-BH_xls]B__2797"/>
      <sheetName val="[Spt-BH.xls][Spt-BH_xls]B__2798"/>
      <sheetName val="[Spt-BH.xls][Spt-BH_xls]_Sp_921"/>
      <sheetName val="[Spt-BH.xls][Spt-BH_xls]B__2799"/>
      <sheetName val="[Spt-BH.xls][Spt-BH_xls]B__2800"/>
      <sheetName val="[Spt-BH.xls][Spt-BH_xls]B__2801"/>
      <sheetName val="[Spt-BH.xls][Spt-BH_xls]_Sp_922"/>
      <sheetName val="[Spt-BH.xls][Spt-BH_xls]B__2802"/>
      <sheetName val="[Spt-BH.xls][Spt-BH_xls]B__2803"/>
      <sheetName val="[Spt-BH.xls][Spt-BH_xls]B__2804"/>
      <sheetName val="[Spt-BH.xls][Spt-BH_xls]B__2805"/>
      <sheetName val="[Spt-BH.xls][Spt-BH_xls]_Sp_923"/>
      <sheetName val="[Spt-BH.xls][Spt-BH_xls]B__2806"/>
      <sheetName val="[Spt-BH.xls][Spt-BH_xls]B__2807"/>
      <sheetName val="[Spt-BH.xls][Spt-BH_xls]_Sp_924"/>
      <sheetName val="[Spt-BH.xls][Spt-BH_xls]B__2808"/>
      <sheetName val="[Spt-BH.xls][Spt-BH_xls]B__2809"/>
      <sheetName val="[Spt-BH.xls][Spt-BH_xls]_Sp_925"/>
      <sheetName val="[Spt-BH.xls][Spt-BH.xls]B__2956"/>
      <sheetName val="[Spt-BH.xls][Spt-BH.xls]B__2957"/>
      <sheetName val="[Spt-BH.xls][Spt-BH.xls]_S_1065"/>
      <sheetName val="[Spt-BH.xls][Spt-BH.xls]B__2958"/>
      <sheetName val="[Spt-BH.xls][Spt-BH.xls]B__2959"/>
      <sheetName val="[Spt-BH.xls][Spt-BH.xls]B__2960"/>
      <sheetName val="[Spt-BH.xls][Spt-BH.xls]B__2961"/>
      <sheetName val="[Spt-BH.xls][Spt-BH.xls]_S_1057"/>
      <sheetName val="[Spt-BH.xls][Spt-BH.xls]B__2988"/>
      <sheetName val="[Spt-BH.xls][Spt-BH.xls]B__2989"/>
      <sheetName val="[Spt-BH.xls][Spt-BH.xls]_S_1069"/>
      <sheetName val="[Spt-BH.xls][Spt-BH.xls]B__2990"/>
      <sheetName val="[Spt-BH.xls][Spt-BH.xls]B__2991"/>
      <sheetName val="[Spt-BH.xls]B____x005f_x0004______241"/>
      <sheetName val="[Spt-BH.xls][Spt-BH.xls]B__2981"/>
      <sheetName val="[Spt-BH.xls][Spt-BH.xls]B__2982"/>
      <sheetName val="[Spt-BH.xls][Spt-BH.xls]_S_1067"/>
      <sheetName val="[Spt-BH.xls][Spt-BH.xls]B__2983"/>
      <sheetName val="[Spt-BH.xls][Spt-BH.xls]B__2984"/>
      <sheetName val="[Spt-BH.xls][Spt-BH.xls]B__2985"/>
      <sheetName val="[Spt-BH.xls][Spt-BH.xls]B__2986"/>
      <sheetName val="[Spt-BH.xls]B___x005f_x0000__x000_237"/>
      <sheetName val="[Spt-BH.xls][Spt-BH.xls]B__2992"/>
      <sheetName val="[Spt-BH.xls][Spt-BH.xls]B__2993"/>
      <sheetName val="[Spt-BH.xls][Spt-BH.xls]B__2987"/>
      <sheetName val="[Spt-BH.xls][Spt-BH.xls]_S_1068"/>
      <sheetName val="[Spt-BH.xls][Spt-BH_xls]B__2870"/>
      <sheetName val="[Spt-BH.xls][Spt-BH_xls]B__2871"/>
      <sheetName val="[Spt-BH.xls][Spt-BH_xls]B__2872"/>
      <sheetName val="[Spt-BH.xls][Spt-BH_xls]B__2873"/>
      <sheetName val="[Spt-BH.xls][Spt-BH_xls]_Sp_946"/>
      <sheetName val="[Spt-BH.xls][Spt-BH_xls]B__2874"/>
      <sheetName val="[Spt-BH.xls][Spt-BH_xls]B__2875"/>
      <sheetName val="[Spt-BH.xls][Spt-BH_xls]B__2876"/>
      <sheetName val="[Spt-BH.xls][Spt-BH_xls]_Sp_947"/>
      <sheetName val="[Spt-BH.xls][Spt-BH_xls]B__2877"/>
      <sheetName val="[Spt-BH.xls][Spt-BH_xls]B__2878"/>
      <sheetName val="[Spt-BH.xls][Spt-BH_xls]B__2879"/>
      <sheetName val="[Spt-BH.xls][Spt-BH_xls]B__2880"/>
      <sheetName val="[Spt-BH.xls][Spt-BH_xls]_Sp_948"/>
      <sheetName val="[Spt-BH.xls][Spt-BH.xls]_S_1066"/>
      <sheetName val="[Spt-BH.xls][Spt-BH_xls]B__2881"/>
      <sheetName val="[Spt-BH.xls][Spt-BH_xls]B__2882"/>
      <sheetName val="[Spt-BH.xls][Spt-BH_xls]_Sp_949"/>
      <sheetName val="[Spt-BH.xls][Spt-BH_xls]B__2883"/>
      <sheetName val="[Spt-BH.xls][Spt-BH_xls]B__2884"/>
      <sheetName val="[Spt-BH.xls][Spt-BH_xls]_Sp_950"/>
      <sheetName val="[Spt-BH.xls][Spt-BH.xls]_S_1058"/>
      <sheetName val="[Spt-BH.xls][Spt-BH.xls]B__2962"/>
      <sheetName val="[Spt-BH.xls][Spt-BH.xls]B__2963"/>
      <sheetName val="[Spt-BH.xls][Spt-BH.xls]B__2964"/>
      <sheetName val="[Spt-BH.xls][Spt-BH.xls]B__2965"/>
      <sheetName val="[Spt-BH.xls][Spt-BH.xls]B__2966"/>
      <sheetName val="[Spt-BH.xls][Spt-BH.xls]B__2967"/>
      <sheetName val="[Spt-BH.xls][Spt-BH.xls]_S_1059"/>
      <sheetName val="[Spt-BH.xls]B____x005f_x0004______238"/>
      <sheetName val="[Spt-BH.xls]B___x005f_x0000__x000_234"/>
      <sheetName val="[Spt-BH.xls]B____x005f_x0004______239"/>
      <sheetName val="[Spt-BH.xls]B___x005f_x0000__x000_235"/>
      <sheetName val="[Spt-BH.xls][Spt-BH_xls]B__2840"/>
      <sheetName val="[Spt-BH.xls][Spt-BH_xls]B__2841"/>
      <sheetName val="[Spt-BH.xls][Spt-BH_xls]B__2842"/>
      <sheetName val="[Spt-BH.xls][Spt-BH_xls]B__2843"/>
      <sheetName val="[Spt-BH.xls][Spt-BH_xls]_Sp_936"/>
      <sheetName val="[Spt-BH.xls][Spt-BH_xls]B__2844"/>
      <sheetName val="[Spt-BH.xls][Spt-BH_xls]B__2845"/>
      <sheetName val="[Spt-BH.xls][Spt-BH_xls]B__2846"/>
      <sheetName val="[Spt-BH.xls][Spt-BH_xls]_Sp_937"/>
      <sheetName val="[Spt-BH.xls][Spt-BH_xls]B__2847"/>
      <sheetName val="[Spt-BH.xls][Spt-BH_xls]B__2848"/>
      <sheetName val="[Spt-BH.xls][Spt-BH_xls]B__2849"/>
      <sheetName val="[Spt-BH.xls][Spt-BH_xls]B__2850"/>
      <sheetName val="[Spt-BH.xls][Spt-BH_xls]_Sp_938"/>
      <sheetName val="[Spt-BH.xls][Spt-BH_xls]B__2851"/>
      <sheetName val="[Spt-BH.xls][Spt-BH_xls]B__2852"/>
      <sheetName val="[Spt-BH.xls][Spt-BH_xls]_Sp_939"/>
      <sheetName val="[Spt-BH.xls][Spt-BH_xls]B__2853"/>
      <sheetName val="[Spt-BH.xls][Spt-BH_xls]B__2854"/>
      <sheetName val="[Spt-BH.xls][Spt-BH_xls]_Sp_940"/>
      <sheetName val="[Spt-BH.xls][Spt-BH.xls]B__2968"/>
      <sheetName val="[Spt-BH.xls][Spt-BH.xls]B__2969"/>
      <sheetName val="[Spt-BH.xls][Spt-BH.xls]B__2970"/>
      <sheetName val="[Spt-BH.xls][Spt-BH.xls]B__2971"/>
      <sheetName val="[Spt-BH.xls][Spt-BH.xls]_S_1061"/>
      <sheetName val="[Spt-BH.xls][Spt-BH.xls]B__2972"/>
      <sheetName val="[Spt-BH.xls][Spt-BH.xls]B__2973"/>
      <sheetName val="[Spt-BH.xls][Spt-BH.xls]_S_1062"/>
      <sheetName val="[Spt-BH.xls][Spt-BH.xls]_S_1060"/>
      <sheetName val="[Spt-BH.xls][Spt-BH.xls]_S_1063"/>
      <sheetName val="[Spt-BH.xls]B____x005f_x0004______240"/>
      <sheetName val="[Spt-BH.xls][Spt-BH.xls]B__2974"/>
      <sheetName val="[Spt-BH.xls][Spt-BH.xls]B__2975"/>
      <sheetName val="[Spt-BH.xls][Spt-BH.xls]B__2976"/>
      <sheetName val="[Spt-BH.xls][Spt-BH.xls]B__2977"/>
      <sheetName val="[Spt-BH.xls][Spt-BH.xls]B__2978"/>
      <sheetName val="[Spt-BH.xls][Spt-BH.xls]B__2979"/>
      <sheetName val="[Spt-BH.xls]B___x005f_x0000__x000_236"/>
      <sheetName val="[Spt-BH.xls][Spt-BH.xls]B__2980"/>
      <sheetName val="[Spt-BH.xls][Spt-BH_xls]B__2855"/>
      <sheetName val="[Spt-BH.xls][Spt-BH_xls]B__2856"/>
      <sheetName val="[Spt-BH.xls][Spt-BH_xls]B__2857"/>
      <sheetName val="[Spt-BH.xls][Spt-BH_xls]B__2858"/>
      <sheetName val="[Spt-BH.xls][Spt-BH_xls]_Sp_941"/>
      <sheetName val="[Spt-BH.xls][Spt-BH_xls]B__2859"/>
      <sheetName val="[Spt-BH.xls][Spt-BH_xls]B__2860"/>
      <sheetName val="[Spt-BH.xls][Spt-BH_xls]B__2861"/>
      <sheetName val="[Spt-BH.xls][Spt-BH_xls]_Sp_942"/>
      <sheetName val="[Spt-BH.xls][Spt-BH_xls]B__2862"/>
      <sheetName val="[Spt-BH.xls][Spt-BH_xls]B__2863"/>
      <sheetName val="[Spt-BH.xls][Spt-BH_xls]B__2864"/>
      <sheetName val="[Spt-BH.xls][Spt-BH_xls]B__2865"/>
      <sheetName val="[Spt-BH.xls][Spt-BH_xls]_Sp_943"/>
      <sheetName val="[Spt-BH.xls][Spt-BH.xls]_S_1064"/>
      <sheetName val="[Spt-BH.xls][Spt-BH_xls]B__2866"/>
      <sheetName val="[Spt-BH.xls][Spt-BH_xls]B__2867"/>
      <sheetName val="[Spt-BH.xls][Spt-BH_xls]_Sp_944"/>
      <sheetName val="[Spt-BH.xls][Spt-BH_xls]B__2868"/>
      <sheetName val="[Spt-BH.xls][Spt-BH_xls]B__2869"/>
      <sheetName val="[Spt-BH.xls][Spt-BH_xls]_Sp_945"/>
      <sheetName val="[Spt-BH.xls][Spt-BH.xls]_S_1071"/>
      <sheetName val="[Spt-BH.xls]B____x005f_x0004______243"/>
      <sheetName val="[Spt-BH.xls]B___x005f_x0000__x000_239"/>
      <sheetName val="[Spt-BH.xls][Spt-BH.xls]_S_1070"/>
      <sheetName val="[Spt-BH.xls][Spt-BH.xls]B__2994"/>
      <sheetName val="[Spt-BH.xls][Spt-BH.xls]B__2995"/>
      <sheetName val="[Spt-BH.xls][Spt-BH.xls]B__2996"/>
      <sheetName val="[Spt-BH.xls][Spt-BH.xls]B__2997"/>
      <sheetName val="[Spt-BH.xls]B____x005f_x0004______242"/>
      <sheetName val="[Spt-BH.xls]B___x005f_x0000__x000_238"/>
      <sheetName val="[Spt-BH.xls][Spt-BH.xls]B__2998"/>
      <sheetName val="[Spt-BH.xls][Spt-BH.xls]B__3018"/>
      <sheetName val="[Spt-BH.xls][Spt-BH.xls]B__3025"/>
      <sheetName val="[Spt-BH.xls][Spt-BH.xls]B__3026"/>
      <sheetName val="[Spt-BH.xls][Spt-BH.xls]_S_1083"/>
      <sheetName val="[Spt-BH.xls][Spt-BH.xls]B__3027"/>
      <sheetName val="[Spt-BH.xls][Spt-BH.xls]B__3028"/>
      <sheetName val="[Spt-BH.xls]B____x005f_x0004______245"/>
      <sheetName val="[Spt-BH.xls][Spt-BH.xls]B__3019"/>
      <sheetName val="[Spt-BH.xls][Spt-BH.xls]_S_1080"/>
      <sheetName val="[Spt-BH.xls][Spt-BH.xls]B__3020"/>
      <sheetName val="[Spt-BH.xls][Spt-BH.xls]B__3021"/>
      <sheetName val="[Spt-BH.xls][Spt-BH.xls]B__3022"/>
      <sheetName val="[Spt-BH.xls]B___x005f_x0000__x000_241"/>
      <sheetName val="[Spt-BH.xls][Spt-BH.xls]B__3029"/>
      <sheetName val="[Spt-BH.xls][Spt-BH.xls]B__3030"/>
      <sheetName val="[Spt-BH.xls][Spt-BH.xls]B__3023"/>
      <sheetName val="[Spt-BH.xls][Spt-BH.xls]B__3024"/>
      <sheetName val="[Spt-BH.xls][Spt-BH.xls]_S_1081"/>
      <sheetName val="[Spt-BH.xls][Spt-BH_xls]B__2900"/>
      <sheetName val="[Spt-BH.xls][Spt-BH_xls]B__2901"/>
      <sheetName val="[Spt-BH.xls][Spt-BH_xls]B__2902"/>
      <sheetName val="[Spt-BH.xls][Spt-BH_xls]B__2903"/>
      <sheetName val="[Spt-BH.xls][Spt-BH_xls]_Sp_956"/>
      <sheetName val="[Spt-BH.xls][Spt-BH_xls]B__2904"/>
      <sheetName val="[Spt-BH.xls][Spt-BH_xls]B__2905"/>
      <sheetName val="[Spt-BH.xls][Spt-BH_xls]B__2906"/>
      <sheetName val="[Spt-BH.xls][Spt-BH_xls]_Sp_957"/>
      <sheetName val="[Spt-BH.xls][Spt-BH_xls]B__2907"/>
      <sheetName val="[Spt-BH.xls][Spt-BH_xls]B__2908"/>
      <sheetName val="[Spt-BH.xls][Spt-BH_xls]B__2909"/>
      <sheetName val="[Spt-BH.xls][Spt-BH_xls]B__2910"/>
      <sheetName val="[Spt-BH.xls][Spt-BH_xls]_Sp_958"/>
      <sheetName val="[Spt-BH.xls][Spt-BH.xls]_S_1079"/>
      <sheetName val="[Spt-BH.xls][Spt-BH_xls]B__2911"/>
      <sheetName val="[Spt-BH.xls][Spt-BH_xls]B__2912"/>
      <sheetName val="[Spt-BH.xls][Spt-BH_xls]_Sp_959"/>
      <sheetName val="[Spt-BH.xls][Spt-BH_xls]B__2913"/>
      <sheetName val="[Spt-BH.xls][Spt-BH_xls]B__2914"/>
      <sheetName val="[Spt-BH.xls][Spt-BH_xls]_Sp_960"/>
      <sheetName val="[Spt-BH.xls][Spt-BH.xls]_S_1082"/>
      <sheetName val="[Spt-BH.xls][Spt-BH.xls]_S_1084"/>
      <sheetName val="[Spt-BH.xls][Spt-BH.xls]_S_1085"/>
      <sheetName val="[Spt-BH.xls][Spt-BH.xls]_S_1086"/>
      <sheetName val="[Spt-BH.xls][Spt-BH.xls]B__3031"/>
      <sheetName val="[Spt-BH.xls][Spt-BH.xls]B__3032"/>
      <sheetName val="[Spt-BH.xls][Spt-BH.xls]_S_1087"/>
      <sheetName val="[Spt-BH.xls][Spt-BH.xls]B__3033"/>
      <sheetName val="[Spt-BH.xls][Spt-BH.xls]B__3034"/>
      <sheetName val="[Spt-BH.xls][Spt-BH.xls]B__3047"/>
      <sheetName val="[Spt-BH.xls][Spt-BH.xls]B__3048"/>
      <sheetName val="[Spt-BH.xls][Spt-BH.xls]_S_1088"/>
      <sheetName val="[Spt-BH.xls][Spt-BH.xls]B__3049"/>
      <sheetName val="[Spt-BH.xls][Spt-BH.xls]B__3050"/>
      <sheetName val="[Spt-BH.xls]B____x005f_x0004______246"/>
      <sheetName val="[Spt-BH.xls]B___x005f_x0000__x000_242"/>
      <sheetName val="[Spt-BH.xls][Spt-BH.xls]B__3051"/>
      <sheetName val="[Spt-BH.xls][Spt-BH.xls]B__3052"/>
      <sheetName val="[Spt-BH.xls][Spt-BH.xls]B__3035"/>
      <sheetName val="[Spt-BH.xls][Spt-BH.xls]B__3036"/>
      <sheetName val="[Spt-BH.xls][Spt-BH.xls]B__3037"/>
      <sheetName val="[Spt-BH.xls][Spt-BH.xls]B__3038"/>
      <sheetName val="[Spt-BH.xls][Spt-BH.xls]B__3039"/>
      <sheetName val="[Spt-BH.xls][Spt-BH.xls]B__3040"/>
      <sheetName val="[Spt-BH.xls][Spt-BH.xls]B__3041"/>
      <sheetName val="[Spt-BH.xls][Spt-BH.xls]B__3042"/>
      <sheetName val="[Spt-BH.xls][Spt-BH.xls]B__3043"/>
      <sheetName val="[Spt-BH.xls][Spt-BH.xls]B__3044"/>
      <sheetName val="[Spt-BH.xls][Spt-BH.xls]B__3045"/>
      <sheetName val="[Spt-BH.xls][Spt-BH.xls]B__3046"/>
      <sheetName val="[Spt-BH.xls][Spt-BH.xls]_S_1089"/>
      <sheetName val="[Spt-BH.xls][Spt-BH.xls]_S_1090"/>
      <sheetName val="[Spt-BH.xls][Spt-BH.xls]B__3053"/>
      <sheetName val="[Spt-BH.xls][Spt-BH.xls]B__3060"/>
      <sheetName val="[Spt-BH.xls][Spt-BH.xls]B__3061"/>
      <sheetName val="[Spt-BH.xls][Spt-BH.xls]_S_1095"/>
      <sheetName val="[Spt-BH.xls][Spt-BH.xls]B__3062"/>
      <sheetName val="[Spt-BH.xls][Spt-BH.xls]B__3063"/>
      <sheetName val="[Spt-BH.xls]B____x005f_x0004______247"/>
      <sheetName val="[Spt-BH.xls][Spt-BH.xls]_S_1091"/>
      <sheetName val="[Spt-BH.xls][Spt-BH.xls]B__3054"/>
      <sheetName val="[Spt-BH.xls][Spt-BH.xls]_S_1093"/>
      <sheetName val="[Spt-BH.xls][Spt-BH.xls]B__3055"/>
      <sheetName val="[Spt-BH.xls][Spt-BH.xls]B__3056"/>
      <sheetName val="[Spt-BH.xls][Spt-BH.xls]B__3057"/>
      <sheetName val="[Spt-BH.xls]B___x005f_x0000__x000_243"/>
      <sheetName val="[Spt-BH.xls][Spt-BH.xls]B__3064"/>
      <sheetName val="[Spt-BH.xls][Spt-BH.xls]B__3065"/>
      <sheetName val="[Spt-BH.xls][Spt-BH.xls]B__3058"/>
      <sheetName val="[Spt-BH.xls][Spt-BH.xls]B__3059"/>
      <sheetName val="[Spt-BH.xls][Spt-BH.xls]_S_1094"/>
      <sheetName val="[Spt-BH.xls][Spt-BH_xls]B__2915"/>
      <sheetName val="[Spt-BH.xls][Spt-BH_xls]B__2916"/>
      <sheetName val="[Spt-BH.xls][Spt-BH_xls]B__2917"/>
      <sheetName val="[Spt-BH.xls][Spt-BH_xls]B__2918"/>
      <sheetName val="[Spt-BH.xls][Spt-BH_xls]_Sp_961"/>
      <sheetName val="[Spt-BH.xls][Spt-BH_xls]B__2919"/>
      <sheetName val="[Spt-BH.xls][Spt-BH_xls]B__2920"/>
      <sheetName val="[Spt-BH.xls][Spt-BH_xls]B__2921"/>
      <sheetName val="[Spt-BH.xls][Spt-BH_xls]_Sp_962"/>
      <sheetName val="[Spt-BH.xls][Spt-BH_xls]B__2922"/>
      <sheetName val="[Spt-BH.xls][Spt-BH_xls]B__2923"/>
      <sheetName val="[Spt-BH.xls][Spt-BH_xls]B__2924"/>
      <sheetName val="[Spt-BH.xls][Spt-BH_xls]B__2925"/>
      <sheetName val="[Spt-BH.xls][Spt-BH_xls]_Sp_963"/>
      <sheetName val="[Spt-BH.xls][Spt-BH.xls]_S_1092"/>
      <sheetName val="[Spt-BH.xls][Spt-BH_xls]B__2926"/>
      <sheetName val="[Spt-BH.xls][Spt-BH_xls]B__2927"/>
      <sheetName val="[Spt-BH.xls][Spt-BH_xls]_Sp_964"/>
      <sheetName val="[Spt-BH.xls][Spt-BH_xls]B__2928"/>
      <sheetName val="[Spt-BH.xls][Spt-BH_xls]B__2929"/>
      <sheetName val="[Spt-BH.xls][Spt-BH_xls]_Sp_965"/>
      <sheetName val="[Spt-BH.xls][Spt-BH.xls]B__3066"/>
      <sheetName val="[Spt-BH.xls][Spt-BH.xls]B__3067"/>
      <sheetName val="[Spt-BH.xls][Spt-BH.xls]_S_1098"/>
      <sheetName val="[Spt-BH.xls][Spt-BH.xls]B__3068"/>
      <sheetName val="[Spt-BH.xls][Spt-BH.xls]B__3069"/>
      <sheetName val="[Spt-BH.xls][Spt-BH.xls]_S_1096"/>
      <sheetName val="[Spt-BH.xls][Spt-BH.xls]B__3070"/>
      <sheetName val="[Spt-BH.xls][Spt-BH.xls]B__3071"/>
      <sheetName val="[Spt-BH.xls][Spt-BH.xls]_S_1097"/>
      <sheetName val="[Spt-BH.xls][Spt-BH.xls]B__3072"/>
      <sheetName val="[Spt-BH.xls][Spt-BH.xls]B__3079"/>
      <sheetName val="[Spt-BH.xls][Spt-BH.xls]B__3080"/>
      <sheetName val="[Spt-BH.xls][Spt-BH.xls]_S_1103"/>
      <sheetName val="[Spt-BH.xls][Spt-BH.xls]B__3081"/>
      <sheetName val="[Spt-BH.xls][Spt-BH.xls]B__3082"/>
      <sheetName val="[Spt-BH.xls]B____x005f_x0004______248"/>
      <sheetName val="[Spt-BH.xls][Spt-BH.xls]_S_1099"/>
      <sheetName val="[Spt-BH.xls][Spt-BH.xls]B__3073"/>
      <sheetName val="[Spt-BH.xls][Spt-BH.xls]_S_1101"/>
      <sheetName val="[Spt-BH.xls][Spt-BH.xls]B__3074"/>
      <sheetName val="[Spt-BH.xls][Spt-BH.xls]B__3075"/>
      <sheetName val="[Spt-BH.xls][Spt-BH.xls]B__3076"/>
      <sheetName val="[Spt-BH.xls]B___x005f_x0000__x000_244"/>
      <sheetName val="[Spt-BH.xls][Spt-BH.xls]B__3083"/>
      <sheetName val="[Spt-BH.xls][Spt-BH.xls]B__3084"/>
      <sheetName val="[Spt-BH.xls][Spt-BH.xls]B__3077"/>
      <sheetName val="[Spt-BH.xls][Spt-BH.xls]B__3078"/>
      <sheetName val="[Spt-BH.xls][Spt-BH.xls]_S_1102"/>
      <sheetName val="[Spt-BH.xls][Spt-BH_xls]B__2930"/>
      <sheetName val="[Spt-BH.xls][Spt-BH_xls]B__2931"/>
      <sheetName val="[Spt-BH.xls][Spt-BH_xls]B__2932"/>
      <sheetName val="[Spt-BH.xls][Spt-BH_xls]B__2933"/>
      <sheetName val="[Spt-BH.xls][Spt-BH_xls]_Sp_966"/>
      <sheetName val="[Spt-BH.xls][Spt-BH_xls]B__2934"/>
      <sheetName val="[Spt-BH.xls][Spt-BH_xls]B__2935"/>
      <sheetName val="[Spt-BH.xls][Spt-BH_xls]B__2936"/>
      <sheetName val="[Spt-BH.xls][Spt-BH_xls]_Sp_967"/>
      <sheetName val="[Spt-BH.xls][Spt-BH_xls]B__2937"/>
      <sheetName val="[Spt-BH.xls][Spt-BH_xls]B__2938"/>
      <sheetName val="[Spt-BH.xls][Spt-BH_xls]B__2939"/>
      <sheetName val="[Spt-BH.xls][Spt-BH_xls]B__2940"/>
      <sheetName val="[Spt-BH.xls][Spt-BH_xls]_Sp_968"/>
      <sheetName val="[Spt-BH.xls][Spt-BH.xls]_S_1100"/>
      <sheetName val="[Spt-BH.xls][Spt-BH_xls]B__2941"/>
      <sheetName val="[Spt-BH.xls][Spt-BH_xls]B__2942"/>
      <sheetName val="[Spt-BH.xls][Spt-BH_xls]_Sp_969"/>
      <sheetName val="[Spt-BH.xls][Spt-BH_xls]B__2943"/>
      <sheetName val="[Spt-BH.xls][Spt-BH_xls]B__2944"/>
      <sheetName val="[Spt-BH.xls][Spt-BH_xls]_Sp_970"/>
      <sheetName val="[Spt-BH.xls][Spt-BH.xls]B__3193"/>
      <sheetName val="[Spt-BH.xls][Spt-BH.xls]B__3200"/>
      <sheetName val="[Spt-BH.xls][Spt-BH.xls]B__3201"/>
      <sheetName val="[Spt-BH.xls][Spt-BH.xls]_S_1144"/>
      <sheetName val="[Spt-BH.xls][Spt-BH.xls]B__3202"/>
      <sheetName val="[Spt-BH.xls][Spt-BH.xls]B__3203"/>
      <sheetName val="[Spt-BH.xls]B____x005f_x0004______262"/>
      <sheetName val="[Spt-BH.xls][Spt-BH.xls]_S_1140"/>
      <sheetName val="[Spt-BH.xls][Spt-BH.xls]B__3194"/>
      <sheetName val="[Spt-BH.xls][Spt-BH.xls]_S_1142"/>
      <sheetName val="[Spt-BH.xls][Spt-BH.xls]B__3195"/>
      <sheetName val="[Spt-BH.xls][Spt-BH.xls]B__3196"/>
      <sheetName val="[Spt-BH.xls][Spt-BH.xls]B__3197"/>
      <sheetName val="[Spt-BH.xls]B___x005f_x0000__x000_258"/>
      <sheetName val="[Spt-BH.xls][Spt-BH.xls]B__3204"/>
      <sheetName val="[Spt-BH.xls][Spt-BH.xls]B__3205"/>
      <sheetName val="[Spt-BH.xls][Spt-BH.xls]B__3198"/>
      <sheetName val="[Spt-BH.xls][Spt-BH.xls]B__3199"/>
      <sheetName val="[Spt-BH.xls][Spt-BH.xls]_S_1143"/>
      <sheetName val="[Spt-BH.xls][Spt-BH_xls]B__3061"/>
      <sheetName val="[Spt-BH.xls][Spt-BH_xls]B__3062"/>
      <sheetName val="[Spt-BH.xls][Spt-BH_xls]B__3063"/>
      <sheetName val="[Spt-BH.xls][Spt-BH_xls]B__3064"/>
      <sheetName val="[Spt-BH.xls][Spt-BH_xls]_S_1009"/>
      <sheetName val="[Spt-BH.xls][Spt-BH_xls]B__3065"/>
      <sheetName val="[Spt-BH.xls][Spt-BH_xls]B__3066"/>
      <sheetName val="[Spt-BH.xls][Spt-BH_xls]B__3067"/>
      <sheetName val="[Spt-BH.xls][Spt-BH_xls]_S_1010"/>
      <sheetName val="[Spt-BH.xls][Spt-BH_xls]B__3068"/>
      <sheetName val="[Spt-BH.xls][Spt-BH_xls]B__3069"/>
      <sheetName val="[Spt-BH.xls][Spt-BH_xls]B__3070"/>
      <sheetName val="[Spt-BH.xls][Spt-BH_xls]B__3071"/>
      <sheetName val="[Spt-BH.xls][Spt-BH_xls]_S_1011"/>
      <sheetName val="[Spt-BH.xls][Spt-BH.xls]_S_1141"/>
      <sheetName val="[Spt-BH.xls][Spt-BH_xls]B__3072"/>
      <sheetName val="[Spt-BH.xls][Spt-BH_xls]B__3073"/>
      <sheetName val="[Spt-BH.xls][Spt-BH_xls]_S_1012"/>
      <sheetName val="[Spt-BH.xls][Spt-BH_xls]B__3074"/>
      <sheetName val="[Spt-BH.xls][Spt-BH_xls]B__3075"/>
      <sheetName val="[Spt-BH.xls][Spt-BH_xls]_S_1013"/>
      <sheetName val="[Spt-BH.xls]B____x005f_x0004______250"/>
      <sheetName val="[Spt-BH.xls]B___x005f_x0000__x000_246"/>
      <sheetName val="[Spt-BH.xls]B____x005f_x0004______249"/>
      <sheetName val="[Spt-BH.xls]B___x005f_x0000__x000_245"/>
      <sheetName val="[Spt-BH.xls]B____x005f_x0004______251"/>
      <sheetName val="[Spt-BH.xls]B___x005f_x0000__x000_247"/>
      <sheetName val="[Spt-BH.xls][Spt-BH.xls]B__3128"/>
      <sheetName val="[Spt-BH.xls][Spt-BH.xls]B__3129"/>
      <sheetName val="[Spt-BH.xls][Spt-BH.xls]_S_1119"/>
      <sheetName val="[Spt-BH.xls][Spt-BH.xls]B__3130"/>
      <sheetName val="[Spt-BH.xls][Spt-BH.xls]B__3131"/>
      <sheetName val="[Spt-BH.xls]B____x005f_x0004______256"/>
      <sheetName val="[Spt-BH.xls]B___x005f_x0000__x000_252"/>
      <sheetName val="[Spt-BH.xls][Spt-BH.xls]B__3132"/>
      <sheetName val="[Spt-BH.xls][Spt-BH.xls]B__3121"/>
      <sheetName val="[Spt-BH.xls][Spt-BH.xls]B__3122"/>
      <sheetName val="[Spt-BH.xls][Spt-BH.xls]_S_1117"/>
      <sheetName val="[Spt-BH.xls][Spt-BH.xls]B__3123"/>
      <sheetName val="[Spt-BH.xls][Spt-BH.xls]B__3124"/>
      <sheetName val="[Spt-BH.xls][Spt-BH.xls]_S_1115"/>
      <sheetName val="[Spt-BH.xls][Spt-BH.xls]B__3133"/>
      <sheetName val="[Spt-BH.xls][Spt-BH.xls]B__3125"/>
      <sheetName val="[Spt-BH.xls][Spt-BH.xls]B__3126"/>
      <sheetName val="[Spt-BH.xls][Spt-BH.xls]B__3127"/>
      <sheetName val="[Spt-BH.xls][Spt-BH.xls]_S_1116"/>
      <sheetName val="[Spt-BH.xls][Spt-BH.xls]_S_1118"/>
      <sheetName val="[Spt-BH.xls][Spt-BH_xls]B__2971"/>
      <sheetName val="[Spt-BH.xls][Spt-BH_xls]B__2972"/>
      <sheetName val="[Spt-BH.xls][Spt-BH_xls]B__2973"/>
      <sheetName val="[Spt-BH.xls][Spt-BH_xls]B__2974"/>
      <sheetName val="[Spt-BH.xls][Spt-BH_xls]_Sp_979"/>
      <sheetName val="[Spt-BH.xls][Spt-BH_xls]B__2975"/>
      <sheetName val="[Spt-BH.xls][Spt-BH_xls]B__2976"/>
      <sheetName val="[Spt-BH.xls][Spt-BH_xls]B__2977"/>
      <sheetName val="[Spt-BH.xls][Spt-BH_xls]_Sp_980"/>
      <sheetName val="[Spt-BH.xls][Spt-BH_xls]B__2978"/>
      <sheetName val="[Spt-BH.xls][Spt-BH_xls]B__2979"/>
      <sheetName val="[Spt-BH.xls][Spt-BH_xls]B__2980"/>
      <sheetName val="[Spt-BH.xls][Spt-BH_xls]B__2981"/>
      <sheetName val="[Spt-BH.xls][Spt-BH_xls]_Sp_981"/>
      <sheetName val="[Spt-BH.xls][Spt-BH.xls]_S_1104"/>
      <sheetName val="[Spt-BH.xls][Spt-BH.xls]B__3085"/>
      <sheetName val="[Spt-BH.xls][Spt-BH.xls]B__3086"/>
      <sheetName val="[Spt-BH.xls][Spt-BH.xls]B__3087"/>
      <sheetName val="[Spt-BH.xls][Spt-BH.xls]B__3088"/>
      <sheetName val="[Spt-BH.xls][Spt-BH.xls]B__3089"/>
      <sheetName val="[Spt-BH.xls][Spt-BH.xls]_S_1106"/>
      <sheetName val="[Spt-BH.xls][Spt-BH.xls]B__3090"/>
      <sheetName val="[Spt-BH.xls][Spt-BH.xls]B__3091"/>
      <sheetName val="[Spt-BH.xls]B____x005f_x0004______252"/>
      <sheetName val="[Spt-BH.xls]B___x005f_x0000__x000_248"/>
      <sheetName val="[Spt-BH.xls][Spt-BH.xls]B__3092"/>
      <sheetName val="[Spt-BH.xls][Spt-BH.xls]B__3093"/>
      <sheetName val="[Spt-BH.xls][Spt-BH.xls]B__3095"/>
      <sheetName val="[Spt-BH.xls][Spt-BH.xls]B__3096"/>
      <sheetName val="[Spt-BH.xls][Spt-BH.xls]_S_1108"/>
      <sheetName val="[Spt-BH.xls][Spt-BH.xls]B__3097"/>
      <sheetName val="[Spt-BH.xls][Spt-BH.xls]B__3098"/>
      <sheetName val="[Spt-BH.xls]B____x005f_x0004______253"/>
      <sheetName val="[Spt-BH.xls]B___x005f_x0000__x000_249"/>
      <sheetName val="[Spt-BH.xls][Spt-BH.xls]B__3099"/>
      <sheetName val="[Spt-BH.xls][Spt-BH.xls]_S_1105"/>
      <sheetName val="[Spt-BH.xls][Spt-BH.xls]B__3100"/>
      <sheetName val="[Spt-BH.xls][Spt-BH.xls]B__3094"/>
      <sheetName val="[Spt-BH.xls][Spt-BH.xls]_S_1107"/>
      <sheetName val="[Spt-BH.xls][Spt-BH.xls]B__3101"/>
      <sheetName val="[Spt-BH.xls][Spt-BH.xls]B__3102"/>
      <sheetName val="[Spt-BH.xls][Spt-BH.xls]_S_1110"/>
      <sheetName val="[Spt-BH.xls][Spt-BH.xls]B__3103"/>
      <sheetName val="[Spt-BH.xls][Spt-BH.xls]B__3104"/>
      <sheetName val="[Spt-BH.xls][Spt-BH.xls]B__3105"/>
      <sheetName val="[Spt-BH.xls][Spt-BH.xls]B__3106"/>
      <sheetName val="[Spt-BH.xls][Spt-BH.xls]_S_1109"/>
      <sheetName val="[Spt-BH.xls][Spt-BH_xls]B__2982"/>
      <sheetName val="[Spt-BH.xls][Spt-BH_xls]B__2983"/>
      <sheetName val="[Spt-BH.xls][Spt-BH_xls]_Sp_982"/>
      <sheetName val="[Spt-BH.xls][Spt-BH_xls]B__2984"/>
      <sheetName val="[Spt-BH.xls][Spt-BH_xls]B__2985"/>
      <sheetName val="[Spt-BH.xls][Spt-BH_xls]_Sp_983"/>
      <sheetName val="[Spt-BH.xls]B____x005f_x0004______254"/>
      <sheetName val="[Spt-BH.xls]B___x005f_x0000__x000_250"/>
      <sheetName val="[Spt-BH.xls][Spt-BH.xls]B__3107"/>
      <sheetName val="[Spt-BH.xls][Spt-BH.xls]B__3108"/>
      <sheetName val="[Spt-BH.xls][Spt-BH.xls]B__3109"/>
      <sheetName val="[Spt-BH.xls][Spt-BH.xls]B__3110"/>
      <sheetName val="[Spt-BH.xls][Spt-BH.xls]_S_1111"/>
      <sheetName val="[Spt-BH.xls][Spt-BH.xls]B__3111"/>
      <sheetName val="[Spt-BH.xls][Spt-BH.xls]B__3112"/>
      <sheetName val="[Spt-BH.xls][Spt-BH.xls]B__3113"/>
      <sheetName val="[Spt-BH.xls][Spt-BH.xls]_S_1112"/>
      <sheetName val="[Spt-BH.xls][Spt-BH_xls]B__2945"/>
      <sheetName val="[Spt-BH.xls][Spt-BH_xls]B__2946"/>
      <sheetName val="[Spt-BH.xls][Spt-BH_xls]B__2947"/>
      <sheetName val="[Spt-BH.xls][Spt-BH_xls]B__2948"/>
      <sheetName val="[Spt-BH.xls][Spt-BH_xls]_Sp_971"/>
      <sheetName val="[Spt-BH.xls][Spt-BH_xls]B__2949"/>
      <sheetName val="[Spt-BH.xls][Spt-BH_xls]B__2950"/>
      <sheetName val="[Spt-BH.xls][Spt-BH_xls]B__2951"/>
      <sheetName val="[Spt-BH.xls][Spt-BH_xls]_Sp_972"/>
      <sheetName val="[Spt-BH.xls][Spt-BH_xls]B__2952"/>
      <sheetName val="[Spt-BH.xls][Spt-BH_xls]B__2953"/>
      <sheetName val="[Spt-BH.xls][Spt-BH_xls]B__2954"/>
      <sheetName val="[Spt-BH.xls][Spt-BH_xls]B__2955"/>
      <sheetName val="[Spt-BH.xls][Spt-BH_xls]_Sp_973"/>
      <sheetName val="[Spt-BH.xls]B____x005f_x0004______255"/>
      <sheetName val="[Spt-BH.xls]B___x005f_x0000__x000_251"/>
      <sheetName val="[Spt-BH.xls][Spt-BH.xls]B__3114"/>
      <sheetName val="[Spt-BH.xls][Spt-BH.xls]B__3115"/>
      <sheetName val="[Spt-BH.xls][Spt-BH.xls]B__3116"/>
      <sheetName val="[Spt-BH.xls][Spt-BH.xls]B__3117"/>
      <sheetName val="[Spt-BH.xls][Spt-BH.xls]_S_1113"/>
      <sheetName val="[Spt-BH.xls][Spt-BH.xls]B__3118"/>
      <sheetName val="[Spt-BH.xls][Spt-BH.xls]B__3119"/>
      <sheetName val="[Spt-BH.xls][Spt-BH.xls]B__3120"/>
      <sheetName val="[Spt-BH.xls][Spt-BH.xls]_S_1114"/>
      <sheetName val="[Spt-BH.xls][Spt-BH_xls]B__2956"/>
      <sheetName val="[Spt-BH.xls][Spt-BH_xls]B__2957"/>
      <sheetName val="[Spt-BH.xls][Spt-BH_xls]B__2958"/>
      <sheetName val="[Spt-BH.xls][Spt-BH_xls]B__2959"/>
      <sheetName val="[Spt-BH.xls][Spt-BH_xls]_Sp_974"/>
      <sheetName val="[Spt-BH.xls][Spt-BH_xls]B__2960"/>
      <sheetName val="[Spt-BH.xls][Spt-BH_xls]B__2961"/>
      <sheetName val="[Spt-BH.xls][Spt-BH_xls]B__2962"/>
      <sheetName val="[Spt-BH.xls][Spt-BH_xls]_Sp_975"/>
      <sheetName val="[Spt-BH.xls][Spt-BH_xls]B__2963"/>
      <sheetName val="[Spt-BH.xls][Spt-BH_xls]B__2964"/>
      <sheetName val="[Spt-BH.xls][Spt-BH_xls]B__2965"/>
      <sheetName val="[Spt-BH.xls][Spt-BH_xls]B__2966"/>
      <sheetName val="[Spt-BH.xls][Spt-BH_xls]_Sp_976"/>
      <sheetName val="[Spt-BH.xls][Spt-BH_xls]B__2967"/>
      <sheetName val="[Spt-BH.xls][Spt-BH_xls]B__2968"/>
      <sheetName val="[Spt-BH.xls][Spt-BH_xls]_Sp_977"/>
      <sheetName val="[Spt-BH.xls][Spt-BH_xls]B__2969"/>
      <sheetName val="[Spt-BH.xls][Spt-BH_xls]B__2970"/>
      <sheetName val="[Spt-BH.xls][Spt-BH_xls]_Sp_978"/>
      <sheetName val="[Spt-BH.xls][Spt-BH.xls]B__3134"/>
      <sheetName val="[Spt-BH.xls][Spt-BH.xls]B__3135"/>
      <sheetName val="[Spt-BH.xls][Spt-BH.xls]_S_1121"/>
      <sheetName val="[Spt-BH.xls][Spt-BH.xls]B__3136"/>
      <sheetName val="[Spt-BH.xls][Spt-BH.xls]B__3137"/>
      <sheetName val="[Spt-BH.xls][Spt-BH.xls]B__3138"/>
      <sheetName val="[Spt-BH.xls][Spt-BH.xls]B__3139"/>
      <sheetName val="[Spt-BH.xls][Spt-BH.xls]_S_1120"/>
      <sheetName val="[Spt-BH.xls][Spt-BH.xls]B__3140"/>
      <sheetName val="[Spt-BH.xls][Spt-BH.xls]B__3141"/>
      <sheetName val="[Spt-BH.xls][Spt-BH.xls]_S_1122"/>
      <sheetName val="[Spt-BH.xls][Spt-BH.xls]B__3142"/>
      <sheetName val="[Spt-BH.xls][Spt-BH.xls]B__3143"/>
      <sheetName val="[Spt-BH.xls][Spt-BH.xls]B__3144"/>
      <sheetName val="[Spt-BH.xls][Spt-BH.xls]B__3145"/>
      <sheetName val="[Spt-BH.xls][Spt-BH.xls]_S_1123"/>
      <sheetName val="[Spt-BH.xls][Spt-BH.xls]B__3167"/>
      <sheetName val="[Spt-BH.xls][Spt-BH.xls]B__3168"/>
      <sheetName val="[Spt-BH.xls][Spt-BH.xls]_S_1132"/>
      <sheetName val="[Spt-BH.xls][Spt-BH.xls]B__3169"/>
      <sheetName val="[Spt-BH.xls][Spt-BH.xls]B__3170"/>
      <sheetName val="[Spt-BH.xls]B____x005f_x0004______258"/>
      <sheetName val="[Spt-BH.xls]B___x005f_x0000__x000_254"/>
      <sheetName val="[Spt-BH.xls][Spt-BH.xls]B__3171"/>
      <sheetName val="[Spt-BH.xls][Spt-BH.xls]B__3153"/>
      <sheetName val="[Spt-BH.xls][Spt-BH.xls]B__3154"/>
      <sheetName val="[Spt-BH.xls][Spt-BH.xls]B__3155"/>
      <sheetName val="[Spt-BH.xls][Spt-BH.xls]_S_1130"/>
      <sheetName val="[Spt-BH.xls][Spt-BH.xls]B__3156"/>
      <sheetName val="[Spt-BH.xls][Spt-BH.xls]B__3157"/>
      <sheetName val="[Spt-BH.xls][Spt-BH.xls]B__3158"/>
      <sheetName val="[Spt-BH.xls][Spt-BH.xls]_S_1126"/>
      <sheetName val="[Spt-BH.xls][Spt-BH.xls]_S_1127"/>
      <sheetName val="[Spt-BH.xls][Spt-BH.xls]B__3172"/>
      <sheetName val="[Spt-BH.xls][Spt-BH.xls]B__3159"/>
      <sheetName val="[Spt-BH.xls][Spt-BH.xls]_S_1131"/>
      <sheetName val="[Spt-BH.xls][Spt-BH_xls]B__3001"/>
      <sheetName val="[Spt-BH.xls][Spt-BH_xls]B__3002"/>
      <sheetName val="[Spt-BH.xls][Spt-BH_xls]B__3003"/>
      <sheetName val="[Spt-BH.xls][Spt-BH_xls]B__3004"/>
      <sheetName val="[Spt-BH.xls][Spt-BH_xls]_Sp_989"/>
      <sheetName val="[Spt-BH.xls][Spt-BH_xls]B__3005"/>
      <sheetName val="[Spt-BH.xls][Spt-BH_xls]B__3006"/>
      <sheetName val="[Spt-BH.xls][Spt-BH_xls]B__3007"/>
      <sheetName val="[Spt-BH.xls][Spt-BH_xls]_Sp_990"/>
      <sheetName val="[Spt-BH.xls][Spt-BH_xls]B__3008"/>
      <sheetName val="[Spt-BH.xls][Spt-BH_xls]B__3009"/>
      <sheetName val="[Spt-BH.xls][Spt-BH_xls]B__3010"/>
      <sheetName val="[Spt-BH.xls][Spt-BH_xls]B__3011"/>
      <sheetName val="[Spt-BH.xls][Spt-BH_xls]_Sp_991"/>
      <sheetName val="[Spt-BH.xls][Spt-BH_xls]B__3012"/>
      <sheetName val="[Spt-BH.xls][Spt-BH_xls]B__3013"/>
      <sheetName val="[Spt-BH.xls][Spt-BH_xls]_Sp_992"/>
      <sheetName val="[Spt-BH.xls][Spt-BH_xls]B__3014"/>
      <sheetName val="[Spt-BH.xls][Spt-BH_xls]B__3015"/>
      <sheetName val="[Spt-BH.xls][Spt-BH_xls]_Sp_993"/>
      <sheetName val="[Spt-BH.xls]B____x005f_x0004______257"/>
      <sheetName val="[Spt-BH.xls]B___x005f_x0000__x000_253"/>
      <sheetName val="[Spt-BH.xls][Spt-BH.xls]B__3146"/>
      <sheetName val="[Spt-BH.xls][Spt-BH.xls]B__3147"/>
      <sheetName val="[Spt-BH.xls][Spt-BH.xls]B__3148"/>
      <sheetName val="[Spt-BH.xls][Spt-BH.xls]B__3149"/>
      <sheetName val="[Spt-BH.xls][Spt-BH.xls]B__3150"/>
      <sheetName val="[Spt-BH.xls][Spt-BH.xls]B__3151"/>
      <sheetName val="[Spt-BH.xls][Spt-BH.xls]_S_1124"/>
      <sheetName val="[Spt-BH.xls][Spt-BH.xls]_S_1125"/>
      <sheetName val="[Spt-BH.xls][Spt-BH.xls]B__3152"/>
      <sheetName val="[Spt-BH.xls][Spt-BH_xls]B__2986"/>
      <sheetName val="[Spt-BH.xls][Spt-BH_xls]B__2987"/>
      <sheetName val="[Spt-BH.xls][Spt-BH_xls]B__2988"/>
      <sheetName val="[Spt-BH.xls][Spt-BH_xls]B__2989"/>
      <sheetName val="[Spt-BH.xls][Spt-BH_xls]_Sp_984"/>
      <sheetName val="[Spt-BH.xls][Spt-BH_xls]B__2990"/>
      <sheetName val="[Spt-BH.xls][Spt-BH_xls]B__2991"/>
      <sheetName val="[Spt-BH.xls][Spt-BH_xls]B__2992"/>
      <sheetName val="[Spt-BH.xls][Spt-BH_xls]_Sp_985"/>
      <sheetName val="[Spt-BH.xls][Spt-BH_xls]B__2993"/>
      <sheetName val="[Spt-BH.xls][Spt-BH_xls]B__2994"/>
      <sheetName val="[Spt-BH.xls][Spt-BH_xls]B__2995"/>
      <sheetName val="[Spt-BH.xls][Spt-BH_xls]B__2996"/>
      <sheetName val="[Spt-BH.xls][Spt-BH_xls]_Sp_986"/>
      <sheetName val="[Spt-BH.xls][Spt-BH_xls]B__2997"/>
      <sheetName val="[Spt-BH.xls][Spt-BH_xls]B__2998"/>
      <sheetName val="[Spt-BH.xls][Spt-BH_xls]_Sp_987"/>
      <sheetName val="[Spt-BH.xls][Spt-BH_xls]B__2999"/>
      <sheetName val="[Spt-BH.xls][Spt-BH_xls]B__3000"/>
      <sheetName val="[Spt-BH.xls][Spt-BH_xls]_Sp_988"/>
      <sheetName val="[Spt-BH.xls][Spt-BH.xls]B__3174"/>
      <sheetName val="[Spt-BH.xls][Spt-BH.xls]B__3175"/>
      <sheetName val="[Spt-BH.xls][Spt-BH.xls]_S_1136"/>
      <sheetName val="[Spt-BH.xls][Spt-BH.xls]B__3176"/>
      <sheetName val="[Spt-BH.xls][Spt-BH.xls]B__3177"/>
      <sheetName val="[Spt-BH.xls]B____x005f_x0004______260"/>
      <sheetName val="[Spt-BH.xls]B___x005f_x0000__x000_256"/>
      <sheetName val="[Spt-BH.xls][Spt-BH.xls]B__3178"/>
      <sheetName val="[Spt-BH.xls][Spt-BH.xls]B__3179"/>
      <sheetName val="[Spt-BH.xls][Spt-BH.xls]B__3173"/>
      <sheetName val="[Spt-BH.xls][Spt-BH.xls]_S_1133"/>
      <sheetName val="[Spt-BH.xls][Spt-BH_xls]B__3031"/>
      <sheetName val="[Spt-BH.xls][Spt-BH_xls]B__3032"/>
      <sheetName val="[Spt-BH.xls][Spt-BH_xls]B__3033"/>
      <sheetName val="[Spt-BH.xls][Spt-BH_xls]B__3034"/>
      <sheetName val="[Spt-BH.xls][Spt-BH_xls]_Sp_999"/>
      <sheetName val="[Spt-BH.xls][Spt-BH_xls]B__3035"/>
      <sheetName val="[Spt-BH.xls][Spt-BH_xls]B__3036"/>
      <sheetName val="[Spt-BH.xls][Spt-BH_xls]B__3037"/>
      <sheetName val="[Spt-BH.xls][Spt-BH_xls]_S_1000"/>
      <sheetName val="[Spt-BH.xls][Spt-BH_xls]B__3038"/>
      <sheetName val="[Spt-BH.xls][Spt-BH_xls]B__3039"/>
      <sheetName val="[Spt-BH.xls][Spt-BH_xls]B__3040"/>
      <sheetName val="[Spt-BH.xls][Spt-BH_xls]B__3041"/>
      <sheetName val="[Spt-BH.xls][Spt-BH_xls]_S_1001"/>
      <sheetName val="[Spt-BH.xls][Spt-BH_xls]B__3042"/>
      <sheetName val="[Spt-BH.xls][Spt-BH_xls]B__3043"/>
      <sheetName val="[Spt-BH.xls][Spt-BH_xls]_S_1002"/>
      <sheetName val="[Spt-BH.xls][Spt-BH_xls]B__3044"/>
      <sheetName val="[Spt-BH.xls][Spt-BH_xls]B__3045"/>
      <sheetName val="[Spt-BH.xls][Spt-BH_xls]_S_1003"/>
      <sheetName val="[Spt-BH.xls][Spt-BH.xls]B__3160"/>
      <sheetName val="[Spt-BH.xls][Spt-BH.xls]B__3161"/>
      <sheetName val="[Spt-BH.xls][Spt-BH.xls]B__3162"/>
      <sheetName val="[Spt-BH.xls][Spt-BH.xls]B__3163"/>
      <sheetName val="[Spt-BH.xls][Spt-BH.xls]B__3164"/>
      <sheetName val="[Spt-BH.xls][Spt-BH.xls]_S_1128"/>
      <sheetName val="[Spt-BH.xls][Spt-BH.xls]B__3165"/>
      <sheetName val="[Spt-BH.xls][Spt-BH.xls]_S_1129"/>
      <sheetName val="[Spt-BH.xls]B____x005f_x0004______259"/>
      <sheetName val="[Spt-BH.xls]B___x005f_x0000__x000_255"/>
      <sheetName val="[Spt-BH.xls][Spt-BH.xls]B__3166"/>
      <sheetName val="[Spt-BH.xls][Spt-BH_xls]B__3016"/>
      <sheetName val="[Spt-BH.xls][Spt-BH_xls]B__3017"/>
      <sheetName val="[Spt-BH.xls][Spt-BH_xls]B__3018"/>
      <sheetName val="[Spt-BH.xls][Spt-BH_xls]B__3019"/>
      <sheetName val="[Spt-BH.xls][Spt-BH_xls]_Sp_994"/>
      <sheetName val="[Spt-BH.xls][Spt-BH_xls]B__3020"/>
      <sheetName val="[Spt-BH.xls][Spt-BH_xls]B__3021"/>
      <sheetName val="[Spt-BH.xls][Spt-BH_xls]B__3022"/>
      <sheetName val="[Spt-BH.xls][Spt-BH_xls]_Sp_995"/>
      <sheetName val="[Spt-BH.xls][Spt-BH_xls]B__3023"/>
      <sheetName val="[Spt-BH.xls][Spt-BH_xls]B__3024"/>
      <sheetName val="[Spt-BH.xls][Spt-BH_xls]B__3025"/>
      <sheetName val="[Spt-BH.xls][Spt-BH_xls]B__3026"/>
      <sheetName val="[Spt-BH.xls][Spt-BH_xls]_Sp_996"/>
      <sheetName val="[Spt-BH.xls][Spt-BH_xls]B__3027"/>
      <sheetName val="[Spt-BH.xls][Spt-BH_xls]B__3028"/>
      <sheetName val="[Spt-BH.xls][Spt-BH_xls]_Sp_997"/>
      <sheetName val="[Spt-BH.xls][Spt-BH_xls]B__3029"/>
      <sheetName val="[Spt-BH.xls][Spt-BH_xls]B__3030"/>
      <sheetName val="[Spt-BH.xls][Spt-BH_xls]_Sp_998"/>
      <sheetName val="[Spt-BH.xls][Spt-BH.xls]B__3187"/>
      <sheetName val="[Spt-BH.xls][Spt-BH.xls]B__3188"/>
      <sheetName val="[Spt-BH.xls][Spt-BH.xls]_S_1138"/>
      <sheetName val="[Spt-BH.xls][Spt-BH.xls]B__3189"/>
      <sheetName val="[Spt-BH.xls][Spt-BH.xls]B__3190"/>
      <sheetName val="[Spt-BH.xls]B____x005f_x0004______261"/>
      <sheetName val="[Spt-BH.xls]B___x005f_x0000__x000_257"/>
      <sheetName val="[Spt-BH.xls][Spt-BH.xls]B__3191"/>
      <sheetName val="[Spt-BH.xls][Spt-BH.xls]B__3192"/>
      <sheetName val="[Spt-BH.xls][Spt-BH.xls]B__3180"/>
      <sheetName val="[Spt-BH.xls][Spt-BH.xls]_S_1137"/>
      <sheetName val="[Spt-BH.xls][Spt-BH_xls]B__3046"/>
      <sheetName val="[Spt-BH.xls][Spt-BH_xls]B__3047"/>
      <sheetName val="[Spt-BH.xls][Spt-BH_xls]B__3048"/>
      <sheetName val="[Spt-BH.xls][Spt-BH_xls]B__3049"/>
      <sheetName val="[Spt-BH.xls][Spt-BH_xls]_S_1004"/>
      <sheetName val="[Spt-BH.xls][Spt-BH_xls]B__3050"/>
      <sheetName val="[Spt-BH.xls][Spt-BH_xls]B__3051"/>
      <sheetName val="[Spt-BH.xls][Spt-BH_xls]B__3052"/>
      <sheetName val="[Spt-BH.xls][Spt-BH_xls]_S_1005"/>
      <sheetName val="[Spt-BH.xls][Spt-BH_xls]B__3053"/>
      <sheetName val="[Spt-BH.xls][Spt-BH_xls]B__3054"/>
      <sheetName val="[Spt-BH.xls][Spt-BH_xls]B__3055"/>
      <sheetName val="[Spt-BH.xls][Spt-BH_xls]B__3056"/>
      <sheetName val="[Spt-BH.xls][Spt-BH_xls]_S_1006"/>
      <sheetName val="[Spt-BH.xls][Spt-BH_xls]B__3057"/>
      <sheetName val="[Spt-BH.xls][Spt-BH_xls]B__3058"/>
      <sheetName val="[Spt-BH.xls][Spt-BH_xls]_S_1007"/>
      <sheetName val="[Spt-BH.xls][Spt-BH_xls]B__3059"/>
      <sheetName val="[Spt-BH.xls][Spt-BH_xls]B__3060"/>
      <sheetName val="[Spt-BH.xls][Spt-BH_xls]_S_1008"/>
      <sheetName val="[Spt-BH.xls][Spt-BH.xls]_S_1134"/>
      <sheetName val="[Spt-BH.xls][Spt-BH.xls]B__3181"/>
      <sheetName val="[Spt-BH.xls][Spt-BH.xls]B__3182"/>
      <sheetName val="[Spt-BH.xls][Spt-BH.xls]B__3183"/>
      <sheetName val="[Spt-BH.xls][Spt-BH.xls]B__3184"/>
      <sheetName val="[Spt-BH.xls][Spt-BH.xls]B__3185"/>
      <sheetName val="[Spt-BH.xls][Spt-BH.xls]B__3186"/>
      <sheetName val="[Spt-BH.xls][Spt-BH.xls]_S_1135"/>
      <sheetName val="[Spt-BH.xls][Spt-BH.xls]_S_1139"/>
      <sheetName val="[Spt-BH.xls][Spt-BH.xls]_S_1179"/>
      <sheetName val="[Spt-BH.xls][Spt-BH.xls]_S_1173"/>
      <sheetName val="[Spt-BH.xls][Spt-BH.xls]B__3308"/>
      <sheetName val="[Spt-BH.xls][Spt-BH.xls]B__3309"/>
      <sheetName val="[Spt-BH.xls][Spt-BH.xls]B__3310"/>
      <sheetName val="[Spt-BH.xls][Spt-BH.xls]B__3311"/>
      <sheetName val="[Spt-BH.xls][Spt-BH.xls]B__3206"/>
      <sheetName val="[Spt-BH.xls][Spt-BH.xls]B__3207"/>
      <sheetName val="[Spt-BH.xls][Spt-BH.xls]B__3208"/>
      <sheetName val="[Spt-BH.xls][Spt-BH.xls]B__3209"/>
      <sheetName val="[Spt-BH.xls][Spt-BH.xls]B__3211"/>
      <sheetName val="[Spt-BH.xls][Spt-BH.xls]B__3212"/>
      <sheetName val="[Spt-BH.xls][Spt-BH.xls]B__3213"/>
      <sheetName val="[Spt-BH.xls][Spt-BH.xls]B__3214"/>
      <sheetName val="[Spt-BH.xls][Spt-BH.xls]B__3215"/>
      <sheetName val="[Spt-BH.xls][Spt-BH.xls]B__3216"/>
      <sheetName val="[Spt-BH.xls][Spt-BH.xls]B__3210"/>
      <sheetName val="[Spt-BH.xls][Spt-BH.xls]_S_1147"/>
      <sheetName val="[Spt-BH.xls][Spt-BH.xls]B__3230"/>
      <sheetName val="[Spt-BH.xls][Spt-BH.xls]B__3231"/>
      <sheetName val="[Spt-BH.xls][Spt-BH.xls]_S_1149"/>
      <sheetName val="[Spt-BH.xls][Spt-BH.xls]B__3232"/>
      <sheetName val="[Spt-BH.xls][Spt-BH.xls]B__3233"/>
      <sheetName val="[Spt-BH.xls][Spt-BH.xls]B__3234"/>
      <sheetName val="[Spt-BH.xls][Spt-BH.xls]B__3217"/>
      <sheetName val="[Spt-BH.xls][Spt-BH.xls]B__3218"/>
      <sheetName val="[Spt-BH.xls][Spt-BH.xls]B__3219"/>
      <sheetName val="[Spt-BH.xls][Spt-BH.xls]B__3220"/>
      <sheetName val="[Spt-BH.xls][Spt-BH.xls]B__3235"/>
      <sheetName val="[Spt-BH.xls][Spt-BH.xls]B__3221"/>
      <sheetName val="[Spt-BH.xls][Spt-BH.xls]B__3222"/>
      <sheetName val="[Spt-BH.xls][Spt-BH.xls]B__3223"/>
      <sheetName val="[Spt-BH.xls][Spt-BH.xls]_S_1148"/>
      <sheetName val="[Spt-BH.xls][Spt-BH_xls]B__3076"/>
      <sheetName val="[Spt-BH.xls][Spt-BH_xls]B__3077"/>
      <sheetName val="[Spt-BH.xls][Spt-BH_xls]_S_1014"/>
      <sheetName val="[Spt-BH.xls][Spt-BH_xls]B__3078"/>
      <sheetName val="[Spt-BH.xls][Spt-BH_xls]B__3079"/>
      <sheetName val="[Spt-BH.xls][Spt-BH_xls]_S_1015"/>
      <sheetName val="[Spt-BH.xls][Spt-BH.xls]_S_1145"/>
      <sheetName val="[Spt-BH.xls][Spt-BH.xls]B__3224"/>
      <sheetName val="[Spt-BH.xls][Spt-BH.xls]B__3225"/>
      <sheetName val="[Spt-BH.xls][Spt-BH.xls]B__3226"/>
      <sheetName val="[Spt-BH.xls][Spt-BH.xls]B__3227"/>
      <sheetName val="[Spt-BH.xls][Spt-BH.xls]B__3228"/>
      <sheetName val="[Spt-BH.xls][Spt-BH.xls]B__3229"/>
      <sheetName val="[Spt-BH.xls][Spt-BH.xls]_S_1146"/>
      <sheetName val="[Spt-BH.xls][Spt-BH.xls]B__3237"/>
      <sheetName val="[Spt-BH.xls][Spt-BH.xls]B__3238"/>
      <sheetName val="[Spt-BH.xls][Spt-BH.xls]_S_1159"/>
      <sheetName val="[Spt-BH.xls][Spt-BH.xls]B__3239"/>
      <sheetName val="[Spt-BH.xls][Spt-BH.xls]B__3240"/>
      <sheetName val="[Spt-BH.xls][Spt-BH.xls]B__3241"/>
      <sheetName val="[Spt-BH.xls][Spt-BH.xls]B__3242"/>
      <sheetName val="[Spt-BH.xls][Spt-BH.xls]B__3236"/>
      <sheetName val="[Spt-BH.xls][Spt-BH.xls]_S_1150"/>
      <sheetName val="[Spt-BH.xls][Spt-BH_xls]B__3080"/>
      <sheetName val="[Spt-BH.xls][Spt-BH_xls]B__3081"/>
      <sheetName val="[Spt-BH.xls][Spt-BH_xls]B__3082"/>
      <sheetName val="[Spt-BH.xls][Spt-BH_xls]B__3083"/>
      <sheetName val="[Spt-BH.xls][Spt-BH_xls]_S_1016"/>
      <sheetName val="[Spt-BH.xls][Spt-BH_xls]B__3084"/>
      <sheetName val="[Spt-BH.xls][Spt-BH_xls]B__3085"/>
      <sheetName val="[Spt-BH.xls][Spt-BH_xls]B__3086"/>
      <sheetName val="[Spt-BH.xls][Spt-BH_xls]_S_1017"/>
      <sheetName val="[Spt-BH.xls][Spt-BH_xls]B__3087"/>
      <sheetName val="[Spt-BH.xls][Spt-BH_xls]B__3088"/>
      <sheetName val="[Spt-BH.xls][Spt-BH_xls]B__3089"/>
      <sheetName val="[Spt-BH.xls][Spt-BH_xls]B__3090"/>
      <sheetName val="[Spt-BH.xls][Spt-BH_xls]_S_1018"/>
      <sheetName val="[Spt-BH.xls][Spt-BH_xls]B__3091"/>
      <sheetName val="[Spt-BH.xls][Spt-BH_xls]B__3092"/>
      <sheetName val="[Spt-BH.xls][Spt-BH_xls]_S_1019"/>
      <sheetName val="[Spt-BH.xls][Spt-BH_xls]B__3093"/>
      <sheetName val="[Spt-BH.xls][Spt-BH_xls]B__3094"/>
      <sheetName val="[Spt-BH.xls][Spt-BH_xls]_S_1020"/>
      <sheetName val="[Spt-BH.xls][Spt-BH.xls]B__3268"/>
      <sheetName val="[Spt-BH.xls][Spt-BH.xls]B__3269"/>
      <sheetName val="[Spt-BH.xls][Spt-BH.xls]_S_1161"/>
      <sheetName val="[Spt-BH.xls][Spt-BH.xls]B__3270"/>
      <sheetName val="[Spt-BH.xls][Spt-BH.xls]B__3271"/>
      <sheetName val="[Spt-BH.xls][Spt-BH.xls]B__3272"/>
      <sheetName val="[Spt-BH.xls][Spt-BH.xls]B__3273"/>
      <sheetName val="[Spt-BH.xls][Spt-BH.xls]_S_1160"/>
      <sheetName val="[Spt-BH.xls][Spt-BH.xls]_S_1151"/>
      <sheetName val="[Spt-BH.xls][Spt-BH.xls]B__3243"/>
      <sheetName val="[Spt-BH.xls][Spt-BH.xls]B__3244"/>
      <sheetName val="[Spt-BH.xls][Spt-BH.xls]B__3245"/>
      <sheetName val="[Spt-BH.xls][Spt-BH.xls]B__3246"/>
      <sheetName val="[Spt-BH.xls][Spt-BH.xls]B__3247"/>
      <sheetName val="[Spt-BH.xls][Spt-BH.xls]B__3248"/>
      <sheetName val="[Spt-BH.xls][Spt-BH.xls]_S_1152"/>
      <sheetName val="[Spt-BH.xls][Spt-BH.xls]_S_1153"/>
      <sheetName val="[Spt-BH.xls][Spt-BH.xls]B__3249"/>
      <sheetName val="[Spt-BH.xls][Spt-BH.xls]B__3250"/>
      <sheetName val="[Spt-BH.xls][Spt-BH.xls]B__3251"/>
      <sheetName val="[Spt-BH.xls][Spt-BH.xls]B__3252"/>
      <sheetName val="[Spt-BH.xls][Spt-BH.xls]B__3253"/>
      <sheetName val="[Spt-BH.xls][Spt-BH.xls]B__3254"/>
      <sheetName val="[Spt-BH.xls][Spt-BH.xls]_S_1154"/>
      <sheetName val="[Spt-BH.xls][Spt-BH.xls]_S_1155"/>
      <sheetName val="[Spt-BH.xls][Spt-BH.xls]B__3255"/>
      <sheetName val="[Spt-BH.xls][Spt-BH.xls]B__3256"/>
      <sheetName val="[Spt-BH.xls][Spt-BH.xls]B__3257"/>
      <sheetName val="[Spt-BH.xls][Spt-BH.xls]B__3258"/>
      <sheetName val="[Spt-BH.xls][Spt-BH.xls]B__3259"/>
      <sheetName val="[Spt-BH.xls][Spt-BH.xls]B__3260"/>
      <sheetName val="[Spt-BH.xls][Spt-BH.xls]_S_1156"/>
      <sheetName val="[Spt-BH.xls][Spt-BH.xls]B__3275"/>
      <sheetName val="[Spt-BH.xls][Spt-BH.xls]B__3276"/>
      <sheetName val="[Spt-BH.xls][Spt-BH.xls]_S_1165"/>
      <sheetName val="[Spt-BH.xls][Spt-BH.xls]B__3277"/>
      <sheetName val="[Spt-BH.xls][Spt-BH.xls]B__3278"/>
      <sheetName val="[Spt-BH.xls][Spt-BH.xls]B__3279"/>
      <sheetName val="[Spt-BH.xls][Spt-BH.xls]B__3280"/>
      <sheetName val="[Spt-BH.xls][Spt-BH.xls]B__3274"/>
      <sheetName val="[Spt-BH.xls][Spt-BH.xls]_S_1162"/>
      <sheetName val="[Spt-BH.xls][Spt-BH_xls]B__3110"/>
      <sheetName val="[Spt-BH.xls][Spt-BH_xls]B__3111"/>
      <sheetName val="[Spt-BH.xls][Spt-BH_xls]B__3112"/>
      <sheetName val="[Spt-BH.xls][Spt-BH_xls]B__3113"/>
      <sheetName val="[Spt-BH.xls][Spt-BH_xls]_S_1026"/>
      <sheetName val="[Spt-BH.xls][Spt-BH_xls]B__3114"/>
      <sheetName val="[Spt-BH.xls][Spt-BH_xls]B__3115"/>
      <sheetName val="[Spt-BH.xls][Spt-BH_xls]B__3116"/>
      <sheetName val="[Spt-BH.xls][Spt-BH_xls]_S_1027"/>
      <sheetName val="[Spt-BH.xls][Spt-BH_xls]B__3117"/>
      <sheetName val="[Spt-BH.xls][Spt-BH_xls]B__3118"/>
      <sheetName val="[Spt-BH.xls][Spt-BH_xls]B__3119"/>
      <sheetName val="[Spt-BH.xls][Spt-BH_xls]B__3120"/>
      <sheetName val="[Spt-BH.xls][Spt-BH_xls]_S_1028"/>
      <sheetName val="[Spt-BH.xls][Spt-BH_xls]B__3121"/>
      <sheetName val="[Spt-BH.xls][Spt-BH_xls]B__3122"/>
      <sheetName val="[Spt-BH.xls][Spt-BH_xls]_S_1029"/>
      <sheetName val="[Spt-BH.xls][Spt-BH_xls]B__3123"/>
      <sheetName val="[Spt-BH.xls][Spt-BH_xls]B__3124"/>
      <sheetName val="[Spt-BH.xls][Spt-BH_xls]_S_1030"/>
      <sheetName val="[Spt-BH.xls][Spt-BH.xls]_S_1157"/>
      <sheetName val="[Spt-BH.xls][Spt-BH.xls]B__3261"/>
      <sheetName val="[Spt-BH.xls][Spt-BH.xls]B__3262"/>
      <sheetName val="[Spt-BH.xls][Spt-BH.xls]B__3263"/>
      <sheetName val="[Spt-BH.xls][Spt-BH.xls]B__3264"/>
      <sheetName val="[Spt-BH.xls][Spt-BH.xls]B__3265"/>
      <sheetName val="[Spt-BH.xls][Spt-BH.xls]B__3266"/>
      <sheetName val="[Spt-BH.xls][Spt-BH.xls]_S_1158"/>
      <sheetName val="[Spt-BH.xls][Spt-BH.xls]B__3267"/>
      <sheetName val="[Spt-BH.xls][Spt-BH_xls]B__3095"/>
      <sheetName val="[Spt-BH.xls][Spt-BH_xls]B__3096"/>
      <sheetName val="[Spt-BH.xls][Spt-BH_xls]B__3097"/>
      <sheetName val="[Spt-BH.xls][Spt-BH_xls]B__3098"/>
      <sheetName val="[Spt-BH.xls][Spt-BH_xls]_S_1021"/>
      <sheetName val="[Spt-BH.xls][Spt-BH_xls]B__3099"/>
      <sheetName val="[Spt-BH.xls][Spt-BH_xls]B__3100"/>
      <sheetName val="[Spt-BH.xls][Spt-BH_xls]B__3101"/>
      <sheetName val="[Spt-BH.xls][Spt-BH_xls]_S_1022"/>
      <sheetName val="[Spt-BH.xls][Spt-BH_xls]B__3102"/>
      <sheetName val="[Spt-BH.xls][Spt-BH_xls]B__3103"/>
      <sheetName val="[Spt-BH.xls][Spt-BH_xls]B__3104"/>
      <sheetName val="[Spt-BH.xls][Spt-BH_xls]B__3105"/>
      <sheetName val="[Spt-BH.xls][Spt-BH_xls]_S_1023"/>
      <sheetName val="[Spt-BH.xls][Spt-BH_xls]B__3106"/>
      <sheetName val="[Spt-BH.xls][Spt-BH_xls]B__3107"/>
      <sheetName val="[Spt-BH.xls][Spt-BH_xls]_S_1024"/>
      <sheetName val="[Spt-BH.xls][Spt-BH_xls]B__3108"/>
      <sheetName val="[Spt-BH.xls][Spt-BH_xls]B__3109"/>
      <sheetName val="[Spt-BH.xls][Spt-BH_xls]_S_1025"/>
      <sheetName val="[Spt-BH.xls][Spt-BH.xls]B__3289"/>
      <sheetName val="[Spt-BH.xls][Spt-BH.xls]B__3290"/>
      <sheetName val="[Spt-BH.xls][Spt-BH.xls]_S_1170"/>
      <sheetName val="[Spt-BH.xls][Spt-BH.xls]B__3291"/>
      <sheetName val="[Spt-BH.xls][Spt-BH.xls]B__3292"/>
      <sheetName val="[Spt-BH.xls]B____x005f_x0004______263"/>
      <sheetName val="[Spt-BH.xls]B___x005f_x0000__x000_259"/>
      <sheetName val="[Spt-BH.xls][Spt-BH.xls]B__3293"/>
      <sheetName val="[Spt-BH.xls][Spt-BH.xls]B__3294"/>
      <sheetName val="[Spt-BH.xls][Spt-BH.xls]B__3281"/>
      <sheetName val="[Spt-BH.xls][Spt-BH.xls]_S_1166"/>
      <sheetName val="[Spt-BH.xls][Spt-BH_xls]B__3125"/>
      <sheetName val="[Spt-BH.xls][Spt-BH_xls]B__3126"/>
      <sheetName val="[Spt-BH.xls][Spt-BH_xls]B__3127"/>
      <sheetName val="[Spt-BH.xls][Spt-BH_xls]B__3128"/>
      <sheetName val="[Spt-BH.xls][Spt-BH_xls]_S_1031"/>
      <sheetName val="[Spt-BH.xls][Spt-BH_xls]B__3129"/>
      <sheetName val="[Spt-BH.xls][Spt-BH_xls]B__3130"/>
      <sheetName val="[Spt-BH.xls][Spt-BH_xls]B__3131"/>
      <sheetName val="[Spt-BH.xls][Spt-BH_xls]_S_1032"/>
      <sheetName val="[Spt-BH.xls][Spt-BH_xls]B__3132"/>
      <sheetName val="[Spt-BH.xls][Spt-BH_xls]B__3133"/>
      <sheetName val="[Spt-BH.xls][Spt-BH_xls]B__3134"/>
      <sheetName val="[Spt-BH.xls][Spt-BH_xls]B__3135"/>
      <sheetName val="[Spt-BH.xls][Spt-BH_xls]_S_1033"/>
      <sheetName val="[Spt-BH.xls][Spt-BH_xls]B__3136"/>
      <sheetName val="[Spt-BH.xls][Spt-BH_xls]B__3137"/>
      <sheetName val="[Spt-BH.xls][Spt-BH_xls]_S_1034"/>
      <sheetName val="[Spt-BH.xls][Spt-BH_xls]B__3138"/>
      <sheetName val="[Spt-BH.xls][Spt-BH_xls]B__3139"/>
      <sheetName val="[Spt-BH.xls][Spt-BH_xls]_S_1035"/>
      <sheetName val="[Spt-BH.xls][Spt-BH.xls]B__3302"/>
      <sheetName val="[Spt-BH.xls][Spt-BH.xls]B__3303"/>
      <sheetName val="[Spt-BH.xls][Spt-BH.xls]_S_1172"/>
      <sheetName val="[Spt-BH.xls][Spt-BH.xls]B__3304"/>
      <sheetName val="[Spt-BH.xls][Spt-BH.xls]B__3305"/>
      <sheetName val="[Spt-BH.xls]B____x005f_x0004______265"/>
      <sheetName val="[Spt-BH.xls]B___x005f_x0000__x000_261"/>
      <sheetName val="[Spt-BH.xls][Spt-BH.xls]B__3306"/>
      <sheetName val="[Spt-BH.xls][Spt-BH.xls]B__3307"/>
      <sheetName val="[Spt-BH.xls][Spt-BH.xls]B__3295"/>
      <sheetName val="[Spt-BH.xls][Spt-BH.xls]_S_1171"/>
      <sheetName val="[Spt-BH.xls][Spt-BH_xls]B__3155"/>
      <sheetName val="[Spt-BH.xls][Spt-BH_xls]B__3156"/>
      <sheetName val="[Spt-BH.xls][Spt-BH_xls]B__3157"/>
      <sheetName val="[Spt-BH.xls][Spt-BH_xls]B__3158"/>
      <sheetName val="[Spt-BH.xls][Spt-BH_xls]_S_1041"/>
      <sheetName val="[Spt-BH.xls][Spt-BH_xls]B__3159"/>
      <sheetName val="[Spt-BH.xls][Spt-BH_xls]B__3160"/>
      <sheetName val="[Spt-BH.xls][Spt-BH_xls]B__3161"/>
      <sheetName val="[Spt-BH.xls][Spt-BH_xls]_S_1042"/>
      <sheetName val="[Spt-BH.xls][Spt-BH_xls]B__3162"/>
      <sheetName val="[Spt-BH.xls][Spt-BH_xls]B__3163"/>
      <sheetName val="[Spt-BH.xls][Spt-BH_xls]B__3164"/>
      <sheetName val="[Spt-BH.xls][Spt-BH_xls]B__3165"/>
      <sheetName val="[Spt-BH.xls][Spt-BH_xls]_S_1043"/>
      <sheetName val="[Spt-BH.xls][Spt-BH_xls]B__3166"/>
      <sheetName val="[Spt-BH.xls][Spt-BH_xls]B__3167"/>
      <sheetName val="[Spt-BH.xls][Spt-BH_xls]_S_1044"/>
      <sheetName val="[Spt-BH.xls][Spt-BH_xls]B__3168"/>
      <sheetName val="[Spt-BH.xls][Spt-BH_xls]B__3169"/>
      <sheetName val="[Spt-BH.xls][Spt-BH_xls]_S_1045"/>
      <sheetName val="[Spt-BH.xls][Spt-BH.xls]_S_1163"/>
      <sheetName val="[Spt-BH.xls][Spt-BH.xls]B__3282"/>
      <sheetName val="[Spt-BH.xls][Spt-BH.xls]B__3283"/>
      <sheetName val="[Spt-BH.xls][Spt-BH.xls]B__3284"/>
      <sheetName val="[Spt-BH.xls][Spt-BH.xls]B__3285"/>
      <sheetName val="[Spt-BH.xls][Spt-BH.xls]B__3286"/>
      <sheetName val="[Spt-BH.xls][Spt-BH.xls]B__3287"/>
      <sheetName val="[Spt-BH.xls][Spt-BH.xls]_S_1164"/>
      <sheetName val="[Spt-BH.xls]B____x005f_x0004______264"/>
      <sheetName val="[Spt-BH.xls]B___x005f_x0000__x000_260"/>
      <sheetName val="[Spt-BH.xls][Spt-BH.xls]B__3288"/>
      <sheetName val="[Spt-BH.xls][Spt-BH_xls]B__3140"/>
      <sheetName val="[Spt-BH.xls][Spt-BH_xls]B__3141"/>
      <sheetName val="[Spt-BH.xls][Spt-BH_xls]B__3142"/>
      <sheetName val="[Spt-BH.xls][Spt-BH_xls]B__3143"/>
      <sheetName val="[Spt-BH.xls][Spt-BH_xls]_S_1036"/>
      <sheetName val="[Spt-BH.xls][Spt-BH_xls]B__3144"/>
      <sheetName val="[Spt-BH.xls][Spt-BH_xls]B__3145"/>
      <sheetName val="[Spt-BH.xls][Spt-BH_xls]B__3146"/>
      <sheetName val="[Spt-BH.xls][Spt-BH_xls]_S_1037"/>
      <sheetName val="[Spt-BH.xls][Spt-BH_xls]B__3147"/>
      <sheetName val="[Spt-BH.xls][Spt-BH_xls]B__3148"/>
      <sheetName val="[Spt-BH.xls][Spt-BH_xls]B__3149"/>
      <sheetName val="[Spt-BH.xls][Spt-BH_xls]B__3150"/>
      <sheetName val="[Spt-BH.xls][Spt-BH_xls]_S_1038"/>
      <sheetName val="[Spt-BH.xls][Spt-BH_xls]B__3151"/>
      <sheetName val="[Spt-BH.xls][Spt-BH_xls]B__3152"/>
      <sheetName val="[Spt-BH.xls][Spt-BH_xls]_S_1039"/>
      <sheetName val="[Spt-BH.xls][Spt-BH_xls]B__3153"/>
      <sheetName val="[Spt-BH.xls][Spt-BH_xls]B__3154"/>
      <sheetName val="[Spt-BH.xls][Spt-BH_xls]_S_1040"/>
      <sheetName val="[Spt-BH.xls][Spt-BH.xls]_S_1167"/>
      <sheetName val="[Spt-BH.xls][Spt-BH.xls]B__3296"/>
      <sheetName val="[Spt-BH.xls][Spt-BH.xls]B__3297"/>
      <sheetName val="[Spt-BH.xls][Spt-BH.xls]B__3298"/>
      <sheetName val="[Spt-BH.xls][Spt-BH.xls]B__3299"/>
      <sheetName val="[Spt-BH.xls][Spt-BH.xls]B__3300"/>
      <sheetName val="[Spt-BH.xls][Spt-BH.xls]B__3301"/>
      <sheetName val="[Spt-BH.xls][Spt-BH.xls]_S_1168"/>
      <sheetName val="[Spt-BH.xls][Spt-BH.xls]_S_1169"/>
      <sheetName val="[Spt-BH.xls][Spt-BH.xls]_S_1174"/>
      <sheetName val="[Spt-BH.xls][Spt-BH.xls]B__3339"/>
      <sheetName val="[Spt-BH.xls][Spt-BH.xls]B__3340"/>
      <sheetName val="[Spt-BH.xls][Spt-BH.xls]_S_1201"/>
      <sheetName val="[Spt-BH.xls][Spt-BH.xls]B__3341"/>
      <sheetName val="[Spt-BH.xls][Spt-BH.xls]B__3342"/>
      <sheetName val="[Spt-BH.xls]B____x005f_x0004______268"/>
      <sheetName val="[Spt-BH.xls]B___x005f_x0000__x000_264"/>
      <sheetName val="[Spt-BH.xls][Spt-BH.xls]B__3343"/>
      <sheetName val="[Spt-BH.xls][Spt-BH.xls]B__3326"/>
      <sheetName val="[Spt-BH.xls][Spt-BH.xls]B__3327"/>
      <sheetName val="[Spt-BH.xls][Spt-BH.xls]_S_1183"/>
      <sheetName val="[Spt-BH.xls][Spt-BH.xls]B__3328"/>
      <sheetName val="[Spt-BH.xls][Spt-BH.xls]B__3329"/>
      <sheetName val="[Spt-BH.xls][Spt-BH.xls]B__3344"/>
      <sheetName val="[Spt-BH.xls][Spt-BH.xls]B__3330"/>
      <sheetName val="[Spt-BH.xls][Spt-BH.xls]B__3331"/>
      <sheetName val="[Spt-BH.xls][Spt-BH.xls]_S_1184"/>
      <sheetName val="[Spt-BH.xls][Spt-BH_xls]B__3200"/>
      <sheetName val="[Spt-BH.xls][Spt-BH_xls]B__3201"/>
      <sheetName val="[Spt-BH.xls][Spt-BH_xls]B__3202"/>
      <sheetName val="[Spt-BH.xls][Spt-BH_xls]B__3203"/>
      <sheetName val="[Spt-BH.xls][Spt-BH_xls]_S_1056"/>
      <sheetName val="[Spt-BH.xls][Spt-BH_xls]B__3204"/>
      <sheetName val="[Spt-BH.xls][Spt-BH_xls]B__3205"/>
      <sheetName val="[Spt-BH.xls][Spt-BH_xls]B__3206"/>
      <sheetName val="[Spt-BH.xls][Spt-BH_xls]_S_1057"/>
      <sheetName val="[Spt-BH.xls][Spt-BH_xls]B__3207"/>
      <sheetName val="[Spt-BH.xls][Spt-BH_xls]B__3208"/>
      <sheetName val="[Spt-BH.xls][Spt-BH_xls]B__3209"/>
      <sheetName val="[Spt-BH.xls][Spt-BH_xls]B__3210"/>
      <sheetName val="[Spt-BH.xls][Spt-BH_xls]_S_1058"/>
      <sheetName val="[Spt-BH.xls][Spt-BH.xls]B__3332"/>
      <sheetName val="[Spt-BH.xls][Spt-BH.xls]_S_1180"/>
      <sheetName val="[Spt-BH.xls][Spt-BH_xls]B__3211"/>
      <sheetName val="[Spt-BH.xls][Spt-BH_xls]B__3212"/>
      <sheetName val="[Spt-BH.xls][Spt-BH_xls]_S_1059"/>
      <sheetName val="[Spt-BH.xls][Spt-BH_xls]B__3213"/>
      <sheetName val="[Spt-BH.xls][Spt-BH_xls]B__3214"/>
      <sheetName val="[Spt-BH.xls][Spt-BH_xls]_S_1060"/>
      <sheetName val="[Spt-BH.xls][Spt-BH.xls]_S_1175"/>
      <sheetName val="[Spt-BH.xls]B____x005f_x0004______266"/>
      <sheetName val="[Spt-BH.xls]B___x005f_x0000__x000_262"/>
      <sheetName val="[Spt-BH.xls][Spt-BH.xls]B__3312"/>
      <sheetName val="[Spt-BH.xls][Spt-BH.xls]B__3313"/>
      <sheetName val="[Spt-BH.xls][Spt-BH.xls]B__3314"/>
      <sheetName val="[Spt-BH.xls][Spt-BH.xls]B__3315"/>
      <sheetName val="[Spt-BH.xls][Spt-BH.xls]B__3316"/>
      <sheetName val="[Spt-BH.xls][Spt-BH.xls]B__3317"/>
      <sheetName val="[Spt-BH.xls][Spt-BH_xls]B__3170"/>
      <sheetName val="[Spt-BH.xls][Spt-BH_xls]B__3171"/>
      <sheetName val="[Spt-BH.xls][Spt-BH_xls]B__3172"/>
      <sheetName val="[Spt-BH.xls][Spt-BH_xls]B__3173"/>
      <sheetName val="[Spt-BH.xls][Spt-BH_xls]_S_1046"/>
      <sheetName val="[Spt-BH.xls][Spt-BH_xls]B__3174"/>
      <sheetName val="[Spt-BH.xls][Spt-BH_xls]B__3175"/>
      <sheetName val="[Spt-BH.xls][Spt-BH_xls]B__3176"/>
      <sheetName val="[Spt-BH.xls][Spt-BH_xls]_S_1047"/>
      <sheetName val="[Spt-BH.xls][Spt-BH_xls]B__3177"/>
      <sheetName val="[Spt-BH.xls][Spt-BH_xls]B__3178"/>
      <sheetName val="[Spt-BH.xls][Spt-BH_xls]B__3179"/>
      <sheetName val="[Spt-BH.xls][Spt-BH_xls]B__3180"/>
      <sheetName val="[Spt-BH.xls][Spt-BH_xls]_S_1048"/>
      <sheetName val="[Spt-BH.xls][Spt-BH.xls]B__3318"/>
      <sheetName val="[Spt-BH.xls][Spt-BH.xls]_S_1176"/>
      <sheetName val="[Spt-BH.xls][Spt-BH_xls]B__3181"/>
      <sheetName val="[Spt-BH.xls][Spt-BH_xls]B__3182"/>
      <sheetName val="[Spt-BH.xls][Spt-BH_xls]_S_1049"/>
      <sheetName val="[Spt-BH.xls][Spt-BH_xls]B__3183"/>
      <sheetName val="[Spt-BH.xls][Spt-BH_xls]B__3184"/>
      <sheetName val="[Spt-BH.xls][Spt-BH_xls]_S_1050"/>
      <sheetName val="[Spt-BH.xls][Spt-BH.xls]_S_1177"/>
      <sheetName val="[Spt-BH.xls]B____x005f_x0004______267"/>
      <sheetName val="[Spt-BH.xls]B___x005f_x0000__x000_263"/>
      <sheetName val="[Spt-BH.xls][Spt-BH.xls]B__3319"/>
      <sheetName val="[Spt-BH.xls][Spt-BH.xls]B__3320"/>
      <sheetName val="[Spt-BH.xls][Spt-BH.xls]B__3321"/>
      <sheetName val="[Spt-BH.xls][Spt-BH.xls]B__3322"/>
      <sheetName val="[Spt-BH.xls][Spt-BH.xls]B__3323"/>
      <sheetName val="[Spt-BH.xls][Spt-BH.xls]B__3324"/>
      <sheetName val="[Spt-BH.xls][Spt-BH_xls]B__3185"/>
      <sheetName val="[Spt-BH.xls][Spt-BH_xls]B__3186"/>
      <sheetName val="[Spt-BH.xls][Spt-BH_xls]B__3187"/>
      <sheetName val="[Spt-BH.xls][Spt-BH_xls]B__3188"/>
      <sheetName val="[Spt-BH.xls][Spt-BH_xls]_S_1051"/>
      <sheetName val="[Spt-BH.xls][Spt-BH_xls]B__3189"/>
      <sheetName val="[Spt-BH.xls][Spt-BH_xls]B__3190"/>
      <sheetName val="[Spt-BH.xls][Spt-BH_xls]B__3191"/>
      <sheetName val="[Spt-BH.xls][Spt-BH_xls]_S_1052"/>
      <sheetName val="[Spt-BH.xls][Spt-BH_xls]B__3192"/>
      <sheetName val="[Spt-BH.xls][Spt-BH_xls]B__3193"/>
      <sheetName val="[Spt-BH.xls][Spt-BH_xls]B__3194"/>
      <sheetName val="[Spt-BH.xls][Spt-BH_xls]B__3195"/>
      <sheetName val="[Spt-BH.xls][Spt-BH_xls]_S_1053"/>
      <sheetName val="[Spt-BH.xls][Spt-BH.xls]B__3325"/>
      <sheetName val="[Spt-BH.xls][Spt-BH.xls]_S_1178"/>
      <sheetName val="[Spt-BH.xls][Spt-BH_xls]B__3196"/>
      <sheetName val="[Spt-BH.xls][Spt-BH_xls]B__3197"/>
      <sheetName val="[Spt-BH.xls][Spt-BH_xls]_S_1054"/>
      <sheetName val="[Spt-BH.xls][Spt-BH_xls]B__3198"/>
      <sheetName val="[Spt-BH.xls][Spt-BH_xls]B__3199"/>
      <sheetName val="[Spt-BH.xls][Spt-BH_xls]_S_1055"/>
      <sheetName val="[Spt-BH.xls][Spt-BH.xls]B__3333"/>
      <sheetName val="[Spt-BH.xls][Spt-BH.xls]B__3334"/>
      <sheetName val="[Spt-BH.xls][Spt-BH.xls]B__3335"/>
      <sheetName val="[Spt-BH.xls][Spt-BH.xls]B__3336"/>
      <sheetName val="[Spt-BH.xls][Spt-BH.xls]B__3337"/>
      <sheetName val="[Spt-BH.xls][Spt-BH.xls]_S_1181"/>
      <sheetName val="[Spt-BH.xls][Spt-BH.xls]B__3338"/>
      <sheetName val="[Spt-BH.xls][Spt-BH.xls]_S_1182"/>
      <sheetName val="[Spt-BH.xls][Spt-BH.xls]B__3399"/>
      <sheetName val="[Spt-BH.xls][Spt-BH.xls]B__3400"/>
      <sheetName val="[Spt-BH.xls][Spt-BH.xls]_S_1206"/>
      <sheetName val="[Spt-BH.xls][Spt-BH.xls]B__3401"/>
      <sheetName val="[Spt-BH.xls][Spt-BH.xls]B__3402"/>
      <sheetName val="[Spt-BH.xls]B____x005f_x0004______269"/>
      <sheetName val="[Spt-BH.xls]B___x005f_x0000__x000_265"/>
      <sheetName val="[Spt-BH.xls][Spt-BH.xls]B__3403"/>
      <sheetName val="[Spt-BH.xls][Spt-BH.xls]B__3404"/>
      <sheetName val="[Spt-BH.xls][Spt-BH.xls]B__3345"/>
      <sheetName val="[Spt-BH.xls][Spt-BH.xls]_S_1202"/>
      <sheetName val="[Spt-BH.xls][Spt-BH_xls]B__3215"/>
      <sheetName val="[Spt-BH.xls][Spt-BH_xls]B__3216"/>
      <sheetName val="[Spt-BH.xls][Spt-BH_xls]B__3217"/>
      <sheetName val="[Spt-BH.xls][Spt-BH_xls]B__3218"/>
      <sheetName val="[Spt-BH.xls][Spt-BH_xls]_S_1061"/>
      <sheetName val="[Spt-BH.xls][Spt-BH_xls]B__3219"/>
      <sheetName val="[Spt-BH.xls][Spt-BH_xls]B__3220"/>
      <sheetName val="[Spt-BH.xls][Spt-BH_xls]B__3221"/>
      <sheetName val="[Spt-BH.xls][Spt-BH_xls]_S_1062"/>
      <sheetName val="[Spt-BH.xls][Spt-BH_xls]B__3222"/>
      <sheetName val="[Spt-BH.xls][Spt-BH_xls]B__3223"/>
      <sheetName val="[Spt-BH.xls][Spt-BH_xls]B__3224"/>
      <sheetName val="[Spt-BH.xls][Spt-BH_xls]B__3225"/>
      <sheetName val="[Spt-BH.xls][Spt-BH_xls]_S_1063"/>
      <sheetName val="[Spt-BH.xls][Spt-BH_xls]B__3226"/>
      <sheetName val="[Spt-BH.xls][Spt-BH_xls]B__3227"/>
      <sheetName val="[Spt-BH.xls][Spt-BH_xls]_S_1064"/>
      <sheetName val="[Spt-BH.xls][Spt-BH_xls]B__3228"/>
      <sheetName val="[Spt-BH.xls][Spt-BH_xls]B__3229"/>
      <sheetName val="[Spt-BH.xls][Spt-BH_xls]_S_1065"/>
      <sheetName val="[Spt-BH.xls][Spt-BH.xls]B__3346"/>
      <sheetName val="[Spt-BH.xls][Spt-BH.xls]B__3347"/>
      <sheetName val="[Spt-BH.xls][Spt-BH.xls]_S_1191"/>
      <sheetName val="[Spt-BH.xls][Spt-BH.xls]B__3348"/>
      <sheetName val="[Spt-BH.xls][Spt-BH.xls]B__3349"/>
      <sheetName val="[Spt-BH.xls][Spt-BH.xls]B__3350"/>
      <sheetName val="[Spt-BH.xls][Spt-BH.xls]_S_1185"/>
      <sheetName val="[Spt-BH.xls][Spt-BH.xls]B__3351"/>
      <sheetName val="[Spt-BH.xls][Spt-BH.xls]_S_1186"/>
      <sheetName val="[Spt-BH.xls][Spt-BH.xls]B__3365"/>
      <sheetName val="[Spt-BH.xls][Spt-BH.xls]B__3366"/>
      <sheetName val="[Spt-BH.xls][Spt-BH.xls]_S_1196"/>
      <sheetName val="[Spt-BH.xls][Spt-BH.xls]B__3367"/>
      <sheetName val="[Spt-BH.xls][Spt-BH.xls]B__3368"/>
      <sheetName val="[Spt-BH.xls]B____x005f_x0004______270"/>
      <sheetName val="[Spt-BH.xls]B___x005f_x0000__x000_266"/>
      <sheetName val="[Spt-BH.xls][Spt-BH.xls]B__3369"/>
      <sheetName val="[Spt-BH.xls][Spt-BH.xls]B__3370"/>
      <sheetName val="[Spt-BH.xls][Spt-BH.xls]B__3352"/>
      <sheetName val="[Spt-BH.xls][Spt-BH.xls]_S_1192"/>
      <sheetName val="[Spt-BH.xls][Spt-BH_xls]B__3230"/>
      <sheetName val="[Spt-BH.xls][Spt-BH_xls]B__3231"/>
      <sheetName val="[Spt-BH.xls][Spt-BH_xls]B__3232"/>
      <sheetName val="[Spt-BH.xls][Spt-BH_xls]B__3233"/>
      <sheetName val="[Spt-BH.xls][Spt-BH_xls]_S_1066"/>
      <sheetName val="[Spt-BH.xls][Spt-BH_xls]B__3234"/>
      <sheetName val="[Spt-BH.xls][Spt-BH_xls]B__3235"/>
      <sheetName val="[Spt-BH.xls][Spt-BH_xls]B__3236"/>
      <sheetName val="[Spt-BH.xls][Spt-BH_xls]_S_1067"/>
      <sheetName val="[Spt-BH.xls][Spt-BH_xls]B__3237"/>
      <sheetName val="[Spt-BH.xls][Spt-BH_xls]B__3238"/>
      <sheetName val="[Spt-BH.xls][Spt-BH_xls]B__3239"/>
      <sheetName val="[Spt-BH.xls][Spt-BH_xls]B__3240"/>
      <sheetName val="[Spt-BH.xls][Spt-BH_xls]_S_1068"/>
      <sheetName val="[Spt-BH.xls][Spt-BH_xls]B__3241"/>
      <sheetName val="[Spt-BH.xls][Spt-BH_xls]B__3242"/>
      <sheetName val="[Spt-BH.xls][Spt-BH_xls]_S_1069"/>
      <sheetName val="[Spt-BH.xls][Spt-BH_xls]B__3243"/>
      <sheetName val="[Spt-BH.xls][Spt-BH_xls]B__3244"/>
      <sheetName val="[Spt-BH.xls][Spt-BH_xls]_S_1070"/>
      <sheetName val="[Spt-BH.xls][Spt-BH.xls]_S_1187"/>
      <sheetName val="[Spt-BH.xls][Spt-BH.xls]B__3353"/>
      <sheetName val="[Spt-BH.xls][Spt-BH.xls]B__3354"/>
      <sheetName val="[Spt-BH.xls][Spt-BH.xls]B__3355"/>
      <sheetName val="[Spt-BH.xls][Spt-BH.xls]B__3356"/>
      <sheetName val="[Spt-BH.xls][Spt-BH.xls]B__3357"/>
      <sheetName val="[Spt-BH.xls][Spt-BH.xls]B__3358"/>
      <sheetName val="[Spt-BH.xls][Spt-BH.xls]_S_1188"/>
      <sheetName val="[Spt-BH.xls][Spt-BH.xls]_S_1189"/>
      <sheetName val="[Spt-BH.xls][Spt-BH.xls]B__3359"/>
      <sheetName val="[Spt-BH.xls][Spt-BH.xls]B__3360"/>
      <sheetName val="[Spt-BH.xls][Spt-BH.xls]B__3361"/>
      <sheetName val="[Spt-BH.xls][Spt-BH.xls]B__3362"/>
      <sheetName val="[Spt-BH.xls][Spt-BH.xls]B__3363"/>
      <sheetName val="[Spt-BH.xls][Spt-BH.xls]B__3364"/>
      <sheetName val="[Spt-BH.xls][Spt-BH.xls]_S_1190"/>
      <sheetName val="[Spt-BH.xls][Spt-BH.xls]B__3381"/>
      <sheetName val="[Spt-BH.xls][Spt-BH.xls]B__3382"/>
      <sheetName val="[Spt-BH.xls][Spt-BH.xls]_S_1199"/>
      <sheetName val="[Spt-BH.xls][Spt-BH.xls]B__3383"/>
      <sheetName val="[Spt-BH.xls][Spt-BH.xls]B__3384"/>
      <sheetName val="[Spt-BH.xls][Spt-BH.xls]_S_1193"/>
      <sheetName val="[Spt-BH.xls][Spt-BH.xls]B__3371"/>
      <sheetName val="[Spt-BH.xls][Spt-BH.xls]B__3372"/>
      <sheetName val="[Spt-BH.xls][Spt-BH.xls]B__3373"/>
      <sheetName val="[Spt-BH.xls][Spt-BH.xls]B__3374"/>
      <sheetName val="[Spt-BH.xls][Spt-BH.xls]B__3375"/>
      <sheetName val="[Spt-BH.xls][Spt-BH.xls]B__3376"/>
      <sheetName val="[Spt-BH.xls][Spt-BH.xls]_S_1194"/>
      <sheetName val="[Spt-BH.xls][Spt-BH.xls]_S_1195"/>
      <sheetName val="[Spt-BH.xls][Spt-BH.xls]B__3377"/>
      <sheetName val="[Spt-BH.xls][Spt-BH.xls]B__3378"/>
      <sheetName val="[Spt-BH.xls][Spt-BH.xls]B__3379"/>
      <sheetName val="[Spt-BH.xls][Spt-BH.xls]B__3380"/>
      <sheetName val="[Spt-BH.xls]B____x005f_x0004______272"/>
      <sheetName val="[Spt-BH.xls]B___x005f_x0000__x000_268"/>
      <sheetName val="[Spt-BH.xls][Spt-BH.xls]B__3392"/>
      <sheetName val="[Spt-BH.xls][Spt-BH.xls]B__3393"/>
      <sheetName val="[Spt-BH.xls][Spt-BH.xls]B__3394"/>
      <sheetName val="[Spt-BH.xls][Spt-BH.xls]B__3395"/>
      <sheetName val="[Spt-BH.xls][Spt-BH.xls]B__3396"/>
      <sheetName val="[Spt-BH.xls][Spt-BH.xls]B__3397"/>
      <sheetName val="[Spt-BH.xls][Spt-BH_xls]B__3260"/>
      <sheetName val="[Spt-BH.xls][Spt-BH_xls]B__3261"/>
      <sheetName val="[Spt-BH.xls][Spt-BH_xls]B__3262"/>
      <sheetName val="[Spt-BH.xls][Spt-BH_xls]B__3263"/>
      <sheetName val="[Spt-BH.xls][Spt-BH_xls]_S_1076"/>
      <sheetName val="[Spt-BH.xls][Spt-BH_xls]B__3264"/>
      <sheetName val="[Spt-BH.xls][Spt-BH_xls]B__3265"/>
      <sheetName val="[Spt-BH.xls][Spt-BH_xls]B__3266"/>
      <sheetName val="[Spt-BH.xls][Spt-BH_xls]_S_1077"/>
      <sheetName val="[Spt-BH.xls][Spt-BH_xls]B__3267"/>
      <sheetName val="[Spt-BH.xls][Spt-BH_xls]B__3268"/>
      <sheetName val="[Spt-BH.xls][Spt-BH_xls]B__3269"/>
      <sheetName val="[Spt-BH.xls][Spt-BH_xls]B__3270"/>
      <sheetName val="[Spt-BH.xls][Spt-BH_xls]_S_1078"/>
      <sheetName val="[Spt-BH.xls][Spt-BH.xls]B__3398"/>
      <sheetName val="[Spt-BH.xls][Spt-BH.xls]_S_1200"/>
      <sheetName val="[Spt-BH.xls][Spt-BH_xls]B__3271"/>
      <sheetName val="[Spt-BH.xls][Spt-BH_xls]B__3272"/>
      <sheetName val="[Spt-BH.xls][Spt-BH_xls]_S_1079"/>
      <sheetName val="[Spt-BH.xls][Spt-BH_xls]B__3273"/>
      <sheetName val="[Spt-BH.xls][Spt-BH_xls]B__3274"/>
      <sheetName val="[Spt-BH.xls][Spt-BH_xls]_S_1080"/>
      <sheetName val="[Spt-BH.xls][Spt-BH.xls]_S_1197"/>
      <sheetName val="[Spt-BH.xls]B____x005f_x0004______271"/>
      <sheetName val="[Spt-BH.xls]B___x005f_x0000__x000_267"/>
      <sheetName val="[Spt-BH.xls][Spt-BH.xls]B__3385"/>
      <sheetName val="[Spt-BH.xls][Spt-BH.xls]B__3386"/>
      <sheetName val="[Spt-BH.xls][Spt-BH.xls]B__3387"/>
      <sheetName val="[Spt-BH.xls][Spt-BH.xls]B__3388"/>
      <sheetName val="[Spt-BH.xls][Spt-BH.xls]B__3389"/>
      <sheetName val="[Spt-BH.xls][Spt-BH.xls]B__3390"/>
      <sheetName val="[Spt-BH.xls][Spt-BH_xls]B__3245"/>
      <sheetName val="[Spt-BH.xls][Spt-BH_xls]B__3246"/>
      <sheetName val="[Spt-BH.xls][Spt-BH_xls]B__3247"/>
      <sheetName val="[Spt-BH.xls][Spt-BH_xls]B__3248"/>
      <sheetName val="[Spt-BH.xls][Spt-BH_xls]_S_1071"/>
      <sheetName val="[Spt-BH.xls][Spt-BH_xls]B__3249"/>
      <sheetName val="[Spt-BH.xls][Spt-BH_xls]B__3250"/>
      <sheetName val="[Spt-BH.xls][Spt-BH_xls]B__3251"/>
      <sheetName val="[Spt-BH.xls][Spt-BH_xls]_S_1072"/>
      <sheetName val="[Spt-BH.xls][Spt-BH_xls]B__3252"/>
      <sheetName val="[Spt-BH.xls][Spt-BH_xls]B__3253"/>
      <sheetName val="[Spt-BH.xls][Spt-BH_xls]B__3254"/>
      <sheetName val="[Spt-BH.xls][Spt-BH_xls]B__3255"/>
      <sheetName val="[Spt-BH.xls][Spt-BH_xls]_S_1073"/>
      <sheetName val="[Spt-BH.xls][Spt-BH.xls]B__3391"/>
      <sheetName val="[Spt-BH.xls][Spt-BH.xls]_S_1198"/>
      <sheetName val="[Spt-BH.xls][Spt-BH_xls]B__3256"/>
      <sheetName val="[Spt-BH.xls][Spt-BH_xls]B__3257"/>
      <sheetName val="[Spt-BH.xls][Spt-BH_xls]_S_1074"/>
      <sheetName val="[Spt-BH.xls][Spt-BH_xls]B__3258"/>
      <sheetName val="[Spt-BH.xls][Spt-BH_xls]B__3259"/>
      <sheetName val="[Spt-BH.xls][Spt-BH_xls]_S_1075"/>
      <sheetName val="[Spt-BH.xls][Spt-BH.xls]_S_1203"/>
      <sheetName val="[Spt-BH.xls][Spt-BH.xls]B__3405"/>
      <sheetName val="[Spt-BH.xls][Spt-BH.xls]B__3406"/>
      <sheetName val="[Spt-BH.xls][Spt-BH.xls]B__3407"/>
      <sheetName val="[Spt-BH.xls][Spt-BH.xls]B__3408"/>
      <sheetName val="[Spt-BH.xls][Spt-BH.xls]B__3409"/>
      <sheetName val="[Spt-BH.xls][Spt-BH.xls]_S_1204"/>
      <sheetName val="[Spt-BH.xls][Spt-BH.xls]B__3410"/>
      <sheetName val="[Spt-BH.xls][Spt-BH.xls]_S_1205"/>
      <sheetName val="[Spt-BH.xls][Spt-BH.xls]B__3431"/>
      <sheetName val="[Spt-BH.xls][Spt-BH.xls]B__3432"/>
      <sheetName val="[Spt-BH.xls][Spt-BH.xls]_S_1215"/>
      <sheetName val="[Spt-BH.xls][Spt-BH.xls]B__3433"/>
      <sheetName val="[Spt-BH.xls][Spt-BH.xls]B__3434"/>
      <sheetName val="[Spt-BH.xls]B____x005f_x0004______274"/>
      <sheetName val="[Spt-BH.xls]B___x005f_x0000__x000_270"/>
      <sheetName val="[Spt-BH.xls][Spt-BH.xls]B__3435"/>
      <sheetName val="[Spt-BH.xls][Spt-BH.xls]B__3418"/>
      <sheetName val="[Spt-BH.xls][Spt-BH.xls]B__3419"/>
      <sheetName val="[Spt-BH.xls][Spt-BH.xls]_S_1213"/>
      <sheetName val="[Spt-BH.xls][Spt-BH.xls]B__3420"/>
      <sheetName val="[Spt-BH.xls][Spt-BH.xls]B__3421"/>
      <sheetName val="[Spt-BH.xls][Spt-BH.xls]_S_1209"/>
      <sheetName val="[Spt-BH.xls][Spt-BH.xls]B__3436"/>
      <sheetName val="[Spt-BH.xls][Spt-BH.xls]B__3422"/>
      <sheetName val="[Spt-BH.xls][Spt-BH.xls]B__3423"/>
      <sheetName val="[Spt-BH.xls][Spt-BH.xls]_S_1214"/>
      <sheetName val="[Spt-BH.xls][Spt-BH_xls]B__3290"/>
      <sheetName val="[Spt-BH.xls][Spt-BH_xls]B__3291"/>
      <sheetName val="[Spt-BH.xls][Spt-BH_xls]B__3292"/>
      <sheetName val="[Spt-BH.xls][Spt-BH_xls]B__3293"/>
      <sheetName val="[Spt-BH.xls][Spt-BH_xls]_S_1086"/>
      <sheetName val="[Spt-BH.xls][Spt-BH_xls]B__3294"/>
      <sheetName val="[Spt-BH.xls][Spt-BH_xls]B__3295"/>
      <sheetName val="[Spt-BH.xls][Spt-BH_xls]B__3296"/>
      <sheetName val="[Spt-BH.xls][Spt-BH_xls]_S_1087"/>
      <sheetName val="[Spt-BH.xls][Spt-BH_xls]B__3297"/>
      <sheetName val="[Spt-BH.xls][Spt-BH_xls]B__3298"/>
      <sheetName val="[Spt-BH.xls][Spt-BH_xls]B__3299"/>
      <sheetName val="[Spt-BH.xls][Spt-BH_xls]B__3300"/>
      <sheetName val="[Spt-BH.xls][Spt-BH_xls]_S_1088"/>
      <sheetName val="[Spt-BH.xls][Spt-BH.xls]B__3424"/>
      <sheetName val="[Spt-BH.xls][Spt-BH.xls]_S_1210"/>
      <sheetName val="[Spt-BH.xls][Spt-BH_xls]B__3301"/>
      <sheetName val="[Spt-BH.xls][Spt-BH_xls]B__3302"/>
      <sheetName val="[Spt-BH.xls][Spt-BH_xls]_S_1089"/>
      <sheetName val="[Spt-BH.xls][Spt-BH_xls]B__3303"/>
      <sheetName val="[Spt-BH.xls][Spt-BH_xls]B__3304"/>
      <sheetName val="[Spt-BH.xls][Spt-BH_xls]_S_1090"/>
      <sheetName val="[Spt-BH.xls]B____x005f_x0004______273"/>
      <sheetName val="[Spt-BH.xls]B___x005f_x0000__x000_269"/>
      <sheetName val="[Spt-BH.xls][Spt-BH.xls]B__3411"/>
      <sheetName val="[Spt-BH.xls][Spt-BH.xls]B__3412"/>
      <sheetName val="[Spt-BH.xls][Spt-BH.xls]B__3413"/>
      <sheetName val="[Spt-BH.xls][Spt-BH.xls]B__3414"/>
      <sheetName val="[Spt-BH.xls][Spt-BH.xls]_S_1207"/>
      <sheetName val="[Spt-BH.xls][Spt-BH.xls]B__3415"/>
      <sheetName val="[Spt-BH.xls][Spt-BH.xls]B__3416"/>
      <sheetName val="[Spt-BH.xls][Spt-BH_xls]B__3275"/>
      <sheetName val="[Spt-BH.xls][Spt-BH_xls]B__3276"/>
      <sheetName val="[Spt-BH.xls][Spt-BH_xls]B__3277"/>
      <sheetName val="[Spt-BH.xls][Spt-BH_xls]B__3278"/>
      <sheetName val="[Spt-BH.xls][Spt-BH_xls]_S_1081"/>
      <sheetName val="[Spt-BH.xls][Spt-BH_xls]B__3279"/>
      <sheetName val="[Spt-BH.xls][Spt-BH_xls]B__3280"/>
      <sheetName val="[Spt-BH.xls][Spt-BH_xls]B__3281"/>
      <sheetName val="[Spt-BH.xls][Spt-BH_xls]_S_1082"/>
      <sheetName val="[Spt-BH.xls][Spt-BH_xls]B__3282"/>
      <sheetName val="[Spt-BH.xls][Spt-BH_xls]B__3283"/>
      <sheetName val="[Spt-BH.xls][Spt-BH_xls]B__3284"/>
      <sheetName val="[Spt-BH.xls][Spt-BH_xls]B__3285"/>
      <sheetName val="[Spt-BH.xls][Spt-BH_xls]_S_1083"/>
      <sheetName val="[Spt-BH.xls][Spt-BH.xls]B__3417"/>
      <sheetName val="[Spt-BH.xls][Spt-BH.xls]_S_1208"/>
      <sheetName val="[Spt-BH.xls][Spt-BH_xls]B__3286"/>
      <sheetName val="[Spt-BH.xls][Spt-BH_xls]B__3287"/>
      <sheetName val="[Spt-BH.xls][Spt-BH_xls]_S_1084"/>
      <sheetName val="[Spt-BH.xls][Spt-BH_xls]B__3288"/>
      <sheetName val="[Spt-BH.xls][Spt-BH_xls]B__3289"/>
      <sheetName val="[Spt-BH.xls][Spt-BH_xls]_S_1085"/>
      <sheetName val="[Spt-BH.xls][Spt-BH.xls]B__3425"/>
      <sheetName val="[Spt-BH.xls][Spt-BH.xls]B__3426"/>
      <sheetName val="[Spt-BH.xls][Spt-BH.xls]B__3427"/>
      <sheetName val="[Spt-BH.xls][Spt-BH.xls]B__3428"/>
      <sheetName val="[Spt-BH.xls][Spt-BH.xls]B__3429"/>
      <sheetName val="[Spt-BH.xls][Spt-BH.xls]_S_1211"/>
      <sheetName val="[Spt-BH.xls][Spt-BH.xls]B__3430"/>
      <sheetName val="[Spt-BH.xls][Spt-BH.xls]_S_1212"/>
      <sheetName val="[Spt-BH.xls][Spt-BH.xls]B__3449"/>
      <sheetName val="[Spt-BH.xls][Spt-BH.xls]B__3450"/>
      <sheetName val="[Spt-BH.xls][Spt-BH.xls]_S_1247"/>
      <sheetName val="[Spt-BH.xls][Spt-BH.xls]B__3451"/>
      <sheetName val="[Spt-BH.xls][Spt-BH.xls]B__3452"/>
      <sheetName val="[Spt-BH.xls][Spt-BH.xls]B__3453"/>
      <sheetName val="[Spt-BH.xls][Spt-BH.xls]_S_1220"/>
      <sheetName val="[Spt-BH.xls][Spt-BH.xls]B__3454"/>
      <sheetName val="[Spt-BH.xls][Spt-BH.xls]_S_1221"/>
      <sheetName val="[Spt-BH.xls][Spt-BH.xls]B__3437"/>
      <sheetName val="[Spt-BH.xls][Spt-BH.xls]B__3438"/>
      <sheetName val="[Spt-BH.xls][Spt-BH.xls]B__3439"/>
      <sheetName val="[Spt-BH.xls][Spt-BH.xls]B__3440"/>
      <sheetName val="[Spt-BH.xls][Spt-BH.xls]B__3441"/>
      <sheetName val="[Spt-BH.xls][Spt-BH.xls]_S_1216"/>
      <sheetName val="[Spt-BH.xls][Spt-BH.xls]B__3442"/>
      <sheetName val="[Spt-BH.xls][Spt-BH.xls]_S_1217"/>
      <sheetName val="[Spt-BH.xls][Spt-BH.xls]B__3443"/>
      <sheetName val="[Spt-BH.xls][Spt-BH.xls]B__3444"/>
      <sheetName val="[Spt-BH.xls][Spt-BH.xls]B__3445"/>
      <sheetName val="[Spt-BH.xls][Spt-BH.xls]B__3446"/>
      <sheetName val="[Spt-BH.xls][Spt-BH.xls]B__3447"/>
      <sheetName val="[Spt-BH.xls][Spt-BH.xls]_S_1218"/>
      <sheetName val="[Spt-BH.xls][Spt-BH.xls]B__3448"/>
      <sheetName val="[Spt-BH.xls][Spt-BH.xls]_S_1219"/>
      <sheetName val="[Spt-BH.xls][Spt-BH.xls]_S_1244"/>
      <sheetName val="[Spt-BH.xls]B____x005f_x0004______275"/>
      <sheetName val="[Spt-BH.xls]B____x005f_x0004______276"/>
      <sheetName val="[Spt-BH.xls]B___x005f_x0000__x000_271"/>
      <sheetName val="[Spt-BH.xls]B____x005f_x0004______277"/>
      <sheetName val="[Spt-BH.xls]B___x005f_x0000__x000_272"/>
      <sheetName val="[Spt-BH.xls]B____x005f_x0004______278"/>
      <sheetName val="[Spt-BH.xls]B___x005f_x0000__x000_273"/>
      <sheetName val="[Spt-BH.xls][Spt-BH.xls]B__3465"/>
      <sheetName val="[Spt-BH.xls][Spt-BH.xls]B__3466"/>
      <sheetName val="[Spt-BH.xls][Spt-BH.xls]B__3467"/>
      <sheetName val="[Spt-BH.xls][Spt-BH.xls]B__3468"/>
      <sheetName val="[Spt-BH.xls][Spt-BH.xls]B__3469"/>
      <sheetName val="[Spt-BH.xls][Spt-BH.xls]B__3470"/>
      <sheetName val="[Spt-BH.xls][Spt-BH.xls]B__3472"/>
      <sheetName val="[Spt-BH.xls][Spt-BH.xls]B__3473"/>
      <sheetName val="[Spt-BH.xls][Spt-BH.xls]_S_1223"/>
      <sheetName val="[Spt-BH.xls][Spt-BH.xls]B__3474"/>
      <sheetName val="[Spt-BH.xls][Spt-BH.xls]B__3475"/>
      <sheetName val="[Spt-BH.xls]B____x005f_x0004______283"/>
      <sheetName val="[Spt-BH.xls]B___x005f_x0000__x000_278"/>
      <sheetName val="[Spt-BH.xls][Spt-BH.xls]B__3476"/>
      <sheetName val="[Spt-BH.xls][Spt-BH.xls]B__3477"/>
      <sheetName val="[Spt-BH.xls][Spt-BH.xls]B__3471"/>
      <sheetName val="[Spt-BH.xls][Spt-BH.xls]_S_1222"/>
      <sheetName val="[Spt-BH.xls][Spt-BH_xls]B__3365"/>
      <sheetName val="[Spt-BH.xls][Spt-BH_xls]B__3366"/>
      <sheetName val="[Spt-BH.xls][Spt-BH_xls]B__3367"/>
      <sheetName val="[Spt-BH.xls][Spt-BH_xls]B__3368"/>
      <sheetName val="[Spt-BH.xls][Spt-BH_xls]_S_1111"/>
      <sheetName val="[Spt-BH.xls][Spt-BH_xls]B__3369"/>
      <sheetName val="[Spt-BH.xls][Spt-BH_xls]B__3370"/>
      <sheetName val="[Spt-BH.xls][Spt-BH_xls]B__3371"/>
      <sheetName val="[Spt-BH.xls][Spt-BH_xls]_S_1112"/>
      <sheetName val="[Spt-BH.xls][Spt-BH_xls]B__3372"/>
      <sheetName val="[Spt-BH.xls][Spt-BH_xls]B__3373"/>
      <sheetName val="[Spt-BH.xls][Spt-BH_xls]B__3374"/>
      <sheetName val="[Spt-BH.xls][Spt-BH_xls]B__3375"/>
      <sheetName val="[Spt-BH.xls][Spt-BH_xls]_S_1113"/>
      <sheetName val="[Spt-BH.xls][Spt-BH_xls]B__3376"/>
      <sheetName val="[Spt-BH.xls][Spt-BH_xls]B__3377"/>
      <sheetName val="[Spt-BH.xls][Spt-BH_xls]_S_1114"/>
      <sheetName val="[Spt-BH.xls][Spt-BH_xls]B__3378"/>
      <sheetName val="[Spt-BH.xls][Spt-BH_xls]B__3379"/>
      <sheetName val="[Spt-BH.xls][Spt-BH_xls]_S_1115"/>
      <sheetName val="[Spt-BH.xls]B____x005f_x0004______279"/>
      <sheetName val="[Spt-BH.xls]B___x005f_x0000__x000_274"/>
      <sheetName val="[Spt-BH.xls][Spt-BH_xls]B__3305"/>
      <sheetName val="[Spt-BH.xls][Spt-BH_xls]B__3306"/>
      <sheetName val="[Spt-BH.xls][Spt-BH_xls]B__3307"/>
      <sheetName val="[Spt-BH.xls][Spt-BH_xls]B__3308"/>
      <sheetName val="[Spt-BH.xls][Spt-BH_xls]_S_1091"/>
      <sheetName val="[Spt-BH.xls][Spt-BH_xls]B__3309"/>
      <sheetName val="[Spt-BH.xls][Spt-BH_xls]B__3310"/>
      <sheetName val="[Spt-BH.xls][Spt-BH_xls]B__3311"/>
      <sheetName val="[Spt-BH.xls][Spt-BH_xls]_S_1092"/>
      <sheetName val="[Spt-BH.xls][Spt-BH_xls]B__3312"/>
      <sheetName val="[Spt-BH.xls][Spt-BH_xls]B__3313"/>
      <sheetName val="[Spt-BH.xls][Spt-BH_xls]B__3314"/>
      <sheetName val="[Spt-BH.xls][Spt-BH_xls]B__3315"/>
      <sheetName val="[Spt-BH.xls][Spt-BH_xls]_S_1093"/>
      <sheetName val="[Spt-BH.xls][Spt-BH_xls]B__3316"/>
      <sheetName val="[Spt-BH.xls][Spt-BH_xls]B__3317"/>
      <sheetName val="[Spt-BH.xls][Spt-BH_xls]_S_1094"/>
      <sheetName val="[Spt-BH.xls][Spt-BH_xls]B__3318"/>
      <sheetName val="[Spt-BH.xls][Spt-BH_xls]B__3319"/>
      <sheetName val="[Spt-BH.xls][Spt-BH_xls]_S_1095"/>
      <sheetName val="[Spt-BH.xls]B____x005f_x0004______280"/>
      <sheetName val="[Spt-BH.xls]B___x005f_x0000__x000_275"/>
      <sheetName val="[Spt-BH.xls][Spt-BH_xls]B__3320"/>
      <sheetName val="[Spt-BH.xls][Spt-BH_xls]B__3321"/>
      <sheetName val="[Spt-BH.xls][Spt-BH_xls]B__3322"/>
      <sheetName val="[Spt-BH.xls][Spt-BH_xls]B__3323"/>
      <sheetName val="[Spt-BH.xls][Spt-BH_xls]_S_1096"/>
      <sheetName val="[Spt-BH.xls][Spt-BH_xls]B__3324"/>
      <sheetName val="[Spt-BH.xls][Spt-BH_xls]B__3325"/>
      <sheetName val="[Spt-BH.xls][Spt-BH_xls]B__3326"/>
      <sheetName val="[Spt-BH.xls][Spt-BH_xls]_S_1097"/>
      <sheetName val="[Spt-BH.xls][Spt-BH_xls]B__3327"/>
      <sheetName val="[Spt-BH.xls][Spt-BH_xls]B__3328"/>
      <sheetName val="[Spt-BH.xls][Spt-BH_xls]B__3329"/>
      <sheetName val="[Spt-BH.xls][Spt-BH_xls]B__3330"/>
      <sheetName val="[Spt-BH.xls][Spt-BH_xls]_S_1098"/>
      <sheetName val="[Spt-BH.xls][Spt-BH_xls]B__3331"/>
      <sheetName val="[Spt-BH.xls][Spt-BH_xls]B__3332"/>
      <sheetName val="[Spt-BH.xls][Spt-BH_xls]_S_1099"/>
      <sheetName val="[Spt-BH.xls][Spt-BH_xls]B__3333"/>
      <sheetName val="[Spt-BH.xls][Spt-BH_xls]B__3334"/>
      <sheetName val="[Spt-BH.xls][Spt-BH_xls]_S_1100"/>
      <sheetName val="[Spt-BH.xls][Spt-BH.xls]B__3455"/>
      <sheetName val="[Spt-BH.xls][Spt-BH.xls]B__3456"/>
      <sheetName val="[Spt-BH.xls]B____x005f_x0004______281"/>
      <sheetName val="[Spt-BH.xls]B___x005f_x0000__x000_276"/>
      <sheetName val="[Spt-BH.xls][Spt-BH.xls]B__3457"/>
      <sheetName val="[Spt-BH.xls][Spt-BH_xls]B__3335"/>
      <sheetName val="[Spt-BH.xls][Spt-BH_xls]B__3336"/>
      <sheetName val="[Spt-BH.xls][Spt-BH_xls]B__3337"/>
      <sheetName val="[Spt-BH.xls][Spt-BH_xls]B__3338"/>
      <sheetName val="[Spt-BH.xls][Spt-BH_xls]_S_1101"/>
      <sheetName val="[Spt-BH.xls][Spt-BH_xls]B__3339"/>
      <sheetName val="[Spt-BH.xls][Spt-BH_xls]B__3340"/>
      <sheetName val="[Spt-BH.xls][Spt-BH_xls]B__3341"/>
      <sheetName val="[Spt-BH.xls][Spt-BH_xls]_S_1102"/>
      <sheetName val="[Spt-BH.xls][Spt-BH_xls]B__3342"/>
      <sheetName val="[Spt-BH.xls][Spt-BH_xls]B__3343"/>
      <sheetName val="[Spt-BH.xls][Spt-BH_xls]B__3344"/>
      <sheetName val="[Spt-BH.xls][Spt-BH_xls]B__3345"/>
      <sheetName val="[Spt-BH.xls][Spt-BH_xls]_S_1103"/>
      <sheetName val="[Spt-BH.xls][Spt-BH_xls]B__3346"/>
      <sheetName val="[Spt-BH.xls][Spt-BH_xls]B__3347"/>
      <sheetName val="[Spt-BH.xls][Spt-BH_xls]_S_1104"/>
      <sheetName val="[Spt-BH.xls][Spt-BH_xls]B__3348"/>
      <sheetName val="[Spt-BH.xls][Spt-BH_xls]B__3349"/>
      <sheetName val="[Spt-BH.xls][Spt-BH_xls]_S_1105"/>
      <sheetName val="[Spt-BH.xls][Spt-BH.xls]B__3458"/>
      <sheetName val="[Spt-BH.xls][Spt-BH.xls]B__3459"/>
      <sheetName val="[Spt-BH.xls][Spt-BH.xls]B__3460"/>
      <sheetName val="[Spt-BH.xls][Spt-BH.xls]B__3461"/>
      <sheetName val="[Spt-BH.xls][Spt-BH.xls]B__3462"/>
      <sheetName val="[Spt-BH.xls][Spt-BH.xls]B__3463"/>
      <sheetName val="[Spt-BH.xls]B____x005f_x0004______282"/>
      <sheetName val="[Spt-BH.xls]B___x005f_x0000__x000_277"/>
      <sheetName val="[Spt-BH.xls][Spt-BH.xls]B__3464"/>
      <sheetName val="[Spt-BH.xls][Spt-BH_xls]B__3350"/>
      <sheetName val="[Spt-BH.xls][Spt-BH_xls]B__3351"/>
      <sheetName val="[Spt-BH.xls][Spt-BH_xls]B__3352"/>
      <sheetName val="[Spt-BH.xls][Spt-BH_xls]B__3353"/>
      <sheetName val="[Spt-BH.xls][Spt-BH_xls]_S_1106"/>
      <sheetName val="[Spt-BH.xls][Spt-BH_xls]B__3354"/>
      <sheetName val="[Spt-BH.xls][Spt-BH_xls]B__3355"/>
      <sheetName val="[Spt-BH.xls][Spt-BH_xls]B__3356"/>
      <sheetName val="[Spt-BH.xls][Spt-BH_xls]_S_1107"/>
      <sheetName val="[Spt-BH.xls][Spt-BH_xls]B__3357"/>
      <sheetName val="[Spt-BH.xls][Spt-BH_xls]B__3358"/>
      <sheetName val="[Spt-BH.xls][Spt-BH_xls]B__3359"/>
      <sheetName val="[Spt-BH.xls][Spt-BH_xls]B__3360"/>
      <sheetName val="[Spt-BH.xls][Spt-BH_xls]_S_1108"/>
      <sheetName val="[Spt-BH.xls][Spt-BH_xls]B__3361"/>
      <sheetName val="[Spt-BH.xls][Spt-BH_xls]B__3362"/>
      <sheetName val="[Spt-BH.xls][Spt-BH_xls]_S_1109"/>
      <sheetName val="[Spt-BH.xls][Spt-BH_xls]B__3363"/>
      <sheetName val="[Spt-BH.xls][Spt-BH_xls]B__3364"/>
      <sheetName val="[Spt-BH.xls][Spt-BH_xls]_S_1110"/>
      <sheetName val="[Spt-BH.xls][Spt-BH.xls]B__3478"/>
      <sheetName val="[Spt-BH.xls][Spt-BH.xls]B__3479"/>
      <sheetName val="[Spt-BH.xls][Spt-BH.xls]_S_1225"/>
      <sheetName val="[Spt-BH.xls][Spt-BH.xls]B__3480"/>
      <sheetName val="[Spt-BH.xls][Spt-BH.xls]B__3481"/>
      <sheetName val="[Spt-BH.xls][Spt-BH.xls]B__3482"/>
      <sheetName val="[Spt-BH.xls][Spt-BH.xls]B__3483"/>
      <sheetName val="[Spt-BH.xls][Spt-BH.xls]_S_1224"/>
      <sheetName val="[Spt-BH.xls][Spt-BH.xls]_S_1226"/>
      <sheetName val="[Spt-BH.xls][Spt-BH.xls]B__3512"/>
      <sheetName val="[Spt-BH.xls][Spt-BH.xls]B__3513"/>
      <sheetName val="[Spt-BH.xls][Spt-BH.xls]_S_1237"/>
      <sheetName val="[Spt-BH.xls][Spt-BH.xls]B__3514"/>
      <sheetName val="[Spt-BH.xls][Spt-BH.xls]B__3515"/>
      <sheetName val="[Spt-BH.xls]B____x005f_x0004______287"/>
      <sheetName val="[Spt-BH.xls]B___x005f_x0000__x000_282"/>
      <sheetName val="[Spt-BH.xls][Spt-BH.xls]B__3516"/>
      <sheetName val="[Spt-BH.xls][Spt-BH.xls]B__3505"/>
      <sheetName val="[Spt-BH.xls][Spt-BH.xls]B__3506"/>
      <sheetName val="[Spt-BH.xls][Spt-BH.xls]_S_1235"/>
      <sheetName val="[Spt-BH.xls][Spt-BH.xls]B__3507"/>
      <sheetName val="[Spt-BH.xls][Spt-BH.xls]B__3508"/>
      <sheetName val="[Spt-BH.xls][Spt-BH.xls]B__3517"/>
      <sheetName val="[Spt-BH.xls][Spt-BH.xls]_S_1233"/>
      <sheetName val="[Spt-BH.xls][Spt-BH.xls]B__3509"/>
      <sheetName val="[Spt-BH.xls][Spt-BH.xls]B__3510"/>
      <sheetName val="[Spt-BH.xls][Spt-BH.xls]B__3511"/>
      <sheetName val="[Spt-BH.xls][Spt-BH.xls]_S_1236"/>
      <sheetName val="[Spt-BH.xls][Spt-BH_xls]B__3425"/>
      <sheetName val="[Spt-BH.xls][Spt-BH_xls]B__3426"/>
      <sheetName val="[Spt-BH.xls][Spt-BH_xls]B__3427"/>
      <sheetName val="[Spt-BH.xls][Spt-BH_xls]B__3428"/>
      <sheetName val="[Spt-BH.xls][Spt-BH_xls]_S_1131"/>
      <sheetName val="[Spt-BH.xls][Spt-BH_xls]B__3429"/>
      <sheetName val="[Spt-BH.xls][Spt-BH_xls]B__3430"/>
      <sheetName val="[Spt-BH.xls][Spt-BH_xls]B__3431"/>
      <sheetName val="[Spt-BH.xls][Spt-BH_xls]_S_1132"/>
      <sheetName val="[Spt-BH.xls][Spt-BH_xls]B__3432"/>
      <sheetName val="[Spt-BH.xls][Spt-BH_xls]B__3433"/>
      <sheetName val="[Spt-BH.xls][Spt-BH_xls]B__3434"/>
      <sheetName val="[Spt-BH.xls][Spt-BH_xls]B__3435"/>
      <sheetName val="[Spt-BH.xls][Spt-BH_xls]_S_1133"/>
      <sheetName val="[Spt-BH.xls][Spt-BH.xls]_S_1234"/>
      <sheetName val="[Spt-BH.xls][Spt-BH_xls]B__3436"/>
      <sheetName val="[Spt-BH.xls][Spt-BH_xls]B__3437"/>
      <sheetName val="[Spt-BH.xls][Spt-BH_xls]_S_1134"/>
      <sheetName val="[Spt-BH.xls][Spt-BH_xls]B__3438"/>
      <sheetName val="[Spt-BH.xls][Spt-BH_xls]B__3439"/>
      <sheetName val="[Spt-BH.xls][Spt-BH_xls]_S_1135"/>
      <sheetName val="[Spt-BH.xls]B____x005f_x0004______284"/>
      <sheetName val="[Spt-BH.xls]B___x005f_x0000__x000_279"/>
      <sheetName val="[Spt-BH.xls][Spt-BH.xls]B__3484"/>
      <sheetName val="[Spt-BH.xls][Spt-BH.xls]B__3485"/>
      <sheetName val="[Spt-BH.xls][Spt-BH.xls]B__3486"/>
      <sheetName val="[Spt-BH.xls][Spt-BH.xls]B__3487"/>
      <sheetName val="[Spt-BH.xls][Spt-BH.xls]_S_1227"/>
      <sheetName val="[Spt-BH.xls][Spt-BH.xls]B__3488"/>
      <sheetName val="[Spt-BH.xls][Spt-BH.xls]B__3489"/>
      <sheetName val="[Spt-BH.xls][Spt-BH.xls]B__3490"/>
      <sheetName val="[Spt-BH.xls][Spt-BH_xls]B__3380"/>
      <sheetName val="[Spt-BH.xls][Spt-BH_xls]B__3381"/>
      <sheetName val="[Spt-BH.xls][Spt-BH_xls]B__3382"/>
      <sheetName val="[Spt-BH.xls][Spt-BH_xls]B__3383"/>
      <sheetName val="[Spt-BH.xls][Spt-BH_xls]_S_1116"/>
      <sheetName val="[Spt-BH.xls][Spt-BH_xls]B__3384"/>
      <sheetName val="[Spt-BH.xls][Spt-BH_xls]B__3385"/>
      <sheetName val="[Spt-BH.xls][Spt-BH_xls]B__3386"/>
      <sheetName val="[Spt-BH.xls][Spt-BH_xls]_S_1117"/>
      <sheetName val="[Spt-BH.xls][Spt-BH_xls]B__3387"/>
      <sheetName val="[Spt-BH.xls][Spt-BH_xls]B__3388"/>
      <sheetName val="[Spt-BH.xls][Spt-BH_xls]B__3389"/>
      <sheetName val="[Spt-BH.xls][Spt-BH_xls]B__3390"/>
      <sheetName val="[Spt-BH.xls][Spt-BH_xls]_S_1118"/>
      <sheetName val="[Spt-BH.xls][Spt-BH.xls]_S_1228"/>
      <sheetName val="[Spt-BH.xls][Spt-BH_xls]B__3391"/>
      <sheetName val="[Spt-BH.xls][Spt-BH_xls]B__3392"/>
      <sheetName val="[Spt-BH.xls][Spt-BH_xls]_S_1119"/>
      <sheetName val="[Spt-BH.xls][Spt-BH_xls]B__3393"/>
      <sheetName val="[Spt-BH.xls][Spt-BH_xls]B__3394"/>
      <sheetName val="[Spt-BH.xls][Spt-BH_xls]_S_1120"/>
      <sheetName val="[Spt-BH.xls]B____x005f_x0004______285"/>
      <sheetName val="[Spt-BH.xls]B___x005f_x0000__x000_280"/>
      <sheetName val="[Spt-BH.xls][Spt-BH.xls]B__3491"/>
      <sheetName val="[Spt-BH.xls][Spt-BH.xls]B__3492"/>
      <sheetName val="[Spt-BH.xls][Spt-BH.xls]B__3493"/>
      <sheetName val="[Spt-BH.xls][Spt-BH.xls]B__3494"/>
      <sheetName val="[Spt-BH.xls][Spt-BH.xls]_S_1229"/>
      <sheetName val="[Spt-BH.xls][Spt-BH.xls]B__3495"/>
      <sheetName val="[Spt-BH.xls][Spt-BH.xls]B__3496"/>
      <sheetName val="[Spt-BH.xls][Spt-BH.xls]B__3497"/>
      <sheetName val="[Spt-BH.xls][Spt-BH_xls]B__3395"/>
      <sheetName val="[Spt-BH.xls][Spt-BH_xls]B__3396"/>
      <sheetName val="[Spt-BH.xls][Spt-BH_xls]B__3397"/>
      <sheetName val="[Spt-BH.xls][Spt-BH_xls]B__3398"/>
      <sheetName val="[Spt-BH.xls][Spt-BH_xls]_S_1121"/>
      <sheetName val="[Spt-BH.xls][Spt-BH_xls]B__3399"/>
      <sheetName val="[Spt-BH.xls][Spt-BH_xls]B__3400"/>
      <sheetName val="[Spt-BH.xls][Spt-BH_xls]B__3401"/>
      <sheetName val="[Spt-BH.xls][Spt-BH_xls]_S_1122"/>
      <sheetName val="[Spt-BH.xls][Spt-BH_xls]B__3402"/>
      <sheetName val="[Spt-BH.xls][Spt-BH_xls]B__3403"/>
      <sheetName val="[Spt-BH.xls][Spt-BH_xls]B__3404"/>
      <sheetName val="[Spt-BH.xls][Spt-BH_xls]B__3405"/>
      <sheetName val="[Spt-BH.xls][Spt-BH_xls]_S_1123"/>
      <sheetName val="[Spt-BH.xls][Spt-BH.xls]_S_1230"/>
      <sheetName val="[Spt-BH.xls][Spt-BH_xls]B__3406"/>
      <sheetName val="[Spt-BH.xls][Spt-BH_xls]B__3407"/>
      <sheetName val="[Spt-BH.xls][Spt-BH_xls]_S_1124"/>
      <sheetName val="[Spt-BH.xls][Spt-BH_xls]B__3408"/>
      <sheetName val="[Spt-BH.xls][Spt-BH_xls]B__3409"/>
      <sheetName val="[Spt-BH.xls][Spt-BH_xls]_S_1125"/>
      <sheetName val="[Spt-BH.xls]B____x005f_x0004______286"/>
      <sheetName val="[Spt-BH.xls]B___x005f_x0000__x000_281"/>
      <sheetName val="[Spt-BH.xls][Spt-BH.xls]B__3498"/>
      <sheetName val="[Spt-BH.xls][Spt-BH.xls]B__3499"/>
      <sheetName val="[Spt-BH.xls][Spt-BH.xls]B__3500"/>
      <sheetName val="[Spt-BH.xls][Spt-BH.xls]B__3501"/>
      <sheetName val="[Spt-BH.xls][Spt-BH.xls]_S_1231"/>
      <sheetName val="[Spt-BH.xls][Spt-BH.xls]B__3502"/>
      <sheetName val="[Spt-BH.xls][Spt-BH.xls]B__3503"/>
      <sheetName val="[Spt-BH.xls][Spt-BH.xls]B__3504"/>
      <sheetName val="[Spt-BH.xls][Spt-BH_xls]B__3410"/>
      <sheetName val="[Spt-BH.xls][Spt-BH_xls]B__3411"/>
      <sheetName val="[Spt-BH.xls][Spt-BH_xls]B__3412"/>
      <sheetName val="[Spt-BH.xls][Spt-BH_xls]B__3413"/>
      <sheetName val="[Spt-BH.xls][Spt-BH_xls]_S_1126"/>
      <sheetName val="[Spt-BH.xls][Spt-BH_xls]B__3414"/>
      <sheetName val="[Spt-BH.xls][Spt-BH_xls]B__3415"/>
      <sheetName val="[Spt-BH.xls][Spt-BH_xls]B__3416"/>
      <sheetName val="[Spt-BH.xls][Spt-BH_xls]_S_1127"/>
      <sheetName val="[Spt-BH.xls][Spt-BH_xls]B__3417"/>
      <sheetName val="[Spt-BH.xls][Spt-BH_xls]B__3418"/>
      <sheetName val="[Spt-BH.xls][Spt-BH_xls]B__3419"/>
      <sheetName val="[Spt-BH.xls][Spt-BH_xls]B__3420"/>
      <sheetName val="[Spt-BH.xls][Spt-BH_xls]_S_1128"/>
      <sheetName val="[Spt-BH.xls][Spt-BH.xls]_S_1232"/>
      <sheetName val="[Spt-BH.xls][Spt-BH_xls]B__3421"/>
      <sheetName val="[Spt-BH.xls][Spt-BH_xls]B__3422"/>
      <sheetName val="[Spt-BH.xls][Spt-BH_xls]_S_1129"/>
      <sheetName val="[Spt-BH.xls][Spt-BH_xls]B__3423"/>
      <sheetName val="[Spt-BH.xls][Spt-BH_xls]B__3424"/>
      <sheetName val="[Spt-BH.xls][Spt-BH_xls]_S_1130"/>
      <sheetName val="[Spt-BH.xls][Spt-BH.xls]B__3518"/>
      <sheetName val="[Spt-BH.xls][Spt-BH.xls]B__3519"/>
      <sheetName val="[Spt-BH.xls][Spt-BH.xls]_S_1240"/>
      <sheetName val="[Spt-BH.xls][Spt-BH.xls]B__3520"/>
      <sheetName val="[Spt-BH.xls][Spt-BH.xls]B__3521"/>
      <sheetName val="[Spt-BH.xls][Spt-BH.xls]B__3522"/>
      <sheetName val="[Spt-BH.xls][Spt-BH.xls]_S_1238"/>
      <sheetName val="[Spt-BH.xls][Spt-BH.xls]B__3523"/>
      <sheetName val="[Spt-BH.xls][Spt-BH.xls]_S_1239"/>
      <sheetName val="[Spt-BH.xls][Spt-BH.xls]B__3524"/>
      <sheetName val="[Spt-BH.xls][Spt-BH.xls]B__3525"/>
      <sheetName val="[Spt-BH.xls][Spt-BH.xls]_S_1243"/>
      <sheetName val="[Spt-BH.xls][Spt-BH.xls]B__3526"/>
      <sheetName val="[Spt-BH.xls][Spt-BH.xls]B__3527"/>
      <sheetName val="[Spt-BH.xls][Spt-BH.xls]B__3528"/>
      <sheetName val="[Spt-BH.xls][Spt-BH.xls]_S_1241"/>
      <sheetName val="[Spt-BH.xls][Spt-BH.xls]B__3529"/>
      <sheetName val="[Spt-BH.xls][Spt-BH.xls]_S_1242"/>
      <sheetName val="[Spt-BH.xls][Spt-BH.xls]_S_1245"/>
      <sheetName val="[Spt-BH.xls][Spt-BH.xls]_S_1246"/>
      <sheetName val="[Spt-BH.xls][Spt-BH.xls]_S_1257"/>
      <sheetName val="[Spt-BH.xls][Spt-BH.xls]_S_1249"/>
      <sheetName val="[Spt-BH.xls][Spt-BH.xls]B__3530"/>
      <sheetName val="[Spt-BH.xls][Spt-BH.xls]B__3531"/>
      <sheetName val="[Spt-BH.xls][Spt-BH.xls]B__3532"/>
      <sheetName val="[Spt-BH.xls][Spt-BH.xls]B__3533"/>
      <sheetName val="[Spt-BH.xls][Spt-BH.xls]B__3534"/>
      <sheetName val="[Spt-BH.xls][Spt-BH.xls]B__3535"/>
      <sheetName val="[Spt-BH.xls][Spt-BH.xls]B__3537"/>
      <sheetName val="[Spt-BH.xls][Spt-BH.xls]B__3538"/>
      <sheetName val="[Spt-BH.xls][Spt-BH.xls]_S_1248"/>
      <sheetName val="[Spt-BH.xls][Spt-BH.xls]B__3539"/>
      <sheetName val="[Spt-BH.xls][Spt-BH.xls]B__3540"/>
      <sheetName val="[Spt-BH.xls]B____x005f_x0004______288"/>
      <sheetName val="[Spt-BH.xls]B___x005f_x0000__x000_283"/>
      <sheetName val="[Spt-BH.xls][Spt-BH.xls]B__3541"/>
      <sheetName val="[Spt-BH.xls][Spt-BH.xls]B__3542"/>
      <sheetName val="[Spt-BH.xls][Spt-BH.xls]B__3536"/>
      <sheetName val="[Spt-BH.xls][Spt-BH_xls]B__3440"/>
      <sheetName val="[Spt-BH.xls][Spt-BH_xls]B__3441"/>
      <sheetName val="[Spt-BH.xls][Spt-BH_xls]B__3442"/>
      <sheetName val="[Spt-BH.xls][Spt-BH_xls]B__3443"/>
      <sheetName val="[Spt-BH.xls][Spt-BH_xls]_S_1136"/>
      <sheetName val="[Spt-BH.xls][Spt-BH_xls]B__3444"/>
      <sheetName val="[Spt-BH.xls][Spt-BH_xls]B__3445"/>
      <sheetName val="[Spt-BH.xls][Spt-BH_xls]B__3446"/>
      <sheetName val="[Spt-BH.xls][Spt-BH_xls]_S_1137"/>
      <sheetName val="[Spt-BH.xls][Spt-BH_xls]B__3447"/>
      <sheetName val="[Spt-BH.xls][Spt-BH_xls]B__3448"/>
      <sheetName val="[Spt-BH.xls][Spt-BH_xls]B__3449"/>
      <sheetName val="[Spt-BH.xls][Spt-BH_xls]B__3450"/>
      <sheetName val="[Spt-BH.xls][Spt-BH_xls]_S_1138"/>
      <sheetName val="[Spt-BH.xls][Spt-BH_xls]B__3451"/>
      <sheetName val="[Spt-BH.xls][Spt-BH_xls]B__3452"/>
      <sheetName val="[Spt-BH.xls][Spt-BH_xls]_S_1139"/>
      <sheetName val="[Spt-BH.xls][Spt-BH_xls]B__3453"/>
      <sheetName val="[Spt-BH.xls][Spt-BH_xls]B__3454"/>
      <sheetName val="[Spt-BH.xls][Spt-BH_xls]_S_1140"/>
      <sheetName val="[Spt-BH.xls][Spt-BH.xls]B__3543"/>
      <sheetName val="[Spt-BH.xls][Spt-BH.xls]B__3544"/>
      <sheetName val="[Spt-BH.xls][Spt-BH.xls]B__3545"/>
      <sheetName val="[Spt-BH.xls][Spt-BH.xls]B__3546"/>
      <sheetName val="[Spt-BH.xls][Spt-BH.xls]_S_1250"/>
      <sheetName val="[Spt-BH.xls][Spt-BH.xls]B__3547"/>
      <sheetName val="[Spt-BH.xls][Spt-BH.xls]B__3548"/>
      <sheetName val="[Spt-BH.xls][Spt-BH.xls]_S_1252"/>
      <sheetName val="[Spt-BH.xls][Spt-BH.xls]B__3549"/>
      <sheetName val="[Spt-BH.xls][Spt-BH.xls]B__3550"/>
      <sheetName val="[Spt-BH.xls][Spt-BH.xls]B__3551"/>
      <sheetName val="[Spt-BH.xls][Spt-BH.xls]B__3552"/>
      <sheetName val="[Spt-BH.xls][Spt-BH.xls]_S_1251"/>
      <sheetName val="[Spt-BH.xls][Spt-BH.xls]B__3560"/>
      <sheetName val="[Spt-BH.xls][Spt-BH.xls]B__3561"/>
      <sheetName val="[Spt-BH.xls][Spt-BH.xls]B__3562"/>
      <sheetName val="[Spt-BH.xls][Spt-BH.xls]B__3563"/>
      <sheetName val="[Spt-BH.xls]B____x005f_x0004______289"/>
      <sheetName val="[Spt-BH.xls]B___x005f_x0000__x000_284"/>
      <sheetName val="[Spt-BH.xls][Spt-BH.xls]B__3564"/>
      <sheetName val="[Spt-BH.xls][Spt-BH.xls]B__3553"/>
      <sheetName val="[Spt-BH.xls][Spt-BH.xls]B__3554"/>
      <sheetName val="[Spt-BH.xls][Spt-BH.xls]_S_1255"/>
      <sheetName val="[Spt-BH.xls][Spt-BH.xls]B__3555"/>
      <sheetName val="[Spt-BH.xls][Spt-BH.xls]B__3556"/>
      <sheetName val="[Spt-BH.xls][Spt-BH.xls]_S_1253"/>
      <sheetName val="[Spt-BH.xls][Spt-BH.xls]B__3565"/>
      <sheetName val="[Spt-BH.xls][Spt-BH.xls]B__3557"/>
      <sheetName val="[Spt-BH.xls][Spt-BH.xls]B__3558"/>
      <sheetName val="[Spt-BH.xls][Spt-BH.xls]_S_1256"/>
      <sheetName val="[Spt-BH.xls][Spt-BH_xls]B__3455"/>
      <sheetName val="[Spt-BH.xls][Spt-BH_xls]B__3456"/>
      <sheetName val="[Spt-BH.xls][Spt-BH_xls]B__3457"/>
      <sheetName val="[Spt-BH.xls][Spt-BH_xls]B__3458"/>
      <sheetName val="[Spt-BH.xls][Spt-BH_xls]_S_1141"/>
      <sheetName val="[Spt-BH.xls][Spt-BH_xls]B__3459"/>
      <sheetName val="[Spt-BH.xls][Spt-BH_xls]B__3460"/>
      <sheetName val="[Spt-BH.xls][Spt-BH_xls]B__3461"/>
      <sheetName val="[Spt-BH.xls][Spt-BH_xls]_S_1142"/>
      <sheetName val="[Spt-BH.xls][Spt-BH_xls]B__3462"/>
      <sheetName val="[Spt-BH.xls][Spt-BH_xls]B__3463"/>
      <sheetName val="[Spt-BH.xls][Spt-BH_xls]B__3464"/>
      <sheetName val="[Spt-BH.xls][Spt-BH_xls]B__3465"/>
      <sheetName val="[Spt-BH.xls][Spt-BH_xls]_S_1143"/>
      <sheetName val="[Spt-BH.xls][Spt-BH.xls]B__3559"/>
      <sheetName val="[Spt-BH.xls][Spt-BH.xls]_S_1254"/>
      <sheetName val="[Spt-BH.xls][Spt-BH_xls]B__3466"/>
      <sheetName val="[Spt-BH.xls][Spt-BH_xls]B__3467"/>
      <sheetName val="[Spt-BH.xls][Spt-BH_xls]_S_1144"/>
      <sheetName val="[Spt-BH.xls][Spt-BH_xls]B__3468"/>
      <sheetName val="[Spt-BH.xls][Spt-BH_xls]B__3469"/>
      <sheetName val="[Spt-BH.xls][Spt-BH_xls]_S_1145"/>
      <sheetName val="[Spt-BH.xls][Spt-BH.xls]_S_1260"/>
      <sheetName val="[Spt-BH.xls][Spt-BH.xls]B__3566"/>
      <sheetName val="[Spt-BH.xls][Spt-BH.xls]B__3567"/>
      <sheetName val="[Spt-BH.xls][Spt-BH.xls]B__3568"/>
      <sheetName val="[Spt-BH.xls][Spt-BH.xls]B__3569"/>
      <sheetName val="[Spt-BH.xls][Spt-BH.xls]B__3570"/>
      <sheetName val="[Spt-BH.xls][Spt-BH.xls]_S_1258"/>
      <sheetName val="[Spt-BH.xls][Spt-BH.xls]B__3571"/>
      <sheetName val="[Spt-BH.xls][Spt-BH.xls]_S_1259"/>
      <sheetName val="[Spt-BH.xls][Spt-BH.xls]B__3579"/>
      <sheetName val="[Spt-BH.xls][Spt-BH.xls]B__3580"/>
      <sheetName val="[Spt-BH.xls][Spt-BH.xls]_S_1264"/>
      <sheetName val="[Spt-BH.xls][Spt-BH.xls]B__3581"/>
      <sheetName val="[Spt-BH.xls][Spt-BH.xls]B__3582"/>
      <sheetName val="[Spt-BH.xls]B____x005f_x0004______290"/>
      <sheetName val="[Spt-BH.xls]B___x005f_x0000__x000_285"/>
      <sheetName val="[Spt-BH.xls][Spt-BH.xls]B__3583"/>
      <sheetName val="[Spt-BH.xls][Spt-BH.xls]B__3572"/>
      <sheetName val="[Spt-BH.xls][Spt-BH.xls]B__3573"/>
      <sheetName val="[Spt-BH.xls][Spt-BH.xls]_S_1262"/>
      <sheetName val="[Spt-BH.xls][Spt-BH.xls]B__3574"/>
      <sheetName val="[Spt-BH.xls][Spt-BH.xls]B__3575"/>
      <sheetName val="[Spt-BH.xls][Spt-BH.xls]B__3584"/>
      <sheetName val="[Spt-BH.xls][Spt-BH.xls]B__3576"/>
      <sheetName val="[Spt-BH.xls][Spt-BH.xls]B__3577"/>
      <sheetName val="[Spt-BH.xls][Spt-BH.xls]_S_1263"/>
      <sheetName val="[Spt-BH.xls][Spt-BH_xls]B__3470"/>
      <sheetName val="[Spt-BH.xls][Spt-BH_xls]B__3471"/>
      <sheetName val="[Spt-BH.xls][Spt-BH_xls]B__3472"/>
      <sheetName val="[Spt-BH.xls][Spt-BH_xls]B__3473"/>
      <sheetName val="[Spt-BH.xls][Spt-BH_xls]_S_1146"/>
      <sheetName val="[Spt-BH.xls][Spt-BH_xls]B__3474"/>
      <sheetName val="[Spt-BH.xls][Spt-BH_xls]B__3475"/>
      <sheetName val="[Spt-BH.xls][Spt-BH_xls]B__3476"/>
      <sheetName val="[Spt-BH.xls][Spt-BH_xls]_S_1147"/>
      <sheetName val="[Spt-BH.xls][Spt-BH_xls]B__3477"/>
      <sheetName val="[Spt-BH.xls][Spt-BH_xls]B__3478"/>
      <sheetName val="[Spt-BH.xls][Spt-BH_xls]B__3479"/>
      <sheetName val="[Spt-BH.xls][Spt-BH_xls]B__3480"/>
      <sheetName val="[Spt-BH.xls][Spt-BH_xls]_S_1148"/>
      <sheetName val="[Spt-BH.xls][Spt-BH.xls]B__3578"/>
      <sheetName val="[Spt-BH.xls][Spt-BH.xls]_S_1261"/>
      <sheetName val="[Spt-BH.xls][Spt-BH_xls]B__3481"/>
      <sheetName val="[Spt-BH.xls][Spt-BH_xls]B__3482"/>
      <sheetName val="[Spt-BH.xls][Spt-BH_xls]_S_1149"/>
      <sheetName val="[Spt-BH.xls][Spt-BH_xls]B__3483"/>
      <sheetName val="[Spt-BH.xls][Spt-BH_xls]B__3484"/>
      <sheetName val="[Spt-BH.xls][Spt-BH_xls]_S_1150"/>
      <sheetName val="[Spt-BH.xls][Spt-BH.xls]_S_1266"/>
      <sheetName val="[Spt-BH.xls][Spt-BH.xls]_S_1265"/>
      <sheetName val="[Spt-BH.xls][Spt-BH.xls]B__3586"/>
      <sheetName val="[Spt-BH.xls][Spt-BH.xls]B__3587"/>
      <sheetName val="[Spt-BH.xls][Spt-BH.xls]_S_1267"/>
      <sheetName val="[Spt-BH.xls][Spt-BH.xls]B__3588"/>
      <sheetName val="[Spt-BH.xls][Spt-BH.xls]B__3589"/>
      <sheetName val="[Spt-BH.xls]B____x005f_x0004______291"/>
      <sheetName val="[Spt-BH.xls]B___x005f_x0000__x000_286"/>
      <sheetName val="[Spt-BH.xls][Spt-BH.xls]B__3590"/>
      <sheetName val="[Spt-BH.xls][Spt-BH.xls]B__3591"/>
      <sheetName val="[Spt-BH.xls][Spt-BH.xls]B__3585"/>
      <sheetName val="[Spt-BH.xls][Spt-BH_xls]B__3485"/>
      <sheetName val="[Spt-BH.xls][Spt-BH_xls]B__3486"/>
      <sheetName val="[Spt-BH.xls][Spt-BH_xls]B__3487"/>
      <sheetName val="[Spt-BH.xls][Spt-BH_xls]B__3488"/>
      <sheetName val="[Spt-BH.xls][Spt-BH_xls]_S_1151"/>
      <sheetName val="[Spt-BH.xls][Spt-BH_xls]B__3489"/>
      <sheetName val="[Spt-BH.xls][Spt-BH_xls]B__3490"/>
      <sheetName val="[Spt-BH.xls][Spt-BH_xls]B__3491"/>
      <sheetName val="[Spt-BH.xls][Spt-BH_xls]_S_1152"/>
      <sheetName val="[Spt-BH.xls][Spt-BH_xls]B__3492"/>
      <sheetName val="[Spt-BH.xls][Spt-BH_xls]B__3493"/>
      <sheetName val="[Spt-BH.xls][Spt-BH_xls]B__3494"/>
      <sheetName val="[Spt-BH.xls][Spt-BH_xls]B__3495"/>
      <sheetName val="[Spt-BH.xls][Spt-BH_xls]_S_1153"/>
      <sheetName val="[Spt-BH.xls][Spt-BH_xls]B__3496"/>
      <sheetName val="[Spt-BH.xls][Spt-BH_xls]B__3497"/>
      <sheetName val="[Spt-BH.xls][Spt-BH_xls]_S_1154"/>
      <sheetName val="[Spt-BH.xls][Spt-BH_xls]B__3498"/>
      <sheetName val="[Spt-BH.xls][Spt-BH_xls]B__3499"/>
      <sheetName val="[Spt-BH.xls][Spt-BH_xls]_S_1155"/>
      <sheetName val="[Spt-BH.xls][Spt-BH.xls]B__3598"/>
      <sheetName val="[Spt-BH.xls][Spt-BH.xls]B__3599"/>
      <sheetName val="[Spt-BH.xls][Spt-BH.xls]_S_1271"/>
      <sheetName val="[Spt-BH.xls][Spt-BH.xls]B__3600"/>
      <sheetName val="[Spt-BH.xls][Spt-BH.xls]B__3601"/>
      <sheetName val="[Spt-BH.xls]B____x005f_x0004______292"/>
      <sheetName val="[Spt-BH.xls][Spt-BH.xls]_S_1268"/>
      <sheetName val="[Spt-BH.xls][Spt-BH.xls]B__3592"/>
      <sheetName val="[Spt-BH.xls][Spt-BH.xls]B__3593"/>
      <sheetName val="[Spt-BH.xls][Spt-BH.xls]_S_1270"/>
      <sheetName val="[Spt-BH.xls][Spt-BH.xls]B__3594"/>
      <sheetName val="[Spt-BH.xls][Spt-BH.xls]B__3595"/>
      <sheetName val="[Spt-BH.xls][Spt-BH.xls]B__3596"/>
      <sheetName val="[Spt-BH.xls][Spt-BH.xls]B__3597"/>
      <sheetName val="[Spt-BH.xls][Spt-BH.xls]_S_1269"/>
      <sheetName val="[Spt-BH.xls][Spt-BH.xls]_S_1272"/>
      <sheetName val="[Spt-BH.xls][Spt-BH.xls]B__3602"/>
      <sheetName val="[Spt-BH.xls][Spt-BH.xls]B__3603"/>
      <sheetName val="[Spt-BH.xls][Spt-BH.xls]_S_1273"/>
      <sheetName val="[Spt-BH.xls][Spt-BH.xls]B__3604"/>
      <sheetName val="[Spt-BH.xls][Spt-BH.xls]B__3605"/>
      <sheetName val="[Spt-BH.xls][Spt-BH.xls]_S_1274"/>
      <sheetName val="[Spt-BH.xls][Spt-BH.xls]_S_1277"/>
      <sheetName val="[Spt-BH.xls][Spt-BH.xls]_S_1275"/>
      <sheetName val="[Spt-BH.xls][Spt-BH.xls]_S_1276"/>
      <sheetName val="[Spt-BH.xls][Spt-BH.xls]_S_1306"/>
      <sheetName val="_Spt-BH.xls__Spt-BH.xls_B____69"/>
      <sheetName val="_Spt-BH.xls__Spt-BH.xls_B____70"/>
      <sheetName val="_Spt-BH.xls__Spt-BH.xls__Spt_24"/>
      <sheetName val="_Spt-BH.xls__Spt-BH.xls_B____71"/>
      <sheetName val="_Spt-BH.xls__Spt-BH.xls_B____72"/>
      <sheetName val="_Spt-BH.xls__Spt-BH.xls_B____73"/>
      <sheetName val="_Spt-BH.xls_B____x005f_x0004________8"/>
      <sheetName val="_Spt-BH.xls_B___x005f_x0000__x005f_x0004__8"/>
      <sheetName val="_Spt-BH.xls__Spt-BH.xls_B____74"/>
      <sheetName val="_Spt-BH.xls__Spt-BH.xls_B____62"/>
      <sheetName val="_Spt-BH.xls__Spt-BH.xls_B____63"/>
      <sheetName val="_Spt-BH.xls__Spt-BH.xls__Spt_22"/>
      <sheetName val="_Spt-BH.xls__Spt-BH.xls_B____64"/>
      <sheetName val="_Spt-BH.xls__Spt-BH.xls_B____65"/>
      <sheetName val="_Spt-BH.xls__Spt-BH.xls_B____66"/>
      <sheetName val="_Spt-BH.xls__Spt-BH.xls__Spt_23"/>
      <sheetName val="_Spt-BH.xls__Spt-BH_xls_B____14"/>
      <sheetName val="_Spt-BH.xls__Spt-BH_xls_B____15"/>
      <sheetName val="_Spt-BH.xls__Spt-BH.xls__Spt_20"/>
      <sheetName val="_Spt-BH.xls__Spt-BH.xls_B____67"/>
      <sheetName val="_Spt-BH.xls__Spt-BH.xls_B____68"/>
      <sheetName val="_Spt-BH.xls__Spt-BH.xls__Spt_21"/>
      <sheetName val="_Spt-BH.xls__Spt-BH.xls_B____22"/>
      <sheetName val="_Spt-BH.xls__Spt-BH.xls_B____23"/>
      <sheetName val="_Spt-BH.xls__Spt-BH.xls__Spt_14"/>
      <sheetName val="_Spt-BH.xls__Spt-BH.xls_B____24"/>
      <sheetName val="_Spt-BH.xls__Spt-BH.xls_B____25"/>
      <sheetName val="_Spt-BH.xls__Spt-BH.xls_B____26"/>
      <sheetName val="_Spt-BH.xls__Spt-BH.xls__Spt__8"/>
      <sheetName val="_Spt-BH.xls__Spt-BH.xls_B____27"/>
      <sheetName val="_Spt-BH.xls__Spt-BH.xls__Spt__9"/>
      <sheetName val="_Spt-BH.xls__Spt-BH.xls_B____16"/>
      <sheetName val="_Spt-BH.xls__Spt-BH.xls_B____17"/>
      <sheetName val="_Spt-BH.xls__Spt-BH.xls_B____18"/>
      <sheetName val="_Spt-BH.xls__Spt-BH.xls_B____19"/>
      <sheetName val="_Spt-BH.xls__Spt-BH.xls_B____20"/>
      <sheetName val="_Spt-BH.xls_B____x005f_x0004________3"/>
      <sheetName val="_Spt-BH.xls_B___x005f_x0000__x005f_x0004__3"/>
      <sheetName val="_Spt-BH.xls__Spt-BH.xls_B____21"/>
      <sheetName val="_Spt-BH.xls__Spt-BH.xls_B____15"/>
      <sheetName val="_Spt-BH.xls__Spt-BH.xls__Spt__7"/>
      <sheetName val="_Spt-BH.xls__Spt-BH_xls_B_____4"/>
      <sheetName val="_Spt-BH.xls__Spt-BH_xls_B_____5"/>
      <sheetName val="_Spt-BH.xls__Spt-BH.xls_B____49"/>
      <sheetName val="_Spt-BH.xls__Spt-BH.xls_B____50"/>
      <sheetName val="_Spt-BH.xls__Spt-BH.xls_B____51"/>
      <sheetName val="_Spt-BH.xls__Spt-BH.xls_B____52"/>
      <sheetName val="_Spt-BH.xls__Spt-BH.xls_B____53"/>
      <sheetName val="_Spt-BH.xls_B____x005f_x0004________6"/>
      <sheetName val="_Spt-BH.xls_B___x005f_x0000__x005f_x0004__6"/>
      <sheetName val="_Spt-BH.xls__Spt-BH.xls_B____54"/>
      <sheetName val="_Spt-BH.xls__Spt-BH.xls_B____42"/>
      <sheetName val="_Spt-BH.xls__Spt-BH.xls_B____43"/>
      <sheetName val="_Spt-BH.xls__Spt-BH.xls__Spt_16"/>
      <sheetName val="_Spt-BH.xls__Spt-BH.xls_B____44"/>
      <sheetName val="_Spt-BH.xls__Spt-BH.xls_B____45"/>
      <sheetName val="_Spt-BH.xls__Spt-BH.xls_B____46"/>
      <sheetName val="_Spt-BH.xls__Spt-BH.xls_B____47"/>
      <sheetName val="_Spt-BH.xls__Spt-BH.xls_B____48"/>
      <sheetName val="_Spt-BH.xls__Spt-BH.xls__Spt_17"/>
      <sheetName val="_Spt-BH.xls__Spt-BH_xls_B____10"/>
      <sheetName val="_Spt-BH.xls__Spt-BH_xls_B____11"/>
      <sheetName val="_Spt-BH.xls__Spt-BH.xls__Spt_15"/>
      <sheetName val="_Spt-BH.xls__Spt-BH.xls__Spt_10"/>
      <sheetName val="_Spt-BH.xls_B____x005f_x0004________4"/>
      <sheetName val="_Spt-BH.xls_B___x005f_x0000__x005f_x0004__4"/>
      <sheetName val="_Spt-BH.xls__Spt-BH.xls_B____28"/>
      <sheetName val="_Spt-BH.xls__Spt-BH.xls_B____29"/>
      <sheetName val="_Spt-BH.xls__Spt-BH.xls_B____30"/>
      <sheetName val="_Spt-BH.xls__Spt-BH.xls_B____31"/>
      <sheetName val="_Spt-BH.xls__Spt-BH.xls_B____32"/>
      <sheetName val="_Spt-BH.xls__Spt-BH.xls_B____33"/>
      <sheetName val="_Spt-BH.xls__Spt-BH.xls_B____34"/>
      <sheetName val="_Spt-BH.xls__Spt-BH_xls_B_____6"/>
      <sheetName val="_Spt-BH.xls__Spt-BH_xls_B_____7"/>
      <sheetName val="_Spt-BH.xls__Spt-BH.xls__Spt_11"/>
      <sheetName val="_Spt-BH.xls__Spt-BH.xls__Spt_12"/>
      <sheetName val="_Spt-BH.xls_B____x005f_x0004________5"/>
      <sheetName val="_Spt-BH.xls_B___x005f_x0000__x005f_x0004__5"/>
      <sheetName val="_Spt-BH.xls__Spt-BH.xls_B____35"/>
      <sheetName val="_Spt-BH.xls__Spt-BH.xls_B____36"/>
      <sheetName val="_Spt-BH.xls__Spt-BH.xls_B____37"/>
      <sheetName val="_Spt-BH.xls__Spt-BH.xls_B____38"/>
      <sheetName val="_Spt-BH.xls__Spt-BH.xls_B____39"/>
      <sheetName val="_Spt-BH.xls__Spt-BH.xls_B____40"/>
      <sheetName val="_Spt-BH.xls__Spt-BH.xls_B____41"/>
      <sheetName val="_Spt-BH.xls__Spt-BH_xls_B_____8"/>
      <sheetName val="_Spt-BH.xls__Spt-BH_xls_B_____9"/>
      <sheetName val="_Spt-BH.xls__Spt-BH.xls__Spt_13"/>
      <sheetName val="_Spt-BH.xls_B____x005f_x0004________7"/>
      <sheetName val="_Spt-BH.xls_B___x005f_x0000__x005f_x0004__7"/>
      <sheetName val="_Spt-BH.xls__Spt-BH.xls_B____55"/>
      <sheetName val="_Spt-BH.xls__Spt-BH.xls_B____56"/>
      <sheetName val="_Spt-BH.xls__Spt-BH.xls_B____57"/>
      <sheetName val="_Spt-BH.xls__Spt-BH.xls_B____58"/>
      <sheetName val="_Spt-BH.xls__Spt-BH.xls_B____59"/>
      <sheetName val="_Spt-BH.xls__Spt-BH_xls_B____12"/>
      <sheetName val="_Spt-BH.xls__Spt-BH_xls_B____13"/>
      <sheetName val="_Spt-BH.xls__Spt-BH.xls__Spt_18"/>
      <sheetName val="_Spt-BH.xls__Spt-BH.xls_B____60"/>
      <sheetName val="_Spt-BH.xls__Spt-BH.xls_B____61"/>
      <sheetName val="_Spt-BH.xls__Spt-BH.xls__Spt_19"/>
      <sheetName val="_Spt-BH.xls__Spt-BH.xls_B___109"/>
      <sheetName val="_Spt-BH.xls__Spt-BH.xls_B___110"/>
      <sheetName val="_Spt-BH.xls__Spt-BH.xls__Spt_38"/>
      <sheetName val="_Spt-BH.xls__Spt-BH.xls_B___111"/>
      <sheetName val="_Spt-BH.xls__Spt-BH.xls_B___112"/>
      <sheetName val="_Spt-BH.xls__Spt-BH.xls_B___113"/>
      <sheetName val="_Spt-BH.xls_B____x005f_x0004_______10"/>
      <sheetName val="_Spt-BH.xls_B___x005f_x0000__x005f_x0004_10"/>
      <sheetName val="_Spt-BH.xls__Spt-BH.xls_B____82"/>
      <sheetName val="_Spt-BH.xls__Spt-BH.xls_B____83"/>
      <sheetName val="_Spt-BH.xls__Spt-BH.xls__Spt_36"/>
      <sheetName val="_Spt-BH.xls__Spt-BH.xls_B____84"/>
      <sheetName val="_Spt-BH.xls__Spt-BH.xls_B____85"/>
      <sheetName val="_Spt-BH.xls__Spt-BH.xls_B____86"/>
      <sheetName val="_Spt-BH.xls__Spt-BH.xls_B___114"/>
      <sheetName val="_Spt-BH.xls__Spt-BH.xls__Spt_27"/>
      <sheetName val="_Spt-BH.xls__Spt-BH.xls_B____87"/>
      <sheetName val="_Spt-BH.xls__Spt-BH.xls_B____88"/>
      <sheetName val="_Spt-BH.xls__Spt-BH.xls__Spt_37"/>
      <sheetName val="_Spt-BH.xls__Spt-BH_xls_B____18"/>
      <sheetName val="_Spt-BH.xls__Spt-BH_xls_B____19"/>
      <sheetName val="_Spt-BH.xls__Spt-BH.xls__Spt_28"/>
      <sheetName val="_Spt-BH.xls_B____x005f_x0004________9"/>
      <sheetName val="_Spt-BH.xls_B___x005f_x0000__x005f_x0004__9"/>
      <sheetName val="_Spt-BH.xls__Spt-BH.xls_B____75"/>
      <sheetName val="_Spt-BH.xls__Spt-BH.xls_B____76"/>
      <sheetName val="_Spt-BH.xls__Spt-BH.xls_B____77"/>
      <sheetName val="_Spt-BH.xls__Spt-BH.xls_B____78"/>
      <sheetName val="_Spt-BH.xls__Spt-BH.xls_B____79"/>
      <sheetName val="_Spt-BH.xls__Spt-BH.xls__Spt_25"/>
      <sheetName val="_Spt-BH.xls__Spt-BH.xls_B____80"/>
      <sheetName val="_Spt-BH.xls__Spt-BH.xls_B____81"/>
      <sheetName val="_Spt-BH.xls__Spt-BH_xls_B____16"/>
      <sheetName val="_Spt-BH.xls__Spt-BH_xls_B____17"/>
      <sheetName val="_Spt-BH.xls__Spt-BH.xls__Spt_26"/>
      <sheetName val="_Spt-BH.xls__Spt-BH.xls_B___103"/>
      <sheetName val="_Spt-BH.xls__Spt-BH.xls_B___104"/>
      <sheetName val="_Spt-BH.xls__Spt-BH.xls__Spt_35"/>
      <sheetName val="_Spt-BH.xls__Spt-BH.xls_B___105"/>
      <sheetName val="_Spt-BH.xls__Spt-BH.xls_B___106"/>
      <sheetName val="_Spt-BH.xls__Spt-BH.xls_B___107"/>
      <sheetName val="_Spt-BH.xls_B____x005f_x0004_______11"/>
      <sheetName val="_Spt-BH.xls_B___x005f_x0000__x005f_x0004_11"/>
      <sheetName val="_Spt-BH.xls__Spt-BH.xls_B____96"/>
      <sheetName val="_Spt-BH.xls__Spt-BH.xls_B____97"/>
      <sheetName val="_Spt-BH.xls__Spt-BH.xls__Spt_33"/>
      <sheetName val="_Spt-BH.xls__Spt-BH.xls_B____98"/>
      <sheetName val="_Spt-BH.xls__Spt-BH.xls_B____99"/>
      <sheetName val="_Spt-BH.xls__Spt-BH.xls_B___100"/>
      <sheetName val="_Spt-BH.xls__Spt-BH.xls_B___108"/>
      <sheetName val="_Spt-BH.xls__Spt-BH.xls__Spt_31"/>
      <sheetName val="_Spt-BH.xls__Spt-BH.xls_B___101"/>
      <sheetName val="_Spt-BH.xls__Spt-BH.xls_B___102"/>
      <sheetName val="_Spt-BH.xls__Spt-BH.xls__Spt_34"/>
      <sheetName val="_Spt-BH.xls__Spt-BH_xls_B____20"/>
      <sheetName val="_Spt-BH.xls__Spt-BH_xls_B____21"/>
      <sheetName val="_Spt-BH.xls__Spt-BH.xls__Spt_32"/>
      <sheetName val="_Spt-BH.xls__Spt-BH.xls_B____89"/>
      <sheetName val="_Spt-BH.xls__Spt-BH.xls_B____90"/>
      <sheetName val="_Spt-BH.xls__Spt-BH.xls_B____91"/>
      <sheetName val="_Spt-BH.xls__Spt-BH.xls_B____92"/>
      <sheetName val="_Spt-BH.xls__Spt-BH.xls_B____93"/>
      <sheetName val="_Spt-BH.xls__Spt-BH.xls__Spt_29"/>
      <sheetName val="_Spt-BH.xls__Spt-BH.xls_B____94"/>
      <sheetName val="_Spt-BH.xls__Spt-BH.xls_B____95"/>
      <sheetName val="_Spt-BH.xls__Spt-BH.xls__Spt_30"/>
      <sheetName val="VOR"/>
      <sheetName val="summary- VOR"/>
      <sheetName val="LOG book"/>
      <sheetName val="Bill of Quantity"/>
      <sheetName val="New -Extra Item"/>
      <sheetName val="Non Scheduled Item"/>
      <sheetName val="_Spt-BH.xls__Spt-BH.xls_B___832"/>
      <sheetName val="_Spt-BH.xls__Spt-BH.xls_B___153"/>
      <sheetName val="_Spt-BH.xls__Spt-BH.xls_B___154"/>
      <sheetName val="_Spt-BH.xls__Spt-BH.xls__Spt_40"/>
      <sheetName val="OVER HEADS"/>
      <sheetName val="Dis Sch "/>
      <sheetName val="Inputs_&amp;_Summary_Output10"/>
      <sheetName val="Broad_Refresher_Model10"/>
      <sheetName val="Abstract_for_Variation10"/>
      <sheetName val="LBD_VARIATION10"/>
      <sheetName val="Fin_Sum10"/>
      <sheetName val="Cost_of_O_&amp;_O10"/>
      <sheetName val="Material_List_10"/>
      <sheetName val="Material_10"/>
      <sheetName val="Labour_&amp;_Plant10"/>
      <sheetName val="pr_cal10"/>
      <sheetName val="TRF_details10"/>
      <sheetName val="Materials_Cost10"/>
      <sheetName val="acs(1)"/>
      <sheetName val="fas-c(4)"/>
      <sheetName val="cctv(old)"/>
      <sheetName val="P4-BOQ"/>
      <sheetName val="[Spt-BH.xls][Spt-BH.xls]B__3606"/>
      <sheetName val="[Spt-BH.xls][Spt-BH.xls]B__3607"/>
      <sheetName val="[Spt-BH.xls]B___x005f_x0000__x000_287"/>
      <sheetName val="[Spt-BH.xls][Spt-BH.xls]B__3608"/>
      <sheetName val="[Spt-BH.xls][Spt-BH.xls]B__3609"/>
      <sheetName val="[Spt-BH.xls][Spt-BH.xls]_S_1278"/>
      <sheetName val="[Spt-BH.xls][Spt-BH.xls]B__3610"/>
      <sheetName val="[Spt-BH.xls][Spt-BH.xls]B__3611"/>
      <sheetName val="[Spt-BH.xls][Spt-BH.xls]B__3612"/>
      <sheetName val="[Spt-BH.xls][Spt-BH.xls]B__3613"/>
      <sheetName val="[Spt-BH.xls]B____x005f_x0004______293"/>
      <sheetName val="[Spt-BH.xls]B____x005f_x0004______294"/>
      <sheetName val="[Spt-BH.xls]B___x005f_x0000__x000_288"/>
      <sheetName val="[Spt-BH.xls][Spt-BH.xls]_S_1279"/>
      <sheetName val="[Spt-BH.xls][Spt-BH.xls]_S_1280"/>
      <sheetName val="[Spt-BH.xls][Spt-BH.xls]B__3614"/>
      <sheetName val="[Spt-BH.xls][Spt-BH.xls]B__3615"/>
      <sheetName val="[Spt-BH.xls][Spt-BH.xls]_S_1282"/>
      <sheetName val="[Spt-BH.xls][Spt-BH.xls]B__3616"/>
      <sheetName val="[Spt-BH.xls][Spt-BH.xls]B__3617"/>
      <sheetName val="[Spt-BH.xls][Spt-BH.xls]B__3618"/>
      <sheetName val="[Spt-BH.xls][Spt-BH.xls]B__3619"/>
      <sheetName val="[Spt-BH.xls][Spt-BH.xls]_S_1281"/>
      <sheetName val="[Spt-BH.xls][Spt-BH.xls]_S_1284"/>
      <sheetName val="[Spt-BH.xls][Spt-BH.xls]_S_1283"/>
      <sheetName val="[Spt-BH.xls][Spt-BH.xls]_S_1285"/>
      <sheetName val="[Spt-BH.xls][Spt-BH.xls]_S_1295"/>
      <sheetName val="[Spt-BH.xls][Spt-BH.xls]_S_1293"/>
      <sheetName val="[Spt-BH.xls][Spt-BH.xls]B__3622"/>
      <sheetName val="[Spt-BH.xls][Spt-BH.xls]B__3623"/>
      <sheetName val="[Spt-BH.xls][Spt-BH.xls]_S_1286"/>
      <sheetName val="[Spt-BH.xls][Spt-BH.xls]B__3620"/>
      <sheetName val="[Spt-BH.xls][Spt-BH.xls]B__3621"/>
      <sheetName val="[Spt-BH.xls][Spt-BH.xls]_S_1287"/>
      <sheetName val="[Spt-BH.xls][Spt-BH.xls]_S_1288"/>
      <sheetName val="[Spt-BH.xls][Spt-BH.xls]B__3630"/>
      <sheetName val="[Spt-BH.xls][Spt-BH.xls]B__3631"/>
      <sheetName val="[Spt-BH.xls][Spt-BH.xls]B__3624"/>
      <sheetName val="[Spt-BH.xls][Spt-BH.xls]B__3625"/>
      <sheetName val="[Spt-BH.xls][Spt-BH.xls]_S_1290"/>
      <sheetName val="[Spt-BH.xls][Spt-BH.xls]B__3626"/>
      <sheetName val="[Spt-BH.xls][Spt-BH.xls]B__3627"/>
      <sheetName val="[Spt-BH.xls][Spt-BH.xls]B__3628"/>
      <sheetName val="[Spt-BH.xls][Spt-BH.xls]B__3629"/>
      <sheetName val="[Spt-BH.xls][Spt-BH.xls]_S_1289"/>
      <sheetName val="[Spt-BH.xls][Spt-BH.xls]_S_1291"/>
      <sheetName val="[Spt-BH.xls][Spt-BH.xls]_S_1292"/>
      <sheetName val="[Spt-BH.xls][Spt-BH.xls]B__3644"/>
      <sheetName val="[Spt-BH.xls][Spt-BH.xls]B__3645"/>
      <sheetName val="[Spt-BH.xls][Spt-BH.xls]B__3636"/>
      <sheetName val="[Spt-BH.xls][Spt-BH.xls]B__3637"/>
      <sheetName val="[Spt-BH.xls][Spt-BH.xls]B__3638"/>
      <sheetName val="[Spt-BH.xls][Spt-BH.xls]B__3639"/>
      <sheetName val="[Spt-BH.xls][Spt-BH.xls]B__3640"/>
      <sheetName val="[Spt-BH.xls][Spt-BH.xls]B__3641"/>
      <sheetName val="[Spt-BH.xls][Spt-BH.xls]B__3632"/>
      <sheetName val="[Spt-BH.xls][Spt-BH.xls]B__3633"/>
      <sheetName val="[Spt-BH.xls][Spt-BH.xls]B__3634"/>
      <sheetName val="[Spt-BH.xls][Spt-BH.xls]B__3635"/>
      <sheetName val="[Spt-BH.xls][Spt-BH.xls]_S_1294"/>
      <sheetName val="[Spt-BH.xls][Spt-BH.xls]B__3642"/>
      <sheetName val="[Spt-BH.xls][Spt-BH.xls]B__3643"/>
      <sheetName val="[Spt-BH.xls][Spt-BH.xls]_S_1296"/>
      <sheetName val="[Spt-BH.xls][Spt-BH.xls]_S_1297"/>
      <sheetName val="[Spt-BH.xls][Spt-BH.xls]_S_1304"/>
      <sheetName val="[Spt-BH.xls][Spt-BH.xls]B__3646"/>
      <sheetName val="[Spt-BH.xls][Spt-BH.xls]B__3647"/>
      <sheetName val="[Spt-BH.xls][Spt-BH.xls]B__3652"/>
      <sheetName val="[Spt-BH.xls][Spt-BH.xls]B__3653"/>
      <sheetName val="[Spt-BH.xls][Spt-BH.xls]_S_1302"/>
      <sheetName val="[Spt-BH.xls][Spt-BH.xls]B__3654"/>
      <sheetName val="[Spt-BH.xls][Spt-BH.xls]B__3655"/>
      <sheetName val="[Spt-BH.xls]B____x005f_x0004______295"/>
      <sheetName val="[Spt-BH.xls]B___x005f_x0000__x000_289"/>
      <sheetName val="[Spt-BH.xls][Spt-BH.xls]B__3656"/>
      <sheetName val="[Spt-BH.xls][Spt-BH.xls]_S_1300"/>
      <sheetName val="[Spt-BH.xls][Spt-BH.xls]B__3648"/>
      <sheetName val="[Spt-BH.xls][Spt-BH.xls]B__3649"/>
      <sheetName val="[Spt-BH.xls][Spt-BH.xls]B__3657"/>
      <sheetName val="[Spt-BH.xls][Spt-BH.xls]_S_1298"/>
      <sheetName val="[Spt-BH.xls][Spt-BH.xls]B__3650"/>
      <sheetName val="[Spt-BH.xls][Spt-BH.xls]B__3651"/>
      <sheetName val="[Spt-BH.xls][Spt-BH.xls]_S_1299"/>
      <sheetName val="[Spt-BH.xls][Spt-BH.xls]_S_1301"/>
      <sheetName val="[Spt-BH.xls][Spt-BH.xls]_S_1303"/>
      <sheetName val="[Spt-BH.xls][Spt-BH.xls]_S_1305"/>
      <sheetName val="[Spt-BH.xls][Spt-BH.xls]B__3685"/>
      <sheetName val="[Spt-BH.xls][Spt-BH.xls]B__3686"/>
      <sheetName val="[Spt-BH.xls][Spt-BH.xls]_S_1309"/>
      <sheetName val="[Spt-BH.xls][Spt-BH.xls]B__3687"/>
      <sheetName val="[Spt-BH.xls][Spt-BH.xls]B__3688"/>
      <sheetName val="[Spt-BH.xls][Spt-BH.xls]B__3689"/>
      <sheetName val="[Spt-BH.xls][Spt-BH.xls]_S_1307"/>
      <sheetName val="[Spt-BH.xls][Spt-BH.xls]B__3690"/>
      <sheetName val="[Spt-BH.xls][Spt-BH.xls]_S_1308"/>
      <sheetName val="[Spt-BH.xls][Spt-BH_xls]B__3515"/>
      <sheetName val="[Spt-BH.xls][Spt-BH_xls]B__3516"/>
      <sheetName val="[Spt-BH.xls][Spt-BH_xls]B__3517"/>
      <sheetName val="[Spt-BH.xls][Spt-BH_xls]B__3518"/>
      <sheetName val="[Spt-BH.xls][Spt-BH_xls]_S_1161"/>
      <sheetName val="[Spt-BH.xls][Spt-BH_xls]B__3519"/>
      <sheetName val="[Spt-BH.xls][Spt-BH_xls]B__3520"/>
      <sheetName val="[Spt-BH.xls][Spt-BH_xls]B__3521"/>
      <sheetName val="[Spt-BH.xls][Spt-BH_xls]_S_1162"/>
      <sheetName val="[Spt-BH.xls][Spt-BH_xls]B__3522"/>
      <sheetName val="[Spt-BH.xls][Spt-BH_xls]B__3523"/>
      <sheetName val="[Spt-BH.xls][Spt-BH_xls]B__3524"/>
      <sheetName val="[Spt-BH.xls][Spt-BH_xls]B__3525"/>
      <sheetName val="[Spt-BH.xls][Spt-BH_xls]_S_1163"/>
      <sheetName val="[Spt-BH.xls][Spt-BH_xls]B__3526"/>
      <sheetName val="[Spt-BH.xls][Spt-BH_xls]B__3527"/>
      <sheetName val="[Spt-BH.xls][Spt-BH_xls]_S_1164"/>
      <sheetName val="[Spt-BH.xls][Spt-BH_xls]B__3528"/>
      <sheetName val="[Spt-BH.xls][Spt-BH_xls]B__3529"/>
      <sheetName val="[Spt-BH.xls][Spt-BH_xls]_S_1165"/>
      <sheetName val="[Spt-BH.xls][Spt-BH_xls]B__3500"/>
      <sheetName val="[Spt-BH.xls][Spt-BH_xls]B__3501"/>
      <sheetName val="[Spt-BH.xls][Spt-BH_xls]B__3502"/>
      <sheetName val="[Spt-BH.xls][Spt-BH_xls]B__3503"/>
      <sheetName val="[Spt-BH.xls][Spt-BH_xls]_S_1156"/>
      <sheetName val="[Spt-BH.xls][Spt-BH_xls]B__3504"/>
      <sheetName val="[Spt-BH.xls][Spt-BH_xls]B__3505"/>
      <sheetName val="[Spt-BH.xls][Spt-BH_xls]B__3506"/>
      <sheetName val="[Spt-BH.xls][Spt-BH_xls]_S_1157"/>
      <sheetName val="[Spt-BH.xls][Spt-BH_xls]B__3507"/>
      <sheetName val="[Spt-BH.xls][Spt-BH_xls]B__3508"/>
      <sheetName val="[Spt-BH.xls][Spt-BH_xls]B__3509"/>
      <sheetName val="[Spt-BH.xls][Spt-BH_xls]B__3510"/>
      <sheetName val="[Spt-BH.xls][Spt-BH_xls]_S_1158"/>
      <sheetName val="[Spt-BH.xls][Spt-BH_xls]B__3511"/>
      <sheetName val="[Spt-BH.xls][Spt-BH_xls]B__3512"/>
      <sheetName val="[Spt-BH.xls][Spt-BH_xls]_S_1159"/>
      <sheetName val="[Spt-BH.xls][Spt-BH_xls]B__3513"/>
      <sheetName val="[Spt-BH.xls][Spt-BH_xls]B__3514"/>
      <sheetName val="[Spt-BH.xls][Spt-BH_xls]_S_1160"/>
      <sheetName val="[Spt-BH.xls][Spt-BH.xls]B__3659"/>
      <sheetName val="[Spt-BH.xls][Spt-BH.xls]B__3660"/>
      <sheetName val="[Spt-BH.xls][Spt-BH.xls]B__3661"/>
      <sheetName val="[Spt-BH.xls][Spt-BH.xls]B__3662"/>
      <sheetName val="[Spt-BH.xls]B____x005f_x0004______297"/>
      <sheetName val="[Spt-BH.xls]B___x005f_x0000__x000_291"/>
      <sheetName val="[Spt-BH.xls][Spt-BH.xls]B__3663"/>
      <sheetName val="[Spt-BH.xls][Spt-BH.xls]B__3664"/>
      <sheetName val="[Spt-BH.xls][Spt-BH_xls]B__3560"/>
      <sheetName val="[Spt-BH.xls][Spt-BH_xls]B__3561"/>
      <sheetName val="[Spt-BH.xls][Spt-BH_xls]B__3562"/>
      <sheetName val="[Spt-BH.xls][Spt-BH_xls]B__3563"/>
      <sheetName val="[Spt-BH.xls][Spt-BH_xls]_S_1176"/>
      <sheetName val="[Spt-BH.xls][Spt-BH_xls]B__3564"/>
      <sheetName val="[Spt-BH.xls][Spt-BH_xls]B__3565"/>
      <sheetName val="[Spt-BH.xls][Spt-BH_xls]B__3566"/>
      <sheetName val="[Spt-BH.xls][Spt-BH_xls]_S_1177"/>
      <sheetName val="[Spt-BH.xls][Spt-BH_xls]B__3567"/>
      <sheetName val="[Spt-BH.xls][Spt-BH_xls]B__3568"/>
      <sheetName val="[Spt-BH.xls][Spt-BH_xls]B__3569"/>
      <sheetName val="[Spt-BH.xls][Spt-BH_xls]B__3570"/>
      <sheetName val="[Spt-BH.xls][Spt-BH_xls]_S_1178"/>
      <sheetName val="[Spt-BH.xls][Spt-BH_xls]B__3571"/>
      <sheetName val="[Spt-BH.xls][Spt-BH_xls]B__3572"/>
      <sheetName val="[Spt-BH.xls][Spt-BH_xls]_S_1179"/>
      <sheetName val="[Spt-BH.xls][Spt-BH_xls]B__3573"/>
      <sheetName val="[Spt-BH.xls][Spt-BH_xls]B__3574"/>
      <sheetName val="[Spt-BH.xls][Spt-BH_xls]_S_1180"/>
      <sheetName val="[Spt-BH.xls]B____x005f_x0004______296"/>
      <sheetName val="[Spt-BH.xls]B___x005f_x0000__x000_290"/>
      <sheetName val="[Spt-BH.xls][Spt-BH_xls]B__3545"/>
      <sheetName val="[Spt-BH.xls][Spt-BH_xls]B__3546"/>
      <sheetName val="[Spt-BH.xls][Spt-BH_xls]B__3547"/>
      <sheetName val="[Spt-BH.xls][Spt-BH_xls]B__3548"/>
      <sheetName val="[Spt-BH.xls][Spt-BH_xls]_S_1171"/>
      <sheetName val="[Spt-BH.xls][Spt-BH_xls]B__3549"/>
      <sheetName val="[Spt-BH.xls][Spt-BH_xls]B__3550"/>
      <sheetName val="[Spt-BH.xls][Spt-BH_xls]B__3551"/>
      <sheetName val="[Spt-BH.xls][Spt-BH_xls]_S_1172"/>
      <sheetName val="[Spt-BH.xls][Spt-BH_xls]B__3552"/>
      <sheetName val="[Spt-BH.xls][Spt-BH_xls]B__3553"/>
      <sheetName val="[Spt-BH.xls][Spt-BH_xls]B__3554"/>
      <sheetName val="[Spt-BH.xls][Spt-BH_xls]B__3555"/>
      <sheetName val="[Spt-BH.xls][Spt-BH_xls]_S_1173"/>
      <sheetName val="[Spt-BH.xls][Spt-BH_xls]B__3556"/>
      <sheetName val="[Spt-BH.xls][Spt-BH_xls]B__3557"/>
      <sheetName val="[Spt-BH.xls][Spt-BH_xls]_S_1174"/>
      <sheetName val="[Spt-BH.xls][Spt-BH_xls]B__3558"/>
      <sheetName val="[Spt-BH.xls][Spt-BH_xls]B__3559"/>
      <sheetName val="[Spt-BH.xls][Spt-BH_xls]_S_1175"/>
      <sheetName val="[Spt-BH.xls][Spt-BH_xls]B__3530"/>
      <sheetName val="[Spt-BH.xls][Spt-BH_xls]B__3531"/>
      <sheetName val="[Spt-BH.xls][Spt-BH_xls]B__3532"/>
      <sheetName val="[Spt-BH.xls][Spt-BH_xls]B__3533"/>
      <sheetName val="[Spt-BH.xls][Spt-BH_xls]_S_1166"/>
      <sheetName val="[Spt-BH.xls][Spt-BH_xls]B__3534"/>
      <sheetName val="[Spt-BH.xls][Spt-BH_xls]B__3535"/>
      <sheetName val="[Spt-BH.xls][Spt-BH_xls]B__3536"/>
      <sheetName val="[Spt-BH.xls][Spt-BH_xls]_S_1167"/>
      <sheetName val="[Spt-BH.xls][Spt-BH_xls]B__3537"/>
      <sheetName val="[Spt-BH.xls][Spt-BH_xls]B__3538"/>
      <sheetName val="[Spt-BH.xls][Spt-BH_xls]B__3539"/>
      <sheetName val="[Spt-BH.xls][Spt-BH_xls]B__3540"/>
      <sheetName val="[Spt-BH.xls][Spt-BH_xls]_S_1168"/>
      <sheetName val="[Spt-BH.xls][Spt-BH_xls]B__3541"/>
      <sheetName val="[Spt-BH.xls][Spt-BH_xls]B__3542"/>
      <sheetName val="[Spt-BH.xls][Spt-BH_xls]_S_1169"/>
      <sheetName val="[Spt-BH.xls][Spt-BH_xls]B__3543"/>
      <sheetName val="[Spt-BH.xls][Spt-BH_xls]B__3544"/>
      <sheetName val="[Spt-BH.xls][Spt-BH_xls]_S_1170"/>
      <sheetName val="[Spt-BH.xls][Spt-BH.xls]B__3658"/>
      <sheetName val="[Spt-BH.xls][Spt-BH.xls]B__3672"/>
      <sheetName val="[Spt-BH.xls][Spt-BH.xls]B__3673"/>
      <sheetName val="[Spt-BH.xls][Spt-BH.xls]B__3674"/>
      <sheetName val="[Spt-BH.xls][Spt-BH.xls]B__3675"/>
      <sheetName val="[Spt-BH.xls]B____x005f_x0004______298"/>
      <sheetName val="[Spt-BH.xls]B___x005f_x0000__x000_292"/>
      <sheetName val="[Spt-BH.xls][Spt-BH.xls]B__3676"/>
      <sheetName val="[Spt-BH.xls][Spt-BH.xls]B__3665"/>
      <sheetName val="[Spt-BH.xls][Spt-BH.xls]B__3666"/>
      <sheetName val="[Spt-BH.xls][Spt-BH.xls]B__3667"/>
      <sheetName val="[Spt-BH.xls][Spt-BH.xls]B__3668"/>
      <sheetName val="[Spt-BH.xls][Spt-BH.xls]B__3677"/>
      <sheetName val="[Spt-BH.xls][Spt-BH.xls]B__3669"/>
      <sheetName val="[Spt-BH.xls][Spt-BH.xls]B__3670"/>
      <sheetName val="[Spt-BH.xls][Spt-BH.xls]B__3671"/>
      <sheetName val="[Spt-BH.xls][Spt-BH_xls]B__3575"/>
      <sheetName val="[Spt-BH.xls][Spt-BH_xls]B__3576"/>
      <sheetName val="[Spt-BH.xls][Spt-BH_xls]B__3577"/>
      <sheetName val="[Spt-BH.xls][Spt-BH_xls]B__3578"/>
      <sheetName val="[Spt-BH.xls][Spt-BH_xls]_S_1181"/>
      <sheetName val="[Spt-BH.xls][Spt-BH_xls]B__3579"/>
      <sheetName val="[Spt-BH.xls][Spt-BH_xls]B__3580"/>
      <sheetName val="[Spt-BH.xls][Spt-BH_xls]B__3581"/>
      <sheetName val="[Spt-BH.xls][Spt-BH_xls]_S_1182"/>
      <sheetName val="[Spt-BH.xls][Spt-BH_xls]B__3582"/>
      <sheetName val="[Spt-BH.xls][Spt-BH_xls]B__3583"/>
      <sheetName val="[Spt-BH.xls][Spt-BH_xls]B__3584"/>
      <sheetName val="[Spt-BH.xls][Spt-BH_xls]B__3585"/>
      <sheetName val="[Spt-BH.xls][Spt-BH_xls]_S_1183"/>
      <sheetName val="[Spt-BH.xls][Spt-BH_xls]B__3586"/>
      <sheetName val="[Spt-BH.xls][Spt-BH_xls]B__3587"/>
      <sheetName val="[Spt-BH.xls][Spt-BH_xls]_S_1184"/>
      <sheetName val="[Spt-BH.xls][Spt-BH_xls]B__3588"/>
      <sheetName val="[Spt-BH.xls][Spt-BH_xls]B__3589"/>
      <sheetName val="[Spt-BH.xls][Spt-BH_xls]_S_1185"/>
      <sheetName val="[Spt-BH.xls][Spt-BH.xls]B__3679"/>
      <sheetName val="[Spt-BH.xls][Spt-BH.xls]B__3680"/>
      <sheetName val="[Spt-BH.xls][Spt-BH.xls]B__3681"/>
      <sheetName val="[Spt-BH.xls][Spt-BH.xls]B__3682"/>
      <sheetName val="[Spt-BH.xls]B____x005f_x0004______299"/>
      <sheetName val="[Spt-BH.xls]B___x005f_x0000__x000_293"/>
      <sheetName val="[Spt-BH.xls][Spt-BH.xls]B__3683"/>
      <sheetName val="[Spt-BH.xls][Spt-BH.xls]B__3684"/>
      <sheetName val="[Spt-BH.xls][Spt-BH.xls]B__3678"/>
      <sheetName val="[Spt-BH.xls][Spt-BH_xls]B__3590"/>
      <sheetName val="[Spt-BH.xls][Spt-BH_xls]B__3591"/>
      <sheetName val="[Spt-BH.xls][Spt-BH_xls]B__3592"/>
      <sheetName val="[Spt-BH.xls][Spt-BH_xls]B__3593"/>
      <sheetName val="[Spt-BH.xls][Spt-BH_xls]_S_1186"/>
      <sheetName val="[Spt-BH.xls][Spt-BH_xls]B__3594"/>
      <sheetName val="[Spt-BH.xls][Spt-BH_xls]B__3595"/>
      <sheetName val="[Spt-BH.xls][Spt-BH_xls]B__3596"/>
      <sheetName val="[Spt-BH.xls][Spt-BH_xls]_S_1187"/>
      <sheetName val="[Spt-BH.xls][Spt-BH_xls]B__3597"/>
      <sheetName val="[Spt-BH.xls][Spt-BH_xls]B__3598"/>
      <sheetName val="[Spt-BH.xls][Spt-BH_xls]B__3599"/>
      <sheetName val="[Spt-BH.xls][Spt-BH_xls]B__3600"/>
      <sheetName val="[Spt-BH.xls][Spt-BH_xls]_S_1188"/>
      <sheetName val="[Spt-BH.xls][Spt-BH_xls]B__3601"/>
      <sheetName val="[Spt-BH.xls][Spt-BH_xls]B__3602"/>
      <sheetName val="[Spt-BH.xls][Spt-BH_xls]_S_1189"/>
      <sheetName val="[Spt-BH.xls][Spt-BH_xls]B__3603"/>
      <sheetName val="[Spt-BH.xls][Spt-BH_xls]B__3604"/>
      <sheetName val="[Spt-BH.xls][Spt-BH_xls]_S_1190"/>
      <sheetName val="[Spt-BH.xls][Spt-BH.xls]B__3692"/>
      <sheetName val="[Spt-BH.xls][Spt-BH.xls]B__3693"/>
      <sheetName val="[Spt-BH.xls][Spt-BH.xls]_S_1325"/>
      <sheetName val="[Spt-BH.xls][Spt-BH.xls]B__3694"/>
      <sheetName val="[Spt-BH.xls][Spt-BH.xls]B__3695"/>
      <sheetName val="[Spt-BH.xls]B____x005f_x0004______300"/>
      <sheetName val="[Spt-BH.xls]B___x005f_x0000__x000_294"/>
      <sheetName val="[Spt-BH.xls][Spt-BH.xls]B__3696"/>
      <sheetName val="[Spt-BH.xls][Spt-BH.xls]B__3697"/>
      <sheetName val="[Spt-BH.xls][Spt-BH.xls]B__3691"/>
      <sheetName val="[Spt-BH.xls][Spt-BH.xls]_S_1310"/>
      <sheetName val="[Spt-BH.xls][Spt-BH_xls]B__3605"/>
      <sheetName val="[Spt-BH.xls][Spt-BH_xls]B__3606"/>
      <sheetName val="[Spt-BH.xls][Spt-BH_xls]B__3607"/>
      <sheetName val="[Spt-BH.xls][Spt-BH_xls]B__3608"/>
      <sheetName val="[Spt-BH.xls][Spt-BH_xls]_S_1191"/>
      <sheetName val="[Spt-BH.xls][Spt-BH_xls]B__3609"/>
      <sheetName val="[Spt-BH.xls][Spt-BH_xls]B__3610"/>
      <sheetName val="[Spt-BH.xls][Spt-BH_xls]B__3611"/>
      <sheetName val="[Spt-BH.xls][Spt-BH_xls]_S_1192"/>
      <sheetName val="[Spt-BH.xls][Spt-BH_xls]B__3612"/>
      <sheetName val="[Spt-BH.xls][Spt-BH_xls]B__3613"/>
      <sheetName val="[Spt-BH.xls][Spt-BH_xls]B__3614"/>
      <sheetName val="[Spt-BH.xls][Spt-BH_xls]B__3615"/>
      <sheetName val="[Spt-BH.xls][Spt-BH_xls]_S_1193"/>
      <sheetName val="[Spt-BH.xls][Spt-BH_xls]B__3616"/>
      <sheetName val="[Spt-BH.xls][Spt-BH_xls]B__3617"/>
      <sheetName val="[Spt-BH.xls][Spt-BH_xls]_S_1194"/>
      <sheetName val="[Spt-BH.xls][Spt-BH_xls]B__3618"/>
      <sheetName val="[Spt-BH.xls][Spt-BH_xls]B__3619"/>
      <sheetName val="[Spt-BH.xls][Spt-BH_xls]_S_1195"/>
      <sheetName val="[Spt-BH.xls][Spt-BH.xls]B__3742"/>
      <sheetName val="[Spt-BH.xls][Spt-BH.xls]B__3743"/>
      <sheetName val="[Spt-BH.xls][Spt-BH.xls]_S_1327"/>
      <sheetName val="[Spt-BH.xls][Spt-BH.xls]B__3744"/>
      <sheetName val="[Spt-BH.xls][Spt-BH.xls]B__3745"/>
      <sheetName val="[Spt-BH.xls][Spt-BH.xls]B__3746"/>
      <sheetName val="[Spt-BH.xls][Spt-BH.xls]B__3747"/>
      <sheetName val="[Spt-BH.xls][Spt-BH.xls]_S_1326"/>
      <sheetName val="[Spt-BH.xls][Spt-BH.xls]_S_1311"/>
      <sheetName val="[Spt-BH.xls][Spt-BH.xls]B__3698"/>
      <sheetName val="[Spt-BH.xls][Spt-BH.xls]B__3699"/>
      <sheetName val="[Spt-BH.xls][Spt-BH.xls]_S_1313"/>
      <sheetName val="[Spt-BH.xls][Spt-BH.xls]B__3700"/>
      <sheetName val="[Spt-BH.xls][Spt-BH.xls]B__3701"/>
      <sheetName val="[Spt-BH.xls][Spt-BH.xls]B__3702"/>
      <sheetName val="[Spt-BH.xls][Spt-BH.xls]B__3703"/>
      <sheetName val="[Spt-BH.xls][Spt-BH.xls]_S_1312"/>
      <sheetName val="[Spt-BH.xls][Spt-BH.xls]B__3704"/>
      <sheetName val="[Spt-BH.xls][Spt-BH.xls]B__3705"/>
      <sheetName val="[Spt-BH.xls][Spt-BH.xls]B__3706"/>
      <sheetName val="[Spt-BH.xls][Spt-BH.xls]B__3707"/>
      <sheetName val="[Spt-BH.xls][Spt-BH.xls]B__3708"/>
      <sheetName val="[Spt-BH.xls][Spt-BH.xls]B__3709"/>
      <sheetName val="[Spt-BH.xls][Spt-BH.xls]_S_1314"/>
      <sheetName val="[Spt-BH.xls][Spt-BH.xls]_S_1323"/>
      <sheetName val="[Spt-BH.xls][Spt-BH.xls]B__3735"/>
      <sheetName val="[Spt-BH.xls][Spt-BH.xls]B__3736"/>
      <sheetName val="[Spt-BH.xls][Spt-BH.xls]B__3737"/>
      <sheetName val="[Spt-BH.xls][Spt-BH.xls]B__3738"/>
      <sheetName val="[Spt-BH.xls][Spt-BH.xls]B__3739"/>
      <sheetName val="[Spt-BH.xls][Spt-BH.xls]B__3740"/>
      <sheetName val="[Spt-BH.xls][Spt-BH.xls]_S_1324"/>
      <sheetName val="[Spt-BH.xls][Spt-BH.xls]_S_1319"/>
      <sheetName val="[Spt-BH.xls]B____x005f_x0004______302"/>
      <sheetName val="[Spt-BH.xls]B___x005f_x0000__x000_296"/>
      <sheetName val="[Spt-BH.xls][Spt-BH.xls]B__3722"/>
      <sheetName val="[Spt-BH.xls][Spt-BH.xls]B__3723"/>
      <sheetName val="[Spt-BH.xls][Spt-BH.xls]B__3724"/>
      <sheetName val="[Spt-BH.xls][Spt-BH.xls]B__3725"/>
      <sheetName val="[Spt-BH.xls][Spt-BH.xls]B__3726"/>
      <sheetName val="[Spt-BH.xls][Spt-BH.xls]B__3727"/>
      <sheetName val="[Spt-BH.xls][Spt-BH.xls]_S_1315"/>
      <sheetName val="[Spt-BH.xls][Spt-BH.xls]B__3710"/>
      <sheetName val="[Spt-BH.xls][Spt-BH.xls]B__3711"/>
      <sheetName val="[Spt-BH.xls][Spt-BH.xls]B__3712"/>
      <sheetName val="[Spt-BH.xls][Spt-BH.xls]B__3713"/>
      <sheetName val="[Spt-BH.xls][Spt-BH.xls]B__3714"/>
      <sheetName val="[Spt-BH.xls][Spt-BH.xls]B__3715"/>
      <sheetName val="[Spt-BH.xls][Spt-BH.xls]_S_1316"/>
      <sheetName val="[Spt-BH.xls][Spt-BH.xls]_S_1320"/>
      <sheetName val="[Spt-BH.xls][Spt-BH.xls]_S_1317"/>
      <sheetName val="[Spt-BH.xls]B____x005f_x0004______301"/>
      <sheetName val="[Spt-BH.xls]B___x005f_x0000__x000_295"/>
      <sheetName val="[Spt-BH.xls][Spt-BH.xls]B__3716"/>
      <sheetName val="[Spt-BH.xls][Spt-BH.xls]B__3717"/>
      <sheetName val="[Spt-BH.xls][Spt-BH.xls]B__3718"/>
      <sheetName val="[Spt-BH.xls][Spt-BH.xls]B__3719"/>
      <sheetName val="[Spt-BH.xls][Spt-BH.xls]B__3720"/>
      <sheetName val="[Spt-BH.xls][Spt-BH.xls]B__3721"/>
      <sheetName val="[Spt-BH.xls][Spt-BH.xls]_S_1318"/>
      <sheetName val="[Spt-BH.xls]B____x005f_x0004______304"/>
      <sheetName val="[Spt-BH.xls]B___x005f_x0000__x000_298"/>
      <sheetName val="[Spt-BH.xls][Spt-BH.xls]B__3741"/>
      <sheetName val="[Spt-BH.xls][Spt-BH_xls]B__3635"/>
      <sheetName val="[Spt-BH.xls][Spt-BH_xls]B__3636"/>
      <sheetName val="[Spt-BH.xls][Spt-BH_xls]B__3637"/>
      <sheetName val="[Spt-BH.xls][Spt-BH_xls]B__3638"/>
      <sheetName val="[Spt-BH.xls][Spt-BH_xls]_S_1201"/>
      <sheetName val="[Spt-BH.xls][Spt-BH_xls]B__3639"/>
      <sheetName val="[Spt-BH.xls][Spt-BH_xls]B__3640"/>
      <sheetName val="[Spt-BH.xls][Spt-BH_xls]B__3641"/>
      <sheetName val="[Spt-BH.xls][Spt-BH_xls]_S_1202"/>
      <sheetName val="[Spt-BH.xls][Spt-BH_xls]B__3642"/>
      <sheetName val="[Spt-BH.xls][Spt-BH_xls]B__3643"/>
      <sheetName val="[Spt-BH.xls][Spt-BH_xls]B__3644"/>
      <sheetName val="[Spt-BH.xls][Spt-BH_xls]B__3645"/>
      <sheetName val="[Spt-BH.xls][Spt-BH_xls]_S_1203"/>
      <sheetName val="[Spt-BH.xls][Spt-BH_xls]B__3646"/>
      <sheetName val="[Spt-BH.xls][Spt-BH_xls]B__3647"/>
      <sheetName val="[Spt-BH.xls][Spt-BH_xls]_S_1204"/>
      <sheetName val="[Spt-BH.xls][Spt-BH_xls]B__3648"/>
      <sheetName val="[Spt-BH.xls][Spt-BH_xls]B__3649"/>
      <sheetName val="[Spt-BH.xls][Spt-BH_xls]_S_1205"/>
      <sheetName val="[Spt-BH.xls][Spt-BH.xls]_S_1321"/>
      <sheetName val="[Spt-BH.xls][Spt-BH.xls]B__3728"/>
      <sheetName val="[Spt-BH.xls][Spt-BH.xls]B__3729"/>
      <sheetName val="[Spt-BH.xls][Spt-BH.xls]B__3730"/>
      <sheetName val="[Spt-BH.xls][Spt-BH.xls]B__3731"/>
      <sheetName val="[Spt-BH.xls][Spt-BH.xls]B__3732"/>
      <sheetName val="[Spt-BH.xls][Spt-BH.xls]B__3733"/>
      <sheetName val="[Spt-BH.xls][Spt-BH.xls]_S_1322"/>
      <sheetName val="[Spt-BH.xls]B____x005f_x0004______303"/>
      <sheetName val="[Spt-BH.xls]B___x005f_x0000__x000_297"/>
      <sheetName val="[Spt-BH.xls][Spt-BH.xls]B__3734"/>
      <sheetName val="[Spt-BH.xls][Spt-BH_xls]B__3620"/>
      <sheetName val="[Spt-BH.xls][Spt-BH_xls]B__3621"/>
      <sheetName val="[Spt-BH.xls][Spt-BH_xls]B__3622"/>
      <sheetName val="[Spt-BH.xls][Spt-BH_xls]B__3623"/>
      <sheetName val="[Spt-BH.xls][Spt-BH_xls]_S_1196"/>
      <sheetName val="[Spt-BH.xls][Spt-BH_xls]B__3624"/>
      <sheetName val="[Spt-BH.xls][Spt-BH_xls]B__3625"/>
      <sheetName val="[Spt-BH.xls][Spt-BH_xls]B__3626"/>
      <sheetName val="[Spt-BH.xls][Spt-BH_xls]_S_1197"/>
      <sheetName val="[Spt-BH.xls][Spt-BH_xls]B__3627"/>
      <sheetName val="[Spt-BH.xls][Spt-BH_xls]B__3628"/>
      <sheetName val="[Spt-BH.xls][Spt-BH_xls]B__3629"/>
      <sheetName val="[Spt-BH.xls][Spt-BH_xls]B__3630"/>
      <sheetName val="[Spt-BH.xls][Spt-BH_xls]_S_1198"/>
      <sheetName val="[Spt-BH.xls][Spt-BH_xls]B__3631"/>
      <sheetName val="[Spt-BH.xls][Spt-BH_xls]B__3632"/>
      <sheetName val="[Spt-BH.xls][Spt-BH_xls]_S_1199"/>
      <sheetName val="[Spt-BH.xls][Spt-BH_xls]B__3633"/>
      <sheetName val="[Spt-BH.xls][Spt-BH_xls]B__3634"/>
      <sheetName val="[Spt-BH.xls][Spt-BH_xls]_S_1200"/>
      <sheetName val="[Spt-BH.xls][Spt-BH.xls]_S_1328"/>
      <sheetName val="[Spt-BH.xls][Spt-BH.xls]B__3748"/>
      <sheetName val="[Spt-BH.xls][Spt-BH.xls]B__3749"/>
      <sheetName val="[Spt-BH.xls][Spt-BH.xls]_S_1329"/>
      <sheetName val="[Spt-BH.xls][Spt-BH.xls]B__3757"/>
      <sheetName val="[Spt-BH.xls][Spt-BH.xls]B__3758"/>
      <sheetName val="[Spt-BH.xls][Spt-BH.xls]_S_1334"/>
      <sheetName val="[Spt-BH.xls][Spt-BH.xls]B__3759"/>
      <sheetName val="[Spt-BH.xls][Spt-BH.xls]B__3760"/>
      <sheetName val="[Spt-BH.xls]B____x005f_x0004______305"/>
      <sheetName val="[Spt-BH.xls]B___x005f_x0000__x000_299"/>
      <sheetName val="[Spt-BH.xls][Spt-BH.xls]B__3761"/>
      <sheetName val="[Spt-BH.xls][Spt-BH.xls]B__3750"/>
      <sheetName val="[Spt-BH.xls][Spt-BH.xls]B__3751"/>
      <sheetName val="[Spt-BH.xls][Spt-BH.xls]_S_1332"/>
      <sheetName val="[Spt-BH.xls][Spt-BH.xls]B__3752"/>
      <sheetName val="[Spt-BH.xls][Spt-BH.xls]B__3753"/>
      <sheetName val="[Spt-BH.xls][Spt-BH.xls]_S_1330"/>
      <sheetName val="[Spt-BH.xls][Spt-BH.xls]B__3762"/>
      <sheetName val="[Spt-BH.xls][Spt-BH.xls]B__3754"/>
      <sheetName val="[Spt-BH.xls][Spt-BH.xls]B__3755"/>
      <sheetName val="[Spt-BH.xls][Spt-BH.xls]_S_1333"/>
      <sheetName val="[Spt-BH.xls][Spt-BH_xls]B__3650"/>
      <sheetName val="[Spt-BH.xls][Spt-BH_xls]B__3651"/>
      <sheetName val="[Spt-BH.xls][Spt-BH_xls]B__3652"/>
      <sheetName val="[Spt-BH.xls][Spt-BH_xls]B__3653"/>
      <sheetName val="[Spt-BH.xls][Spt-BH_xls]_S_1206"/>
      <sheetName val="[Spt-BH.xls][Spt-BH_xls]B__3654"/>
      <sheetName val="[Spt-BH.xls][Spt-BH_xls]B__3655"/>
      <sheetName val="[Spt-BH.xls][Spt-BH_xls]B__3656"/>
      <sheetName val="[Spt-BH.xls][Spt-BH_xls]_S_1207"/>
      <sheetName val="[Spt-BH.xls][Spt-BH_xls]B__3657"/>
      <sheetName val="[Spt-BH.xls][Spt-BH_xls]B__3658"/>
      <sheetName val="[Spt-BH.xls][Spt-BH_xls]B__3659"/>
      <sheetName val="[Spt-BH.xls][Spt-BH_xls]B__3660"/>
      <sheetName val="[Spt-BH.xls][Spt-BH_xls]_S_1208"/>
      <sheetName val="[Spt-BH.xls][Spt-BH.xls]B__3756"/>
      <sheetName val="[Spt-BH.xls][Spt-BH.xls]_S_1331"/>
      <sheetName val="[Spt-BH.xls][Spt-BH_xls]B__3661"/>
      <sheetName val="[Spt-BH.xls][Spt-BH_xls]B__3662"/>
      <sheetName val="[Spt-BH.xls][Spt-BH_xls]_S_1209"/>
      <sheetName val="[Spt-BH.xls][Spt-BH_xls]B__3663"/>
      <sheetName val="[Spt-BH.xls][Spt-BH_xls]B__3664"/>
      <sheetName val="[Spt-BH.xls][Spt-BH_xls]_S_1210"/>
      <sheetName val="[Spt-BH.xls][Spt-BH.xls]B__3763"/>
      <sheetName val="[Spt-BH.xls][Spt-BH.xls]B__3764"/>
      <sheetName val="[Spt-BH.xls][Spt-BH.xls]_S_1336"/>
      <sheetName val="[Spt-BH.xls][Spt-BH.xls]B__3765"/>
      <sheetName val="[Spt-BH.xls][Spt-BH.xls]B__3766"/>
      <sheetName val="[Spt-BH.xls][Spt-BH.xls]B__3767"/>
      <sheetName val="[Spt-BH.xls][Spt-BH.xls]B__3768"/>
      <sheetName val="[Spt-BH.xls][Spt-BH.xls]_S_1335"/>
      <sheetName val="[Spt-BH.xls][Spt-BH.xls]_S_1337"/>
      <sheetName val="[Spt-BH.xls][Spt-BH.xls]B__3769"/>
      <sheetName val="[Spt-BH.xls][Spt-BH.xls]B__3770"/>
      <sheetName val="[Spt-BH.xls][Spt-BH.xls]_S_1339"/>
      <sheetName val="[Spt-BH.xls][Spt-BH.xls]B__3771"/>
      <sheetName val="[Spt-BH.xls][Spt-BH.xls]B__3772"/>
      <sheetName val="[Spt-BH.xls][Spt-BH.xls]B__3773"/>
      <sheetName val="[Spt-BH.xls][Spt-BH.xls]B__3774"/>
      <sheetName val="[Spt-BH.xls][Spt-BH.xls]_S_1338"/>
      <sheetName val="[Spt-BH.xls][Spt-BH.xls]B__3781"/>
      <sheetName val="[Spt-BH.xls][Spt-BH.xls]B__3782"/>
      <sheetName val="[Spt-BH.xls][Spt-BH.xls]_S_1344"/>
      <sheetName val="[Spt-BH.xls][Spt-BH.xls]B__3783"/>
      <sheetName val="[Spt-BH.xls][Spt-BH.xls]B__3784"/>
      <sheetName val="[Spt-BH.xls]B____x005f_x0004______307"/>
      <sheetName val="[Spt-BH.xls]B___x005f_x0000__x000_301"/>
      <sheetName val="[Spt-BH.xls][Spt-BH.xls]B__3785"/>
      <sheetName val="[Spt-BH.xls][Spt-BH.xls]_S_1342"/>
      <sheetName val="[Spt-BH.xls][Spt-BH.xls]B__3786"/>
      <sheetName val="[Spt-BH.xls][Spt-BH.xls]_S_1343"/>
      <sheetName val="[Spt-BH.xls][Spt-BH_xls]B__3680"/>
      <sheetName val="[Spt-BH.xls][Spt-BH_xls]B__3681"/>
      <sheetName val="[Spt-BH.xls][Spt-BH_xls]B__3682"/>
      <sheetName val="[Spt-BH.xls][Spt-BH_xls]B__3683"/>
      <sheetName val="[Spt-BH.xls][Spt-BH_xls]_S_1216"/>
      <sheetName val="[Spt-BH.xls][Spt-BH_xls]B__3684"/>
      <sheetName val="[Spt-BH.xls][Spt-BH_xls]B__3685"/>
      <sheetName val="[Spt-BH.xls][Spt-BH_xls]B__3686"/>
      <sheetName val="[Spt-BH.xls][Spt-BH_xls]_S_1217"/>
      <sheetName val="[Spt-BH.xls][Spt-BH_xls]B__3687"/>
      <sheetName val="[Spt-BH.xls][Spt-BH_xls]B__3688"/>
      <sheetName val="[Spt-BH.xls][Spt-BH_xls]B__3689"/>
      <sheetName val="[Spt-BH.xls][Spt-BH_xls]B__3690"/>
      <sheetName val="[Spt-BH.xls][Spt-BH_xls]_S_1218"/>
      <sheetName val="[Spt-BH.xls][Spt-BH_xls]B__3691"/>
      <sheetName val="[Spt-BH.xls][Spt-BH_xls]B__3692"/>
      <sheetName val="[Spt-BH.xls][Spt-BH_xls]_S_1219"/>
      <sheetName val="[Spt-BH.xls][Spt-BH_xls]B__3693"/>
      <sheetName val="[Spt-BH.xls][Spt-BH_xls]B__3694"/>
      <sheetName val="[Spt-BH.xls][Spt-BH_xls]_S_1220"/>
      <sheetName val="B@__x0004_@_x0000"/>
      <sheetName val="B@__x0004_@__$_x0"/>
      <sheetName val="[Spt-BH.xls][Spt-BH.xls]B@[_x0004_@"/>
      <sheetName val="B@__x0004_@_"/>
      <sheetName val="SàQa_x0005_@_x000"/>
      <sheetName val="_Spt-BH.xls_B@__x0004_@_"/>
      <sheetName val="B@__x0"/>
      <sheetName val="B@[_x0004_@_x0000"/>
      <sheetName val="Direct co_x0006__x0017__x000a__x000e__x000d_ "/>
      <sheetName val=" _x0008__x0011_ "/>
      <sheetName val="[Spt-BH.xls]B____x005f_x0004______306"/>
      <sheetName val="[Spt-BH.xls]B___x005f_x0000__x000_300"/>
      <sheetName val="[Spt-BH.xls][Spt-BH_xls]B__3665"/>
      <sheetName val="[Spt-BH.xls][Spt-BH_xls]B__3666"/>
      <sheetName val="[Spt-BH.xls][Spt-BH_xls]B__3667"/>
      <sheetName val="[Spt-BH.xls][Spt-BH_xls]B__3668"/>
      <sheetName val="[Spt-BH.xls][Spt-BH_xls]_S_1211"/>
      <sheetName val="[Spt-BH.xls][Spt-BH_xls]B__3669"/>
      <sheetName val="[Spt-BH.xls][Spt-BH_xls]B__3670"/>
      <sheetName val="[Spt-BH.xls][Spt-BH_xls]B__3671"/>
      <sheetName val="[Spt-BH.xls][Spt-BH_xls]_S_1212"/>
      <sheetName val="[Spt-BH.xls][Spt-BH_xls]B__3672"/>
      <sheetName val="[Spt-BH.xls][Spt-BH_xls]B__3673"/>
      <sheetName val="[Spt-BH.xls][Spt-BH_xls]B__3674"/>
      <sheetName val="[Spt-BH.xls][Spt-BH_xls]B__3675"/>
      <sheetName val="[Spt-BH.xls][Spt-BH_xls]_S_1213"/>
      <sheetName val="[Spt-BH.xls][Spt-BH_xls]B__3676"/>
      <sheetName val="[Spt-BH.xls][Spt-BH_xls]B__3677"/>
      <sheetName val="[Spt-BH.xls][Spt-BH_xls]_S_1214"/>
      <sheetName val="[Spt-BH.xls][Spt-BH_xls]B__3678"/>
      <sheetName val="[Spt-BH.xls][Spt-BH_xls]B__3679"/>
      <sheetName val="[Spt-BH.xls][Spt-BH_xls]_S_1215"/>
      <sheetName val="[Spt-BH.xls][Spt-BH.xls]B__3775"/>
      <sheetName val="[Spt-BH.xls][Spt-BH.xls]B__3776"/>
      <sheetName val="[Spt-BH.xls][Spt-BH.xls]B__3777"/>
      <sheetName val="[Spt-BH.xls][Spt-BH.xls]B__3778"/>
      <sheetName val="[Spt-BH.xls][Spt-BH.xls]B__3779"/>
      <sheetName val="[Spt-BH.xls][Spt-BH.xls]_S_1340"/>
      <sheetName val="[Spt-BH.xls][Spt-BH.xls]B__3780"/>
      <sheetName val="[Spt-BH.xls][Spt-BH.xls]_S_1341"/>
      <sheetName val="[Spt-BH.xls][Spt-BH.xls]_S_1345"/>
      <sheetName val="[Spt-BH.xls][Spt-BH.xls]B__3787"/>
      <sheetName val="[Spt-BH.xls][Spt-BH.xls]B__3788"/>
      <sheetName val="[Spt-BH.xls][Spt-BH.xls]_S_1347"/>
      <sheetName val="[Spt-BH.xls][Spt-BH.xls]B__3789"/>
      <sheetName val="[Spt-BH.xls][Spt-BH.xls]B__3790"/>
      <sheetName val="[Spt-BH.xls][Spt-BH.xls]B__3791"/>
      <sheetName val="[Spt-BH.xls][Spt-BH.xls]B__3792"/>
      <sheetName val="[Spt-BH.xls][Spt-BH.xls]_S_1346"/>
      <sheetName val="[Spt-BH.xls][Spt-BH.xls]_S_1350"/>
      <sheetName val="[Spt-BH.xls][Spt-BH.xls]_S_1348"/>
      <sheetName val="[Spt-BH.xls][Spt-BH.xls]_S_1349"/>
      <sheetName val="[Spt-BH.xls]B____x005f_x0004______308"/>
      <sheetName val="[Spt-BH.xls]B___x005f_x0000__x000_302"/>
      <sheetName val="[Spt-BH.xls][Spt-BH_xls]B__3695"/>
      <sheetName val="[Spt-BH.xls][Spt-BH_xls]B__3696"/>
      <sheetName val="[Spt-BH.xls][Spt-BH_xls]B__3697"/>
      <sheetName val="[Spt-BH.xls][Spt-BH_xls]B__3698"/>
      <sheetName val="[Spt-BH.xls][Spt-BH_xls]_S_1221"/>
      <sheetName val="[Spt-BH.xls][Spt-BH_xls]B__3699"/>
      <sheetName val="[Spt-BH.xls][Spt-BH_xls]B__3700"/>
      <sheetName val="[Spt-BH.xls][Spt-BH_xls]B__3701"/>
      <sheetName val="[Spt-BH.xls][Spt-BH_xls]_S_1222"/>
      <sheetName val="[Spt-BH.xls][Spt-BH_xls]B__3702"/>
      <sheetName val="[Spt-BH.xls][Spt-BH_xls]B__3703"/>
      <sheetName val="[Spt-BH.xls][Spt-BH_xls]B__3704"/>
      <sheetName val="[Spt-BH.xls][Spt-BH_xls]B__3705"/>
      <sheetName val="[Spt-BH.xls][Spt-BH_xls]_S_1223"/>
      <sheetName val="[Spt-BH.xls][Spt-BH_xls]B__3706"/>
      <sheetName val="[Spt-BH.xls][Spt-BH_xls]B__3707"/>
      <sheetName val="[Spt-BH.xls][Spt-BH_xls]_S_1224"/>
      <sheetName val="[Spt-BH.xls][Spt-BH_xls]B__3708"/>
      <sheetName val="[Spt-BH.xls][Spt-BH_xls]B__3709"/>
      <sheetName val="[Spt-BH.xls][Spt-BH_xls]_S_1225"/>
      <sheetName val="[Spt-BH.xls][Spt-BH.xls]B__3795"/>
      <sheetName val="[Spt-BH.xls][Spt-BH.xls]B__3796"/>
      <sheetName val="[Spt-BH.xls][Spt-BH.xls]_S_1354"/>
      <sheetName val="[Spt-BH.xls][Spt-BH.xls]B__3797"/>
      <sheetName val="[Spt-BH.xls][Spt-BH.xls]B__3798"/>
      <sheetName val="[Spt-BH.xls]B____x005f_x0004______309"/>
      <sheetName val="[Spt-BH.xls]B___x005f_x0000__x000_303"/>
      <sheetName val="[Spt-BH.xls][Spt-BH.xls]B__3799"/>
      <sheetName val="[Spt-BH.xls][Spt-BH.xls]_S_1351"/>
      <sheetName val="[Spt-BH.xls][Spt-BH.xls]B__3800"/>
      <sheetName val="[Spt-BH.xls][Spt-BH.xls]B__3793"/>
      <sheetName val="[Spt-BH.xls][Spt-BH.xls]B__3794"/>
      <sheetName val="[Spt-BH.xls][Spt-BH.xls]_S_1352"/>
      <sheetName val="[Spt-BH.xls][Spt-BH_xls]B__3710"/>
      <sheetName val="[Spt-BH.xls][Spt-BH_xls]B__3711"/>
      <sheetName val="[Spt-BH.xls][Spt-BH_xls]B__3712"/>
      <sheetName val="[Spt-BH.xls][Spt-BH_xls]B__3713"/>
      <sheetName val="[Spt-BH.xls][Spt-BH_xls]_S_1226"/>
      <sheetName val="[Spt-BH.xls][Spt-BH_xls]B__3714"/>
      <sheetName val="[Spt-BH.xls][Spt-BH_xls]B__3715"/>
      <sheetName val="[Spt-BH.xls][Spt-BH_xls]B__3716"/>
      <sheetName val="[Spt-BH.xls][Spt-BH_xls]_S_1227"/>
      <sheetName val="[Spt-BH.xls][Spt-BH_xls]B__3717"/>
      <sheetName val="[Spt-BH.xls][Spt-BH_xls]B__3718"/>
      <sheetName val="[Spt-BH.xls][Spt-BH_xls]B__3719"/>
      <sheetName val="[Spt-BH.xls][Spt-BH_xls]B__3720"/>
      <sheetName val="[Spt-BH.xls][Spt-BH_xls]_S_1228"/>
      <sheetName val="[Spt-BH.xls][Spt-BH_xls]B__3721"/>
      <sheetName val="[Spt-BH.xls][Spt-BH_xls]B__3722"/>
      <sheetName val="[Spt-BH.xls][Spt-BH_xls]_S_1229"/>
      <sheetName val="[Spt-BH.xls][Spt-BH_xls]B__3723"/>
      <sheetName val="[Spt-BH.xls][Spt-BH_xls]B__3724"/>
      <sheetName val="[Spt-BH.xls][Spt-BH_xls]_S_1230"/>
      <sheetName val="[Spt-BH.xls][Spt-BH.xls]_S_1353"/>
      <sheetName val="[Spt-BH.xls][Spt-BH.xls]_S_1356"/>
      <sheetName val="[Spt-BH.xls][Spt-BH.xls]_S_1355"/>
      <sheetName val="[Spt-BH.xls][Spt-BH.xls]_S_1357"/>
      <sheetName val="[Spt-BH.xls][Spt-BH.xls]_S_1358"/>
      <sheetName val="[Spt-BH.xls][Spt-BH.xls]_S_1359"/>
      <sheetName val="[Spt-BH.xls][Spt-BH.xls]_S_1360"/>
      <sheetName val="[Spt-BH.xls][Spt-BH.xls]_S_1361"/>
      <sheetName val="[Spt-BH.xls][Spt-BH.xls]_S_1362"/>
      <sheetName val="[Spt-BH.xls][Spt-BH.xls]_S_1363"/>
      <sheetName val="[Spt-BH.xls][Spt-BH.xls]B__3908"/>
      <sheetName val="[Spt-BH.xls][Spt-BH.xls]B__3909"/>
      <sheetName val="[Spt-BH.xls][Spt-BH.xls]_S_1397"/>
      <sheetName val="[Spt-BH.xls][Spt-BH.xls]B__3910"/>
      <sheetName val="[Spt-BH.xls][Spt-BH.xls]B__3911"/>
      <sheetName val="[Spt-BH.xls][Spt-BH.xls]B__3829"/>
      <sheetName val="[Spt-BH.xls][Spt-BH.xls]B__3830"/>
      <sheetName val="[Spt-BH.xls][Spt-BH.xls]_S_1375"/>
      <sheetName val="[Spt-BH.xls][Spt-BH.xls]B__3831"/>
      <sheetName val="[Spt-BH.xls][Spt-BH.xls]B__3832"/>
      <sheetName val="[Spt-BH.xls][Spt-BH.xls]B__3833"/>
      <sheetName val="[Spt-BH.xls][Spt-BH.xls]_S_1370"/>
      <sheetName val="[Spt-BH.xls][Spt-BH.xls]B__3834"/>
      <sheetName val="[Spt-BH.xls][Spt-BH.xls]_S_1371"/>
      <sheetName val="[Spt-BH.xls][Spt-BH.xls]B__3801"/>
      <sheetName val="[Spt-BH.xls][Spt-BH.xls]B__3802"/>
      <sheetName val="[Spt-BH.xls][Spt-BH.xls]B__3803"/>
      <sheetName val="[Spt-BH.xls][Spt-BH.xls]B__3804"/>
      <sheetName val="[Spt-BH.xls][Spt-BH.xls]B__3805"/>
      <sheetName val="[Spt-BH.xls][Spt-BH.xls]B__3806"/>
      <sheetName val="[Spt-BH.xls][Spt-BH.xls]B__3807"/>
      <sheetName val="[Spt-BH.xls][Spt-BH.xls]B__3808"/>
      <sheetName val="[Spt-BH.xls][Spt-BH.xls]B__3809"/>
      <sheetName val="[Spt-BH.xls][Spt-BH.xls]B__3810"/>
      <sheetName val="[Spt-BH.xls][Spt-BH.xls]B__3811"/>
      <sheetName val="[Spt-BH.xls][Spt-BH.xls]B__3812"/>
      <sheetName val="[Spt-BH.xls][Spt-BH.xls]B__3817"/>
      <sheetName val="[Spt-BH.xls][Spt-BH.xls]B__3818"/>
      <sheetName val="[Spt-BH.xls][Spt-BH.xls]B__3819"/>
      <sheetName val="[Spt-BH.xls][Spt-BH.xls]B__3820"/>
      <sheetName val="[Spt-BH.xls][Spt-BH.xls]B__3813"/>
      <sheetName val="[Spt-BH.xls][Spt-BH.xls]B__3814"/>
      <sheetName val="[Spt-BH.xls][Spt-BH.xls]B__3815"/>
      <sheetName val="[Spt-BH.xls][Spt-BH.xls]B__3816"/>
      <sheetName val="[Spt-BH.xls][Spt-BH.xls]B__3821"/>
      <sheetName val="[Spt-BH.xls][Spt-BH.xls]B__3822"/>
      <sheetName val="[Spt-BH.xls][Spt-BH.xls]_S_1366"/>
      <sheetName val="[Spt-BH.xls][Spt-BH.xls]_S_1364"/>
      <sheetName val="[Spt-BH.xls][Spt-BH.xls]_S_1365"/>
      <sheetName val="[Spt-BH.xls][Spt-BH.xls]B__3823"/>
      <sheetName val="[Spt-BH.xls][Spt-BH.xls]B__3824"/>
      <sheetName val="[Spt-BH.xls][Spt-BH.xls]_S_1369"/>
      <sheetName val="[Spt-BH.xls][Spt-BH.xls]B__3825"/>
      <sheetName val="[Spt-BH.xls][Spt-BH.xls]B__3826"/>
      <sheetName val="[Spt-BH.xls][Spt-BH.xls]B__3827"/>
      <sheetName val="[Spt-BH.xls][Spt-BH.xls]_S_1367"/>
      <sheetName val="[Spt-BH.xls][Spt-BH.xls]B__3828"/>
      <sheetName val="[Spt-BH.xls][Spt-BH.xls]_S_1368"/>
      <sheetName val="[Spt-BH.xls][Spt-BH.xls]B__3835"/>
      <sheetName val="[Spt-BH.xls][Spt-BH.xls]B__3836"/>
      <sheetName val="[Spt-BH.xls][Spt-BH.xls]B__3837"/>
      <sheetName val="[Spt-BH.xls][Spt-BH.xls]B__3838"/>
      <sheetName val="[Spt-BH.xls][Spt-BH.xls]_S_1372"/>
      <sheetName val="[Spt-BH.xls][Spt-BH.xls]B__3847"/>
      <sheetName val="[Spt-BH.xls][Spt-BH.xls]B__3848"/>
      <sheetName val="[Spt-BH.xls][Spt-BH.xls]_S_1395"/>
      <sheetName val="[Spt-BH.xls][Spt-BH.xls]B__3849"/>
      <sheetName val="[Spt-BH.xls][Spt-BH.xls]B__3850"/>
      <sheetName val="[Spt-BH.xls]B____x005f_x0004______310"/>
      <sheetName val="[Spt-BH.xls]B___x005f_x0000__x000_304"/>
      <sheetName val="[Spt-BH.xls][Spt-BH.xls]B__3912"/>
      <sheetName val="[Spt-BH.xls][Spt-BH.xls]B__3913"/>
      <sheetName val="[Spt-BH.xls][Spt-BH.xls]B__3851"/>
      <sheetName val="[Spt-BH.xls][Spt-BH.xls]B__3852"/>
      <sheetName val="[Spt-BH.xls][Spt-BH.xls]B__3853"/>
      <sheetName val="[Spt-BH.xls][Spt-BH.xls]_S_1376"/>
      <sheetName val="[Spt-BH.xls][Spt-BH.xls]_S_1396"/>
      <sheetName val="[Spt-BH.xls][Spt-BH_xls]B__3725"/>
      <sheetName val="[Spt-BH.xls][Spt-BH_xls]B__3726"/>
      <sheetName val="[Spt-BH.xls][Spt-BH_xls]B__3727"/>
      <sheetName val="[Spt-BH.xls][Spt-BH_xls]B__3728"/>
      <sheetName val="[Spt-BH.xls][Spt-BH_xls]_S_1231"/>
      <sheetName val="[Spt-BH.xls][Spt-BH_xls]B__3729"/>
      <sheetName val="[Spt-BH.xls][Spt-BH_xls]B__3730"/>
      <sheetName val="[Spt-BH.xls][Spt-BH_xls]B__3731"/>
      <sheetName val="[Spt-BH.xls][Spt-BH_xls]_S_1232"/>
      <sheetName val="[Spt-BH.xls][Spt-BH_xls]B__3732"/>
      <sheetName val="[Spt-BH.xls][Spt-BH_xls]B__3733"/>
      <sheetName val="[Spt-BH.xls][Spt-BH_xls]B__3734"/>
      <sheetName val="[Spt-BH.xls][Spt-BH_xls]B__3735"/>
      <sheetName val="[Spt-BH.xls][Spt-BH_xls]_S_1233"/>
      <sheetName val="[Spt-BH.xls][Spt-BH_xls]B__3736"/>
      <sheetName val="[Spt-BH.xls][Spt-BH_xls]B__3737"/>
      <sheetName val="[Spt-BH.xls][Spt-BH_xls]_S_1234"/>
      <sheetName val="[Spt-BH.xls][Spt-BH_xls]B__3738"/>
      <sheetName val="[Spt-BH.xls][Spt-BH_xls]B__3739"/>
      <sheetName val="[Spt-BH.xls][Spt-BH_xls]_S_1235"/>
      <sheetName val="[Spt-BH.xls][Spt-BH.xls]B__3843"/>
      <sheetName val="[Spt-BH.xls][Spt-BH.xls]B__3844"/>
      <sheetName val="[Spt-BH.xls][Spt-BH.xls]B__3845"/>
      <sheetName val="[Spt-BH.xls][Spt-BH.xls]B__3846"/>
      <sheetName val="[Spt-BH.xls][Spt-BH.xls]_S_1373"/>
      <sheetName val="[Spt-BH.xls][Spt-BH.xls]B__3839"/>
      <sheetName val="[Spt-BH.xls][Spt-BH.xls]B__3840"/>
      <sheetName val="[Spt-BH.xls][Spt-BH.xls]_S_1374"/>
      <sheetName val="[Spt-BH.xls][Spt-BH.xls]B__3841"/>
      <sheetName val="[Spt-BH.xls][Spt-BH.xls]B__3842"/>
      <sheetName val="[Spt-BH.xls][Spt-BH.xls]B__3854"/>
      <sheetName val="[Spt-BH.xls][Spt-BH.xls]B__3855"/>
      <sheetName val="[Spt-BH.xls][Spt-BH.xls]_S_1385"/>
      <sheetName val="[Spt-BH.xls][Spt-BH.xls]B__3856"/>
      <sheetName val="[Spt-BH.xls][Spt-BH.xls]B__3857"/>
      <sheetName val="[Spt-BH.xls][Spt-BH.xls]_S_1377"/>
      <sheetName val="[Spt-BH.xls][Spt-BH.xls]B__3858"/>
      <sheetName val="[Spt-BH.xls][Spt-BH.xls]B__3859"/>
      <sheetName val="[Spt-BH.xls][Spt-BH.xls]_S_1378"/>
      <sheetName val="[Spt-BH.xls][Spt-BH.xls]B__3878"/>
      <sheetName val="[Spt-BH.xls][Spt-BH.xls]B__3879"/>
      <sheetName val="[Spt-BH.xls][Spt-BH.xls]B__3880"/>
      <sheetName val="[Spt-BH.xls][Spt-BH.xls]B__3881"/>
      <sheetName val="[Spt-BH.xls][Spt-BH.xls]B__3882"/>
      <sheetName val="[Spt-BH.xls][Spt-BH.xls]B__3883"/>
      <sheetName val="[Spt-BH.xls][Spt-BH.xls]_S_1386"/>
      <sheetName val="[Spt-BH.xls][Spt-BH.xls]_S_1381"/>
      <sheetName val="[Spt-BH.xls][Spt-BH.xls]B__3866"/>
      <sheetName val="[Spt-BH.xls][Spt-BH.xls]B__3867"/>
      <sheetName val="[Spt-BH.xls][Spt-BH.xls]B__3868"/>
      <sheetName val="[Spt-BH.xls][Spt-BH.xls]B__3869"/>
      <sheetName val="[Spt-BH.xls][Spt-BH.xls]B__3870"/>
      <sheetName val="[Spt-BH.xls][Spt-BH.xls]B__3871"/>
      <sheetName val="[Spt-BH.xls][Spt-BH.xls]_S_1382"/>
      <sheetName val="[Spt-BH.xls][Spt-BH.xls]_S_1379"/>
      <sheetName val="[Spt-BH.xls][Spt-BH.xls]B__3860"/>
      <sheetName val="[Spt-BH.xls][Spt-BH.xls]B__3861"/>
      <sheetName val="[Spt-BH.xls][Spt-BH.xls]B__3862"/>
      <sheetName val="[Spt-BH.xls][Spt-BH.xls]B__3863"/>
      <sheetName val="[Spt-BH.xls][Spt-BH.xls]B__3864"/>
      <sheetName val="[Spt-BH.xls][Spt-BH.xls]B__3865"/>
      <sheetName val="[Spt-BH.xls][Spt-BH.xls]_S_1380"/>
      <sheetName val="[Spt-BH.xls][Spt-BH.xls]_S_1383"/>
      <sheetName val="[Spt-BH.xls][Spt-BH.xls]B__3872"/>
      <sheetName val="[Spt-BH.xls][Spt-BH.xls]B__3873"/>
      <sheetName val="[Spt-BH.xls][Spt-BH.xls]B__3874"/>
      <sheetName val="[Spt-BH.xls][Spt-BH.xls]B__3875"/>
      <sheetName val="[Spt-BH.xls][Spt-BH.xls]B__3876"/>
      <sheetName val="[Spt-BH.xls][Spt-BH.xls]B__3877"/>
      <sheetName val="[Spt-BH.xls][Spt-BH.xls]_S_1384"/>
      <sheetName val="[Spt-BH.xls][Spt-BH.xls]_S_1387"/>
      <sheetName val="[Spt-BH.xls][Spt-BH.xls]B__3884"/>
      <sheetName val="[Spt-BH.xls][Spt-BH.xls]B__3885"/>
      <sheetName val="[Spt-BH.xls][Spt-BH.xls]B__3886"/>
      <sheetName val="[Spt-BH.xls][Spt-BH.xls]B__3887"/>
      <sheetName val="[Spt-BH.xls][Spt-BH.xls]B__3888"/>
      <sheetName val="[Spt-BH.xls][Spt-BH.xls]B__3889"/>
      <sheetName val="[Spt-BH.xls][Spt-BH.xls]_S_1388"/>
      <sheetName val="[Spt-BH.xls][Spt-BH.xls]_S_1389"/>
      <sheetName val="[Spt-BH.xls][Spt-BH.xls]B__3890"/>
      <sheetName val="[Spt-BH.xls][Spt-BH.xls]B__3891"/>
      <sheetName val="[Spt-BH.xls][Spt-BH.xls]B__3892"/>
      <sheetName val="[Spt-BH.xls][Spt-BH.xls]B__3893"/>
      <sheetName val="[Spt-BH.xls][Spt-BH.xls]B__3894"/>
      <sheetName val="[Spt-BH.xls][Spt-BH.xls]B__3895"/>
      <sheetName val="[Spt-BH.xls][Spt-BH.xls]_S_1390"/>
      <sheetName val="[Spt-BH.xls][Spt-BH.xls]_S_1393"/>
      <sheetName val="[Spt-BH.xls][Spt-BH.xls]B__3902"/>
      <sheetName val="[Spt-BH.xls][Spt-BH.xls]B__3903"/>
      <sheetName val="[Spt-BH.xls][Spt-BH.xls]B__3904"/>
      <sheetName val="[Spt-BH.xls][Spt-BH.xls]B__3905"/>
      <sheetName val="[Spt-BH.xls][Spt-BH.xls]B__3906"/>
      <sheetName val="[Spt-BH.xls][Spt-BH.xls]B__3907"/>
      <sheetName val="[Spt-BH.xls][Spt-BH.xls]_S_1394"/>
      <sheetName val="[Spt-BH.xls][Spt-BH.xls]B__3896"/>
      <sheetName val="[Spt-BH.xls][Spt-BH.xls]B__3897"/>
      <sheetName val="[Spt-BH.xls][Spt-BH.xls]B__3898"/>
      <sheetName val="[Spt-BH.xls][Spt-BH.xls]B__3899"/>
      <sheetName val="[Spt-BH.xls][Spt-BH.xls]_S_1391"/>
      <sheetName val="[Spt-BH.xls][Spt-BH.xls]B__3900"/>
      <sheetName val="[Spt-BH.xls][Spt-BH.xls]B__3901"/>
      <sheetName val="[Spt-BH.xls][Spt-BH.xls]_S_1392"/>
      <sheetName val="[Spt-BH.xls][Spt-BH.xls]_S_1398"/>
      <sheetName val="[Spt-BH.xls][Spt-BH_xls]B__3740"/>
      <sheetName val="[Spt-BH.xls][Spt-BH_xls]B__3741"/>
      <sheetName val="[Spt-BH.xls][Spt-BH_xls]B__3742"/>
      <sheetName val="[Spt-BH.xls][Spt-BH_xls]B__3743"/>
      <sheetName val="[Spt-BH.xls][Spt-BH_xls]_S_1236"/>
      <sheetName val="[Spt-BH.xls][Spt-BH_xls]B__3744"/>
      <sheetName val="[Spt-BH.xls][Spt-BH_xls]B__3745"/>
      <sheetName val="[Spt-BH.xls][Spt-BH_xls]B__3746"/>
      <sheetName val="[Spt-BH.xls][Spt-BH_xls]_S_1237"/>
      <sheetName val="[Spt-BH.xls][Spt-BH_xls]B__3747"/>
      <sheetName val="[Spt-BH.xls][Spt-BH_xls]B__3748"/>
      <sheetName val="[Spt-BH.xls][Spt-BH_xls]B__3749"/>
      <sheetName val="[Spt-BH.xls][Spt-BH_xls]B__3750"/>
      <sheetName val="[Spt-BH.xls][Spt-BH_xls]_S_1238"/>
      <sheetName val="[Spt-BH.xls][Spt-BH_xls]B__3751"/>
      <sheetName val="[Spt-BH.xls][Spt-BH_xls]B__3752"/>
      <sheetName val="[Spt-BH.xls][Spt-BH_xls]_S_1239"/>
      <sheetName val="[Spt-BH.xls][Spt-BH_xls]B__3753"/>
      <sheetName val="[Spt-BH.xls][Spt-BH_xls]B__3754"/>
      <sheetName val="[Spt-BH.xls][Spt-BH_xls]_S_1240"/>
      <sheetName val="[Spt-BH.xls][Spt-BH.xls]_S_1409"/>
      <sheetName val="[Spt-BH.xls][Spt-BH.xls]B__3914"/>
      <sheetName val="[Spt-BH.xls][Spt-BH.xls]B__3915"/>
      <sheetName val="[Spt-BH.xls][Spt-BH.xls]_S_1401"/>
      <sheetName val="[Spt-BH.xls][Spt-BH.xls]B__3916"/>
      <sheetName val="[Spt-BH.xls][Spt-BH.xls]B__3917"/>
      <sheetName val="[Spt-BH.xls][Spt-BH.xls]B__3918"/>
      <sheetName val="[Spt-BH.xls][Spt-BH.xls]B__3919"/>
      <sheetName val="[Spt-BH.xls][Spt-BH.xls]_S_1399"/>
      <sheetName val="[Spt-BH.xls][Spt-BH.xls]_S_1400"/>
      <sheetName val="[Spt-BH.xls][Spt-BH.xls]_S_1403"/>
      <sheetName val="[Spt-BH.xls][Spt-BH.xls]_S_1402"/>
      <sheetName val="[Spt-BH.xls][Spt-BH.xls]_S_1404"/>
      <sheetName val="[Spt-BH.xls][Spt-BH.xls]_S_1406"/>
      <sheetName val="[Spt-BH.xls][Spt-BH.xls]_S_1405"/>
      <sheetName val="[Spt-BH.xls][Spt-BH.xls]B__3920"/>
      <sheetName val="[Spt-BH.xls][Spt-BH.xls]B__3921"/>
      <sheetName val="[Spt-BH.xls][Spt-BH.xls]B__3922"/>
      <sheetName val="[Spt-BH.xls][Spt-BH.xls]B__3923"/>
      <sheetName val="[Spt-BH.xls][Spt-BH.xls]B__3924"/>
      <sheetName val="[Spt-BH.xls][Spt-BH.xls]B__3925"/>
      <sheetName val="[Spt-BH.xls][Spt-BH.xls]_S_1407"/>
      <sheetName val="[Spt-BH.xls][Spt-BH.xls]_S_1408"/>
      <sheetName val="[Spt-BH.xls][Spt-BH.xls]_S_1410"/>
      <sheetName val="[Spt-BH.xls][Spt-BH.xls]_S_1411"/>
      <sheetName val="[Spt-BH.xls][Spt-BH.xls]B__3933"/>
      <sheetName val="[Spt-BH.xls][Spt-BH.xls]B__3934"/>
      <sheetName val="[Spt-BH.xls][Spt-BH.xls]_S_1420"/>
      <sheetName val="[Spt-BH.xls][Spt-BH.xls]B__3935"/>
      <sheetName val="[Spt-BH.xls][Spt-BH.xls]B__3936"/>
      <sheetName val="[Spt-BH.xls]B____x005f_x0004______311"/>
      <sheetName val="[Spt-BH.xls]B___x005f_x0000__x000_305"/>
      <sheetName val="[Spt-BH.xls][Spt-BH.xls]B__3937"/>
      <sheetName val="[Spt-BH.xls][Spt-BH.xls]B__3926"/>
      <sheetName val="[Spt-BH.xls][Spt-BH.xls]B__3927"/>
      <sheetName val="[Spt-BH.xls][Spt-BH.xls]_S_1414"/>
      <sheetName val="[Spt-BH.xls][Spt-BH.xls]B__3928"/>
      <sheetName val="[Spt-BH.xls][Spt-BH.xls]B__3929"/>
      <sheetName val="[Spt-BH.xls][Spt-BH.xls]_S_1412"/>
      <sheetName val="[Spt-BH.xls][Spt-BH.xls]B__3938"/>
      <sheetName val="[Spt-BH.xls][Spt-BH.xls]B__3930"/>
      <sheetName val="[Spt-BH.xls][Spt-BH.xls]B__3931"/>
      <sheetName val="[Spt-BH.xls][Spt-BH.xls]_S_1415"/>
      <sheetName val="[Spt-BH.xls][Spt-BH.xls]B__3932"/>
      <sheetName val="[Spt-BH.xls][Spt-BH.xls]_S_1413"/>
      <sheetName val="[Spt-BH.xls][Spt-BH.xls]B__3954"/>
      <sheetName val="[Spt-BH.xls][Spt-BH.xls]B__3955"/>
      <sheetName val="[Spt-BH.xls][Spt-BH.xls]_S_1424"/>
      <sheetName val="[Spt-BH.xls][Spt-BH.xls]B__3956"/>
      <sheetName val="[Spt-BH.xls][Spt-BH.xls]B__3957"/>
      <sheetName val="[Spt-BH.xls]B____x005f_x0004______312"/>
      <sheetName val="[Spt-BH.xls]B___x005f_x0000__x000_306"/>
      <sheetName val="[Spt-BH.xls][Spt-BH.xls]B__3958"/>
      <sheetName val="[Spt-BH.xls][Spt-BH.xls]B__3959"/>
      <sheetName val="[Spt-BH.xls][Spt-BH.xls]B__3939"/>
      <sheetName val="[Spt-BH.xls][Spt-BH.xls]_S_1421"/>
      <sheetName val="[Spt-BH.xls][Spt-BH_xls]B__3755"/>
      <sheetName val="[Spt-BH.xls][Spt-BH_xls]B__3756"/>
      <sheetName val="[Spt-BH.xls][Spt-BH_xls]B__3757"/>
      <sheetName val="[Spt-BH.xls][Spt-BH_xls]B__3758"/>
      <sheetName val="[Spt-BH.xls][Spt-BH_xls]_S_1241"/>
      <sheetName val="[Spt-BH.xls][Spt-BH_xls]B__3759"/>
      <sheetName val="[Spt-BH.xls][Spt-BH_xls]B__3760"/>
      <sheetName val="[Spt-BH.xls][Spt-BH_xls]B__3761"/>
      <sheetName val="[Spt-BH.xls][Spt-BH_xls]_S_1242"/>
      <sheetName val="[Spt-BH.xls][Spt-BH_xls]B__3762"/>
      <sheetName val="[Spt-BH.xls][Spt-BH_xls]B__3763"/>
      <sheetName val="[Spt-BH.xls][Spt-BH_xls]B__3764"/>
      <sheetName val="[Spt-BH.xls][Spt-BH_xls]B__3765"/>
      <sheetName val="[Spt-BH.xls][Spt-BH_xls]_S_1243"/>
      <sheetName val="[Spt-BH.xls][Spt-BH_xls]B__3766"/>
      <sheetName val="[Spt-BH.xls][Spt-BH_xls]B__3767"/>
      <sheetName val="[Spt-BH.xls][Spt-BH_xls]_S_1244"/>
      <sheetName val="[Spt-BH.xls][Spt-BH_xls]B__3768"/>
      <sheetName val="[Spt-BH.xls][Spt-BH_xls]B__3769"/>
      <sheetName val="[Spt-BH.xls][Spt-BH_xls]_S_1245"/>
      <sheetName val="[Spt-BH.xls][Spt-BH.xls]_S_1416"/>
      <sheetName val="[Spt-BH.xls][Spt-BH.xls]B__3940"/>
      <sheetName val="[Spt-BH.xls][Spt-BH.xls]B__3941"/>
      <sheetName val="[Spt-BH.xls][Spt-BH.xls]_S_1418"/>
      <sheetName val="[Spt-BH.xls][Spt-BH.xls]B__3942"/>
      <sheetName val="[Spt-BH.xls][Spt-BH.xls]B__3943"/>
      <sheetName val="[Spt-BH.xls][Spt-BH.xls]B__3944"/>
      <sheetName val="[Spt-BH.xls][Spt-BH.xls]B__3945"/>
      <sheetName val="[Spt-BH.xls][Spt-BH.xls]_S_1417"/>
      <sheetName val="[Spt-BH.xls][Spt-BH.xls]B__3947"/>
      <sheetName val="[Spt-BH.xls][Spt-BH.xls]B__3948"/>
      <sheetName val="[Spt-BH.xls][Spt-BH.xls]B__3949"/>
      <sheetName val="[Spt-BH.xls][Spt-BH.xls]B__3950"/>
      <sheetName val="[Spt-BH.xls]B____x005f_x0004______313"/>
      <sheetName val="[Spt-BH.xls]B___x005f_x0000__x000_307"/>
      <sheetName val="[Spt-BH.xls][Spt-BH.xls]B__3951"/>
      <sheetName val="[Spt-BH.xls][Spt-BH.xls]B__3952"/>
      <sheetName val="[Spt-BH.xls][Spt-BH.xls]B__3946"/>
      <sheetName val="[Spt-BH.xls][Spt-BH.xls]_S_1419"/>
      <sheetName val="[Spt-BH.xls][Spt-BH_xls]B__3770"/>
      <sheetName val="[Spt-BH.xls][Spt-BH_xls]B__3771"/>
      <sheetName val="[Spt-BH.xls][Spt-BH_xls]B__3772"/>
      <sheetName val="[Spt-BH.xls][Spt-BH_xls]B__3773"/>
      <sheetName val="[Spt-BH.xls][Spt-BH_xls]_S_1246"/>
      <sheetName val="[Spt-BH.xls][Spt-BH_xls]B__3774"/>
      <sheetName val="[Spt-BH.xls][Spt-BH_xls]B__3775"/>
      <sheetName val="[Spt-BH.xls][Spt-BH_xls]B__3776"/>
      <sheetName val="[Spt-BH.xls][Spt-BH_xls]_S_1247"/>
      <sheetName val="[Spt-BH.xls][Spt-BH_xls]B__3777"/>
      <sheetName val="[Spt-BH.xls][Spt-BH_xls]B__3778"/>
      <sheetName val="[Spt-BH.xls][Spt-BH_xls]B__3779"/>
      <sheetName val="[Spt-BH.xls][Spt-BH_xls]B__3780"/>
      <sheetName val="[Spt-BH.xls][Spt-BH_xls]_S_1248"/>
      <sheetName val="[Spt-BH.xls][Spt-BH_xls]B__3781"/>
      <sheetName val="[Spt-BH.xls][Spt-BH_xls]B__3782"/>
      <sheetName val="[Spt-BH.xls][Spt-BH_xls]_S_1249"/>
      <sheetName val="[Spt-BH.xls][Spt-BH_xls]B__3783"/>
      <sheetName val="[Spt-BH.xls][Spt-BH_xls]B__3784"/>
      <sheetName val="[Spt-BH.xls][Spt-BH_xls]_S_1250"/>
      <sheetName val="[Spt-BH.xls]B____x005f_x0004______314"/>
      <sheetName val="[Spt-BH.xls]B___x005f_x0000__x000_308"/>
      <sheetName val="[Spt-BH.xls][Spt-BH.xls]B__3953"/>
      <sheetName val="[Spt-BH.xls][Spt-BH_xls]B__3785"/>
      <sheetName val="[Spt-BH.xls][Spt-BH_xls]B__3786"/>
      <sheetName val="[Spt-BH.xls][Spt-BH_xls]B__3787"/>
      <sheetName val="[Spt-BH.xls][Spt-BH_xls]B__3788"/>
      <sheetName val="[Spt-BH.xls][Spt-BH_xls]_S_1251"/>
      <sheetName val="[Spt-BH.xls][Spt-BH_xls]B__3789"/>
      <sheetName val="[Spt-BH.xls][Spt-BH_xls]B__3790"/>
      <sheetName val="[Spt-BH.xls][Spt-BH_xls]B__3791"/>
      <sheetName val="[Spt-BH.xls][Spt-BH_xls]_S_1252"/>
      <sheetName val="[Spt-BH.xls][Spt-BH_xls]B__3792"/>
      <sheetName val="[Spt-BH.xls][Spt-BH_xls]B__3793"/>
      <sheetName val="[Spt-BH.xls][Spt-BH_xls]B__3794"/>
      <sheetName val="[Spt-BH.xls][Spt-BH_xls]B__3795"/>
      <sheetName val="[Spt-BH.xls][Spt-BH_xls]_S_1253"/>
      <sheetName val="[Spt-BH.xls][Spt-BH_xls]B__3796"/>
      <sheetName val="[Spt-BH.xls][Spt-BH_xls]B__3797"/>
      <sheetName val="[Spt-BH.xls][Spt-BH_xls]_S_1254"/>
      <sheetName val="[Spt-BH.xls][Spt-BH_xls]B__3798"/>
      <sheetName val="[Spt-BH.xls][Spt-BH_xls]B__3799"/>
      <sheetName val="[Spt-BH.xls][Spt-BH_xls]_S_1255"/>
      <sheetName val="[Spt-BH.xls][Spt-BH.xls]B__3967"/>
      <sheetName val="[Spt-BH.xls][Spt-BH.xls]B__3968"/>
      <sheetName val="[Spt-BH.xls][Spt-BH.xls]_S_1427"/>
      <sheetName val="[Spt-BH.xls][Spt-BH.xls]B__3969"/>
      <sheetName val="[Spt-BH.xls][Spt-BH.xls]B__3970"/>
      <sheetName val="[Spt-BH.xls]B____x005f_x0004______315"/>
      <sheetName val="[Spt-BH.xls]B___x005f_x0000__x000_309"/>
      <sheetName val="[Spt-BH.xls][Spt-BH.xls]B__3971"/>
      <sheetName val="[Spt-BH.xls][Spt-BH.xls]B__3972"/>
      <sheetName val="[Spt-BH.xls][Spt-BH.xls]B__3960"/>
      <sheetName val="[Spt-BH.xls][Spt-BH.xls]_S_1425"/>
      <sheetName val="[Spt-BH.xls][Spt-BH_xls]B__3800"/>
      <sheetName val="[Spt-BH.xls][Spt-BH_xls]B__3801"/>
      <sheetName val="[Spt-BH.xls][Spt-BH_xls]B__3802"/>
      <sheetName val="[Spt-BH.xls][Spt-BH_xls]B__3803"/>
      <sheetName val="[Spt-BH.xls][Spt-BH_xls]_S_1256"/>
      <sheetName val="[Spt-BH.xls][Spt-BH_xls]B__3804"/>
      <sheetName val="[Spt-BH.xls][Spt-BH_xls]B__3805"/>
      <sheetName val="[Spt-BH.xls][Spt-BH_xls]B__3806"/>
      <sheetName val="[Spt-BH.xls][Spt-BH_xls]_S_1257"/>
      <sheetName val="[Spt-BH.xls][Spt-BH_xls]B__3807"/>
      <sheetName val="[Spt-BH.xls][Spt-BH_xls]B__3808"/>
      <sheetName val="[Spt-BH.xls][Spt-BH_xls]B__3809"/>
      <sheetName val="[Spt-BH.xls][Spt-BH_xls]B__3810"/>
      <sheetName val="[Spt-BH.xls][Spt-BH_xls]_S_1258"/>
      <sheetName val="[Spt-BH.xls][Spt-BH_xls]B__3811"/>
      <sheetName val="[Spt-BH.xls][Spt-BH_xls]B__3812"/>
      <sheetName val="[Spt-BH.xls][Spt-BH_xls]_S_1259"/>
      <sheetName val="[Spt-BH.xls][Spt-BH_xls]B__3813"/>
      <sheetName val="[Spt-BH.xls][Spt-BH_xls]B__3814"/>
      <sheetName val="[Spt-BH.xls][Spt-BH_xls]_S_1260"/>
      <sheetName val="[Spt-BH.xls][Spt-BH.xls]_S_1422"/>
      <sheetName val="[Spt-BH.xls][Spt-BH.xls]B__3961"/>
      <sheetName val="[Spt-BH.xls][Spt-BH.xls]B__3962"/>
      <sheetName val="[Spt-BH.xls][Spt-BH.xls]B__3963"/>
      <sheetName val="[Spt-BH.xls][Spt-BH.xls]B__3964"/>
      <sheetName val="[Spt-BH.xls][Spt-BH.xls]B__3965"/>
      <sheetName val="[Spt-BH.xls][Spt-BH.xls]B__3966"/>
      <sheetName val="[Spt-BH.xls][Spt-BH.xls]_S_1423"/>
      <sheetName val="[Spt-BH.xls][Spt-BH.xls]B__3973"/>
      <sheetName val="[Spt-BH.xls][Spt-BH.xls]B__3974"/>
      <sheetName val="[Spt-BH.xls][Spt-BH.xls]_S_1429"/>
      <sheetName val="[Spt-BH.xls][Spt-BH.xls]B__3975"/>
      <sheetName val="[Spt-BH.xls][Spt-BH.xls]B__3976"/>
      <sheetName val="[Spt-BH.xls][Spt-BH.xls]B__3977"/>
      <sheetName val="[Spt-BH.xls][Spt-BH.xls]B__3978"/>
      <sheetName val="[Spt-BH.xls][Spt-BH.xls]_S_1428"/>
      <sheetName val="[Spt-BH.xls][Spt-BH.xls]_S_1426"/>
      <sheetName val="[Spt-BH.xls][Spt-BH.xls]_S_1430"/>
      <sheetName val="[Spt-BH.xls][Spt-BH.xls]_S_1437"/>
      <sheetName val="[Spt-BH.xls][Spt-BH.xls]B__3997"/>
      <sheetName val="[Spt-BH.xls][Spt-BH.xls]B__3998"/>
      <sheetName val="[Spt-BH.xls][Spt-BH.xls]_S_1440"/>
      <sheetName val="[Spt-BH.xls][Spt-BH.xls]B__3999"/>
      <sheetName val="[Spt-BH.xls][Spt-BH.xls]B__4000"/>
      <sheetName val="[Spt-BH.xls][Spt-BH.xls]B__4001"/>
      <sheetName val="[Spt-BH.xls][Spt-BH.xls]B__4002"/>
      <sheetName val="[Spt-BH.xls][Spt-BH.xls]_S_1438"/>
      <sheetName val="[Spt-BH.xls][Spt-BH.xls]_S_1431"/>
      <sheetName val="[Spt-BH.xls][Spt-BH.xls]B__3979"/>
      <sheetName val="[Spt-BH.xls][Spt-BH.xls]B__3980"/>
      <sheetName val="[Spt-BH.xls][Spt-BH.xls]B__3981"/>
      <sheetName val="[Spt-BH.xls][Spt-BH.xls]B__3982"/>
      <sheetName val="[Spt-BH.xls][Spt-BH.xls]B__3983"/>
      <sheetName val="[Spt-BH.xls][Spt-BH.xls]B__3984"/>
      <sheetName val="[Spt-BH.xls][Spt-BH.xls]_S_1432"/>
      <sheetName val="[Spt-BH.xls][Spt-BH.xls]_S_1433"/>
      <sheetName val="[Spt-BH.xls][Spt-BH.xls]B__3985"/>
      <sheetName val="[Spt-BH.xls][Spt-BH.xls]B__3986"/>
      <sheetName val="[Spt-BH.xls][Spt-BH.xls]B__3987"/>
      <sheetName val="[Spt-BH.xls][Spt-BH.xls]B__3988"/>
      <sheetName val="[Spt-BH.xls][Spt-BH.xls]B__3989"/>
      <sheetName val="[Spt-BH.xls][Spt-BH.xls]B__3990"/>
      <sheetName val="[Spt-BH.xls][Spt-BH.xls]_S_1434"/>
      <sheetName val="[Spt-BH.xls][Spt-BH.xls]_S_1435"/>
      <sheetName val="[Spt-BH.xls][Spt-BH.xls]B__3991"/>
      <sheetName val="[Spt-BH.xls][Spt-BH.xls]B__3992"/>
      <sheetName val="[Spt-BH.xls][Spt-BH.xls]B__3993"/>
      <sheetName val="[Spt-BH.xls][Spt-BH.xls]B__3994"/>
      <sheetName val="[Spt-BH.xls][Spt-BH.xls]B__3995"/>
      <sheetName val="[Spt-BH.xls][Spt-BH.xls]B__3996"/>
      <sheetName val="[Spt-BH.xls][Spt-BH.xls]_S_1436"/>
      <sheetName val="[Spt-BH.xls][Spt-BH.xls]_S_1439"/>
      <sheetName val="[Spt-BH.xls][Spt-BH.xls]B__4019"/>
      <sheetName val="[Spt-BH.xls][Spt-BH.xls]B__4020"/>
      <sheetName val="[Spt-BH.xls][Spt-BH.xls]_S_1447"/>
      <sheetName val="[Spt-BH.xls][Spt-BH.xls]B__4021"/>
      <sheetName val="[Spt-BH.xls][Spt-BH.xls]B__4022"/>
      <sheetName val="[Spt-BH.xls][Spt-BH.xls]_S_1443"/>
      <sheetName val="[Spt-BH.xls][Spt-BH.xls]B__4015"/>
      <sheetName val="[Spt-BH.xls][Spt-BH.xls]B__4016"/>
      <sheetName val="[Spt-BH.xls][Spt-BH.xls]_S_1446"/>
      <sheetName val="[Spt-BH.xls][Spt-BH.xls]B__4017"/>
      <sheetName val="[Spt-BH.xls][Spt-BH.xls]B__4018"/>
      <sheetName val="[Spt-BH.xls][Spt-BH.xls]B__4009"/>
      <sheetName val="[Spt-BH.xls][Spt-BH.xls]B__4010"/>
      <sheetName val="[Spt-BH.xls][Spt-BH.xls]_S_1445"/>
      <sheetName val="[Spt-BH.xls][Spt-BH.xls]B__4011"/>
      <sheetName val="[Spt-BH.xls][Spt-BH.xls]B__4012"/>
      <sheetName val="[Spt-BH.xls][Spt-BH.xls]B__4013"/>
      <sheetName val="[Spt-BH.xls][Spt-BH.xls]B__4014"/>
      <sheetName val="[Spt-BH.xls][Spt-BH.xls]_S_1444"/>
      <sheetName val="[Spt-BH.xls][Spt-BH.xls]_S_1441"/>
      <sheetName val="[Spt-BH.xls][Spt-BH.xls]B__4003"/>
      <sheetName val="[Spt-BH.xls][Spt-BH.xls]B__4004"/>
      <sheetName val="[Spt-BH.xls][Spt-BH.xls]B__4005"/>
      <sheetName val="[Spt-BH.xls][Spt-BH.xls]B__4006"/>
      <sheetName val="[Spt-BH.xls][Spt-BH.xls]B__4007"/>
      <sheetName val="[Spt-BH.xls][Spt-BH.xls]B__4008"/>
      <sheetName val="[Spt-BH.xls][Spt-BH.xls]_S_1442"/>
      <sheetName val="[Spt-BH.xls][Spt-BH.xls]B__4023"/>
      <sheetName val="[Spt-BH.xls][Spt-BH.xls]B__4024"/>
      <sheetName val="[Spt-BH.xls][Spt-BH.xls]_S_1449"/>
      <sheetName val="[Spt-BH.xls][Spt-BH.xls]B__4025"/>
      <sheetName val="[Spt-BH.xls][Spt-BH.xls]B__4026"/>
      <sheetName val="[Spt-BH.xls][Spt-BH.xls]B__4027"/>
      <sheetName val="[Spt-BH.xls][Spt-BH.xls]B__4028"/>
      <sheetName val="[Spt-BH.xls][Spt-BH.xls]_S_1450"/>
      <sheetName val="[Spt-BH.xls][Spt-BH.xls]B__4029"/>
      <sheetName val="[Spt-BH.xls][Spt-BH.xls]B__4030"/>
      <sheetName val="[Spt-BH.xls][Spt-BH.xls]_S_1448"/>
      <sheetName val="[Spt-BH.xls][Spt-BH.xls]_S_1455"/>
      <sheetName val="[Spt-BH.xls][Spt-BH.xls]B__4043"/>
      <sheetName val="[Spt-BH.xls][Spt-BH.xls]B__4044"/>
      <sheetName val="[Spt-BH.xls][Spt-BH.xls]_S_1458"/>
      <sheetName val="[Spt-BH.xls][Spt-BH.xls]B__4045"/>
      <sheetName val="[Spt-BH.xls][Spt-BH.xls]B__4046"/>
      <sheetName val="[Spt-BH.xls][Spt-BH.xls]B__4047"/>
      <sheetName val="[Spt-BH.xls][Spt-BH.xls]B__4048"/>
      <sheetName val="[Spt-BH.xls][Spt-BH.xls]_S_1456"/>
      <sheetName val="[Spt-BH.xls][Spt-BH.xls]_S_1451"/>
      <sheetName val="[Spt-BH.xls][Spt-BH.xls]B__4031"/>
      <sheetName val="[Spt-BH.xls][Spt-BH.xls]B__4032"/>
      <sheetName val="[Spt-BH.xls][Spt-BH.xls]B__4033"/>
      <sheetName val="[Spt-BH.xls][Spt-BH.xls]B__4034"/>
      <sheetName val="[Spt-BH.xls][Spt-BH.xls]B__4035"/>
      <sheetName val="[Spt-BH.xls][Spt-BH.xls]B__4036"/>
      <sheetName val="[Spt-BH.xls][Spt-BH.xls]_S_1452"/>
      <sheetName val="[Spt-BH.xls][Spt-BH.xls]_S_1453"/>
      <sheetName val="[Spt-BH.xls][Spt-BH.xls]B__4037"/>
      <sheetName val="[Spt-BH.xls][Spt-BH.xls]B__4038"/>
      <sheetName val="[Spt-BH.xls][Spt-BH.xls]B__4039"/>
      <sheetName val="[Spt-BH.xls][Spt-BH.xls]B__4040"/>
      <sheetName val="[Spt-BH.xls][Spt-BH.xls]B__4041"/>
      <sheetName val="[Spt-BH.xls][Spt-BH.xls]B__4042"/>
      <sheetName val="[Spt-BH.xls][Spt-BH.xls]_S_1454"/>
      <sheetName val="[Spt-BH.xls][Spt-BH.xls]_S_1457"/>
      <sheetName val="[Spt-BH.xls][Spt-BH.xls]_S_1461"/>
      <sheetName val="[Spt-BH.xls][Spt-BH.xls]B__4057"/>
      <sheetName val="[Spt-BH.xls][Spt-BH.xls]B__4058"/>
      <sheetName val="[Spt-BH.xls][Spt-BH.xls]_S_1464"/>
      <sheetName val="[Spt-BH.xls][Spt-BH.xls]B__4059"/>
      <sheetName val="[Spt-BH.xls][Spt-BH.xls]B__4060"/>
      <sheetName val="[Spt-BH.xls][Spt-BH.xls]_S_1459"/>
      <sheetName val="[Spt-BH.xls][Spt-BH.xls]B__4049"/>
      <sheetName val="[Spt-BH.xls][Spt-BH.xls]B__4050"/>
      <sheetName val="[Spt-BH.xls][Spt-BH.xls]B__4051"/>
      <sheetName val="[Spt-BH.xls][Spt-BH.xls]B__4052"/>
      <sheetName val="[Spt-BH.xls][Spt-BH.xls]_S_1460"/>
      <sheetName val="[Spt-BH.xls][Spt-BH.xls]B__4053"/>
      <sheetName val="[Spt-BH.xls][Spt-BH.xls]B__4054"/>
      <sheetName val="[Spt-BH.xls][Spt-BH.xls]B__4055"/>
      <sheetName val="[Spt-BH.xls][Spt-BH.xls]B__4056"/>
      <sheetName val="[Spt-BH.xls]B____x005f_x0004______317"/>
      <sheetName val="[Spt-BH.xls]B___x005f_x0000__x000_311"/>
      <sheetName val="[Spt-BH.xls][Spt-BH_xls]B__3830"/>
      <sheetName val="[Spt-BH.xls][Spt-BH_xls]B__3831"/>
      <sheetName val="[Spt-BH.xls][Spt-BH_xls]B__3832"/>
      <sheetName val="[Spt-BH.xls][Spt-BH_xls]B__3833"/>
      <sheetName val="[Spt-BH.xls][Spt-BH_xls]_S_1266"/>
      <sheetName val="[Spt-BH.xls][Spt-BH_xls]B__3834"/>
      <sheetName val="[Spt-BH.xls][Spt-BH_xls]B__3835"/>
      <sheetName val="[Spt-BH.xls][Spt-BH_xls]B__3836"/>
      <sheetName val="[Spt-BH.xls][Spt-BH_xls]_S_1267"/>
      <sheetName val="[Spt-BH.xls][Spt-BH_xls]B__3837"/>
      <sheetName val="[Spt-BH.xls][Spt-BH_xls]B__3838"/>
      <sheetName val="[Spt-BH.xls][Spt-BH_xls]B__3839"/>
      <sheetName val="[Spt-BH.xls][Spt-BH_xls]B__3840"/>
      <sheetName val="[Spt-BH.xls][Spt-BH_xls]_S_1268"/>
      <sheetName val="[Spt-BH.xls][Spt-BH_xls]B__3841"/>
      <sheetName val="[Spt-BH.xls][Spt-BH_xls]B__3842"/>
      <sheetName val="[Spt-BH.xls][Spt-BH_xls]_S_1269"/>
      <sheetName val="[Spt-BH.xls][Spt-BH_xls]B__3843"/>
      <sheetName val="[Spt-BH.xls][Spt-BH_xls]B__3844"/>
      <sheetName val="[Spt-BH.xls][Spt-BH_xls]_S_1270"/>
      <sheetName val="[Spt-BH.xls]B____x005f_x0004______316"/>
      <sheetName val="[Spt-BH.xls]B___x005f_x0000__x000_310"/>
      <sheetName val="[Spt-BH.xls][Spt-BH_xls]B__3815"/>
      <sheetName val="[Spt-BH.xls][Spt-BH_xls]B__3816"/>
      <sheetName val="[Spt-BH.xls][Spt-BH_xls]B__3817"/>
      <sheetName val="[Spt-BH.xls][Spt-BH_xls]B__3818"/>
      <sheetName val="[Spt-BH.xls][Spt-BH_xls]_S_1261"/>
      <sheetName val="[Spt-BH.xls][Spt-BH_xls]B__3819"/>
      <sheetName val="[Spt-BH.xls][Spt-BH_xls]B__3820"/>
      <sheetName val="[Spt-BH.xls][Spt-BH_xls]B__3821"/>
      <sheetName val="[Spt-BH.xls][Spt-BH_xls]_S_1262"/>
      <sheetName val="[Spt-BH.xls][Spt-BH_xls]B__3822"/>
      <sheetName val="[Spt-BH.xls][Spt-BH_xls]B__3823"/>
      <sheetName val="[Spt-BH.xls][Spt-BH_xls]B__3824"/>
      <sheetName val="[Spt-BH.xls][Spt-BH_xls]B__3825"/>
      <sheetName val="[Spt-BH.xls][Spt-BH_xls]_S_1263"/>
      <sheetName val="[Spt-BH.xls][Spt-BH_xls]B__3826"/>
      <sheetName val="[Spt-BH.xls][Spt-BH_xls]B__3827"/>
      <sheetName val="[Spt-BH.xls][Spt-BH_xls]_S_1264"/>
      <sheetName val="[Spt-BH.xls][Spt-BH_xls]B__3828"/>
      <sheetName val="[Spt-BH.xls][Spt-BH_xls]B__3829"/>
      <sheetName val="[Spt-BH.xls][Spt-BH_xls]_S_1265"/>
      <sheetName val="[Spt-BH.xls][Spt-BH.xls]_S_1462"/>
      <sheetName val="[Spt-BH.xls][Spt-BH.xls]_S_1463"/>
      <sheetName val="[Spt-BH.xls][Spt-BH.xls]B__4061"/>
      <sheetName val="[Spt-BH.xls][Spt-BH.xls]B__4062"/>
      <sheetName val="[Spt-BH.xls][Spt-BH.xls]_S_1465"/>
      <sheetName val="[Spt-BH.xls][Spt-BH.xls]B__4063"/>
      <sheetName val="[Spt-BH.xls][Spt-BH.xls]B__4064"/>
      <sheetName val="[Spt-BH.xls][Spt-BH.xls]B__4065"/>
      <sheetName val="[Spt-BH.xls][Spt-BH.xls]B__4066"/>
      <sheetName val="[Spt-BH.xls][Spt-BH.xls]_S_1467"/>
      <sheetName val="[Spt-BH.xls][Spt-BH.xls]B__4067"/>
      <sheetName val="[Spt-BH.xls][Spt-BH.xls]B__4068"/>
      <sheetName val="[Spt-BH.xls][Spt-BH.xls]B__4069"/>
      <sheetName val="[Spt-BH.xls][Spt-BH.xls]B__4070"/>
      <sheetName val="[Spt-BH.xls][Spt-BH.xls]_S_1466"/>
      <sheetName val="[Spt-BH.xls][Spt-BH.xls]_S_1468"/>
      <sheetName val="[Spt-BH.xls][Spt-BH.xls]_S_1470"/>
      <sheetName val="[Spt-BH.xls][Spt-BH.xls]_S_1469"/>
      <sheetName val="[Spt-BH.xls][Spt-BH.xls]_S_1471"/>
      <sheetName val="[Spt-BH.xls][Spt-BH.xls]B__4071"/>
      <sheetName val="[Spt-BH.xls][Spt-BH.xls]B__4072"/>
      <sheetName val="[Spt-BH.xls][Spt-BH.xls]_S_1474"/>
      <sheetName val="[Spt-BH.xls][Spt-BH.xls]B__4073"/>
      <sheetName val="[Spt-BH.xls][Spt-BH.xls]B__4074"/>
      <sheetName val="[Spt-BH.xls][Spt-BH.xls]B__4075"/>
      <sheetName val="[Spt-BH.xls][Spt-BH.xls]_S_1472"/>
      <sheetName val="[Spt-BH.xls][Spt-BH.xls]B__4076"/>
      <sheetName val="[Spt-BH.xls][Spt-BH.xls]_S_1473"/>
      <sheetName val="[Spt-BH.xls][Spt-BH.xls]B__4077"/>
      <sheetName val="[Spt-BH.xls][Spt-BH.xls]B__4078"/>
      <sheetName val="[Spt-BH.xls][Spt-BH.xls]_S_1476"/>
      <sheetName val="[Spt-BH.xls][Spt-BH.xls]B__4079"/>
      <sheetName val="[Spt-BH.xls][Spt-BH.xls]B__4080"/>
      <sheetName val="[Spt-BH.xls][Spt-BH.xls]B__4081"/>
      <sheetName val="[Spt-BH.xls][Spt-BH.xls]B__4082"/>
      <sheetName val="[Spt-BH.xls][Spt-BH.xls]_S_1475"/>
      <sheetName val="[Spt-BH.xls][Spt-BH.xls]B__4083"/>
      <sheetName val="[Spt-BH.xls][Spt-BH.xls]B__4084"/>
      <sheetName val="[Spt-BH.xls][Spt-BH.xls]_S_1479"/>
      <sheetName val="[Spt-BH.xls][Spt-BH.xls]B__4085"/>
      <sheetName val="[Spt-BH.xls][Spt-BH.xls]B__4086"/>
      <sheetName val="[Spt-BH.xls][Spt-BH.xls]B__4087"/>
      <sheetName val="[Spt-BH.xls][Spt-BH.xls]_S_1477"/>
      <sheetName val="[Spt-BH.xls][Spt-BH.xls]B__4088"/>
      <sheetName val="[Spt-BH.xls][Spt-BH.xls]_S_1478"/>
      <sheetName val="[Spt-BH.xls][Spt-BH.xls]B__4090"/>
      <sheetName val="[Spt-BH.xls][Spt-BH.xls]B__4091"/>
      <sheetName val="[Spt-BH.xls][Spt-BH.xls]_S_1481"/>
      <sheetName val="[Spt-BH.xls][Spt-BH.xls]B__4092"/>
      <sheetName val="[Spt-BH.xls][Spt-BH.xls]B__4093"/>
      <sheetName val="[Spt-BH.xls]B____x005f_x0004______318"/>
      <sheetName val="[Spt-BH.xls]B___x005f_x0000__x000_312"/>
      <sheetName val="[Spt-BH.xls][Spt-BH.xls]B__4094"/>
      <sheetName val="[Spt-BH.xls][Spt-BH.xls]B__4095"/>
      <sheetName val="[Spt-BH.xls][Spt-BH.xls]B__4089"/>
      <sheetName val="[Spt-BH.xls][Spt-BH.xls]_S_1480"/>
      <sheetName val="[Spt-BH.xls][Spt-BH_xls]B__3845"/>
      <sheetName val="[Spt-BH.xls][Spt-BH_xls]B__3846"/>
      <sheetName val="[Spt-BH.xls][Spt-BH_xls]B__3847"/>
      <sheetName val="[Spt-BH.xls][Spt-BH_xls]B__3848"/>
      <sheetName val="[Spt-BH.xls][Spt-BH_xls]_S_1271"/>
      <sheetName val="[Spt-BH.xls][Spt-BH_xls]B__3849"/>
      <sheetName val="[Spt-BH.xls][Spt-BH_xls]B__3850"/>
      <sheetName val="[Spt-BH.xls][Spt-BH_xls]B__3851"/>
      <sheetName val="[Spt-BH.xls][Spt-BH_xls]_S_1272"/>
      <sheetName val="[Spt-BH.xls][Spt-BH_xls]B__3852"/>
      <sheetName val="[Spt-BH.xls][Spt-BH_xls]B__3853"/>
      <sheetName val="[Spt-BH.xls][Spt-BH_xls]B__3854"/>
      <sheetName val="[Spt-BH.xls][Spt-BH_xls]B__3855"/>
      <sheetName val="[Spt-BH.xls][Spt-BH_xls]_S_1273"/>
      <sheetName val="[Spt-BH.xls][Spt-BH_xls]B__3856"/>
      <sheetName val="[Spt-BH.xls][Spt-BH_xls]B__3857"/>
      <sheetName val="[Spt-BH.xls][Spt-BH_xls]_S_1274"/>
      <sheetName val="[Spt-BH.xls][Spt-BH_xls]B__3858"/>
      <sheetName val="[Spt-BH.xls][Spt-BH_xls]B__3859"/>
      <sheetName val="[Spt-BH.xls][Spt-BH_xls]_S_1275"/>
      <sheetName val="[Spt-BH.xls][Spt-BH.xls]_S_1484"/>
      <sheetName val="[Spt-BH.xls][Spt-BH.xls]_S_1482"/>
      <sheetName val="[Spt-BH.xls][Spt-BH.xls]_S_1483"/>
      <sheetName val="[Spt-BH.xls][Spt-BH.xls]B__4387"/>
      <sheetName val="[Spt-BH.xls][Spt-BH.xls]B__4388"/>
      <sheetName val="[Spt-BH.xls][Spt-BH.xls]_S_1618"/>
      <sheetName val="[Spt-BH.xls][Spt-BH.xls]B__4389"/>
      <sheetName val="[Spt-BH.xls][Spt-BH.xls]B__4390"/>
      <sheetName val="[Spt-BH.xls]B____x005f_x0004______337"/>
      <sheetName val="[Spt-BH.xls]B___x005f_x0000__x000_331"/>
      <sheetName val="[Spt-BH.xls][Spt-BH.xls]B__4391"/>
      <sheetName val="[Spt-BH.xls][Spt-BH.xls]B__4363"/>
      <sheetName val="[Spt-BH.xls][Spt-BH.xls]B__4364"/>
      <sheetName val="[Spt-BH.xls][Spt-BH.xls]_S_1596"/>
      <sheetName val="[Spt-BH.xls][Spt-BH.xls]B__4365"/>
      <sheetName val="[Spt-BH.xls][Spt-BH.xls]B__4366"/>
      <sheetName val="[Spt-BH.xls][Spt-BH.xls]_S_1585"/>
      <sheetName val="[Spt-BH.xls][Spt-BH.xls]B__4392"/>
      <sheetName val="[Spt-BH.xls][Spt-BH.xls]B__4367"/>
      <sheetName val="[Spt-BH.xls][Spt-BH.xls]B__4368"/>
      <sheetName val="[Spt-BH.xls][Spt-BH.xls]_S_1597"/>
      <sheetName val="[Spt-BH.xls][Spt-BH_xls]B__4085"/>
      <sheetName val="[Spt-BH.xls][Spt-BH_xls]B__4086"/>
      <sheetName val="[Spt-BH.xls][Spt-BH_xls]B__4087"/>
      <sheetName val="[Spt-BH.xls][Spt-BH_xls]B__4088"/>
      <sheetName val="[Spt-BH.xls][Spt-BH_xls]_S_1351"/>
      <sheetName val="[Spt-BH.xls][Spt-BH_xls]B__4089"/>
      <sheetName val="[Spt-BH.xls][Spt-BH_xls]B__4090"/>
      <sheetName val="[Spt-BH.xls][Spt-BH_xls]B__4091"/>
      <sheetName val="[Spt-BH.xls][Spt-BH_xls]_S_1352"/>
      <sheetName val="[Spt-BH.xls][Spt-BH_xls]B__4092"/>
      <sheetName val="[Spt-BH.xls][Spt-BH_xls]B__4093"/>
      <sheetName val="[Spt-BH.xls][Spt-BH_xls]B__4094"/>
      <sheetName val="[Spt-BH.xls][Spt-BH_xls]B__4095"/>
      <sheetName val="[Spt-BH.xls][Spt-BH_xls]_S_1353"/>
      <sheetName val="[Spt-BH.xls][Spt-BH.xls]B__4369"/>
      <sheetName val="[Spt-BH.xls][Spt-BH.xls]_S_1586"/>
      <sheetName val="[Spt-BH.xls][Spt-BH_xls]B__4096"/>
      <sheetName val="[Spt-BH.xls][Spt-BH_xls]B__4097"/>
      <sheetName val="[Spt-BH.xls][Spt-BH_xls]_S_1354"/>
      <sheetName val="[Spt-BH.xls][Spt-BH_xls]B__4098"/>
      <sheetName val="[Spt-BH.xls][Spt-BH_xls]B__4099"/>
      <sheetName val="[Spt-BH.xls][Spt-BH_xls]_S_1355"/>
      <sheetName val="[Spt-BH.xls][Spt-BH.xls]_S_1486"/>
      <sheetName val="[Spt-BH.xls][Spt-BH.xls]B__4096"/>
      <sheetName val="[Spt-BH.xls][Spt-BH.xls]B__4097"/>
      <sheetName val="[Spt-BH.xls][Spt-BH.xls]B__4098"/>
      <sheetName val="[Spt-BH.xls][Spt-BH.xls]B__4099"/>
      <sheetName val="[Spt-BH.xls][Spt-BH.xls]B__4100"/>
      <sheetName val="[Spt-BH.xls][Spt-BH.xls]B__4101"/>
      <sheetName val="[Spt-BH.xls][Spt-BH.xls]B__4109"/>
      <sheetName val="[Spt-BH.xls][Spt-BH.xls]B__4110"/>
      <sheetName val="[Spt-BH.xls][Spt-BH.xls]_S_1488"/>
      <sheetName val="[Spt-BH.xls][Spt-BH.xls]B__4111"/>
      <sheetName val="[Spt-BH.xls][Spt-BH.xls]B__4112"/>
      <sheetName val="[Spt-BH.xls]B____x005f_x0004______319"/>
      <sheetName val="[Spt-BH.xls]B___x005f_x0000__x000_313"/>
      <sheetName val="[Spt-BH.xls][Spt-BH.xls]B__4113"/>
      <sheetName val="[Spt-BH.xls][Spt-BH.xls]B__4114"/>
      <sheetName val="[Spt-BH.xls][Spt-BH.xls]B__4102"/>
      <sheetName val="[Spt-BH.xls][Spt-BH.xls]_S_1487"/>
      <sheetName val="[Spt-BH.xls][Spt-BH_xls]B__3860"/>
      <sheetName val="[Spt-BH.xls][Spt-BH_xls]B__3861"/>
      <sheetName val="[Spt-BH.xls][Spt-BH_xls]B__3862"/>
      <sheetName val="[Spt-BH.xls][Spt-BH_xls]B__3863"/>
      <sheetName val="[Spt-BH.xls][Spt-BH_xls]_S_1276"/>
      <sheetName val="[Spt-BH.xls][Spt-BH_xls]B__3864"/>
      <sheetName val="[Spt-BH.xls][Spt-BH_xls]B__3865"/>
      <sheetName val="[Spt-BH.xls][Spt-BH_xls]B__3866"/>
      <sheetName val="[Spt-BH.xls][Spt-BH_xls]_S_1277"/>
      <sheetName val="[Spt-BH.xls][Spt-BH_xls]B__3867"/>
      <sheetName val="[Spt-BH.xls][Spt-BH_xls]B__3868"/>
      <sheetName val="[Spt-BH.xls][Spt-BH_xls]B__3869"/>
      <sheetName val="[Spt-BH.xls][Spt-BH_xls]B__3870"/>
      <sheetName val="[Spt-BH.xls][Spt-BH_xls]_S_1278"/>
      <sheetName val="[Spt-BH.xls][Spt-BH_xls]B__3871"/>
      <sheetName val="[Spt-BH.xls][Spt-BH_xls]B__3872"/>
      <sheetName val="[Spt-BH.xls][Spt-BH_xls]_S_1279"/>
      <sheetName val="[Spt-BH.xls][Spt-BH_xls]B__3873"/>
      <sheetName val="[Spt-BH.xls][Spt-BH_xls]B__3874"/>
      <sheetName val="[Spt-BH.xls][Spt-BH_xls]_S_1280"/>
      <sheetName val="[Spt-BH.xls][Spt-BH.xls]B__4103"/>
      <sheetName val="[Spt-BH.xls][Spt-BH.xls]B__4104"/>
      <sheetName val="[Spt-BH.xls][Spt-BH.xls]B__4105"/>
      <sheetName val="[Spt-BH.xls][Spt-BH.xls]B__4106"/>
      <sheetName val="[Spt-BH.xls][Spt-BH.xls]B__4107"/>
      <sheetName val="[Spt-BH.xls][Spt-BH.xls]B__4108"/>
      <sheetName val="[Spt-BH.xls][Spt-BH.xls]_S_1485"/>
      <sheetName val="[Spt-BH.xls][Spt-BH.xls]_S_1489"/>
      <sheetName val="[Spt-BH.xls][Spt-BH.xls]B__4115"/>
      <sheetName val="[Spt-BH.xls][Spt-BH.xls]B__4116"/>
      <sheetName val="[Spt-BH.xls][Spt-BH.xls]_S_1491"/>
      <sheetName val="[Spt-BH.xls][Spt-BH.xls]B__4117"/>
      <sheetName val="[Spt-BH.xls][Spt-BH.xls]B__4118"/>
      <sheetName val="[Spt-BH.xls][Spt-BH.xls]B__4119"/>
      <sheetName val="[Spt-BH.xls][Spt-BH.xls]B__4120"/>
      <sheetName val="[Spt-BH.xls][Spt-BH.xls]_S_1490"/>
      <sheetName val="[Spt-BH.xls][Spt-BH.xls]B__4121"/>
      <sheetName val="[Spt-BH.xls][Spt-BH.xls]B__4122"/>
      <sheetName val="[Spt-BH.xls][Spt-BH.xls]_S_1494"/>
      <sheetName val="[Spt-BH.xls][Spt-BH.xls]B__4123"/>
      <sheetName val="[Spt-BH.xls][Spt-BH.xls]B__4124"/>
      <sheetName val="[Spt-BH.xls][Spt-BH.xls]B__4125"/>
      <sheetName val="[Spt-BH.xls][Spt-BH.xls]_S_1492"/>
      <sheetName val="[Spt-BH.xls][Spt-BH.xls]B__4126"/>
      <sheetName val="[Spt-BH.xls][Spt-BH.xls]_S_1493"/>
      <sheetName val="[Spt-BH.xls][Spt-BH.xls]B__4128"/>
      <sheetName val="[Spt-BH.xls][Spt-BH.xls]B__4129"/>
      <sheetName val="[Spt-BH.xls][Spt-BH.xls]_S_1497"/>
      <sheetName val="[Spt-BH.xls][Spt-BH.xls]B__4130"/>
      <sheetName val="[Spt-BH.xls][Spt-BH.xls]B__4131"/>
      <sheetName val="[Spt-BH.xls]B____x005f_x0004______320"/>
      <sheetName val="[Spt-BH.xls]B___x005f_x0000__x000_314"/>
      <sheetName val="[Spt-BH.xls][Spt-BH.xls]B__4132"/>
      <sheetName val="[Spt-BH.xls][Spt-BH.xls]B__4133"/>
      <sheetName val="[Spt-BH.xls][Spt-BH.xls]B__4127"/>
      <sheetName val="[Spt-BH.xls][Spt-BH.xls]_S_1495"/>
      <sheetName val="[Spt-BH.xls][Spt-BH_xls]B__3875"/>
      <sheetName val="[Spt-BH.xls][Spt-BH_xls]B__3876"/>
      <sheetName val="[Spt-BH.xls][Spt-BH_xls]B__3877"/>
      <sheetName val="[Spt-BH.xls][Spt-BH_xls]B__3878"/>
      <sheetName val="[Spt-BH.xls][Spt-BH_xls]_S_1281"/>
      <sheetName val="[Spt-BH.xls][Spt-BH_xls]B__3879"/>
      <sheetName val="[Spt-BH.xls][Spt-BH_xls]B__3880"/>
      <sheetName val="[Spt-BH.xls][Spt-BH_xls]B__3881"/>
      <sheetName val="[Spt-BH.xls][Spt-BH_xls]_S_1282"/>
      <sheetName val="[Spt-BH.xls][Spt-BH_xls]B__3882"/>
      <sheetName val="[Spt-BH.xls][Spt-BH_xls]B__3883"/>
      <sheetName val="[Spt-BH.xls][Spt-BH_xls]B__3884"/>
      <sheetName val="[Spt-BH.xls][Spt-BH_xls]B__3885"/>
      <sheetName val="[Spt-BH.xls][Spt-BH_xls]_S_1283"/>
      <sheetName val="[Spt-BH.xls][Spt-BH_xls]B__3886"/>
      <sheetName val="[Spt-BH.xls][Spt-BH_xls]B__3887"/>
      <sheetName val="[Spt-BH.xls][Spt-BH_xls]_S_1284"/>
      <sheetName val="[Spt-BH.xls][Spt-BH_xls]B__3888"/>
      <sheetName val="[Spt-BH.xls][Spt-BH_xls]B__3889"/>
      <sheetName val="[Spt-BH.xls][Spt-BH_xls]_S_1285"/>
      <sheetName val="[Spt-BH.xls][Spt-BH.xls]B__4135"/>
      <sheetName val="[Spt-BH.xls][Spt-BH.xls]_S_1496"/>
      <sheetName val="[Spt-BH.xls][Spt-BH.xls]B__4134"/>
      <sheetName val="[Spt-BH.xls][Spt-BH.xls]_S_1499"/>
      <sheetName val="[Spt-BH.xls][Spt-BH.xls]_S_1498"/>
      <sheetName val="[Spt-BH.xls][Spt-BH.xls]B__4136"/>
      <sheetName val="[Spt-BH.xls][Spt-BH.xls]B__4137"/>
      <sheetName val="[Spt-BH.xls][Spt-BH.xls]_S_1501"/>
      <sheetName val="[Spt-BH.xls][Spt-BH.xls]B__4138"/>
      <sheetName val="[Spt-BH.xls][Spt-BH.xls]B__4139"/>
      <sheetName val="[Spt-BH.xls][Spt-BH.xls]B__4140"/>
      <sheetName val="[Spt-BH.xls][Spt-BH.xls]B__4141"/>
      <sheetName val="[Spt-BH.xls][Spt-BH.xls]_S_1500"/>
      <sheetName val="[Spt-BH.xls][Spt-BH.xls]_S_1502"/>
      <sheetName val="[Spt-BH.xls][Spt-BH.xls]B__4168"/>
      <sheetName val="[Spt-BH.xls][Spt-BH.xls]B__4169"/>
      <sheetName val="[Spt-BH.xls][Spt-BH.xls]_S_1513"/>
      <sheetName val="[Spt-BH.xls][Spt-BH.xls]B__4170"/>
      <sheetName val="[Spt-BH.xls][Spt-BH.xls]B__4171"/>
      <sheetName val="[Spt-BH.xls]B____x005f_x0004______321"/>
      <sheetName val="[Spt-BH.xls]B___x005f_x0000__x000_315"/>
      <sheetName val="[Spt-BH.xls][Spt-BH.xls]B__4172"/>
      <sheetName val="[Spt-BH.xls][Spt-BH.xls]B__4142"/>
      <sheetName val="[Spt-BH.xls][Spt-BH.xls]B__4143"/>
      <sheetName val="[Spt-BH.xls][Spt-BH.xls]_S_1511"/>
      <sheetName val="[Spt-BH.xls][Spt-BH.xls]B__4144"/>
      <sheetName val="[Spt-BH.xls][Spt-BH.xls]B__4145"/>
      <sheetName val="[Spt-BH.xls][Spt-BH.xls]_S_1503"/>
      <sheetName val="[Spt-BH.xls][Spt-BH.xls]B__4173"/>
      <sheetName val="[Spt-BH.xls][Spt-BH.xls]B__4146"/>
      <sheetName val="[Spt-BH.xls][Spt-BH.xls]B__4147"/>
      <sheetName val="[Spt-BH.xls][Spt-BH.xls]_S_1512"/>
      <sheetName val="[Spt-BH.xls][Spt-BH_xls]B__3890"/>
      <sheetName val="[Spt-BH.xls][Spt-BH_xls]B__3891"/>
      <sheetName val="[Spt-BH.xls][Spt-BH_xls]B__3892"/>
      <sheetName val="[Spt-BH.xls][Spt-BH_xls]B__3893"/>
      <sheetName val="[Spt-BH.xls][Spt-BH_xls]_S_1286"/>
      <sheetName val="[Spt-BH.xls][Spt-BH_xls]B__3894"/>
      <sheetName val="[Spt-BH.xls][Spt-BH_xls]B__3895"/>
      <sheetName val="[Spt-BH.xls][Spt-BH_xls]B__3896"/>
      <sheetName val="[Spt-BH.xls][Spt-BH_xls]_S_1287"/>
      <sheetName val="[Spt-BH.xls][Spt-BH_xls]B__3897"/>
      <sheetName val="[Spt-BH.xls][Spt-BH_xls]B__3898"/>
      <sheetName val="[Spt-BH.xls][Spt-BH_xls]B__3899"/>
      <sheetName val="[Spt-BH.xls][Spt-BH_xls]B__3900"/>
      <sheetName val="[Spt-BH.xls][Spt-BH_xls]_S_1288"/>
      <sheetName val="[Spt-BH.xls][Spt-BH.xls]B__4148"/>
      <sheetName val="[Spt-BH.xls][Spt-BH.xls]_S_1504"/>
      <sheetName val="[Spt-BH.xls][Spt-BH_xls]B__3901"/>
      <sheetName val="[Spt-BH.xls][Spt-BH_xls]B__3902"/>
      <sheetName val="[Spt-BH.xls][Spt-BH_xls]_S_1289"/>
      <sheetName val="[Spt-BH.xls][Spt-BH_xls]B__3903"/>
      <sheetName val="[Spt-BH.xls][Spt-BH_xls]B__3904"/>
      <sheetName val="[Spt-BH.xls][Spt-BH_xls]_S_1290"/>
      <sheetName val="[Spt-BH.xls][Spt-BH.xls]B__4155"/>
      <sheetName val="[Spt-BH.xls][Spt-BH.xls]B__4156"/>
      <sheetName val="[Spt-BH.xls][Spt-BH.xls]B__4157"/>
      <sheetName val="[Spt-BH.xls][Spt-BH.xls]B__4158"/>
      <sheetName val="[Spt-BH.xls][Spt-BH.xls]B__4159"/>
      <sheetName val="[Spt-BH.xls][Spt-BH.xls]_S_1507"/>
      <sheetName val="[Spt-BH.xls][Spt-BH.xls]B__4160"/>
      <sheetName val="[Spt-BH.xls][Spt-BH.xls]B__4149"/>
      <sheetName val="[Spt-BH.xls][Spt-BH.xls]B__4150"/>
      <sheetName val="[Spt-BH.xls][Spt-BH.xls]B__4151"/>
      <sheetName val="[Spt-BH.xls][Spt-BH.xls]B__4152"/>
      <sheetName val="[Spt-BH.xls][Spt-BH.xls]B__4153"/>
      <sheetName val="[Spt-BH.xls][Spt-BH.xls]_S_1505"/>
      <sheetName val="[Spt-BH.xls][Spt-BH.xls]B__4154"/>
      <sheetName val="[Spt-BH.xls][Spt-BH.xls]_S_1506"/>
      <sheetName val="[Spt-BH.xls]B____x005f_x0004______322"/>
      <sheetName val="[Spt-BH.xls]B___x005f_x0000__x000_316"/>
      <sheetName val="[Spt-BH.xls][Spt-BH.xls]B__4161"/>
      <sheetName val="[Spt-BH.xls][Spt-BH.xls]_S_1508"/>
      <sheetName val="[Spt-BH.xls][Spt-BH_xls]B__3905"/>
      <sheetName val="[Spt-BH.xls][Spt-BH_xls]B__3906"/>
      <sheetName val="[Spt-BH.xls][Spt-BH_xls]B__3907"/>
      <sheetName val="[Spt-BH.xls][Spt-BH_xls]B__3908"/>
      <sheetName val="[Spt-BH.xls][Spt-BH_xls]_S_1291"/>
      <sheetName val="[Spt-BH.xls][Spt-BH_xls]B__3909"/>
      <sheetName val="[Spt-BH.xls][Spt-BH_xls]B__3910"/>
      <sheetName val="[Spt-BH.xls][Spt-BH_xls]B__3911"/>
      <sheetName val="[Spt-BH.xls][Spt-BH_xls]_S_1292"/>
      <sheetName val="[Spt-BH.xls][Spt-BH_xls]B__3912"/>
      <sheetName val="[Spt-BH.xls][Spt-BH_xls]B__3913"/>
      <sheetName val="[Spt-BH.xls][Spt-BH_xls]B__3914"/>
      <sheetName val="[Spt-BH.xls][Spt-BH_xls]B__3915"/>
      <sheetName val="[Spt-BH.xls][Spt-BH_xls]_S_1293"/>
      <sheetName val="[Spt-BH.xls][Spt-BH_xls]B__3916"/>
      <sheetName val="[Spt-BH.xls][Spt-BH_xls]B__3917"/>
      <sheetName val="[Spt-BH.xls][Spt-BH_xls]_S_1294"/>
      <sheetName val="[Spt-BH.xls][Spt-BH_xls]B__3918"/>
      <sheetName val="[Spt-BH.xls][Spt-BH_xls]B__3919"/>
      <sheetName val="[Spt-BH.xls][Spt-BH_xls]_S_1295"/>
      <sheetName val="[Spt-BH.xls][Spt-BH.xls]B__4162"/>
      <sheetName val="[Spt-BH.xls][Spt-BH.xls]B__4163"/>
      <sheetName val="[Spt-BH.xls][Spt-BH.xls]B__4164"/>
      <sheetName val="[Spt-BH.xls][Spt-BH.xls]B__4165"/>
      <sheetName val="[Spt-BH.xls][Spt-BH.xls]B__4166"/>
      <sheetName val="[Spt-BH.xls][Spt-BH.xls]_S_1509"/>
      <sheetName val="[Spt-BH.xls][Spt-BH.xls]B__4167"/>
      <sheetName val="[Spt-BH.xls][Spt-BH.xls]_S_1510"/>
      <sheetName val="[Spt-BH.xls][Spt-BH.xls]_S_1573"/>
      <sheetName val="[Spt-BH.xls][Spt-BH.xls]B__4174"/>
      <sheetName val="[Spt-BH.xls][Spt-BH.xls]B__4175"/>
      <sheetName val="[Spt-BH.xls][Spt-BH.xls]_S_1515"/>
      <sheetName val="[Spt-BH.xls][Spt-BH.xls]B__4176"/>
      <sheetName val="[Spt-BH.xls][Spt-BH.xls]B__4177"/>
      <sheetName val="[Spt-BH.xls][Spt-BH.xls]B__4178"/>
      <sheetName val="[Spt-BH.xls][Spt-BH.xls]B__4179"/>
      <sheetName val="[Spt-BH.xls][Spt-BH.xls]_S_1514"/>
      <sheetName val="[Spt-BH.xls][Spt-BH.xls]B__4181"/>
      <sheetName val="[Spt-BH.xls][Spt-BH.xls]B__4182"/>
      <sheetName val="[Spt-BH.xls][Spt-BH.xls]_S_1517"/>
      <sheetName val="[Spt-BH.xls][Spt-BH.xls]B__4183"/>
      <sheetName val="[Spt-BH.xls][Spt-BH.xls]B__4184"/>
      <sheetName val="[Spt-BH.xls]B____x005f_x0004______323"/>
      <sheetName val="[Spt-BH.xls]B___x005f_x0000__x000_317"/>
      <sheetName val="[Spt-BH.xls][Spt-BH.xls]B__4185"/>
      <sheetName val="[Spt-BH.xls][Spt-BH.xls]B__4186"/>
      <sheetName val="[Spt-BH.xls][Spt-BH.xls]B__4180"/>
      <sheetName val="[Spt-BH.xls][Spt-BH.xls]_S_1516"/>
      <sheetName val="[Spt-BH.xls][Spt-BH_xls]B__3920"/>
      <sheetName val="[Spt-BH.xls][Spt-BH_xls]B__3921"/>
      <sheetName val="[Spt-BH.xls][Spt-BH_xls]B__3922"/>
      <sheetName val="[Spt-BH.xls][Spt-BH_xls]B__3923"/>
      <sheetName val="[Spt-BH.xls][Spt-BH_xls]_S_1296"/>
      <sheetName val="[Spt-BH.xls][Spt-BH_xls]B__3924"/>
      <sheetName val="[Spt-BH.xls][Spt-BH_xls]B__3925"/>
      <sheetName val="[Spt-BH.xls][Spt-BH_xls]B__3926"/>
      <sheetName val="[Spt-BH.xls][Spt-BH_xls]_S_1297"/>
      <sheetName val="[Spt-BH.xls][Spt-BH_xls]B__3927"/>
      <sheetName val="[Spt-BH.xls][Spt-BH_xls]B__3928"/>
      <sheetName val="[Spt-BH.xls][Spt-BH_xls]B__3929"/>
      <sheetName val="[Spt-BH.xls][Spt-BH_xls]B__3930"/>
      <sheetName val="[Spt-BH.xls][Spt-BH_xls]_S_1298"/>
      <sheetName val="[Spt-BH.xls][Spt-BH_xls]B__3931"/>
      <sheetName val="[Spt-BH.xls][Spt-BH_xls]B__3932"/>
      <sheetName val="[Spt-BH.xls][Spt-BH_xls]_S_1299"/>
      <sheetName val="[Spt-BH.xls][Spt-BH_xls]B__3933"/>
      <sheetName val="[Spt-BH.xls][Spt-BH_xls]B__3934"/>
      <sheetName val="[Spt-BH.xls][Spt-BH_xls]_S_1300"/>
      <sheetName val="[Spt-BH.xls][Spt-BH.xls]B__4187"/>
      <sheetName val="[Spt-BH.xls][Spt-BH.xls]B__4188"/>
      <sheetName val="[Spt-BH.xls][Spt-BH.xls]_S_1545"/>
      <sheetName val="[Spt-BH.xls][Spt-BH.xls]B__4189"/>
      <sheetName val="[Spt-BH.xls][Spt-BH.xls]B__4190"/>
      <sheetName val="[Spt-BH.xls][Spt-BH.xls]B__4263"/>
      <sheetName val="[Spt-BH.xls][Spt-BH.xls]B__4264"/>
      <sheetName val="[Spt-BH.xls][Spt-BH.xls]_S_1557"/>
      <sheetName val="[Spt-BH.xls][Spt-BH.xls]B__4265"/>
      <sheetName val="[Spt-BH.xls][Spt-BH.xls]B__4266"/>
      <sheetName val="[Spt-BH.xls]B____x005f_x0004______324"/>
      <sheetName val="[Spt-BH.xls]B___x005f_x0000__x000_318"/>
      <sheetName val="[Spt-BH.xls][Spt-BH.xls]B__4267"/>
      <sheetName val="[Spt-BH.xls][Spt-BH.xls]B__4268"/>
      <sheetName val="[Spt-BH.xls][Spt-BH.xls]_S_1518"/>
      <sheetName val="[Spt-BH.xls][Spt-BH.xls]B__4191"/>
      <sheetName val="[Spt-BH.xls][Spt-BH.xls]B__4192"/>
      <sheetName val="[Spt-BH.xls][Spt-BH.xls]B__4193"/>
      <sheetName val="[Spt-BH.xls][Spt-BH.xls]_S_1519"/>
      <sheetName val="[Spt-BH.xls][Spt-BH.xls]_S_1546"/>
      <sheetName val="[Spt-BH.xls][Spt-BH_xls]B__3935"/>
      <sheetName val="[Spt-BH.xls][Spt-BH_xls]B__3936"/>
      <sheetName val="[Spt-BH.xls][Spt-BH_xls]B__3937"/>
      <sheetName val="[Spt-BH.xls][Spt-BH_xls]B__3938"/>
      <sheetName val="[Spt-BH.xls][Spt-BH_xls]_S_1301"/>
      <sheetName val="[Spt-BH.xls][Spt-BH_xls]B__3939"/>
      <sheetName val="[Spt-BH.xls][Spt-BH_xls]B__3940"/>
      <sheetName val="[Spt-BH.xls][Spt-BH_xls]B__3941"/>
      <sheetName val="[Spt-BH.xls][Spt-BH_xls]_S_1302"/>
      <sheetName val="[Spt-BH.xls][Spt-BH_xls]B__3942"/>
      <sheetName val="[Spt-BH.xls][Spt-BH_xls]B__3943"/>
      <sheetName val="[Spt-BH.xls][Spt-BH_xls]B__3944"/>
      <sheetName val="[Spt-BH.xls][Spt-BH_xls]B__3945"/>
      <sheetName val="[Spt-BH.xls][Spt-BH_xls]_S_1303"/>
      <sheetName val="[Spt-BH.xls][Spt-BH_xls]B__3946"/>
      <sheetName val="[Spt-BH.xls][Spt-BH_xls]B__3947"/>
      <sheetName val="[Spt-BH.xls][Spt-BH_xls]_S_1304"/>
      <sheetName val="[Spt-BH.xls][Spt-BH_xls]B__3948"/>
      <sheetName val="[Spt-BH.xls][Spt-BH_xls]B__3949"/>
      <sheetName val="[Spt-BH.xls][Spt-BH_xls]_S_1305"/>
      <sheetName val="[Spt-BH.xls][Spt-BH.xls]_S_1524"/>
      <sheetName val="[Spt-BH.xls][Spt-BH.xls]B__4206"/>
      <sheetName val="[Spt-BH.xls][Spt-BH.xls]B__4207"/>
      <sheetName val="[Spt-BH.xls][Spt-BH.xls]_S_1528"/>
      <sheetName val="[Spt-BH.xls][Spt-BH.xls]B__4208"/>
      <sheetName val="[Spt-BH.xls][Spt-BH.xls]B__4209"/>
      <sheetName val="[Spt-BH.xls][Spt-BH.xls]B__4210"/>
      <sheetName val="[Spt-BH.xls][Spt-BH.xls]B__4211"/>
      <sheetName val="[Spt-BH.xls][Spt-BH.xls]_S_1525"/>
      <sheetName val="[Spt-BH.xls][Spt-BH.xls]_S_1520"/>
      <sheetName val="[Spt-BH.xls][Spt-BH.xls]B__4194"/>
      <sheetName val="[Spt-BH.xls][Spt-BH.xls]B__4195"/>
      <sheetName val="[Spt-BH.xls][Spt-BH.xls]B__4196"/>
      <sheetName val="[Spt-BH.xls][Spt-BH.xls]B__4197"/>
      <sheetName val="[Spt-BH.xls][Spt-BH.xls]B__4198"/>
      <sheetName val="[Spt-BH.xls][Spt-BH.xls]B__4199"/>
      <sheetName val="[Spt-BH.xls][Spt-BH.xls]_S_1521"/>
      <sheetName val="[Spt-BH.xls][Spt-BH.xls]_S_1522"/>
      <sheetName val="[Spt-BH.xls][Spt-BH.xls]B__4200"/>
      <sheetName val="[Spt-BH.xls][Spt-BH.xls]B__4201"/>
      <sheetName val="[Spt-BH.xls][Spt-BH.xls]B__4202"/>
      <sheetName val="[Spt-BH.xls][Spt-BH.xls]B__4203"/>
      <sheetName val="[Spt-BH.xls][Spt-BH.xls]B__4204"/>
      <sheetName val="[Spt-BH.xls][Spt-BH.xls]B__4205"/>
      <sheetName val="[Spt-BH.xls][Spt-BH.xls]_S_1523"/>
      <sheetName val="[Spt-BH.xls][Spt-BH.xls]_S_1526"/>
      <sheetName val="[Spt-BH.xls][Spt-BH.xls]_S_1527"/>
      <sheetName val="[Spt-BH.xls][Spt-BH.xls]B__4298"/>
      <sheetName val="[Spt-BH.xls][Spt-BH.xls]B__4299"/>
      <sheetName val="[Spt-BH.xls][Spt-BH.xls]_S_1567"/>
      <sheetName val="[Spt-BH.xls][Spt-BH.xls]B__4300"/>
      <sheetName val="[Spt-BH.xls][Spt-BH.xls]B__4301"/>
      <sheetName val="[Spt-BH.xls]B____x005f_x0004______328"/>
      <sheetName val="[Spt-BH.xls]B___x005f_x0000__x000_322"/>
      <sheetName val="[Spt-BH.xls][Spt-BH.xls]B__4302"/>
      <sheetName val="[Spt-BH.xls][Spt-BH.xls]B__4303"/>
      <sheetName val="[Spt-BH.xls][Spt-BH.xls]B__4269"/>
      <sheetName val="[Spt-BH.xls][Spt-BH.xls]_S_1558"/>
      <sheetName val="[Spt-BH.xls][Spt-BH_xls]B__3995"/>
      <sheetName val="[Spt-BH.xls][Spt-BH_xls]B__3996"/>
      <sheetName val="[Spt-BH.xls][Spt-BH_xls]B__3997"/>
      <sheetName val="[Spt-BH.xls][Spt-BH_xls]B__3998"/>
      <sheetName val="[Spt-BH.xls][Spt-BH_xls]_S_1321"/>
      <sheetName val="[Spt-BH.xls][Spt-BH_xls]B__3999"/>
      <sheetName val="[Spt-BH.xls][Spt-BH_xls]B__4000"/>
      <sheetName val="[Spt-BH.xls][Spt-BH_xls]B__4001"/>
      <sheetName val="[Spt-BH.xls][Spt-BH_xls]_S_1322"/>
      <sheetName val="[Spt-BH.xls][Spt-BH_xls]B__4002"/>
      <sheetName val="[Spt-BH.xls][Spt-BH_xls]B__4003"/>
      <sheetName val="[Spt-BH.xls][Spt-BH_xls]B__4004"/>
      <sheetName val="[Spt-BH.xls][Spt-BH_xls]B__4005"/>
      <sheetName val="[Spt-BH.xls][Spt-BH_xls]_S_1323"/>
      <sheetName val="[Spt-BH.xls][Spt-BH_xls]B__4006"/>
      <sheetName val="[Spt-BH.xls][Spt-BH_xls]B__4007"/>
      <sheetName val="[Spt-BH.xls][Spt-BH_xls]_S_1324"/>
      <sheetName val="[Spt-BH.xls][Spt-BH_xls]B__4008"/>
      <sheetName val="[Spt-BH.xls][Spt-BH_xls]B__4009"/>
      <sheetName val="[Spt-BH.xls][Spt-BH_xls]_S_1325"/>
      <sheetName val="[Spt-BH.xls][Spt-BH.xls]B__4212"/>
      <sheetName val="[Spt-BH.xls][Spt-BH.xls]B__4213"/>
      <sheetName val="[Spt-BH.xls][Spt-BH.xls]B__4214"/>
      <sheetName val="[Spt-BH.xls][Spt-BH.xls]B__4215"/>
      <sheetName val="[Spt-BH.xls][Spt-BH.xls]B__4216"/>
      <sheetName val="[Spt-BH.xls][Spt-BH.xls]_S_1529"/>
      <sheetName val="[Spt-BH.xls][Spt-BH.xls]B__4217"/>
      <sheetName val="[Spt-BH.xls][Spt-BH.xls]_S_1530"/>
      <sheetName val="[Spt-BH.xls][Spt-BH.xls]_S_1531"/>
      <sheetName val="[Spt-BH.xls][Spt-BH.xls]B__4218"/>
      <sheetName val="[Spt-BH.xls][Spt-BH.xls]B__4219"/>
      <sheetName val="[Spt-BH.xls][Spt-BH.xls]B__4220"/>
      <sheetName val="[Spt-BH.xls][Spt-BH.xls]B__4221"/>
      <sheetName val="[Spt-BH.xls][Spt-BH.xls]B__4222"/>
      <sheetName val="[Spt-BH.xls][Spt-BH.xls]B__4223"/>
      <sheetName val="[Spt-BH.xls][Spt-BH.xls]_S_1532"/>
      <sheetName val="[Spt-BH.xls]B____x005f_x0004______325"/>
      <sheetName val="[Spt-BH.xls]B___x005f_x0000__x000_319"/>
      <sheetName val="[Spt-BH.xls][Spt-BH.xls]B__4224"/>
      <sheetName val="[Spt-BH.xls][Spt-BH_xls]B__3950"/>
      <sheetName val="[Spt-BH.xls][Spt-BH_xls]B__3951"/>
      <sheetName val="[Spt-BH.xls][Spt-BH_xls]B__3952"/>
      <sheetName val="[Spt-BH.xls][Spt-BH_xls]B__3953"/>
      <sheetName val="[Spt-BH.xls][Spt-BH_xls]_S_1306"/>
      <sheetName val="[Spt-BH.xls][Spt-BH_xls]B__3954"/>
      <sheetName val="[Spt-BH.xls][Spt-BH_xls]B__3955"/>
      <sheetName val="[Spt-BH.xls][Spt-BH_xls]B__3956"/>
      <sheetName val="[Spt-BH.xls][Spt-BH_xls]_S_1307"/>
      <sheetName val="[Spt-BH.xls][Spt-BH_xls]B__3957"/>
      <sheetName val="[Spt-BH.xls][Spt-BH_xls]B__3958"/>
      <sheetName val="[Spt-BH.xls][Spt-BH_xls]B__3959"/>
      <sheetName val="[Spt-BH.xls][Spt-BH_xls]B__3960"/>
      <sheetName val="[Spt-BH.xls][Spt-BH_xls]_S_1308"/>
      <sheetName val="[Spt-BH.xls][Spt-BH_xls]B__3961"/>
      <sheetName val="[Spt-BH.xls][Spt-BH_xls]B__3962"/>
      <sheetName val="[Spt-BH.xls][Spt-BH_xls]_S_1309"/>
      <sheetName val="[Spt-BH.xls][Spt-BH_xls]B__3963"/>
      <sheetName val="[Spt-BH.xls][Spt-BH_xls]B__3964"/>
      <sheetName val="[Spt-BH.xls][Spt-BH_xls]_S_1310"/>
      <sheetName val="[Spt-BH.xls][Spt-BH.xls]_S_1533"/>
      <sheetName val="[Spt-BH.xls][Spt-BH.xls]B__4225"/>
      <sheetName val="[Spt-BH.xls][Spt-BH.xls]B__4226"/>
      <sheetName val="[Spt-BH.xls][Spt-BH.xls]_S_1535"/>
      <sheetName val="[Spt-BH.xls][Spt-BH.xls]B__4227"/>
      <sheetName val="[Spt-BH.xls][Spt-BH.xls]B__4228"/>
      <sheetName val="[Spt-BH.xls][Spt-BH.xls]B__4229"/>
      <sheetName val="[Spt-BH.xls][Spt-BH.xls]B__4230"/>
      <sheetName val="[Spt-BH.xls][Spt-BH.xls]_S_1534"/>
      <sheetName val="[Spt-BH.xls][Spt-BH.xls]B__4232"/>
      <sheetName val="[Spt-BH.xls][Spt-BH.xls]B__4233"/>
      <sheetName val="[Spt-BH.xls][Spt-BH.xls]B__4234"/>
      <sheetName val="[Spt-BH.xls][Spt-BH.xls]B__4235"/>
      <sheetName val="[Spt-BH.xls]B____x005f_x0004______326"/>
      <sheetName val="[Spt-BH.xls]B___x005f_x0000__x000_320"/>
      <sheetName val="[Spt-BH.xls][Spt-BH.xls]B__4236"/>
      <sheetName val="[Spt-BH.xls][Spt-BH.xls]B__4237"/>
      <sheetName val="[Spt-BH.xls][Spt-BH.xls]B__4231"/>
      <sheetName val="[Spt-BH.xls][Spt-BH.xls]_S_1536"/>
      <sheetName val="[Spt-BH.xls][Spt-BH_xls]B__3965"/>
      <sheetName val="[Spt-BH.xls][Spt-BH_xls]B__3966"/>
      <sheetName val="[Spt-BH.xls][Spt-BH_xls]B__3967"/>
      <sheetName val="[Spt-BH.xls][Spt-BH_xls]B__3968"/>
      <sheetName val="[Spt-BH.xls][Spt-BH_xls]_S_1311"/>
      <sheetName val="[Spt-BH.xls][Spt-BH_xls]B__3969"/>
      <sheetName val="[Spt-BH.xls][Spt-BH_xls]B__3970"/>
      <sheetName val="[Spt-BH.xls][Spt-BH_xls]B__3971"/>
      <sheetName val="[Spt-BH.xls][Spt-BH_xls]_S_1312"/>
      <sheetName val="[Spt-BH.xls][Spt-BH_xls]B__3972"/>
      <sheetName val="[Spt-BH.xls][Spt-BH_xls]B__3973"/>
      <sheetName val="[Spt-BH.xls][Spt-BH_xls]B__3974"/>
      <sheetName val="[Spt-BH.xls][Spt-BH_xls]B__3975"/>
      <sheetName val="[Spt-BH.xls][Spt-BH_xls]_S_1313"/>
      <sheetName val="[Spt-BH.xls][Spt-BH_xls]B__3976"/>
      <sheetName val="[Spt-BH.xls][Spt-BH_xls]B__3977"/>
      <sheetName val="[Spt-BH.xls][Spt-BH_xls]_S_1314"/>
      <sheetName val="[Spt-BH.xls][Spt-BH_xls]B__3978"/>
      <sheetName val="[Spt-BH.xls][Spt-BH_xls]B__3979"/>
      <sheetName val="[Spt-BH.xls][Spt-BH_xls]_S_1315"/>
      <sheetName val="[Spt-BH.xls][Spt-BH.xls]_S_1537"/>
      <sheetName val="[Spt-BH.xls][Spt-BH.xls]B__4238"/>
      <sheetName val="[Spt-BH.xls][Spt-BH.xls]B__4239"/>
      <sheetName val="[Spt-BH.xls][Spt-BH.xls]_S_1541"/>
      <sheetName val="[Spt-BH.xls][Spt-BH.xls]B__4240"/>
      <sheetName val="[Spt-BH.xls][Spt-BH.xls]B__4241"/>
      <sheetName val="[Spt-BH.xls][Spt-BH.xls]B__4242"/>
      <sheetName val="[Spt-BH.xls][Spt-BH.xls]B__4243"/>
      <sheetName val="[Spt-BH.xls][Spt-BH.xls]_S_1538"/>
      <sheetName val="[Spt-BH.xls][Spt-BH.xls]B__4251"/>
      <sheetName val="[Spt-BH.xls][Spt-BH.xls]B__4252"/>
      <sheetName val="[Spt-BH.xls][Spt-BH.xls]B__4253"/>
      <sheetName val="[Spt-BH.xls][Spt-BH.xls]B__4254"/>
      <sheetName val="[Spt-BH.xls]B____x005f_x0004______327"/>
      <sheetName val="[Spt-BH.xls]B___x005f_x0000__x000_321"/>
      <sheetName val="[Spt-BH.xls][Spt-BH.xls]B__4255"/>
      <sheetName val="[Spt-BH.xls][Spt-BH.xls]B__4256"/>
      <sheetName val="[Spt-BH.xls][Spt-BH.xls]B__4244"/>
      <sheetName val="[Spt-BH.xls][Spt-BH.xls]_S_1542"/>
      <sheetName val="[Spt-BH.xls][Spt-BH_xls]B__3980"/>
      <sheetName val="[Spt-BH.xls][Spt-BH_xls]B__3981"/>
      <sheetName val="[Spt-BH.xls][Spt-BH_xls]B__3982"/>
      <sheetName val="[Spt-BH.xls][Spt-BH_xls]B__3983"/>
      <sheetName val="[Spt-BH.xls][Spt-BH_xls]_S_1316"/>
      <sheetName val="[Spt-BH.xls][Spt-BH_xls]B__3984"/>
      <sheetName val="[Spt-BH.xls][Spt-BH_xls]B__3985"/>
      <sheetName val="[Spt-BH.xls][Spt-BH_xls]B__3986"/>
      <sheetName val="[Spt-BH.xls][Spt-BH_xls]_S_1317"/>
      <sheetName val="[Spt-BH.xls][Spt-BH_xls]B__3987"/>
      <sheetName val="[Spt-BH.xls][Spt-BH_xls]B__3988"/>
      <sheetName val="[Spt-BH.xls][Spt-BH_xls]B__3989"/>
      <sheetName val="[Spt-BH.xls][Spt-BH_xls]B__3990"/>
      <sheetName val="[Spt-BH.xls][Spt-BH_xls]_S_1318"/>
      <sheetName val="[Spt-BH.xls][Spt-BH_xls]B__3991"/>
      <sheetName val="[Spt-BH.xls][Spt-BH_xls]B__3992"/>
      <sheetName val="[Spt-BH.xls][Spt-BH_xls]_S_1319"/>
      <sheetName val="[Spt-BH.xls][Spt-BH_xls]B__3993"/>
      <sheetName val="[Spt-BH.xls][Spt-BH_xls]B__3994"/>
      <sheetName val="[Spt-BH.xls][Spt-BH_xls]_S_1320"/>
      <sheetName val="[Spt-BH.xls][Spt-BH.xls]_S_1539"/>
      <sheetName val="[Spt-BH.xls][Spt-BH.xls]B__4245"/>
      <sheetName val="[Spt-BH.xls][Spt-BH.xls]B__4246"/>
      <sheetName val="[Spt-BH.xls][Spt-BH.xls]B__4247"/>
      <sheetName val="[Spt-BH.xls][Spt-BH.xls]B__4248"/>
      <sheetName val="[Spt-BH.xls][Spt-BH.xls]B__4249"/>
      <sheetName val="[Spt-BH.xls][Spt-BH.xls]B__4250"/>
      <sheetName val="[Spt-BH.xls][Spt-BH.xls]_S_1540"/>
      <sheetName val="[Spt-BH.xls][Spt-BH.xls]_S_1543"/>
      <sheetName val="[Spt-BH.xls][Spt-BH.xls]B__4257"/>
      <sheetName val="[Spt-BH.xls][Spt-BH.xls]B__4258"/>
      <sheetName val="[Spt-BH.xls][Spt-BH.xls]B__4259"/>
      <sheetName val="[Spt-BH.xls][Spt-BH.xls]B__4260"/>
      <sheetName val="[Spt-BH.xls][Spt-BH.xls]B__4261"/>
      <sheetName val="[Spt-BH.xls][Spt-BH.xls]B__4262"/>
      <sheetName val="[Spt-BH.xls][Spt-BH.xls]_S_1544"/>
      <sheetName val="[Spt-BH.xls][Spt-BH.xls]B__4332"/>
      <sheetName val="[Spt-BH.xls][Spt-BH.xls]B__4333"/>
      <sheetName val="[Spt-BH.xls][Spt-BH.xls]_S_1569"/>
      <sheetName val="[Spt-BH.xls][Spt-BH.xls]B__4334"/>
      <sheetName val="[Spt-BH.xls][Spt-BH.xls]B__4335"/>
      <sheetName val="[Spt-BH.xls]B____x005f_x0004______331"/>
      <sheetName val="[Spt-BH.xls]B___x005f_x0000__x000_325"/>
      <sheetName val="[Spt-BH.xls][Spt-BH.xls]B__4336"/>
      <sheetName val="[Spt-BH.xls][Spt-BH.xls]_S_1547"/>
      <sheetName val="[Spt-BH.xls][Spt-BH.xls]B__4270"/>
      <sheetName val="[Spt-BH.xls][Spt-BH.xls]B__4271"/>
      <sheetName val="[Spt-BH.xls][Spt-BH.xls]B__4272"/>
      <sheetName val="[Spt-BH.xls][Spt-BH.xls]B__4273"/>
      <sheetName val="[Spt-BH.xls][Spt-BH.xls]B__4274"/>
      <sheetName val="[Spt-BH.xls][Spt-BH.xls]B__4275"/>
      <sheetName val="[Spt-BH.xls][Spt-BH.xls]_S_1548"/>
      <sheetName val="[Spt-BH.xls]B____x005f_x0004______329"/>
      <sheetName val="[Spt-BH.xls]B___x005f_x0000__x000_323"/>
      <sheetName val="[Spt-BH.xls][Spt-BH.xls]_S_1551"/>
      <sheetName val="[Spt-BH.xls][Spt-BH.xls]B__4281"/>
      <sheetName val="[Spt-BH.xls][Spt-BH.xls]B__4282"/>
      <sheetName val="[Spt-BH.xls][Spt-BH.xls]_S_1553"/>
      <sheetName val="[Spt-BH.xls][Spt-BH.xls]B__4283"/>
      <sheetName val="[Spt-BH.xls][Spt-BH.xls]B__4284"/>
      <sheetName val="[Spt-BH.xls][Spt-BH.xls]B__4285"/>
      <sheetName val="[Spt-BH.xls][Spt-BH.xls]B__4286"/>
      <sheetName val="[Spt-BH.xls][Spt-BH.xls]_S_1552"/>
      <sheetName val="[Spt-BH.xls][Spt-BH.xls]_S_1549"/>
      <sheetName val="[Spt-BH.xls][Spt-BH.xls]B__4276"/>
      <sheetName val="[Spt-BH.xls][Spt-BH.xls]B__4277"/>
      <sheetName val="[Spt-BH.xls][Spt-BH.xls]B__4278"/>
      <sheetName val="[Spt-BH.xls][Spt-BH.xls]B__4279"/>
      <sheetName val="[Spt-BH.xls][Spt-BH.xls]B__4280"/>
      <sheetName val="[Spt-BH.xls][Spt-BH.xls]_S_1550"/>
      <sheetName val="[Spt-BH.xls][Spt-BH.xls]_S_1554"/>
      <sheetName val="[Spt-BH.xls][Spt-BH.xls]B__4287"/>
      <sheetName val="[Spt-BH.xls][Spt-BH.xls]B__4288"/>
      <sheetName val="[Spt-BH.xls][Spt-BH.xls]_S_1556"/>
      <sheetName val="[Spt-BH.xls][Spt-BH.xls]B__4289"/>
      <sheetName val="[Spt-BH.xls][Spt-BH.xls]B__4290"/>
      <sheetName val="[Spt-BH.xls][Spt-BH.xls]B__4291"/>
      <sheetName val="[Spt-BH.xls][Spt-BH.xls]B__4292"/>
      <sheetName val="[Spt-BH.xls][Spt-BH.xls]_S_1555"/>
      <sheetName val="[Spt-BH.xls][Spt-BH.xls]B__4293"/>
      <sheetName val="[Spt-BH.xls][Spt-BH.xls]B__4294"/>
      <sheetName val="[Spt-BH.xls][Spt-BH.xls]B__4295"/>
      <sheetName val="[Spt-BH.xls][Spt-BH.xls]B__4296"/>
      <sheetName val="[Spt-BH.xls]B____x005f_x0004______330"/>
      <sheetName val="[Spt-BH.xls]B___x005f_x0000__x000_324"/>
      <sheetName val="[Spt-BH.xls][Spt-BH.xls]B__4297"/>
      <sheetName val="[Spt-BH.xls][Spt-BH.xls]B__4337"/>
      <sheetName val="[Spt-BH.xls][Spt-BH.xls]_S_1568"/>
      <sheetName val="[Spt-BH.xls][Spt-BH.xls]B__4339"/>
      <sheetName val="[Spt-BH.xls][Spt-BH.xls]B__4340"/>
      <sheetName val="[Spt-BH.xls][Spt-BH.xls]B__4341"/>
      <sheetName val="[Spt-BH.xls][Spt-BH.xls]B__4342"/>
      <sheetName val="[Spt-BH.xls]B____x005f_x0004______336"/>
      <sheetName val="[Spt-BH.xls]B___x005f_x0000__x000_330"/>
      <sheetName val="[Spt-BH.xls][Spt-BH.xls]B__4343"/>
      <sheetName val="[Spt-BH.xls][Spt-BH.xls]B__4344"/>
      <sheetName val="[Spt-BH.xls][Spt-BH.xls]B__4338"/>
      <sheetName val="[Spt-BH.xls][Spt-BH.xls]_S_1570"/>
      <sheetName val="[Spt-BH.xls][Spt-BH_xls]B__4070"/>
      <sheetName val="[Spt-BH.xls][Spt-BH_xls]B__4071"/>
      <sheetName val="[Spt-BH.xls][Spt-BH_xls]B__4072"/>
      <sheetName val="[Spt-BH.xls][Spt-BH_xls]B__4073"/>
      <sheetName val="[Spt-BH.xls][Spt-BH_xls]_S_1346"/>
      <sheetName val="[Spt-BH.xls][Spt-BH_xls]B__4074"/>
      <sheetName val="[Spt-BH.xls][Spt-BH_xls]B__4075"/>
      <sheetName val="[Spt-BH.xls][Spt-BH_xls]B__4076"/>
      <sheetName val="[Spt-BH.xls][Spt-BH_xls]_S_1347"/>
      <sheetName val="[Spt-BH.xls][Spt-BH_xls]B__4077"/>
      <sheetName val="[Spt-BH.xls][Spt-BH_xls]B__4078"/>
      <sheetName val="[Spt-BH.xls][Spt-BH_xls]B__4079"/>
      <sheetName val="[Spt-BH.xls][Spt-BH_xls]B__4080"/>
      <sheetName val="[Spt-BH.xls][Spt-BH_xls]_S_1348"/>
      <sheetName val="[Spt-BH.xls][Spt-BH_xls]B__4081"/>
      <sheetName val="[Spt-BH.xls][Spt-BH_xls]B__4082"/>
      <sheetName val="[Spt-BH.xls][Spt-BH_xls]_S_1349"/>
      <sheetName val="[Spt-BH.xls][Spt-BH_xls]B__4083"/>
      <sheetName val="[Spt-BH.xls][Spt-BH_xls]B__4084"/>
      <sheetName val="[Spt-BH.xls][Spt-BH_xls]_S_1350"/>
      <sheetName val="[Spt-BH.xls][Spt-BH.xls]_S_1559"/>
      <sheetName val="[Spt-BH.xls][Spt-BH.xls]B__4304"/>
      <sheetName val="[Spt-BH.xls][Spt-BH.xls]B__4305"/>
      <sheetName val="[Spt-BH.xls][Spt-BH.xls]B__4306"/>
      <sheetName val="[Spt-BH.xls][Spt-BH.xls]B__4307"/>
      <sheetName val="[Spt-BH.xls][Spt-BH.xls]B__4308"/>
      <sheetName val="[Spt-BH.xls][Spt-BH.xls]B__4309"/>
      <sheetName val="[Spt-BH.xls][Spt-BH.xls]_S_1560"/>
      <sheetName val="[Spt-BH.xls]B____x005f_x0004______332"/>
      <sheetName val="[Spt-BH.xls]B___x005f_x0000__x000_326"/>
      <sheetName val="[Spt-BH.xls][Spt-BH.xls]B__4310"/>
      <sheetName val="[Spt-BH.xls][Spt-BH_xls]B__4010"/>
      <sheetName val="[Spt-BH.xls][Spt-BH_xls]B__4011"/>
      <sheetName val="[Spt-BH.xls][Spt-BH_xls]B__4012"/>
      <sheetName val="[Spt-BH.xls][Spt-BH_xls]B__4013"/>
      <sheetName val="[Spt-BH.xls][Spt-BH_xls]_S_1326"/>
      <sheetName val="[Spt-BH.xls][Spt-BH_xls]B__4014"/>
      <sheetName val="[Spt-BH.xls][Spt-BH_xls]B__4015"/>
      <sheetName val="[Spt-BH.xls][Spt-BH_xls]B__4016"/>
      <sheetName val="[Spt-BH.xls][Spt-BH_xls]_S_1327"/>
      <sheetName val="[Spt-BH.xls][Spt-BH_xls]B__4017"/>
      <sheetName val="[Spt-BH.xls][Spt-BH_xls]B__4018"/>
      <sheetName val="[Spt-BH.xls][Spt-BH_xls]B__4019"/>
      <sheetName val="[Spt-BH.xls][Spt-BH_xls]B__4020"/>
      <sheetName val="[Spt-BH.xls][Spt-BH_xls]_S_1328"/>
      <sheetName val="[Spt-BH.xls][Spt-BH_xls]B__4021"/>
      <sheetName val="[Spt-BH.xls][Spt-BH_xls]B__4022"/>
      <sheetName val="[Spt-BH.xls][Spt-BH_xls]_S_1329"/>
      <sheetName val="[Spt-BH.xls][Spt-BH_xls]B__4023"/>
      <sheetName val="[Spt-BH.xls][Spt-BH_xls]B__4024"/>
      <sheetName val="[Spt-BH.xls][Spt-BH_xls]_S_1330"/>
      <sheetName val="[Spt-BH.xls][Spt-BH.xls]_S_1561"/>
      <sheetName val="[Spt-BH.xls][Spt-BH.xls]B__4311"/>
      <sheetName val="[Spt-BH.xls][Spt-BH.xls]B__4312"/>
      <sheetName val="[Spt-BH.xls][Spt-BH.xls]B__4313"/>
      <sheetName val="[Spt-BH.xls][Spt-BH.xls]B__4314"/>
      <sheetName val="[Spt-BH.xls][Spt-BH.xls]B__4315"/>
      <sheetName val="[Spt-BH.xls][Spt-BH.xls]B__4316"/>
      <sheetName val="[Spt-BH.xls][Spt-BH.xls]_S_1562"/>
      <sheetName val="[Spt-BH.xls]B____x005f_x0004______333"/>
      <sheetName val="[Spt-BH.xls]B___x005f_x0000__x000_327"/>
      <sheetName val="[Spt-BH.xls][Spt-BH.xls]B__4317"/>
      <sheetName val="[Spt-BH.xls][Spt-BH_xls]B__4025"/>
      <sheetName val="[Spt-BH.xls][Spt-BH_xls]B__4026"/>
      <sheetName val="[Spt-BH.xls][Spt-BH_xls]B__4027"/>
      <sheetName val="[Spt-BH.xls][Spt-BH_xls]B__4028"/>
      <sheetName val="[Spt-BH.xls][Spt-BH_xls]_S_1331"/>
      <sheetName val="[Spt-BH.xls][Spt-BH_xls]B__4029"/>
      <sheetName val="[Spt-BH.xls][Spt-BH_xls]B__4030"/>
      <sheetName val="[Spt-BH.xls][Spt-BH_xls]B__4031"/>
      <sheetName val="[Spt-BH.xls][Spt-BH_xls]_S_1332"/>
      <sheetName val="[Spt-BH.xls][Spt-BH_xls]B__4032"/>
      <sheetName val="[Spt-BH.xls][Spt-BH_xls]B__4033"/>
      <sheetName val="[Spt-BH.xls][Spt-BH_xls]B__4034"/>
      <sheetName val="[Spt-BH.xls][Spt-BH_xls]B__4035"/>
      <sheetName val="[Spt-BH.xls][Spt-BH_xls]_S_1333"/>
      <sheetName val="[Spt-BH.xls][Spt-BH_xls]B__4036"/>
      <sheetName val="[Spt-BH.xls][Spt-BH_xls]B__4037"/>
      <sheetName val="[Spt-BH.xls][Spt-BH_xls]_S_1334"/>
      <sheetName val="[Spt-BH.xls][Spt-BH_xls]B__4038"/>
      <sheetName val="[Spt-BH.xls][Spt-BH_xls]B__4039"/>
      <sheetName val="[Spt-BH.xls][Spt-BH_xls]_S_1335"/>
      <sheetName val="[Spt-BH.xls][Spt-BH.xls]_S_1563"/>
      <sheetName val="[Spt-BH.xls][Spt-BH.xls]B__4318"/>
      <sheetName val="[Spt-BH.xls][Spt-BH.xls]B__4319"/>
      <sheetName val="[Spt-BH.xls][Spt-BH.xls]B__4320"/>
      <sheetName val="[Spt-BH.xls][Spt-BH.xls]B__4321"/>
      <sheetName val="[Spt-BH.xls][Spt-BH.xls]B__4322"/>
      <sheetName val="[Spt-BH.xls][Spt-BH.xls]B__4323"/>
      <sheetName val="[Spt-BH.xls][Spt-BH.xls]_S_1564"/>
      <sheetName val="[Spt-BH.xls]B____x005f_x0004______334"/>
      <sheetName val="[Spt-BH.xls]B___x005f_x0000__x000_328"/>
      <sheetName val="[Spt-BH.xls][Spt-BH.xls]B__4324"/>
      <sheetName val="[Spt-BH.xls][Spt-BH_xls]B__4040"/>
      <sheetName val="[Spt-BH.xls][Spt-BH_xls]B__4041"/>
      <sheetName val="[Spt-BH.xls][Spt-BH_xls]B__4042"/>
      <sheetName val="[Spt-BH.xls][Spt-BH_xls]B__4043"/>
      <sheetName val="[Spt-BH.xls][Spt-BH_xls]_S_1336"/>
      <sheetName val="[Spt-BH.xls][Spt-BH_xls]B__4044"/>
      <sheetName val="[Spt-BH.xls][Spt-BH_xls]B__4045"/>
      <sheetName val="[Spt-BH.xls][Spt-BH_xls]B__4046"/>
      <sheetName val="[Spt-BH.xls][Spt-BH_xls]_S_1337"/>
      <sheetName val="[Spt-BH.xls][Spt-BH_xls]B__4047"/>
      <sheetName val="[Spt-BH.xls][Spt-BH_xls]B__4048"/>
      <sheetName val="[Spt-BH.xls][Spt-BH_xls]B__4049"/>
      <sheetName val="[Spt-BH.xls][Spt-BH_xls]B__4050"/>
      <sheetName val="[Spt-BH.xls][Spt-BH_xls]_S_1338"/>
      <sheetName val="[Spt-BH.xls][Spt-BH_xls]B__4051"/>
      <sheetName val="[Spt-BH.xls][Spt-BH_xls]B__4052"/>
      <sheetName val="[Spt-BH.xls][Spt-BH_xls]_S_1339"/>
      <sheetName val="[Spt-BH.xls][Spt-BH_xls]B__4053"/>
      <sheetName val="[Spt-BH.xls][Spt-BH_xls]B__4054"/>
      <sheetName val="[Spt-BH.xls][Spt-BH_xls]_S_1340"/>
      <sheetName val="[Spt-BH.xls][Spt-BH.xls]_S_1565"/>
      <sheetName val="[Spt-BH.xls][Spt-BH.xls]B__4325"/>
      <sheetName val="[Spt-BH.xls][Spt-BH.xls]B__4326"/>
      <sheetName val="[Spt-BH.xls][Spt-BH.xls]B__4327"/>
      <sheetName val="[Spt-BH.xls][Spt-BH.xls]B__4328"/>
      <sheetName val="[Spt-BH.xls][Spt-BH.xls]B__4329"/>
      <sheetName val="[Spt-BH.xls][Spt-BH.xls]B__4330"/>
      <sheetName val="[Spt-BH.xls][Spt-BH.xls]_S_1566"/>
      <sheetName val="[Spt-BH.xls]B____x005f_x0004______335"/>
      <sheetName val="[Spt-BH.xls]B___x005f_x0000__x000_329"/>
      <sheetName val="[Spt-BH.xls][Spt-BH.xls]B__4331"/>
      <sheetName val="[Spt-BH.xls][Spt-BH_xls]B__4055"/>
      <sheetName val="[Spt-BH.xls][Spt-BH_xls]B__4056"/>
      <sheetName val="[Spt-BH.xls][Spt-BH_xls]B__4057"/>
      <sheetName val="[Spt-BH.xls][Spt-BH_xls]B__4058"/>
      <sheetName val="[Spt-BH.xls][Spt-BH_xls]_S_1341"/>
      <sheetName val="[Spt-BH.xls][Spt-BH_xls]B__4059"/>
      <sheetName val="[Spt-BH.xls][Spt-BH_xls]B__4060"/>
      <sheetName val="[Spt-BH.xls][Spt-BH_xls]B__4061"/>
      <sheetName val="[Spt-BH.xls][Spt-BH_xls]_S_1342"/>
      <sheetName val="[Spt-BH.xls][Spt-BH_xls]B__4062"/>
      <sheetName val="[Spt-BH.xls][Spt-BH_xls]B__4063"/>
      <sheetName val="[Spt-BH.xls][Spt-BH_xls]B__4064"/>
      <sheetName val="[Spt-BH.xls][Spt-BH_xls]B__4065"/>
      <sheetName val="[Spt-BH.xls][Spt-BH_xls]_S_1343"/>
      <sheetName val="[Spt-BH.xls][Spt-BH_xls]B__4066"/>
      <sheetName val="[Spt-BH.xls][Spt-BH_xls]B__4067"/>
      <sheetName val="[Spt-BH.xls][Spt-BH_xls]_S_1344"/>
      <sheetName val="[Spt-BH.xls][Spt-BH_xls]B__4068"/>
      <sheetName val="[Spt-BH.xls][Spt-BH_xls]B__4069"/>
      <sheetName val="[Spt-BH.xls][Spt-BH_xls]_S_1345"/>
      <sheetName val="[Spt-BH.xls][Spt-BH.xls]B__4351"/>
      <sheetName val="[Spt-BH.xls][Spt-BH.xls]B__4352"/>
      <sheetName val="[Spt-BH.xls][Spt-BH.xls]_S_1577"/>
      <sheetName val="[Spt-BH.xls][Spt-BH.xls]B__4353"/>
      <sheetName val="[Spt-BH.xls][Spt-BH.xls]B__4354"/>
      <sheetName val="[Spt-BH.xls][Spt-BH.xls]B__4355"/>
      <sheetName val="[Spt-BH.xls][Spt-BH.xls]B__4356"/>
      <sheetName val="[Spt-BH.xls][Spt-BH.xls]_S_1574"/>
      <sheetName val="[Spt-BH.xls][Spt-BH.xls]_S_1571"/>
      <sheetName val="[Spt-BH.xls][Spt-BH.xls]B__4345"/>
      <sheetName val="[Spt-BH.xls][Spt-BH.xls]B__4346"/>
      <sheetName val="[Spt-BH.xls][Spt-BH.xls]B__4347"/>
      <sheetName val="[Spt-BH.xls][Spt-BH.xls]B__4348"/>
      <sheetName val="[Spt-BH.xls][Spt-BH.xls]B__4349"/>
      <sheetName val="[Spt-BH.xls][Spt-BH.xls]B__4350"/>
      <sheetName val="[Spt-BH.xls][Spt-BH.xls]_S_1572"/>
      <sheetName val="[Spt-BH.xls][Spt-BH.xls]_S_1575"/>
      <sheetName val="[Spt-BH.xls][Spt-BH.xls]_S_1576"/>
      <sheetName val="[Spt-BH.xls][Spt-BH.xls]_S_1578"/>
      <sheetName val="[Spt-BH.xls][Spt-BH.xls]B__4357"/>
      <sheetName val="[Spt-BH.xls][Spt-BH.xls]B__4358"/>
      <sheetName val="[Spt-BH.xls][Spt-BH.xls]_S_1584"/>
      <sheetName val="[Spt-BH.xls][Spt-BH.xls]B__4359"/>
      <sheetName val="[Spt-BH.xls][Spt-BH.xls]B__4360"/>
      <sheetName val="[Spt-BH.xls][Spt-BH.xls]B__4361"/>
      <sheetName val="[Spt-BH.xls][Spt-BH.xls]B__4362"/>
      <sheetName val="[Spt-BH.xls][Spt-BH.xls]_S_1579"/>
      <sheetName val="[Spt-BH.xls][Spt-BH.xls]_S_1580"/>
      <sheetName val="[Spt-BH.xls][Spt-BH.xls]_S_1581"/>
      <sheetName val="[Spt-BH.xls][Spt-BH.xls]_S_1582"/>
      <sheetName val="[Spt-BH.xls][Spt-BH.xls]_S_1583"/>
      <sheetName val="[Spt-BH.xls][Spt-BH.xls]_S_1590"/>
      <sheetName val="[Spt-BH.xls][Spt-BH.xls]B__4375"/>
      <sheetName val="[Spt-BH.xls][Spt-BH.xls]B__4376"/>
      <sheetName val="[Spt-BH.xls][Spt-BH.xls]_S_1592"/>
      <sheetName val="[Spt-BH.xls][Spt-BH.xls]B__4377"/>
      <sheetName val="[Spt-BH.xls][Spt-BH.xls]B__4378"/>
      <sheetName val="[Spt-BH.xls][Spt-BH.xls]B__4379"/>
      <sheetName val="[Spt-BH.xls][Spt-BH.xls]B__4380"/>
      <sheetName val="[Spt-BH.xls][Spt-BH.xls]_S_1591"/>
      <sheetName val="[Spt-BH.xls][Spt-BH.xls]_S_1587"/>
      <sheetName val="[Spt-BH.xls][Spt-BH.xls]_S_1588"/>
      <sheetName val="[Spt-BH.xls][Spt-BH.xls]B__4370"/>
      <sheetName val="[Spt-BH.xls][Spt-BH.xls]B__4371"/>
      <sheetName val="[Spt-BH.xls][Spt-BH.xls]B__4372"/>
      <sheetName val="[Spt-BH.xls][Spt-BH.xls]B__4373"/>
      <sheetName val="[Spt-BH.xls][Spt-BH.xls]B__4374"/>
      <sheetName val="[Spt-BH.xls][Spt-BH.xls]_S_1589"/>
      <sheetName val="[Spt-BH.xls][Spt-BH.xls]B__4381"/>
      <sheetName val="[Spt-BH.xls][Spt-BH.xls]B__4382"/>
      <sheetName val="[Spt-BH.xls][Spt-BH.xls]B__4383"/>
      <sheetName val="[Spt-BH.xls][Spt-BH.xls]B__4384"/>
      <sheetName val="[Spt-BH.xls][Spt-BH.xls]B__4385"/>
      <sheetName val="[Spt-BH.xls][Spt-BH.xls]_S_1593"/>
      <sheetName val="[Spt-BH.xls][Spt-BH.xls]B__4386"/>
      <sheetName val="[Spt-BH.xls][Spt-BH.xls]_S_1594"/>
      <sheetName val="[Spt-BH.xls][Spt-BH.xls]_S_1595"/>
      <sheetName val="[Spt-BH.xls][Spt-BH_xls]B__4122"/>
      <sheetName val="[Spt-BH.xls][Spt-BH_xls]B__4123"/>
      <sheetName val="[Spt-BH.xls][Spt-BH_xls]B__4124"/>
      <sheetName val="[Spt-BH.xls][Spt-BH_xls]B__4125"/>
      <sheetName val="[Spt-BH.xls][Spt-BH_xls]_S_1362"/>
      <sheetName val="[Spt-BH.xls][Spt-BH_xls]B__4126"/>
      <sheetName val="[Spt-BH.xls][Spt-BH_xls]B__4127"/>
      <sheetName val="[Spt-BH.xls][Spt-BH_xls]B__4128"/>
      <sheetName val="[Spt-BH.xls][Spt-BH_xls]_S_1363"/>
      <sheetName val="[Spt-BH.xls][Spt-BH_xls]B__4129"/>
      <sheetName val="[Spt-BH.xls][Spt-BH_xls]B__4130"/>
      <sheetName val="[Spt-BH.xls][Spt-BH_xls]B__4131"/>
      <sheetName val="[Spt-BH.xls][Spt-BH_xls]B__4132"/>
      <sheetName val="[Spt-BH.xls][Spt-BH_xls]_S_1364"/>
      <sheetName val="[Spt-BH.xls][Spt-BH_xls]B__4133"/>
      <sheetName val="[Spt-BH.xls][Spt-BH_xls]B__4134"/>
      <sheetName val="[Spt-BH.xls][Spt-BH_xls]_S_1365"/>
      <sheetName val="[Spt-BH.xls][Spt-BH_xls]B__4135"/>
      <sheetName val="[Spt-BH.xls][Spt-BH_xls]B__4136"/>
      <sheetName val="[Spt-BH.xls][Spt-BH_xls]_S_1366"/>
      <sheetName val="[Spt-BH.xls][Spt-BH_xls]B__4100"/>
      <sheetName val="[Spt-BH.xls][Spt-BH_xls]B__4101"/>
      <sheetName val="[Spt-BH.xls][Spt-BH_xls]B__4102"/>
      <sheetName val="[Spt-BH.xls][Spt-BH_xls]B__4103"/>
      <sheetName val="[Spt-BH.xls][Spt-BH_xls]B__4104"/>
      <sheetName val="[Spt-BH.xls][Spt-BH_xls]B__4105"/>
      <sheetName val="[Spt-BH.xls][Spt-BH_xls]B__4106"/>
      <sheetName val="[Spt-BH.xls][Spt-BH_xls]_S_1356"/>
      <sheetName val="[Spt-BH.xls][Spt-BH_xls]B__4107"/>
      <sheetName val="[Spt-BH.xls][Spt-BH_xls]B__4108"/>
      <sheetName val="[Spt-BH.xls][Spt-BH_xls]B__4109"/>
      <sheetName val="[Spt-BH.xls][Spt-BH_xls]B__4110"/>
      <sheetName val="[Spt-BH.xls][Spt-BH_xls]_S_1357"/>
      <sheetName val="[Spt-BH.xls][Spt-BH_xls]B__4111"/>
      <sheetName val="[Spt-BH.xls][Spt-BH_xls]B__4112"/>
      <sheetName val="[Spt-BH.xls][Spt-BH_xls]B__4113"/>
      <sheetName val="[Spt-BH.xls][Spt-BH_xls]_S_1358"/>
      <sheetName val="[Spt-BH.xls][Spt-BH_xls]B__4114"/>
      <sheetName val="[Spt-BH.xls][Spt-BH_xls]B__4115"/>
      <sheetName val="[Spt-BH.xls][Spt-BH_xls]B__4116"/>
      <sheetName val="[Spt-BH.xls][Spt-BH_xls]B__4117"/>
      <sheetName val="[Spt-BH.xls][Spt-BH_xls]_S_1359"/>
      <sheetName val="[Spt-BH.xls][Spt-BH_xls]B__4118"/>
      <sheetName val="[Spt-BH.xls][Spt-BH_xls]B__4119"/>
      <sheetName val="[Spt-BH.xls][Spt-BH_xls]_S_1360"/>
      <sheetName val="[Spt-BH.xls][Spt-BH_xls]B__4120"/>
      <sheetName val="[Spt-BH.xls][Spt-BH_xls]B__4121"/>
      <sheetName val="[Spt-BH.xls][Spt-BH_xls]_S_1361"/>
      <sheetName val="[Spt-BH.xls][Spt-BH_xls]B__4137"/>
      <sheetName val="[Spt-BH.xls][Spt-BH_xls]B__4138"/>
      <sheetName val="[Spt-BH.xls][Spt-BH_xls]B__4139"/>
      <sheetName val="[Spt-BH.xls][Spt-BH_xls]B__4140"/>
      <sheetName val="[Spt-BH.xls][Spt-BH_xls]_S_1367"/>
      <sheetName val="[Spt-BH.xls][Spt-BH_xls]B__4141"/>
      <sheetName val="[Spt-BH.xls][Spt-BH_xls]B__4142"/>
      <sheetName val="[Spt-BH.xls][Spt-BH_xls]B__4143"/>
      <sheetName val="[Spt-BH.xls][Spt-BH_xls]_S_1368"/>
      <sheetName val="[Spt-BH.xls][Spt-BH_xls]B__4144"/>
      <sheetName val="[Spt-BH.xls][Spt-BH_xls]B__4145"/>
      <sheetName val="[Spt-BH.xls][Spt-BH_xls]B__4146"/>
      <sheetName val="[Spt-BH.xls][Spt-BH_xls]B__4147"/>
      <sheetName val="[Spt-BH.xls][Spt-BH_xls]_S_1369"/>
      <sheetName val="[Spt-BH.xls][Spt-BH_xls]B__4148"/>
      <sheetName val="[Spt-BH.xls][Spt-BH_xls]B__4149"/>
      <sheetName val="[Spt-BH.xls][Spt-BH_xls]_S_1370"/>
      <sheetName val="[Spt-BH.xls][Spt-BH_xls]B__4150"/>
      <sheetName val="[Spt-BH.xls][Spt-BH_xls]B__4151"/>
      <sheetName val="[Spt-BH.xls][Spt-BH_xls]_S_1371"/>
      <sheetName val="[Spt-BH.xls][Spt-BH_xls]B__4152"/>
      <sheetName val="[Spt-BH.xls][Spt-BH_xls]B__4153"/>
      <sheetName val="[Spt-BH.xls][Spt-BH_xls]B__4154"/>
      <sheetName val="[Spt-BH.xls][Spt-BH_xls]B__4155"/>
      <sheetName val="[Spt-BH.xls][Spt-BH_xls]_S_1372"/>
      <sheetName val="[Spt-BH.xls][Spt-BH_xls]B__4156"/>
      <sheetName val="[Spt-BH.xls][Spt-BH_xls]B__4157"/>
      <sheetName val="[Spt-BH.xls][Spt-BH_xls]B__4158"/>
      <sheetName val="[Spt-BH.xls][Spt-BH_xls]_S_1373"/>
      <sheetName val="[Spt-BH.xls][Spt-BH_xls]B__4159"/>
      <sheetName val="[Spt-BH.xls][Spt-BH_xls]B__4160"/>
      <sheetName val="[Spt-BH.xls][Spt-BH_xls]B__4161"/>
      <sheetName val="[Spt-BH.xls][Spt-BH_xls]B__4162"/>
      <sheetName val="[Spt-BH.xls][Spt-BH_xls]_S_1374"/>
      <sheetName val="[Spt-BH.xls][Spt-BH_xls]B__4163"/>
      <sheetName val="[Spt-BH.xls][Spt-BH_xls]B__4164"/>
      <sheetName val="[Spt-BH.xls][Spt-BH_xls]_S_1375"/>
      <sheetName val="[Spt-BH.xls][Spt-BH_xls]B__4165"/>
      <sheetName val="[Spt-BH.xls][Spt-BH_xls]B__4166"/>
      <sheetName val="[Spt-BH.xls][Spt-BH_xls]_S_1376"/>
      <sheetName val="[Spt-BH.xls][Spt-BH.xls]_S_1603"/>
      <sheetName val="[Spt-BH.xls][Spt-BH.xls]_S_1602"/>
      <sheetName val="[Spt-BH.xls][Spt-BH.xls]B__4393"/>
      <sheetName val="[Spt-BH.xls][Spt-BH.xls]B__4394"/>
      <sheetName val="[Spt-BH.xls][Spt-BH.xls]B__4395"/>
      <sheetName val="[Spt-BH.xls][Spt-BH.xls]B__4396"/>
      <sheetName val="[Spt-BH.xls][Spt-BH.xls]B__4397"/>
      <sheetName val="[Spt-BH.xls][Spt-BH.xls]_S_1599"/>
      <sheetName val="[Spt-BH.xls][Spt-BH.xls]B__4398"/>
      <sheetName val="[Spt-BH.xls][Spt-BH.xls]_S_1600"/>
      <sheetName val="[Spt-BH.xls][Spt-BH.xls]_S_1598"/>
      <sheetName val="[Spt-BH.xls][Spt-BH.xls]_S_1601"/>
      <sheetName val="[Spt-BH.xls]B____x005f_x0004______338"/>
      <sheetName val="[Spt-BH.xls]B___x005f_x0000__x000_332"/>
      <sheetName val="[Spt-BH.xls]B____x005f_x0004______339"/>
      <sheetName val="[Spt-BH.xls]B___x005f_x0000__x000_333"/>
      <sheetName val="[Spt-BH.xls]B____x005f_x0004______341"/>
      <sheetName val="[Spt-BH.xls]B___x005f_x0000__x000_335"/>
      <sheetName val="[Spt-BH.xls]B____x005f_x0004______340"/>
      <sheetName val="[Spt-BH.xls]B___x005f_x0000__x000_334"/>
      <sheetName val="[Spt-BH.xls]B____x005f_x0004______342"/>
      <sheetName val="[Spt-BH.xls]B___x005f_x0000__x000_336"/>
      <sheetName val="[Spt-BH.xls]B____x005f_x0004______344"/>
      <sheetName val="[Spt-BH.xls]B___x005f_x0000__x000_338"/>
      <sheetName val="[Spt-BH.xls]B____x005f_x0004______343"/>
      <sheetName val="[Spt-BH.xls]B___x005f_x0000__x000_337"/>
      <sheetName val="[Spt-BH.xls]B____x005f_x0004______346"/>
      <sheetName val="[Spt-BH.xls]B___x005f_x0000__x000_340"/>
      <sheetName val="[Spt-BH.xls]B____x005f_x0004______345"/>
      <sheetName val="[Spt-BH.xls]B___x005f_x0000__x000_339"/>
      <sheetName val="[Spt-BH.xls]B____x005f_x0004______347"/>
      <sheetName val="[Spt-BH.xls]B___x005f_x0000__x000_341"/>
      <sheetName val="[Spt-BH.xls]B____x005f_x0004______348"/>
      <sheetName val="[Spt-BH.xls]B___x005f_x0000__x000_342"/>
      <sheetName val="[Spt-BH.xls]B____x005f_x0004______352"/>
      <sheetName val="[Spt-BH.xls]B___x005f_x0000__x000_346"/>
      <sheetName val="[Spt-BH.xls]B____x005f_x0004______350"/>
      <sheetName val="[Spt-BH.xls]B___x005f_x0000__x000_344"/>
      <sheetName val="[Spt-BH.xls]B____x005f_x0004______349"/>
      <sheetName val="[Spt-BH.xls]B___x005f_x0000__x000_343"/>
      <sheetName val="[Spt-BH.xls]B____x005f_x0004______351"/>
      <sheetName val="[Spt-BH.xls]B___x005f_x0000__x000_345"/>
      <sheetName val="[Spt-BH.xls][Spt-BH.xls]B__4439"/>
      <sheetName val="[Spt-BH.xls][Spt-BH.xls]B__4440"/>
      <sheetName val="[Spt-BH.xls][Spt-BH.xls]B__4441"/>
      <sheetName val="[Spt-BH.xls][Spt-BH.xls]B__4442"/>
      <sheetName val="[Spt-BH.xls][Spt-BH.xls]B__4443"/>
      <sheetName val="[Spt-BH.xls][Spt-BH.xls]B__4444"/>
      <sheetName val="[Spt-BH.xls][Spt-BH.xls]B__4446"/>
      <sheetName val="[Spt-BH.xls][Spt-BH.xls]B__4447"/>
      <sheetName val="[Spt-BH.xls][Spt-BH.xls]B__4448"/>
      <sheetName val="[Spt-BH.xls][Spt-BH.xls]B__4449"/>
      <sheetName val="[Spt-BH.xls]B____x005f_x0004______361"/>
      <sheetName val="[Spt-BH.xls]B___x005f_x0000__x000_355"/>
      <sheetName val="[Spt-BH.xls][Spt-BH.xls]B__4450"/>
      <sheetName val="[Spt-BH.xls][Spt-BH.xls]B__4451"/>
      <sheetName val="[Spt-BH.xls][Spt-BH.xls]B__4445"/>
      <sheetName val="[Spt-BH.xls][Spt-BH.xls]B__4408"/>
      <sheetName val="[Spt-BH.xls][Spt-BH.xls]B__4409"/>
      <sheetName val="[Spt-BH.xls][Spt-BH.xls]B__4410"/>
      <sheetName val="[Spt-BH.xls][Spt-BH.xls]B__4411"/>
      <sheetName val="[Spt-BH.xls]B____x005f_x0004______353"/>
      <sheetName val="[Spt-BH.xls]B___x005f_x0000__x000_347"/>
      <sheetName val="[Spt-BH.xls][Spt-BH.xls]B__4412"/>
      <sheetName val="[Spt-BH.xls][Spt-BH.xls]B__4413"/>
      <sheetName val="[Spt-BH.xls]B____x005f_x0004______356"/>
      <sheetName val="[Spt-BH.xls]B___x005f_x0000__x000_350"/>
      <sheetName val="[Spt-BH.xls][Spt-BH.xls]B__4399"/>
      <sheetName val="[Spt-BH.xls][Spt-BH.xls]B__4400"/>
      <sheetName val="[Spt-BH.xls][Spt-BH.xls]B__4401"/>
      <sheetName val="[Spt-BH.xls]B____x005f_x0004______354"/>
      <sheetName val="[Spt-BH.xls]B___x005f_x0000__x000_348"/>
      <sheetName val="[Spt-BH.xls][Spt-BH.xls]B__4402"/>
      <sheetName val="[Spt-BH.xls][Spt-BH.xls]B__4403"/>
      <sheetName val="[Spt-BH.xls][Spt-BH.xls]B__4404"/>
      <sheetName val="[Spt-BH.xls][Spt-BH.xls]B__4405"/>
      <sheetName val="[Spt-BH.xls][Spt-BH.xls]B__4406"/>
      <sheetName val="[Spt-BH.xls][Spt-BH.xls]B__4407"/>
      <sheetName val="[Spt-BH.xls]B____x005f_x0004______355"/>
      <sheetName val="[Spt-BH.xls]B___x005f_x0000__x000_349"/>
      <sheetName val="[Spt-BH.xls][Spt-BH.xls]B__4414"/>
      <sheetName val="[Spt-BH.xls][Spt-BH.xls]B__4415"/>
      <sheetName val="[Spt-BH.xls][Spt-BH.xls]B__4416"/>
      <sheetName val="[Spt-BH.xls][Spt-BH.xls]B__4417"/>
      <sheetName val="[Spt-BH.xls][Spt-BH.xls]B__4418"/>
      <sheetName val="[Spt-BH.xls][Spt-BH.xls]B__4419"/>
      <sheetName val="[Spt-BH.xls]B____x005f_x0004______357"/>
      <sheetName val="[Spt-BH.xls]B___x005f_x0000__x000_351"/>
      <sheetName val="[Spt-BH.xls][Spt-BH.xls]B__4420"/>
      <sheetName val="[Spt-BH.xls][Spt-BH.xls]B__4432"/>
      <sheetName val="[Spt-BH.xls][Spt-BH.xls]B__4433"/>
      <sheetName val="[Spt-BH.xls][Spt-BH.xls]B__4434"/>
      <sheetName val="[Spt-BH.xls][Spt-BH.xls]B__4435"/>
      <sheetName val="[Spt-BH.xls][Spt-BH.xls]B__4436"/>
      <sheetName val="[Spt-BH.xls][Spt-BH.xls]B__4437"/>
      <sheetName val="[Spt-BH.xls]B____x005f_x0004______360"/>
      <sheetName val="[Spt-BH.xls]B___x005f_x0000__x000_354"/>
      <sheetName val="[Spt-BH.xls][Spt-BH.xls]B__4421"/>
      <sheetName val="[Spt-BH.xls][Spt-BH.xls]B__4422"/>
      <sheetName val="[Spt-BH.xls][Spt-BH.xls]B__4423"/>
      <sheetName val="[Spt-BH.xls][Spt-BH.xls]B__4424"/>
      <sheetName val="[Spt-BH.xls][Spt-BH.xls]B__4425"/>
      <sheetName val="[Spt-BH.xls]B____x005f_x0004______358"/>
      <sheetName val="[Spt-BH.xls]B___x005f_x0000__x000_352"/>
      <sheetName val="[Spt-BH.xls][Spt-BH.xls]B__4438"/>
      <sheetName val="[Spt-BH.xls][Spt-BH.xls]B__4426"/>
      <sheetName val="[Spt-BH.xls][Spt-BH.xls]B__4427"/>
      <sheetName val="[Spt-BH.xls][Spt-BH.xls]B__4428"/>
      <sheetName val="[Spt-BH.xls][Spt-BH.xls]B__4429"/>
      <sheetName val="[Spt-BH.xls][Spt-BH.xls]B__4430"/>
      <sheetName val="[Spt-BH.xls][Spt-BH.xls]B__4431"/>
      <sheetName val="[Spt-BH.xls]B____x005f_x0004______359"/>
      <sheetName val="[Spt-BH.xls]B___x005f_x0000__x000_353"/>
      <sheetName val="[Spt-BH.xls][Spt-BH.xls]B__4453"/>
      <sheetName val="[Spt-BH.xls][Spt-BH.xls]B__4454"/>
      <sheetName val="[Spt-BH.xls][Spt-BH.xls]B__4455"/>
      <sheetName val="[Spt-BH.xls][Spt-BH.xls]B__4456"/>
      <sheetName val="[Spt-BH.xls]B____x005f_x0004______362"/>
      <sheetName val="[Spt-BH.xls]B___x005f_x0000__x000_356"/>
      <sheetName val="[Spt-BH.xls][Spt-BH.xls]B__4457"/>
      <sheetName val="[Spt-BH.xls][Spt-BH.xls]B__4458"/>
      <sheetName val="[Spt-BH.xls][Spt-BH.xls]B__4452"/>
      <sheetName val="[Spt-BH.xls][Spt-BH.xls]B__4459"/>
      <sheetName val="[Spt-BH.xls][Spt-BH.xls]B__4460"/>
      <sheetName val="[Spt-BH.xls][Spt-BH.xls]B__4461"/>
      <sheetName val="[Spt-BH.xls][Spt-BH.xls]B__4462"/>
      <sheetName val="[Spt-BH.xls][Spt-BH.xls]B__4463"/>
      <sheetName val="[Spt-BH.xls][Spt-BH.xls]B__4464"/>
      <sheetName val="[Spt-BH.xls][Spt-BH.xls]B__4466"/>
      <sheetName val="[Spt-BH.xls][Spt-BH.xls]B__4467"/>
      <sheetName val="[Spt-BH.xls][Spt-BH.xls]B__4468"/>
      <sheetName val="[Spt-BH.xls][Spt-BH.xls]B__4469"/>
      <sheetName val="[Spt-BH.xls]B____x005f_x0004______363"/>
      <sheetName val="[Spt-BH.xls]B___x005f_x0000__x000_357"/>
      <sheetName val="[Spt-BH.xls][Spt-BH.xls]B__4470"/>
      <sheetName val="[Spt-BH.xls][Spt-BH.xls]B__4471"/>
      <sheetName val="[Spt-BH.xls][Spt-BH.xls]B__4465"/>
      <sheetName val="[Spt-BH.xls][Spt-BH.xls]B__4489"/>
      <sheetName val="[Spt-BH.xls][Spt-BH.xls]B__4490"/>
      <sheetName val="[Spt-BH.xls][Spt-BH.xls]B__4491"/>
      <sheetName val="[Spt-BH.xls][Spt-BH.xls]B__4492"/>
      <sheetName val="[Spt-BH.xls]B____x005f_x0004______364"/>
      <sheetName val="[Spt-BH.xls]B___x005f_x0000__x000_358"/>
      <sheetName val="[Spt-BH.xls][Spt-BH.xls]B__4493"/>
      <sheetName val="[Spt-BH.xls][Spt-BH.xls]B__4478"/>
      <sheetName val="[Spt-BH.xls][Spt-BH.xls]B__4479"/>
      <sheetName val="[Spt-BH.xls][Spt-BH.xls]B__4480"/>
      <sheetName val="[Spt-BH.xls][Spt-BH.xls]B__4481"/>
      <sheetName val="[Spt-BH.xls][Spt-BH.xls]B__4482"/>
      <sheetName val="[Spt-BH.xls][Spt-BH.xls]B__4483"/>
      <sheetName val="[Spt-BH.xls]B____x005f_x0004______366"/>
      <sheetName val="[Spt-BH.xls]B___x005f_x0000__x000_360"/>
      <sheetName val="[Spt-BH.xls][Spt-BH.xls]B__4472"/>
      <sheetName val="[Spt-BH.xls][Spt-BH.xls]B__4473"/>
      <sheetName val="[Spt-BH.xls][Spt-BH.xls]B__4474"/>
      <sheetName val="[Spt-BH.xls][Spt-BH.xls]B__4475"/>
      <sheetName val="[Spt-BH.xls][Spt-BH.xls]B__4476"/>
      <sheetName val="[Spt-BH.xls][Spt-BH.xls]B__4477"/>
      <sheetName val="[Spt-BH.xls]B____x005f_x0004______365"/>
      <sheetName val="[Spt-BH.xls]B___x005f_x0000__x000_359"/>
      <sheetName val="[Spt-BH.xls][Spt-BH.xls]B__4494"/>
      <sheetName val="[Spt-BH.xls][Spt-BH.xls]B__4484"/>
      <sheetName val="[Spt-BH.xls][Spt-BH.xls]B__4485"/>
      <sheetName val="[Spt-BH.xls][Spt-BH.xls]B__4486"/>
      <sheetName val="[Spt-BH.xls][Spt-BH.xls]B__4487"/>
      <sheetName val="[Spt-BH.xls][Spt-BH.xls]B__4488"/>
      <sheetName val="[Spt-BH.xls][Spt-BH.xls]B__4495"/>
      <sheetName val="[Spt-BH.xls][Spt-BH.xls]B__4496"/>
      <sheetName val="[Spt-BH.xls][Spt-BH.xls]B__4497"/>
      <sheetName val="[Spt-BH.xls][Spt-BH.xls]B__4498"/>
      <sheetName val="[Spt-BH.xls][Spt-BH.xls]B__4499"/>
      <sheetName val="[Spt-BH.xls][Spt-BH.xls]B__4500"/>
      <sheetName val="[Spt-BH.xls][Spt-BH.xls]B__4526"/>
      <sheetName val="[Spt-BH.xls][Spt-BH.xls]B__4527"/>
      <sheetName val="[Spt-BH.xls][Spt-BH.xls]B__4528"/>
      <sheetName val="[Spt-BH.xls][Spt-BH.xls]B__4529"/>
      <sheetName val="[Spt-BH.xls][Spt-BH.xls]B__4530"/>
      <sheetName val="[Spt-BH.xls][Spt-BH.xls]B__4531"/>
      <sheetName val="[Spt-BH.xls][Spt-BH.xls]B__4501"/>
      <sheetName val="[Spt-BH.xls][Spt-BH.xls]B__4502"/>
      <sheetName val="[Spt-BH.xls][Spt-BH.xls]B__4503"/>
      <sheetName val="[Spt-BH.xls][Spt-BH.xls]B__4504"/>
      <sheetName val="[Spt-BH.xls][Spt-BH.xls]B__4505"/>
      <sheetName val="[Spt-BH.xls][Spt-BH.xls]B__4506"/>
      <sheetName val="[Spt-BH.xls][Spt-BH.xls]B__4533"/>
      <sheetName val="[Spt-BH.xls][Spt-BH.xls]B__4534"/>
      <sheetName val="[Spt-BH.xls][Spt-BH.xls]B__4535"/>
      <sheetName val="[Spt-BH.xls][Spt-BH.xls]B__4536"/>
      <sheetName val="[Spt-BH.xls]B____x005f_x0004______368"/>
      <sheetName val="[Spt-BH.xls]B___x005f_x0000__x000_362"/>
      <sheetName val="[Spt-BH.xls][Spt-BH.xls]B__4537"/>
      <sheetName val="[Spt-BH.xls][Spt-BH.xls]B__4538"/>
      <sheetName val="[Spt-BH.xls][Spt-BH.xls]B__4532"/>
      <sheetName val="[Spt-BH.xls][Spt-BH.xls]B__4507"/>
      <sheetName val="[Spt-BH.xls][Spt-BH.xls]B__4508"/>
      <sheetName val="[Spt-BH.xls][Spt-BH.xls]B__4509"/>
      <sheetName val="[Spt-BH.xls][Spt-BH.xls]B__4510"/>
      <sheetName val="[Spt-BH.xls][Spt-BH.xls]B__4511"/>
      <sheetName val="[Spt-BH.xls][Spt-BH.xls]B__4512"/>
      <sheetName val="[Spt-BH.xls]B____x005f_x0004______367"/>
      <sheetName val="[Spt-BH.xls]B___x005f_x0000__x000_361"/>
      <sheetName val="[Spt-BH.xls][Spt-BH.xls]B__4513"/>
      <sheetName val="[Spt-BH.xls][Spt-BH.xls]B__4514"/>
      <sheetName val="[Spt-BH.xls][Spt-BH.xls]B__4515"/>
      <sheetName val="[Spt-BH.xls][Spt-BH.xls]B__4516"/>
      <sheetName val="[Spt-BH.xls][Spt-BH.xls]B__4517"/>
      <sheetName val="[Spt-BH.xls][Spt-BH.xls]B__4518"/>
      <sheetName val="[Spt-BH.xls][Spt-BH.xls]B__4519"/>
      <sheetName val="[Spt-BH.xls][Spt-BH.xls]B__4520"/>
      <sheetName val="[Spt-BH.xls][Spt-BH.xls]B__4521"/>
      <sheetName val="[Spt-BH.xls][Spt-BH.xls]B__4522"/>
      <sheetName val="[Spt-BH.xls][Spt-BH.xls]B__4523"/>
      <sheetName val="[Spt-BH.xls][Spt-BH.xls]B__4524"/>
      <sheetName val="[Spt-BH.xls][Spt-BH.xls]B__4525"/>
      <sheetName val="[Spt-BH.xls][Spt-BH.xls]B__4539"/>
      <sheetName val="[Spt-BH.xls][Spt-BH.xls]B__4540"/>
      <sheetName val="[Spt-BH.xls][Spt-BH.xls]B__4541"/>
      <sheetName val="[Spt-BH.xls][Spt-BH.xls]B__4542"/>
      <sheetName val="[Spt-BH.xls][Spt-BH.xls]B__4543"/>
      <sheetName val="[Spt-BH.xls][Spt-BH.xls]B__4544"/>
      <sheetName val="[Spt-BH.xls][Spt-BH.xls]B__4551"/>
      <sheetName val="[Spt-BH.xls][Spt-BH.xls]B__4552"/>
      <sheetName val="[Spt-BH.xls][Spt-BH.xls]B__4553"/>
      <sheetName val="[Spt-BH.xls][Spt-BH.xls]B__4554"/>
      <sheetName val="[Spt-BH.xls][Spt-BH.xls]B__4555"/>
      <sheetName val="[Spt-BH.xls][Spt-BH.xls]B__4556"/>
      <sheetName val="[Spt-BH.xls][Spt-BH.xls]B__4545"/>
      <sheetName val="[Spt-BH.xls][Spt-BH.xls]B__4546"/>
      <sheetName val="[Spt-BH.xls][Spt-BH.xls]B__4547"/>
      <sheetName val="[Spt-BH.xls][Spt-BH.xls]B__4548"/>
      <sheetName val="[Spt-BH.xls][Spt-BH.xls]B__4549"/>
      <sheetName val="[Spt-BH.xls][Spt-BH.xls]B__4550"/>
      <sheetName val="[Spt-BH.xls][Spt-BH.xls]B__4564"/>
      <sheetName val="[Spt-BH.xls][Spt-BH.xls]B__4565"/>
      <sheetName val="[Spt-BH.xls][Spt-BH.xls]B__4566"/>
      <sheetName val="[Spt-BH.xls][Spt-BH.xls]B__4567"/>
      <sheetName val="[Spt-BH.xls]B____x005f_x0004______369"/>
      <sheetName val="[Spt-BH.xls]B___x005f_x0000__x000_363"/>
      <sheetName val="[Spt-BH.xls][Spt-BH.xls]B__4568"/>
      <sheetName val="[Spt-BH.xls][Spt-BH.xls]B__4557"/>
      <sheetName val="[Spt-BH.xls][Spt-BH.xls]B__4558"/>
      <sheetName val="[Spt-BH.xls][Spt-BH.xls]B__4559"/>
      <sheetName val="[Spt-BH.xls][Spt-BH.xls]B__4560"/>
      <sheetName val="[Spt-BH.xls][Spt-BH.xls]B__4569"/>
      <sheetName val="[Spt-BH.xls][Spt-BH.xls]B__4561"/>
      <sheetName val="[Spt-BH.xls][Spt-BH.xls]B__4562"/>
      <sheetName val="[Spt-BH.xls][Spt-BH.xls]B__4563"/>
      <sheetName val="[Spt-BH.xls][Spt-BH.xls]B__4570"/>
      <sheetName val="[Spt-BH.xls][Spt-BH.xls]B__4571"/>
      <sheetName val="[Spt-BH.xls][Spt-BH.xls]_S_1604"/>
      <sheetName val="[Spt-BH.xls][Spt-BH.xls]B__4572"/>
      <sheetName val="[Spt-BH.xls][Spt-BH.xls]B__4573"/>
      <sheetName val="[Spt-BH.xls][Spt-BH.xls]B__4574"/>
      <sheetName val="[Spt-BH.xls][Spt-BH.xls]B__4575"/>
      <sheetName val="[Spt-BH.xls][Spt-BH.xls]B__4577"/>
      <sheetName val="[Spt-BH.xls][Spt-BH.xls]B__4578"/>
      <sheetName val="[Spt-BH.xls][Spt-BH.xls]_S_1606"/>
      <sheetName val="[Spt-BH.xls][Spt-BH.xls]B__4579"/>
      <sheetName val="[Spt-BH.xls][Spt-BH.xls]B__4580"/>
      <sheetName val="[Spt-BH.xls]B____x005f_x0004______370"/>
      <sheetName val="[Spt-BH.xls]B___x005f_x0000__x000_364"/>
      <sheetName val="[Spt-BH.xls][Spt-BH.xls]B__4581"/>
      <sheetName val="[Spt-BH.xls][Spt-BH.xls]B__4582"/>
      <sheetName val="[Spt-BH.xls][Spt-BH.xls]B__4576"/>
      <sheetName val="[Spt-BH.xls][Spt-BH.xls]B__4584"/>
      <sheetName val="[Spt-BH.xls][Spt-BH.xls]B__4585"/>
      <sheetName val="[Spt-BH.xls][Spt-BH.xls]_S_1608"/>
      <sheetName val="[Spt-BH.xls][Spt-BH.xls]B__4586"/>
      <sheetName val="[Spt-BH.xls][Spt-BH.xls]B__4587"/>
      <sheetName val="[Spt-BH.xls]B____x005f_x0004______371"/>
      <sheetName val="[Spt-BH.xls]B___x005f_x0000__x000_365"/>
      <sheetName val="[Spt-BH.xls][Spt-BH.xls]B__4588"/>
      <sheetName val="[Spt-BH.xls][Spt-BH.xls]B__4589"/>
      <sheetName val="[Spt-BH.xls][Spt-BH.xls]B__4583"/>
      <sheetName val="[Spt-BH.xls][Spt-BH.xls]_S_1605"/>
      <sheetName val="[Spt-BH.xls][Spt-BH.xls]_S_1607"/>
      <sheetName val="[Spt-BH.xls][Spt-BH.xls]_S_1612"/>
      <sheetName val="[Spt-BH.xls][Spt-BH.xls]_S_1609"/>
      <sheetName val="[Spt-BH.xls][Spt-BH.xls]_S_1610"/>
      <sheetName val="[Spt-BH.xls][Spt-BH.xls]_S_1611"/>
      <sheetName val="[Spt-BH.xls][Spt-BH.xls]_S_1613"/>
      <sheetName val="[Spt-BH.xls][Spt-BH.xls]_S_1614"/>
      <sheetName val="[Spt-BH.xls][Spt-BH.xls]B__4590"/>
      <sheetName val="[Spt-BH.xls][Spt-BH.xls]B__4591"/>
      <sheetName val="[Spt-BH.xls][Spt-BH.xls]_S_1616"/>
      <sheetName val="[Spt-BH.xls][Spt-BH.xls]B__4592"/>
      <sheetName val="[Spt-BH.xls][Spt-BH.xls]B__4593"/>
      <sheetName val="[Spt-BH.xls][Spt-BH.xls]B__4594"/>
      <sheetName val="[Spt-BH.xls][Spt-BH.xls]B__4595"/>
      <sheetName val="[Spt-BH.xls][Spt-BH.xls]_S_1615"/>
      <sheetName val="[Spt-BH.xls][Spt-BH.xls]B__4596"/>
      <sheetName val="[Spt-BH.xls][Spt-BH.xls]B__4597"/>
      <sheetName val="[Spt-BH.xls][Spt-BH.xls]B__4598"/>
      <sheetName val="[Spt-BH.xls][Spt-BH.xls]B__4599"/>
      <sheetName val="[Spt-BH.xls][Spt-BH.xls]B__4600"/>
      <sheetName val="[Spt-BH.xls][Spt-BH.xls]B__4601"/>
      <sheetName val="[Spt-BH.xls][Spt-BH.xls]_S_1617"/>
      <sheetName val="[Spt-BH.xls][Spt-BH.xls]_S_1619"/>
      <sheetName val="[Spt-BH.xls][Spt-BH.xls]_S_1620"/>
      <sheetName val="[Spt-BH.xls][Spt-BH.xls]_S_1622"/>
      <sheetName val="[Spt-BH.xls][Spt-BH.xls]_S_1621"/>
      <sheetName val="[Spt-BH.xls][Spt-BH.xls]_S_1624"/>
      <sheetName val="[Spt-BH.xls][Spt-BH.xls]_S_1623"/>
      <sheetName val="[Spt-BH.xls][Spt-BH.xls]_S_1626"/>
      <sheetName val="[Spt-BH.xls][Spt-BH.xls]_S_1625"/>
      <sheetName val="[Spt-BH.xls][Spt-BH.xls]_S_1627"/>
      <sheetName val="[Spt-BH.xls][Spt-BH.xls]_S_1629"/>
      <sheetName val="[Spt-BH.xls][Spt-BH.xls]_S_1628"/>
      <sheetName val="[Spt-BH.xls][Spt-BH.xls]_S_1631"/>
      <sheetName val="[Spt-BH.xls][Spt-BH.xls]_S_1630"/>
      <sheetName val="[Spt-BH.xls][Spt-BH.xls]_S_1633"/>
      <sheetName val="[Spt-BH.xls][Spt-BH.xls]_S_1632"/>
      <sheetName val="[Spt-BH.xls][Spt-BH.xls]_S_1635"/>
      <sheetName val="[Spt-BH.xls][Spt-BH.xls]_S_1634"/>
      <sheetName val="[Spt-BH.xls][Spt-BH.xls]_S_1637"/>
      <sheetName val="[Spt-BH.xls][Spt-BH.xls]_S_1636"/>
      <sheetName val="[Spt-BH.xls][Spt-BH_xls]_S_1377"/>
      <sheetName val="[Spt-BH.xls][Spt-BH_xls]B__4167"/>
      <sheetName val="[Spt-BH.xls][Spt-BH_xls]B__4168"/>
      <sheetName val="[Spt-BH.xls][Spt-BH_xls]B__4169"/>
      <sheetName val="[Spt-BH.xls][Spt-BH_xls]B__4170"/>
      <sheetName val="[Spt-BH.xls][Spt-BH_xls]_S_1378"/>
      <sheetName val="[Spt-BH.xls][Spt-BH_xls]B__4171"/>
      <sheetName val="[Spt-BH.xls][Spt-BH_xls]B__4172"/>
      <sheetName val="[Spt-BH.xls][Spt-BH_xls]_S_1379"/>
      <sheetName val="[Spt-BH.xls][Spt-BH_xls]B__4173"/>
      <sheetName val="[Spt-BH.xls][Spt-BH_xls]B__4174"/>
      <sheetName val="[Spt-BH.xls][Spt-BH_xls]_S_1380"/>
      <sheetName val="[Spt-BH.xls][Spt-BH.xls]_S_1639"/>
      <sheetName val="[Spt-BH.xls][Spt-BH.xls]_S_1638"/>
      <sheetName val="[Spt-BH.xls][Spt-BH.xls]B__5418"/>
      <sheetName val="[Spt-BH.xls][Spt-BH.xls]B__5419"/>
      <sheetName val="[Spt-BH.xls][Spt-BH.xls]_S_1897"/>
      <sheetName val="[Spt-BH.xls][Spt-BH.xls]B__5420"/>
      <sheetName val="[Spt-BH.xls][Spt-BH.xls]B__5421"/>
      <sheetName val="[Spt-BH.xls][Spt-BH.xls]B__5422"/>
      <sheetName val="[Spt-BH.xls][Spt-BH.xls]_S_1892"/>
      <sheetName val="[Spt-BH.xls][Spt-BH.xls]B__5423"/>
      <sheetName val="[Spt-BH.xls][Spt-BH.xls]_S_1893"/>
      <sheetName val="[Spt-BH.xls][Spt-BH.xls]B__4609"/>
      <sheetName val="[Spt-BH.xls][Spt-BH.xls]B__4610"/>
      <sheetName val="[Spt-BH.xls][Spt-BH.xls]B__4611"/>
      <sheetName val="[Spt-BH.xls][Spt-BH.xls]B__4612"/>
      <sheetName val="[Spt-BH.xls]B____x005f_x0004______372"/>
      <sheetName val="[Spt-BH.xls]B___x005f_x0000__x000_366"/>
      <sheetName val="[Spt-BH.xls][Spt-BH.xls]B__4613"/>
      <sheetName val="[Spt-BH.xls][Spt-BH.xls]B__4602"/>
      <sheetName val="[Spt-BH.xls][Spt-BH.xls]B__4603"/>
      <sheetName val="[Spt-BH.xls][Spt-BH.xls]B__4604"/>
      <sheetName val="[Spt-BH.xls][Spt-BH.xls]B__4605"/>
      <sheetName val="[Spt-BH.xls][Spt-BH.xls]B__4614"/>
      <sheetName val="[Spt-BH.xls][Spt-BH.xls]B__4606"/>
      <sheetName val="[Spt-BH.xls][Spt-BH.xls]B__4607"/>
      <sheetName val="[Spt-BH.xls][Spt-BH_xls]B__4175"/>
      <sheetName val="[Spt-BH.xls][Spt-BH_xls]B__4176"/>
      <sheetName val="[Spt-BH.xls][Spt-BH_xls]B__4177"/>
      <sheetName val="[Spt-BH.xls][Spt-BH.xls]B__4608"/>
      <sheetName val="[Spt-BH.xls][Spt-BH_xls]B__4178"/>
      <sheetName val="[Spt-BH.xls][Spt-BH_xls]B__4179"/>
      <sheetName val="[Spt-BH.xls][Spt-BH_xls]B__4180"/>
      <sheetName val="[Spt-BH.xls][Spt-BH_xls]B__4181"/>
      <sheetName val="[Spt-BH.xls][Spt-BH_xls]_S_1381"/>
      <sheetName val="[Spt-BH.xls][Spt-BH.xls]_S_1702"/>
      <sheetName val="[Spt-BH.xls][Spt-BH.xls]B__4931"/>
      <sheetName val="[Spt-BH.xls][Spt-BH.xls]B__4932"/>
      <sheetName val="[Spt-BH.xls][Spt-BH.xls]_S_1711"/>
      <sheetName val="[Spt-BH.xls][Spt-BH.xls]B__4933"/>
      <sheetName val="[Spt-BH.xls][Spt-BH.xls]B__4934"/>
      <sheetName val="[Spt-BH.xls][Spt-BH.xls]B__4935"/>
      <sheetName val="[Spt-BH.xls][Spt-BH.xls]B__4936"/>
      <sheetName val="[Spt-BH.xls][Spt-BH.xls]_S_1703"/>
      <sheetName val="[Spt-BH.xls][Spt-BH.xls]B__4784"/>
      <sheetName val="[Spt-BH.xls][Spt-BH.xls]B__4785"/>
      <sheetName val="[Spt-BH.xls][Spt-BH.xls]B__4615"/>
      <sheetName val="[Spt-BH.xls][Spt-BH.xls]B__4616"/>
      <sheetName val="[Spt-BH.xls][Spt-BH.xls]B__4617"/>
      <sheetName val="[Spt-BH.xls][Spt-BH.xls]B__4618"/>
      <sheetName val="[Spt-BH.xls][Spt-BH.xls]B__4619"/>
      <sheetName val="[Spt-BH.xls][Spt-BH.xls]B__4620"/>
      <sheetName val="[Spt-BH.xls][Spt-BH.xls]B__4622"/>
      <sheetName val="[Spt-BH.xls][Spt-BH.xls]B__4623"/>
      <sheetName val="[Spt-BH.xls][Spt-BH.xls]B__4624"/>
      <sheetName val="[Spt-BH.xls][Spt-BH.xls]B__4625"/>
      <sheetName val="[Spt-BH.xls]B____x005f_x0004______373"/>
      <sheetName val="[Spt-BH.xls]B___x005f_x0000__x000_367"/>
      <sheetName val="[Spt-BH.xls][Spt-BH.xls]B__4626"/>
      <sheetName val="[Spt-BH.xls][Spt-BH.xls]B__4627"/>
      <sheetName val="[Spt-BH.xls][Spt-BH.xls]B__4621"/>
      <sheetName val="[Spt-BH.xls][Spt-BH.xls]B__4635"/>
      <sheetName val="[Spt-BH.xls][Spt-BH.xls]B__4636"/>
      <sheetName val="[Spt-BH.xls][Spt-BH.xls]B__4637"/>
      <sheetName val="[Spt-BH.xls][Spt-BH.xls]B__4638"/>
      <sheetName val="[Spt-BH.xls][Spt-BH.xls]B__4639"/>
      <sheetName val="[Spt-BH.xls][Spt-BH.xls]B__4640"/>
      <sheetName val="[Spt-BH.xls][Spt-BH.xls]B__4656"/>
      <sheetName val="[Spt-BH.xls][Spt-BH.xls]B__4657"/>
      <sheetName val="[Spt-BH.xls][Spt-BH.xls]B__4658"/>
      <sheetName val="[Spt-BH.xls][Spt-BH.xls]B__4659"/>
      <sheetName val="[Spt-BH.xls]B____x005f_x0004______375"/>
      <sheetName val="[Spt-BH.xls]B___x005f_x0000__x000_369"/>
      <sheetName val="[Spt-BH.xls][Spt-BH.xls]B__4660"/>
      <sheetName val="[Spt-BH.xls][Spt-BH.xls]B__4661"/>
      <sheetName val="[Spt-BH.xls][Spt-BH.xls]B__4641"/>
      <sheetName val="[Spt-BH.xls][Spt-BH.xls]B__4628"/>
      <sheetName val="[Spt-BH.xls][Spt-BH.xls]B__4629"/>
      <sheetName val="[Spt-BH.xls][Spt-BH.xls]B__4630"/>
      <sheetName val="[Spt-BH.xls][Spt-BH.xls]B__4631"/>
      <sheetName val="[Spt-BH.xls][Spt-BH.xls]B__4632"/>
      <sheetName val="[Spt-BH.xls][Spt-BH.xls]B__4633"/>
      <sheetName val="[Spt-BH.xls]B____x005f_x0004______374"/>
      <sheetName val="[Spt-BH.xls]B___x005f_x0000__x000_368"/>
      <sheetName val="[Spt-BH.xls][Spt-BH.xls]B__4634"/>
      <sheetName val="[Spt-BH.xls][Spt-BH.xls]B__4642"/>
      <sheetName val="[Spt-BH.xls][Spt-BH.xls]B__4643"/>
      <sheetName val="[Spt-BH.xls][Spt-BH.xls]B__4644"/>
      <sheetName val="[Spt-BH.xls][Spt-BH.xls]B__4645"/>
      <sheetName val="[Spt-BH.xls][Spt-BH.xls]B__4646"/>
      <sheetName val="[Spt-BH.xls][Spt-BH.xls]B__4647"/>
      <sheetName val="[Spt-BH.xls]B____x005f_x0004______376"/>
      <sheetName val="[Spt-BH.xls]B___x005f_x0000__x000_370"/>
      <sheetName val="[Spt-BH.xls][Spt-BH.xls]B__4648"/>
      <sheetName val="[Spt-BH.xls][Spt-BH.xls]B__4669"/>
      <sheetName val="[Spt-BH.xls][Spt-BH.xls]B__4670"/>
      <sheetName val="[Spt-BH.xls][Spt-BH.xls]B__4671"/>
      <sheetName val="[Spt-BH.xls][Spt-BH.xls]B__4672"/>
      <sheetName val="[Spt-BH.xls]B____x005f_x0004______378"/>
      <sheetName val="[Spt-BH.xls]B___x005f_x0000__x000_372"/>
      <sheetName val="[Spt-BH.xls][Spt-BH.xls]B__4673"/>
      <sheetName val="[Spt-BH.xls][Spt-BH.xls]B__4674"/>
      <sheetName val="[Spt-BH.xls][Spt-BH.xls]B__4662"/>
      <sheetName val="[Spt-BH.xls][Spt-BH.xls]B__4649"/>
      <sheetName val="[Spt-BH.xls][Spt-BH.xls]B__4650"/>
      <sheetName val="[Spt-BH.xls][Spt-BH.xls]B__4651"/>
      <sheetName val="[Spt-BH.xls][Spt-BH.xls]B__4652"/>
      <sheetName val="[Spt-BH.xls][Spt-BH.xls]B__4653"/>
      <sheetName val="[Spt-BH.xls][Spt-BH.xls]B__4654"/>
      <sheetName val="[Spt-BH.xls]B____x005f_x0004______377"/>
      <sheetName val="[Spt-BH.xls]B___x005f_x0000__x000_371"/>
      <sheetName val="[Spt-BH.xls][Spt-BH.xls]B__4655"/>
      <sheetName val="[Spt-BH.xls][Spt-BH.xls]B__4663"/>
      <sheetName val="[Spt-BH.xls][Spt-BH.xls]B__4664"/>
      <sheetName val="[Spt-BH.xls][Spt-BH.xls]B__4665"/>
      <sheetName val="[Spt-BH.xls][Spt-BH.xls]B__4666"/>
      <sheetName val="[Spt-BH.xls][Spt-BH.xls]B__4667"/>
      <sheetName val="[Spt-BH.xls][Spt-BH.xls]B__4668"/>
      <sheetName val="[Spt-BH.xls][Spt-BH.xls]B__4675"/>
      <sheetName val="[Spt-BH.xls][Spt-BH.xls]B__4676"/>
      <sheetName val="[Spt-BH.xls][Spt-BH.xls]B__4677"/>
      <sheetName val="[Spt-BH.xls][Spt-BH.xls]B__4678"/>
      <sheetName val="[Spt-BH.xls][Spt-BH.xls]B__4679"/>
      <sheetName val="[Spt-BH.xls][Spt-BH.xls]B__4680"/>
      <sheetName val="[Spt-BH.xls][Spt-BH.xls]B__4681"/>
      <sheetName val="[Spt-BH.xls][Spt-BH.xls]B__4682"/>
      <sheetName val="[Spt-BH.xls][Spt-BH.xls]B__4683"/>
      <sheetName val="[Spt-BH.xls][Spt-BH.xls]B__4684"/>
      <sheetName val="[Spt-BH.xls][Spt-BH.xls]B__4685"/>
      <sheetName val="[Spt-BH.xls][Spt-BH.xls]B__4686"/>
      <sheetName val="[Spt-BH.xls][Spt-BH.xls]B__4687"/>
      <sheetName val="[Spt-BH.xls][Spt-BH.xls]B__4688"/>
      <sheetName val="[Spt-BH.xls][Spt-BH.xls]B__4689"/>
      <sheetName val="[Spt-BH.xls][Spt-BH.xls]B__4690"/>
      <sheetName val="[Spt-BH.xls][Spt-BH.xls]B__4691"/>
      <sheetName val="[Spt-BH.xls][Spt-BH.xls]B__4692"/>
      <sheetName val="[Spt-BH.xls][Spt-BH.xls]B__4694"/>
      <sheetName val="[Spt-BH.xls][Spt-BH.xls]B__4695"/>
      <sheetName val="[Spt-BH.xls][Spt-BH.xls]B__4696"/>
      <sheetName val="[Spt-BH.xls][Spt-BH.xls]B__4697"/>
      <sheetName val="[Spt-BH.xls]B____x005f_x0004______379"/>
      <sheetName val="[Spt-BH.xls]B___x005f_x0000__x000_373"/>
      <sheetName val="[Spt-BH.xls][Spt-BH.xls]B__4698"/>
      <sheetName val="[Spt-BH.xls][Spt-BH.xls]B__4699"/>
      <sheetName val="[Spt-BH.xls][Spt-BH.xls]B__4693"/>
      <sheetName val="[Spt-BH.xls][Spt-BH.xls]B__4701"/>
      <sheetName val="[Spt-BH.xls][Spt-BH.xls]B__4702"/>
      <sheetName val="[Spt-BH.xls][Spt-BH.xls]B__4703"/>
      <sheetName val="[Spt-BH.xls][Spt-BH.xls]B__4704"/>
      <sheetName val="[Spt-BH.xls]B____x005f_x0004______380"/>
      <sheetName val="[Spt-BH.xls]B___x005f_x0000__x000_374"/>
      <sheetName val="[Spt-BH.xls][Spt-BH.xls]B__4705"/>
      <sheetName val="[Spt-BH.xls][Spt-BH.xls]B__4706"/>
      <sheetName val="[Spt-BH.xls][Spt-BH.xls]B__4700"/>
      <sheetName val="[Spt-BH.xls][Spt-BH.xls]B__4707"/>
      <sheetName val="[Spt-BH.xls][Spt-BH.xls]B__4708"/>
      <sheetName val="[Spt-BH.xls][Spt-BH.xls]B__4709"/>
      <sheetName val="[Spt-BH.xls][Spt-BH.xls]B__4710"/>
      <sheetName val="[Spt-BH.xls][Spt-BH.xls]B__4711"/>
      <sheetName val="[Spt-BH.xls][Spt-BH.xls]B__4712"/>
      <sheetName val="[Spt-BH.xls][Spt-BH.xls]B__4713"/>
      <sheetName val="[Spt-BH.xls][Spt-BH.xls]B__4714"/>
      <sheetName val="[Spt-BH.xls][Spt-BH.xls]B__4715"/>
      <sheetName val="[Spt-BH.xls][Spt-BH.xls]B__4716"/>
      <sheetName val="[Spt-BH.xls][Spt-BH.xls]B__4717"/>
      <sheetName val="[Spt-BH.xls][Spt-BH.xls]B__4718"/>
      <sheetName val="[Spt-BH.xls][Spt-BH.xls]B__4723"/>
      <sheetName val="[Spt-BH.xls][Spt-BH.xls]B__4724"/>
      <sheetName val="[Spt-BH.xls][Spt-BH.xls]B__4725"/>
      <sheetName val="[Spt-BH.xls][Spt-BH.xls]B__4726"/>
      <sheetName val="[Spt-BH.xls]B____x005f_x0004______381"/>
      <sheetName val="[Spt-BH.xls]B___x005f_x0000__x000_375"/>
      <sheetName val="[Spt-BH.xls][Spt-BH.xls]B__4727"/>
      <sheetName val="[Spt-BH.xls][Spt-BH.xls]B__4719"/>
      <sheetName val="[Spt-BH.xls][Spt-BH.xls]B__4720"/>
      <sheetName val="[Spt-BH.xls][Spt-BH.xls]B__4721"/>
      <sheetName val="[Spt-BH.xls][Spt-BH.xls]B__4722"/>
      <sheetName val="[Spt-BH.xls][Spt-BH.xls]B__4728"/>
      <sheetName val="[Spt-BH.xls][Spt-BH.xls]B__4729"/>
      <sheetName val="[Spt-BH.xls][Spt-BH.xls]B__4730"/>
      <sheetName val="[Spt-BH.xls][Spt-BH.xls]B__4731"/>
      <sheetName val="[Spt-BH.xls][Spt-BH.xls]B__4732"/>
      <sheetName val="[Spt-BH.xls][Spt-BH.xls]B__4733"/>
      <sheetName val="[Spt-BH.xls][Spt-BH.xls]B__4734"/>
      <sheetName val="[Spt-BH.xls][Spt-BH.xls]B__4735"/>
      <sheetName val="[Spt-BH.xls][Spt-BH.xls]B__4736"/>
      <sheetName val="[Spt-BH.xls][Spt-BH.xls]B__4737"/>
      <sheetName val="[Spt-BH.xls][Spt-BH.xls]B__4738"/>
      <sheetName val="[Spt-BH.xls][Spt-BH.xls]B__4739"/>
      <sheetName val="[Spt-BH.xls][Spt-BH.xls]B__4740"/>
      <sheetName val="[Spt-BH.xls][Spt-BH.xls]B__4741"/>
      <sheetName val="[Spt-BH.xls][Spt-BH.xls]B__4742"/>
      <sheetName val="[Spt-BH.xls][Spt-BH.xls]_S_1644"/>
      <sheetName val="[Spt-BH.xls][Spt-BH.xls]B__4743"/>
      <sheetName val="[Spt-BH.xls][Spt-BH.xls]B__4744"/>
      <sheetName val="[Spt-BH.xls][Spt-BH.xls]B__4745"/>
      <sheetName val="[Spt-BH.xls][Spt-BH.xls]_S_1640"/>
      <sheetName val="[Spt-BH.xls][Spt-BH.xls]B__4746"/>
      <sheetName val="[Spt-BH.xls][Spt-BH.xls]_S_1641"/>
      <sheetName val="[Spt-BH.xls]B____x005f_x0004______382"/>
      <sheetName val="[Spt-BH.xls]B___x005f_x0000__x000_376"/>
      <sheetName val="[Spt-BH.xls][Spt-BH.xls]_S_1642"/>
      <sheetName val="[Spt-BH.xls][Spt-BH.xls]_S_1643"/>
      <sheetName val="[Spt-BH.xls][Spt-BH.xls]_S_1645"/>
      <sheetName val="[Spt-BH.xls][Spt-BH.xls]_S_1648"/>
      <sheetName val="[Spt-BH.xls][Spt-BH.xls]B__4760"/>
      <sheetName val="[Spt-BH.xls][Spt-BH.xls]B__4761"/>
      <sheetName val="[Spt-BH.xls][Spt-BH.xls]_S_1649"/>
      <sheetName val="[Spt-BH.xls][Spt-BH.xls]B__4762"/>
      <sheetName val="[Spt-BH.xls][Spt-BH.xls]B__4763"/>
      <sheetName val="[Spt-BH.xls][Spt-BH.xls]B__4764"/>
      <sheetName val="[Spt-BH.xls][Spt-BH.xls]B__4765"/>
      <sheetName val="[Spt-BH.xls]B____x005f_x0004______383"/>
      <sheetName val="[Spt-BH.xls]B___x005f_x0000__x000_377"/>
      <sheetName val="[Spt-BH.xls][Spt-BH.xls]B__4747"/>
      <sheetName val="[Spt-BH.xls][Spt-BH.xls]B__4748"/>
      <sheetName val="[Spt-BH.xls][Spt-BH.xls]B__4749"/>
      <sheetName val="[Spt-BH.xls][Spt-BH.xls]B__4750"/>
      <sheetName val="[Spt-BH.xls][Spt-BH.xls]_S_1646"/>
      <sheetName val="[Spt-BH.xls][Spt-BH.xls]B__4751"/>
      <sheetName val="[Spt-BH.xls][Spt-BH.xls]B__4752"/>
      <sheetName val="[Spt-BH.xls][Spt-BH.xls]B__4753"/>
      <sheetName val="[Spt-BH.xls][Spt-BH.xls]_S_1647"/>
      <sheetName val="[Spt-BH.xls][Spt-BH.xls]B__4754"/>
      <sheetName val="[Spt-BH.xls][Spt-BH.xls]B__4755"/>
      <sheetName val="[Spt-BH.xls][Spt-BH.xls]B__4756"/>
      <sheetName val="[Spt-BH.xls][Spt-BH.xls]B__4757"/>
      <sheetName val="[Spt-BH.xls][Spt-BH.xls]B__4758"/>
      <sheetName val="[Spt-BH.xls][Spt-BH.xls]B__4759"/>
      <sheetName val="[Spt-BH.xls][Spt-BH.xls]B__4766"/>
      <sheetName val="[Spt-BH.xls][Spt-BH.xls]B__4767"/>
      <sheetName val="[Spt-BH.xls][Spt-BH.xls]_S_1651"/>
      <sheetName val="[Spt-BH.xls][Spt-BH.xls]B__4768"/>
      <sheetName val="[Spt-BH.xls][Spt-BH.xls]B__4769"/>
      <sheetName val="[Spt-BH.xls][Spt-BH.xls]B__4770"/>
      <sheetName val="[Spt-BH.xls][Spt-BH.xls]B__4771"/>
      <sheetName val="[Spt-BH.xls][Spt-BH.xls]_S_1650"/>
      <sheetName val="[Spt-BH.xls][Spt-BH.xls]_S_1652"/>
      <sheetName val="[Spt-BH.xls][Spt-BH.xls]B__4772"/>
      <sheetName val="[Spt-BH.xls][Spt-BH.xls]B__4773"/>
      <sheetName val="[Spt-BH.xls][Spt-BH.xls]_S_1654"/>
      <sheetName val="[Spt-BH.xls][Spt-BH.xls]B__4774"/>
      <sheetName val="[Spt-BH.xls][Spt-BH.xls]B__4775"/>
      <sheetName val="[Spt-BH.xls][Spt-BH.xls]B__4776"/>
      <sheetName val="[Spt-BH.xls][Spt-BH.xls]B__4777"/>
      <sheetName val="[Spt-BH.xls][Spt-BH.xls]_S_1653"/>
      <sheetName val="[Spt-BH.xls][Spt-BH.xls]B__4778"/>
      <sheetName val="[Spt-BH.xls][Spt-BH.xls]B__4779"/>
      <sheetName val="[Spt-BH.xls][Spt-BH.xls]B__4780"/>
      <sheetName val="[Spt-BH.xls][Spt-BH.xls]B__4781"/>
      <sheetName val="[Spt-BH.xls][Spt-BH.xls]B__4782"/>
      <sheetName val="[Spt-BH.xls][Spt-BH.xls]B__4783"/>
      <sheetName val="[Spt-BH.xls][Spt-BH.xls]B__4786"/>
      <sheetName val="[Spt-BH.xls][Spt-BH.xls]B__4787"/>
      <sheetName val="[Spt-BH.xls][Spt-BH.xls]B__4795"/>
      <sheetName val="[Spt-BH.xls][Spt-BH.xls]B__4796"/>
      <sheetName val="[Spt-BH.xls][Spt-BH.xls]_S_1660"/>
      <sheetName val="[Spt-BH.xls][Spt-BH.xls]B__4797"/>
      <sheetName val="[Spt-BH.xls][Spt-BH.xls]B__4798"/>
      <sheetName val="[Spt-BH.xls]B____x005f_x0004______384"/>
      <sheetName val="[Spt-BH.xls]B___x005f_x0000__x000_378"/>
      <sheetName val="[Spt-BH.xls][Spt-BH.xls]B__4799"/>
      <sheetName val="[Spt-BH.xls][Spt-BH.xls]B__4788"/>
      <sheetName val="[Spt-BH.xls][Spt-BH.xls]B__4789"/>
      <sheetName val="[Spt-BH.xls][Spt-BH.xls]_S_1657"/>
      <sheetName val="[Spt-BH.xls][Spt-BH.xls]B__4790"/>
      <sheetName val="[Spt-BH.xls][Spt-BH.xls]B__4791"/>
      <sheetName val="[Spt-BH.xls][Spt-BH.xls]B__4800"/>
      <sheetName val="[Spt-BH.xls][Spt-BH.xls]_S_1655"/>
      <sheetName val="[Spt-BH.xls][Spt-BH.xls]B__4792"/>
      <sheetName val="[Spt-BH.xls][Spt-BH.xls]B__4793"/>
      <sheetName val="[Spt-BH.xls][Spt-BH.xls]B__4794"/>
      <sheetName val="[Spt-BH.xls][Spt-BH.xls]_S_1658"/>
      <sheetName val="[Spt-BH.xls][Spt-BH.xls]_S_1656"/>
      <sheetName val="[Spt-BH.xls][Spt-BH.xls]_S_1659"/>
      <sheetName val="[Spt-BH.xls][Spt-BH.xls]B__4840"/>
      <sheetName val="[Spt-BH.xls][Spt-BH.xls]B__4841"/>
      <sheetName val="[Spt-BH.xls][Spt-BH.xls]_S_1680"/>
      <sheetName val="[Spt-BH.xls][Spt-BH.xls]B__4842"/>
      <sheetName val="[Spt-BH.xls][Spt-BH.xls]B__4843"/>
      <sheetName val="[Spt-BH.xls][Spt-BH.xls]B__4844"/>
      <sheetName val="[Spt-BH.xls][Spt-BH.xls]_S_1671"/>
      <sheetName val="[Spt-BH.xls][Spt-BH.xls]B__4845"/>
      <sheetName val="[Spt-BH.xls][Spt-BH.xls]_S_1672"/>
      <sheetName val="[Spt-BH.xls][Spt-BH.xls]B__4802"/>
      <sheetName val="[Spt-BH.xls][Spt-BH.xls]B__4803"/>
      <sheetName val="[Spt-BH.xls][Spt-BH.xls]B__4804"/>
      <sheetName val="[Spt-BH.xls][Spt-BH.xls]B__4805"/>
      <sheetName val="[Spt-BH.xls][Spt-BH.xls]B__4806"/>
      <sheetName val="[Spt-BH.xls][Spt-BH.xls]B__4807"/>
      <sheetName val="[Spt-BH.xls][Spt-BH.xls]B__4809"/>
      <sheetName val="[Spt-BH.xls][Spt-BH.xls]B__4810"/>
      <sheetName val="[Spt-BH.xls][Spt-BH.xls]B__4811"/>
      <sheetName val="[Spt-BH.xls][Spt-BH.xls]B__4812"/>
      <sheetName val="[Spt-BH.xls]B____x005f_x0004______386"/>
      <sheetName val="[Spt-BH.xls]B___x005f_x0000__x000_380"/>
      <sheetName val="[Spt-BH.xls][Spt-BH.xls]B__4813"/>
      <sheetName val="[Spt-BH.xls][Spt-BH.xls]B__4814"/>
      <sheetName val="[Spt-BH.xls][Spt-BH.xls]B__4808"/>
      <sheetName val="[Spt-BH.xls]B____x005f_x0004______385"/>
      <sheetName val="[Spt-BH.xls]B___x005f_x0000__x000_379"/>
      <sheetName val="[Spt-BH.xls][Spt-BH.xls]B__4801"/>
      <sheetName val="[Spt-BH.xls][Spt-BH.xls]_S_1661"/>
      <sheetName val="[Spt-BH.xls][Spt-BH.xls]_S_1662"/>
      <sheetName val="[Spt-BH.xls][Spt-BH.xls]B__4815"/>
      <sheetName val="[Spt-BH.xls][Spt-BH.xls]B__4816"/>
      <sheetName val="[Spt-BH.xls][Spt-BH.xls]_S_1664"/>
      <sheetName val="[Spt-BH.xls][Spt-BH.xls]B__4817"/>
      <sheetName val="[Spt-BH.xls][Spt-BH.xls]B__4818"/>
      <sheetName val="[Spt-BH.xls][Spt-BH.xls]B__4819"/>
      <sheetName val="[Spt-BH.xls][Spt-BH.xls]B__4820"/>
      <sheetName val="[Spt-BH.xls][Spt-BH.xls]_S_1663"/>
      <sheetName val="[Spt-BH.xls]B____x005f_x0004______387"/>
      <sheetName val="[Spt-BH.xls]B___x005f_x0000__x000_381"/>
      <sheetName val="[Spt-BH.xls][Spt-BH.xls]B__4821"/>
      <sheetName val="[Spt-BH.xls][Spt-BH.xls]B__4822"/>
      <sheetName val="[Spt-BH.xls][Spt-BH.xls]B__4823"/>
      <sheetName val="[Spt-BH.xls][Spt-BH.xls]B__4824"/>
      <sheetName val="[Spt-BH.xls][Spt-BH.xls]_S_1665"/>
      <sheetName val="[Spt-BH.xls][Spt-BH.xls]B__4825"/>
      <sheetName val="[Spt-BH.xls][Spt-BH.xls]B__4826"/>
      <sheetName val="[Spt-BH.xls][Spt-BH.xls]B__4827"/>
      <sheetName val="[Spt-BH.xls][Spt-BH.xls]_S_1666"/>
      <sheetName val="[Spt-BH.xls][Spt-BH.xls]B__4828"/>
      <sheetName val="[Spt-BH.xls][Spt-BH.xls]B__4829"/>
      <sheetName val="[Spt-BH.xls][Spt-BH.xls]B__4830"/>
      <sheetName val="[Spt-BH.xls][Spt-BH.xls]B__4831"/>
      <sheetName val="[Spt-BH.xls][Spt-BH.xls]B__4832"/>
      <sheetName val="[Spt-BH.xls][Spt-BH.xls]_S_1667"/>
      <sheetName val="[Spt-BH.xls][Spt-BH.xls]B__4833"/>
      <sheetName val="[Spt-BH.xls][Spt-BH.xls]_S_1668"/>
      <sheetName val="[Spt-BH.xls][Spt-BH.xls]B__4834"/>
      <sheetName val="[Spt-BH.xls][Spt-BH.xls]B__4835"/>
      <sheetName val="[Spt-BH.xls][Spt-BH.xls]B__4836"/>
      <sheetName val="[Spt-BH.xls][Spt-BH.xls]B__4837"/>
      <sheetName val="[Spt-BH.xls][Spt-BH.xls]B__4838"/>
      <sheetName val="[Spt-BH.xls][Spt-BH.xls]_S_1669"/>
      <sheetName val="[Spt-BH.xls][Spt-BH.xls]B__4839"/>
      <sheetName val="[Spt-BH.xls][Spt-BH.xls]_S_1670"/>
      <sheetName val="[Spt-BH.xls][Spt-BH.xls]B__4901"/>
      <sheetName val="[Spt-BH.xls][Spt-BH.xls]B__4902"/>
      <sheetName val="[Spt-BH.xls][Spt-BH.xls]_S_1686"/>
      <sheetName val="[Spt-BH.xls][Spt-BH.xls]B__4903"/>
      <sheetName val="[Spt-BH.xls][Spt-BH.xls]B__4904"/>
      <sheetName val="[Spt-BH.xls]B____x005f_x0004______393"/>
      <sheetName val="[Spt-BH.xls]B___x005f_x0000__x000_387"/>
      <sheetName val="[Spt-BH.xls][Spt-BH.xls]B__4905"/>
      <sheetName val="[Spt-BH.xls][Spt-BH.xls]B__4894"/>
      <sheetName val="[Spt-BH.xls][Spt-BH.xls]B__4895"/>
      <sheetName val="[Spt-BH.xls][Spt-BH.xls]_S_1682"/>
      <sheetName val="[Spt-BH.xls][Spt-BH.xls]B__4896"/>
      <sheetName val="[Spt-BH.xls][Spt-BH.xls]B__4897"/>
      <sheetName val="[Spt-BH.xls][Spt-BH.xls]B__4906"/>
      <sheetName val="[Spt-BH.xls][Spt-BH.xls]B__4898"/>
      <sheetName val="[Spt-BH.xls][Spt-BH.xls]B__4899"/>
      <sheetName val="[Spt-BH.xls][Spt-BH.xls]_S_1681"/>
      <sheetName val="[Spt-BH.xls]B____x005f_x0004______388"/>
      <sheetName val="[Spt-BH.xls]B___x005f_x0000__x000_382"/>
      <sheetName val="[Spt-BH.xls][Spt-BH.xls]B__4846"/>
      <sheetName val="[Spt-BH.xls][Spt-BH.xls]B__4848"/>
      <sheetName val="[Spt-BH.xls][Spt-BH.xls]B__4849"/>
      <sheetName val="[Spt-BH.xls][Spt-BH.xls]B__4850"/>
      <sheetName val="[Spt-BH.xls][Spt-BH.xls]B__4851"/>
      <sheetName val="[Spt-BH.xls]B____x005f_x0004______389"/>
      <sheetName val="[Spt-BH.xls]B___x005f_x0000__x000_383"/>
      <sheetName val="[Spt-BH.xls][Spt-BH.xls]B__4852"/>
      <sheetName val="[Spt-BH.xls][Spt-BH.xls]B__4853"/>
      <sheetName val="[Spt-BH.xls][Spt-BH.xls]B__4847"/>
      <sheetName val="[Spt-BH.xls][Spt-BH.xls]B__4854"/>
      <sheetName val="[Spt-BH.xls][Spt-BH.xls]B__4855"/>
      <sheetName val="[Spt-BH.xls][Spt-BH.xls]B__4856"/>
      <sheetName val="[Spt-BH.xls][Spt-BH.xls]B__4857"/>
      <sheetName val="[Spt-BH.xls][Spt-BH.xls]B__4865"/>
      <sheetName val="[Spt-BH.xls][Spt-BH.xls]B__4866"/>
      <sheetName val="[Spt-BH.xls][Spt-BH.xls]_S_1673"/>
      <sheetName val="[Spt-BH.xls][Spt-BH.xls]B__4867"/>
      <sheetName val="[Spt-BH.xls][Spt-BH.xls]B__4868"/>
      <sheetName val="[Spt-BH.xls]B____x005f_x0004______390"/>
      <sheetName val="[Spt-BH.xls][Spt-BH.xls]B__4858"/>
      <sheetName val="[Spt-BH.xls]B___x005f_x0000__x000_384"/>
      <sheetName val="[Spt-BH.xls][Spt-BH.xls]B__4869"/>
      <sheetName val="[Spt-BH.xls][Spt-BH.xls]B__4859"/>
      <sheetName val="[Spt-BH.xls][Spt-BH.xls]B__4860"/>
      <sheetName val="[Spt-BH.xls][Spt-BH.xls]B__4861"/>
      <sheetName val="[Spt-BH.xls][Spt-BH.xls]B__4870"/>
      <sheetName val="[Spt-BH.xls][Spt-BH.xls]B__4862"/>
      <sheetName val="[Spt-BH.xls][Spt-BH.xls]B__4863"/>
      <sheetName val="[Spt-BH.xls][Spt-BH.xls]B__4864"/>
      <sheetName val="[Spt-BH.xls][Spt-BH_xls]B__4182"/>
      <sheetName val="[Spt-BH.xls][Spt-BH_xls]B__4183"/>
      <sheetName val="[Spt-BH.xls][Spt-BH_xls]B__4184"/>
      <sheetName val="[Spt-BH.xls][Spt-BH_xls]B__4185"/>
      <sheetName val="[Spt-BH.xls][Spt-BH_xls]_S_1382"/>
      <sheetName val="[Spt-BH.xls][Spt-BH_xls]B__4186"/>
      <sheetName val="[Spt-BH.xls][Spt-BH_xls]B__4187"/>
      <sheetName val="[Spt-BH.xls][Spt-BH_xls]B__4188"/>
      <sheetName val="[Spt-BH.xls][Spt-BH_xls]_S_1383"/>
      <sheetName val="[Spt-BH.xls][Spt-BH_xls]B__4189"/>
      <sheetName val="[Spt-BH.xls][Spt-BH_xls]B__4190"/>
      <sheetName val="[Spt-BH.xls][Spt-BH_xls]B__4191"/>
      <sheetName val="[Spt-BH.xls][Spt-BH_xls]B__4192"/>
      <sheetName val="[Spt-BH.xls][Spt-BH_xls]_S_1384"/>
      <sheetName val="[Spt-BH.xls][Spt-BH.xls]B__4878"/>
      <sheetName val="[Spt-BH.xls][Spt-BH.xls]B__4879"/>
      <sheetName val="[Spt-BH.xls][Spt-BH.xls]_S_1677"/>
      <sheetName val="[Spt-BH.xls][Spt-BH.xls]B__4880"/>
      <sheetName val="[Spt-BH.xls][Spt-BH.xls]B__4881"/>
      <sheetName val="[Spt-BH.xls]B____x005f_x0004______391"/>
      <sheetName val="[Spt-BH.xls][Spt-BH.xls]B__4871"/>
      <sheetName val="[Spt-BH.xls]B___x005f_x0000__x000_385"/>
      <sheetName val="[Spt-BH.xls][Spt-BH.xls]B__4882"/>
      <sheetName val="[Spt-BH.xls][Spt-BH.xls]B__4872"/>
      <sheetName val="[Spt-BH.xls][Spt-BH.xls]_S_1675"/>
      <sheetName val="[Spt-BH.xls][Spt-BH.xls]B__4873"/>
      <sheetName val="[Spt-BH.xls][Spt-BH.xls]B__4874"/>
      <sheetName val="[Spt-BH.xls][Spt-BH.xls]B__4883"/>
      <sheetName val="[Spt-BH.xls][Spt-BH.xls]B__4875"/>
      <sheetName val="[Spt-BH.xls][Spt-BH.xls]B__4876"/>
      <sheetName val="[Spt-BH.xls][Spt-BH.xls]B__4877"/>
      <sheetName val="[Spt-BH.xls][Spt-BH.xls]_S_1676"/>
      <sheetName val="[Spt-BH.xls][Spt-BH_xls]B__4193"/>
      <sheetName val="[Spt-BH.xls][Spt-BH_xls]B__4194"/>
      <sheetName val="[Spt-BH.xls][Spt-BH_xls]B__4195"/>
      <sheetName val="[Spt-BH.xls][Spt-BH_xls]B__4196"/>
      <sheetName val="[Spt-BH.xls][Spt-BH_xls]_S_1385"/>
      <sheetName val="[Spt-BH.xls][Spt-BH_xls]B__4197"/>
      <sheetName val="[Spt-BH.xls][Spt-BH_xls]B__4198"/>
      <sheetName val="[Spt-BH.xls][Spt-BH_xls]B__4199"/>
      <sheetName val="[Spt-BH.xls][Spt-BH_xls]_S_1386"/>
      <sheetName val="[Spt-BH.xls][Spt-BH_xls]B__4200"/>
      <sheetName val="[Spt-BH.xls][Spt-BH_xls]B__4201"/>
      <sheetName val="[Spt-BH.xls][Spt-BH_xls]B__4202"/>
      <sheetName val="[Spt-BH.xls][Spt-BH_xls]B__4203"/>
      <sheetName val="[Spt-BH.xls][Spt-BH_xls]_S_1387"/>
      <sheetName val="[Spt-BH.xls][Spt-BH.xls]_S_1674"/>
      <sheetName val="[Spt-BH.xls][Spt-BH.xls]B__4888"/>
      <sheetName val="[Spt-BH.xls][Spt-BH.xls]B__4889"/>
      <sheetName val="[Spt-BH.xls][Spt-BH.xls]B__4890"/>
      <sheetName val="[Spt-BH.xls][Spt-BH.xls]B__4891"/>
      <sheetName val="[Spt-BH.xls]B____x005f_x0004______392"/>
      <sheetName val="[Spt-BH.xls]B___x005f_x0000__x000_386"/>
      <sheetName val="[Spt-BH.xls][Spt-BH.xls]B__4892"/>
      <sheetName val="[Spt-BH.xls][Spt-BH.xls]B__4884"/>
      <sheetName val="[Spt-BH.xls][Spt-BH.xls]B__4885"/>
      <sheetName val="[Spt-BH.xls][Spt-BH.xls]_S_1679"/>
      <sheetName val="[Spt-BH.xls][Spt-BH.xls]B__4886"/>
      <sheetName val="[Spt-BH.xls][Spt-BH.xls]B__4887"/>
      <sheetName val="[Spt-BH.xls][Spt-BH.xls]_S_1678"/>
      <sheetName val="[Spt-BH.xls][Spt-BH.xls]B__4893"/>
      <sheetName val="[Spt-BH.xls][Spt-BH.xls]B__4900"/>
      <sheetName val="[Spt-BH.xls][Spt-BH.xls]_S_1683"/>
      <sheetName val="[Spt-BH.xls][Spt-BH_xls]B__4204"/>
      <sheetName val="[Spt-BH.xls][Spt-BH_xls]B__4205"/>
      <sheetName val="[Spt-BH.xls][Spt-BH_xls]B__4206"/>
      <sheetName val="[Spt-BH.xls][Spt-BH_xls]B__4207"/>
      <sheetName val="[Spt-BH.xls][Spt-BH_xls]_S_1388"/>
      <sheetName val="[Spt-BH.xls][Spt-BH_xls]B__4208"/>
      <sheetName val="[Spt-BH.xls][Spt-BH_xls]B__4209"/>
      <sheetName val="[Spt-BH.xls][Spt-BH_xls]B__4210"/>
      <sheetName val="[Spt-BH.xls][Spt-BH_xls]_S_1389"/>
      <sheetName val="[Spt-BH.xls][Spt-BH_xls]B__4211"/>
      <sheetName val="[Spt-BH.xls][Spt-BH_xls]B__4212"/>
      <sheetName val="[Spt-BH.xls][Spt-BH_xls]B__4213"/>
      <sheetName val="[Spt-BH.xls][Spt-BH_xls]B__4214"/>
      <sheetName val="[Spt-BH.xls][Spt-BH_xls]_S_1390"/>
      <sheetName val="[Spt-BH.xls][Spt-BH_xls]B__4215"/>
      <sheetName val="[Spt-BH.xls][Spt-BH_xls]B__4216"/>
      <sheetName val="[Spt-BH.xls][Spt-BH_xls]_S_1391"/>
      <sheetName val="[Spt-BH.xls][Spt-BH_xls]B__4217"/>
      <sheetName val="[Spt-BH.xls][Spt-BH_xls]B__4218"/>
      <sheetName val="[Spt-BH.xls][Spt-BH_xls]_S_1392"/>
      <sheetName val="[Spt-BH.xls][Spt-BH.xls]_S_1684"/>
      <sheetName val="[Spt-BH.xls][Spt-BH.xls]_S_1685"/>
      <sheetName val="[Spt-BH.xls][Spt-BH.xls]_S_1687"/>
      <sheetName val="[Spt-BH.xls][Spt-BH.xls]_S_1688"/>
      <sheetName val="[Spt-BH.xls][Spt-BH.xls]_S_1689"/>
      <sheetName val="[Spt-BH.xls][Spt-BH_xls]_S_1393"/>
      <sheetName val="[Spt-BH.xls][Spt-BH_xls]B__4219"/>
      <sheetName val="[Spt-BH.xls][Spt-BH_xls]B__4220"/>
      <sheetName val="[Spt-BH.xls][Spt-BH_xls]B__4221"/>
      <sheetName val="[Spt-BH.xls][Spt-BH_xls]B__4222"/>
      <sheetName val="[Spt-BH.xls][Spt-BH_xls]_S_1394"/>
      <sheetName val="[Spt-BH.xls][Spt-BH_xls]B__4223"/>
      <sheetName val="[Spt-BH.xls][Spt-BH_xls]B__4224"/>
      <sheetName val="[Spt-BH.xls][Spt-BH_xls]_S_1395"/>
      <sheetName val="[Spt-BH.xls][Spt-BH_xls]B__4225"/>
      <sheetName val="[Spt-BH.xls][Spt-BH_xls]B__4226"/>
      <sheetName val="[Spt-BH.xls][Spt-BH_xls]_S_1396"/>
      <sheetName val="[Spt-BH.xls][Spt-BH_xls]B__4227"/>
      <sheetName val="[Spt-BH.xls][Spt-BH_xls]B__4228"/>
      <sheetName val="[Spt-BH.xls][Spt-BH_xls]B__4229"/>
      <sheetName val="[Spt-BH.xls][Spt-BH_xls]B__4230"/>
      <sheetName val="[Spt-BH.xls][Spt-BH_xls]_S_1397"/>
      <sheetName val="[Spt-BH.xls][Spt-BH_xls]B__4231"/>
      <sheetName val="[Spt-BH.xls][Spt-BH_xls]B__4232"/>
      <sheetName val="[Spt-BH.xls][Spt-BH_xls]B__4233"/>
      <sheetName val="[Spt-BH.xls][Spt-BH_xls]_S_1398"/>
      <sheetName val="[Spt-BH.xls][Spt-BH_xls]B__4234"/>
      <sheetName val="[Spt-BH.xls][Spt-BH_xls]B__4235"/>
      <sheetName val="[Spt-BH.xls][Spt-BH_xls]B__4236"/>
      <sheetName val="[Spt-BH.xls][Spt-BH_xls]B__4237"/>
      <sheetName val="[Spt-BH.xls][Spt-BH_xls]_S_1399"/>
      <sheetName val="[Spt-BH.xls][Spt-BH_xls]B__4238"/>
      <sheetName val="[Spt-BH.xls][Spt-BH_xls]B__4239"/>
      <sheetName val="[Spt-BH.xls][Spt-BH_xls]_S_1400"/>
      <sheetName val="[Spt-BH.xls][Spt-BH_xls]B__4240"/>
      <sheetName val="[Spt-BH.xls][Spt-BH_xls]B__4241"/>
      <sheetName val="[Spt-BH.xls][Spt-BH_xls]_S_1401"/>
      <sheetName val="[Spt-BH.xls]B____x005f_x0004______394"/>
      <sheetName val="[Spt-BH.xls]B___x005f_x0000__x000_388"/>
      <sheetName val="[Spt-BH.xls][Spt-BH_xls]B__4242"/>
      <sheetName val="[Spt-BH.xls][Spt-BH_xls]B__4243"/>
      <sheetName val="[Spt-BH.xls][Spt-BH_xls]B__4244"/>
      <sheetName val="[Spt-BH.xls][Spt-BH_xls]B__4245"/>
      <sheetName val="[Spt-BH.xls][Spt-BH_xls]_S_1402"/>
      <sheetName val="[Spt-BH.xls][Spt-BH_xls]B__4246"/>
      <sheetName val="[Spt-BH.xls][Spt-BH_xls]B__4247"/>
      <sheetName val="[Spt-BH.xls][Spt-BH_xls]B__4248"/>
      <sheetName val="[Spt-BH.xls][Spt-BH_xls]_S_1403"/>
      <sheetName val="[Spt-BH.xls][Spt-BH_xls]B__4249"/>
      <sheetName val="[Spt-BH.xls][Spt-BH_xls]B__4250"/>
      <sheetName val="[Spt-BH.xls][Spt-BH_xls]B__4251"/>
      <sheetName val="[Spt-BH.xls][Spt-BH_xls]B__4252"/>
      <sheetName val="[Spt-BH.xls][Spt-BH_xls]_S_1404"/>
      <sheetName val="[Spt-BH.xls][Spt-BH_xls]B__4253"/>
      <sheetName val="[Spt-BH.xls][Spt-BH_xls]B__4254"/>
      <sheetName val="[Spt-BH.xls][Spt-BH_xls]_S_1405"/>
      <sheetName val="[Spt-BH.xls][Spt-BH_xls]B__4255"/>
      <sheetName val="[Spt-BH.xls][Spt-BH_xls]B__4256"/>
      <sheetName val="[Spt-BH.xls][Spt-BH_xls]_S_1406"/>
      <sheetName val="[Spt-BH.xls][Spt-BH.xls]_S_1692"/>
      <sheetName val="[Spt-BH.xls][Spt-BH.xls]B__4907"/>
      <sheetName val="[Spt-BH.xls][Spt-BH.xls]B__4908"/>
      <sheetName val="[Spt-BH.xls][Spt-BH.xls]_S_1691"/>
      <sheetName val="[Spt-BH.xls][Spt-BH.xls]B__4909"/>
      <sheetName val="[Spt-BH.xls][Spt-BH.xls]B__4910"/>
      <sheetName val="[Spt-BH.xls][Spt-BH.xls]B__4911"/>
      <sheetName val="[Spt-BH.xls][Spt-BH.xls]B__4912"/>
      <sheetName val="[Spt-BH.xls][Spt-BH.xls]_S_1690"/>
      <sheetName val="[Spt-BH.xls][Spt-BH.xls]_S_1696"/>
      <sheetName val="[Spt-BH.xls][Spt-BH.xls]B__4919"/>
      <sheetName val="[Spt-BH.xls][Spt-BH.xls]B__4920"/>
      <sheetName val="[Spt-BH.xls][Spt-BH.xls]_S_1699"/>
      <sheetName val="[Spt-BH.xls][Spt-BH.xls]B__4921"/>
      <sheetName val="[Spt-BH.xls][Spt-BH.xls]B__4922"/>
      <sheetName val="[Spt-BH.xls][Spt-BH.xls]B__4923"/>
      <sheetName val="[Spt-BH.xls][Spt-BH.xls]B__4924"/>
      <sheetName val="[Spt-BH.xls][Spt-BH.xls]_S_1697"/>
      <sheetName val="[Spt-BH.xls][Spt-BH.xls]_S_1693"/>
      <sheetName val="[Spt-BH.xls][Spt-BH.xls]B__4913"/>
      <sheetName val="[Spt-BH.xls][Spt-BH.xls]B__4914"/>
      <sheetName val="[Spt-BH.xls][Spt-BH.xls]_S_1695"/>
      <sheetName val="[Spt-BH.xls][Spt-BH.xls]B__4915"/>
      <sheetName val="[Spt-BH.xls][Spt-BH.xls]B__4916"/>
      <sheetName val="[Spt-BH.xls][Spt-BH.xls]B__4917"/>
      <sheetName val="[Spt-BH.xls][Spt-BH.xls]B__4918"/>
      <sheetName val="[Spt-BH.xls][Spt-BH.xls]_S_1694"/>
      <sheetName val="[Spt-BH.xls][Spt-BH.xls]_S_1698"/>
      <sheetName val="[Spt-BH.xls][Spt-BH.xls]B__4925"/>
      <sheetName val="[Spt-BH.xls][Spt-BH.xls]B__4926"/>
      <sheetName val="[Spt-BH.xls][Spt-BH.xls]_S_1701"/>
      <sheetName val="[Spt-BH.xls][Spt-BH.xls]B__4927"/>
      <sheetName val="[Spt-BH.xls][Spt-BH.xls]B__4928"/>
      <sheetName val="[Spt-BH.xls][Spt-BH.xls]B__4929"/>
      <sheetName val="[Spt-BH.xls][Spt-BH.xls]B__4930"/>
      <sheetName val="[Spt-BH.xls][Spt-BH.xls]_S_1700"/>
      <sheetName val="[Spt-BH.xls][Spt-BH.xls]_S_1705"/>
      <sheetName val="[Spt-BH.xls][Spt-BH.xls]B__4937"/>
      <sheetName val="[Spt-BH.xls][Spt-BH.xls]B__4938"/>
      <sheetName val="[Spt-BH.xls][Spt-BH.xls]B__4939"/>
      <sheetName val="[Spt-BH.xls][Spt-BH.xls]B__4940"/>
      <sheetName val="[Spt-BH.xls][Spt-BH.xls]B__4941"/>
      <sheetName val="[Spt-BH.xls][Spt-BH.xls]B__4942"/>
      <sheetName val="[Spt-BH.xls][Spt-BH.xls]_S_1706"/>
      <sheetName val="[Spt-BH.xls][Spt-BH.xls]_S_1704"/>
      <sheetName val="[Spt-BH.xls][Spt-BH.xls]_S_1707"/>
      <sheetName val="[Spt-BH.xls][Spt-BH.xls]_S_1708"/>
      <sheetName val="[Spt-BH.xls][Spt-BH.xls]_S_1709"/>
      <sheetName val="[Spt-BH.xls][Spt-BH.xls]_S_1710"/>
      <sheetName val="[Spt-BH.xls][Spt-BH.xls]B__4943"/>
      <sheetName val="[Spt-BH.xls][Spt-BH.xls]B__4944"/>
      <sheetName val="[Spt-BH.xls][Spt-BH.xls]_S_1712"/>
      <sheetName val="[Spt-BH.xls][Spt-BH.xls]B__4945"/>
      <sheetName val="[Spt-BH.xls][Spt-BH.xls]B__4946"/>
      <sheetName val="[Spt-BH.xls][Spt-BH.xls]_S_1715"/>
      <sheetName val="[Spt-BH.xls][Spt-BH.xls]_S_1713"/>
      <sheetName val="[Spt-BH.xls][Spt-BH.xls]_S_1714"/>
      <sheetName val="[Spt-BH.xls][Spt-BH.xls]_S_1716"/>
      <sheetName val="[Spt-BH.xls][Spt-BH.xls]B__4972"/>
      <sheetName val="[Spt-BH.xls][Spt-BH.xls]B__4973"/>
      <sheetName val="[Spt-BH.xls][Spt-BH.xls]_S_1727"/>
      <sheetName val="[Spt-BH.xls][Spt-BH.xls]B__4974"/>
      <sheetName val="[Spt-BH.xls][Spt-BH.xls]B__4975"/>
      <sheetName val="[Spt-BH.xls]B____x005f_x0004______395"/>
      <sheetName val="[Spt-BH.xls]B___x005f_x0000__x000_389"/>
      <sheetName val="[Spt-BH.xls][Spt-BH.xls]B__4976"/>
      <sheetName val="[Spt-BH.xls][Spt-BH.xls]B__4947"/>
      <sheetName val="[Spt-BH.xls][Spt-BH.xls]B__4948"/>
      <sheetName val="[Spt-BH.xls][Spt-BH.xls]_S_1725"/>
      <sheetName val="[Spt-BH.xls][Spt-BH.xls]B__4949"/>
      <sheetName val="[Spt-BH.xls][Spt-BH.xls]B__4950"/>
      <sheetName val="[Spt-BH.xls][Spt-BH.xls]_S_1717"/>
      <sheetName val="[Spt-BH.xls][Spt-BH.xls]B__4977"/>
      <sheetName val="[Spt-BH.xls][Spt-BH.xls]B__4951"/>
      <sheetName val="[Spt-BH.xls][Spt-BH.xls]B__4952"/>
      <sheetName val="[Spt-BH.xls][Spt-BH.xls]_S_1726"/>
      <sheetName val="[Spt-BH.xls][Spt-BH_xls]B__4257"/>
      <sheetName val="[Spt-BH.xls][Spt-BH_xls]B__4258"/>
      <sheetName val="[Spt-BH.xls][Spt-BH_xls]B__4259"/>
      <sheetName val="[Spt-BH.xls][Spt-BH_xls]B__4260"/>
      <sheetName val="[Spt-BH.xls][Spt-BH_xls]_S_1407"/>
      <sheetName val="[Spt-BH.xls][Spt-BH_xls]B__4261"/>
      <sheetName val="[Spt-BH.xls][Spt-BH_xls]B__4262"/>
      <sheetName val="[Spt-BH.xls][Spt-BH_xls]B__4263"/>
      <sheetName val="[Spt-BH.xls][Spt-BH_xls]_S_1408"/>
      <sheetName val="[Spt-BH.xls][Spt-BH_xls]B__4264"/>
      <sheetName val="[Spt-BH.xls][Spt-BH_xls]B__4265"/>
      <sheetName val="[Spt-BH.xls][Spt-BH_xls]B__4266"/>
      <sheetName val="[Spt-BH.xls][Spt-BH_xls]B__4267"/>
      <sheetName val="[Spt-BH.xls][Spt-BH_xls]_S_1409"/>
      <sheetName val="[Spt-BH.xls][Spt-BH.xls]B__4953"/>
      <sheetName val="[Spt-BH.xls][Spt-BH.xls]_S_1718"/>
      <sheetName val="[Spt-BH.xls][Spt-BH_xls]B__4268"/>
      <sheetName val="[Spt-BH.xls][Spt-BH_xls]B__4269"/>
      <sheetName val="[Spt-BH.xls][Spt-BH_xls]_S_1410"/>
      <sheetName val="[Spt-BH.xls][Spt-BH_xls]B__4270"/>
      <sheetName val="[Spt-BH.xls][Spt-BH_xls]B__4271"/>
      <sheetName val="[Spt-BH.xls][Spt-BH_xls]_S_1411"/>
      <sheetName val="[Spt-BH.xls][Spt-BH.xls]B__4954"/>
      <sheetName val="[Spt-BH.xls][Spt-BH.xls]B__4955"/>
      <sheetName val="[Spt-BH.xls][Spt-BH.xls]B__4956"/>
      <sheetName val="[Spt-BH.xls][Spt-BH.xls]B__4957"/>
      <sheetName val="[Spt-BH.xls][Spt-BH.xls]B__4958"/>
      <sheetName val="[Spt-BH.xls][Spt-BH.xls]_S_1719"/>
      <sheetName val="[Spt-BH.xls][Spt-BH.xls]B__4959"/>
      <sheetName val="[Spt-BH.xls][Spt-BH.xls]_S_1720"/>
      <sheetName val="[Spt-BH.xls][Spt-BH.xls]B__4960"/>
      <sheetName val="[Spt-BH.xls][Spt-BH.xls]B__4961"/>
      <sheetName val="[Spt-BH.xls][Spt-BH.xls]B__4962"/>
      <sheetName val="[Spt-BH.xls][Spt-BH.xls]B__4963"/>
      <sheetName val="[Spt-BH.xls][Spt-BH.xls]B__4964"/>
      <sheetName val="[Spt-BH.xls][Spt-BH.xls]_S_1721"/>
      <sheetName val="[Spt-BH.xls][Spt-BH.xls]B__4965"/>
      <sheetName val="[Spt-BH.xls][Spt-BH.xls]_S_1722"/>
      <sheetName val="[Spt-BH.xls][Spt-BH.xls]B__4966"/>
      <sheetName val="[Spt-BH.xls][Spt-BH.xls]B__4967"/>
      <sheetName val="[Spt-BH.xls][Spt-BH.xls]B__4968"/>
      <sheetName val="[Spt-BH.xls][Spt-BH.xls]B__4969"/>
      <sheetName val="[Spt-BH.xls][Spt-BH.xls]B__4970"/>
      <sheetName val="[Spt-BH.xls][Spt-BH.xls]_S_1723"/>
      <sheetName val="[Spt-BH.xls][Spt-BH.xls]B__4971"/>
      <sheetName val="[Spt-BH.xls][Spt-BH.xls]_S_1724"/>
      <sheetName val="[Spt-BH.xls][Spt-BH.xls]_S_1728"/>
      <sheetName val="[Spt-BH.xls][Spt-BH.xls]B__4992"/>
      <sheetName val="[Spt-BH.xls][Spt-BH.xls]B__4993"/>
      <sheetName val="[Spt-BH.xls][Spt-BH.xls]_S_1735"/>
      <sheetName val="[Spt-BH.xls][Spt-BH.xls]B__4994"/>
      <sheetName val="[Spt-BH.xls][Spt-BH.xls]B__4995"/>
      <sheetName val="[Spt-BH.xls]B____x005f_x0004______397"/>
      <sheetName val="[Spt-BH.xls]B___x005f_x0000__x000_391"/>
      <sheetName val="[Spt-BH.xls][Spt-BH.xls]B__4996"/>
      <sheetName val="[Spt-BH.xls][Spt-BH.xls]B__4985"/>
      <sheetName val="[Spt-BH.xls][Spt-BH.xls]B__4986"/>
      <sheetName val="[Spt-BH.xls][Spt-BH.xls]_S_1733"/>
      <sheetName val="[Spt-BH.xls][Spt-BH.xls]B__4987"/>
      <sheetName val="[Spt-BH.xls][Spt-BH.xls]B__4988"/>
      <sheetName val="[Spt-BH.xls][Spt-BH.xls]_S_1731"/>
      <sheetName val="[Spt-BH.xls][Spt-BH.xls]B__4997"/>
      <sheetName val="[Spt-BH.xls][Spt-BH.xls]B__4989"/>
      <sheetName val="[Spt-BH.xls][Spt-BH.xls]B__4990"/>
      <sheetName val="[Spt-BH.xls][Spt-BH.xls]_S_1734"/>
      <sheetName val="[Spt-BH.xls][Spt-BH_xls]B__4287"/>
      <sheetName val="[Spt-BH.xls][Spt-BH_xls]B__4288"/>
      <sheetName val="[Spt-BH.xls][Spt-BH_xls]B__4289"/>
      <sheetName val="[Spt-BH.xls][Spt-BH_xls]B__4290"/>
      <sheetName val="[Spt-BH.xls][Spt-BH_xls]_S_1417"/>
      <sheetName val="[Spt-BH.xls][Spt-BH_xls]B__4291"/>
      <sheetName val="[Spt-BH.xls][Spt-BH_xls]B__4292"/>
      <sheetName val="[Spt-BH.xls][Spt-BH_xls]B__4293"/>
      <sheetName val="[Spt-BH.xls][Spt-BH_xls]_S_1418"/>
      <sheetName val="[Spt-BH.xls][Spt-BH_xls]B__4294"/>
      <sheetName val="[Spt-BH.xls][Spt-BH_xls]B__4295"/>
      <sheetName val="[Spt-BH.xls][Spt-BH_xls]B__4296"/>
      <sheetName val="[Spt-BH.xls][Spt-BH_xls]B__4297"/>
      <sheetName val="[Spt-BH.xls][Spt-BH_xls]_S_1419"/>
      <sheetName val="[Spt-BH.xls][Spt-BH.xls]B__4991"/>
      <sheetName val="[Spt-BH.xls][Spt-BH.xls]_S_1732"/>
      <sheetName val="[Spt-BH.xls][Spt-BH_xls]B__4298"/>
      <sheetName val="[Spt-BH.xls][Spt-BH_xls]B__4299"/>
      <sheetName val="[Spt-BH.xls][Spt-BH_xls]_S_1420"/>
      <sheetName val="[Spt-BH.xls][Spt-BH_xls]B__4300"/>
      <sheetName val="[Spt-BH.xls][Spt-BH_xls]B__4301"/>
      <sheetName val="[Spt-BH.xls][Spt-BH_xls]_S_1421"/>
      <sheetName val="[Spt-BH.xls]B____x005f_x0004______396"/>
      <sheetName val="[Spt-BH.xls]B___x005f_x0000__x000_390"/>
      <sheetName val="[Spt-BH.xls][Spt-BH.xls]B__4978"/>
      <sheetName val="[Spt-BH.xls][Spt-BH.xls]B__4979"/>
      <sheetName val="[Spt-BH.xls][Spt-BH.xls]B__4980"/>
      <sheetName val="[Spt-BH.xls][Spt-BH.xls]B__4981"/>
      <sheetName val="[Spt-BH.xls][Spt-BH.xls]_S_1729"/>
      <sheetName val="[Spt-BH.xls][Spt-BH.xls]B__4982"/>
      <sheetName val="[Spt-BH.xls][Spt-BH.xls]B__4983"/>
      <sheetName val="[Spt-BH.xls][Spt-BH_xls]B__4272"/>
      <sheetName val="[Spt-BH.xls][Spt-BH_xls]B__4273"/>
      <sheetName val="[Spt-BH.xls][Spt-BH_xls]B__4274"/>
      <sheetName val="[Spt-BH.xls][Spt-BH_xls]B__4275"/>
      <sheetName val="[Spt-BH.xls][Spt-BH_xls]_S_1412"/>
      <sheetName val="[Spt-BH.xls][Spt-BH_xls]B__4276"/>
      <sheetName val="[Spt-BH.xls][Spt-BH_xls]B__4277"/>
      <sheetName val="[Spt-BH.xls][Spt-BH_xls]B__4278"/>
      <sheetName val="[Spt-BH.xls][Spt-BH_xls]_S_1413"/>
      <sheetName val="[Spt-BH.xls][Spt-BH_xls]B__4279"/>
      <sheetName val="[Spt-BH.xls][Spt-BH_xls]B__4280"/>
      <sheetName val="[Spt-BH.xls][Spt-BH_xls]B__4281"/>
      <sheetName val="[Spt-BH.xls][Spt-BH_xls]B__4282"/>
      <sheetName val="[Spt-BH.xls][Spt-BH_xls]_S_1414"/>
      <sheetName val="[Spt-BH.xls][Spt-BH.xls]B__4984"/>
      <sheetName val="[Spt-BH.xls][Spt-BH.xls]_S_1730"/>
      <sheetName val="[Spt-BH.xls][Spt-BH_xls]B__4283"/>
      <sheetName val="[Spt-BH.xls][Spt-BH_xls]B__4284"/>
      <sheetName val="[Spt-BH.xls][Spt-BH_xls]_S_1415"/>
      <sheetName val="[Spt-BH.xls][Spt-BH_xls]B__4285"/>
      <sheetName val="[Spt-BH.xls][Spt-BH_xls]B__4286"/>
      <sheetName val="[Spt-BH.xls][Spt-BH_xls]_S_1416"/>
      <sheetName val="[Spt-BH.xls][Spt-BH.xls]B__5016"/>
      <sheetName val="[Spt-BH.xls][Spt-BH.xls]B__5017"/>
      <sheetName val="[Spt-BH.xls][Spt-BH.xls]_S_1741"/>
      <sheetName val="[Spt-BH.xls][Spt-BH.xls]B__5018"/>
      <sheetName val="[Spt-BH.xls][Spt-BH.xls]B__5019"/>
      <sheetName val="std.wt."/>
      <sheetName val="Electrical"/>
      <sheetName val="Sqn_Abs__G_1"/>
      <sheetName val="SSR _ NSSR Market final"/>
      <sheetName val="SàQa_x0005_@___²"/>
      <sheetName val="_Spt-BH.xls_B____x0004________4"/>
      <sheetName val="_Spt-BH.xls_B___x0004__4"/>
      <sheetName val="_Spt-BH.xls_B____x0004________3"/>
      <sheetName val="_Spt-BH.xls_B___x0004__3"/>
      <sheetName val="_Spt-BH.xls_B____x0004________2"/>
      <sheetName val="_Spt-BH.xls_B___x0004__2"/>
      <sheetName val="_Spt-BH.xls_B____x0004________6"/>
      <sheetName val="_Spt-BH.xls_B___x0004__6"/>
      <sheetName val="_Spt-BH.xls_B____x0004________5"/>
      <sheetName val="_Spt-BH.xls_B___x0004__5"/>
      <sheetName val="_Spt-BH.xls_B__"/>
      <sheetName val="STOCKWTG"/>
      <sheetName val="DEPOT WBS"/>
      <sheetName val="SYSTEM GROUPS"/>
      <sheetName val="jmr which has not takken in Ra-"/>
      <sheetName val="CABLERET"/>
      <sheetName val="Materials "/>
      <sheetName val="Design Requirements"/>
      <sheetName val="rev.02"/>
      <sheetName val="SBS Abstract Backup"/>
      <sheetName val="Stub Col"/>
      <sheetName val="FF SlabBeam"/>
      <sheetName val="F.Slab"/>
      <sheetName val="Plinth Beam1"/>
      <sheetName val="BFS"/>
      <sheetName val="sqn_abs"/>
      <sheetName val="Quotation"/>
      <sheetName val="feasi"/>
      <sheetName val="Staff Acco_"/>
      <sheetName val="(10) Other Costs5"/>
      <sheetName val="Wall"/>
      <sheetName val="Mmt"/>
      <sheetName val="BQ_List"/>
      <sheetName val="[Spt-BH_xls][Spt-BH_xls]_Spt_10"/>
      <sheetName val="B@_?@?_x0000"/>
      <sheetName val="Camp_Power_Cost1"/>
      <sheetName val="[Spt-BH_xls][Spt-BH_xls]_Spt__7"/>
      <sheetName val="[Spt-BH_xls][Spt-BH_xls]B____27"/>
      <sheetName val="[Spt-BH_xls][Spt-BH_xls]_Spt__9"/>
      <sheetName val="[Spt-BH_xls][Spt-BH_xls]B____35"/>
      <sheetName val="[Spt-BH_xls][Spt-BH_xls]B____36"/>
      <sheetName val="[Spt-BH_xls][Spt-BH_xls]B____37"/>
      <sheetName val="[Spt-BH_xls][Spt-BH_xls]B____38"/>
      <sheetName val="[Spt-BH_xls][Spt-BH_xls]B____39"/>
      <sheetName val="[Spt-BH_xls][Spt-BH_xls]B____40"/>
      <sheetName val="[Spt-BH_xls]B____x005f_x0004________5"/>
      <sheetName val="[Spt-BH_xls]B___x005f_x0000__x005f_x0004__5"/>
      <sheetName val="[Spt-BH_xls][Spt-BH_xls]B____41"/>
      <sheetName val="[Spt-BH_xls][Spt-BH_xls]_Spt__8"/>
      <sheetName val="[Spt-BH_xls][Spt-BH_xls]B____28"/>
      <sheetName val="[Spt-BH_xls][Spt-BH_xls]B____29"/>
      <sheetName val="[Spt-BH_xls][Spt-BH_xls]B____30"/>
      <sheetName val="[Spt-BH_xls][Spt-BH_xls]B____31"/>
      <sheetName val="[Spt-BH_xls][Spt-BH_xls]B____32"/>
      <sheetName val="[Spt-BH_xls][Spt-BH_xls]B____33"/>
      <sheetName val="[Spt-BH_xls][Spt-BH_xls]B____34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42"/>
      <sheetName val="[Spt-BH_xls][Spt-BH_xls]B____43"/>
      <sheetName val="[Spt-BH_xls][Spt-BH_xls]B____44"/>
      <sheetName val="[Spt-BH_xls][Spt-BH_xls]_Spt_12"/>
      <sheetName val="[Spt-BH_xls][Spt-BH_xls]B____45"/>
      <sheetName val="[Spt-BH_xls][Spt-BH_xls]B____46"/>
      <sheetName val="[Spt-BH_xls][Spt-BH_xls]B____47"/>
      <sheetName val="[Spt-BH_xls]B____x005f_x0004________6"/>
      <sheetName val="[Spt-BH_xls]B___x005f_x0000__x005f_x0004__6"/>
      <sheetName val="[Spt-BH_xls][Spt-BH_xls]B____53"/>
      <sheetName val="[Spt-BH_xls][Spt-BH_xls]B____54"/>
      <sheetName val="[Spt-BH_xls][Spt-BH_xls]B____48"/>
      <sheetName val="[Spt-BH_xls][Spt-BH_xls]B____76"/>
      <sheetName val="[Spt-BH_xls][Spt-BH_xls]B____77"/>
      <sheetName val="[Spt-BH_xls][Spt-BH_xls]B____78"/>
      <sheetName val="[Spt-BH_xls][Spt-BH_xls]_Spt_34"/>
      <sheetName val="[Spt-BH_xls][Spt-BH_xls]B____79"/>
      <sheetName val="[Spt-BH_xls][Spt-BH_xls]_Spt_21"/>
      <sheetName val="[Spt-BH_xls][Spt-BH_xls]B____80"/>
      <sheetName val="[Spt-BH_xls][Spt-BH_xls]B____81"/>
      <sheetName val="[Spt-BH_xls][Spt-BH_xls]_Spt_14"/>
      <sheetName val="[Spt-BH_xls]B____x005f_x0004________7"/>
      <sheetName val="[Spt-BH_xls]B___x005f_x0000__x005f_x0004__7"/>
      <sheetName val="[Spt-BH_xls]B____x005f_x0004________8"/>
      <sheetName val="[Spt-BH_xls]B___x005f_x0000__x005f_x0004__8"/>
      <sheetName val="[Spt-BH_xls][Spt-BH_xls]_Spt_13"/>
      <sheetName val="[Spt-BH_xls]B____x005f_x0004________9"/>
      <sheetName val="[Spt-BH_xls]B___x005f_x0000__x005f_x0004__9"/>
      <sheetName val="[Spt-BH_xls][Spt-BH_xls]B____55"/>
      <sheetName val="[Spt-BH_xls][Spt-BH_xls]B____56"/>
      <sheetName val="[Spt-BH_xls][Spt-BH_xls]B____57"/>
      <sheetName val="[Spt-BH_xls][Spt-BH_xls]_Spt_16"/>
      <sheetName val="[Spt-BH_xls][Spt-BH_xls]B____58"/>
      <sheetName val="[Spt-BH_xls][Spt-BH_xls]B____59"/>
      <sheetName val="[Spt-BH_xls]B____x005f_x0004_______10"/>
      <sheetName val="[Spt-BH_xls]B___x005f_x0000__x005f_x0004_10"/>
      <sheetName val="[Spt-BH_xls][Spt-BH_xls]B____60"/>
      <sheetName val="[Spt-BH_xls][Spt-BH_xls]_Spt_15"/>
      <sheetName val="[Spt-BH_xls][Spt-BH_xls]B____61"/>
      <sheetName val="[Spt-BH_xls][Spt-BH_xls]B____62"/>
      <sheetName val="[Spt-BH_xls][Spt-BH_xls]_Spt_17"/>
      <sheetName val="[Spt-BH_xls][Spt-BH_xls]B____63"/>
      <sheetName val="[Spt-BH_xls][Spt-BH_xls]B____64"/>
      <sheetName val="[Spt-BH_xls][Spt-BH_xls]B____65"/>
      <sheetName val="[Spt-BH_xls][Spt-BH_xls]_Spt_18"/>
      <sheetName val="[Spt-BH_xls][Spt-BH_xls]B____66"/>
      <sheetName val="[Spt-BH_xls][Spt-BH_xls]B____67"/>
      <sheetName val="[Spt-BH_xls][Spt-BH_xls]_Spt_19"/>
      <sheetName val="[Spt-BH_xls][Spt-BH_xls]B____68"/>
      <sheetName val="[Spt-BH_xls][Spt-BH_xls]B____69"/>
      <sheetName val="[Spt-BH_xls][Spt-BH_xls]B____70"/>
      <sheetName val="[Spt-BH_xls][Spt-BH_xls]B____71"/>
      <sheetName val="[Spt-BH_xls][Spt-BH_xls]B____72"/>
      <sheetName val="[Spt-BH_xls][Spt-BH_xls]_Spt_20"/>
      <sheetName val="[Spt-BH_xls][Spt-BH_xls]B____73"/>
      <sheetName val="[Spt-BH_xls][Spt-BH_xls]B____74"/>
      <sheetName val="[Spt-BH_xls]B____x005f_x0004_______11"/>
      <sheetName val="[Spt-BH_xls]B___x005f_x0000__x005f_x0004_11"/>
      <sheetName val="[Spt-BH_xls][Spt-BH_xls]B____75"/>
      <sheetName val="[Spt-BH_xls][Spt-BH_xls]B___115"/>
      <sheetName val="[Spt-BH_xls][Spt-BH_xls]B___116"/>
      <sheetName val="[Spt-BH_xls][Spt-BH_xls]B___117"/>
      <sheetName val="[Spt-BH_xls][Spt-BH_xls]_Spt_35"/>
      <sheetName val="[Spt-BH_xls][Spt-BH_xls]B___118"/>
      <sheetName val="[Spt-BH_xls][Spt-BH_xls]B___119"/>
      <sheetName val="[Spt-BH_xls][Spt-BH_xls]B___120"/>
      <sheetName val="[Spt-BH_xls][Spt-BH_xls]_Spt_22"/>
      <sheetName val="[Spt-BH_xls][Spt-BH_xls]B____82"/>
      <sheetName val="[Spt-BH_xls][Spt-BH_xls]B____83"/>
      <sheetName val="[Spt-BH_xls][Spt-BH_xls]B____84"/>
      <sheetName val="[Spt-BH_xls][Spt-BH_xls]B____85"/>
      <sheetName val="[Spt-BH_xls][Spt-BH_xls]B____86"/>
      <sheetName val="[Spt-BH_xls][Spt-BH_xls]B____87"/>
      <sheetName val="[Spt-BH_xls][Spt-BH_xls]_Spt_23"/>
      <sheetName val="[Spt-BH_xls][Spt-BH_xls]B____88"/>
      <sheetName val="[Spt-BH_xls][Spt-BH_xls]B____89"/>
      <sheetName val="[Spt-BH_xls][Spt-BH_xls]B____90"/>
      <sheetName val="[Spt-BH_xls][Spt-BH_xls]B____91"/>
      <sheetName val="[Spt-BH_xls][Spt-BH_xls]B____92"/>
      <sheetName val="[Spt-BH_xls][Spt-BH_xls]B____93"/>
      <sheetName val="[Spt-BH_xls][Spt-BH_xls]_Spt_24"/>
      <sheetName val="[Spt-BH_xls][Spt-BH_xls]B____94"/>
      <sheetName val="[Spt-BH_xls][Spt-BH_xls]B____95"/>
      <sheetName val="[Spt-BH_xls][Spt-BH_xls]B____96"/>
      <sheetName val="[Spt-BH_xls][Spt-BH_xls]B____97"/>
      <sheetName val="[Spt-BH_xls][Spt-BH_xls]B____98"/>
      <sheetName val="[Spt-BH_xls][Spt-BH_xls]B____99"/>
      <sheetName val="[Spt-BH_xls][Spt-BH_xls]_Spt_25"/>
      <sheetName val="[Spt-BH_xls][Spt-BH_xls]_Spt_26"/>
      <sheetName val="[Spt-BH_xls][Spt-BH_xls]B___100"/>
      <sheetName val="[Spt-BH_xls][Spt-BH_xls]B___101"/>
      <sheetName val="[Spt-BH_xls][Spt-BH_xls]B___102"/>
      <sheetName val="[Spt-BH_xls][Spt-BH_xls]B___103"/>
      <sheetName val="[Spt-BH_xls][Spt-BH_xls]B___104"/>
      <sheetName val="[Spt-BH_xls][Spt-BH_xls]B___105"/>
      <sheetName val="입찰내역_발주처_양식"/>
      <sheetName val="SC_Cost_FEB_03"/>
      <sheetName val="DM_tANK_Allow"/>
      <sheetName val="B@__@__x0000"/>
      <sheetName val="PANEL_ANNEXURE"/>
      <sheetName val="[Spt-BH_xls][Spt-BH_xls]_Spt_28"/>
      <sheetName val="[Spt-BH_xls][Spt-BH_xls]B___106"/>
      <sheetName val="[Spt-BH_xls][Spt-BH_xls]_Spt_30"/>
      <sheetName val="[Spt-BH_xls][Spt-BH_xls]B___107"/>
      <sheetName val="[Spt-BH_xls][Spt-BH_xls]B___108"/>
      <sheetName val="[Spt-BH_xls][Spt-BH_xls]B___109"/>
      <sheetName val="[Spt-BH_xls][Spt-BH_xls]_Spt_29"/>
      <sheetName val="20th_Office"/>
      <sheetName val="Schd_8_Input"/>
      <sheetName val="Emp_&amp;_Trng"/>
      <sheetName val="Rate_analysis-_BOQ_1_"/>
      <sheetName val="GR_slab-reinft"/>
      <sheetName val="[Spt-BH_xls][Spt-BH_xls]B___110"/>
      <sheetName val="Bank_Guarantee"/>
      <sheetName val="_Spt-BH_xls__Spt-BH_xls_B@__x00"/>
      <sheetName val="_Spt-BH_xls__Spt-BH_xls_B@___x0"/>
      <sheetName val="_Spt-BH_xls_B@__x005f_x0000__x0"/>
      <sheetName val="_Spt-BH_xls_B@_"/>
      <sheetName val="_Spt-BH_xls_B@__@_____$_"/>
      <sheetName val="_Spt-BH_xls__Spt-BH_xls_B@_@__$"/>
      <sheetName val="[Spt-BH_xls][Spt-BH_xls]B___111"/>
      <sheetName val="[Spt-BH_xls][Spt-BH_xls]B___112"/>
      <sheetName val="[Spt-BH_xls][Spt-BH_xls]B___113"/>
      <sheetName val="[Spt-BH_xls][Spt-BH_xls]B___114"/>
      <sheetName val="Operating_Statistics"/>
      <sheetName val="N_T-M-30_GDS"/>
      <sheetName val="PROVISIONAL_SUMS"/>
      <sheetName val="JSSL_BOQ"/>
      <sheetName val="N_T-M-45"/>
      <sheetName val="[Spt-BH_xls][Spt-BH_xls]B___121"/>
      <sheetName val="[Spt-BH_xls][Spt-BH_xls]_Spt_32"/>
      <sheetName val="[Spt-BH_xls][Spt-BH_xls]B___122"/>
      <sheetName val="[Spt-BH_xls][Spt-BH_xls]B___123"/>
      <sheetName val="[Spt-BH_xls][Spt-BH_xls]B___124"/>
      <sheetName val="[Spt-BH_xls]B____x005f_x0004_______12"/>
      <sheetName val="[Spt-BH_xls]B___x005f_x0000__x005f_x0004_12"/>
      <sheetName val="Rate_analysis_civil"/>
      <sheetName val="material_and_Labour_rate"/>
      <sheetName val="LIFE_&amp;_REP_PROVN"/>
      <sheetName val="O&amp;M_CREW"/>
      <sheetName val="[Spt-BH_xls][Spt-BH_xls]B___125"/>
      <sheetName val="[Spt-BH_xls][Spt-BH_xls]B___126"/>
      <sheetName val="[Spt-BH_xls][Spt-BH_xls]B___127"/>
      <sheetName val="[Spt-BH_xls][Spt-BH_xls]B___128"/>
      <sheetName val="Detail_In_Door_Stad"/>
      <sheetName val="[Spt-BH_xls][Spt-BH_xls]B___129"/>
      <sheetName val="[Spt-BH_xls][Spt-BH_xls]B___130"/>
      <sheetName val="Facilites_Master"/>
      <sheetName val="EQP_Master"/>
      <sheetName val="Contract_Status"/>
      <sheetName val="[Spt-BH_xls][Spt-BH_xls]B___131"/>
      <sheetName val="[Spt-BH_xls][Spt-BH_xls]_Spt_31"/>
      <sheetName val="[Spt-BH_xls][Spt-BH_xls]B___132"/>
      <sheetName val="[Spt-BH_xls][Spt-BH_xls]B___133"/>
      <sheetName val="[Spt-BH_xls][Spt-BH_xls]_Spt_27"/>
      <sheetName val="[Spt-BH_xls][Spt-BH_xls]B___134"/>
      <sheetName val="[Spt-BH_xls][Spt-BH_xls]B___135"/>
      <sheetName val="[Spt-BH_xls][Spt-BH_xls]_Spt_33"/>
      <sheetName val="[Spt-BH_xls][Spt-BH_xls]B___136"/>
      <sheetName val="[Spt-BH_xls][Spt-BH_xls]B___137"/>
      <sheetName val="[Spt-BH_xls][Spt-BH_xls]B___138"/>
      <sheetName val="[Spt-BH_xls][Spt-BH_xls]_Spt_37"/>
      <sheetName val="[Spt-BH_xls][Spt-BH_xls]B___139"/>
      <sheetName val="[Spt-BH_xls][Spt-BH_xls]_Spt_36"/>
      <sheetName val="[Spt-BH_xls][Spt-BH_xls]B___140"/>
      <sheetName val="[Spt-BH_xls][Spt-BH_xls]B___141"/>
      <sheetName val="[Spt-BH_xls][Spt-BH_xls]B___142"/>
      <sheetName val="[Spt-BH_xls][Spt-BH_xls]B___143"/>
      <sheetName val="[Spt-BH_xls][Spt-BH_xls]B___144"/>
      <sheetName val="[Spt-BH_xls][Spt-BH_xls]_Spt_39"/>
      <sheetName val="[Spt-BH_xls][Spt-BH_xls]B___145"/>
      <sheetName val="[Spt-BH_xls][Spt-BH_xls]_Spt_38"/>
      <sheetName val="[Spt-BH_xls][Spt-BH_xls]B___146"/>
      <sheetName val="[Spt-BH_xls][Spt-BH_xls]B___147"/>
      <sheetName val="[Spt-BH_xls][Spt-BH_xls]B___148"/>
      <sheetName val="[Spt-BH_xls][Spt-BH_xls]B___149"/>
      <sheetName val="[Spt-BH_xls][Spt-BH_xls]B___150"/>
      <sheetName val="[Spt-BH_xls][Spt-BH_xls]_Spt_40"/>
      <sheetName val="pr_cal11"/>
      <sheetName val="Abstract_for_Variation11"/>
      <sheetName val="LBD_VARIATION11"/>
      <sheetName val="Cost_of_O_&amp;_O11"/>
      <sheetName val="Fin_Sum11"/>
      <sheetName val="Material_List_11"/>
      <sheetName val="Inputs_&amp;_Summary_Output11"/>
      <sheetName val="Broad_Refresher_Model11"/>
      <sheetName val="TRF_details11"/>
      <sheetName val="Material_11"/>
      <sheetName val="Labour_&amp;_Plant11"/>
      <sheetName val="Materials_Cost11"/>
      <sheetName val="2_BHK2"/>
      <sheetName val="BALANCE-IOTL_2"/>
      <sheetName val="kppl_pl2"/>
      <sheetName val="BQ_List1"/>
      <sheetName val="[Spt-BH_xls][Spt-BH_xls]_Spt_41"/>
      <sheetName val="Prelims_Breakup1"/>
      <sheetName val="Staff_planning1"/>
      <sheetName val="1_yr_maintainance1"/>
      <sheetName val="Camp_Power_Cost2"/>
      <sheetName val="[Spt-BH_xls][Spt-BH_xls]B___151"/>
      <sheetName val="[Spt-BH_xls][Spt-BH_xls]B___152"/>
      <sheetName val="[Spt-BH_xls][Spt-BH_xls]B___153"/>
      <sheetName val="[Spt-BH_xls][Spt-BH_xls]_Spt_42"/>
      <sheetName val="[Spt-BH_xls][Spt-BH_xls]B___154"/>
      <sheetName val="[Spt-BH_xls][Spt-BH_xls]B___155"/>
      <sheetName val="[Spt-BH_xls][Spt-BH_xls]B___156"/>
      <sheetName val="[Spt-BH_xls][Spt-BH_xls]B___157"/>
      <sheetName val="[Spt-BH_xls][Spt-BH_xls]B___158"/>
      <sheetName val="[Spt-BH_xls][Spt-BH_xls]B___159"/>
      <sheetName val="[Spt-BH_xls][Spt-BH_xls]_Spt_43"/>
      <sheetName val="[Spt-BH_xls][Spt-BH_xls]B___160"/>
      <sheetName val="[Spt-BH_xls][Spt-BH_xls]B___161"/>
      <sheetName val="[Spt-BH_xls][Spt-BH_xls]B___162"/>
      <sheetName val="[Spt-BH_xls][Spt-BH_xls]B___163"/>
      <sheetName val="[Spt-BH_xls][Spt-BH_xls]_Spt_44"/>
      <sheetName val="[Spt-BH_xls][Spt-BH_xls]B___164"/>
      <sheetName val="[Spt-BH_xls][Spt-BH_xls]B___165"/>
      <sheetName val="[Spt-BH_xls][Spt-BH_xls]B___166"/>
      <sheetName val="[Spt-BH_xls][Spt-BH_xls]_Spt_45"/>
      <sheetName val="[Spt-BH_xls][Spt-BH_xls]B___167"/>
      <sheetName val="[Spt-BH_xls][Spt-BH_xls]B___168"/>
      <sheetName val="[Spt-BH_xls][Spt-BH_xls]B___169"/>
      <sheetName val="[Spt-BH_xls][Spt-BH_xls]B___170"/>
      <sheetName val="[Spt-BH_xls][Spt-BH_xls]B___171"/>
      <sheetName val="[Spt-BH_xls][Spt-BH_xls]B___172"/>
      <sheetName val="[Spt-BH_xls][Spt-BH_xls]_Spt_46"/>
      <sheetName val="[Spt-BH_xls][Spt-BH_xls]B___173"/>
      <sheetName val="[Spt-BH_xls]B____x005f_x0004_______13"/>
      <sheetName val="[Spt-BH_xls]B___x005f_x0000__x005f_x0004_13"/>
      <sheetName val="[Spt-BH_xls][Spt-BH_xls]B___174"/>
      <sheetName val="[Spt-BH_xls][Spt-BH_xls]B___175"/>
      <sheetName val="[Spt-BH_xls][Spt-BH_xls]B___176"/>
      <sheetName val="[Spt-BH_xls][Spt-BH_xls]_Spt_47"/>
      <sheetName val="[Spt-BH_xls][Spt-BH_xls]B___177"/>
      <sheetName val="[Spt-BH_xls][Spt-BH_xls]B___178"/>
      <sheetName val="[Spt-BH_xls][Spt-BH_xls]B___179"/>
      <sheetName val="[Spt-BH_xls][Spt-BH_xls]B___180"/>
      <sheetName val="[Spt-BH_xls][Spt-BH_xls]B___181"/>
      <sheetName val="[Spt-BH_xls][Spt-BH_xls]B___182"/>
      <sheetName val="[Spt-BH_xls]B____x005f_x0004_______14"/>
      <sheetName val="[Spt-BH_xls]B___x005f_x0000__x005f_x0004_14"/>
      <sheetName val="[Spt-BH_xls][Spt-BH_xls]B___183"/>
      <sheetName val="[Spt-BH_xls][Spt-BH_xls]_Spt_48"/>
      <sheetName val="[Spt-BH_xls][Spt-BH_xls]B___184"/>
      <sheetName val="[Spt-BH_xls][Spt-BH_xls]B___185"/>
      <sheetName val="[Spt-BH_xls][Spt-BH_xls]B___186"/>
      <sheetName val="[Spt-BH_xls][Spt-BH_xls]B___187"/>
      <sheetName val="[Spt-BH_xls][Spt-BH_xls]B___188"/>
      <sheetName val="[Spt-BH_xls][Spt-BH_xls]B___189"/>
      <sheetName val="[Spt-BH_xls]B____x005f_x0004_______15"/>
      <sheetName val="[Spt-BH_xls]B___x005f_x0000__x005f_x0004_15"/>
      <sheetName val="[Spt-BH_xls][Spt-BH_xls]B___190"/>
      <sheetName val="[Spt-BH_xls][Spt-BH_xls]B___191"/>
      <sheetName val="[Spt-BH_xls][Spt-BH_xls]B___192"/>
      <sheetName val="[Spt-BH_xls][Spt-BH_xls]B___193"/>
      <sheetName val="[Spt-BH_xls][Spt-BH_xls]B___194"/>
      <sheetName val="[Spt-BH_xls][Spt-BH_xls]_Spt_49"/>
      <sheetName val="[Spt-BH_xls][Spt-BH_xls]B___195"/>
      <sheetName val="[Spt-BH_xls][Spt-BH_xls]B___196"/>
      <sheetName val="[Spt-BH_xls][Spt-BH_xls]B___197"/>
      <sheetName val="[Spt-BH_xls][Spt-BH_xls]_Spt_50"/>
      <sheetName val="[Spt-BH_xls][Spt-BH_xls]B___198"/>
      <sheetName val="[Spt-BH_xls][Spt-BH_xls]B___199"/>
      <sheetName val="[Spt-BH_xls][Spt-BH_xls]B___200"/>
      <sheetName val="[Spt-BH_xls]B____x005f_x0004_______16"/>
      <sheetName val="[Spt-BH_xls]B___x005f_x0000__x005f_x0004_16"/>
      <sheetName val="[Spt-BH_xls][Spt-BH_xls]B___201"/>
      <sheetName val="[Spt-BH_xls][Spt-BH_xls]B___202"/>
      <sheetName val="[Spt-BH_xls][Spt-BH_xls]B___203"/>
      <sheetName val="[Spt-BH_xls][Spt-BH_xls]B___204"/>
      <sheetName val="[Spt-BH_xls][Spt-BH_xls]B___205"/>
      <sheetName val="[Spt-BH_xls][Spt-BH_xls]B___206"/>
      <sheetName val="[Spt-BH_xls][Spt-BH_xls]_Spt_51"/>
      <sheetName val="[Spt-BH_xls][Spt-BH_xls]B___207"/>
      <sheetName val="[Spt-BH_xls][Spt-BH_xls]_Spt_52"/>
      <sheetName val="[Spt-BH_xls][Spt-BH_xls]B___208"/>
      <sheetName val="[Spt-BH_xls][Spt-BH_xls]B___209"/>
      <sheetName val="[Spt-BH_xls][Spt-BH_xls]_Spt_53"/>
      <sheetName val="[Spt-BH_xls]B____x005f_x0004_______17"/>
      <sheetName val="[Spt-BH_xls]B___x005f_x0000__x005f_x0004_17"/>
      <sheetName val="[Spt-BH_xls]B____x005f_x0004_______18"/>
      <sheetName val="[Spt-BH_xls]B___x005f_x0000__x005f_x0004_18"/>
      <sheetName val="[Spt-BH_xls][Spt-BH_xls]_Spt_54"/>
      <sheetName val="[Spt-BH_xls]B____x005f_x0004_______19"/>
      <sheetName val="[Spt-BH_xls]B___x005f_x0000__x005f_x0004_19"/>
      <sheetName val="[Spt-BH_xls][Spt-BH_xls]B___210"/>
      <sheetName val="[Spt-BH_xls][Spt-BH_xls]B___211"/>
      <sheetName val="[Spt-BH_xls][Spt-BH_xls]B___212"/>
      <sheetName val="[Spt-BH_xls][Spt-BH_xls]_Spt_55"/>
      <sheetName val="[Spt-BH_xls][Spt-BH_xls]B___213"/>
      <sheetName val="[Spt-BH_xls][Spt-BH_xls]B___214"/>
      <sheetName val="[Spt-BH_xls]B____x005f_x0004_______20"/>
      <sheetName val="[Spt-BH_xls]B___x005f_x0000__x005f_x0004_20"/>
      <sheetName val="[Spt-BH_xls][Spt-BH_xls]B___215"/>
      <sheetName val="[Spt-BH_xls][Spt-BH_xls]_Spt_56"/>
      <sheetName val="[Spt-BH_xls][Spt-BH_xls]B___216"/>
      <sheetName val="[Spt-BH_xls][Spt-BH_xls]B___217"/>
      <sheetName val="[Spt-BH_xls][Spt-BH_xls]_Spt_57"/>
      <sheetName val="[Spt-BH_xls][Spt-BH_xls]B___218"/>
      <sheetName val="[Spt-BH_xls][Spt-BH_xls]B___219"/>
      <sheetName val="[Spt-BH_xls][Spt-BH_xls]B___220"/>
      <sheetName val="[Spt-BH_xls][Spt-BH_xls]_Spt_58"/>
      <sheetName val="[Spt-BH_xls][Spt-BH_xls]B___221"/>
      <sheetName val="[Spt-BH_xls][Spt-BH_xls]B___222"/>
      <sheetName val="[Spt-BH_xls][Spt-BH_xls]_Spt_59"/>
      <sheetName val="[Spt-BH_xls][Spt-BH_xls]B___223"/>
      <sheetName val="[Spt-BH_xls][Spt-BH_xls]B___224"/>
      <sheetName val="[Spt-BH_xls][Spt-BH_xls]B___225"/>
      <sheetName val="[Spt-BH_xls][Spt-BH_xls]B___226"/>
      <sheetName val="[Spt-BH_xls][Spt-BH_xls]B___227"/>
      <sheetName val="[Spt-BH_xls][Spt-BH_xls]_Spt_60"/>
      <sheetName val="[Spt-BH_xls][Spt-BH_xls]B___228"/>
      <sheetName val="[Spt-BH_xls][Spt-BH_xls]B___229"/>
      <sheetName val="[Spt-BH_xls]B____x005f_x0004_______21"/>
      <sheetName val="[Spt-BH_xls]B___x005f_x0000__x005f_x0004_21"/>
      <sheetName val="[Spt-BH_xls][Spt-BH_xls]B___230"/>
      <sheetName val="[Spt-BH_xls][Spt-BH_xls]B___231"/>
      <sheetName val="[Spt-BH_xls][Spt-BH_xls]B___232"/>
      <sheetName val="[Spt-BH_xls][Spt-BH_xls]B___233"/>
      <sheetName val="[Spt-BH_xls][Spt-BH_xls]_Spt_61"/>
      <sheetName val="[Spt-BH_xls][Spt-BH_xls]B___234"/>
      <sheetName val="[Spt-BH_xls][Spt-BH_xls]B___235"/>
      <sheetName val="[Spt-BH_xls][Spt-BH_xls]B___236"/>
      <sheetName val="[Spt-BH_xls][Spt-BH_xls]_Spt_62"/>
      <sheetName val="[Spt-BH_xls][Spt-BH_xls]B___237"/>
      <sheetName val="[Spt-BH_xls][Spt-BH_xls]B___238"/>
      <sheetName val="[Spt-BH_xls][Spt-BH_xls]B___239"/>
      <sheetName val="[Spt-BH_xls][Spt-BH_xls]B___240"/>
      <sheetName val="[Spt-BH_xls][Spt-BH_xls]B___241"/>
      <sheetName val="[Spt-BH_xls][Spt-BH_xls]B___242"/>
      <sheetName val="[Spt-BH_xls][Spt-BH_xls]_Spt_63"/>
      <sheetName val="[Spt-BH_xls][Spt-BH_xls]B___243"/>
      <sheetName val="[Spt-BH_xls][Spt-BH_xls]B___244"/>
      <sheetName val="[Spt-BH_xls][Spt-BH_xls]B___245"/>
      <sheetName val="[Spt-BH_xls][Spt-BH_xls]B___246"/>
      <sheetName val="[Spt-BH_xls][Spt-BH_xls]B___247"/>
      <sheetName val="[Spt-BH_xls][Spt-BH_xls]B___248"/>
      <sheetName val="[Spt-BH_xls][Spt-BH_xls]_Spt_64"/>
      <sheetName val="[Spt-BH_xls][Spt-BH_xls]B___249"/>
      <sheetName val="[Spt-BH_xls][Spt-BH_xls]B___250"/>
      <sheetName val="[Spt-BH_xls][Spt-BH_xls]B___251"/>
      <sheetName val="[Spt-BH_xls][Spt-BH_xls]B___252"/>
      <sheetName val="[Spt-BH_xls][Spt-BH_xls]B___253"/>
      <sheetName val="[Spt-BH_xls][Spt-BH_xls]B___254"/>
      <sheetName val="[Spt-BH_xls][Spt-BH_xls]_Spt_65"/>
      <sheetName val="[Spt-BH_xls][Spt-BH_xls]_Spt_66"/>
      <sheetName val="[Spt-BH_xls][Spt-BH_xls]B___255"/>
      <sheetName val="[Spt-BH_xls][Spt-BH_xls]B___256"/>
      <sheetName val="[Spt-BH_xls][Spt-BH_xls]B___257"/>
      <sheetName val="[Spt-BH_xls][Spt-BH_xls]B___258"/>
      <sheetName val="[Spt-BH_xls][Spt-BH_xls]B___259"/>
      <sheetName val="[Spt-BH_xls][Spt-BH_xls]B___260"/>
      <sheetName val="입찰내역_발주처_양식1"/>
      <sheetName val="SC_Cost_FEB_031"/>
      <sheetName val="DM_tANK_Allow1"/>
      <sheetName val="_Spt-BH_xls__Spt-BH_xls_B@_1"/>
      <sheetName val="_Spt-BH_xls__Spt-BH_xls__Spt-B1"/>
      <sheetName val="_Spt-BH_xls__Spt-BH_xls_B@__@_1"/>
      <sheetName val="PANEL_ANNEXURE1"/>
      <sheetName val="[Spt-BH_xls][Spt-BH_xls]_Spt_67"/>
      <sheetName val="[Spt-BH_xls][Spt-BH_xls]B___261"/>
      <sheetName val="[Spt-BH_xls][Spt-BH_xls]_Spt_68"/>
      <sheetName val="[Spt-BH_xls][Spt-BH_xls]B___262"/>
      <sheetName val="[Spt-BH_xls][Spt-BH_xls]B___263"/>
      <sheetName val="[Spt-BH_xls][Spt-BH_xls]B___264"/>
      <sheetName val="[Spt-BH_xls][Spt-BH_xls]_Spt_69"/>
      <sheetName val="20th_Office1"/>
      <sheetName val="SP_Break_Up1"/>
      <sheetName val="Schd_8_Input1"/>
      <sheetName val="Emp_&amp;_Trng1"/>
      <sheetName val="Rate_analysis-_BOQ_1_1"/>
      <sheetName val="GR_slab-reinft1"/>
      <sheetName val="[Spt-BH_xls][Spt-BH_xls]B___265"/>
      <sheetName val="[Spt-BH_xls][Spt-BH_xls]B___266"/>
      <sheetName val="Bank_Guarantee1"/>
      <sheetName val="_Spt-BH_xls__Spt-BH_xls_B@__x01"/>
      <sheetName val="_Spt-BH_xls__Spt-BH_xls_B@___x1"/>
      <sheetName val="_Spt-BH_xls_B@__x005f_x0000__x01"/>
      <sheetName val="_Spt-BH_xls_B@_1"/>
      <sheetName val="_Spt-BH_xls_B@_@__$1"/>
      <sheetName val="_Spt-BH_xls_B@__@_____$__1"/>
      <sheetName val="_Spt-BH_xls_B@__@___$_1"/>
      <sheetName val="_Spt-BH_xls__Spt-BH_xls_B@_@__1"/>
      <sheetName val="[Spt-BH_xls][Spt-BH_xls]B___267"/>
      <sheetName val="[Spt-BH_xls][Spt-BH_xls]B___268"/>
      <sheetName val="[Spt-BH_xls][Spt-BH_xls]B___269"/>
      <sheetName val="[Spt-BH_xls][Spt-BH_xls]B___270"/>
      <sheetName val="Operating_Statistics1"/>
      <sheetName val="N_T-M-30_GDS1"/>
      <sheetName val="PROVISIONAL_SUMS1"/>
      <sheetName val="JSSL_BOQ1"/>
      <sheetName val="N_T-M-451"/>
      <sheetName val="[Spt-BH_xls][Spt-BH_xls]B___271"/>
      <sheetName val="[Spt-BH_xls][Spt-BH_xls]_Spt_70"/>
      <sheetName val="[Spt-BH_xls][Spt-BH_xls]B___272"/>
      <sheetName val="[Spt-BH_xls][Spt-BH_xls]B___273"/>
      <sheetName val="[Spt-BH_xls][Spt-BH_xls]B___274"/>
      <sheetName val="[Spt-BH_xls]B____x005f_x0004_______22"/>
      <sheetName val="[Spt-BH_xls]B___x005f_x0000__x005f_x0004_22"/>
      <sheetName val="Rate_analysis_civil1"/>
      <sheetName val="material_and_Labour_rate1"/>
      <sheetName val="LIFE_&amp;_REP_PROVN1"/>
      <sheetName val="O&amp;M_CREW1"/>
      <sheetName val="[Spt-BH_xls][Spt-BH_xls]B___275"/>
      <sheetName val="[Spt-BH_xls][Spt-BH_xls]B___276"/>
      <sheetName val="[Spt-BH_xls][Spt-BH_xls]B___277"/>
      <sheetName val="[Spt-BH_xls][Spt-BH_xls]B___278"/>
      <sheetName val="Detail_In_Door_Stad1"/>
      <sheetName val="[Spt-BH_xls][Spt-BH_xls]B___279"/>
      <sheetName val="[Spt-BH_xls][Spt-BH_xls]B___280"/>
      <sheetName val="Facilites_Master1"/>
      <sheetName val="EQP_Master1"/>
      <sheetName val="Contract_Status1"/>
      <sheetName val="[Spt-BH_xls][Spt-BH_xls]B___281"/>
      <sheetName val="[Spt-BH_xls][Spt-BH_xls]_Spt_71"/>
      <sheetName val="[Spt-BH_xls][Spt-BH_xls]B___282"/>
      <sheetName val="[Spt-BH_xls][Spt-BH_xls]B___283"/>
      <sheetName val="[Spt-BH_xls][Spt-BH_xls]_Spt_72"/>
      <sheetName val="[Spt-BH_xls][Spt-BH_xls]B___284"/>
      <sheetName val="[Spt-BH_xls][Spt-BH_xls]B___285"/>
      <sheetName val="[Spt-BH_xls][Spt-BH_xls]_Spt_73"/>
      <sheetName val="[Spt-BH_xls][Spt-BH_xls]B___286"/>
      <sheetName val="[Spt-BH_xls][Spt-BH_xls]B___287"/>
      <sheetName val="[Spt-BH_xls][Spt-BH_xls]B___288"/>
      <sheetName val="[Spt-BH_xls][Spt-BH_xls]_Spt_74"/>
      <sheetName val="[Spt-BH_xls][Spt-BH_xls]B___289"/>
      <sheetName val="[Spt-BH_xls][Spt-BH_xls]_Spt_75"/>
      <sheetName val="[Spt-BH_xls][Spt-BH_xls]B___290"/>
      <sheetName val="[Spt-BH_xls][Spt-BH_xls]B___291"/>
      <sheetName val="[Spt-BH_xls][Spt-BH_xls]B___292"/>
      <sheetName val="[Spt-BH_xls][Spt-BH_xls]B___293"/>
      <sheetName val="[Spt-BH_xls][Spt-BH_xls]B___294"/>
      <sheetName val="[Spt-BH_xls][Spt-BH_xls]_Spt_76"/>
      <sheetName val="[Spt-BH_xls][Spt-BH_xls]B___295"/>
      <sheetName val="[Spt-BH_xls][Spt-BH_xls]_Spt_77"/>
      <sheetName val="[Spt-BH_xls][Spt-BH_xls]B___296"/>
      <sheetName val="[Spt-BH_xls][Spt-BH_xls]B___297"/>
      <sheetName val="[Spt-BH_xls][Spt-BH_xls]B___298"/>
      <sheetName val="[Spt-BH_xls][Spt-BH_xls]B___299"/>
      <sheetName val="[Spt-BH_xls][Spt-BH_xls]B___300"/>
      <sheetName val="[Spt-BH_xls][Spt-BH_xls]_Spt_78"/>
      <sheetName val="Abstract_for_Variation12"/>
      <sheetName val="LBD_VARIATION12"/>
      <sheetName val="LT_Motor_catalog13"/>
      <sheetName val="Cable_cat13"/>
      <sheetName val="PRRM_Dashboard30"/>
      <sheetName val="Debits_as_on_12_04_0828"/>
      <sheetName val="2_2_띠장의_설계7"/>
      <sheetName val="Cost_of_O_&amp;_O12"/>
      <sheetName val="pr_cal12"/>
      <sheetName val="TRF_details12"/>
      <sheetName val="Material_12"/>
      <sheetName val="Labour_&amp;_Plant12"/>
      <sheetName val="Index_28"/>
      <sheetName val="Email_Approval_Template28"/>
      <sheetName val="1_Executive_Summary28"/>
      <sheetName val="2_Risk_Assessment_Analysis28"/>
      <sheetName val="3_Pre-Approval28"/>
      <sheetName val="4_CIS28"/>
      <sheetName val="5_Change_Order28"/>
      <sheetName val="5_1__Re-book_De-book_order28"/>
      <sheetName val="6_Contract_Re-estimates28"/>
      <sheetName val="7a_BG_Approval_Form28"/>
      <sheetName val="7b_BG_Email_Approval_Template28"/>
      <sheetName val="8_LAD_Approval_Form28"/>
      <sheetName val="9_LOI_Checklist28"/>
      <sheetName val="10_RPS_Information_Form28"/>
      <sheetName val="11_Proj_Cashflow_28"/>
      <sheetName val="11_1_Cash-flow_Chart28"/>
      <sheetName val="Threshold_Calculator28"/>
      <sheetName val="Version_Control28"/>
      <sheetName val="Prebid_Review28"/>
      <sheetName val="DJC_Parameters28"/>
      <sheetName val="Selling_Summary28"/>
      <sheetName val="1-BAS_(cost)28"/>
      <sheetName val="Controller_Configuration28"/>
      <sheetName val="IO_Summary28"/>
      <sheetName val="2-FAS_(cost)28"/>
      <sheetName val="Cost_Summary28"/>
      <sheetName val="3-PA_(cost)28"/>
      <sheetName val="Approved_Make28"/>
      <sheetName val="Basis_of_offer28"/>
      <sheetName val="High_Level_Summary28"/>
      <sheetName val="4-ACS__(cost)28"/>
      <sheetName val="5-CCTV__(cost)28"/>
      <sheetName val="6-FFT__(cost)28"/>
      <sheetName val="7-_Service_Retrofit__(cost)28"/>
      <sheetName val="8-Service_PSA,O&amp;M__(cost)28"/>
      <sheetName val="9-_Service_L&amp;M__(cost)28"/>
      <sheetName val="non_fixed_DJC_28"/>
      <sheetName val="10-UPG_(cost)28"/>
      <sheetName val="11-ESG__(cost)28"/>
      <sheetName val="12-Products_(cost)28"/>
      <sheetName val="13-VAV__(cost)28"/>
      <sheetName val="14-REF_(cost)28"/>
      <sheetName val="15_-_Local_Chiller_(cost)28"/>
      <sheetName val="Selling-Local_Chiller28"/>
      <sheetName val="Material_Cost_JCS28"/>
      <sheetName val="Costing_USD_Chiller28"/>
      <sheetName val="Selling-USD_Chiller28"/>
      <sheetName val="PRICE_MATRIX_-JCIPL28"/>
      <sheetName val="COST_SUMMARY-_JCIPL28"/>
      <sheetName val="6_-FFT-JCIPL28"/>
      <sheetName val="7-Ser_Retro_-JCIPL28"/>
      <sheetName val="8-Ser_PSA,_O&amp;M_-JCIPL28"/>
      <sheetName val="9-Ser_L&amp;M_-JCIPL28"/>
      <sheetName val="10-UPG_JCIPL28"/>
      <sheetName val="11-ESG_JCIPL28"/>
      <sheetName val="12-Products_JCIPL28"/>
      <sheetName val="13-VAV_JCIPL28"/>
      <sheetName val="14-REF_JCMRL_28"/>
      <sheetName val="Proj__DJC-JCIPL28"/>
      <sheetName val="_L0_DDC_128"/>
      <sheetName val="L0_DDC-228"/>
      <sheetName val="L16_DDC-328"/>
      <sheetName val="L16_DDC-528"/>
      <sheetName val="L17_DDC-628"/>
      <sheetName val="L17_DDC-7_28"/>
      <sheetName val="L18_DDC-828"/>
      <sheetName val="2-AutoDialer_Sys28"/>
      <sheetName val="1-BAS1_(cost)28"/>
      <sheetName val="2-BAS2_(cost)28"/>
      <sheetName val="Deviations-Project_Risks28"/>
      <sheetName val="IO_Schedule28"/>
      <sheetName val="Materials_Cost12"/>
      <sheetName val="Staff_Forecast_spread28"/>
      <sheetName val="Direct_cost_shed_A-2_28"/>
      <sheetName val="Inputs_&amp;_Summary_Output12"/>
      <sheetName val="Broad_Refresher_Model12"/>
      <sheetName val="Fin_Sum12"/>
      <sheetName val="Material_List_12"/>
      <sheetName val="2_BHK3"/>
      <sheetName val="BALANCE-IOTL_3"/>
      <sheetName val="Basic_Rates2"/>
      <sheetName val="activit-graph__2"/>
      <sheetName val="kppl_pl3"/>
      <sheetName val="[Spt-BH_xls][Spt-BH_xls]B@[?_x2"/>
      <sheetName val="BQ_List2"/>
      <sheetName val="Vind_-_BtB2"/>
      <sheetName val="PCS_DATA2"/>
      <sheetName val="[Spt-BH_xls][Spt-BH_xls]_Spt_79"/>
      <sheetName val="Prelims_Breakup2"/>
      <sheetName val="Staff_planning2"/>
      <sheetName val="1_yr_maintainance2"/>
      <sheetName val="Data_sheet2"/>
      <sheetName val="MASTER_RATE_ANALYSIS2"/>
      <sheetName val="foot-slab_reinft2"/>
      <sheetName val="Camp_Power_Cost3"/>
      <sheetName val="beam-reinft-machine_rm2"/>
      <sheetName val="[Spt-BH_xls][Spt-BH_xls]_Spt_80"/>
      <sheetName val="[Spt-BH_xls][Spt-BH_xls]B___301"/>
      <sheetName val="[Spt-BH_xls][Spt-BH_xls]B___302"/>
      <sheetName val="[Spt-BH_xls][Spt-BH_xls]B___303"/>
      <sheetName val="[Spt-BH_xls][Spt-BH_xls]_Spt_81"/>
      <sheetName val="[Spt-BH_xls][Spt-BH_xls]B___304"/>
      <sheetName val="[Spt-BH_xls][Spt-BH_xls]B___305"/>
      <sheetName val="[Spt-BH_xls][Spt-BH_xls]B___306"/>
      <sheetName val="[Spt-BH_xls][Spt-BH_xls]B___307"/>
      <sheetName val="[Spt-BH_xls][Spt-BH_xls]B___308"/>
      <sheetName val="[Spt-BH_xls][Spt-BH_xls]B___309"/>
      <sheetName val="[Spt-BH_xls][Spt-BH_xls]_Spt_82"/>
      <sheetName val="[Spt-BH_xls][Spt-BH_xls]B___310"/>
      <sheetName val="[Spt-BH_xls]B____x005f_x0004_______23"/>
      <sheetName val="[Spt-BH_xls]B___x005f_x0000__x005f_x0004_23"/>
      <sheetName val="[Spt-BH_xls][Spt-BH_xls]B___311"/>
      <sheetName val="[Spt-BH_xls][Spt-BH_xls]B___312"/>
      <sheetName val="[Spt-BH_xls][Spt-BH_xls]B___313"/>
      <sheetName val="[Spt-BH_xls][Spt-BH_xls]_Spt_83"/>
      <sheetName val="[Spt-BH_xls][Spt-BH_xls]B___314"/>
      <sheetName val="[Spt-BH_xls][Spt-BH_xls]B___315"/>
      <sheetName val="[Spt-BH_xls][Spt-BH_xls]B___316"/>
      <sheetName val="[Spt-BH_xls][Spt-BH_xls]_Spt_84"/>
      <sheetName val="[Spt-BH_xls][Spt-BH_xls]B___317"/>
      <sheetName val="[Spt-BH_xls][Spt-BH_xls]B___318"/>
      <sheetName val="[Spt-BH_xls][Spt-BH_xls]B___319"/>
      <sheetName val="[Spt-BH_xls][Spt-BH_xls]B___320"/>
      <sheetName val="[Spt-BH_xls][Spt-BH_xls]B___321"/>
      <sheetName val="[Spt-BH_xls][Spt-BH_xls]B___322"/>
      <sheetName val="[Spt-BH_xls][Spt-BH_xls]_Spt_85"/>
      <sheetName val="[Spt-BH_xls][Spt-BH_xls]B___323"/>
      <sheetName val="[Spt-BH_xls]B____x005f_x0004_______24"/>
      <sheetName val="[Spt-BH_xls]B___x005f_x0000__x005f_x0004_24"/>
      <sheetName val="[Spt-BH_xls][Spt-BH_xls]B___324"/>
      <sheetName val="[Spt-BH_xls][Spt-BH_xls]B___325"/>
      <sheetName val="[Spt-BH_xls][Spt-BH_xls]B___326"/>
      <sheetName val="[Spt-BH_xls][Spt-BH_xls]_Spt_86"/>
      <sheetName val="[Spt-BH_xls][Spt-BH_xls]B___327"/>
      <sheetName val="[Spt-BH_xls][Spt-BH_xls]B___328"/>
      <sheetName val="[Spt-BH_xls][Spt-BH_xls]B___329"/>
      <sheetName val="[Spt-BH_xls][Spt-BH_xls]B___330"/>
      <sheetName val="[Spt-BH_xls][Spt-BH_xls]B___331"/>
      <sheetName val="[Spt-BH_xls][Spt-BH_xls]B___332"/>
      <sheetName val="[Spt-BH_xls]B____x005f_x0004_______25"/>
      <sheetName val="[Spt-BH_xls]B___x005f_x0000__x005f_x0004_25"/>
      <sheetName val="[Spt-BH_xls][Spt-BH_xls]B___333"/>
      <sheetName val="[Spt-BH_xls][Spt-BH_xls]_Spt_87"/>
      <sheetName val="[Spt-BH_xls][Spt-BH_xls]B___334"/>
      <sheetName val="[Spt-BH_xls][Spt-BH_xls]B___335"/>
      <sheetName val="[Spt-BH_xls][Spt-BH_xls]B___336"/>
      <sheetName val="[Spt-BH_xls][Spt-BH_xls]B___337"/>
      <sheetName val="[Spt-BH_xls][Spt-BH_xls]B___338"/>
      <sheetName val="[Spt-BH_xls][Spt-BH_xls]B___339"/>
      <sheetName val="[Spt-BH_xls]B____x005f_x0004_______26"/>
      <sheetName val="[Spt-BH_xls]B___x005f_x0000__x005f_x0004_26"/>
      <sheetName val="[Spt-BH_xls][Spt-BH_xls]B___340"/>
      <sheetName val="[Spt-BH_xls][Spt-BH_xls]B___341"/>
      <sheetName val="[Spt-BH_xls][Spt-BH_xls]B___342"/>
      <sheetName val="[Spt-BH_xls][Spt-BH_xls]B___343"/>
      <sheetName val="[Spt-BH_xls][Spt-BH_xls]B___344"/>
      <sheetName val="[Spt-BH_xls][Spt-BH_xls]_Spt_88"/>
      <sheetName val="[Spt-BH_xls][Spt-BH_xls]B___345"/>
      <sheetName val="[Spt-BH_xls][Spt-BH_xls]B___346"/>
      <sheetName val="[Spt-BH_xls][Spt-BH_xls]B___347"/>
      <sheetName val="[Spt-BH_xls][Spt-BH_xls]_Spt_89"/>
      <sheetName val="[Spt-BH_xls][Spt-BH_xls]B___348"/>
      <sheetName val="[Spt-BH_xls][Spt-BH_xls]B___349"/>
      <sheetName val="[Spt-BH_xls][Spt-BH_xls]B___350"/>
      <sheetName val="[Spt-BH_xls]B____x005f_x0004_______27"/>
      <sheetName val="[Spt-BH_xls]B___x005f_x0000__x005f_x0004_27"/>
      <sheetName val="[Spt-BH_xls][Spt-BH_xls]B___351"/>
      <sheetName val="[Spt-BH_xls][Spt-BH_xls]B___352"/>
      <sheetName val="[Spt-BH_xls][Spt-BH_xls]B___353"/>
      <sheetName val="_Spt-BH_xls_B@_2"/>
      <sheetName val="_Spt-BH_xls__Spt-BH_xls_B@_2"/>
      <sheetName val="_Spt-BH_xls__Spt-BH_xls_B@_@__2"/>
      <sheetName val="_Spt-BH_xls__Spt-BH_xls_B@__@_2"/>
      <sheetName val="_Spt-BH_xls_B@_@__$2"/>
      <sheetName val="_Spt-BH_xls_B@__@_____$__2"/>
      <sheetName val="_Spt-BH_xls__Spt-BH_xls__Spt-B2"/>
      <sheetName val="PANEL_ANNEXURE2"/>
      <sheetName val="Bill_No_2_to_8_(Rev)"/>
      <sheetName val="GR_slab-reinft2"/>
      <sheetName val="_Spt-BH_xls__Spt-BH_xls_B@___x2"/>
      <sheetName val="Day_work"/>
      <sheetName val="SàQa@???²"/>
      <sheetName val="[Spt-BH_xls][Spt-BH_xls]B___354"/>
      <sheetName val="[Spt-BH_xls]B____x005f_x0004_______28"/>
      <sheetName val="[Spt-BH_xls]B___x005f_x0000__x005f_x0004_28"/>
      <sheetName val="[Spt-BH_xls][Spt-BH_xls]B___355"/>
      <sheetName val="[Spt-BH_xls][Spt-BH_xls]B___356"/>
      <sheetName val="[Spt-BH_xls][Spt-BH_xls]B___357"/>
      <sheetName val="[Spt-BH_xls][Spt-BH_xls]B___358"/>
      <sheetName val="[Spt-BH_xls][Spt-BH_xls]B___359"/>
      <sheetName val="[Spt-BH_xls][Spt-BH_xls]B___360"/>
      <sheetName val="[Spt-BH_xls][Spt-BH_xls]B___361"/>
      <sheetName val="[Spt-BH_xls][Spt-BH_xls]B___362"/>
      <sheetName val="[Spt-BH_xls][Spt-BH_xls]B___363"/>
      <sheetName val="[Spt-BH_xls][Spt-BH_xls]_Spt_90"/>
      <sheetName val="[Spt-BH_xls][Spt-BH_xls]B___364"/>
      <sheetName val="[Spt-BH_xls][Spt-BH_xls]B___365"/>
      <sheetName val="[Spt-BH_xls][Spt-BH_xls]B___366"/>
      <sheetName val="[Spt-BH_xls][Spt-BH_xls]B___367"/>
      <sheetName val="[Spt-BH_xls][Spt-BH_xls]B___368"/>
      <sheetName val="[Spt-BH_xls][Spt-BH_xls]B___369"/>
      <sheetName val="[Spt-BH_xls][Spt-BH_xls]B___370"/>
      <sheetName val="[Spt-BH_xls][Spt-BH_xls]B___371"/>
      <sheetName val="[Spt-BH_xls][Spt-BH_xls]B___372"/>
      <sheetName val="B@[@_x0000"/>
      <sheetName val="[Spt-BH_xls][Spt-BH_xls]_Spt_91"/>
      <sheetName val="Design_Requirements"/>
      <sheetName val="[Spt-BH_xls][Spt-BH_xls]B___373"/>
      <sheetName val="[Spt-BH_xls][Spt-BH_xls]B___374"/>
      <sheetName val="[Spt-BH_xls][Spt-BH_xls]B___375"/>
      <sheetName val="[Spt-BH_xls][Spt-BH_xls]_Spt_92"/>
      <sheetName val="[Spt-BH_xls][Spt-BH_xls]B___376"/>
      <sheetName val="[Spt-BH_xls][Spt-BH_xls]B___377"/>
      <sheetName val="[Spt-BH_xls][Spt-BH_xls]B___378"/>
      <sheetName val="[Spt-BH_xls][Spt-BH_xls]_Spt_93"/>
      <sheetName val="[Spt-BH_xls][Spt-BH_xls]B___379"/>
      <sheetName val="[Spt-BH_xls][Spt-BH_xls]B___380"/>
      <sheetName val="[Spt-BH_xls][Spt-BH_xls]B___381"/>
      <sheetName val="[Spt-BH_xls][Spt-BH_xls]_Spt_94"/>
      <sheetName val="[Spt-BH_xls][Spt-BH_xls]B___382"/>
      <sheetName val="[Spt-BH_xls][Spt-BH_xls]B___383"/>
      <sheetName val="[Spt-BH_xls][Spt-BH_xls]B___384"/>
      <sheetName val="[Spt-BH_xls]B____x005f_x0004_______29"/>
      <sheetName val="[Spt-BH_xls]B___x005f_x0000__x005f_x0004_29"/>
      <sheetName val="[Spt-BH_xls][Spt-BH_xls]B___385"/>
      <sheetName val="[Spt-BH_xls][Spt-BH_xls]B___386"/>
      <sheetName val="[Spt-BH_xls][Spt-BH_xls]_Spt_95"/>
      <sheetName val="[Spt-BH_xls][Spt-BH_xls]_Spt_96"/>
      <sheetName val="[Spt-BH_xls][Spt-BH_xls]_Spt_97"/>
      <sheetName val="[Spt-BH_xls][Spt-BH_xls]_Spt_98"/>
      <sheetName val="[Spt-BH_xls][Spt-BH_xls]_Spt_99"/>
      <sheetName val="[Spt-BH_xls][Spt-BH_xls]_Spt100"/>
      <sheetName val="[Spt-BH_xls][Spt-BH_xls]_Spt101"/>
      <sheetName val="[Spt-BH_xls][Spt-BH_xls]B___387"/>
      <sheetName val="[Spt-BH_xls][Spt-BH_xls]B___388"/>
      <sheetName val="[Spt-BH_xls][Spt-BH_xls]B___389"/>
      <sheetName val="[Spt-BH_xls][Spt-BH_xls]B___390"/>
      <sheetName val="[Spt-BH_xls][Spt-BH_xls]B___391"/>
      <sheetName val="[Spt-BH_xls][Spt-BH_xls]B___392"/>
      <sheetName val="[Spt-BH_xls][Spt-BH_xls]B___393"/>
      <sheetName val="[Spt-BH_xls][Spt-BH_xls]B___394"/>
      <sheetName val="[Spt-BH_xls][Spt-BH_xls]_Spt102"/>
      <sheetName val="[Spt-BH_xls][Spt-BH_xls]B___395"/>
      <sheetName val="[Spt-BH_xls][Spt-BH_xls]B___396"/>
      <sheetName val="[Spt-BH_xls][Spt-BH_xls]B___397"/>
      <sheetName val="[Spt-BH_xls][Spt-BH_xls]_Spt103"/>
      <sheetName val="[Spt-BH_xls][Spt-BH_xls]B___398"/>
      <sheetName val="[Spt-BH_xls][Spt-BH_xls]B___399"/>
      <sheetName val="[Spt-BH_xls][Spt-BH_xls]B___400"/>
      <sheetName val="[Spt-BH_xls][Spt-BH_xls]B___401"/>
      <sheetName val="[Spt-BH_xls][Spt-BH_xls]B___402"/>
      <sheetName val="[Spt-BH_xls][Spt-BH_xls]B___403"/>
      <sheetName val="[Spt-BH_xls][Spt-BH_xls]B___404"/>
      <sheetName val="Materials_"/>
      <sheetName val="[Spt-BH_xls][Spt-BH_xls]B___405"/>
      <sheetName val="[Spt-BH_xls][Spt-BH_xls]B___406"/>
      <sheetName val="[Spt-BH_xls][Spt-BH_xls]B___407"/>
      <sheetName val="[Spt-BH_xls][Spt-BH_xls]_Spt104"/>
      <sheetName val="[Spt-BH_xls][Spt-BH_xls]B___408"/>
      <sheetName val="[Spt-BH_xls][Spt-BH_xls]B___409"/>
      <sheetName val="[Spt-BH_xls][Spt-BH_xls]B___410"/>
      <sheetName val="[Spt-BH_xls]B____x005f_x0004_______30"/>
      <sheetName val="[Spt-BH_xls]B___x005f_x0000__x005f_x0004_30"/>
      <sheetName val="[Spt-BH_xls]B____x005f_x0004_______31"/>
      <sheetName val="[Spt-BH_xls]B___x005f_x0000__x005f_x0004_31"/>
      <sheetName val="[Spt-BH_xls][Spt-BH_xls]_Spt105"/>
      <sheetName val="[Spt-BH_xls][Spt-BH_xls]B___411"/>
      <sheetName val="[Spt-BH_xls][Spt-BH_xls]B___412"/>
      <sheetName val="[Spt-BH_xls][Spt-BH_xls]B___413"/>
      <sheetName val="[Spt-BH_xls][Spt-BH_xls]_Spt106"/>
      <sheetName val="[Spt-BH_xls][Spt-BH_xls]B___414"/>
      <sheetName val="[Spt-BH_xls][Spt-BH_xls]B___415"/>
      <sheetName val="[Spt-BH_xls][Spt-BH_xls]B___416"/>
      <sheetName val="[Spt-BH_xls][Spt-BH_xls]_Spt107"/>
      <sheetName val="[Spt-BH_xls][Spt-BH_xls]B___417"/>
      <sheetName val="[Spt-BH_xls][Spt-BH_xls]B___418"/>
      <sheetName val="[Spt-BH_xls][Spt-BH_xls]B___419"/>
      <sheetName val="[Spt-BH_xls][Spt-BH_xls]B___420"/>
      <sheetName val="[Spt-BH_xls][Spt-BH_xls]B___421"/>
      <sheetName val="[Spt-BH_xls][Spt-BH_xls]B___422"/>
      <sheetName val="[Spt-BH_xls][Spt-BH_xls]B___423"/>
      <sheetName val="[Spt-BH_xls]B____x005f_x0004_______32"/>
      <sheetName val="[Spt-BH_xls]B___x005f_x0000__x005f_x0004_32"/>
      <sheetName val="[Spt-BH_xls][Spt-BH_xls]B___424"/>
      <sheetName val="[Spt-BH_xls][Spt-BH_xls]_Spt108"/>
      <sheetName val="[Spt-BH_xls][Spt-BH_xls]B___425"/>
      <sheetName val="[Spt-BH_xls][Spt-BH_xls]B___426"/>
      <sheetName val="[Spt-BH_xls][Spt-BH_xls]B___427"/>
      <sheetName val="[Spt-BH_xls][Spt-BH_xls]B___428"/>
      <sheetName val="[Spt-BH_xls][Spt-BH_xls]B___429"/>
      <sheetName val="[Spt-BH_xls][Spt-BH_xls]B___430"/>
      <sheetName val="[Spt-BH_xls][Spt-BH_xls]B___431"/>
      <sheetName val="[Spt-BH_xls]B____x005f_x0004_______33"/>
      <sheetName val="[Spt-BH_xls]B___x005f_x0000__x005f_x0004_33"/>
      <sheetName val="[Spt-BH_xls][Spt-BH_xls]B___432"/>
      <sheetName val="[Spt-BH_xls][Spt-BH_xls]_Spt109"/>
      <sheetName val="[Spt-BH_xls][Spt-BH_xls]B___433"/>
      <sheetName val="[Spt-BH_xls][Spt-BH_xls]B___434"/>
      <sheetName val="[Spt-BH_xls][Spt-BH_xls]B___435"/>
      <sheetName val="[Spt-BH_xls][Spt-BH_xls]B___436"/>
      <sheetName val="[Spt-BH_xls][Spt-BH_xls]B___437"/>
      <sheetName val="[Spt-BH_xls][Spt-BH_xls]B___438"/>
      <sheetName val="[Spt-BH_xls][Spt-BH_xls]B___439"/>
      <sheetName val="[Spt-BH_xls]B____x005f_x0004_______34"/>
      <sheetName val="[Spt-BH_xls]B___x005f_x0000__x005f_x0004_34"/>
      <sheetName val="[Spt-BH_xls][Spt-BH_xls]B___440"/>
      <sheetName val="[Spt-BH_xls][Spt-BH_xls]_Spt110"/>
      <sheetName val="[Spt-BH_xls][Spt-BH_xls]B___441"/>
      <sheetName val="[Spt-BH_xls][Spt-BH_xls]B___442"/>
      <sheetName val="[Spt-BH_xls][Spt-BH_xls]B___443"/>
      <sheetName val="[Spt-BH_xls][Spt-BH_xls]B___444"/>
      <sheetName val="[Spt-BH_xls][Spt-BH_xls]B___445"/>
      <sheetName val="[Spt-BH_xls][Spt-BH_xls]B___446"/>
      <sheetName val="SP_Break_Up2"/>
      <sheetName val="[Spt-BH_xls][Spt-BH_xls]_Spt111"/>
      <sheetName val="[Spt-BH_xls][Spt-BH_xls]B___447"/>
      <sheetName val="[Spt-BH_xls][Spt-BH_xls]_Spt112"/>
      <sheetName val="[Spt-BH_xls][Spt-BH_xls]B___448"/>
      <sheetName val="[Spt-BH_xls][Spt-BH_xls]B___449"/>
      <sheetName val="[Spt-BH_xls][Spt-BH_xls]B___450"/>
      <sheetName val="[Spt-BH_xls][Spt-BH_xls]B___451"/>
      <sheetName val="[Spt-BH_xls][Spt-BH_xls]B___452"/>
      <sheetName val="[Spt-BH_xls][Spt-BH_xls]B___453"/>
      <sheetName val="[Spt-BH_xls][Spt-BH_xls]B___454"/>
      <sheetName val="[Spt-BH_xls][Spt-BH_xls]B___455"/>
      <sheetName val="[Spt-BH_xls][Spt-BH_xls]B___456"/>
      <sheetName val="[Spt-BH_xls][Spt-BH_xls]B___457"/>
      <sheetName val="[Spt-BH_xls][Spt-BH_xls]_Spt113"/>
      <sheetName val="[Spt-BH_xls][Spt-BH_xls]B___458"/>
      <sheetName val="[Spt-BH_xls][Spt-BH_xls]B___459"/>
      <sheetName val="[Spt-BH_xls][Spt-BH_xls]B___460"/>
      <sheetName val="[Spt-BH_xls][Spt-BH_xls]B___461"/>
      <sheetName val="[Spt-BH_xls][Spt-BH_xls]B___462"/>
      <sheetName val="[Spt-BH_xls][Spt-BH_xls]B___463"/>
      <sheetName val="[Spt-BH_xls][Spt-BH_xls]B___464"/>
      <sheetName val="[Spt-BH_xls][Spt-BH_xls]B___465"/>
      <sheetName val="[Spt-BH_xls][Spt-BH_xls]B___466"/>
      <sheetName val="[Spt-BH_xls][Spt-BH_xls]_Spt114"/>
      <sheetName val="[Spt-BH_xls][Spt-BH_xls]B___467"/>
      <sheetName val="[Spt-BH_xls]B____x005f_x0004_______35"/>
      <sheetName val="[Spt-BH_xls]B___x005f_x0000__x005f_x0004_35"/>
      <sheetName val="[Spt-BH_xls][Spt-BH_xls]B___468"/>
      <sheetName val="[Spt-BH_xls][Spt-BH_xls]B___469"/>
      <sheetName val="[Spt-BH_xls][Spt-BH_xls]B___470"/>
      <sheetName val="[Spt-BH_xls][Spt-BH_xls]_Spt115"/>
      <sheetName val="[Spt-BH_xls][Spt-BH_xls]B___471"/>
      <sheetName val="[Spt-BH_xls][Spt-BH_xls]B___472"/>
      <sheetName val="[Spt-BH_xls][Spt-BH_xls]B___473"/>
      <sheetName val="[Spt-BH_xls][Spt-BH_xls]_Spt116"/>
      <sheetName val="[Spt-BH_xls][Spt-BH_xls]B___474"/>
      <sheetName val="[Spt-BH_xls][Spt-BH_xls]B___475"/>
      <sheetName val="[Spt-BH_xls][Spt-BH_xls]B___476"/>
      <sheetName val="[Spt-BH_xls][Spt-BH_xls]B___477"/>
      <sheetName val="[Spt-BH_xls][Spt-BH_xls]B___478"/>
      <sheetName val="[Spt-BH_xls][Spt-BH_xls]B___479"/>
      <sheetName val="[Spt-BH_xls][Spt-BH_xls]_Spt117"/>
      <sheetName val="[Spt-BH_xls][Spt-BH_xls]B___480"/>
      <sheetName val="[Spt-BH_xls][Spt-BH_xls]B___481"/>
      <sheetName val="[Spt-BH_xls][Spt-BH_xls]B___482"/>
      <sheetName val="[Spt-BH_xls][Spt-BH_xls]B___483"/>
      <sheetName val="[Spt-BH_xls][Spt-BH_xls]B___484"/>
      <sheetName val="[Spt-BH_xls][Spt-BH_xls]B___485"/>
      <sheetName val="[Spt-BH_xls][Spt-BH_xls]_Spt118"/>
      <sheetName val="[Spt-BH_xls][Spt-BH_xls]B___486"/>
      <sheetName val="[Spt-BH_xls][Spt-BH_xls]B___487"/>
      <sheetName val="[Spt-BH_xls][Spt-BH_xls]B___488"/>
      <sheetName val="[Spt-BH_xls][Spt-BH_xls]B___489"/>
      <sheetName val="[Spt-BH_xls][Spt-BH_xls]B___490"/>
      <sheetName val="[Spt-BH_xls][Spt-BH_xls]B___491"/>
      <sheetName val="[Spt-BH_xls][Spt-BH_xls]_Spt119"/>
      <sheetName val="[Spt-BH_xls][Spt-BH_xls]B___492"/>
      <sheetName val="[Spt-BH_xls][Spt-BH_xls]B___493"/>
      <sheetName val="[Spt-BH_xls][Spt-BH_xls]B___494"/>
      <sheetName val="[Spt-BH_xls][Spt-BH_xls]B___495"/>
      <sheetName val="[Spt-BH_xls][Spt-BH_xls]B___496"/>
      <sheetName val="[Spt-BH_xls][Spt-BH_xls]B___497"/>
      <sheetName val="[Spt-BH_xls][Spt-BH_xls]_Spt120"/>
      <sheetName val="[Spt-BH_xls][Spt-BH_xls]B___498"/>
      <sheetName val="[Spt-BH_xls][Spt-BH_xls]B___499"/>
      <sheetName val="[Spt-BH_xls][Spt-BH_xls]B___500"/>
      <sheetName val="[Spt-BH_xls][Spt-BH_xls]_Spt121"/>
      <sheetName val="[Spt-BH_xls][Spt-BH_xls]B___501"/>
      <sheetName val="[Spt-BH_xls][Spt-BH_xls]B___502"/>
      <sheetName val="[Spt-BH_xls][Spt-BH_xls]B___503"/>
      <sheetName val="[Spt-BH_xls][Spt-BH_xls]_Spt122"/>
      <sheetName val="[Spt-BH_xls][Spt-BH_xls]B___504"/>
      <sheetName val="[Spt-BH_xls]B____x005f_x0004_______36"/>
      <sheetName val="[Spt-BH_xls]B___x005f_x0000__x005f_x0004_36"/>
      <sheetName val="[Spt-BH_xls][Spt-BH_xls]B___505"/>
      <sheetName val="[Spt-BH_xls][Spt-BH_xls]B___506"/>
      <sheetName val="[Spt-BH_xls][Spt-BH_xls]B___507"/>
      <sheetName val="[Spt-BH_xls][Spt-BH_xls]_Spt123"/>
      <sheetName val="[Spt-BH_xls][Spt-BH_xls]_Spt124"/>
      <sheetName val="[Spt-BH_xls][Spt-BH_xls]B___508"/>
      <sheetName val="[Spt-BH_xls][Spt-BH_xls]B___509"/>
      <sheetName val="[Spt-BH_xls][Spt-BH_xls]B___510"/>
      <sheetName val="[Spt-BH_xls][Spt-BH_xls]_Spt125"/>
      <sheetName val="[Spt-BH_xls][Spt-BH_xls]B___511"/>
      <sheetName val="[Spt-BH_xls]B____x005f_x0004_______37"/>
      <sheetName val="[Spt-BH_xls]B___x005f_x0000__x005f_x0004_37"/>
      <sheetName val="[Spt-BH_xls][Spt-BH_xls]B___512"/>
      <sheetName val="[Spt-BH_xls][Spt-BH_xls]B___513"/>
      <sheetName val="[Spt-BH_xls][Spt-BH_xls]B___514"/>
      <sheetName val="[Spt-BH_xls][Spt-BH_xls]B___515"/>
      <sheetName val="[Spt-BH_xls][Spt-BH_xls]B___516"/>
      <sheetName val="[Spt-BH_xls][Spt-BH_xls]B___517"/>
      <sheetName val="[Spt-BH_xls][Spt-BH_xls]B___518"/>
      <sheetName val="[Spt-BH_xls][Spt-BH_xls]B___519"/>
      <sheetName val="[Spt-BH_xls][Spt-BH_xls]B___520"/>
      <sheetName val="[Spt-BH_xls][Spt-BH_xls]_Spt126"/>
      <sheetName val="[Spt-BH_xls][Spt-BH_xls]B___521"/>
      <sheetName val="[Spt-BH_xls][Spt-BH_xls]B___522"/>
      <sheetName val="[Spt-BH_xls][Spt-BH_xls]B___523"/>
      <sheetName val="[Spt-BH_xls][Spt-BH_xls]B___524"/>
      <sheetName val="[Spt-BH_xls][Spt-BH_xls]B___525"/>
      <sheetName val="[Spt-BH_xls][Spt-BH_xls]B___526"/>
      <sheetName val="[Spt-BH_xls][Spt-BH_xls]B___527"/>
      <sheetName val="[Spt-BH_xls][Spt-BH_xls]B___528"/>
      <sheetName val="[Spt-BH_xls][Spt-BH_xls]B___529"/>
      <sheetName val="[Spt-BH_xls][Spt-BH_xls]_Spt127"/>
      <sheetName val="[Spt-BH_xls][Spt-BH_xls]B___530"/>
      <sheetName val="[Spt-BH_xls][Spt-BH_xls]B___531"/>
      <sheetName val="[Spt-BH_xls][Spt-BH_xls]B___532"/>
      <sheetName val="[Spt-BH_xls][Spt-BH_xls]_Spt128"/>
      <sheetName val="[Spt-BH_xls][Spt-BH_xls]_Spt129"/>
      <sheetName val="[Spt-BH_xls][Spt-BH_xls]B___533"/>
      <sheetName val="[Spt-BH_xls][Spt-BH_xls]B___534"/>
      <sheetName val="[Spt-BH_xls][Spt-BH_xls]B___535"/>
      <sheetName val="[Spt-BH_xls][Spt-BH_xls]B___536"/>
      <sheetName val="[Spt-BH_xls][Spt-BH_xls]B___537"/>
      <sheetName val="[Spt-BH_xls][Spt-BH_xls]B___538"/>
      <sheetName val="[Spt-BH_xls][Spt-BH_xls]_Spt130"/>
      <sheetName val="[Spt-BH_xls][Spt-BH_xls]B___539"/>
      <sheetName val="[Spt-BH_xls][Spt-BH_xls]B___540"/>
      <sheetName val="[Spt-BH_xls][Spt-BH_xls]B___541"/>
      <sheetName val="[Spt-BH_xls][Spt-BH_xls]B___542"/>
      <sheetName val="[Spt-BH_xls][Spt-BH_xls]B___543"/>
      <sheetName val="[Spt-BH_xls][Spt-BH_xls]B___544"/>
      <sheetName val="[Spt-BH_xls][Spt-BH_xls]_Spt131"/>
      <sheetName val="[Spt-BH_xls][Spt-BH_xls]B___545"/>
      <sheetName val="[Spt-BH_xls][Spt-BH_xls]B___546"/>
      <sheetName val="[Spt-BH_xls][Spt-BH_xls]B___547"/>
      <sheetName val="[Spt-BH_xls][Spt-BH_xls]_Spt132"/>
      <sheetName val="[Spt-BH_xls][Spt-BH_xls]B___548"/>
      <sheetName val="[Spt-BH_xls][Spt-BH_xls]B___549"/>
      <sheetName val="[Spt-BH_xls][Spt-BH_xls]B___550"/>
      <sheetName val="[Spt-BH_xls][Spt-BH_xls]_Spt133"/>
      <sheetName val="[Spt-BH_xls][Spt-BH_xls]B___551"/>
      <sheetName val="[Spt-BH_xls][Spt-BH_xls]B___552"/>
      <sheetName val="[Spt-BH_xls][Spt-BH_xls]B___553"/>
      <sheetName val="[Spt-BH_xls][Spt-BH_xls]B___554"/>
      <sheetName val="[Spt-BH_xls][Spt-BH_xls]B___555"/>
      <sheetName val="[Spt-BH_xls][Spt-BH_xls]B___556"/>
      <sheetName val="[Spt-BH_xls]B____x005f_x0004_______38"/>
      <sheetName val="[Spt-BH_xls]B___x005f_x0000__x005f_x0004_38"/>
      <sheetName val="[Spt-BH_xls][Spt-BH_xls]B___557"/>
      <sheetName val="[Spt-BH_xls][Spt-BH_xls]B___558"/>
      <sheetName val="[Spt-BH_xls][Spt-BH_xls]B___559"/>
      <sheetName val="[Spt-BH_xls][Spt-BH_xls]B___560"/>
      <sheetName val="[Spt-BH_xls][Spt-BH_xls]B___561"/>
      <sheetName val="[Spt-BH_xls][Spt-BH_xls]B___562"/>
      <sheetName val="[Spt-BH_xls][Spt-BH_xls]B___563"/>
      <sheetName val="[Spt-BH_xls]B____x005f_x0004_______39"/>
      <sheetName val="[Spt-BH_xls]B___x005f_x0000__x005f_x0004_39"/>
      <sheetName val="[Spt-BH_xls][Spt-BH_xls]B___564"/>
      <sheetName val="[Spt-BH_xls][Spt-BH_xls]_Spt134"/>
      <sheetName val="[Spt-BH_xls][Spt-BH_xls]B___565"/>
      <sheetName val="[Spt-BH_xls][Spt-BH_xls]B___566"/>
      <sheetName val="[Spt-BH_xls][Spt-BH_xls]B___567"/>
      <sheetName val="[Spt-BH_xls][Spt-BH_xls]B___568"/>
      <sheetName val="[Spt-BH_xls][Spt-BH_xls]B___569"/>
      <sheetName val="[Spt-BH_xls][Spt-BH_xls]B___570"/>
      <sheetName val="[Spt-BH_xls][Spt-BH_xls]B___571"/>
      <sheetName val="[Spt-BH_xls][Spt-BH_xls]B___572"/>
      <sheetName val="[Spt-BH_xls][Spt-BH_xls]B___573"/>
      <sheetName val="[Spt-BH_xls][Spt-BH_xls]_Spt135"/>
      <sheetName val="[Spt-BH_xls][Spt-BH_xls]B___574"/>
      <sheetName val="[Spt-BH_xls][Spt-BH_xls]B___575"/>
      <sheetName val="[Spt-BH_xls][Spt-BH_xls]B___576"/>
      <sheetName val="[Spt-BH_xls][Spt-BH_xls]_Spt136"/>
      <sheetName val="[Spt-BH_xls][Spt-BH_xls]B___577"/>
      <sheetName val="[Spt-BH_xls][Spt-BH_xls]B___578"/>
      <sheetName val="[Spt-BH_xls][Spt-BH_xls]B___579"/>
      <sheetName val="[Spt-BH_xls][Spt-BH_xls]_Spt137"/>
      <sheetName val="[Spt-BH_xls][Spt-BH_xls]B___580"/>
      <sheetName val="[Spt-BH_xls][Spt-BH_xls]B___581"/>
      <sheetName val="[Spt-BH_xls][Spt-BH_xls]B___582"/>
      <sheetName val="[Spt-BH_xls][Spt-BH_xls]_Spt138"/>
      <sheetName val="[Spt-BH_xls][Spt-BH_xls]B___583"/>
      <sheetName val="[Spt-BH_xls][Spt-BH_xls]B___584"/>
      <sheetName val="[Spt-BH_xls][Spt-BH_xls]B___585"/>
      <sheetName val="[Spt-BH_xls][Spt-BH_xls]_Spt139"/>
      <sheetName val="[Spt-BH_xls][Spt-BH_xls]B___586"/>
      <sheetName val="[Spt-BH_xls][Spt-BH_xls]B___587"/>
      <sheetName val="[Spt-BH_xls]B____x005f_x0004_______40"/>
      <sheetName val="[Spt-BH_xls]B___x005f_x0000__x005f_x0004_40"/>
      <sheetName val="[Spt-BH_xls][Spt-BH_xls]B___588"/>
      <sheetName val="[Spt-BH_xls][Spt-BH_xls]B___589"/>
      <sheetName val="[Spt-BH_xls][Spt-BH_xls]B___590"/>
      <sheetName val="[Spt-BH_xls][Spt-BH_xls]B___591"/>
      <sheetName val="[Spt-BH_xls][Spt-BH_xls]B___592"/>
      <sheetName val="[Spt-BH_xls][Spt-BH_xls]_Spt140"/>
      <sheetName val="[Spt-BH_xls][Spt-BH_xls]B___593"/>
      <sheetName val="[Spt-BH_xls][Spt-BH_xls]B___594"/>
      <sheetName val="[Spt-BH_xls][Spt-BH_xls]B___595"/>
      <sheetName val="[Spt-BH_xls][Spt-BH_xls]B___596"/>
      <sheetName val="[Spt-BH_xls][Spt-BH_xls]B___597"/>
      <sheetName val="[Spt-BH_xls][Spt-BH_xls]B___598"/>
      <sheetName val="[Spt-BH_xls][Spt-BH_xls]B___599"/>
      <sheetName val="[Spt-BH_xls][Spt-BH_xls]B___600"/>
      <sheetName val="[Spt-BH_xls]B____x005f_x0004_______41"/>
      <sheetName val="[Spt-BH_xls]B___x005f_x0000__x005f_x0004_41"/>
      <sheetName val="[Spt-BH_xls][Spt-BH_xls]B___601"/>
      <sheetName val="INDIGINEOUS_ITEMS_"/>
      <sheetName val="TMT_STEEL"/>
      <sheetName val="Extra_Item"/>
      <sheetName val="_Spt-BH_xls_B@_@_"/>
      <sheetName val="[Spt-BH_xls]B@[2"/>
      <sheetName val="[Spt-BH_xls][Spt-BH_xls]B@[2"/>
      <sheetName val="TORRENT_CEMENT"/>
      <sheetName val="Schd_8_Input2"/>
      <sheetName val="Emp_&amp;_Trng2"/>
      <sheetName val="Rate_analysis-_BOQ_1_2"/>
      <sheetName val="_Spt-BH_xls_B@__@___$_2"/>
      <sheetName val="[Spt-BH_xls][Spt-BH_xls]B___602"/>
      <sheetName val="[Spt-BH_xls][Spt-BH_xls]B___603"/>
      <sheetName val="[Spt-BH_xls][Spt-BH_xls]B___604"/>
      <sheetName val="[Spt-BH_xls][Spt-BH_xls]B___605"/>
      <sheetName val="입찰내역_발주처_양식2"/>
      <sheetName val="SC_Cost_FEB_032"/>
      <sheetName val="DM_tANK_Allow2"/>
      <sheetName val="20th_Office2"/>
      <sheetName val="Bank_Guarantee2"/>
      <sheetName val="_Spt-BH_xls__Spt-BH_xls_B@__x02"/>
      <sheetName val="_Spt-BH_xls_B@__x005f_x0000__x02"/>
      <sheetName val="Operating_Statistics2"/>
      <sheetName val="N_T-M-30_GDS2"/>
      <sheetName val="PROVISIONAL_SUMS2"/>
      <sheetName val="JSSL_BOQ2"/>
      <sheetName val="N_T-M-452"/>
      <sheetName val="Rate_analysis_civil2"/>
      <sheetName val="material_and_Labour_rate2"/>
      <sheetName val="LIFE_&amp;_REP_PROVN2"/>
      <sheetName val="O&amp;M_CREW2"/>
      <sheetName val="[Spt-BH_xls][Spt-BH_xls]B___606"/>
      <sheetName val="[Spt-BH_xls][Spt-BH_xls]B___607"/>
      <sheetName val="Detail_In_Door_Stad2"/>
      <sheetName val="Facilites_Master2"/>
      <sheetName val="EQP_Master2"/>
      <sheetName val="Contract_Status2"/>
      <sheetName val="[Spt-BH_xls][Spt-BH_xls]B___608"/>
      <sheetName val="[Spt-BH_xls][Spt-BH_xls]B___609"/>
      <sheetName val="[Spt-BH_xls][Spt-BH_xls]B___610"/>
      <sheetName val="[Spt-BH_xls][Spt-BH_xls]B___611"/>
      <sheetName val="[Spt-BH_xls][Spt-BH_xls]B___612"/>
      <sheetName val="[Spt-BH_xls][Spt-BH_xls]B___613"/>
      <sheetName val="[Spt-BH_xls][Spt-BH_xls]B___614"/>
      <sheetName val="[Spt-BH_xls][Spt-BH_xls]_Spt141"/>
      <sheetName val="[Spt-BH_xls][Spt-BH_xls]B___615"/>
      <sheetName val="[Spt-BH_xls][Spt-BH_xls]B___616"/>
      <sheetName val="[Spt-BH_xls][Spt-BH_xls]B___617"/>
      <sheetName val="[Spt-BH_xls][Spt-BH_xls]_Spt142"/>
      <sheetName val="[Spt-BH_xls][Spt-BH_xls]_Spt143"/>
      <sheetName val="[Spt-BH_xls][Spt-BH_xls]B___618"/>
      <sheetName val="[Spt-BH_xls][Spt-BH_xls]B___619"/>
      <sheetName val="[Spt-BH_xls][Spt-BH_xls]B___620"/>
      <sheetName val="[Spt-BH_xls][Spt-BH_xls]B___621"/>
      <sheetName val="[Spt-BH_xls][Spt-BH_xls]B___622"/>
      <sheetName val="[Spt-BH_xls][Spt-BH_xls]B___623"/>
      <sheetName val="[Spt-BH_xls][Spt-BH_xls]B___624"/>
      <sheetName val="[Spt-BH_xls][Spt-BH_xls]B___625"/>
      <sheetName val="[Spt-BH_xls][Spt-BH_xls]B___626"/>
      <sheetName val="[Spt-BH_xls][Spt-BH_xls]_Spt144"/>
      <sheetName val="[Spt-BH_xls][Spt-BH_xls]B___627"/>
      <sheetName val="[Spt-BH_xls][Spt-BH_xls]B___628"/>
      <sheetName val="[Spt-BH_xls][Spt-BH_xls]B___629"/>
      <sheetName val="[Spt-BH_xls][Spt-BH_xls]_Spt145"/>
      <sheetName val="[Spt-BH_xls][Spt-BH_xls]B___630"/>
      <sheetName val="[Spt-BH_xls][Spt-BH_xls]B___631"/>
      <sheetName val="[Spt-BH_xls][Spt-BH_xls]B___632"/>
      <sheetName val="[Spt-BH_xls][Spt-BH_xls]_Spt146"/>
      <sheetName val="[Spt-BH_xls][Spt-BH_xls]B___633"/>
      <sheetName val="[Spt-BH_xls][Spt-BH_xls]B___634"/>
      <sheetName val="[Spt-BH_xls][Spt-BH_xls]B___635"/>
      <sheetName val="[Spt-BH_xls][Spt-BH_xls]_Spt147"/>
      <sheetName val="[Spt-BH_xls][Spt-BH_xls]B___636"/>
      <sheetName val="[Spt-BH_xls][Spt-BH_xls]B___637"/>
      <sheetName val="[Spt-BH_xls][Spt-BH_xls]B___638"/>
      <sheetName val="[Spt-BH_xls][Spt-BH_xls]B___639"/>
      <sheetName val="[Spt-BH_xls][Spt-BH_xls]B___640"/>
      <sheetName val="[Spt-BH_xls][Spt-BH_xls]B___641"/>
      <sheetName val="[Spt-BH_xls][Spt-BH_xls]_Spt148"/>
      <sheetName val="[Spt-BH_xls][Spt-BH_xls]B___642"/>
      <sheetName val="[Spt-BH_xls][Spt-BH_xls]B___643"/>
      <sheetName val="[Spt-BH_xls][Spt-BH_xls]B___644"/>
      <sheetName val="[Spt-BH_xls][Spt-BH_xls]_Spt149"/>
      <sheetName val="[Spt-BH_xls][Spt-BH_xls]B___645"/>
      <sheetName val="[Spt-BH_xls][Spt-BH_xls]B___646"/>
      <sheetName val="[Spt-BH_xls]B____x005f_x0004_______42"/>
      <sheetName val="[Spt-BH_xls]B___x005f_x0000__x005f_x0004_42"/>
      <sheetName val="[Spt-BH_xls][Spt-BH_xls]B___647"/>
      <sheetName val="[Spt-BH_xls][Spt-BH_xls]B___648"/>
      <sheetName val="[Spt-BH_xls][Spt-BH_xls]B___649"/>
      <sheetName val="[Spt-BH_xls][Spt-BH_xls]_Spt150"/>
      <sheetName val="[Spt-BH_xls][Spt-BH_xls]B___650"/>
      <sheetName val="[Spt-BH_xls][Spt-BH_xls]B___651"/>
      <sheetName val="[Spt-BH_xls][Spt-BH_xls]B___652"/>
      <sheetName val="[Spt-BH_xls][Spt-BH_xls]B___653"/>
      <sheetName val="[Spt-BH_xls][Spt-BH_xls]B___654"/>
      <sheetName val="[Spt-BH_xls]B____x005f_x0004_______43"/>
      <sheetName val="[Spt-BH_xls]B___x005f_x0000__x005f_x0004_43"/>
      <sheetName val="[Spt-BH_xls][Spt-BH_xls]B___655"/>
      <sheetName val="[Spt-BH_xls][Spt-BH_xls]B___656"/>
      <sheetName val="[Spt-BH_xls][Spt-BH_xls]_Spt151"/>
      <sheetName val="[Spt-BH_xls][Spt-BH_xls]_Spt152"/>
      <sheetName val="[Spt-BH_xls][Spt-BH_xls]B___657"/>
      <sheetName val="[Spt-BH_xls][Spt-BH_xls]B___658"/>
      <sheetName val="[Spt-BH_xls][Spt-BH_xls]B___659"/>
      <sheetName val="[Spt-BH_xls][Spt-BH_xls]_Spt153"/>
      <sheetName val="[Spt-BH_xls][Spt-BH_xls]B___660"/>
      <sheetName val="[Spt-BH_xls][Spt-BH_xls]B___661"/>
      <sheetName val="[Spt-BH_xls][Spt-BH_xls]B___662"/>
      <sheetName val="[Spt-BH_xls][Spt-BH_xls]B___663"/>
      <sheetName val="[Spt-BH_xls][Spt-BH_xls]B___664"/>
      <sheetName val="[Spt-BH_xls][Spt-BH_xls]B___665"/>
      <sheetName val="[Spt-BH_xls][Spt-BH_xls]B___666"/>
      <sheetName val="[Spt-BH_xls][Spt-BH_xls]B___667"/>
      <sheetName val="[Spt-BH_xls][Spt-BH_xls]B___668"/>
      <sheetName val="[Spt-BH_xls][Spt-BH_xls]B___669"/>
      <sheetName val="[Spt-BH_xls][Spt-BH_xls]B___670"/>
      <sheetName val="[Spt-BH_xls][Spt-BH_xls]B___671"/>
      <sheetName val="[Spt-BH_xls][Spt-BH_xls]_Spt154"/>
      <sheetName val="[Spt-BH_xls][Spt-BH_xls]B___672"/>
      <sheetName val="[Spt-BH_xls][Spt-BH_xls]B___673"/>
      <sheetName val="[Spt-BH_xls][Spt-BH_xls]B___674"/>
      <sheetName val="[Spt-BH_xls][Spt-BH_xls]_Spt155"/>
      <sheetName val="[Spt-BH_xls][Spt-BH_xls]B___675"/>
      <sheetName val="[Spt-BH_xls][Spt-BH_xls]B___676"/>
      <sheetName val="[Spt-BH_xls][Spt-BH_xls]B___677"/>
      <sheetName val="[Spt-BH_xls][Spt-BH_xls]B___678"/>
      <sheetName val="[Spt-BH_xls][Spt-BH_xls]B___679"/>
      <sheetName val="[Spt-BH_xls][Spt-BH_xls]B___680"/>
      <sheetName val="[Spt-BH_xls][Spt-BH_xls]B___681"/>
      <sheetName val="[Spt-BH_xls][Spt-BH_xls]B___682"/>
      <sheetName val="[Spt-BH_xls][Spt-BH_xls]B___683"/>
      <sheetName val="[Spt-BH_xls][Spt-BH_xls]_Spt156"/>
      <sheetName val="[Spt-BH_xls][Spt-BH_xls]B___684"/>
      <sheetName val="[Spt-BH_xls]B____x005f_x0004_______44"/>
      <sheetName val="[Spt-BH_xls]B___x005f_x0000__x005f_x0004_44"/>
      <sheetName val="[Spt-BH_xls][Spt-BH_xls]B___685"/>
      <sheetName val="[Spt-BH_xls][Spt-BH_xls]B___686"/>
      <sheetName val="[Spt-BH_xls][Spt-BH_xls]_Spt157"/>
      <sheetName val="[Spt-BH_xls][Spt-BH_xls]B___687"/>
      <sheetName val="[Spt-BH_xls][Spt-BH_xls]B___688"/>
      <sheetName val="[Spt-BH_xls][Spt-BH_xls]B___689"/>
      <sheetName val="[Spt-BH_xls][Spt-BH_xls]_Spt158"/>
      <sheetName val="[Spt-BH_xls][Spt-BH_xls]B___690"/>
      <sheetName val="[Spt-BH_xls][Spt-BH_xls]B___691"/>
      <sheetName val="[Spt-BH_xls][Spt-BH_xls]B___692"/>
      <sheetName val="[Spt-BH_xls][Spt-BH_xls]B___693"/>
      <sheetName val="[Spt-BH_xls]B____x005f_x0004_______45"/>
      <sheetName val="[Spt-BH_xls]B___x005f_x0000__x005f_x0004_45"/>
      <sheetName val="[Spt-BH_xls][Spt-BH_xls]_Spt159"/>
      <sheetName val="[Spt-BH_xls][Spt-BH_xls]B___694"/>
      <sheetName val="[Spt-BH_xls][Spt-BH_xls]B___695"/>
      <sheetName val="[Spt-BH_xls][Spt-BH_xls]B___696"/>
      <sheetName val="[Spt-BH_xls][Spt-BH_xls]B___697"/>
      <sheetName val="[Spt-BH_xls][Spt-BH_xls]B___698"/>
      <sheetName val="[Spt-BH_xls][Spt-BH_xls]B___699"/>
      <sheetName val="[Spt-BH_xls][Spt-BH_xls]B___700"/>
      <sheetName val="[Spt-BH_xls][Spt-BH_xls]B___701"/>
      <sheetName val="[Spt-BH_xls][Spt-BH_xls]B___702"/>
      <sheetName val="[Spt-BH_xls][Spt-BH_xls]B___703"/>
      <sheetName val="[Spt-BH_xls][Spt-BH_xls]B___704"/>
      <sheetName val="[Spt-BH_xls]B____x005f_x0004_______46"/>
      <sheetName val="[Spt-BH_xls]B___x005f_x0000__x005f_x0004_46"/>
      <sheetName val="[Spt-BH_xls][Spt-BH_xls]B___705"/>
      <sheetName val="[Spt-BH_xls][Spt-BH_xls]B___706"/>
      <sheetName val="[Spt-BH_xls][Spt-BH_xls]_Spt160"/>
      <sheetName val="[Spt-BH_xls][Spt-BH_xls]B___707"/>
      <sheetName val="[Spt-BH_xls][Spt-BH_xls]B___708"/>
      <sheetName val="[Spt-BH_xls][Spt-BH_xls]B___709"/>
      <sheetName val="[Spt-BH_xls][Spt-BH_xls]B___710"/>
      <sheetName val="[Spt-BH_xls][Spt-BH_xls]B___711"/>
      <sheetName val="[Spt-BH_xls][Spt-BH_xls]B___712"/>
      <sheetName val="[Spt-BH_xls][Spt-BH_xls]B___713"/>
      <sheetName val="[Spt-BH_xls]B____x005f_x0004_______47"/>
      <sheetName val="[Spt-BH_xls]B___x005f_x0000__x005f_x0004_47"/>
      <sheetName val="[Spt-BH_xls][Spt-BH_xls]B___714"/>
      <sheetName val="[Spt-BH_xls]B____x005f_x0004_______48"/>
      <sheetName val="[Spt-BH_xls]B___x005f_x0000__x005f_x0004_48"/>
      <sheetName val="[Spt-BH_xls][Spt-BH_xls]_Spt161"/>
      <sheetName val="[Spt-BH_xls][Spt-BH_xls]B___715"/>
      <sheetName val="[Spt-BH_xls][Spt-BH_xls]B___716"/>
      <sheetName val="[Spt-BH_xls][Spt-BH_xls]B___717"/>
      <sheetName val="[Spt-BH_xls][Spt-BH_xls]B___718"/>
      <sheetName val="[Spt-BH_xls][Spt-BH_xls]B___719"/>
      <sheetName val="[Spt-BH_xls][Spt-BH_xls]B___720"/>
      <sheetName val="[Spt-BH_xls][Spt-BH_xls]B___721"/>
      <sheetName val="[Spt-BH_xls]B____x005f_x0004_______49"/>
      <sheetName val="[Spt-BH_xls]B___x005f_x0000__x005f_x0004_49"/>
      <sheetName val="[Spt-BH_xls][Spt-BH_xls]_Spt162"/>
      <sheetName val="[Spt-BH_xls][Spt-BH_xls]B___722"/>
      <sheetName val="[Spt-BH_xls][Spt-BH_xls]B___723"/>
      <sheetName val="[Spt-BH_xls][Spt-BH_xls]B___724"/>
      <sheetName val="[Spt-BH_xls][Spt-BH_xls]B___725"/>
      <sheetName val="[Spt-BH_xls][Spt-BH_xls]B___726"/>
      <sheetName val="[Spt-BH_xls][Spt-BH_xls]B___727"/>
      <sheetName val="[Spt-BH_xls][Spt-BH_xls]B___728"/>
      <sheetName val="[Spt-BH_xls]B____x005f_x0004_______50"/>
      <sheetName val="[Spt-BH_xls]B___x005f_x0000__x005f_x0004_50"/>
      <sheetName val="[Spt-BH_xls][Spt-BH_xls]_Spt163"/>
      <sheetName val="[Spt-BH_xls][Spt-BH_xls]B___729"/>
      <sheetName val="[Spt-BH_xls][Spt-BH_xls]B___730"/>
      <sheetName val="[Spt-BH_xls][Spt-BH_xls]B___731"/>
      <sheetName val="[Spt-BH_xls][Spt-BH_xls]B___732"/>
      <sheetName val="[Spt-BH_xls][Spt-BH_xls]B___733"/>
      <sheetName val="[Spt-BH_xls][Spt-BH_xls]B___734"/>
      <sheetName val="[Spt-BH_xls][Spt-BH_xls]B___735"/>
      <sheetName val="[Spt-BH_xls]B____x005f_x0004_______51"/>
      <sheetName val="[Spt-BH_xls]B___x005f_x0000__x005f_x0004_51"/>
      <sheetName val="[Spt-BH_xls][Spt-BH_xls]_Spt164"/>
      <sheetName val="[Spt-BH_xls][Spt-BH_xls]B___736"/>
      <sheetName val="[Spt-BH_xls][Spt-BH_xls]B___737"/>
      <sheetName val="[Spt-BH_xls][Spt-BH_xls]B___738"/>
      <sheetName val="[Spt-BH_xls][Spt-BH_xls]B___739"/>
      <sheetName val="[Spt-BH_xls][Spt-BH_xls]B___740"/>
      <sheetName val="[Spt-BH_xls][Spt-BH_xls]B___741"/>
      <sheetName val="[Spt-BH_xls][Spt-BH_xls]B___742"/>
      <sheetName val="[Spt-BH_xls][Spt-BH_xls]B___743"/>
      <sheetName val="[Spt-BH_xls][Spt-BH_xls]B___744"/>
      <sheetName val="[Spt-BH_xls][Spt-BH_xls]_Spt165"/>
      <sheetName val="[Spt-BH_xls][Spt-BH_xls]B___745"/>
      <sheetName val="[Spt-BH_xls][Spt-BH_xls]B___746"/>
      <sheetName val="[Spt-BH_xls]B____x005f_x0004_______52"/>
      <sheetName val="[Spt-BH_xls]B___x005f_x0000__x005f_x0004_52"/>
      <sheetName val="[Spt-BH_xls][Spt-BH_xls]B___747"/>
      <sheetName val="[Spt-BH_xls][Spt-BH_xls]B___748"/>
      <sheetName val="[Spt-BH_xls][Spt-BH_xls]B___749"/>
      <sheetName val="[Spt-BH_xls][Spt-BH_xls]B___750"/>
      <sheetName val="[Spt-BH_xls][Spt-BH_xls]B___751"/>
      <sheetName val="[Spt-BH_xls][Spt-BH_xls]_Spt166"/>
      <sheetName val="[Spt-BH_xls][Spt-BH_xls]B___752"/>
      <sheetName val="[Spt-BH_xls][Spt-BH_xls]B___753"/>
      <sheetName val="[Spt-BH_xls][Spt-BH_xls]B___754"/>
      <sheetName val="[Spt-BH_xls][Spt-BH_xls]_Spt167"/>
      <sheetName val="[Spt-BH_xls][Spt-BH_xls]B___755"/>
      <sheetName val="[Spt-BH_xls][Spt-BH_xls]B___756"/>
      <sheetName val="[Spt-BH_xls][Spt-BH_xls]B___757"/>
      <sheetName val="[Spt-BH_xls][Spt-BH_xls]B___758"/>
      <sheetName val="[Spt-BH_xls][Spt-BH_xls]B___759"/>
      <sheetName val="[Spt-BH_xls][Spt-BH_xls]B___760"/>
      <sheetName val="[Spt-BH_xls][Spt-BH_xls]_Spt168"/>
      <sheetName val="[Spt-BH_xls][Spt-BH_xls]_Spt169"/>
      <sheetName val="[Spt-BH_xls]B____x005f_x0004_______53"/>
      <sheetName val="[Spt-BH_xls]B___x005f_x0000__x005f_x0004_53"/>
      <sheetName val="[Spt-BH_xls][Spt-BH_xls]B___761"/>
      <sheetName val="[Spt-BH_xls][Spt-BH_xls]B___762"/>
      <sheetName val="[Spt-BH_xls][Spt-BH_xls]B___763"/>
      <sheetName val="[Spt-BH_xls][Spt-BH_xls]B___764"/>
      <sheetName val="[Spt-BH_xls][Spt-BH_xls]B___765"/>
      <sheetName val="[Spt-BH_xls][Spt-BH_xls]B___766"/>
      <sheetName val="[Spt-BH_xls][Spt-BH_xls]B___767"/>
      <sheetName val="[Spt-BH_xls][Spt-BH_xls]_Spt170"/>
      <sheetName val="[Spt-BH_xls][Spt-BH_xls]B___768"/>
      <sheetName val="[Spt-BH_xls][Spt-BH_xls]B___769"/>
      <sheetName val="[Spt-BH_xls][Spt-BH_xls]B___770"/>
      <sheetName val="[Spt-BH_xls][Spt-BH_xls]B___771"/>
      <sheetName val="[Spt-BH_xls][Spt-BH_xls]B___772"/>
      <sheetName val="[Spt-BH_xls][Spt-BH_xls]B___773"/>
      <sheetName val="[Spt-BH_xls][Spt-BH_xls]_Spt171"/>
      <sheetName val="[Spt-BH_xls][Spt-BH_xls]B___774"/>
      <sheetName val="[Spt-BH_xls][Spt-BH_xls]B___775"/>
      <sheetName val="[Spt-BH_xls][Spt-BH_xls]B___776"/>
      <sheetName val="[Spt-BH_xls][Spt-BH_xls]B___777"/>
      <sheetName val="[Spt-BH_xls][Spt-BH_xls]B___778"/>
      <sheetName val="[Spt-BH_xls][Spt-BH_xls]B___779"/>
      <sheetName val="[Spt-BH_xls][Spt-BH_xls]_Spt172"/>
      <sheetName val="[Spt-BH.xls]B____x0004________2"/>
      <sheetName val="[Spt-BH.xls]B___x0004__2"/>
      <sheetName val="[Spt-BH.xls]B____x0004________3"/>
      <sheetName val="[Spt-BH.xls]B___x0004__3"/>
      <sheetName val="[Spt-BH.xls]B____x0004________4"/>
      <sheetName val="[Spt-BH.xls]B___x0004__4"/>
      <sheetName val="[Spt-BH.xls]B____x0004________5"/>
      <sheetName val="[Spt-BH.xls]B___x0004__5"/>
      <sheetName val="[Spt-BH.xls]B____x0004________6"/>
      <sheetName val="[Spt-BH.xls]B____x0004________7"/>
      <sheetName val="[Spt-BH.xls]B@[_x0004_@_"/>
      <sheetName val="[Spt-BH_xls]B@[_x0004_@_"/>
      <sheetName val="[Spt-BH_xls]B@[_x0004_@1"/>
      <sheetName val="[Spt-BH_xls]B@[_x0004_@2"/>
      <sheetName val="[Spt-BH_xls]B@[_x0004_@3"/>
      <sheetName val="[Spt-BH.xls]B____x0004_______37"/>
      <sheetName val="[Spt-BH.xls]B___x0004_34"/>
      <sheetName val="[Spt-BH.xls]B___x0004__7"/>
      <sheetName val="[Spt-BH.xls]B___x0004__6"/>
      <sheetName val="[Spt-BH.xls]B____x0004________8"/>
      <sheetName val="[Spt-BH.xls]B___x0004__8"/>
      <sheetName val="[Spt-BH.xls]B____x0004________9"/>
      <sheetName val="[Spt-BH.xls]B___x0004__9"/>
      <sheetName val="[Spt-BH.xls]B____x0004_______33"/>
      <sheetName val="[Spt-BH.xls]B___x0004_30"/>
      <sheetName val="[Spt-BH.xls]B____x0004_______10"/>
      <sheetName val="[Spt-BH.xls]B___x0004_10"/>
      <sheetName val="[Spt-BH.xls]B____x0004_______11"/>
      <sheetName val="[Spt-BH.xls]B___x0004_11"/>
      <sheetName val="[Spt-BH.xls]B____x0004_______13"/>
      <sheetName val="[Spt-BH.xls]B____x0004_______12"/>
      <sheetName val="[Spt-BH.xls]B____x0004_______14"/>
      <sheetName val="[Spt-BH.xls]B___x0004_12"/>
      <sheetName val="[Spt-BH.xls]B____x0004_______15"/>
      <sheetName val="[Spt-BH.xls]B___x0004_13"/>
      <sheetName val="[Spt-BH.xls]B____x0004_______22"/>
      <sheetName val="[Spt-BH.xls]B___x0004_20"/>
      <sheetName val="[Spt-BH.xls]B____x0004_______16"/>
      <sheetName val="[Spt-BH.xls]B___x0004_14"/>
      <sheetName val="[Spt-BH.xls]B____x0004_______17"/>
      <sheetName val="[Spt-BH.xls]B___x0004_15"/>
      <sheetName val="[Spt-BH.xls]B____x0004_______18"/>
      <sheetName val="[Spt-BH.xls]B___x0004_16"/>
      <sheetName val="[Spt-BH.xls]B____x0004_______19"/>
      <sheetName val="[Spt-BH.xls]B___x0004_17"/>
      <sheetName val="[Spt-BH.xls]B____x0004_______20"/>
      <sheetName val="[Spt-BH.xls]B___x0004_18"/>
      <sheetName val="[Spt-BH.xls]B____x0004_______21"/>
      <sheetName val="[Spt-BH.xls]B___x0004_19"/>
      <sheetName val="[Spt-BH.xls]B____x0004_______24"/>
      <sheetName val="[Spt-BH.xls]B____x0004_______23"/>
      <sheetName val="[Spt-BH.xls]B___x0004_21"/>
      <sheetName val="[Spt-BH.xls]B____x0004_______25"/>
      <sheetName val="[Spt-BH.xls]B___x0004_22"/>
      <sheetName val="[Spt-BH.xls]B____x0004_______31"/>
      <sheetName val="[Spt-BH.xls]B___x0004_28"/>
      <sheetName val="[Spt-BH.xls]B____x0004_______26"/>
      <sheetName val="[Spt-BH.xls]B___x0004_23"/>
      <sheetName val="[Spt-BH.xls]B____x0004_______27"/>
      <sheetName val="[Spt-BH.xls]B___x0004_24"/>
      <sheetName val="[Spt-BH.xls]B____x0004_______28"/>
      <sheetName val="[Spt-BH.xls]B___x0004_25"/>
      <sheetName val="[Spt-BH.xls]B____x0004_______29"/>
      <sheetName val="[Spt-BH.xls]B___x0004_26"/>
      <sheetName val="[Spt-BH.xls]B____x0004_______30"/>
      <sheetName val="[Spt-BH.xls]B___x0004_27"/>
      <sheetName val="[Spt-BH.xls]B____x0004_______32"/>
      <sheetName val="[Spt-BH.xls]B___x0004_29"/>
      <sheetName val="[Spt-BH.xls]B____x0004_______34"/>
      <sheetName val="[Spt-BH.xls]B___x0004_31"/>
      <sheetName val="[Spt-BH.xls]B____x0004_______35"/>
      <sheetName val="[Spt-BH.xls]B___x0004_32"/>
      <sheetName val="[Spt-BH.xls]B____x0004_______36"/>
      <sheetName val="[Spt-BH.xls]B___x0004_33"/>
      <sheetName val="[Spt-BH.xls]B____x0004_______38"/>
      <sheetName val="[Spt-BH.xls]B___x0004_35"/>
      <sheetName val="[Spt-BH.xls]B____x0004_______40"/>
      <sheetName val="[Spt-BH.xls]B___x0004_37"/>
      <sheetName val="[Spt-BH.xls]B____x0004_______39"/>
      <sheetName val="[Spt-BH.xls]B___x0004_36"/>
      <sheetName val="[Spt-BH.xls]B____x0004_______41"/>
      <sheetName val="[Spt-BH.xls]B___x0004_38"/>
      <sheetName val="[Spt-BH.xls]B____x0004_______43"/>
      <sheetName val="[Spt-BH.xls]B____x0004_______42"/>
      <sheetName val="[Spt-BH.xls]B___x0004_39"/>
      <sheetName val="[Spt-BH.xls]B___x0004_40"/>
      <sheetName val="[Spt-BH.xls]B____x0004_______44"/>
      <sheetName val="[Spt-BH.xls]B___x0004_41"/>
      <sheetName val="[Spt-BH.xls]B____x0004_______46"/>
      <sheetName val="[Spt-BH.xls]B___x0004_43"/>
      <sheetName val="[Spt-BH.xls]B____x0004_______45"/>
      <sheetName val="[Spt-BH.xls]B___x0004_42"/>
      <sheetName val="[Spt-BH.xls]B____x0004_______48"/>
      <sheetName val="[Spt-BH.xls]B___x0004_45"/>
      <sheetName val="[Spt-BH.xls]B____x0004_______47"/>
      <sheetName val="[Spt-BH.xls]B___x0004_44"/>
      <sheetName val="[Spt-BH.xls]B____x0004_______49"/>
      <sheetName val="[Spt-BH.xls]B___x0004_46"/>
      <sheetName val="[Spt-BH.xls]B____x0004_______50"/>
      <sheetName val="[Spt-BH.xls]B___x0004_47"/>
      <sheetName val="[Spt-BH.xls]B____x0004_______52"/>
      <sheetName val="[Spt-BH.xls]B___x0004_49"/>
      <sheetName val="[Spt-BH.xls]B____x0004_______51"/>
      <sheetName val="[Spt-BH.xls]B___x0004_48"/>
      <sheetName val="[Spt-BH.xls]B____x0004_______53"/>
      <sheetName val="[Spt-BH.xls]B___x0004_50"/>
      <sheetName val="[Spt-BH.xls]B____x0004_______56"/>
      <sheetName val="[Spt-BH.xls]B___x0004_53"/>
      <sheetName val="[Spt-BH.xls]B____x0004_______54"/>
      <sheetName val="[Spt-BH.xls]B___x0004_51"/>
      <sheetName val="[Spt-BH.xls]B____x0004_______55"/>
      <sheetName val="[Spt-BH.xls]B___x0004_52"/>
      <sheetName val="[Spt-BH.xls]B____x0004_______57"/>
      <sheetName val="[Spt-BH.xls]B___x0004_54"/>
      <sheetName val="[Spt-BH.xls]B____x0004_______62"/>
      <sheetName val="[Spt-BH.xls]B___x0004_59"/>
      <sheetName val="[Spt-BH.xls]B____x0004_______58"/>
      <sheetName val="[Spt-BH.xls]B___x0004_55"/>
      <sheetName val="[Spt-BH.xls]B____x0004_______59"/>
      <sheetName val="[Spt-BH.xls]B___x0004_56"/>
      <sheetName val="[Spt-BH.xls]B____x0004_______60"/>
      <sheetName val="[Spt-BH.xls]B___x0004_57"/>
      <sheetName val="[Spt-BH.xls]B____x0004_______61"/>
      <sheetName val="[Spt-BH.xls]B___x0004_58"/>
      <sheetName val="[Spt-BH.xls]B____x0004_______64"/>
      <sheetName val="[Spt-BH.xls]B___x0004_61"/>
      <sheetName val="[Spt-BH.xls]B____x0004_______63"/>
      <sheetName val="[Spt-BH.xls]B___x0004_60"/>
      <sheetName val="[Spt-BH.xls]B____x0004_______65"/>
      <sheetName val="[Spt-BH.xls]B___x0004_62"/>
      <sheetName val="[Spt-BH.xls]B____x0004_______66"/>
      <sheetName val="[Spt-BH.xls]B___x0004_63"/>
      <sheetName val="[Spt-BH.xls]B____x0004_______67"/>
      <sheetName val="[Spt-BH.xls]B___x0004_64"/>
      <sheetName val="[Spt-BH.xls]B____x0004_______68"/>
      <sheetName val="[Spt-BH.xls]B___x0004_65"/>
      <sheetName val="[Spt-BH.xls]B____x0004_______70"/>
      <sheetName val="[Spt-BH.xls]B___x0004_67"/>
      <sheetName val="[Spt-BH.xls]B____x0004_______69"/>
      <sheetName val="[Spt-BH.xls]B___x0004_66"/>
      <sheetName val="[Spt-BH.xls]B____x0004_______71"/>
      <sheetName val="[Spt-BH.xls]B___x0004_68"/>
      <sheetName val="[Spt-BH.xls]B____x0004_______72"/>
      <sheetName val="[Spt-BH.xls]B___x0004_69"/>
      <sheetName val="[Spt-BH.xls]B____x0004_______73"/>
      <sheetName val="[Spt-BH.xls]B___x0004_70"/>
      <sheetName val="[Spt-BH.xls]B____x0004_______75"/>
      <sheetName val="[Spt-BH.xls]B___x0004_72"/>
      <sheetName val="[Spt-BH.xls]B____x0004_______74"/>
      <sheetName val="[Spt-BH.xls]B___x0004_71"/>
      <sheetName val="[Spt-BH.xls]B____x0004_______76"/>
      <sheetName val="[Spt-BH.xls]B___x0004_73"/>
      <sheetName val="[Spt-BH.xls]B____x0004_______79"/>
      <sheetName val="[Spt-BH.xls]B___x0004_76"/>
      <sheetName val="B@[_x0004_@_"/>
      <sheetName val="[Spt-BH.xls]B____x0004_______77"/>
      <sheetName val="[Spt-BH.xls]B___x0004_74"/>
      <sheetName val="[Spt-BH.xls]B____x0004_______78"/>
      <sheetName val="[Spt-BH.xls]B___x0004_75"/>
      <sheetName val="[Spt-BH.xls]B____x0004_______80"/>
      <sheetName val="[Spt-BH.xls]B___x0004_77"/>
      <sheetName val="[Spt-BH.xls]B____x0004_______81"/>
      <sheetName val="[Spt-BH.xls]B___x0004_78"/>
      <sheetName val="[Spt-BH.xls]B____x0004_______82"/>
      <sheetName val="[Spt-BH.xls]B___x0004_79"/>
      <sheetName val="[Spt-BH.xls]B____x0004_______83"/>
      <sheetName val="[Spt-BH.xls]B___x0004_80"/>
      <sheetName val="[Spt-BH.xls]B____x0004_______84"/>
      <sheetName val="[Spt-BH.xls]B___x0004_81"/>
      <sheetName val="[Spt-BH.xls]B____x0004_______87"/>
      <sheetName val="[Spt-BH.xls]B___x0004_84"/>
      <sheetName val="[Spt-BH.xls]B____x0004_______85"/>
      <sheetName val="[Spt-BH.xls]B___x0004_82"/>
      <sheetName val="[Spt-BH.xls]B____x0004_______86"/>
      <sheetName val="[Spt-BH.xls]B___x0004_83"/>
      <sheetName val="[Spt-BH.xls]B____x0004_______88"/>
      <sheetName val="[Spt-BH.xls]B___x0004_85"/>
      <sheetName val="[Spt-BH.xls]B____x0004_______91"/>
      <sheetName val="[Spt-BH.xls]B___x0004_88"/>
      <sheetName val="[Spt-BH.xls]B____x0004_______89"/>
      <sheetName val="[Spt-BH.xls]B___x0004_86"/>
      <sheetName val="[Spt-BH.xls]B____x0004_______90"/>
      <sheetName val="[Spt-BH.xls]B___x0004_87"/>
      <sheetName val="[Spt-BH.xls]B____x0004_______92"/>
      <sheetName val="[Spt-BH.xls]B___x0004_89"/>
      <sheetName val="[Spt-BH.xls]B____x0004_______94"/>
      <sheetName val="[Spt-BH.xls]B____x0004_______93"/>
      <sheetName val="[Spt-BH.xls]B____x0004_______95"/>
      <sheetName val="_Spt-BH.xls_B___x0000__x0004__4"/>
      <sheetName val="_Spt-BH.xls_B___x0000__x0004__3"/>
      <sheetName val="_Spt-BH.xls_B___x0000__x0004__2"/>
      <sheetName val="_Spt-BH.xls_B___x0000__x0004__6"/>
      <sheetName val="_Spt-BH.xls_B___x0000__x0004__5"/>
      <sheetName val="[Spt-BH.xls]B___x0000__x0004__2"/>
      <sheetName val="[Spt-BH.xls]B___x0000__x0004__3"/>
      <sheetName val="[Spt-BH.xls]B___x0000__x0004__4"/>
      <sheetName val="[Spt-BH.xls]B___x0000__x0004__5"/>
      <sheetName val="[Spt-BH.xls]B@[_x0000__x0004_@_"/>
      <sheetName val="[Spt-BH_xls]B@[_x0000__x0004_@_"/>
      <sheetName val="[Spt-BH_xls]B@[_x0000__x0004_@1"/>
      <sheetName val="[Spt-BH_xls]B@[_x0000__x0004_@2"/>
      <sheetName val="[Spt-BH_xls]B@[_x0000__x0004_@3"/>
      <sheetName val="[Spt-BH.xls]B___x0000__x0004_34"/>
      <sheetName val="[Spt-BH.xls]B___x0000__x0004__7"/>
      <sheetName val="[Spt-BH.xls]B___x0000__x0004__6"/>
      <sheetName val="[Spt-BH.xls]B___x0000__x0004__8"/>
      <sheetName val="[Spt-BH.xls]B___x0000__x0004__9"/>
      <sheetName val="[Spt-BH.xls]B___x0000__x0004_30"/>
      <sheetName val="[Spt-BH.xls]B___x0000__x0004_10"/>
      <sheetName val="[Spt-BH.xls]B___x0000__x0004_11"/>
      <sheetName val="[Spt-BH.xls]B___x0000__x0004_12"/>
      <sheetName val="[Spt-BH.xls]B___x0000__x0004_13"/>
      <sheetName val="[Spt-BH.xls]B___x0000__x0004_20"/>
      <sheetName val="[Spt-BH.xls]B___x0000__x0004_14"/>
      <sheetName val="[Spt-BH.xls]B___x0000__x0004_15"/>
      <sheetName val="[Spt-BH.xls]B___x0000__x0004_16"/>
      <sheetName val="[Spt-BH.xls]B___x0000__x0004_17"/>
      <sheetName val="[Spt-BH.xls]B___x0000__x0004_18"/>
      <sheetName val="[Spt-BH.xls]B___x0000__x0004_19"/>
      <sheetName val="[Spt-BH.xls]B___x0000__x0004_21"/>
      <sheetName val="[Spt-BH.xls]B___x0000__x0004_22"/>
      <sheetName val="[Spt-BH.xls]B___x0000__x0004_28"/>
      <sheetName val="[Spt-BH.xls]B___x0000__x0004_23"/>
      <sheetName val="[Spt-BH.xls]B___x0000__x0004_24"/>
      <sheetName val="[Spt-BH.xls]B___x0000__x0004_25"/>
      <sheetName val="[Spt-BH.xls]B___x0000__x0004_26"/>
      <sheetName val="[Spt-BH.xls]B___x0000__x0004_27"/>
      <sheetName val="[Spt-BH.xls]B___x0000__x0004_29"/>
      <sheetName val="[Spt-BH.xls]B___x0000__x0004_31"/>
      <sheetName val="[Spt-BH.xls]B___x0000__x0004_32"/>
      <sheetName val="[Spt-BH.xls]B___x0000__x0004_33"/>
      <sheetName val="[Spt-BH.xls]B___x0000__x0004_35"/>
      <sheetName val="[Spt-BH.xls]B___x0000__x0004_37"/>
      <sheetName val="[Spt-BH.xls]B___x0000__x0004_36"/>
      <sheetName val="[Spt-BH.xls]B___x0000__x0004_38"/>
      <sheetName val="[Spt-BH.xls]B___x0000__x0004_39"/>
      <sheetName val="[Spt-BH.xls]B___x0000__x0004_40"/>
      <sheetName val="[Spt-BH.xls]B___x0000__x0004_41"/>
      <sheetName val="[Spt-BH.xls]B___x0000__x0004_43"/>
      <sheetName val="[Spt-BH.xls]B___x0000__x0004_42"/>
      <sheetName val="[Spt-BH.xls]B___x0000__x0004_45"/>
      <sheetName val="[Spt-BH.xls]B___x0000__x0004_44"/>
      <sheetName val="[Spt-BH.xls]B___x0000__x0004_46"/>
      <sheetName val="[Spt-BH.xls]B___x0000__x0004_47"/>
      <sheetName val="[Spt-BH.xls]B___x0000__x0004_49"/>
      <sheetName val="[Spt-BH.xls]B___x0000__x0004_48"/>
      <sheetName val="[Spt-BH.xls]B___x0000__x0004_50"/>
      <sheetName val="[Spt-BH.xls]B___x0000__x0004_53"/>
      <sheetName val="[Spt-BH.xls]B___x0000__x0004_51"/>
      <sheetName val="[Spt-BH.xls]B___x0000__x0004_52"/>
      <sheetName val="[Spt-BH.xls]B___x0000__x0004_54"/>
      <sheetName val="[Spt-BH.xls]B___x0000__x0004_59"/>
      <sheetName val="[Spt-BH.xls]B___x0000__x0004_55"/>
      <sheetName val="[Spt-BH.xls]B___x0000__x0004_56"/>
      <sheetName val="[Spt-BH.xls]B___x0000__x0004_57"/>
      <sheetName val="[Spt-BH.xls]B___x0000__x0004_58"/>
      <sheetName val="[Spt-BH.xls]B___x0000__x0004_61"/>
      <sheetName val="[Spt-BH.xls]B___x0000__x0004_60"/>
      <sheetName val="[Spt-BH.xls]B___x0000__x0004_62"/>
      <sheetName val="[Spt-BH.xls]B___x0000__x0004_63"/>
      <sheetName val="[Spt-BH.xls]B___x0000__x0004_64"/>
      <sheetName val="[Spt-BH.xls]B___x0000__x0004_65"/>
      <sheetName val="[Spt-BH.xls]B___x0000__x0004_67"/>
      <sheetName val="[Spt-BH.xls]B___x0000__x0004_66"/>
      <sheetName val="[Spt-BH.xls]B___x0000__x0004_68"/>
      <sheetName val="[Spt-BH.xls]B___x0000__x0004_69"/>
      <sheetName val="[Spt-BH.xls]B___x0000__x0004_70"/>
      <sheetName val="[Spt-BH.xls]B___x0000__x0004_72"/>
      <sheetName val="[Spt-BH.xls]B___x0000__x0004_71"/>
      <sheetName val="[Spt-BH.xls]B___x0000__x0004_73"/>
      <sheetName val="[Spt-BH.xls]B___x0000__x0004_76"/>
      <sheetName val="B@[_x0000__x0004_@_"/>
      <sheetName val="[Spt-BH.xls]B___x0000__x0004_74"/>
      <sheetName val="[Spt-BH.xls]B___x0000__x0004_75"/>
      <sheetName val="[Spt-BH.xls]B___x0000__x0004_77"/>
      <sheetName val="[Spt-BH.xls]B___x0000__x0004_78"/>
      <sheetName val="[Spt-BH.xls]B___x0000__x0004_79"/>
      <sheetName val="[Spt-BH.xls]B___x0000__x0004_80"/>
      <sheetName val="[Spt-BH.xls]B___x0000__x0004_81"/>
      <sheetName val="[Spt-BH.xls]B___x0000__x0004_84"/>
      <sheetName val="[Spt-BH.xls]B___x0000__x0004_82"/>
      <sheetName val="[Spt-BH.xls]B___x0000__x0004_83"/>
      <sheetName val="[Spt-BH.xls]B___x0000__x0004_85"/>
      <sheetName val="[Spt-BH.xls]B___x0000__x0004_88"/>
      <sheetName val="[Spt-BH.xls]B___x0000__x0004_86"/>
      <sheetName val="[Spt-BH.xls]B___x0000__x0004_87"/>
      <sheetName val="[Spt-BH.xls]B___x0000__x0004_89"/>
      <sheetName val="[Spt-BH.xls][Spt-BH.xls]_S_1740"/>
      <sheetName val="[Spt-BH.xls]B____x005f_x0004______398"/>
      <sheetName val="[Spt-BH.xls][Spt-BH.xls]B__5000"/>
      <sheetName val="[Spt-BH.xls][Spt-BH.xls]B__5001"/>
      <sheetName val="[Spt-BH.xls][Spt-BH.xls]B__5002"/>
      <sheetName val="[Spt-BH.xls][Spt-BH.xls]B__5003"/>
      <sheetName val="[Spt-BH.xls][Spt-BH.xls]B__4998"/>
      <sheetName val="[Spt-BH.xls][Spt-BH.xls]B__4999"/>
      <sheetName val="[Spt-BH.xls][Spt-BH.xls]B__5004"/>
      <sheetName val="[Spt-BH.xls][Spt-BH.xls]B__5005"/>
      <sheetName val="[Spt-BH.xls][Spt-BH.xls]B__5006"/>
      <sheetName val="[Spt-BH.xls][Spt-BH.xls]B__5007"/>
      <sheetName val="[Spt-BH.xls][Spt-BH.xls]_S_1736"/>
      <sheetName val="[Spt-BH.xls][Spt-BH.xls]B__5008"/>
      <sheetName val="[Spt-BH.xls][Spt-BH.xls]B__5009"/>
      <sheetName val="[Spt-BH.xls][Spt-BH.xls]B__5010"/>
      <sheetName val="[Spt-BH.xls][Spt-BH.xls]B__5011"/>
      <sheetName val="[Spt-BH.xls][Spt-BH.xls]B__5012"/>
      <sheetName val="[Spt-BH.xls][Spt-BH.xls]B__5013"/>
      <sheetName val="[Spt-BH.xls][Spt-BH.xls]_S_1738"/>
      <sheetName val="[Spt-BH.xls][Spt-BH.xls]B__5014"/>
      <sheetName val="[Spt-BH.xls][Spt-BH.xls]B__5015"/>
      <sheetName val="[Spt-BH.xls][Spt-BH.xls]_S_1737"/>
      <sheetName val="[Spt-BH.xls][Spt-BH.xls]_S_1739"/>
      <sheetName val="[Spt-BH.xls][Spt-BH_xls]B__4302"/>
      <sheetName val="[Spt-BH.xls][Spt-BH_xls]B__4303"/>
      <sheetName val="[Spt-BH.xls][Spt-BH_xls]B__4304"/>
      <sheetName val="[Spt-BH.xls][Spt-BH_xls]B__4305"/>
      <sheetName val="[Spt-BH.xls][Spt-BH_xls]_S_1422"/>
      <sheetName val="[Spt-BH.xls][Spt-BH_xls]B__4306"/>
      <sheetName val="[Spt-BH.xls][Spt-BH_xls]B__4307"/>
      <sheetName val="[Spt-BH.xls][Spt-BH_xls]B__4308"/>
      <sheetName val="[Spt-BH.xls][Spt-BH_xls]_S_1423"/>
      <sheetName val="[Spt-BH.xls][Spt-BH_xls]B__4309"/>
      <sheetName val="[Spt-BH.xls][Spt-BH_xls]B__4310"/>
      <sheetName val="[Spt-BH.xls][Spt-BH_xls]B__4311"/>
      <sheetName val="[Spt-BH.xls][Spt-BH_xls]B__4312"/>
      <sheetName val="[Spt-BH.xls][Spt-BH_xls]_S_1424"/>
      <sheetName val="[Spt-BH.xls][Spt-BH_xls]B__4313"/>
      <sheetName val="[Spt-BH.xls][Spt-BH_xls]B__4314"/>
      <sheetName val="[Spt-BH.xls][Spt-BH_xls]_S_1425"/>
      <sheetName val="[Spt-BH.xls][Spt-BH_xls]B__4315"/>
      <sheetName val="[Spt-BH.xls][Spt-BH_xls]B__4316"/>
      <sheetName val="[Spt-BH.xls][Spt-BH_xls]_S_1426"/>
      <sheetName val="[Spt-BH.xls][Spt-BH_xls]B__4317"/>
      <sheetName val="[Spt-BH.xls][Spt-BH_xls]B__4318"/>
      <sheetName val="[Spt-BH.xls][Spt-BH_xls]B__4319"/>
      <sheetName val="[Spt-BH.xls][Spt-BH_xls]B__4320"/>
      <sheetName val="[Spt-BH.xls][Spt-BH_xls]_S_1427"/>
      <sheetName val="[Spt-BH.xls][Spt-BH_xls]B__4321"/>
      <sheetName val="[Spt-BH.xls][Spt-BH_xls]B__4322"/>
      <sheetName val="[Spt-BH.xls][Spt-BH_xls]B__4323"/>
      <sheetName val="[Spt-BH.xls][Spt-BH_xls]_S_1428"/>
      <sheetName val="[Spt-BH.xls][Spt-BH_xls]B__4324"/>
      <sheetName val="[Spt-BH.xls][Spt-BH_xls]B__4325"/>
      <sheetName val="[Spt-BH.xls][Spt-BH_xls]B__4326"/>
      <sheetName val="[Spt-BH.xls][Spt-BH_xls]B__4327"/>
      <sheetName val="[Spt-BH.xls][Spt-BH_xls]_S_1429"/>
      <sheetName val="[Spt-BH.xls][Spt-BH_xls]B__4328"/>
      <sheetName val="[Spt-BH.xls][Spt-BH_xls]B__4329"/>
      <sheetName val="[Spt-BH.xls][Spt-BH_xls]_S_1430"/>
      <sheetName val="[Spt-BH.xls][Spt-BH_xls]B__4330"/>
      <sheetName val="[Spt-BH.xls][Spt-BH_xls]B__4331"/>
      <sheetName val="[Spt-BH.xls][Spt-BH_xls]_S_1431"/>
      <sheetName val="[Spt-BH.xls][Spt-BH_xls]B__4332"/>
      <sheetName val="[Spt-BH.xls][Spt-BH_xls]B__4333"/>
      <sheetName val="[Spt-BH.xls][Spt-BH_xls]B__4334"/>
      <sheetName val="[Spt-BH.xls][Spt-BH_xls]B__4335"/>
      <sheetName val="[Spt-BH.xls][Spt-BH_xls]_S_1432"/>
      <sheetName val="[Spt-BH.xls][Spt-BH_xls]B__4336"/>
      <sheetName val="[Spt-BH.xls][Spt-BH_xls]B__4337"/>
      <sheetName val="[Spt-BH.xls][Spt-BH_xls]B__4338"/>
      <sheetName val="[Spt-BH.xls][Spt-BH_xls]_S_1433"/>
      <sheetName val="[Spt-BH.xls][Spt-BH_xls]B__4339"/>
      <sheetName val="[Spt-BH.xls][Spt-BH_xls]B__4340"/>
      <sheetName val="[Spt-BH.xls][Spt-BH_xls]B__4341"/>
      <sheetName val="[Spt-BH.xls][Spt-BH_xls]B__4342"/>
      <sheetName val="[Spt-BH.xls][Spt-BH_xls]_S_1434"/>
      <sheetName val="[Spt-BH.xls][Spt-BH_xls]B__4343"/>
      <sheetName val="[Spt-BH.xls][Spt-BH_xls]B__4344"/>
      <sheetName val="[Spt-BH.xls][Spt-BH_xls]_S_1435"/>
      <sheetName val="[Spt-BH.xls][Spt-BH_xls]B__4345"/>
      <sheetName val="[Spt-BH.xls][Spt-BH_xls]B__4346"/>
      <sheetName val="[Spt-BH.xls][Spt-BH_xls]_S_1436"/>
      <sheetName val="[Spt-BH.xls][Spt-BH_xls]B__4377"/>
      <sheetName val="[Spt-BH.xls][Spt-BH_xls]B__4378"/>
      <sheetName val="[Spt-BH.xls][Spt-BH_xls]B__4379"/>
      <sheetName val="[Spt-BH.xls][Spt-BH_xls]B__4380"/>
      <sheetName val="[Spt-BH.xls][Spt-BH_xls]_S_1447"/>
      <sheetName val="[Spt-BH.xls][Spt-BH_xls]B__4381"/>
      <sheetName val="[Spt-BH.xls][Spt-BH_xls]B__4382"/>
      <sheetName val="[Spt-BH.xls][Spt-BH_xls]B__4383"/>
      <sheetName val="[Spt-BH.xls][Spt-BH_xls]_S_1448"/>
      <sheetName val="[Spt-BH.xls][Spt-BH_xls]B__4384"/>
      <sheetName val="[Spt-BH.xls][Spt-BH_xls]B__4385"/>
      <sheetName val="[Spt-BH.xls][Spt-BH_xls]B__4386"/>
      <sheetName val="[Spt-BH.xls][Spt-BH_xls]B__4387"/>
      <sheetName val="[Spt-BH.xls][Spt-BH_xls]_S_1449"/>
      <sheetName val="[Spt-BH.xls][Spt-BH_xls]B__4388"/>
      <sheetName val="[Spt-BH.xls][Spt-BH_xls]B__4389"/>
      <sheetName val="[Spt-BH.xls][Spt-BH_xls]_S_1450"/>
      <sheetName val="[Spt-BH.xls][Spt-BH_xls]B__4390"/>
      <sheetName val="[Spt-BH.xls][Spt-BH_xls]B__4391"/>
      <sheetName val="[Spt-BH.xls][Spt-BH_xls]_S_1451"/>
      <sheetName val="[Spt-BH.xls][Spt-BH_xls]B__4347"/>
      <sheetName val="[Spt-BH.xls][Spt-BH_xls]B__4348"/>
      <sheetName val="[Spt-BH.xls][Spt-BH_xls]B__4349"/>
      <sheetName val="[Spt-BH.xls][Spt-BH_xls]B__4350"/>
      <sheetName val="[Spt-BH.xls][Spt-BH_xls]_S_1437"/>
      <sheetName val="[Spt-BH.xls][Spt-BH_xls]B__4351"/>
      <sheetName val="[Spt-BH.xls][Spt-BH_xls]B__4352"/>
      <sheetName val="[Spt-BH.xls][Spt-BH_xls]B__4353"/>
      <sheetName val="[Spt-BH.xls][Spt-BH_xls]_S_1438"/>
      <sheetName val="[Spt-BH.xls][Spt-BH_xls]B__4354"/>
      <sheetName val="[Spt-BH.xls][Spt-BH_xls]B__4355"/>
      <sheetName val="[Spt-BH.xls][Spt-BH_xls]B__4356"/>
      <sheetName val="[Spt-BH.xls][Spt-BH_xls]B__4357"/>
      <sheetName val="[Spt-BH.xls][Spt-BH_xls]_S_1439"/>
      <sheetName val="[Spt-BH.xls][Spt-BH_xls]B__4358"/>
      <sheetName val="[Spt-BH.xls][Spt-BH_xls]B__4359"/>
      <sheetName val="[Spt-BH.xls][Spt-BH_xls]_S_1440"/>
      <sheetName val="[Spt-BH.xls][Spt-BH_xls]B__4360"/>
      <sheetName val="[Spt-BH.xls][Spt-BH_xls]B__4361"/>
      <sheetName val="[Spt-BH.xls][Spt-BH_xls]_S_1441"/>
      <sheetName val="[Spt-BH.xls][Spt-BH_xls]B__4362"/>
      <sheetName val="[Spt-BH.xls][Spt-BH_xls]B__4363"/>
      <sheetName val="[Spt-BH.xls][Spt-BH_xls]B__4364"/>
      <sheetName val="[Spt-BH.xls][Spt-BH_xls]B__4365"/>
      <sheetName val="[Spt-BH.xls][Spt-BH_xls]_S_1442"/>
      <sheetName val="[Spt-BH.xls][Spt-BH_xls]B__4366"/>
      <sheetName val="[Spt-BH.xls][Spt-BH_xls]B__4367"/>
      <sheetName val="[Spt-BH.xls][Spt-BH_xls]B__4368"/>
      <sheetName val="[Spt-BH.xls][Spt-BH_xls]_S_1443"/>
      <sheetName val="[Spt-BH.xls][Spt-BH_xls]B__4369"/>
      <sheetName val="[Spt-BH.xls][Spt-BH_xls]B__4370"/>
      <sheetName val="[Spt-BH.xls][Spt-BH_xls]B__4371"/>
      <sheetName val="[Spt-BH.xls][Spt-BH_xls]B__4372"/>
      <sheetName val="[Spt-BH.xls][Spt-BH_xls]_S_1444"/>
      <sheetName val="[Spt-BH.xls][Spt-BH_xls]B__4373"/>
      <sheetName val="[Spt-BH.xls][Spt-BH_xls]B__4374"/>
      <sheetName val="[Spt-BH.xls][Spt-BH_xls]_S_1445"/>
      <sheetName val="[Spt-BH.xls][Spt-BH_xls]B__4375"/>
      <sheetName val="[Spt-BH.xls][Spt-BH_xls]B__4376"/>
      <sheetName val="[Spt-BH.xls][Spt-BH_xls]_S_1446"/>
      <sheetName val="[Spt-BH.xls][Spt-BH_xls]B__4392"/>
      <sheetName val="[Spt-BH.xls][Spt-BH_xls]B__4393"/>
      <sheetName val="[Spt-BH.xls][Spt-BH_xls]B__4394"/>
      <sheetName val="[Spt-BH.xls][Spt-BH_xls]B__4395"/>
      <sheetName val="[Spt-BH.xls][Spt-BH_xls]_S_1452"/>
      <sheetName val="[Spt-BH.xls][Spt-BH_xls]B__4396"/>
      <sheetName val="[Spt-BH.xls][Spt-BH_xls]B__4397"/>
      <sheetName val="[Spt-BH.xls][Spt-BH_xls]B__4398"/>
      <sheetName val="[Spt-BH.xls][Spt-BH_xls]_S_1453"/>
      <sheetName val="[Spt-BH.xls][Spt-BH_xls]B__4399"/>
      <sheetName val="[Spt-BH.xls][Spt-BH_xls]B__4400"/>
      <sheetName val="[Spt-BH.xls][Spt-BH_xls]B__4401"/>
      <sheetName val="[Spt-BH.xls][Spt-BH_xls]B__4402"/>
      <sheetName val="[Spt-BH.xls][Spt-BH_xls]_S_1454"/>
      <sheetName val="[Spt-BH.xls][Spt-BH_xls]B__4403"/>
      <sheetName val="[Spt-BH.xls][Spt-BH_xls]B__4404"/>
      <sheetName val="[Spt-BH.xls][Spt-BH_xls]_S_1455"/>
      <sheetName val="[Spt-BH.xls][Spt-BH_xls]B__4405"/>
      <sheetName val="[Spt-BH.xls][Spt-BH_xls]B__4406"/>
      <sheetName val="[Spt-BH.xls][Spt-BH_xls]_S_1456"/>
      <sheetName val="[Spt-BH.xls][Spt-BH_xls]B__4407"/>
      <sheetName val="[Spt-BH.xls][Spt-BH_xls]B__4408"/>
      <sheetName val="[Spt-BH.xls][Spt-BH_xls]B__4409"/>
      <sheetName val="[Spt-BH.xls][Spt-BH_xls]B__4410"/>
      <sheetName val="[Spt-BH.xls][Spt-BH_xls]_S_1457"/>
      <sheetName val="[Spt-BH.xls][Spt-BH_xls]B__4411"/>
      <sheetName val="[Spt-BH.xls][Spt-BH_xls]B__4412"/>
      <sheetName val="[Spt-BH.xls][Spt-BH_xls]B__4413"/>
      <sheetName val="[Spt-BH.xls][Spt-BH_xls]_S_1458"/>
      <sheetName val="[Spt-BH.xls][Spt-BH_xls]B__4414"/>
      <sheetName val="[Spt-BH.xls][Spt-BH_xls]B__4415"/>
      <sheetName val="[Spt-BH.xls][Spt-BH_xls]B__4416"/>
      <sheetName val="[Spt-BH.xls][Spt-BH_xls]B__4417"/>
      <sheetName val="[Spt-BH.xls][Spt-BH_xls]_S_1459"/>
      <sheetName val="[Spt-BH.xls][Spt-BH_xls]B__4418"/>
      <sheetName val="[Spt-BH.xls][Spt-BH_xls]B__4419"/>
      <sheetName val="[Spt-BH.xls][Spt-BH_xls]_S_1460"/>
      <sheetName val="[Spt-BH.xls][Spt-BH_xls]B__4420"/>
      <sheetName val="[Spt-BH.xls][Spt-BH_xls]B__4421"/>
      <sheetName val="[Spt-BH.xls][Spt-BH_xls]_S_1461"/>
      <sheetName val="[Spt-BH.xls][Spt-BH_xls]B__4482"/>
      <sheetName val="[Spt-BH.xls][Spt-BH_xls]B__4483"/>
      <sheetName val="[Spt-BH.xls][Spt-BH_xls]B__4484"/>
      <sheetName val="[Spt-BH.xls][Spt-BH_xls]B__4485"/>
      <sheetName val="[Spt-BH.xls][Spt-BH_xls]_S_1482"/>
      <sheetName val="[Spt-BH.xls][Spt-BH_xls]B__4486"/>
      <sheetName val="[Spt-BH.xls][Spt-BH_xls]B__4487"/>
      <sheetName val="[Spt-BH.xls][Spt-BH_xls]B__4488"/>
      <sheetName val="[Spt-BH.xls][Spt-BH_xls]_S_1483"/>
      <sheetName val="[Spt-BH.xls][Spt-BH_xls]B__4489"/>
      <sheetName val="[Spt-BH.xls][Spt-BH_xls]B__4490"/>
      <sheetName val="[Spt-BH.xls][Spt-BH_xls]B__4491"/>
      <sheetName val="[Spt-BH.xls][Spt-BH_xls]B__4492"/>
      <sheetName val="[Spt-BH.xls][Spt-BH_xls]_S_1484"/>
      <sheetName val="[Spt-BH.xls][Spt-BH_xls]B__4493"/>
      <sheetName val="[Spt-BH.xls][Spt-BH_xls]B__4494"/>
      <sheetName val="[Spt-BH.xls][Spt-BH_xls]_S_1485"/>
      <sheetName val="[Spt-BH.xls][Spt-BH_xls]B__4495"/>
      <sheetName val="[Spt-BH.xls][Spt-BH_xls]B__4496"/>
      <sheetName val="[Spt-BH.xls][Spt-BH_xls]_S_1486"/>
      <sheetName val="[Spt-BH.xls][Spt-BH_xls]B__4422"/>
      <sheetName val="[Spt-BH.xls][Spt-BH_xls]B__4423"/>
      <sheetName val="[Spt-BH.xls][Spt-BH_xls]B__4424"/>
      <sheetName val="[Spt-BH.xls][Spt-BH_xls]B__4425"/>
      <sheetName val="[Spt-BH.xls][Spt-BH_xls]_S_1462"/>
      <sheetName val="[Spt-BH.xls][Spt-BH_xls]B__4426"/>
      <sheetName val="[Spt-BH.xls][Spt-BH_xls]B__4427"/>
      <sheetName val="[Spt-BH.xls][Spt-BH_xls]B__4428"/>
      <sheetName val="[Spt-BH.xls][Spt-BH_xls]_S_1463"/>
      <sheetName val="[Spt-BH.xls][Spt-BH_xls]B__4429"/>
      <sheetName val="[Spt-BH.xls][Spt-BH_xls]B__4430"/>
      <sheetName val="[Spt-BH.xls][Spt-BH_xls]B__4431"/>
      <sheetName val="[Spt-BH.xls][Spt-BH_xls]B__4432"/>
      <sheetName val="[Spt-BH.xls][Spt-BH_xls]_S_1464"/>
      <sheetName val="[Spt-BH.xls][Spt-BH_xls]B__4433"/>
      <sheetName val="[Spt-BH.xls][Spt-BH_xls]B__4434"/>
      <sheetName val="[Spt-BH.xls][Spt-BH_xls]_S_1465"/>
      <sheetName val="[Spt-BH.xls][Spt-BH_xls]B__4435"/>
      <sheetName val="[Spt-BH.xls][Spt-BH_xls]B__4436"/>
      <sheetName val="[Spt-BH.xls][Spt-BH_xls]_S_1466"/>
      <sheetName val="[Spt-BH.xls][Spt-BH_xls]B__4437"/>
      <sheetName val="[Spt-BH.xls][Spt-BH_xls]B__4438"/>
      <sheetName val="[Spt-BH.xls][Spt-BH_xls]B__4439"/>
      <sheetName val="[Spt-BH.xls][Spt-BH_xls]B__4440"/>
      <sheetName val="[Spt-BH.xls][Spt-BH_xls]_S_1467"/>
      <sheetName val="[Spt-BH.xls][Spt-BH_xls]B__4441"/>
      <sheetName val="[Spt-BH.xls][Spt-BH_xls]B__4442"/>
      <sheetName val="[Spt-BH.xls][Spt-BH_xls]B__4443"/>
      <sheetName val="[Spt-BH.xls][Spt-BH_xls]_S_1468"/>
      <sheetName val="[Spt-BH.xls][Spt-BH_xls]B__4444"/>
      <sheetName val="[Spt-BH.xls][Spt-BH_xls]B__4445"/>
      <sheetName val="[Spt-BH.xls][Spt-BH_xls]B__4446"/>
      <sheetName val="[Spt-BH.xls][Spt-BH_xls]B__4447"/>
      <sheetName val="[Spt-BH.xls][Spt-BH_xls]_S_1469"/>
      <sheetName val="[Spt-BH.xls][Spt-BH_xls]B__4448"/>
      <sheetName val="[Spt-BH.xls][Spt-BH_xls]B__4449"/>
      <sheetName val="[Spt-BH.xls][Spt-BH_xls]_S_1470"/>
      <sheetName val="[Spt-BH.xls][Spt-BH_xls]B__4450"/>
      <sheetName val="[Spt-BH.xls][Spt-BH_xls]B__4451"/>
      <sheetName val="[Spt-BH.xls][Spt-BH_xls]_S_1471"/>
      <sheetName val="[Spt-BH.xls][Spt-BH_xls]B__4467"/>
      <sheetName val="[Spt-BH.xls][Spt-BH_xls]B__4468"/>
      <sheetName val="[Spt-BH.xls][Spt-BH_xls]B__4469"/>
      <sheetName val="[Spt-BH.xls][Spt-BH_xls]B__4470"/>
      <sheetName val="[Spt-BH.xls][Spt-BH_xls]_S_1477"/>
      <sheetName val="[Spt-BH.xls][Spt-BH_xls]B__4471"/>
      <sheetName val="[Spt-BH.xls][Spt-BH_xls]B__4472"/>
      <sheetName val="[Spt-BH.xls][Spt-BH_xls]B__4473"/>
      <sheetName val="[Spt-BH.xls][Spt-BH_xls]_S_1478"/>
      <sheetName val="[Spt-BH.xls][Spt-BH_xls]B__4474"/>
      <sheetName val="[Spt-BH.xls][Spt-BH_xls]B__4475"/>
      <sheetName val="[Spt-BH.xls][Spt-BH_xls]B__4476"/>
      <sheetName val="[Spt-BH.xls][Spt-BH_xls]B__4477"/>
      <sheetName val="[Spt-BH.xls][Spt-BH_xls]_S_1479"/>
      <sheetName val="[Spt-BH.xls][Spt-BH_xls]B__4478"/>
      <sheetName val="[Spt-BH.xls][Spt-BH_xls]B__4479"/>
      <sheetName val="[Spt-BH.xls][Spt-BH_xls]_S_1480"/>
      <sheetName val="[Spt-BH.xls][Spt-BH_xls]B__4480"/>
      <sheetName val="[Spt-BH.xls][Spt-BH_xls]B__4481"/>
      <sheetName val="[Spt-BH.xls][Spt-BH_xls]_S_1481"/>
      <sheetName val="[Spt-BH.xls][Spt-BH_xls]B__4452"/>
      <sheetName val="[Spt-BH.xls][Spt-BH_xls]B__4453"/>
      <sheetName val="[Spt-BH.xls][Spt-BH_xls]B__4454"/>
      <sheetName val="[Spt-BH.xls][Spt-BH_xls]B__4455"/>
      <sheetName val="[Spt-BH.xls][Spt-BH_xls]_S_1472"/>
      <sheetName val="[Spt-BH.xls][Spt-BH_xls]B__4456"/>
      <sheetName val="[Spt-BH.xls][Spt-BH_xls]B__4457"/>
      <sheetName val="[Spt-BH.xls][Spt-BH_xls]B__4458"/>
      <sheetName val="[Spt-BH.xls][Spt-BH_xls]_S_1473"/>
      <sheetName val="[Spt-BH.xls][Spt-BH_xls]B__4459"/>
      <sheetName val="[Spt-BH.xls][Spt-BH_xls]B__4460"/>
      <sheetName val="[Spt-BH.xls][Spt-BH_xls]B__4461"/>
      <sheetName val="[Spt-BH.xls][Spt-BH_xls]B__4462"/>
      <sheetName val="[Spt-BH.xls][Spt-BH_xls]_S_1474"/>
      <sheetName val="[Spt-BH.xls][Spt-BH_xls]B__4463"/>
      <sheetName val="[Spt-BH.xls][Spt-BH_xls]B__4464"/>
      <sheetName val="[Spt-BH.xls][Spt-BH_xls]_S_1475"/>
      <sheetName val="[Spt-BH.xls][Spt-BH_xls]B__4465"/>
      <sheetName val="[Spt-BH.xls][Spt-BH_xls]B__4466"/>
      <sheetName val="[Spt-BH.xls][Spt-BH_xls]_S_1476"/>
      <sheetName val="[Spt-BH.xls][Spt-BH_xls]B__4497"/>
      <sheetName val="[Spt-BH.xls][Spt-BH_xls]B__4498"/>
      <sheetName val="[Spt-BH.xls][Spt-BH_xls]B__4499"/>
      <sheetName val="[Spt-BH.xls][Spt-BH_xls]B__4500"/>
      <sheetName val="[Spt-BH.xls][Spt-BH_xls]_S_1487"/>
      <sheetName val="[Spt-BH.xls][Spt-BH_xls]B__4501"/>
      <sheetName val="[Spt-BH.xls][Spt-BH_xls]B__4502"/>
      <sheetName val="[Spt-BH.xls][Spt-BH_xls]B__4503"/>
      <sheetName val="[Spt-BH.xls][Spt-BH_xls]_S_1488"/>
      <sheetName val="[Spt-BH.xls][Spt-BH_xls]B__4504"/>
      <sheetName val="[Spt-BH.xls][Spt-BH_xls]B__4505"/>
      <sheetName val="[Spt-BH.xls][Spt-BH_xls]B__4506"/>
      <sheetName val="[Spt-BH.xls][Spt-BH_xls]B__4507"/>
      <sheetName val="[Spt-BH.xls][Spt-BH_xls]_S_1489"/>
      <sheetName val="[Spt-BH.xls][Spt-BH_xls]B__4508"/>
      <sheetName val="[Spt-BH.xls][Spt-BH_xls]B__4509"/>
      <sheetName val="[Spt-BH.xls][Spt-BH_xls]_S_1490"/>
      <sheetName val="[Spt-BH.xls][Spt-BH_xls]B__4510"/>
      <sheetName val="[Spt-BH.xls][Spt-BH_xls]B__4511"/>
      <sheetName val="[Spt-BH.xls][Spt-BH_xls]_S_1491"/>
      <sheetName val="[Spt-BH.xls][Spt-BH_xls]B__4542"/>
      <sheetName val="[Spt-BH.xls][Spt-BH_xls]B__4543"/>
      <sheetName val="[Spt-BH.xls][Spt-BH_xls]B__4544"/>
      <sheetName val="[Spt-BH.xls][Spt-BH_xls]B__4545"/>
      <sheetName val="[Spt-BH.xls][Spt-BH_xls]_S_1502"/>
      <sheetName val="[Spt-BH.xls][Spt-BH_xls]B__4546"/>
      <sheetName val="[Spt-BH.xls][Spt-BH_xls]B__4547"/>
      <sheetName val="[Spt-BH.xls][Spt-BH_xls]B__4548"/>
      <sheetName val="[Spt-BH.xls][Spt-BH_xls]_S_1503"/>
      <sheetName val="[Spt-BH.xls][Spt-BH_xls]B__4549"/>
      <sheetName val="[Spt-BH.xls][Spt-BH_xls]B__4550"/>
      <sheetName val="[Spt-BH.xls][Spt-BH_xls]B__4551"/>
      <sheetName val="[Spt-BH.xls][Spt-BH_xls]B__4552"/>
      <sheetName val="[Spt-BH.xls][Spt-BH_xls]_S_1504"/>
      <sheetName val="[Spt-BH.xls][Spt-BH_xls]B__4553"/>
      <sheetName val="[Spt-BH.xls][Spt-BH_xls]B__4554"/>
      <sheetName val="[Spt-BH.xls][Spt-BH_xls]_S_1505"/>
      <sheetName val="[Spt-BH.xls][Spt-BH_xls]B__4555"/>
      <sheetName val="[Spt-BH.xls][Spt-BH_xls]B__4556"/>
      <sheetName val="[Spt-BH.xls][Spt-BH_xls]_S_1506"/>
      <sheetName val="[Spt-BH.xls][Spt-BH_xls]B__4512"/>
      <sheetName val="[Spt-BH.xls][Spt-BH_xls]B__4513"/>
      <sheetName val="[Spt-BH.xls][Spt-BH_xls]B__4514"/>
      <sheetName val="[Spt-BH.xls][Spt-BH_xls]B__4515"/>
      <sheetName val="[Spt-BH.xls][Spt-BH_xls]_S_1492"/>
      <sheetName val="[Spt-BH.xls][Spt-BH_xls]B__4516"/>
      <sheetName val="[Spt-BH.xls][Spt-BH_xls]B__4517"/>
      <sheetName val="[Spt-BH.xls][Spt-BH_xls]B__4518"/>
      <sheetName val="[Spt-BH.xls][Spt-BH_xls]_S_1493"/>
      <sheetName val="[Spt-BH.xls][Spt-BH_xls]B__4519"/>
      <sheetName val="[Spt-BH.xls][Spt-BH_xls]B__4520"/>
      <sheetName val="[Spt-BH.xls][Spt-BH_xls]B__4521"/>
      <sheetName val="[Spt-BH.xls][Spt-BH_xls]B__4522"/>
      <sheetName val="[Spt-BH.xls][Spt-BH_xls]_S_1494"/>
      <sheetName val="[Spt-BH.xls][Spt-BH_xls]B__4523"/>
      <sheetName val="[Spt-BH.xls][Spt-BH_xls]B__4524"/>
      <sheetName val="[Spt-BH.xls][Spt-BH_xls]_S_1495"/>
      <sheetName val="[Spt-BH.xls][Spt-BH_xls]B__4525"/>
      <sheetName val="[Spt-BH.xls][Spt-BH_xls]B__4526"/>
      <sheetName val="[Spt-BH.xls][Spt-BH_xls]_S_1496"/>
      <sheetName val="[Spt-BH.xls][Spt-BH_xls]B__4527"/>
      <sheetName val="[Spt-BH.xls][Spt-BH_xls]B__4528"/>
      <sheetName val="[Spt-BH.xls][Spt-BH_xls]B__4529"/>
      <sheetName val="[Spt-BH.xls][Spt-BH_xls]B__4530"/>
      <sheetName val="[Spt-BH.xls][Spt-BH_xls]_S_1497"/>
      <sheetName val="[Spt-BH.xls][Spt-BH_xls]B__4531"/>
      <sheetName val="[Spt-BH.xls][Spt-BH_xls]B__4532"/>
      <sheetName val="[Spt-BH.xls][Spt-BH_xls]B__4533"/>
      <sheetName val="[Spt-BH.xls][Spt-BH_xls]_S_1498"/>
      <sheetName val="[Spt-BH.xls][Spt-BH_xls]B__4534"/>
      <sheetName val="[Spt-BH.xls][Spt-BH_xls]B__4535"/>
      <sheetName val="[Spt-BH.xls][Spt-BH_xls]B__4536"/>
      <sheetName val="[Spt-BH.xls][Spt-BH_xls]B__4537"/>
      <sheetName val="[Spt-BH.xls][Spt-BH_xls]_S_1499"/>
      <sheetName val="[Spt-BH.xls][Spt-BH_xls]B__4538"/>
      <sheetName val="[Spt-BH.xls][Spt-BH_xls]B__4539"/>
      <sheetName val="[Spt-BH.xls][Spt-BH_xls]_S_1500"/>
      <sheetName val="[Spt-BH.xls][Spt-BH_xls]B__4540"/>
      <sheetName val="[Spt-BH.xls][Spt-BH_xls]B__4541"/>
      <sheetName val="[Spt-BH.xls][Spt-BH_xls]_S_1501"/>
      <sheetName val="[Spt-BH.xls][Spt-BH_xls]B__4572"/>
      <sheetName val="[Spt-BH.xls][Spt-BH_xls]B__4573"/>
      <sheetName val="[Spt-BH.xls][Spt-BH_xls]B__4574"/>
      <sheetName val="[Spt-BH.xls][Spt-BH_xls]B__4575"/>
      <sheetName val="[Spt-BH.xls][Spt-BH_xls]_S_1512"/>
      <sheetName val="[Spt-BH.xls][Spt-BH_xls]B__4576"/>
      <sheetName val="[Spt-BH.xls][Spt-BH_xls]B__4577"/>
      <sheetName val="[Spt-BH.xls][Spt-BH_xls]B__4578"/>
      <sheetName val="[Spt-BH.xls][Spt-BH_xls]_S_1513"/>
      <sheetName val="[Spt-BH.xls][Spt-BH_xls]B__4579"/>
      <sheetName val="[Spt-BH.xls][Spt-BH_xls]B__4580"/>
      <sheetName val="[Spt-BH.xls][Spt-BH_xls]B__4581"/>
      <sheetName val="[Spt-BH.xls][Spt-BH_xls]B__4582"/>
      <sheetName val="[Spt-BH.xls][Spt-BH_xls]_S_1514"/>
      <sheetName val="[Spt-BH.xls][Spt-BH_xls]B__4583"/>
      <sheetName val="[Spt-BH.xls][Spt-BH_xls]B__4584"/>
      <sheetName val="[Spt-BH.xls][Spt-BH_xls]_S_1515"/>
      <sheetName val="[Spt-BH.xls][Spt-BH_xls]B__4585"/>
      <sheetName val="[Spt-BH.xls][Spt-BH_xls]B__4586"/>
      <sheetName val="[Spt-BH.xls][Spt-BH_xls]_S_1516"/>
      <sheetName val="[Spt-BH.xls][Spt-BH_xls]B__4557"/>
      <sheetName val="[Spt-BH.xls][Spt-BH_xls]B__4558"/>
      <sheetName val="[Spt-BH.xls][Spt-BH_xls]B__4559"/>
      <sheetName val="[Spt-BH.xls][Spt-BH_xls]B__4560"/>
      <sheetName val="[Spt-BH.xls][Spt-BH_xls]_S_1507"/>
      <sheetName val="[Spt-BH.xls][Spt-BH_xls]B__4561"/>
      <sheetName val="[Spt-BH.xls][Spt-BH_xls]B__4562"/>
      <sheetName val="[Spt-BH.xls][Spt-BH_xls]B__4563"/>
      <sheetName val="[Spt-BH.xls][Spt-BH_xls]_S_1508"/>
      <sheetName val="[Spt-BH.xls][Spt-BH_xls]B__4564"/>
      <sheetName val="[Spt-BH.xls][Spt-BH_xls]B__4565"/>
      <sheetName val="[Spt-BH.xls][Spt-BH_xls]B__4566"/>
      <sheetName val="[Spt-BH.xls][Spt-BH_xls]B__4567"/>
      <sheetName val="[Spt-BH.xls][Spt-BH_xls]_S_1509"/>
      <sheetName val="[Spt-BH.xls][Spt-BH_xls]B__4568"/>
      <sheetName val="[Spt-BH.xls][Spt-BH_xls]B__4569"/>
      <sheetName val="[Spt-BH.xls][Spt-BH_xls]_S_1510"/>
      <sheetName val="[Spt-BH.xls][Spt-BH_xls]B__4570"/>
      <sheetName val="[Spt-BH.xls][Spt-BH_xls]B__4571"/>
      <sheetName val="[Spt-BH.xls][Spt-BH_xls]_S_1511"/>
      <sheetName val="[Spt-BH.xls][Spt-BH_xls]B__4617"/>
      <sheetName val="[Spt-BH.xls][Spt-BH_xls]B__4618"/>
      <sheetName val="[Spt-BH.xls][Spt-BH_xls]B__4619"/>
      <sheetName val="[Spt-BH.xls][Spt-BH_xls]B__4620"/>
      <sheetName val="[Spt-BH.xls][Spt-BH_xls]_S_1527"/>
      <sheetName val="[Spt-BH.xls][Spt-BH_xls]B__4621"/>
      <sheetName val="[Spt-BH.xls][Spt-BH_xls]B__4622"/>
      <sheetName val="[Spt-BH.xls][Spt-BH_xls]B__4623"/>
      <sheetName val="[Spt-BH.xls][Spt-BH_xls]_S_1528"/>
      <sheetName val="[Spt-BH.xls][Spt-BH_xls]B__4624"/>
      <sheetName val="[Spt-BH.xls][Spt-BH_xls]B__4625"/>
      <sheetName val="[Spt-BH.xls][Spt-BH_xls]B__4626"/>
      <sheetName val="[Spt-BH.xls][Spt-BH_xls]B__4627"/>
      <sheetName val="[Spt-BH.xls][Spt-BH_xls]_S_1529"/>
      <sheetName val="[Spt-BH.xls][Spt-BH_xls]B__4628"/>
      <sheetName val="[Spt-BH.xls][Spt-BH_xls]B__4629"/>
      <sheetName val="[Spt-BH.xls][Spt-BH_xls]_S_1530"/>
      <sheetName val="[Spt-BH.xls][Spt-BH_xls]B__4630"/>
      <sheetName val="[Spt-BH.xls][Spt-BH_xls]B__4631"/>
      <sheetName val="[Spt-BH.xls][Spt-BH_xls]_S_1531"/>
      <sheetName val="[Spt-BH.xls][Spt-BH_xls]B__4587"/>
      <sheetName val="[Spt-BH.xls][Spt-BH_xls]B__4588"/>
      <sheetName val="[Spt-BH.xls][Spt-BH_xls]B__4589"/>
      <sheetName val="[Spt-BH.xls][Spt-BH_xls]B__4590"/>
      <sheetName val="[Spt-BH.xls][Spt-BH_xls]_S_1517"/>
      <sheetName val="[Spt-BH.xls][Spt-BH_xls]B__4591"/>
      <sheetName val="[Spt-BH.xls][Spt-BH_xls]B__4592"/>
      <sheetName val="[Spt-BH.xls][Spt-BH_xls]B__4593"/>
      <sheetName val="[Spt-BH.xls][Spt-BH_xls]_S_1518"/>
      <sheetName val="[Spt-BH.xls][Spt-BH_xls]B__4594"/>
      <sheetName val="[Spt-BH.xls][Spt-BH_xls]B__4595"/>
      <sheetName val="[Spt-BH.xls][Spt-BH_xls]B__4596"/>
      <sheetName val="[Spt-BH.xls][Spt-BH_xls]B__4597"/>
      <sheetName val="[Spt-BH.xls][Spt-BH_xls]_S_1519"/>
      <sheetName val="[Spt-BH.xls][Spt-BH_xls]B__4598"/>
      <sheetName val="[Spt-BH.xls][Spt-BH_xls]B__4599"/>
      <sheetName val="[Spt-BH.xls][Spt-BH_xls]_S_1520"/>
      <sheetName val="[Spt-BH.xls][Spt-BH_xls]B__4600"/>
      <sheetName val="[Spt-BH.xls][Spt-BH_xls]B__4601"/>
      <sheetName val="[Spt-BH.xls][Spt-BH_xls]_S_1521"/>
      <sheetName val="[Spt-BH.xls][Spt-BH_xls]B__4602"/>
      <sheetName val="[Spt-BH.xls][Spt-BH_xls]B__4603"/>
      <sheetName val="[Spt-BH.xls][Spt-BH_xls]B__4604"/>
      <sheetName val="[Spt-BH.xls][Spt-BH_xls]B__4605"/>
      <sheetName val="[Spt-BH.xls][Spt-BH_xls]_S_1522"/>
      <sheetName val="[Spt-BH.xls][Spt-BH_xls]B__4606"/>
      <sheetName val="[Spt-BH.xls][Spt-BH_xls]B__4607"/>
      <sheetName val="[Spt-BH.xls][Spt-BH_xls]B__4608"/>
      <sheetName val="[Spt-BH.xls][Spt-BH_xls]_S_1523"/>
      <sheetName val="[Spt-BH.xls][Spt-BH_xls]B__4609"/>
      <sheetName val="[Spt-BH.xls][Spt-BH_xls]B__4610"/>
      <sheetName val="[Spt-BH.xls][Spt-BH_xls]B__4611"/>
      <sheetName val="[Spt-BH.xls][Spt-BH_xls]B__4612"/>
      <sheetName val="[Spt-BH.xls][Spt-BH_xls]_S_1524"/>
      <sheetName val="[Spt-BH.xls][Spt-BH_xls]B__4613"/>
      <sheetName val="[Spt-BH.xls][Spt-BH_xls]B__4614"/>
      <sheetName val="[Spt-BH.xls][Spt-BH_xls]_S_1525"/>
      <sheetName val="[Spt-BH.xls][Spt-BH_xls]B__4615"/>
      <sheetName val="[Spt-BH.xls][Spt-BH_xls]B__4616"/>
      <sheetName val="[Spt-BH.xls][Spt-BH_xls]_S_1526"/>
      <sheetName val="[Spt-BH.xls][Spt-BH_xls]B__4632"/>
      <sheetName val="[Spt-BH.xls][Spt-BH_xls]B__4633"/>
      <sheetName val="[Spt-BH.xls][Spt-BH_xls]B__4634"/>
      <sheetName val="[Spt-BH.xls][Spt-BH_xls]B__4635"/>
      <sheetName val="[Spt-BH.xls][Spt-BH_xls]_S_1532"/>
      <sheetName val="[Spt-BH.xls][Spt-BH_xls]B__4636"/>
      <sheetName val="[Spt-BH.xls][Spt-BH_xls]B__4637"/>
      <sheetName val="[Spt-BH.xls][Spt-BH_xls]B__4638"/>
      <sheetName val="[Spt-BH.xls][Spt-BH_xls]_S_1533"/>
      <sheetName val="[Spt-BH.xls][Spt-BH_xls]B__4639"/>
      <sheetName val="[Spt-BH.xls][Spt-BH_xls]B__4640"/>
      <sheetName val="[Spt-BH.xls][Spt-BH_xls]B__4641"/>
      <sheetName val="[Spt-BH.xls][Spt-BH_xls]B__4642"/>
      <sheetName val="[Spt-BH.xls][Spt-BH_xls]_S_1534"/>
      <sheetName val="[Spt-BH.xls][Spt-BH_xls]B__4643"/>
      <sheetName val="[Spt-BH.xls][Spt-BH_xls]B__4644"/>
      <sheetName val="[Spt-BH.xls][Spt-BH_xls]_S_1535"/>
      <sheetName val="[Spt-BH.xls][Spt-BH_xls]B__4645"/>
      <sheetName val="[Spt-BH.xls][Spt-BH_xls]B__4646"/>
      <sheetName val="[Spt-BH.xls][Spt-BH_xls]_S_1536"/>
      <sheetName val="[Spt-BH.xls][Spt-BH_xls]B__4662"/>
      <sheetName val="[Spt-BH.xls][Spt-BH_xls]B__4663"/>
      <sheetName val="[Spt-BH.xls][Spt-BH_xls]B__4664"/>
      <sheetName val="[Spt-BH.xls][Spt-BH_xls]B__4665"/>
      <sheetName val="[Spt-BH.xls][Spt-BH_xls]_S_1542"/>
      <sheetName val="[Spt-BH.xls][Spt-BH_xls]B__4666"/>
      <sheetName val="[Spt-BH.xls][Spt-BH_xls]B__4667"/>
      <sheetName val="[Spt-BH.xls][Spt-BH_xls]B__4668"/>
      <sheetName val="[Spt-BH.xls][Spt-BH_xls]_S_1543"/>
      <sheetName val="[Spt-BH.xls][Spt-BH_xls]B__4669"/>
      <sheetName val="[Spt-BH.xls][Spt-BH_xls]B__4670"/>
      <sheetName val="[Spt-BH.xls][Spt-BH_xls]B__4671"/>
      <sheetName val="[Spt-BH.xls][Spt-BH_xls]B__4672"/>
      <sheetName val="[Spt-BH.xls][Spt-BH_xls]_S_1544"/>
      <sheetName val="[Spt-BH.xls][Spt-BH_xls]B__4673"/>
      <sheetName val="[Spt-BH.xls][Spt-BH_xls]B__4674"/>
      <sheetName val="[Spt-BH.xls][Spt-BH_xls]_S_1545"/>
      <sheetName val="[Spt-BH.xls][Spt-BH_xls]B__4675"/>
      <sheetName val="[Spt-BH.xls][Spt-BH_xls]B__4676"/>
      <sheetName val="[Spt-BH.xls][Spt-BH_xls]_S_1546"/>
      <sheetName val="[Spt-BH.xls][Spt-BH_xls]B__4647"/>
      <sheetName val="[Spt-BH.xls][Spt-BH_xls]B__4648"/>
      <sheetName val="[Spt-BH.xls][Spt-BH_xls]B__4649"/>
      <sheetName val="[Spt-BH.xls][Spt-BH_xls]B__4650"/>
      <sheetName val="[Spt-BH.xls][Spt-BH_xls]_S_1537"/>
      <sheetName val="[Spt-BH.xls][Spt-BH_xls]B__4651"/>
      <sheetName val="[Spt-BH.xls][Spt-BH_xls]B__4652"/>
      <sheetName val="[Spt-BH.xls][Spt-BH_xls]B__4653"/>
      <sheetName val="[Spt-BH.xls][Spt-BH_xls]_S_1538"/>
      <sheetName val="[Spt-BH.xls][Spt-BH_xls]B__4654"/>
      <sheetName val="[Spt-BH.xls][Spt-BH_xls]B__4655"/>
      <sheetName val="[Spt-BH.xls][Spt-BH_xls]B__4656"/>
      <sheetName val="[Spt-BH.xls][Spt-BH_xls]B__4657"/>
      <sheetName val="[Spt-BH.xls][Spt-BH_xls]_S_1539"/>
      <sheetName val="[Spt-BH.xls][Spt-BH_xls]B__4658"/>
      <sheetName val="[Spt-BH.xls][Spt-BH_xls]B__4659"/>
      <sheetName val="[Spt-BH.xls][Spt-BH_xls]_S_1540"/>
      <sheetName val="[Spt-BH.xls][Spt-BH_xls]B__4660"/>
      <sheetName val="[Spt-BH.xls][Spt-BH_xls]B__4661"/>
      <sheetName val="[Spt-BH.xls][Spt-BH_xls]_S_1541"/>
      <sheetName val="[Spt-BH.xls]B____x005f_x0004______399"/>
      <sheetName val="[Spt-BH.xls]B___x005f_x0000__x000_393"/>
      <sheetName val="[Spt-BH.xls][Spt-BH_xls]B__4722"/>
      <sheetName val="[Spt-BH.xls][Spt-BH_xls]B__4723"/>
      <sheetName val="[Spt-BH.xls][Spt-BH_xls]B__4724"/>
      <sheetName val="[Spt-BH.xls][Spt-BH_xls]B__4725"/>
      <sheetName val="[Spt-BH.xls][Spt-BH_xls]_S_1562"/>
      <sheetName val="[Spt-BH.xls][Spt-BH_xls]B__4726"/>
      <sheetName val="[Spt-BH.xls][Spt-BH_xls]B__4727"/>
      <sheetName val="[Spt-BH.xls][Spt-BH_xls]B__4728"/>
      <sheetName val="[Spt-BH.xls][Spt-BH_xls]_S_1563"/>
      <sheetName val="[Spt-BH.xls][Spt-BH_xls]B__4729"/>
      <sheetName val="[Spt-BH.xls][Spt-BH_xls]B__4730"/>
      <sheetName val="[Spt-BH.xls][Spt-BH_xls]B__4731"/>
      <sheetName val="[Spt-BH.xls][Spt-BH_xls]B__4732"/>
      <sheetName val="[Spt-BH.xls][Spt-BH_xls]_S_1564"/>
      <sheetName val="[Spt-BH.xls][Spt-BH_xls]B__4733"/>
      <sheetName val="[Spt-BH.xls][Spt-BH_xls]B__4734"/>
      <sheetName val="[Spt-BH.xls][Spt-BH_xls]_S_1565"/>
      <sheetName val="[Spt-BH.xls][Spt-BH_xls]B__4735"/>
      <sheetName val="[Spt-BH.xls][Spt-BH_xls]B__4736"/>
      <sheetName val="[Spt-BH.xls][Spt-BH_xls]_S_1566"/>
      <sheetName val="[Spt-BH.xls][Spt-BH_xls]B__4692"/>
      <sheetName val="[Spt-BH.xls][Spt-BH_xls]B__4693"/>
      <sheetName val="[Spt-BH.xls][Spt-BH_xls]B__4694"/>
      <sheetName val="[Spt-BH.xls][Spt-BH_xls]B__4695"/>
      <sheetName val="[Spt-BH.xls][Spt-BH_xls]_S_1552"/>
      <sheetName val="[Spt-BH.xls][Spt-BH_xls]B__4696"/>
      <sheetName val="[Spt-BH.xls][Spt-BH_xls]B__4697"/>
      <sheetName val="[Spt-BH.xls][Spt-BH_xls]B__4698"/>
      <sheetName val="[Spt-BH.xls][Spt-BH_xls]_S_1553"/>
      <sheetName val="[Spt-BH.xls][Spt-BH_xls]B__4699"/>
      <sheetName val="[Spt-BH.xls][Spt-BH_xls]B__4700"/>
      <sheetName val="[Spt-BH.xls][Spt-BH_xls]B__4701"/>
      <sheetName val="[Spt-BH.xls][Spt-BH_xls]B__4702"/>
      <sheetName val="[Spt-BH.xls][Spt-BH_xls]_S_1554"/>
      <sheetName val="[Spt-BH.xls][Spt-BH_xls]B__4703"/>
      <sheetName val="[Spt-BH.xls][Spt-BH_xls]B__4704"/>
      <sheetName val="[Spt-BH.xls][Spt-BH_xls]_S_1555"/>
      <sheetName val="[Spt-BH.xls][Spt-BH_xls]B__4705"/>
      <sheetName val="[Spt-BH.xls][Spt-BH_xls]B__4706"/>
      <sheetName val="[Spt-BH.xls][Spt-BH_xls]_S_1556"/>
      <sheetName val="[Spt-BH.xls][Spt-BH_xls]B__4677"/>
      <sheetName val="[Spt-BH.xls][Spt-BH_xls]B__4678"/>
      <sheetName val="[Spt-BH.xls][Spt-BH_xls]B__4679"/>
      <sheetName val="[Spt-BH.xls][Spt-BH_xls]B__4680"/>
      <sheetName val="[Spt-BH.xls][Spt-BH_xls]_S_1547"/>
      <sheetName val="[Spt-BH.xls][Spt-BH_xls]B__4681"/>
      <sheetName val="[Spt-BH.xls][Spt-BH_xls]B__4682"/>
      <sheetName val="[Spt-BH.xls][Spt-BH_xls]B__4683"/>
      <sheetName val="[Spt-BH.xls][Spt-BH_xls]_S_1548"/>
      <sheetName val="[Spt-BH.xls][Spt-BH_xls]B__4684"/>
      <sheetName val="[Spt-BH.xls][Spt-BH_xls]B__4685"/>
      <sheetName val="[Spt-BH.xls][Spt-BH_xls]B__4686"/>
      <sheetName val="[Spt-BH.xls][Spt-BH_xls]B__4687"/>
      <sheetName val="[Spt-BH.xls][Spt-BH_xls]_S_1549"/>
      <sheetName val="[Spt-BH.xls][Spt-BH_xls]B__4688"/>
      <sheetName val="[Spt-BH.xls][Spt-BH_xls]B__4689"/>
      <sheetName val="[Spt-BH.xls][Spt-BH_xls]_S_1550"/>
      <sheetName val="[Spt-BH.xls][Spt-BH_xls]B__4690"/>
      <sheetName val="[Spt-BH.xls][Spt-BH_xls]B__4691"/>
      <sheetName val="[Spt-BH.xls][Spt-BH_xls]_S_1551"/>
      <sheetName val="[Spt-BH.xls]B___x005f_x0000__x000_392"/>
      <sheetName val="[Spt-BH.xls][Spt-BH_xls]B__4707"/>
      <sheetName val="[Spt-BH.xls][Spt-BH_xls]B__4708"/>
      <sheetName val="[Spt-BH.xls][Spt-BH_xls]B__4709"/>
      <sheetName val="[Spt-BH.xls][Spt-BH_xls]B__4710"/>
      <sheetName val="[Spt-BH.xls][Spt-BH_xls]_S_1557"/>
      <sheetName val="[Spt-BH.xls][Spt-BH_xls]B__4711"/>
      <sheetName val="[Spt-BH.xls][Spt-BH_xls]B__4712"/>
      <sheetName val="[Spt-BH.xls][Spt-BH_xls]B__4713"/>
      <sheetName val="[Spt-BH.xls][Spt-BH_xls]_S_1558"/>
      <sheetName val="[Spt-BH.xls][Spt-BH_xls]B__4714"/>
      <sheetName val="[Spt-BH.xls][Spt-BH_xls]B__4715"/>
      <sheetName val="[Spt-BH.xls][Spt-BH_xls]B__4716"/>
      <sheetName val="[Spt-BH.xls][Spt-BH_xls]B__4717"/>
      <sheetName val="[Spt-BH.xls][Spt-BH_xls]_S_1559"/>
      <sheetName val="[Spt-BH.xls][Spt-BH_xls]B__4718"/>
      <sheetName val="[Spt-BH.xls][Spt-BH_xls]B__4719"/>
      <sheetName val="[Spt-BH.xls][Spt-BH_xls]_S_1560"/>
      <sheetName val="[Spt-BH.xls][Spt-BH_xls]B__4720"/>
      <sheetName val="[Spt-BH.xls][Spt-BH_xls]B__4721"/>
      <sheetName val="[Spt-BH.xls][Spt-BH_xls]_S_1561"/>
      <sheetName val="[Spt-BH.xls]B____x005f_x0004______401"/>
      <sheetName val="[Spt-BH.xls]B___x005f_x0000__x000_395"/>
      <sheetName val="[Spt-BH.xls][Spt-BH_xls]B__4752"/>
      <sheetName val="[Spt-BH.xls][Spt-BH_xls]B__4753"/>
      <sheetName val="[Spt-BH.xls][Spt-BH_xls]B__4754"/>
      <sheetName val="[Spt-BH.xls][Spt-BH_xls]B__4755"/>
      <sheetName val="[Spt-BH.xls][Spt-BH_xls]_S_1572"/>
      <sheetName val="[Spt-BH.xls][Spt-BH_xls]B__4756"/>
      <sheetName val="[Spt-BH.xls][Spt-BH_xls]B__4757"/>
      <sheetName val="[Spt-BH.xls][Spt-BH_xls]B__4758"/>
      <sheetName val="[Spt-BH.xls][Spt-BH_xls]_S_1573"/>
      <sheetName val="[Spt-BH.xls][Spt-BH_xls]B__4759"/>
      <sheetName val="[Spt-BH.xls][Spt-BH_xls]B__4760"/>
      <sheetName val="[Spt-BH.xls][Spt-BH_xls]B__4761"/>
      <sheetName val="[Spt-BH.xls][Spt-BH_xls]B__4762"/>
      <sheetName val="[Spt-BH.xls][Spt-BH_xls]_S_1574"/>
      <sheetName val="[Spt-BH.xls][Spt-BH_xls]B__4763"/>
      <sheetName val="[Spt-BH.xls][Spt-BH_xls]B__4764"/>
      <sheetName val="[Spt-BH.xls][Spt-BH_xls]_S_1575"/>
      <sheetName val="[Spt-BH.xls][Spt-BH_xls]B__4765"/>
      <sheetName val="[Spt-BH.xls][Spt-BH_xls]B__4766"/>
      <sheetName val="[Spt-BH.xls][Spt-BH_xls]_S_1576"/>
      <sheetName val="[Spt-BH.xls]B____x005f_x0004______400"/>
      <sheetName val="[Spt-BH.xls]B___x005f_x0000__x000_394"/>
      <sheetName val="[Spt-BH.xls][Spt-BH_xls]B__4737"/>
      <sheetName val="[Spt-BH.xls][Spt-BH_xls]B__4738"/>
      <sheetName val="[Spt-BH.xls][Spt-BH_xls]B__4739"/>
      <sheetName val="[Spt-BH.xls][Spt-BH_xls]B__4740"/>
      <sheetName val="[Spt-BH.xls][Spt-BH_xls]_S_1567"/>
      <sheetName val="[Spt-BH.xls][Spt-BH_xls]B__4741"/>
      <sheetName val="[Spt-BH.xls][Spt-BH_xls]B__4742"/>
      <sheetName val="[Spt-BH.xls][Spt-BH_xls]B__4743"/>
      <sheetName val="[Spt-BH.xls][Spt-BH_xls]_S_1568"/>
      <sheetName val="[Spt-BH.xls][Spt-BH_xls]B__4744"/>
      <sheetName val="[Spt-BH.xls][Spt-BH_xls]B__4745"/>
      <sheetName val="[Spt-BH.xls][Spt-BH_xls]B__4746"/>
      <sheetName val="[Spt-BH.xls][Spt-BH_xls]B__4747"/>
      <sheetName val="[Spt-BH.xls][Spt-BH_xls]_S_1569"/>
      <sheetName val="[Spt-BH.xls][Spt-BH_xls]B__4748"/>
      <sheetName val="[Spt-BH.xls][Spt-BH_xls]B__4749"/>
      <sheetName val="[Spt-BH.xls][Spt-BH_xls]_S_1570"/>
      <sheetName val="[Spt-BH.xls][Spt-BH_xls]B__4750"/>
      <sheetName val="[Spt-BH.xls][Spt-BH_xls]B__4751"/>
      <sheetName val="[Spt-BH.xls][Spt-BH_xls]_S_1571"/>
      <sheetName val="[Spt-BH.xls]B____x005f_x0004______402"/>
      <sheetName val="[Spt-BH.xls]B___x005f_x0000__x000_396"/>
      <sheetName val="[Spt-BH.xls][Spt-BH_xls]B__4767"/>
      <sheetName val="[Spt-BH.xls][Spt-BH_xls]B__4768"/>
      <sheetName val="[Spt-BH.xls][Spt-BH_xls]B__4769"/>
      <sheetName val="[Spt-BH.xls][Spt-BH_xls]B__4770"/>
      <sheetName val="[Spt-BH.xls][Spt-BH_xls]_S_1577"/>
      <sheetName val="[Spt-BH.xls][Spt-BH_xls]B__4771"/>
      <sheetName val="[Spt-BH.xls][Spt-BH_xls]B__4772"/>
      <sheetName val="[Spt-BH.xls][Spt-BH_xls]B__4773"/>
      <sheetName val="[Spt-BH.xls][Spt-BH_xls]_S_1578"/>
      <sheetName val="[Spt-BH.xls][Spt-BH_xls]B__4774"/>
      <sheetName val="[Spt-BH.xls][Spt-BH_xls]B__4775"/>
      <sheetName val="[Spt-BH.xls][Spt-BH_xls]B__4776"/>
      <sheetName val="[Spt-BH.xls][Spt-BH_xls]B__4777"/>
      <sheetName val="[Spt-BH.xls][Spt-BH_xls]_S_1579"/>
      <sheetName val="[Spt-BH.xls][Spt-BH_xls]B__4778"/>
      <sheetName val="[Spt-BH.xls][Spt-BH_xls]B__4779"/>
      <sheetName val="[Spt-BH.xls][Spt-BH_xls]_S_1580"/>
      <sheetName val="[Spt-BH.xls][Spt-BH_xls]B__4780"/>
      <sheetName val="[Spt-BH.xls][Spt-BH_xls]B__4781"/>
      <sheetName val="[Spt-BH.xls][Spt-BH_xls]_S_1581"/>
      <sheetName val="[Spt-BH.xls][Spt-BH.xls]B__5020"/>
      <sheetName val="[Spt-BH.xls][Spt-BH.xls]B__5021"/>
      <sheetName val="[Spt-BH.xls]B____x005f_x0004______403"/>
      <sheetName val="[Spt-BH.xls]B___x005f_x0000__x000_397"/>
      <sheetName val="[Spt-BH.xls][Spt-BH.xls]B__5022"/>
      <sheetName val="[Spt-BH.xls][Spt-BH.xls]B__5023"/>
      <sheetName val="[Spt-BH.xls][Spt-BH_xls]B__4782"/>
      <sheetName val="[Spt-BH.xls][Spt-BH_xls]B__4783"/>
      <sheetName val="[Spt-BH.xls][Spt-BH_xls]B__4784"/>
      <sheetName val="[Spt-BH.xls][Spt-BH_xls]B__4785"/>
      <sheetName val="[Spt-BH.xls][Spt-BH_xls]_S_1582"/>
      <sheetName val="[Spt-BH.xls][Spt-BH_xls]B__4786"/>
      <sheetName val="[Spt-BH.xls][Spt-BH_xls]B__4787"/>
      <sheetName val="[Spt-BH.xls][Spt-BH_xls]B__4788"/>
      <sheetName val="[Spt-BH.xls][Spt-BH_xls]_S_1583"/>
      <sheetName val="[Spt-BH.xls][Spt-BH_xls]B__4789"/>
      <sheetName val="[Spt-BH.xls][Spt-BH_xls]B__4790"/>
      <sheetName val="[Spt-BH.xls][Spt-BH_xls]B__4791"/>
      <sheetName val="[Spt-BH.xls][Spt-BH_xls]B__4792"/>
      <sheetName val="[Spt-BH.xls][Spt-BH_xls]_S_1584"/>
      <sheetName val="[Spt-BH.xls][Spt-BH_xls]B__4793"/>
      <sheetName val="[Spt-BH.xls][Spt-BH_xls]B__4794"/>
      <sheetName val="[Spt-BH.xls][Spt-BH_xls]_S_1585"/>
      <sheetName val="[Spt-BH.xls][Spt-BH_xls]B__4795"/>
      <sheetName val="[Spt-BH.xls][Spt-BH_xls]B__4796"/>
      <sheetName val="[Spt-BH.xls][Spt-BH_xls]_S_1586"/>
      <sheetName val="[Spt-BH.xls][Spt-BH.xls]B__5025"/>
      <sheetName val="[Spt-BH.xls][Spt-BH.xls]B__5026"/>
      <sheetName val="[Spt-BH.xls][Spt-BH.xls]B__5027"/>
      <sheetName val="[Spt-BH.xls][Spt-BH.xls]B__5028"/>
      <sheetName val="[Spt-BH.xls]B____x005f_x0004______404"/>
      <sheetName val="[Spt-BH.xls]B___x005f_x0000__x000_398"/>
      <sheetName val="[Spt-BH.xls][Spt-BH.xls]B__5029"/>
      <sheetName val="[Spt-BH.xls][Spt-BH.xls]B__5030"/>
      <sheetName val="[Spt-BH.xls][Spt-BH.xls]B__5024"/>
      <sheetName val="[Spt-BH.xls][Spt-BH_xls]B__4797"/>
      <sheetName val="[Spt-BH.xls][Spt-BH_xls]B__4798"/>
      <sheetName val="[Spt-BH.xls][Spt-BH_xls]B__4799"/>
      <sheetName val="[Spt-BH.xls][Spt-BH_xls]B__4800"/>
      <sheetName val="[Spt-BH.xls][Spt-BH_xls]_S_1587"/>
      <sheetName val="[Spt-BH.xls][Spt-BH_xls]B__4801"/>
      <sheetName val="[Spt-BH.xls][Spt-BH_xls]B__4802"/>
      <sheetName val="[Spt-BH.xls][Spt-BH_xls]B__4803"/>
      <sheetName val="[Spt-BH.xls][Spt-BH_xls]_S_1588"/>
      <sheetName val="[Spt-BH.xls][Spt-BH_xls]B__4804"/>
      <sheetName val="[Spt-BH.xls][Spt-BH_xls]B__4805"/>
      <sheetName val="[Spt-BH.xls][Spt-BH_xls]B__4806"/>
      <sheetName val="[Spt-BH.xls][Spt-BH_xls]B__4807"/>
      <sheetName val="[Spt-BH.xls][Spt-BH_xls]_S_1589"/>
      <sheetName val="[Spt-BH.xls][Spt-BH_xls]B__4808"/>
      <sheetName val="[Spt-BH.xls][Spt-BH_xls]B__4809"/>
      <sheetName val="[Spt-BH.xls][Spt-BH_xls]_S_1590"/>
      <sheetName val="[Spt-BH.xls][Spt-BH_xls]B__4810"/>
      <sheetName val="[Spt-BH.xls][Spt-BH_xls]B__4811"/>
      <sheetName val="[Spt-BH.xls][Spt-BH_xls]_S_1591"/>
      <sheetName val="[Spt-BH.xls][Spt-BH.xls]B__5031"/>
      <sheetName val="[Spt-BH.xls][Spt-BH.xls]B__5032"/>
      <sheetName val="[Spt-BH.xls][Spt-BH.xls]B__5033"/>
      <sheetName val="[Spt-BH.xls][Spt-BH.xls]B__5034"/>
      <sheetName val="[Spt-BH.xls][Spt-BH.xls]B__5035"/>
      <sheetName val="[Spt-BH.xls][Spt-BH.xls]B__5036"/>
      <sheetName val="[Spt-BH.xls][Spt-BH.xls]B__5038"/>
      <sheetName val="[Spt-BH.xls][Spt-BH.xls]B__5039"/>
      <sheetName val="[Spt-BH.xls][Spt-BH.xls]_S_1742"/>
      <sheetName val="[Spt-BH.xls][Spt-BH.xls]B__5040"/>
      <sheetName val="[Spt-BH.xls][Spt-BH.xls]B__5041"/>
      <sheetName val="[Spt-BH.xls]B____x005f_x0004______405"/>
      <sheetName val="[Spt-BH.xls]B___x005f_x0000__x000_399"/>
      <sheetName val="[Spt-BH.xls][Spt-BH.xls]B__5042"/>
      <sheetName val="[Spt-BH.xls][Spt-BH.xls]B__5043"/>
      <sheetName val="[Spt-BH.xls][Spt-BH.xls]B__5037"/>
      <sheetName val="[Spt-BH.xls][Spt-BH_xls]B__4812"/>
      <sheetName val="[Spt-BH.xls][Spt-BH_xls]B__4813"/>
      <sheetName val="[Spt-BH.xls][Spt-BH_xls]B__4814"/>
      <sheetName val="[Spt-BH.xls][Spt-BH_xls]B__4815"/>
      <sheetName val="[Spt-BH.xls][Spt-BH_xls]_S_1592"/>
      <sheetName val="[Spt-BH.xls][Spt-BH_xls]B__4816"/>
      <sheetName val="[Spt-BH.xls][Spt-BH_xls]B__4817"/>
      <sheetName val="[Spt-BH.xls][Spt-BH_xls]B__4818"/>
      <sheetName val="[Spt-BH.xls][Spt-BH_xls]_S_1593"/>
      <sheetName val="[Spt-BH.xls][Spt-BH_xls]B__4819"/>
      <sheetName val="[Spt-BH.xls][Spt-BH_xls]B__4820"/>
      <sheetName val="[Spt-BH.xls][Spt-BH_xls]B__4821"/>
      <sheetName val="[Spt-BH.xls][Spt-BH_xls]B__4822"/>
      <sheetName val="[Spt-BH.xls][Spt-BH_xls]_S_1594"/>
      <sheetName val="[Spt-BH.xls][Spt-BH_xls]B__4823"/>
      <sheetName val="[Spt-BH.xls][Spt-BH_xls]B__4824"/>
      <sheetName val="[Spt-BH.xls][Spt-BH_xls]_S_1595"/>
      <sheetName val="[Spt-BH.xls][Spt-BH_xls]B__4825"/>
      <sheetName val="[Spt-BH.xls][Spt-BH_xls]B__4826"/>
      <sheetName val="[Spt-BH.xls][Spt-BH_xls]_S_1596"/>
      <sheetName val="[Spt-BH.xls][Spt-BH.xls]_S_1743"/>
      <sheetName val="[Spt-BH.xls][Spt-BH.xls]B__5044"/>
      <sheetName val="[Spt-BH.xls][Spt-BH.xls]B__5045"/>
      <sheetName val="[Spt-BH.xls][Spt-BH.xls]_S_1750"/>
      <sheetName val="[Spt-BH.xls][Spt-BH.xls]B__5046"/>
      <sheetName val="[Spt-BH.xls][Spt-BH.xls]B__5047"/>
      <sheetName val="[Spt-BH.xls][Spt-BH.xls]_S_1744"/>
      <sheetName val="[Spt-BH.xls][Spt-BH.xls]B__5048"/>
      <sheetName val="[Spt-BH.xls][Spt-BH.xls]B__5049"/>
      <sheetName val="[Spt-BH.xls][Spt-BH.xls]_S_1745"/>
      <sheetName val="[Spt-BH.xls][Spt-BH.xls]B__5063"/>
      <sheetName val="[Spt-BH.xls][Spt-BH.xls]B__5064"/>
      <sheetName val="[Spt-BH.xls][Spt-BH.xls]_S_1754"/>
      <sheetName val="[Spt-BH.xls][Spt-BH.xls]B__5065"/>
      <sheetName val="[Spt-BH.xls][Spt-BH.xls]B__5066"/>
      <sheetName val="[Spt-BH.xls][Spt-BH.xls]B__5067"/>
      <sheetName val="[Spt-BH.xls][Spt-BH.xls]B__5068"/>
      <sheetName val="[Spt-BH.xls][Spt-BH.xls]_S_1751"/>
      <sheetName val="[Spt-BH.xls][Spt-BH.xls]B__5070"/>
      <sheetName val="[Spt-BH.xls][Spt-BH.xls]B__5071"/>
      <sheetName val="[Spt-BH.xls][Spt-BH.xls]_S_1756"/>
      <sheetName val="[Spt-BH.xls][Spt-BH.xls]B__5072"/>
      <sheetName val="[Spt-BH.xls][Spt-BH.xls]B__5073"/>
      <sheetName val="[Spt-BH.xls]B____x005f_x0004______407"/>
      <sheetName val="[Spt-BH.xls]B___x005f_x0000__x000_401"/>
      <sheetName val="[Spt-BH.xls][Spt-BH.xls]B__5074"/>
      <sheetName val="[Spt-BH.xls][Spt-BH.xls]B__5075"/>
      <sheetName val="[Spt-BH.xls][Spt-BH.xls]B__5069"/>
      <sheetName val="[Spt-BH.xls][Spt-BH.xls]_S_1755"/>
      <sheetName val="[Spt-BH.xls][Spt-BH_xls]B__4842"/>
      <sheetName val="[Spt-BH.xls][Spt-BH_xls]B__4843"/>
      <sheetName val="[Spt-BH.xls][Spt-BH_xls]B__4844"/>
      <sheetName val="[Spt-BH.xls][Spt-BH_xls]B__4845"/>
      <sheetName val="[Spt-BH.xls][Spt-BH_xls]_S_1602"/>
      <sheetName val="[Spt-BH.xls][Spt-BH_xls]B__4846"/>
      <sheetName val="[Spt-BH.xls][Spt-BH_xls]B__4847"/>
      <sheetName val="[Spt-BH.xls][Spt-BH_xls]B__4848"/>
      <sheetName val="[Spt-BH.xls][Spt-BH_xls]_S_1603"/>
      <sheetName val="[Spt-BH.xls][Spt-BH_xls]B__4849"/>
      <sheetName val="[Spt-BH.xls][Spt-BH_xls]B__4850"/>
      <sheetName val="[Spt-BH.xls][Spt-BH_xls]B__4851"/>
      <sheetName val="[Spt-BH.xls][Spt-BH_xls]B__4852"/>
      <sheetName val="[Spt-BH.xls][Spt-BH_xls]_S_1604"/>
      <sheetName val="[Spt-BH.xls][Spt-BH_xls]B__4853"/>
      <sheetName val="[Spt-BH.xls][Spt-BH_xls]B__4854"/>
      <sheetName val="[Spt-BH.xls][Spt-BH_xls]_S_1605"/>
      <sheetName val="[Spt-BH.xls][Spt-BH_xls]B__4855"/>
      <sheetName val="[Spt-BH.xls][Spt-BH_xls]B__4856"/>
      <sheetName val="[Spt-BH.xls][Spt-BH_xls]_S_1606"/>
      <sheetName val="[Spt-BH.xls][Spt-BH.xls]_S_1746"/>
      <sheetName val="[Spt-BH.xls][Spt-BH.xls]B__5050"/>
      <sheetName val="[Spt-BH.xls][Spt-BH.xls]B__5051"/>
      <sheetName val="[Spt-BH.xls][Spt-BH.xls]B__5052"/>
      <sheetName val="[Spt-BH.xls][Spt-BH.xls]B__5053"/>
      <sheetName val="[Spt-BH.xls][Spt-BH.xls]B__5054"/>
      <sheetName val="[Spt-BH.xls][Spt-BH.xls]B__5055"/>
      <sheetName val="[Spt-BH.xls][Spt-BH.xls]_S_1747"/>
      <sheetName val="[Spt-BH.xls][Spt-BH.xls]_S_1748"/>
      <sheetName val="[Spt-BH.xls][Spt-BH.xls]B__5056"/>
      <sheetName val="[Spt-BH.xls][Spt-BH.xls]B__5057"/>
      <sheetName val="[Spt-BH.xls][Spt-BH.xls]B__5058"/>
      <sheetName val="[Spt-BH.xls][Spt-BH.xls]B__5059"/>
      <sheetName val="[Spt-BH.xls][Spt-BH.xls]B__5060"/>
      <sheetName val="[Spt-BH.xls][Spt-BH.xls]B__5061"/>
      <sheetName val="[Spt-BH.xls][Spt-BH.xls]_S_1749"/>
      <sheetName val="[Spt-BH.xls]B____x005f_x0004______406"/>
      <sheetName val="[Spt-BH.xls]B___x005f_x0000__x000_400"/>
      <sheetName val="[Spt-BH.xls][Spt-BH.xls]B__5062"/>
      <sheetName val="[Spt-BH.xls][Spt-BH_xls]B__4827"/>
      <sheetName val="[Spt-BH.xls][Spt-BH_xls]B__4828"/>
      <sheetName val="[Spt-BH.xls][Spt-BH_xls]B__4829"/>
      <sheetName val="[Spt-BH.xls][Spt-BH_xls]B__4830"/>
      <sheetName val="[Spt-BH.xls][Spt-BH_xls]_S_1597"/>
      <sheetName val="[Spt-BH.xls][Spt-BH_xls]B__4831"/>
      <sheetName val="[Spt-BH.xls][Spt-BH_xls]B__4832"/>
      <sheetName val="[Spt-BH.xls][Spt-BH_xls]B__4833"/>
      <sheetName val="[Spt-BH.xls][Spt-BH_xls]_S_1598"/>
      <sheetName val="[Spt-BH.xls][Spt-BH_xls]B__4834"/>
      <sheetName val="[Spt-BH.xls][Spt-BH_xls]B__4835"/>
      <sheetName val="[Spt-BH.xls][Spt-BH_xls]B__4836"/>
      <sheetName val="[Spt-BH.xls][Spt-BH_xls]B__4837"/>
      <sheetName val="[Spt-BH.xls][Spt-BH_xls]_S_1599"/>
      <sheetName val="[Spt-BH.xls][Spt-BH_xls]B__4838"/>
      <sheetName val="[Spt-BH.xls][Spt-BH_xls]B__4839"/>
      <sheetName val="[Spt-BH.xls][Spt-BH_xls]_S_1600"/>
      <sheetName val="[Spt-BH.xls][Spt-BH_xls]B__4840"/>
      <sheetName val="[Spt-BH.xls][Spt-BH_xls]B__4841"/>
      <sheetName val="[Spt-BH.xls][Spt-BH_xls]_S_1601"/>
      <sheetName val="[Spt-BH.xls][Spt-BH.xls]_S_1753"/>
      <sheetName val="[Spt-BH.xls][Spt-BH.xls]_S_1752"/>
      <sheetName val="[Spt-BH.xls][Spt-BH.xls]B__5076"/>
      <sheetName val="[Spt-BH.xls][Spt-BH.xls]B__5077"/>
      <sheetName val="[Spt-BH.xls][Spt-BH.xls]_S_1758"/>
      <sheetName val="[Spt-BH.xls][Spt-BH.xls]B__5078"/>
      <sheetName val="[Spt-BH.xls][Spt-BH.xls]B__5079"/>
      <sheetName val="[Spt-BH.xls][Spt-BH.xls]B__5080"/>
      <sheetName val="[Spt-BH.xls][Spt-BH.xls]B__5081"/>
      <sheetName val="[Spt-BH.xls][Spt-BH.xls]_S_1757"/>
      <sheetName val="[Spt-BH.xls][Spt-BH.xls]B__5083"/>
      <sheetName val="[Spt-BH.xls][Spt-BH.xls]B__5084"/>
      <sheetName val="[Spt-BH.xls][Spt-BH.xls]_S_1760"/>
      <sheetName val="[Spt-BH.xls][Spt-BH.xls]B__5085"/>
      <sheetName val="[Spt-BH.xls][Spt-BH.xls]B__5086"/>
      <sheetName val="[Spt-BH.xls]B____x005f_x0004______408"/>
      <sheetName val="[Spt-BH.xls]B___x005f_x0000__x000_402"/>
      <sheetName val="[Spt-BH.xls][Spt-BH.xls]B__5087"/>
      <sheetName val="[Spt-BH.xls][Spt-BH.xls]B__5088"/>
      <sheetName val="[Spt-BH.xls][Spt-BH.xls]B__5082"/>
      <sheetName val="[Spt-BH.xls][Spt-BH.xls]_S_1759"/>
      <sheetName val="[Spt-BH.xls][Spt-BH_xls]B__4857"/>
      <sheetName val="[Spt-BH.xls][Spt-BH_xls]B__4858"/>
      <sheetName val="[Spt-BH.xls][Spt-BH_xls]B__4859"/>
      <sheetName val="[Spt-BH.xls][Spt-BH_xls]B__4860"/>
      <sheetName val="[Spt-BH.xls][Spt-BH_xls]_S_1607"/>
      <sheetName val="[Spt-BH.xls][Spt-BH_xls]B__4861"/>
      <sheetName val="[Spt-BH.xls][Spt-BH_xls]B__4862"/>
      <sheetName val="[Spt-BH.xls][Spt-BH_xls]B__4863"/>
      <sheetName val="[Spt-BH.xls][Spt-BH_xls]_S_1608"/>
      <sheetName val="[Spt-BH.xls][Spt-BH_xls]B__4864"/>
      <sheetName val="[Spt-BH.xls][Spt-BH_xls]B__4865"/>
      <sheetName val="[Spt-BH.xls][Spt-BH_xls]B__4866"/>
      <sheetName val="[Spt-BH.xls][Spt-BH_xls]B__4867"/>
      <sheetName val="[Spt-BH.xls][Spt-BH_xls]_S_1609"/>
      <sheetName val="[Spt-BH.xls][Spt-BH_xls]B__4868"/>
      <sheetName val="[Spt-BH.xls][Spt-BH_xls]B__4869"/>
      <sheetName val="[Spt-BH.xls][Spt-BH_xls]_S_1610"/>
      <sheetName val="[Spt-BH.xls][Spt-BH_xls]B__4870"/>
      <sheetName val="[Spt-BH.xls][Spt-BH_xls]B__4871"/>
      <sheetName val="[Spt-BH.xls][Spt-BH_xls]_S_1611"/>
      <sheetName val="[Spt-BH.xls][Spt-BH.xls]_S_1761"/>
      <sheetName val="[Spt-BH.xls][Spt-BH.xls]B__5090"/>
      <sheetName val="[Spt-BH.xls][Spt-BH.xls]B__5091"/>
      <sheetName val="[Spt-BH.xls][Spt-BH.xls]_S_1763"/>
      <sheetName val="[Spt-BH.xls][Spt-BH.xls]B__5092"/>
      <sheetName val="[Spt-BH.xls][Spt-BH.xls]B__5093"/>
      <sheetName val="[Spt-BH.xls]B____x005f_x0004______409"/>
      <sheetName val="[Spt-BH.xls]B___x005f_x0000__x000_403"/>
      <sheetName val="[Spt-BH.xls][Spt-BH.xls]B__5094"/>
      <sheetName val="[Spt-BH.xls][Spt-BH.xls]B__5095"/>
      <sheetName val="[Spt-BH.xls][Spt-BH.xls]B__5089"/>
      <sheetName val="[Spt-BH.xls][Spt-BH.xls]_S_1762"/>
      <sheetName val="[Spt-BH.xls][Spt-BH_xls]B__4872"/>
      <sheetName val="[Spt-BH.xls][Spt-BH_xls]B__4873"/>
      <sheetName val="[Spt-BH.xls][Spt-BH_xls]B__4874"/>
      <sheetName val="[Spt-BH.xls][Spt-BH_xls]B__4875"/>
      <sheetName val="[Spt-BH.xls][Spt-BH_xls]_S_1612"/>
      <sheetName val="[Spt-BH.xls][Spt-BH_xls]B__4876"/>
      <sheetName val="[Spt-BH.xls][Spt-BH_xls]B__4877"/>
      <sheetName val="[Spt-BH.xls][Spt-BH_xls]B__4878"/>
      <sheetName val="[Spt-BH.xls][Spt-BH_xls]_S_1613"/>
      <sheetName val="[Spt-BH.xls][Spt-BH_xls]B__4879"/>
      <sheetName val="[Spt-BH.xls][Spt-BH_xls]B__4880"/>
      <sheetName val="[Spt-BH.xls][Spt-BH_xls]B__4881"/>
      <sheetName val="[Spt-BH.xls][Spt-BH_xls]B__4882"/>
      <sheetName val="[Spt-BH.xls][Spt-BH_xls]_S_1614"/>
      <sheetName val="[Spt-BH.xls][Spt-BH_xls]B__4883"/>
      <sheetName val="[Spt-BH.xls][Spt-BH_xls]B__4884"/>
      <sheetName val="[Spt-BH.xls][Spt-BH_xls]_S_1615"/>
      <sheetName val="[Spt-BH.xls][Spt-BH_xls]B__4885"/>
      <sheetName val="[Spt-BH.xls][Spt-BH_xls]B__4886"/>
      <sheetName val="[Spt-BH.xls][Spt-BH_xls]_S_1616"/>
      <sheetName val="[Spt-BH.xls][Spt-BH.xls]_S_1764"/>
      <sheetName val="[Spt-BH.xls][Spt-BH.xls]B__5096"/>
      <sheetName val="[Spt-BH.xls][Spt-BH.xls]B__5097"/>
      <sheetName val="[Spt-BH.xls][Spt-BH.xls]_S_1766"/>
      <sheetName val="[Spt-BH.xls][Spt-BH.xls]B__5098"/>
      <sheetName val="[Spt-BH.xls][Spt-BH.xls]B__5099"/>
      <sheetName val="[Spt-BH.xls][Spt-BH.xls]B__5100"/>
      <sheetName val="[Spt-BH.xls][Spt-BH.xls]B__5101"/>
      <sheetName val="[Spt-BH.xls][Spt-BH.xls]_S_1765"/>
      <sheetName val="[Spt-BH.xls][Spt-BH.xls]B__5103"/>
      <sheetName val="[Spt-BH.xls][Spt-BH.xls]B__5104"/>
      <sheetName val="[Spt-BH.xls][Spt-BH.xls]_S_1768"/>
      <sheetName val="[Spt-BH.xls][Spt-BH.xls]B__5105"/>
      <sheetName val="[Spt-BH.xls][Spt-BH.xls]B__5106"/>
      <sheetName val="[Spt-BH.xls]B____x005f_x0004______410"/>
      <sheetName val="[Spt-BH.xls]B___x005f_x0000__x000_404"/>
      <sheetName val="[Spt-BH.xls][Spt-BH.xls]B__5107"/>
      <sheetName val="[Spt-BH.xls][Spt-BH.xls]B__5108"/>
      <sheetName val="[Spt-BH.xls][Spt-BH.xls]B__5102"/>
      <sheetName val="[Spt-BH.xls][Spt-BH.xls]_S_1767"/>
      <sheetName val="[Spt-BH.xls][Spt-BH_xls]B__4887"/>
      <sheetName val="[Spt-BH.xls][Spt-BH_xls]B__4888"/>
      <sheetName val="[Spt-BH.xls][Spt-BH_xls]B__4889"/>
      <sheetName val="[Spt-BH.xls][Spt-BH_xls]B__4890"/>
      <sheetName val="[Spt-BH.xls][Spt-BH_xls]_S_1617"/>
      <sheetName val="[Spt-BH.xls][Spt-BH_xls]B__4891"/>
      <sheetName val="[Spt-BH.xls][Spt-BH_xls]B__4892"/>
      <sheetName val="[Spt-BH.xls][Spt-BH_xls]B__4893"/>
      <sheetName val="[Spt-BH.xls][Spt-BH_xls]_S_1618"/>
      <sheetName val="[Spt-BH.xls][Spt-BH_xls]B__4894"/>
      <sheetName val="[Spt-BH.xls][Spt-BH_xls]B__4895"/>
      <sheetName val="[Spt-BH.xls][Spt-BH_xls]B__4896"/>
      <sheetName val="[Spt-BH.xls][Spt-BH_xls]B__4897"/>
      <sheetName val="[Spt-BH.xls][Spt-BH_xls]_S_1619"/>
      <sheetName val="[Spt-BH.xls][Spt-BH_xls]B__4898"/>
      <sheetName val="[Spt-BH.xls][Spt-BH_xls]B__4899"/>
      <sheetName val="[Spt-BH.xls][Spt-BH_xls]_S_1620"/>
      <sheetName val="[Spt-BH.xls][Spt-BH_xls]B__4900"/>
      <sheetName val="[Spt-BH.xls][Spt-BH_xls]B__4901"/>
      <sheetName val="[Spt-BH.xls][Spt-BH_xls]_S_1621"/>
      <sheetName val="[Spt-BH.xls][Spt-BH.xls]B__5109"/>
      <sheetName val="[Spt-BH.xls][Spt-BH.xls]B__5110"/>
      <sheetName val="[Spt-BH.xls][Spt-BH.xls]_S_1770"/>
      <sheetName val="[Spt-BH.xls][Spt-BH.xls]B__5111"/>
      <sheetName val="[Spt-BH.xls][Spt-BH.xls]B__5112"/>
      <sheetName val="[Spt-BH.xls][Spt-BH.xls]B__5113"/>
      <sheetName val="[Spt-BH.xls][Spt-BH.xls]B__5114"/>
      <sheetName val="[Spt-BH.xls][Spt-BH.xls]_S_1769"/>
      <sheetName val="[Spt-BH.xls][Spt-BH.xls]B__5116"/>
      <sheetName val="[Spt-BH.xls][Spt-BH.xls]B__5117"/>
      <sheetName val="[Spt-BH.xls][Spt-BH.xls]_S_1772"/>
      <sheetName val="[Spt-BH.xls][Spt-BH.xls]B__5118"/>
      <sheetName val="[Spt-BH.xls][Spt-BH.xls]B__5119"/>
      <sheetName val="[Spt-BH.xls]B____x005f_x0004______411"/>
      <sheetName val="[Spt-BH.xls]B___x005f_x0000__x000_405"/>
      <sheetName val="[Spt-BH.xls][Spt-BH.xls]B__5120"/>
      <sheetName val="[Spt-BH.xls][Spt-BH.xls]B__5121"/>
      <sheetName val="[Spt-BH.xls][Spt-BH.xls]B__5115"/>
      <sheetName val="[Spt-BH.xls][Spt-BH.xls]_S_1771"/>
      <sheetName val="[Spt-BH.xls][Spt-BH_xls]B__4902"/>
      <sheetName val="[Spt-BH.xls][Spt-BH_xls]B__4903"/>
      <sheetName val="[Spt-BH.xls][Spt-BH_xls]B__4904"/>
      <sheetName val="[Spt-BH.xls][Spt-BH_xls]B__4905"/>
      <sheetName val="[Spt-BH.xls][Spt-BH_xls]_S_1622"/>
      <sheetName val="[Spt-BH.xls][Spt-BH_xls]B__4906"/>
      <sheetName val="[Spt-BH.xls][Spt-BH_xls]B__4907"/>
      <sheetName val="[Spt-BH.xls][Spt-BH_xls]B__4908"/>
      <sheetName val="[Spt-BH.xls][Spt-BH_xls]_S_1623"/>
      <sheetName val="[Spt-BH.xls][Spt-BH_xls]B__4909"/>
      <sheetName val="[Spt-BH.xls][Spt-BH_xls]B__4910"/>
      <sheetName val="[Spt-BH.xls][Spt-BH_xls]B__4911"/>
      <sheetName val="[Spt-BH.xls][Spt-BH_xls]B__4912"/>
      <sheetName val="[Spt-BH.xls][Spt-BH_xls]_S_1624"/>
      <sheetName val="[Spt-BH.xls][Spt-BH_xls]B__4913"/>
      <sheetName val="[Spt-BH.xls][Spt-BH_xls]B__4914"/>
      <sheetName val="[Spt-BH.xls][Spt-BH_xls]_S_1625"/>
      <sheetName val="[Spt-BH.xls][Spt-BH_xls]B__4915"/>
      <sheetName val="[Spt-BH.xls][Spt-BH_xls]B__4916"/>
      <sheetName val="[Spt-BH.xls][Spt-BH_xls]_S_1626"/>
      <sheetName val="[Spt-BH.xls][Spt-BH.xls]B__5122"/>
      <sheetName val="[Spt-BH.xls][Spt-BH.xls]B__5123"/>
      <sheetName val="[Spt-BH.xls][Spt-BH.xls]_S_1774"/>
      <sheetName val="[Spt-BH.xls][Spt-BH.xls]B__5124"/>
      <sheetName val="[Spt-BH.xls][Spt-BH.xls]B__5125"/>
      <sheetName val="[Spt-BH.xls][Spt-BH.xls]B__5126"/>
      <sheetName val="[Spt-BH.xls][Spt-BH.xls]B__5127"/>
      <sheetName val="[Spt-BH.xls][Spt-BH.xls]_S_1773"/>
      <sheetName val="[Spt-BH.xls][Spt-BH.xls]B__5129"/>
      <sheetName val="[Spt-BH.xls][Spt-BH.xls]B__5130"/>
      <sheetName val="[Spt-BH.xls][Spt-BH.xls]_S_1776"/>
      <sheetName val="[Spt-BH.xls][Spt-BH.xls]B__5131"/>
      <sheetName val="[Spt-BH.xls][Spt-BH.xls]B__5132"/>
      <sheetName val="[Spt-BH.xls]B____x005f_x0004______412"/>
      <sheetName val="[Spt-BH.xls]B___x005f_x0000__x000_406"/>
      <sheetName val="[Spt-BH.xls][Spt-BH.xls]B__5133"/>
      <sheetName val="[Spt-BH.xls][Spt-BH.xls]B__5134"/>
      <sheetName val="[Spt-BH.xls][Spt-BH.xls]B__5128"/>
      <sheetName val="[Spt-BH.xls][Spt-BH.xls]_S_1775"/>
      <sheetName val="[Spt-BH.xls][Spt-BH_xls]B__4917"/>
      <sheetName val="[Spt-BH.xls][Spt-BH_xls]B__4918"/>
      <sheetName val="[Spt-BH.xls][Spt-BH_xls]B__4919"/>
      <sheetName val="[Spt-BH.xls][Spt-BH_xls]B__4920"/>
      <sheetName val="[Spt-BH.xls][Spt-BH_xls]_S_1627"/>
      <sheetName val="[Spt-BH.xls][Spt-BH_xls]B__4921"/>
      <sheetName val="[Spt-BH.xls][Spt-BH_xls]B__4922"/>
      <sheetName val="[Spt-BH.xls][Spt-BH_xls]B__4923"/>
      <sheetName val="[Spt-BH.xls][Spt-BH_xls]_S_1628"/>
      <sheetName val="[Spt-BH.xls][Spt-BH_xls]B__4924"/>
      <sheetName val="[Spt-BH.xls][Spt-BH_xls]B__4925"/>
      <sheetName val="[Spt-BH.xls][Spt-BH_xls]B__4926"/>
      <sheetName val="[Spt-BH.xls][Spt-BH_xls]B__4927"/>
      <sheetName val="[Spt-BH.xls][Spt-BH_xls]_S_1629"/>
      <sheetName val="[Spt-BH.xls][Spt-BH_xls]B__4928"/>
      <sheetName val="[Spt-BH.xls][Spt-BH_xls]B__4929"/>
      <sheetName val="[Spt-BH.xls][Spt-BH_xls]_S_1630"/>
      <sheetName val="[Spt-BH.xls][Spt-BH_xls]B__4930"/>
      <sheetName val="[Spt-BH.xls][Spt-BH_xls]B__4931"/>
      <sheetName val="[Spt-BH.xls][Spt-BH_xls]_S_1631"/>
      <sheetName val="[Spt-BH.xls][Spt-BH.xls]_S_1777"/>
      <sheetName val="[Spt-BH.xls][Spt-BH.xls]B__5135"/>
      <sheetName val="[Spt-BH.xls][Spt-BH.xls]B__5136"/>
      <sheetName val="[Spt-BH.xls][Spt-BH.xls]_S_1779"/>
      <sheetName val="[Spt-BH.xls][Spt-BH.xls]B__5137"/>
      <sheetName val="[Spt-BH.xls][Spt-BH.xls]B__5138"/>
      <sheetName val="[Spt-BH.xls][Spt-BH.xls]B__5139"/>
      <sheetName val="[Spt-BH.xls][Spt-BH.xls]B__5140"/>
      <sheetName val="[Spt-BH.xls][Spt-BH.xls]_S_1778"/>
      <sheetName val="[Spt-BH.xls][Spt-BH.xls]_S_1780"/>
      <sheetName val="[Spt-BH.xls][Spt-BH.xls]_S_1781"/>
      <sheetName val="[Spt-BH.xls][Spt-BH.xls]B__5141"/>
      <sheetName val="[Spt-BH.xls][Spt-BH.xls]B__5142"/>
      <sheetName val="[Spt-BH.xls][Spt-BH.xls]_S_1783"/>
      <sheetName val="[Spt-BH.xls][Spt-BH.xls]B__5143"/>
      <sheetName val="[Spt-BH.xls][Spt-BH.xls]B__5144"/>
      <sheetName val="[Spt-BH.xls][Spt-BH.xls]B__5145"/>
      <sheetName val="[Spt-BH.xls][Spt-BH.xls]B__5146"/>
      <sheetName val="[Spt-BH.xls][Spt-BH.xls]_S_1782"/>
      <sheetName val="[Spt-BH.xls][Spt-BH.xls]B__5148"/>
      <sheetName val="[Spt-BH.xls][Spt-BH.xls]B__5149"/>
      <sheetName val="[Spt-BH.xls][Spt-BH.xls]_S_1785"/>
      <sheetName val="[Spt-BH.xls][Spt-BH.xls]B__5150"/>
      <sheetName val="[Spt-BH.xls][Spt-BH.xls]B__5151"/>
      <sheetName val="[Spt-BH.xls]B____x005f_x0004______413"/>
      <sheetName val="[Spt-BH.xls]B___x005f_x0000__x000_407"/>
      <sheetName val="[Spt-BH.xls][Spt-BH.xls]B__5152"/>
      <sheetName val="[Spt-BH.xls][Spt-BH.xls]B__5153"/>
      <sheetName val="[Spt-BH.xls][Spt-BH.xls]B__5147"/>
      <sheetName val="[Spt-BH.xls][Spt-BH.xls]_S_1784"/>
      <sheetName val="[Spt-BH.xls][Spt-BH_xls]B__4932"/>
      <sheetName val="[Spt-BH.xls][Spt-BH_xls]B__4933"/>
      <sheetName val="[Spt-BH.xls][Spt-BH_xls]B__4934"/>
      <sheetName val="[Spt-BH.xls][Spt-BH_xls]B__4935"/>
      <sheetName val="[Spt-BH.xls][Spt-BH_xls]_S_1632"/>
      <sheetName val="[Spt-BH.xls][Spt-BH_xls]B__4936"/>
      <sheetName val="[Spt-BH.xls][Spt-BH_xls]B__4937"/>
      <sheetName val="[Spt-BH.xls][Spt-BH_xls]B__4938"/>
      <sheetName val="[Spt-BH.xls][Spt-BH_xls]_S_1633"/>
      <sheetName val="[Spt-BH.xls][Spt-BH_xls]B__4939"/>
      <sheetName val="[Spt-BH.xls][Spt-BH_xls]B__4940"/>
      <sheetName val="[Spt-BH.xls][Spt-BH_xls]B__4941"/>
      <sheetName val="[Spt-BH.xls][Spt-BH_xls]B__4942"/>
      <sheetName val="[Spt-BH.xls][Spt-BH_xls]_S_1634"/>
      <sheetName val="[Spt-BH.xls][Spt-BH_xls]B__4943"/>
      <sheetName val="[Spt-BH.xls][Spt-BH_xls]B__4944"/>
      <sheetName val="[Spt-BH.xls][Spt-BH_xls]_S_1635"/>
      <sheetName val="[Spt-BH.xls][Spt-BH_xls]B__4945"/>
      <sheetName val="[Spt-BH.xls][Spt-BH_xls]B__4946"/>
      <sheetName val="[Spt-BH.xls][Spt-BH_xls]_S_1636"/>
      <sheetName val="_Spt-BH.xls__Spt-BH.xls_B__1179"/>
      <sheetName val="_Spt-BH.xls__Spt-BH.xls_B__1180"/>
      <sheetName val="_Spt-BH.xls__Spt-BH.xls__Sp_431"/>
      <sheetName val="_Spt-BH.xls__Spt-BH.xls_B__1181"/>
      <sheetName val="_Spt-BH.xls__Spt-BH.xls_B__1182"/>
      <sheetName val="[Spt-BH.xls][Spt-BH.xls]B__5211"/>
      <sheetName val="[Spt-BH.xls][Spt-BH.xls]B__5212"/>
      <sheetName val="[Spt-BH.xls][Spt-BH.xls]_S_1817"/>
      <sheetName val="[Spt-BH.xls][Spt-BH.xls]B__5213"/>
      <sheetName val="[Spt-BH.xls][Spt-BH.xls]B__5214"/>
      <sheetName val="[Spt-BH.xls]B____x005f_x0004______416"/>
      <sheetName val="[Spt-BH.xls][Spt-BH.xls]B__5204"/>
      <sheetName val="[Spt-BH.xls][Spt-BH.xls]B__5205"/>
      <sheetName val="[Spt-BH.xls][Spt-BH.xls]_S_1815"/>
      <sheetName val="[Spt-BH.xls][Spt-BH.xls]B__5206"/>
      <sheetName val="[Spt-BH.xls][Spt-BH.xls]B__5207"/>
      <sheetName val="[Spt-BH.xls][Spt-BH.xls]B__5208"/>
      <sheetName val="[Spt-BH.xls][Spt-BH.xls]_S_1813"/>
      <sheetName val="[Spt-BH.xls][Spt-BH.xls]B__5209"/>
      <sheetName val="[Spt-BH.xls]B___x005f_x0000__x000_410"/>
      <sheetName val="[Spt-BH.xls][Spt-BH.xls]B__5215"/>
      <sheetName val="[Spt-BH.xls][Spt-BH.xls]B__5216"/>
      <sheetName val="[Spt-BH.xls][Spt-BH.xls]B__5210"/>
      <sheetName val="[Spt-BH.xls][Spt-BH.xls]_S_1816"/>
      <sheetName val="[Spt-BH.xls][Spt-BH_xls]B__4977"/>
      <sheetName val="[Spt-BH.xls][Spt-BH_xls]B__4978"/>
      <sheetName val="[Spt-BH.xls][Spt-BH_xls]B__4979"/>
      <sheetName val="[Spt-BH.xls][Spt-BH_xls]B__4980"/>
      <sheetName val="[Spt-BH.xls][Spt-BH_xls]_S_1647"/>
      <sheetName val="[Spt-BH.xls][Spt-BH_xls]B__4981"/>
      <sheetName val="[Spt-BH.xls][Spt-BH_xls]B__4982"/>
      <sheetName val="[Spt-BH.xls][Spt-BH_xls]B__4983"/>
      <sheetName val="[Spt-BH.xls][Spt-BH_xls]_S_1648"/>
      <sheetName val="[Spt-BH.xls][Spt-BH_xls]B__4984"/>
      <sheetName val="[Spt-BH.xls][Spt-BH_xls]B__4985"/>
      <sheetName val="[Spt-BH.xls][Spt-BH_xls]B__4986"/>
      <sheetName val="[Spt-BH.xls][Spt-BH_xls]B__4987"/>
      <sheetName val="[Spt-BH.xls][Spt-BH_xls]_S_1649"/>
      <sheetName val="[Spt-BH.xls][Spt-BH.xls]_S_1814"/>
      <sheetName val="[Spt-BH.xls][Spt-BH_xls]B__4988"/>
      <sheetName val="[Spt-BH.xls][Spt-BH_xls]B__4989"/>
      <sheetName val="[Spt-BH.xls][Spt-BH_xls]_S_1650"/>
      <sheetName val="[Spt-BH.xls][Spt-BH_xls]B__4990"/>
      <sheetName val="[Spt-BH.xls][Spt-BH_xls]B__4991"/>
      <sheetName val="[Spt-BH.xls][Spt-BH_xls]_S_1651"/>
      <sheetName val="[Spt-BH.xls]B____x005f_x0004______414"/>
      <sheetName val="[Spt-BH.xls]B___x005f_x0000__x000_408"/>
      <sheetName val="[Spt-BH.xls][Spt-BH_xls]B__4947"/>
      <sheetName val="[Spt-BH.xls][Spt-BH_xls]B__4948"/>
      <sheetName val="[Spt-BH.xls][Spt-BH_xls]B__4949"/>
      <sheetName val="[Spt-BH.xls][Spt-BH_xls]B__4950"/>
      <sheetName val="[Spt-BH.xls][Spt-BH_xls]_S_1637"/>
      <sheetName val="[Spt-BH.xls][Spt-BH_xls]B__4951"/>
      <sheetName val="[Spt-BH.xls][Spt-BH_xls]B__4952"/>
      <sheetName val="[Spt-BH.xls][Spt-BH_xls]B__4953"/>
      <sheetName val="[Spt-BH.xls][Spt-BH_xls]_S_1638"/>
      <sheetName val="[Spt-BH.xls][Spt-BH_xls]B__4954"/>
      <sheetName val="[Spt-BH.xls][Spt-BH_xls]B__4955"/>
      <sheetName val="[Spt-BH.xls][Spt-BH_xls]B__4956"/>
      <sheetName val="[Spt-BH.xls][Spt-BH_xls]B__4957"/>
      <sheetName val="[Spt-BH.xls][Spt-BH_xls]_S_1639"/>
      <sheetName val="[Spt-BH.xls][Spt-BH_xls]B__4958"/>
      <sheetName val="[Spt-BH.xls][Spt-BH_xls]B__4959"/>
      <sheetName val="[Spt-BH.xls][Spt-BH_xls]_S_1640"/>
      <sheetName val="[Spt-BH.xls][Spt-BH_xls]B__4960"/>
      <sheetName val="[Spt-BH.xls][Spt-BH_xls]B__4961"/>
      <sheetName val="[Spt-BH.xls][Spt-BH_xls]_S_1641"/>
      <sheetName val="[Spt-BH.xls][Spt-BH.xls]_S_1798"/>
      <sheetName val="[Spt-BH.xls][Spt-BH.xls]_S_1792"/>
      <sheetName val="[Spt-BH.xls][Spt-BH.xls]B__5172"/>
      <sheetName val="[Spt-BH.xls][Spt-BH.xls]B__5173"/>
      <sheetName val="[Spt-BH.xls][Spt-BH.xls]_S_1794"/>
      <sheetName val="[Spt-BH.xls][Spt-BH.xls]B__5174"/>
      <sheetName val="[Spt-BH.xls][Spt-BH.xls]B__5175"/>
      <sheetName val="[Spt-BH.xls][Spt-BH.xls]B__5176"/>
      <sheetName val="[Spt-BH.xls][Spt-BH.xls]B__5177"/>
      <sheetName val="[Spt-BH.xls][Spt-BH.xls]_S_1793"/>
      <sheetName val="[Spt-BH.xls][Spt-BH.xls]_S_1786"/>
      <sheetName val="[Spt-BH.xls][Spt-BH.xls]B__5154"/>
      <sheetName val="[Spt-BH.xls][Spt-BH.xls]B__5155"/>
      <sheetName val="[Spt-BH.xls][Spt-BH.xls]B__5156"/>
      <sheetName val="[Spt-BH.xls][Spt-BH.xls]B__5157"/>
      <sheetName val="[Spt-BH.xls][Spt-BH.xls]B__5158"/>
      <sheetName val="[Spt-BH.xls][Spt-BH.xls]B__5159"/>
      <sheetName val="[Spt-BH.xls][Spt-BH.xls]_S_1787"/>
      <sheetName val="[Spt-BH.xls][Spt-BH.xls]_S_1788"/>
      <sheetName val="[Spt-BH.xls][Spt-BH.xls]B__5160"/>
      <sheetName val="[Spt-BH.xls][Spt-BH.xls]B__5161"/>
      <sheetName val="[Spt-BH.xls][Spt-BH.xls]B__5162"/>
      <sheetName val="[Spt-BH.xls][Spt-BH.xls]B__5163"/>
      <sheetName val="[Spt-BH.xls][Spt-BH.xls]B__5164"/>
      <sheetName val="[Spt-BH.xls][Spt-BH.xls]B__5165"/>
      <sheetName val="[Spt-BH.xls][Spt-BH.xls]_S_1789"/>
      <sheetName val="[Spt-BH.xls][Spt-BH.xls]_S_1790"/>
      <sheetName val="[Spt-BH.xls][Spt-BH.xls]B__5166"/>
      <sheetName val="[Spt-BH.xls][Spt-BH.xls]B__5167"/>
      <sheetName val="[Spt-BH.xls][Spt-BH.xls]B__5168"/>
      <sheetName val="[Spt-BH.xls][Spt-BH.xls]B__5169"/>
      <sheetName val="[Spt-BH.xls][Spt-BH.xls]B__5170"/>
      <sheetName val="[Spt-BH.xls][Spt-BH.xls]B__5171"/>
      <sheetName val="[Spt-BH.xls][Spt-BH.xls]_S_1791"/>
      <sheetName val="[Spt-BH.xls][Spt-BH.xls]_S_1795"/>
      <sheetName val="[Spt-BH.xls][Spt-BH.xls]_S_1796"/>
      <sheetName val="[Spt-BH.xls][Spt-BH.xls]B__5178"/>
      <sheetName val="[Spt-BH.xls][Spt-BH.xls]B__5179"/>
      <sheetName val="[Spt-BH.xls][Spt-BH.xls]B__5180"/>
      <sheetName val="[Spt-BH.xls][Spt-BH.xls]B__5181"/>
      <sheetName val="[Spt-BH.xls][Spt-BH.xls]B__5182"/>
      <sheetName val="[Spt-BH.xls][Spt-BH.xls]B__5183"/>
      <sheetName val="[Spt-BH.xls][Spt-BH.xls]_S_1797"/>
      <sheetName val="[Spt-BH.xls][Spt-BH.xls]_S_1799"/>
      <sheetName val="[Spt-BH.xls][Spt-BH.xls]B__5191"/>
      <sheetName val="[Spt-BH.xls][Spt-BH.xls]B__5192"/>
      <sheetName val="[Spt-BH.xls][Spt-BH.xls]_S_1803"/>
      <sheetName val="[Spt-BH.xls][Spt-BH.xls]B__5193"/>
      <sheetName val="[Spt-BH.xls][Spt-BH.xls]_S_1801"/>
      <sheetName val="[Spt-BH.xls][Spt-BH.xls]B__5194"/>
      <sheetName val="[Spt-BH.xls][Spt-BH.xls]B__5195"/>
      <sheetName val="[Spt-BH.xls][Spt-BH.xls]B__5196"/>
      <sheetName val="[Spt-BH.xls][Spt-BH.xls]_S_1802"/>
      <sheetName val="[Spt-BH.xls][Spt-BH.xls]B__5198"/>
      <sheetName val="[Spt-BH.xls][Spt-BH.xls]B__5199"/>
      <sheetName val="[Spt-BH.xls][Spt-BH.xls]_S_1807"/>
      <sheetName val="[Spt-BH.xls][Spt-BH.xls]B__5200"/>
      <sheetName val="[Spt-BH.xls][Spt-BH.xls]B__5201"/>
      <sheetName val="[Spt-BH.xls]B____x005f_x0004______415"/>
      <sheetName val="[Spt-BH.xls]B___x005f_x0000__x000_409"/>
      <sheetName val="[Spt-BH.xls][Spt-BH.xls]B__5202"/>
      <sheetName val="[Spt-BH.xls][Spt-BH.xls]B__5203"/>
      <sheetName val="[Spt-BH.xls][Spt-BH.xls]B__5197"/>
      <sheetName val="[Spt-BH.xls][Spt-BH.xls]_S_1804"/>
      <sheetName val="[Spt-BH.xls][Spt-BH_xls]B__4962"/>
      <sheetName val="[Spt-BH.xls][Spt-BH_xls]B__4963"/>
      <sheetName val="[Spt-BH.xls][Spt-BH_xls]B__4964"/>
      <sheetName val="[Spt-BH.xls][Spt-BH_xls]B__4965"/>
      <sheetName val="[Spt-BH.xls][Spt-BH_xls]_S_1642"/>
      <sheetName val="[Spt-BH.xls][Spt-BH_xls]B__4966"/>
      <sheetName val="[Spt-BH.xls][Spt-BH_xls]B__4967"/>
      <sheetName val="[Spt-BH.xls][Spt-BH_xls]B__4968"/>
      <sheetName val="[Spt-BH.xls][Spt-BH_xls]_S_1643"/>
      <sheetName val="[Spt-BH.xls][Spt-BH_xls]B__4969"/>
      <sheetName val="[Spt-BH.xls][Spt-BH_xls]B__4970"/>
      <sheetName val="[Spt-BH.xls][Spt-BH_xls]B__4971"/>
      <sheetName val="[Spt-BH.xls][Spt-BH_xls]B__4972"/>
      <sheetName val="[Spt-BH.xls][Spt-BH_xls]_S_1644"/>
      <sheetName val="[Spt-BH.xls][Spt-BH_xls]B__4973"/>
      <sheetName val="[Spt-BH.xls][Spt-BH_xls]B__4974"/>
      <sheetName val="[Spt-BH.xls][Spt-BH_xls]_S_1645"/>
      <sheetName val="[Spt-BH.xls][Spt-BH_xls]B__4975"/>
      <sheetName val="[Spt-BH.xls][Spt-BH_xls]B__4976"/>
      <sheetName val="[Spt-BH.xls][Spt-BH_xls]_S_1646"/>
      <sheetName val="[Spt-BH.xls][Spt-BH.xls]B__5184"/>
      <sheetName val="[Spt-BH.xls][Spt-BH.xls]B__5185"/>
      <sheetName val="[Spt-BH.xls][Spt-BH.xls]B__5186"/>
      <sheetName val="[Spt-BH.xls][Spt-BH.xls]B__5187"/>
      <sheetName val="[Spt-BH.xls][Spt-BH.xls]B__5188"/>
      <sheetName val="[Spt-BH.xls][Spt-BH.xls]B__5189"/>
      <sheetName val="[Spt-BH.xls][Spt-BH.xls]_S_1800"/>
      <sheetName val="[Spt-BH.xls][Spt-BH.xls]B__5190"/>
      <sheetName val="[Spt-BH.xls][Spt-BH.xls]_S_1805"/>
      <sheetName val="[Spt-BH.xls][Spt-BH.xls]_S_1806"/>
      <sheetName val="[Spt-BH.xls][Spt-BH.xls]_S_1810"/>
      <sheetName val="[Spt-BH.xls][Spt-BH.xls]_S_1808"/>
      <sheetName val="[Spt-BH.xls][Spt-BH.xls]_S_1809"/>
      <sheetName val="[Spt-BH.xls][Spt-BH.xls]_S_1811"/>
      <sheetName val="[Spt-BH.xls][Spt-BH.xls]_S_1812"/>
      <sheetName val="[Spt-BH.xls][Spt-BH.xls]_S_1818"/>
      <sheetName val="[Spt-BH.xls][Spt-BH.xls]_S_1819"/>
      <sheetName val="[Spt-BH.xls][Spt-BH.xls]B__5217"/>
      <sheetName val="[Spt-BH.xls][Spt-BH.xls]B__5218"/>
      <sheetName val="[Spt-BH.xls][Spt-BH.xls]_S_1821"/>
      <sheetName val="[Spt-BH.xls][Spt-BH.xls]B__5219"/>
      <sheetName val="[Spt-BH.xls][Spt-BH.xls]B__5220"/>
      <sheetName val="[Spt-BH.xls][Spt-BH.xls]B__5221"/>
      <sheetName val="[Spt-BH.xls][Spt-BH.xls]B__5222"/>
      <sheetName val="[Spt-BH.xls][Spt-BH.xls]_S_1820"/>
      <sheetName val="[Spt-BH.xls][Spt-BH.xls]B__5265"/>
      <sheetName val="[Spt-BH.xls][Spt-BH.xls]B__5266"/>
      <sheetName val="[Spt-BH.xls][Spt-BH.xls]_S_1837"/>
      <sheetName val="[Spt-BH.xls][Spt-BH.xls]B__5267"/>
      <sheetName val="[Spt-BH.xls][Spt-BH.xls]B__5268"/>
      <sheetName val="[Spt-BH.xls][Spt-BH.xls]_S_1835"/>
      <sheetName val="[Spt-BH.xls][Spt-BH.xls]B__5269"/>
      <sheetName val="[Spt-BH.xls][Spt-BH.xls]B__5270"/>
      <sheetName val="[Spt-BH.xls][Spt-BH.xls]_S_1836"/>
      <sheetName val="[Spt-BH.xls][Spt-BH.xls]_S_1822"/>
      <sheetName val="[Spt-BH.xls][Spt-BH.xls]B__5232"/>
      <sheetName val="[Spt-BH.xls][Spt-BH.xls]B__5233"/>
      <sheetName val="[Spt-BH.xls][Spt-BH.xls]_S_1824"/>
      <sheetName val="[Spt-BH.xls][Spt-BH.xls]B__5234"/>
      <sheetName val="[Spt-BH.xls][Spt-BH.xls]B__5235"/>
      <sheetName val="[Spt-BH.xls][Spt-BH.xls]B__5236"/>
      <sheetName val="[Spt-BH.xls][Spt-BH.xls]B__5237"/>
      <sheetName val="[Spt-BH.xls][Spt-BH.xls]_S_1823"/>
      <sheetName val="[Spt-BH.xls][Spt-BH.xls]B__5239"/>
      <sheetName val="[Spt-BH.xls][Spt-BH.xls]B__5240"/>
      <sheetName val="[Spt-BH.xls][Spt-BH.xls]_S_1826"/>
      <sheetName val="[Spt-BH.xls][Spt-BH.xls]B__5241"/>
      <sheetName val="[Spt-BH.xls][Spt-BH.xls]B__5242"/>
      <sheetName val="[Spt-BH.xls]B____x005f_x0004______420"/>
      <sheetName val="[Spt-BH.xls]B___x005f_x0000__x000_414"/>
      <sheetName val="[Spt-BH.xls][Spt-BH.xls]B__5243"/>
      <sheetName val="[Spt-BH.xls][Spt-BH.xls]B__5244"/>
      <sheetName val="[Spt-BH.xls][Spt-BH.xls]B__5238"/>
      <sheetName val="[Spt-BH.xls][Spt-BH.xls]_S_1825"/>
      <sheetName val="[Spt-BH.xls][Spt-BH_xls]B__5037"/>
      <sheetName val="[Spt-BH.xls][Spt-BH_xls]B__5038"/>
      <sheetName val="[Spt-BH.xls][Spt-BH_xls]B__5039"/>
      <sheetName val="[Spt-BH.xls][Spt-BH_xls]B__5040"/>
      <sheetName val="[Spt-BH.xls][Spt-BH_xls]_S_1667"/>
      <sheetName val="[Spt-BH.xls][Spt-BH_xls]B__5041"/>
      <sheetName val="[Spt-BH.xls][Spt-BH_xls]B__5042"/>
      <sheetName val="[Spt-BH.xls][Spt-BH_xls]B__5043"/>
      <sheetName val="[Spt-BH.xls][Spt-BH_xls]_S_1668"/>
      <sheetName val="[Spt-BH.xls][Spt-BH_xls]B__5044"/>
      <sheetName val="[Spt-BH.xls][Spt-BH_xls]B__5045"/>
      <sheetName val="[Spt-BH.xls][Spt-BH_xls]B__5046"/>
      <sheetName val="[Spt-BH.xls][Spt-BH_xls]B__5047"/>
      <sheetName val="[Spt-BH.xls][Spt-BH_xls]_S_1669"/>
      <sheetName val="[Spt-BH.xls][Spt-BH_xls]B__5048"/>
      <sheetName val="[Spt-BH.xls][Spt-BH_xls]B__5049"/>
      <sheetName val="[Spt-BH.xls][Spt-BH_xls]_S_1670"/>
      <sheetName val="[Spt-BH.xls][Spt-BH_xls]B__5050"/>
      <sheetName val="[Spt-BH.xls][Spt-BH_xls]B__5051"/>
      <sheetName val="[Spt-BH.xls][Spt-BH_xls]_S_1671"/>
      <sheetName val="[Spt-BH.xls]B____x005f_x0004______419"/>
      <sheetName val="[Spt-BH.xls][Spt-BH.xls]B__5225"/>
      <sheetName val="[Spt-BH.xls][Spt-BH.xls]B__5226"/>
      <sheetName val="[Spt-BH.xls][Spt-BH.xls]B__5227"/>
      <sheetName val="[Spt-BH.xls][Spt-BH.xls]B__5228"/>
      <sheetName val="[Spt-BH.xls][Spt-BH.xls]B__5229"/>
      <sheetName val="[Spt-BH.xls][Spt-BH.xls]B__5230"/>
      <sheetName val="[Spt-BH.xls]B___x005f_x0000__x000_413"/>
      <sheetName val="[Spt-BH.xls][Spt-BH.xls]B__5231"/>
      <sheetName val="[Spt-BH.xls][Spt-BH_xls]B__5022"/>
      <sheetName val="[Spt-BH.xls][Spt-BH_xls]B__5023"/>
      <sheetName val="[Spt-BH.xls][Spt-BH_xls]B__5024"/>
      <sheetName val="[Spt-BH.xls][Spt-BH_xls]B__5025"/>
      <sheetName val="[Spt-BH.xls][Spt-BH_xls]_S_1662"/>
      <sheetName val="[Spt-BH.xls][Spt-BH_xls]B__5026"/>
      <sheetName val="[Spt-BH.xls][Spt-BH_xls]B__5027"/>
      <sheetName val="[Spt-BH.xls][Spt-BH_xls]B__5028"/>
      <sheetName val="[Spt-BH.xls][Spt-BH_xls]_S_1663"/>
      <sheetName val="[Spt-BH.xls][Spt-BH_xls]B__5029"/>
      <sheetName val="[Spt-BH.xls][Spt-BH_xls]B__5030"/>
      <sheetName val="[Spt-BH.xls][Spt-BH_xls]B__5031"/>
      <sheetName val="[Spt-BH.xls][Spt-BH_xls]B__5032"/>
      <sheetName val="[Spt-BH.xls][Spt-BH_xls]_S_1664"/>
      <sheetName val="[Spt-BH.xls][Spt-BH_xls]B__5033"/>
      <sheetName val="[Spt-BH.xls][Spt-BH_xls]B__5034"/>
      <sheetName val="[Spt-BH.xls][Spt-BH_xls]_S_1665"/>
      <sheetName val="[Spt-BH.xls][Spt-BH_xls]B__5035"/>
      <sheetName val="[Spt-BH.xls][Spt-BH_xls]B__5036"/>
      <sheetName val="[Spt-BH.xls][Spt-BH_xls]_S_1666"/>
      <sheetName val="[Spt-BH.xls]B____x005f_x0004______417"/>
      <sheetName val="[Spt-BH.xls]B___x005f_x0000__x000_411"/>
      <sheetName val="[Spt-BH.xls][Spt-BH_xls]B__4992"/>
      <sheetName val="[Spt-BH.xls][Spt-BH_xls]B__4993"/>
      <sheetName val="[Spt-BH.xls][Spt-BH_xls]B__4994"/>
      <sheetName val="[Spt-BH.xls][Spt-BH_xls]B__4995"/>
      <sheetName val="[Spt-BH.xls][Spt-BH_xls]_S_1652"/>
      <sheetName val="[Spt-BH.xls][Spt-BH_xls]B__4996"/>
      <sheetName val="[Spt-BH.xls][Spt-BH_xls]B__4997"/>
      <sheetName val="[Spt-BH.xls][Spt-BH_xls]B__4998"/>
      <sheetName val="[Spt-BH.xls][Spt-BH_xls]_S_1653"/>
      <sheetName val="[Spt-BH.xls][Spt-BH_xls]B__4999"/>
      <sheetName val="[Spt-BH.xls][Spt-BH_xls]B__5000"/>
      <sheetName val="[Spt-BH.xls][Spt-BH_xls]B__5001"/>
      <sheetName val="[Spt-BH.xls][Spt-BH_xls]B__5002"/>
      <sheetName val="[Spt-BH.xls][Spt-BH_xls]_S_1654"/>
      <sheetName val="[Spt-BH.xls][Spt-BH_xls]B__5003"/>
      <sheetName val="[Spt-BH.xls][Spt-BH_xls]B__5004"/>
      <sheetName val="[Spt-BH.xls][Spt-BH_xls]_S_1655"/>
      <sheetName val="[Spt-BH.xls][Spt-BH_xls]B__5005"/>
      <sheetName val="[Spt-BH.xls][Spt-BH_xls]B__5006"/>
      <sheetName val="[Spt-BH.xls][Spt-BH_xls]_S_1656"/>
      <sheetName val="[Spt-BH.xls]B____x005f_x0004______418"/>
      <sheetName val="[Spt-BH.xls][Spt-BH.xls]B__5223"/>
      <sheetName val="[Spt-BH.xls]B___x005f_x0000__x000_412"/>
      <sheetName val="[Spt-BH.xls][Spt-BH.xls]B__5224"/>
      <sheetName val="[Spt-BH.xls][Spt-BH_xls]B__5007"/>
      <sheetName val="[Spt-BH.xls][Spt-BH_xls]B__5008"/>
      <sheetName val="[Spt-BH.xls][Spt-BH_xls]B__5009"/>
      <sheetName val="[Spt-BH.xls][Spt-BH_xls]B__5010"/>
      <sheetName val="[Spt-BH.xls][Spt-BH_xls]_S_1657"/>
      <sheetName val="[Spt-BH.xls][Spt-BH_xls]B__5011"/>
      <sheetName val="[Spt-BH.xls][Spt-BH_xls]B__5012"/>
      <sheetName val="[Spt-BH.xls][Spt-BH_xls]B__5013"/>
      <sheetName val="[Spt-BH.xls][Spt-BH_xls]_S_1658"/>
      <sheetName val="[Spt-BH.xls][Spt-BH_xls]B__5014"/>
      <sheetName val="[Spt-BH.xls][Spt-BH_xls]B__5015"/>
      <sheetName val="[Spt-BH.xls][Spt-BH_xls]B__5016"/>
      <sheetName val="[Spt-BH.xls][Spt-BH_xls]B__5017"/>
      <sheetName val="[Spt-BH.xls][Spt-BH_xls]_S_1659"/>
      <sheetName val="[Spt-BH.xls][Spt-BH_xls]B__5018"/>
      <sheetName val="[Spt-BH.xls][Spt-BH_xls]B__5019"/>
      <sheetName val="[Spt-BH.xls][Spt-BH_xls]_S_1660"/>
      <sheetName val="[Spt-BH.xls][Spt-BH_xls]B__5020"/>
      <sheetName val="[Spt-BH.xls][Spt-BH_xls]B__5021"/>
      <sheetName val="[Spt-BH.xls][Spt-BH_xls]_S_1661"/>
      <sheetName val="[Spt-BH.xls][Spt-BH.xls]_S_1830"/>
      <sheetName val="[Spt-BH.xls][Spt-BH.xls]B__5245"/>
      <sheetName val="[Spt-BH.xls][Spt-BH.xls]B__5246"/>
      <sheetName val="[Spt-BH.xls][Spt-BH.xls]B__5247"/>
      <sheetName val="[Spt-BH.xls][Spt-BH.xls]B__5248"/>
      <sheetName val="[Spt-BH.xls][Spt-BH.xls]B__5249"/>
      <sheetName val="[Spt-BH.xls][Spt-BH.xls]B__5250"/>
      <sheetName val="[Spt-BH.xls][Spt-BH.xls]_S_1827"/>
      <sheetName val="[Spt-BH.xls][Spt-BH.xls]B__5257"/>
      <sheetName val="[Spt-BH.xls][Spt-BH.xls]B__5258"/>
      <sheetName val="[Spt-BH.xls][Spt-BH.xls]_S_1834"/>
      <sheetName val="[Spt-BH.xls][Spt-BH.xls]B__5259"/>
      <sheetName val="[Spt-BH.xls][Spt-BH.xls]B__5260"/>
      <sheetName val="[Spt-BH.xls][Spt-BH.xls]B__5261"/>
      <sheetName val="[Spt-BH.xls][Spt-BH.xls]B__5262"/>
      <sheetName val="[Spt-BH.xls][Spt-BH.xls]_S_1831"/>
      <sheetName val="[Spt-BH.xls][Spt-BH.xls]_S_1828"/>
      <sheetName val="[Spt-BH.xls][Spt-BH.xls]B__5251"/>
      <sheetName val="[Spt-BH.xls][Spt-BH.xls]B__5252"/>
      <sheetName val="[Spt-BH.xls][Spt-BH.xls]B__5253"/>
      <sheetName val="[Spt-BH.xls][Spt-BH.xls]B__5254"/>
      <sheetName val="[Spt-BH.xls][Spt-BH.xls]B__5255"/>
      <sheetName val="[Spt-BH.xls][Spt-BH.xls]B__5256"/>
      <sheetName val="[Spt-BH.xls][Spt-BH.xls]_S_1829"/>
      <sheetName val="[Spt-BH.xls][Spt-BH.xls]_S_1832"/>
      <sheetName val="[Spt-BH.xls][Spt-BH.xls]B__5263"/>
      <sheetName val="[Spt-BH.xls][Spt-BH.xls]B__5264"/>
      <sheetName val="[Spt-BH.xls][Spt-BH.xls]_S_1833"/>
      <sheetName val="[Spt-BH.xls][Spt-BH.xls]B__5271"/>
      <sheetName val="[Spt-BH.xls][Spt-BH.xls]B__5272"/>
      <sheetName val="[Spt-BH.xls][Spt-BH.xls]_S_1840"/>
      <sheetName val="[Spt-BH.xls][Spt-BH.xls]B__5273"/>
      <sheetName val="[Spt-BH.xls][Spt-BH.xls]B__5274"/>
      <sheetName val="[Spt-BH.xls]B____x005f_x0004______421"/>
      <sheetName val="[Spt-BH.xls][Spt-BH.xls]_S_1838"/>
      <sheetName val="[Spt-BH.xls][Spt-BH.xls]B__5275"/>
      <sheetName val="[Spt-BH.xls][Spt-BH.xls]B__5276"/>
      <sheetName val="[Spt-BH.xls][Spt-BH.xls]_S_1839"/>
      <sheetName val="[Spt-BH.xls][Spt-BH.xls]B__5277"/>
      <sheetName val="[Spt-BH.xls][Spt-BH.xls]B__5278"/>
      <sheetName val="[Spt-BH.xls][Spt-BH.xls]_S_1841"/>
      <sheetName val="[Spt-BH.xls][Spt-BH.xls]B__5279"/>
      <sheetName val="[Spt-BH.xls][Spt-BH.xls]B__5280"/>
      <sheetName val="[Spt-BH.xls]B____x005f_x0004______422"/>
      <sheetName val="[Spt-BH.xls][Spt-BH.xls]_S_1872"/>
      <sheetName val="[Spt-BH.xls][Spt-BH.xls]B__5366"/>
      <sheetName val="[Spt-BH.xls][Spt-BH.xls]B__5367"/>
      <sheetName val="[Spt-BH.xls][Spt-BH.xls]_S_1877"/>
      <sheetName val="[Spt-BH.xls][Spt-BH.xls]B__5368"/>
      <sheetName val="[Spt-BH.xls][Spt-BH.xls]B__5369"/>
      <sheetName val="[Spt-BH.xls][Spt-BH.xls]B__5370"/>
      <sheetName val="[Spt-BH.xls][Spt-BH.xls]B__5371"/>
      <sheetName val="[Spt-BH.xls][Spt-BH.xls]_S_1873"/>
      <sheetName val="[Spt-BH.xls][Spt-BH.xls]B__5379"/>
      <sheetName val="[Spt-BH.xls][Spt-BH.xls]B__5380"/>
      <sheetName val="[Spt-BH.xls][Spt-BH.xls]_S_1879"/>
      <sheetName val="[Spt-BH.xls][Spt-BH.xls]B__5381"/>
      <sheetName val="[Spt-BH.xls][Spt-BH.xls]B__5382"/>
      <sheetName val="[Spt-BH.xls]B____x005f_x0004______430"/>
      <sheetName val="[Spt-BH.xls]B___x005f_x0000__x000_422"/>
      <sheetName val="[Spt-BH.xls][Spt-BH.xls]B__5383"/>
      <sheetName val="[Spt-BH.xls][Spt-BH.xls]B__5384"/>
      <sheetName val="[Spt-BH.xls][Spt-BH.xls]B__5372"/>
      <sheetName val="[Spt-BH.xls][Spt-BH.xls]_S_1878"/>
      <sheetName val="[Spt-BH.xls][Spt-BH_xls]B__5157"/>
      <sheetName val="[Spt-BH.xls][Spt-BH_xls]B__5158"/>
      <sheetName val="[Spt-BH.xls][Spt-BH_xls]B__5159"/>
      <sheetName val="[Spt-BH.xls][Spt-BH_xls]B__5160"/>
      <sheetName val="[Spt-BH.xls][Spt-BH_xls]_S_1707"/>
      <sheetName val="[Spt-BH.xls][Spt-BH_xls]B__5161"/>
      <sheetName val="[Spt-BH.xls][Spt-BH_xls]B__5162"/>
      <sheetName val="[Spt-BH.xls][Spt-BH_xls]B__5163"/>
      <sheetName val="[Spt-BH.xls][Spt-BH_xls]_S_1708"/>
      <sheetName val="[Spt-BH.xls][Spt-BH_xls]B__5164"/>
      <sheetName val="[Spt-BH.xls][Spt-BH_xls]B__5165"/>
      <sheetName val="[Spt-BH.xls][Spt-BH_xls]B__5166"/>
      <sheetName val="[Spt-BH.xls][Spt-BH_xls]B__5167"/>
      <sheetName val="[Spt-BH.xls][Spt-BH_xls]_S_1709"/>
      <sheetName val="[Spt-BH.xls][Spt-BH_xls]B__5168"/>
      <sheetName val="[Spt-BH.xls][Spt-BH_xls]B__5169"/>
      <sheetName val="[Spt-BH.xls][Spt-BH_xls]_S_1710"/>
      <sheetName val="[Spt-BH.xls][Spt-BH_xls]B__5170"/>
      <sheetName val="[Spt-BH.xls][Spt-BH_xls]B__5171"/>
      <sheetName val="[Spt-BH.xls][Spt-BH_xls]_S_1711"/>
      <sheetName val="[Spt-BH.xls][Spt-BH.xls]_S_1858"/>
      <sheetName val="[Spt-BH.xls][Spt-BH.xls]B__5327"/>
      <sheetName val="[Spt-BH.xls][Spt-BH.xls]B__5328"/>
      <sheetName val="[Spt-BH.xls][Spt-BH.xls]_S_1860"/>
      <sheetName val="[Spt-BH.xls][Spt-BH.xls]B__5329"/>
      <sheetName val="[Spt-BH.xls][Spt-BH.xls]B__5330"/>
      <sheetName val="[Spt-BH.xls][Spt-BH.xls]B__5331"/>
      <sheetName val="[Spt-BH.xls][Spt-BH.xls]B__5332"/>
      <sheetName val="[Spt-BH.xls][Spt-BH.xls]_S_1859"/>
      <sheetName val="[Spt-BH.xls][Spt-BH.xls]B__5314"/>
      <sheetName val="[Spt-BH.xls][Spt-BH.xls]B__5315"/>
      <sheetName val="[Spt-BH.xls][Spt-BH.xls]_S_1856"/>
      <sheetName val="[Spt-BH.xls][Spt-BH.xls]B__5316"/>
      <sheetName val="[Spt-BH.xls][Spt-BH.xls]_S_1854"/>
      <sheetName val="[Spt-BH.xls][Spt-BH.xls]B__5317"/>
      <sheetName val="[Spt-BH.xls][Spt-BH.xls]B__5318"/>
      <sheetName val="[Spt-BH.xls][Spt-BH.xls]B__5319"/>
      <sheetName val="[Spt-BH.xls][Spt-BH.xls]_S_1855"/>
      <sheetName val="[Spt-BH.xls][Spt-BH.xls]B__5321"/>
      <sheetName val="[Spt-BH.xls][Spt-BH.xls]B__5322"/>
      <sheetName val="[Spt-BH.xls][Spt-BH.xls]B__5323"/>
      <sheetName val="[Spt-BH.xls][Spt-BH.xls]B__5324"/>
      <sheetName val="[Spt-BH.xls]B____x005f_x0004______426"/>
      <sheetName val="[Spt-BH.xls]B___x005f_x0000__x000_418"/>
      <sheetName val="[Spt-BH.xls][Spt-BH.xls]B__5325"/>
      <sheetName val="[Spt-BH.xls][Spt-BH.xls]B__5326"/>
      <sheetName val="[Spt-BH.xls][Spt-BH.xls]B__5320"/>
      <sheetName val="[Spt-BH.xls][Spt-BH.xls]_S_1857"/>
      <sheetName val="[Spt-BH.xls][Spt-BH_xls]B__5097"/>
      <sheetName val="[Spt-BH.xls][Spt-BH_xls]B__5098"/>
      <sheetName val="[Spt-BH.xls][Spt-BH_xls]B__5099"/>
      <sheetName val="[Spt-BH.xls][Spt-BH_xls]B__5100"/>
      <sheetName val="[Spt-BH.xls][Spt-BH_xls]_S_1687"/>
      <sheetName val="[Spt-BH.xls][Spt-BH_xls]B__5101"/>
      <sheetName val="[Spt-BH.xls][Spt-BH_xls]B__5102"/>
      <sheetName val="[Spt-BH.xls][Spt-BH_xls]B__5103"/>
      <sheetName val="[Spt-BH.xls][Spt-BH_xls]_S_1688"/>
      <sheetName val="[Spt-BH.xls][Spt-BH_xls]B__5104"/>
      <sheetName val="[Spt-BH.xls][Spt-BH_xls]B__5105"/>
      <sheetName val="[Spt-BH.xls][Spt-BH_xls]B__5106"/>
      <sheetName val="[Spt-BH.xls][Spt-BH_xls]B__5107"/>
      <sheetName val="[Spt-BH.xls][Spt-BH_xls]_S_1689"/>
      <sheetName val="[Spt-BH.xls][Spt-BH_xls]B__5108"/>
      <sheetName val="[Spt-BH.xls][Spt-BH_xls]B__5109"/>
      <sheetName val="[Spt-BH.xls][Spt-BH_xls]_S_1690"/>
      <sheetName val="[Spt-BH.xls][Spt-BH_xls]B__5110"/>
      <sheetName val="[Spt-BH.xls][Spt-BH_xls]B__5111"/>
      <sheetName val="[Spt-BH.xls][Spt-BH_xls]_S_1691"/>
      <sheetName val="[Spt-BH.xls][Spt-BH.xls]_S_1842"/>
      <sheetName val="[Spt-BH.xls][Spt-BH.xls]_S_1847"/>
      <sheetName val="[Spt-BH.xls][Spt-BH.xls]B__5295"/>
      <sheetName val="[Spt-BH.xls][Spt-BH.xls]B__5296"/>
      <sheetName val="[Spt-BH.xls][Spt-BH.xls]_S_1851"/>
      <sheetName val="[Spt-BH.xls][Spt-BH.xls]B__5297"/>
      <sheetName val="[Spt-BH.xls][Spt-BH.xls]B__5298"/>
      <sheetName val="[Spt-BH.xls][Spt-BH.xls]B__5299"/>
      <sheetName val="[Spt-BH.xls][Spt-BH.xls]B__5300"/>
      <sheetName val="[Spt-BH.xls][Spt-BH.xls]_S_1848"/>
      <sheetName val="[Spt-BH.xls][Spt-BH.xls]B__5308"/>
      <sheetName val="[Spt-BH.xls][Spt-BH.xls]B__5309"/>
      <sheetName val="[Spt-BH.xls][Spt-BH.xls]_S_1853"/>
      <sheetName val="[Spt-BH.xls][Spt-BH.xls]B__5310"/>
      <sheetName val="[Spt-BH.xls][Spt-BH.xls]B__5311"/>
      <sheetName val="[Spt-BH.xls]B____x005f_x0004______425"/>
      <sheetName val="[Spt-BH.xls]B___x005f_x0000__x000_417"/>
      <sheetName val="[Spt-BH.xls][Spt-BH.xls]B__5312"/>
      <sheetName val="[Spt-BH.xls][Spt-BH.xls]B__5313"/>
      <sheetName val="[Spt-BH.xls][Spt-BH.xls]B__5301"/>
      <sheetName val="[Spt-BH.xls][Spt-BH.xls]_S_1852"/>
      <sheetName val="[Spt-BH.xls][Spt-BH_xls]B__5082"/>
      <sheetName val="[Spt-BH.xls][Spt-BH_xls]B__5083"/>
      <sheetName val="[Spt-BH.xls][Spt-BH_xls]B__5084"/>
      <sheetName val="[Spt-BH.xls][Spt-BH_xls]B__5085"/>
      <sheetName val="[Spt-BH.xls][Spt-BH_xls]_S_1682"/>
      <sheetName val="[Spt-BH.xls][Spt-BH_xls]B__5086"/>
      <sheetName val="[Spt-BH.xls][Spt-BH_xls]B__5087"/>
      <sheetName val="[Spt-BH.xls][Spt-BH_xls]B__5088"/>
      <sheetName val="[Spt-BH.xls][Spt-BH_xls]_S_1683"/>
      <sheetName val="[Spt-BH.xls][Spt-BH_xls]B__5089"/>
      <sheetName val="[Spt-BH.xls][Spt-BH_xls]B__5090"/>
      <sheetName val="[Spt-BH.xls][Spt-BH_xls]B__5091"/>
      <sheetName val="[Spt-BH.xls][Spt-BH_xls]B__5092"/>
      <sheetName val="[Spt-BH.xls][Spt-BH_xls]_S_1684"/>
      <sheetName val="[Spt-BH.xls][Spt-BH_xls]B__5093"/>
      <sheetName val="[Spt-BH.xls][Spt-BH_xls]B__5094"/>
      <sheetName val="[Spt-BH.xls][Spt-BH_xls]_S_1685"/>
      <sheetName val="[Spt-BH.xls][Spt-BH_xls]B__5095"/>
      <sheetName val="[Spt-BH.xls][Spt-BH_xls]B__5096"/>
      <sheetName val="[Spt-BH.xls][Spt-BH_xls]_S_1686"/>
      <sheetName val="[Spt-BH.xls][Spt-BH.xls]B__5288"/>
      <sheetName val="[Spt-BH.xls][Spt-BH.xls]B__5289"/>
      <sheetName val="[Spt-BH.xls][Spt-BH.xls]B__5290"/>
      <sheetName val="[Spt-BH.xls][Spt-BH.xls]_S_1845"/>
      <sheetName val="[Spt-BH.xls][Spt-BH.xls]B__5291"/>
      <sheetName val="[Spt-BH.xls][Spt-BH.xls]B__5292"/>
      <sheetName val="[Spt-BH.xls][Spt-BH.xls]B__5293"/>
      <sheetName val="[Spt-BH.xls][Spt-BH.xls]_S_1846"/>
      <sheetName val="[Spt-BH.xls]B____x005f_x0004______424"/>
      <sheetName val="[Spt-BH.xls]B___x005f_x0000__x000_416"/>
      <sheetName val="[Spt-BH.xls][Spt-BH.xls]B__5294"/>
      <sheetName val="[Spt-BH.xls][Spt-BH_xls]B__5067"/>
      <sheetName val="[Spt-BH.xls][Spt-BH_xls]B__5068"/>
      <sheetName val="[Spt-BH.xls][Spt-BH_xls]B__5069"/>
      <sheetName val="[Spt-BH.xls][Spt-BH_xls]B__5070"/>
      <sheetName val="[Spt-BH.xls][Spt-BH_xls]_S_1677"/>
      <sheetName val="[Spt-BH.xls][Spt-BH_xls]B__5071"/>
      <sheetName val="[Spt-BH.xls][Spt-BH_xls]B__5072"/>
      <sheetName val="[Spt-BH.xls][Spt-BH_xls]B__5073"/>
      <sheetName val="[Spt-BH.xls][Spt-BH_xls]_S_1678"/>
      <sheetName val="[Spt-BH.xls][Spt-BH_xls]B__5074"/>
      <sheetName val="[Spt-BH.xls][Spt-BH_xls]B__5075"/>
      <sheetName val="[Spt-BH.xls][Spt-BH_xls]B__5076"/>
      <sheetName val="[Spt-BH.xls][Spt-BH_xls]B__5077"/>
      <sheetName val="[Spt-BH.xls][Spt-BH_xls]_S_1679"/>
      <sheetName val="[Spt-BH.xls][Spt-BH_xls]B__5078"/>
      <sheetName val="[Spt-BH.xls][Spt-BH_xls]B__5079"/>
      <sheetName val="[Spt-BH.xls][Spt-BH_xls]_S_1680"/>
      <sheetName val="[Spt-BH.xls][Spt-BH_xls]B__5080"/>
      <sheetName val="[Spt-BH.xls][Spt-BH_xls]B__5081"/>
      <sheetName val="[Spt-BH.xls][Spt-BH_xls]_S_1681"/>
      <sheetName val="[Spt-BH.xls][Spt-BH.xls]B__5281"/>
      <sheetName val="[Spt-BH.xls][Spt-BH.xls]B__5282"/>
      <sheetName val="[Spt-BH.xls][Spt-BH.xls]B__5283"/>
      <sheetName val="[Spt-BH.xls][Spt-BH.xls]_S_1843"/>
      <sheetName val="[Spt-BH.xls][Spt-BH.xls]B__5284"/>
      <sheetName val="[Spt-BH.xls][Spt-BH.xls]B__5285"/>
      <sheetName val="[Spt-BH.xls][Spt-BH.xls]B__5286"/>
      <sheetName val="[Spt-BH.xls][Spt-BH.xls]_S_1844"/>
      <sheetName val="[Spt-BH.xls]B____x005f_x0004______423"/>
      <sheetName val="[Spt-BH.xls]B___x005f_x0000__x000_415"/>
      <sheetName val="[Spt-BH.xls][Spt-BH.xls]B__5287"/>
      <sheetName val="[Spt-BH.xls][Spt-BH_xls]B__5052"/>
      <sheetName val="[Spt-BH.xls][Spt-BH_xls]B__5053"/>
      <sheetName val="[Spt-BH.xls][Spt-BH_xls]B__5054"/>
      <sheetName val="[Spt-BH.xls][Spt-BH_xls]B__5055"/>
      <sheetName val="[Spt-BH.xls][Spt-BH_xls]_S_1672"/>
      <sheetName val="[Spt-BH.xls][Spt-BH_xls]B__5056"/>
      <sheetName val="[Spt-BH.xls][Spt-BH_xls]B__5057"/>
      <sheetName val="[Spt-BH.xls][Spt-BH_xls]B__5058"/>
      <sheetName val="[Spt-BH.xls][Spt-BH_xls]_S_1673"/>
      <sheetName val="[Spt-BH.xls][Spt-BH_xls]B__5059"/>
      <sheetName val="[Spt-BH.xls][Spt-BH_xls]B__5060"/>
      <sheetName val="[Spt-BH.xls][Spt-BH_xls]B__5061"/>
      <sheetName val="[Spt-BH.xls][Spt-BH_xls]B__5062"/>
      <sheetName val="[Spt-BH.xls][Spt-BH_xls]_S_1674"/>
      <sheetName val="[Spt-BH.xls][Spt-BH_xls]B__5063"/>
      <sheetName val="[Spt-BH.xls][Spt-BH_xls]B__5064"/>
      <sheetName val="[Spt-BH.xls][Spt-BH_xls]_S_1675"/>
      <sheetName val="[Spt-BH.xls][Spt-BH_xls]B__5065"/>
      <sheetName val="[Spt-BH.xls][Spt-BH_xls]B__5066"/>
      <sheetName val="[Spt-BH.xls][Spt-BH_xls]_S_1676"/>
      <sheetName val="[Spt-BH.xls][Spt-BH.xls]_S_1849"/>
      <sheetName val="[Spt-BH.xls][Spt-BH.xls]B__5302"/>
      <sheetName val="[Spt-BH.xls][Spt-BH.xls]B__5303"/>
      <sheetName val="[Spt-BH.xls][Spt-BH.xls]B__5304"/>
      <sheetName val="[Spt-BH.xls][Spt-BH.xls]B__5305"/>
      <sheetName val="[Spt-BH.xls][Spt-BH.xls]B__5306"/>
      <sheetName val="[Spt-BH.xls][Spt-BH.xls]B__5307"/>
      <sheetName val="[Spt-BH.xls][Spt-BH.xls]_S_1850"/>
      <sheetName val="[Spt-BH.xls][Spt-BH.xls]B__5334"/>
      <sheetName val="[Spt-BH.xls][Spt-BH.xls]B__5335"/>
      <sheetName val="[Spt-BH.xls][Spt-BH.xls]_S_1862"/>
      <sheetName val="[Spt-BH.xls][Spt-BH.xls]B__5336"/>
      <sheetName val="[Spt-BH.xls][Spt-BH.xls]B__5337"/>
      <sheetName val="[Spt-BH.xls]B____x005f_x0004______427"/>
      <sheetName val="[Spt-BH.xls]B___x005f_x0000__x000_419"/>
      <sheetName val="[Spt-BH.xls][Spt-BH.xls]B__5338"/>
      <sheetName val="[Spt-BH.xls][Spt-BH.xls]B__5339"/>
      <sheetName val="[Spt-BH.xls][Spt-BH.xls]B__5333"/>
      <sheetName val="[Spt-BH.xls][Spt-BH.xls]_S_1861"/>
      <sheetName val="[Spt-BH.xls][Spt-BH_xls]B__5112"/>
      <sheetName val="[Spt-BH.xls][Spt-BH_xls]B__5113"/>
      <sheetName val="[Spt-BH.xls][Spt-BH_xls]B__5114"/>
      <sheetName val="[Spt-BH.xls][Spt-BH_xls]B__5115"/>
      <sheetName val="[Spt-BH.xls][Spt-BH_xls]_S_1692"/>
      <sheetName val="[Spt-BH.xls][Spt-BH_xls]B__5116"/>
      <sheetName val="[Spt-BH.xls][Spt-BH_xls]B__5117"/>
      <sheetName val="[Spt-BH.xls][Spt-BH_xls]B__5118"/>
      <sheetName val="[Spt-BH.xls][Spt-BH_xls]_S_1693"/>
      <sheetName val="[Spt-BH.xls][Spt-BH_xls]B__5119"/>
      <sheetName val="[Spt-BH.xls][Spt-BH_xls]B__5120"/>
      <sheetName val="[Spt-BH.xls][Spt-BH_xls]B__5121"/>
      <sheetName val="[Spt-BH.xls][Spt-BH_xls]B__5122"/>
      <sheetName val="[Spt-BH.xls][Spt-BH_xls]_S_1694"/>
      <sheetName val="[Spt-BH.xls][Spt-BH_xls]B__5123"/>
      <sheetName val="[Spt-BH.xls][Spt-BH_xls]B__5124"/>
      <sheetName val="[Spt-BH.xls][Spt-BH_xls]_S_1695"/>
      <sheetName val="[Spt-BH.xls][Spt-BH_xls]B__5125"/>
      <sheetName val="[Spt-BH.xls][Spt-BH_xls]B__5126"/>
      <sheetName val="[Spt-BH.xls][Spt-BH_xls]_S_1696"/>
      <sheetName val="[Spt-BH.xls][Spt-BH.xls]_S_1863"/>
      <sheetName val="[Spt-BH.xls][Spt-BH.xls]_S_1866"/>
      <sheetName val="[Spt-BH.xls][Spt-BH.xls]B__5347"/>
      <sheetName val="[Spt-BH.xls][Spt-BH.xls]B__5348"/>
      <sheetName val="[Spt-BH.xls][Spt-BH.xls]_S_1868"/>
      <sheetName val="[Spt-BH.xls][Spt-BH.xls]B__5349"/>
      <sheetName val="[Spt-BH.xls][Spt-BH.xls]B__5350"/>
      <sheetName val="[Spt-BH.xls][Spt-BH.xls]B__5351"/>
      <sheetName val="[Spt-BH.xls][Spt-BH.xls]B__5352"/>
      <sheetName val="[Spt-BH.xls][Spt-BH.xls]_S_1867"/>
      <sheetName val="[Spt-BH.xls][Spt-BH.xls]B__5354"/>
      <sheetName val="[Spt-BH.xls][Spt-BH.xls]B__5355"/>
      <sheetName val="[Spt-BH.xls][Spt-BH.xls]_S_1870"/>
      <sheetName val="[Spt-BH.xls][Spt-BH.xls]B__5356"/>
      <sheetName val="[Spt-BH.xls][Spt-BH.xls]B__5357"/>
      <sheetName val="[Spt-BH.xls]B____x005f_x0004______429"/>
      <sheetName val="[Spt-BH.xls]B___x005f_x0000__x000_421"/>
      <sheetName val="[Spt-BH.xls][Spt-BH.xls]B__5358"/>
      <sheetName val="[Spt-BH.xls][Spt-BH.xls]B__5359"/>
      <sheetName val="[Spt-BH.xls][Spt-BH.xls]B__5353"/>
      <sheetName val="[Spt-BH.xls][Spt-BH.xls]_S_1869"/>
      <sheetName val="[Spt-BH.xls][Spt-BH_xls]B__5142"/>
      <sheetName val="[Spt-BH.xls][Spt-BH_xls]B__5143"/>
      <sheetName val="[Spt-BH.xls][Spt-BH_xls]B__5144"/>
      <sheetName val="[Spt-BH.xls][Spt-BH_xls]B__5145"/>
      <sheetName val="[Spt-BH.xls][Spt-BH_xls]_S_1702"/>
      <sheetName val="[Spt-BH.xls][Spt-BH_xls]B__5146"/>
      <sheetName val="[Spt-BH.xls][Spt-BH_xls]B__5147"/>
      <sheetName val="[Spt-BH.xls][Spt-BH_xls]B__5148"/>
      <sheetName val="[Spt-BH.xls][Spt-BH_xls]_S_1703"/>
      <sheetName val="[Spt-BH.xls][Spt-BH_xls]B__5149"/>
      <sheetName val="[Spt-BH.xls][Spt-BH_xls]B__5150"/>
      <sheetName val="[Spt-BH.xls][Spt-BH_xls]B__5151"/>
      <sheetName val="[Spt-BH.xls][Spt-BH_xls]B__5152"/>
      <sheetName val="[Spt-BH.xls][Spt-BH_xls]_S_1704"/>
      <sheetName val="[Spt-BH.xls][Spt-BH_xls]B__5153"/>
      <sheetName val="[Spt-BH.xls][Spt-BH_xls]B__5154"/>
      <sheetName val="[Spt-BH.xls][Spt-BH_xls]_S_1705"/>
      <sheetName val="[Spt-BH.xls][Spt-BH_xls]B__5155"/>
      <sheetName val="[Spt-BH.xls][Spt-BH_xls]B__5156"/>
      <sheetName val="[Spt-BH.xls][Spt-BH_xls]_S_1706"/>
      <sheetName val="[Spt-BH.xls][Spt-BH.xls]_S_1864"/>
      <sheetName val="[Spt-BH.xls][Spt-BH.xls]B__5340"/>
      <sheetName val="[Spt-BH.xls][Spt-BH.xls]B__5341"/>
      <sheetName val="[Spt-BH.xls][Spt-BH.xls]B__5342"/>
      <sheetName val="[Spt-BH.xls][Spt-BH.xls]B__5343"/>
      <sheetName val="[Spt-BH.xls][Spt-BH.xls]B__5344"/>
      <sheetName val="[Spt-BH.xls][Spt-BH.xls]B__5345"/>
      <sheetName val="[Spt-BH.xls][Spt-BH.xls]_S_1865"/>
      <sheetName val="[Spt-BH.xls]B____x005f_x0004______428"/>
      <sheetName val="[Spt-BH.xls]B___x005f_x0000__x000_420"/>
      <sheetName val="[Spt-BH.xls][Spt-BH.xls]B__5346"/>
      <sheetName val="[Spt-BH.xls][Spt-BH_xls]B__5127"/>
      <sheetName val="[Spt-BH.xls][Spt-BH_xls]B__5128"/>
      <sheetName val="[Spt-BH.xls][Spt-BH_xls]B__5129"/>
      <sheetName val="[Spt-BH.xls][Spt-BH_xls]B__5130"/>
      <sheetName val="[Spt-BH.xls][Spt-BH_xls]_S_1697"/>
      <sheetName val="[Spt-BH.xls][Spt-BH_xls]B__5131"/>
      <sheetName val="[Spt-BH.xls][Spt-BH_xls]B__5132"/>
      <sheetName val="[Spt-BH.xls][Spt-BH_xls]B__5133"/>
      <sheetName val="[Spt-BH.xls][Spt-BH_xls]_S_1698"/>
      <sheetName val="[Spt-BH.xls][Spt-BH_xls]B__5134"/>
      <sheetName val="[Spt-BH.xls][Spt-BH_xls]B__5135"/>
      <sheetName val="[Spt-BH.xls][Spt-BH_xls]B__5136"/>
      <sheetName val="[Spt-BH.xls][Spt-BH_xls]B__5137"/>
      <sheetName val="[Spt-BH.xls][Spt-BH_xls]_S_1699"/>
      <sheetName val="[Spt-BH.xls][Spt-BH_xls]B__5138"/>
      <sheetName val="[Spt-BH.xls][Spt-BH_xls]B__5139"/>
      <sheetName val="[Spt-BH.xls][Spt-BH_xls]_S_1700"/>
      <sheetName val="[Spt-BH.xls][Spt-BH_xls]B__5140"/>
      <sheetName val="[Spt-BH.xls][Spt-BH_xls]B__5141"/>
      <sheetName val="[Spt-BH.xls][Spt-BH_xls]_S_1701"/>
      <sheetName val="[Spt-BH.xls][Spt-BH.xls]B__5360"/>
      <sheetName val="[Spt-BH.xls][Spt-BH.xls]B__5361"/>
      <sheetName val="[Spt-BH.xls][Spt-BH.xls]B__5362"/>
      <sheetName val="[Spt-BH.xls][Spt-BH.xls]B__5363"/>
      <sheetName val="[Spt-BH.xls][Spt-BH.xls]B__5364"/>
      <sheetName val="[Spt-BH.xls][Spt-BH.xls]B__5365"/>
      <sheetName val="[Spt-BH.xls][Spt-BH.xls]_S_1871"/>
      <sheetName val="[Spt-BH.xls][Spt-BH.xls]B__5386"/>
      <sheetName val="[Spt-BH.xls][Spt-BH.xls]B__5387"/>
      <sheetName val="[Spt-BH.xls][Spt-BH.xls]_S_1881"/>
      <sheetName val="[Spt-BH.xls][Spt-BH.xls]B__5388"/>
      <sheetName val="[Spt-BH.xls][Spt-BH.xls]B__5389"/>
      <sheetName val="[Spt-BH.xls]B____x005f_x0004______431"/>
      <sheetName val="[Spt-BH.xls]B___x005f_x0000__x000_423"/>
      <sheetName val="[Spt-BH.xls][Spt-BH.xls]B__5390"/>
      <sheetName val="[Spt-BH.xls][Spt-BH.xls]B__5391"/>
      <sheetName val="[Spt-BH.xls][Spt-BH.xls]B__5385"/>
      <sheetName val="[Spt-BH.xls][Spt-BH.xls]_S_1880"/>
      <sheetName val="[Spt-BH.xls][Spt-BH_xls]B__5172"/>
      <sheetName val="[Spt-BH.xls][Spt-BH_xls]B__5173"/>
      <sheetName val="[Spt-BH.xls][Spt-BH_xls]B__5174"/>
      <sheetName val="[Spt-BH.xls][Spt-BH_xls]B__5175"/>
      <sheetName val="[Spt-BH.xls][Spt-BH_xls]_S_1712"/>
      <sheetName val="[Spt-BH.xls][Spt-BH_xls]B__5176"/>
      <sheetName val="[Spt-BH.xls][Spt-BH_xls]B__5177"/>
      <sheetName val="[Spt-BH.xls][Spt-BH_xls]B__5178"/>
      <sheetName val="[Spt-BH.xls][Spt-BH_xls]_S_1713"/>
      <sheetName val="[Spt-BH.xls][Spt-BH_xls]B__5179"/>
      <sheetName val="[Spt-BH.xls][Spt-BH_xls]B__5180"/>
      <sheetName val="[Spt-BH.xls][Spt-BH_xls]B__5181"/>
      <sheetName val="[Spt-BH.xls][Spt-BH_xls]B__5182"/>
      <sheetName val="[Spt-BH.xls][Spt-BH_xls]_S_1714"/>
      <sheetName val="[Spt-BH.xls][Spt-BH_xls]B__5183"/>
      <sheetName val="[Spt-BH.xls][Spt-BH_xls]B__5184"/>
      <sheetName val="[Spt-BH.xls][Spt-BH_xls]_S_1715"/>
      <sheetName val="[Spt-BH.xls][Spt-BH_xls]B__5185"/>
      <sheetName val="[Spt-BH.xls][Spt-BH_xls]B__5186"/>
      <sheetName val="[Spt-BH.xls][Spt-BH_xls]_S_1716"/>
      <sheetName val="[Spt-BH.xls][Spt-BH.xls]_S_1874"/>
      <sheetName val="[Spt-BH.xls][Spt-BH.xls]B__5373"/>
      <sheetName val="[Spt-BH.xls][Spt-BH.xls]B__5374"/>
      <sheetName val="[Spt-BH.xls][Spt-BH.xls]_S_1876"/>
      <sheetName val="[Spt-BH.xls][Spt-BH.xls]B__5375"/>
      <sheetName val="[Spt-BH.xls][Spt-BH.xls]B__5376"/>
      <sheetName val="[Spt-BH.xls][Spt-BH.xls]B__5377"/>
      <sheetName val="[Spt-BH.xls][Spt-BH.xls]B__5378"/>
      <sheetName val="[Spt-BH.xls][Spt-BH.xls]_S_1875"/>
      <sheetName val="[Spt-BH.xls][Spt-BH.xls]B__5393"/>
      <sheetName val="[Spt-BH.xls][Spt-BH.xls]B__5394"/>
      <sheetName val="[Spt-BH.xls][Spt-BH.xls]_S_1883"/>
      <sheetName val="[Spt-BH.xls][Spt-BH.xls]B__5395"/>
      <sheetName val="[Spt-BH.xls][Spt-BH.xls]B__5396"/>
      <sheetName val="[Spt-BH.xls]B____x005f_x0004______432"/>
      <sheetName val="[Spt-BH.xls]B___x005f_x0000__x000_424"/>
      <sheetName val="[Spt-BH.xls][Spt-BH.xls]B__5397"/>
      <sheetName val="[Spt-BH.xls][Spt-BH.xls]B__5398"/>
      <sheetName val="[Spt-BH.xls][Spt-BH.xls]B__5392"/>
      <sheetName val="[Spt-BH.xls][Spt-BH.xls]_S_1882"/>
      <sheetName val="[Spt-BH.xls][Spt-BH_xls]B__5187"/>
      <sheetName val="[Spt-BH.xls][Spt-BH_xls]B__5188"/>
      <sheetName val="[Spt-BH.xls][Spt-BH_xls]B__5189"/>
      <sheetName val="[Spt-BH.xls][Spt-BH_xls]B__5190"/>
      <sheetName val="[Spt-BH.xls][Spt-BH_xls]_S_1717"/>
      <sheetName val="[Spt-BH.xls][Spt-BH_xls]B__5191"/>
      <sheetName val="[Spt-BH.xls][Spt-BH_xls]B__5192"/>
      <sheetName val="[Spt-BH.xls][Spt-BH_xls]B__5193"/>
      <sheetName val="[Spt-BH.xls][Spt-BH_xls]_S_1718"/>
      <sheetName val="[Spt-BH.xls][Spt-BH_xls]B__5194"/>
      <sheetName val="[Spt-BH.xls][Spt-BH_xls]B__5195"/>
      <sheetName val="[Spt-BH.xls][Spt-BH_xls]B__5196"/>
      <sheetName val="[Spt-BH.xls][Spt-BH_xls]B__5197"/>
      <sheetName val="[Spt-BH.xls][Spt-BH_xls]_S_1719"/>
      <sheetName val="[Spt-BH.xls][Spt-BH_xls]B__5198"/>
      <sheetName val="[Spt-BH.xls][Spt-BH_xls]B__5199"/>
      <sheetName val="[Spt-BH.xls][Spt-BH_xls]_S_1720"/>
      <sheetName val="[Spt-BH.xls][Spt-BH_xls]B__5200"/>
      <sheetName val="[Spt-BH.xls][Spt-BH_xls]B__5201"/>
      <sheetName val="[Spt-BH.xls][Spt-BH_xls]_S_1721"/>
      <sheetName val="[Spt-BH.xls][Spt-BH.xls]B__5406"/>
      <sheetName val="[Spt-BH.xls][Spt-BH.xls]B__5407"/>
      <sheetName val="[Spt-BH.xls][Spt-BH.xls]_S_1888"/>
      <sheetName val="[Spt-BH.xls][Spt-BH.xls]B__5408"/>
      <sheetName val="[Spt-BH.xls][Spt-BH.xls]B__5409"/>
      <sheetName val="[Spt-BH.xls]B____x005f_x0004______433"/>
      <sheetName val="[Spt-BH.xls]B___x005f_x0000__x000_425"/>
      <sheetName val="[Spt-BH.xls][Spt-BH.xls]B__5410"/>
      <sheetName val="[Spt-BH.xls][Spt-BH.xls]B__5399"/>
      <sheetName val="[Spt-BH.xls][Spt-BH.xls]B__5400"/>
      <sheetName val="[Spt-BH.xls][Spt-BH.xls]_S_1886"/>
      <sheetName val="[Spt-BH.xls][Spt-BH.xls]B__5401"/>
      <sheetName val="[Spt-BH.xls][Spt-BH.xls]B__5402"/>
      <sheetName val="[Spt-BH.xls][Spt-BH.xls]B__5411"/>
      <sheetName val="[Spt-BH.xls][Spt-BH.xls]_S_1884"/>
      <sheetName val="[Spt-BH.xls][Spt-BH.xls]B__5403"/>
      <sheetName val="[Spt-BH.xls][Spt-BH.xls]B__5404"/>
      <sheetName val="[Spt-BH.xls][Spt-BH.xls]B__5405"/>
      <sheetName val="[Spt-BH.xls][Spt-BH.xls]_S_1887"/>
      <sheetName val="[Spt-BH.xls][Spt-BH_xls]B__5202"/>
      <sheetName val="[Spt-BH.xls][Spt-BH_xls]B__5203"/>
      <sheetName val="[Spt-BH.xls][Spt-BH_xls]B__5204"/>
      <sheetName val="[Spt-BH.xls][Spt-BH_xls]B__5205"/>
      <sheetName val="[Spt-BH.xls][Spt-BH_xls]_S_1722"/>
      <sheetName val="[Spt-BH.xls][Spt-BH_xls]B__5206"/>
      <sheetName val="[Spt-BH.xls][Spt-BH_xls]B__5207"/>
      <sheetName val="[Spt-BH.xls][Spt-BH_xls]B__5208"/>
      <sheetName val="[Spt-BH.xls][Spt-BH_xls]_S_1723"/>
      <sheetName val="[Spt-BH.xls][Spt-BH_xls]B__5209"/>
      <sheetName val="[Spt-BH.xls][Spt-BH_xls]B__5210"/>
      <sheetName val="[Spt-BH.xls][Spt-BH_xls]B__5211"/>
      <sheetName val="[Spt-BH.xls][Spt-BH_xls]B__5212"/>
      <sheetName val="[Spt-BH.xls][Spt-BH_xls]_S_1724"/>
      <sheetName val="[Spt-BH.xls][Spt-BH.xls]_S_1885"/>
      <sheetName val="[Spt-BH.xls][Spt-BH_xls]B__5213"/>
      <sheetName val="[Spt-BH.xls][Spt-BH_xls]B__5214"/>
      <sheetName val="[Spt-BH.xls][Spt-BH_xls]_S_1725"/>
      <sheetName val="[Spt-BH.xls][Spt-BH_xls]B__5215"/>
      <sheetName val="[Spt-BH.xls][Spt-BH_xls]B__5216"/>
      <sheetName val="[Spt-BH.xls][Spt-BH_xls]_S_1726"/>
      <sheetName val="[Spt-BH.xls][Spt-BH.xls]B__5412"/>
      <sheetName val="[Spt-BH.xls][Spt-BH.xls]B__5413"/>
      <sheetName val="[Spt-BH.xls][Spt-BH.xls]_S_1891"/>
      <sheetName val="[Spt-BH.xls][Spt-BH.xls]B__5414"/>
      <sheetName val="[Spt-BH.xls][Spt-BH.xls]B__5415"/>
      <sheetName val="[Spt-BH.xls][Spt-BH.xls]B__5416"/>
      <sheetName val="[Spt-BH.xls][Spt-BH.xls]_S_1889"/>
      <sheetName val="[Spt-BH.xls][Spt-BH.xls]B__5417"/>
      <sheetName val="[Spt-BH.xls][Spt-BH.xls]_S_1890"/>
      <sheetName val="[Spt-BH.xls][Spt-BH.xls]_S_1894"/>
      <sheetName val="[Spt-BH.xls][Spt-BH.xls]B__5430"/>
      <sheetName val="[Spt-BH.xls][Spt-BH.xls]B__5431"/>
      <sheetName val="[Spt-BH.xls][Spt-BH.xls]_S_1899"/>
      <sheetName val="[Spt-BH.xls][Spt-BH.xls]B__5432"/>
      <sheetName val="[Spt-BH.xls][Spt-BH.xls]B__5433"/>
      <sheetName val="[Spt-BH.xls][Spt-BH.xls]B__5434"/>
      <sheetName val="[Spt-BH.xls][Spt-BH.xls]B__5435"/>
      <sheetName val="[Spt-BH.xls][Spt-BH.xls]_S_1898"/>
      <sheetName val="[Spt-BH.xls][Spt-BH.xls]_S_1895"/>
      <sheetName val="[Spt-BH.xls][Spt-BH.xls]B__5424"/>
      <sheetName val="[Spt-BH.xls][Spt-BH.xls]B__5425"/>
      <sheetName val="[Spt-BH.xls][Spt-BH.xls]B__5426"/>
      <sheetName val="[Spt-BH.xls][Spt-BH.xls]B__5427"/>
      <sheetName val="[Spt-BH.xls][Spt-BH.xls]B__5428"/>
      <sheetName val="[Spt-BH.xls][Spt-BH.xls]B__5429"/>
      <sheetName val="[Spt-BH.xls][Spt-BH.xls]_S_1896"/>
      <sheetName val="Direct co_x0006__x0017_ _x000e_  "/>
      <sheetName val="[Spt-BH.xls]B____x005f_x0004______435"/>
      <sheetName val="[Spt-BH.xls]B___x005f_x0000__x000_427"/>
      <sheetName val="[Spt-BH.xls][Spt-BH_xls]B__5232"/>
      <sheetName val="[Spt-BH.xls][Spt-BH_xls]B__5233"/>
      <sheetName val="[Spt-BH.xls][Spt-BH_xls]B__5234"/>
      <sheetName val="[Spt-BH.xls][Spt-BH_xls]B__5235"/>
      <sheetName val="[Spt-BH.xls][Spt-BH_xls]_S_1732"/>
      <sheetName val="[Spt-BH.xls][Spt-BH_xls]B__5236"/>
      <sheetName val="[Spt-BH.xls][Spt-BH_xls]B__5237"/>
      <sheetName val="[Spt-BH.xls][Spt-BH_xls]B__5238"/>
      <sheetName val="[Spt-BH.xls][Spt-BH_xls]_S_1733"/>
      <sheetName val="[Spt-BH.xls][Spt-BH_xls]B__5239"/>
      <sheetName val="[Spt-BH.xls][Spt-BH_xls]B__5240"/>
      <sheetName val="[Spt-BH.xls][Spt-BH_xls]B__5241"/>
      <sheetName val="[Spt-BH.xls][Spt-BH_xls]B__5242"/>
      <sheetName val="[Spt-BH.xls][Spt-BH_xls]_S_1734"/>
      <sheetName val="[Spt-BH.xls][Spt-BH_xls]B__5243"/>
      <sheetName val="[Spt-BH.xls][Spt-BH_xls]B__5244"/>
      <sheetName val="[Spt-BH.xls][Spt-BH_xls]_S_1735"/>
      <sheetName val="[Spt-BH.xls][Spt-BH_xls]B__5245"/>
      <sheetName val="[Spt-BH.xls][Spt-BH_xls]B__5246"/>
      <sheetName val="[Spt-BH.xls][Spt-BH_xls]_S_1736"/>
      <sheetName val="[Spt-BH.xls]B____x005f_x0004______434"/>
      <sheetName val="[Spt-BH.xls]B___x005f_x0000__x000_426"/>
      <sheetName val="[Spt-BH.xls][Spt-BH_xls]B__5217"/>
      <sheetName val="[Spt-BH.xls][Spt-BH_xls]B__5218"/>
      <sheetName val="[Spt-BH.xls][Spt-BH_xls]B__5219"/>
      <sheetName val="[Spt-BH.xls][Spt-BH_xls]B__5220"/>
      <sheetName val="[Spt-BH.xls][Spt-BH_xls]_S_1727"/>
      <sheetName val="[Spt-BH.xls][Spt-BH_xls]B__5221"/>
      <sheetName val="[Spt-BH.xls][Spt-BH_xls]B__5222"/>
      <sheetName val="[Spt-BH.xls][Spt-BH_xls]B__5223"/>
      <sheetName val="[Spt-BH.xls][Spt-BH_xls]_S_1728"/>
      <sheetName val="[Spt-BH.xls][Spt-BH_xls]B__5224"/>
      <sheetName val="[Spt-BH.xls][Spt-BH_xls]B__5225"/>
      <sheetName val="[Spt-BH.xls][Spt-BH_xls]B__5226"/>
      <sheetName val="[Spt-BH.xls][Spt-BH_xls]B__5227"/>
      <sheetName val="[Spt-BH.xls][Spt-BH_xls]_S_1729"/>
      <sheetName val="[Spt-BH.xls][Spt-BH_xls]B__5228"/>
      <sheetName val="[Spt-BH.xls][Spt-BH_xls]B__5229"/>
      <sheetName val="[Spt-BH.xls][Spt-BH_xls]_S_1730"/>
      <sheetName val="[Spt-BH.xls][Spt-BH_xls]B__5230"/>
      <sheetName val="[Spt-BH.xls][Spt-BH_xls]B__5231"/>
      <sheetName val="[Spt-BH.xls][Spt-BH_xls]_S_1731"/>
      <sheetName val="[Spt-BH.xls][Spt-BH.xls]_S_1923"/>
      <sheetName val="[Spt-BH.xls][Spt-BH.xls]B__5520"/>
      <sheetName val="[Spt-BH.xls][Spt-BH.xls]B__5521"/>
      <sheetName val="[Spt-BH.xls][Spt-BH.xls]_S_1927"/>
      <sheetName val="[Spt-BH.xls][Spt-BH.xls]B__5522"/>
      <sheetName val="[Spt-BH.xls][Spt-BH.xls]B__5523"/>
      <sheetName val="[Spt-BH.xls][Spt-BH.xls]B__5524"/>
      <sheetName val="[Spt-BH.xls][Spt-BH.xls]B__5525"/>
      <sheetName val="[Spt-BH.xls][Spt-BH.xls]_S_1924"/>
      <sheetName val="[Spt-BH.xls][Spt-BH.xls]B__5533"/>
      <sheetName val="[Spt-BH.xls][Spt-BH.xls]B__5534"/>
      <sheetName val="[Spt-BH.xls][Spt-BH.xls]_S_1937"/>
      <sheetName val="[Spt-BH.xls][Spt-BH.xls]B__5535"/>
      <sheetName val="[Spt-BH.xls][Spt-BH.xls]B__5536"/>
      <sheetName val="[Spt-BH.xls]B____x005f_x0004______446"/>
      <sheetName val="[Spt-BH.xls]B___x005f_x0000__x000_438"/>
      <sheetName val="[Spt-BH.xls][Spt-BH.xls]B__5537"/>
      <sheetName val="[Spt-BH.xls][Spt-BH.xls]B__5538"/>
      <sheetName val="[Spt-BH.xls][Spt-BH.xls]B__5526"/>
      <sheetName val="[Spt-BH.xls][Spt-BH.xls]_S_1928"/>
      <sheetName val="[Spt-BH.xls][Spt-BH_xls]B__5397"/>
      <sheetName val="[Spt-BH.xls][Spt-BH_xls]B__5398"/>
      <sheetName val="[Spt-BH.xls][Spt-BH_xls]B__5399"/>
      <sheetName val="[Spt-BH.xls][Spt-BH_xls]B__5400"/>
      <sheetName val="[Spt-BH.xls][Spt-BH_xls]_S_1787"/>
      <sheetName val="[Spt-BH.xls][Spt-BH_xls]B__5401"/>
      <sheetName val="[Spt-BH.xls][Spt-BH_xls]B__5402"/>
      <sheetName val="[Spt-BH.xls][Spt-BH_xls]B__5403"/>
      <sheetName val="[Spt-BH.xls][Spt-BH_xls]_S_1788"/>
      <sheetName val="[Spt-BH.xls][Spt-BH_xls]B__5404"/>
      <sheetName val="[Spt-BH.xls][Spt-BH_xls]B__5405"/>
      <sheetName val="[Spt-BH.xls][Spt-BH_xls]B__5406"/>
      <sheetName val="[Spt-BH.xls][Spt-BH_xls]B__5407"/>
      <sheetName val="[Spt-BH.xls][Spt-BH_xls]_S_1789"/>
      <sheetName val="[Spt-BH.xls][Spt-BH_xls]B__5408"/>
      <sheetName val="[Spt-BH.xls][Spt-BH_xls]B__5409"/>
      <sheetName val="[Spt-BH.xls][Spt-BH_xls]_S_1790"/>
      <sheetName val="[Spt-BH.xls][Spt-BH_xls]B__5410"/>
      <sheetName val="[Spt-BH.xls][Spt-BH_xls]B__5411"/>
      <sheetName val="[Spt-BH.xls][Spt-BH_xls]_S_1791"/>
      <sheetName val="[Spt-BH.xls]B____x005f_x0004______436"/>
      <sheetName val="[Spt-BH.xls]B___x005f_x0000__x000_428"/>
      <sheetName val="[Spt-BH.xls][Spt-BH_xls]B__5247"/>
      <sheetName val="[Spt-BH.xls][Spt-BH_xls]B__5248"/>
      <sheetName val="[Spt-BH.xls][Spt-BH_xls]B__5249"/>
      <sheetName val="[Spt-BH.xls][Spt-BH_xls]B__5250"/>
      <sheetName val="[Spt-BH.xls][Spt-BH_xls]_S_1737"/>
      <sheetName val="[Spt-BH.xls][Spt-BH_xls]B__5251"/>
      <sheetName val="[Spt-BH.xls][Spt-BH_xls]B__5252"/>
      <sheetName val="[Spt-BH.xls][Spt-BH_xls]B__5253"/>
      <sheetName val="[Spt-BH.xls][Spt-BH_xls]_S_1738"/>
      <sheetName val="[Spt-BH.xls][Spt-BH_xls]B__5254"/>
      <sheetName val="[Spt-BH.xls][Spt-BH_xls]B__5255"/>
      <sheetName val="[Spt-BH.xls][Spt-BH_xls]B__5256"/>
      <sheetName val="[Spt-BH.xls][Spt-BH_xls]B__5257"/>
      <sheetName val="[Spt-BH.xls][Spt-BH_xls]_S_1739"/>
      <sheetName val="[Spt-BH.xls][Spt-BH_xls]B__5258"/>
      <sheetName val="[Spt-BH.xls][Spt-BH_xls]B__5259"/>
      <sheetName val="[Spt-BH.xls][Spt-BH_xls]_S_1740"/>
      <sheetName val="[Spt-BH.xls][Spt-BH_xls]B__5260"/>
      <sheetName val="[Spt-BH.xls][Spt-BH_xls]B__5261"/>
      <sheetName val="[Spt-BH.xls][Spt-BH_xls]_S_1741"/>
      <sheetName val="[Spt-BH.xls]B____x005f_x0004______437"/>
      <sheetName val="[Spt-BH.xls]B___x005f_x0000__x000_429"/>
      <sheetName val="[Spt-BH.xls][Spt-BH_xls]B__5262"/>
      <sheetName val="[Spt-BH.xls][Spt-BH_xls]B__5263"/>
      <sheetName val="[Spt-BH.xls][Spt-BH_xls]B__5264"/>
      <sheetName val="[Spt-BH.xls][Spt-BH_xls]B__5265"/>
      <sheetName val="[Spt-BH.xls][Spt-BH_xls]_S_1742"/>
      <sheetName val="[Spt-BH.xls][Spt-BH_xls]B__5266"/>
      <sheetName val="[Spt-BH.xls][Spt-BH_xls]B__5267"/>
      <sheetName val="[Spt-BH.xls][Spt-BH_xls]B__5268"/>
      <sheetName val="[Spt-BH.xls][Spt-BH_xls]_S_1743"/>
      <sheetName val="[Spt-BH.xls][Spt-BH_xls]B__5269"/>
      <sheetName val="[Spt-BH.xls][Spt-BH_xls]B__5270"/>
      <sheetName val="[Spt-BH.xls][Spt-BH_xls]B__5271"/>
      <sheetName val="[Spt-BH.xls][Spt-BH_xls]B__5272"/>
      <sheetName val="[Spt-BH.xls][Spt-BH_xls]_S_1744"/>
      <sheetName val="[Spt-BH.xls][Spt-BH_xls]B__5273"/>
      <sheetName val="[Spt-BH.xls][Spt-BH_xls]B__5274"/>
      <sheetName val="[Spt-BH.xls][Spt-BH_xls]_S_1745"/>
      <sheetName val="[Spt-BH.xls][Spt-BH_xls]B__5275"/>
      <sheetName val="[Spt-BH.xls][Spt-BH_xls]B__5276"/>
      <sheetName val="[Spt-BH.xls][Spt-BH_xls]_S_1746"/>
      <sheetName val="[Spt-BH.xls][Spt-BH.xls]B__5461"/>
      <sheetName val="[Spt-BH.xls][Spt-BH.xls]B__5462"/>
      <sheetName val="[Spt-BH.xls][Spt-BH.xls]_S_1906"/>
      <sheetName val="[Spt-BH.xls][Spt-BH.xls]B__5463"/>
      <sheetName val="[Spt-BH.xls][Spt-BH.xls]B__5464"/>
      <sheetName val="[Spt-BH.xls][Spt-BH.xls]B__5474"/>
      <sheetName val="[Spt-BH.xls][Spt-BH.xls]B__5475"/>
      <sheetName val="[Spt-BH.xls][Spt-BH.xls]_S_1908"/>
      <sheetName val="[Spt-BH.xls][Spt-BH.xls]B__5476"/>
      <sheetName val="[Spt-BH.xls][Spt-BH.xls]B__5477"/>
      <sheetName val="[Spt-BH.xls]B____x005f_x0004______441"/>
      <sheetName val="[Spt-BH.xls][Spt-BH.xls]B__5465"/>
      <sheetName val="[Spt-BH.xls][Spt-BH.xls]_S_1902"/>
      <sheetName val="[Spt-BH.xls][Spt-BH.xls]B__5466"/>
      <sheetName val="[Spt-BH.xls]B___x005f_x0000__x000_433"/>
      <sheetName val="[Spt-BH.xls][Spt-BH.xls]B__5478"/>
      <sheetName val="[Spt-BH.xls][Spt-BH.xls]B__5479"/>
      <sheetName val="[Spt-BH.xls][Spt-BH.xls]B__5467"/>
      <sheetName val="[Spt-BH.xls][Spt-BH.xls]_S_1907"/>
      <sheetName val="[Spt-BH.xls][Spt-BH_xls]B__5322"/>
      <sheetName val="[Spt-BH.xls][Spt-BH_xls]B__5323"/>
      <sheetName val="[Spt-BH.xls][Spt-BH_xls]B__5324"/>
      <sheetName val="[Spt-BH.xls][Spt-BH_xls]B__5325"/>
      <sheetName val="[Spt-BH.xls][Spt-BH_xls]_S_1762"/>
      <sheetName val="[Spt-BH.xls][Spt-BH_xls]B__5326"/>
      <sheetName val="[Spt-BH.xls][Spt-BH_xls]B__5327"/>
      <sheetName val="[Spt-BH.xls][Spt-BH_xls]B__5328"/>
      <sheetName val="[Spt-BH.xls][Spt-BH_xls]_S_1763"/>
      <sheetName val="[Spt-BH.xls][Spt-BH_xls]B__5329"/>
      <sheetName val="[Spt-BH.xls][Spt-BH_xls]B__5330"/>
      <sheetName val="[Spt-BH.xls][Spt-BH_xls]B__5331"/>
      <sheetName val="[Spt-BH.xls][Spt-BH_xls]B__5332"/>
      <sheetName val="[Spt-BH.xls][Spt-BH_xls]_S_1764"/>
      <sheetName val="[Spt-BH.xls][Spt-BH.xls]_S_1903"/>
      <sheetName val="[Spt-BH.xls][Spt-BH_xls]B__5333"/>
      <sheetName val="[Spt-BH.xls][Spt-BH_xls]B__5334"/>
      <sheetName val="[Spt-BH.xls][Spt-BH_xls]_S_1765"/>
      <sheetName val="[Spt-BH.xls][Spt-BH_xls]B__5335"/>
      <sheetName val="[Spt-BH.xls][Spt-BH_xls]B__5336"/>
      <sheetName val="[Spt-BH.xls][Spt-BH_xls]_S_1766"/>
      <sheetName val="[Spt-BH.xls][Spt-BH.xls]B__5436"/>
      <sheetName val="[Spt-BH.xls][Spt-BH.xls]B__5437"/>
      <sheetName val="[Spt-BH.xls][Spt-BH.xls]B__5438"/>
      <sheetName val="[Spt-BH.xls][Spt-BH.xls]B__5439"/>
      <sheetName val="[Spt-BH.xls][Spt-BH.xls]B__5441"/>
      <sheetName val="[Spt-BH.xls][Spt-BH.xls]B__5442"/>
      <sheetName val="[Spt-BH.xls][Spt-BH.xls]B__5443"/>
      <sheetName val="[Spt-BH.xls][Spt-BH.xls]B__5444"/>
      <sheetName val="[Spt-BH.xls]B____x005f_x0004______438"/>
      <sheetName val="[Spt-BH.xls]B___x005f_x0000__x000_430"/>
      <sheetName val="[Spt-BH.xls][Spt-BH.xls]B__5445"/>
      <sheetName val="[Spt-BH.xls][Spt-BH.xls]B__5446"/>
      <sheetName val="[Spt-BH.xls][Spt-BH.xls]B__5440"/>
      <sheetName val="[Spt-BH.xls][Spt-BH_xls]B__5277"/>
      <sheetName val="[Spt-BH.xls][Spt-BH_xls]B__5278"/>
      <sheetName val="[Spt-BH.xls][Spt-BH_xls]B__5279"/>
      <sheetName val="[Spt-BH.xls][Spt-BH_xls]B__5280"/>
      <sheetName val="[Spt-BH.xls][Spt-BH_xls]_S_1747"/>
      <sheetName val="[Spt-BH.xls][Spt-BH_xls]B__5281"/>
      <sheetName val="[Spt-BH.xls][Spt-BH_xls]B__5282"/>
      <sheetName val="[Spt-BH.xls][Spt-BH_xls]B__5283"/>
      <sheetName val="[Spt-BH.xls][Spt-BH_xls]_S_1748"/>
      <sheetName val="[Spt-BH.xls][Spt-BH_xls]B__5284"/>
      <sheetName val="[Spt-BH.xls][Spt-BH_xls]B__5285"/>
      <sheetName val="[Spt-BH.xls][Spt-BH_xls]B__5286"/>
      <sheetName val="[Spt-BH.xls][Spt-BH_xls]B__5287"/>
      <sheetName val="[Spt-BH.xls][Spt-BH_xls]_S_1749"/>
      <sheetName val="[Spt-BH.xls][Spt-BH_xls]B__5288"/>
      <sheetName val="[Spt-BH.xls][Spt-BH_xls]B__5289"/>
      <sheetName val="[Spt-BH.xls][Spt-BH_xls]_S_1750"/>
      <sheetName val="[Spt-BH.xls][Spt-BH_xls]B__5290"/>
      <sheetName val="[Spt-BH.xls][Spt-BH_xls]B__5291"/>
      <sheetName val="[Spt-BH.xls][Spt-BH_xls]_S_1751"/>
      <sheetName val="[Spt-BH.xls][Spt-BH.xls]B__5448"/>
      <sheetName val="[Spt-BH.xls][Spt-BH.xls]B__5449"/>
      <sheetName val="[Spt-BH.xls][Spt-BH.xls]B__5450"/>
      <sheetName val="[Spt-BH.xls][Spt-BH.xls]B__5451"/>
      <sheetName val="[Spt-BH.xls]B____x005f_x0004______439"/>
      <sheetName val="[Spt-BH.xls]B___x005f_x0000__x000_431"/>
      <sheetName val="[Spt-BH.xls][Spt-BH.xls]B__5452"/>
      <sheetName val="[Spt-BH.xls][Spt-BH.xls]B__5453"/>
      <sheetName val="[Spt-BH.xls][Spt-BH.xls]B__5447"/>
      <sheetName val="[Spt-BH.xls][Spt-BH_xls]B__5292"/>
      <sheetName val="[Spt-BH.xls][Spt-BH_xls]B__5293"/>
      <sheetName val="[Spt-BH.xls][Spt-BH_xls]B__5294"/>
      <sheetName val="[Spt-BH.xls][Spt-BH_xls]B__5295"/>
      <sheetName val="[Spt-BH.xls][Spt-BH_xls]_S_1752"/>
      <sheetName val="[Spt-BH.xls][Spt-BH_xls]B__5296"/>
      <sheetName val="[Spt-BH.xls][Spt-BH_xls]B__5297"/>
      <sheetName val="[Spt-BH.xls][Spt-BH_xls]B__5298"/>
      <sheetName val="[Spt-BH.xls][Spt-BH_xls]_S_1753"/>
      <sheetName val="[Spt-BH.xls][Spt-BH_xls]B__5299"/>
      <sheetName val="[Spt-BH.xls][Spt-BH_xls]B__5300"/>
      <sheetName val="[Spt-BH.xls][Spt-BH_xls]B__5301"/>
      <sheetName val="[Spt-BH.xls][Spt-BH_xls]B__5302"/>
      <sheetName val="[Spt-BH.xls][Spt-BH_xls]_S_1754"/>
      <sheetName val="[Spt-BH.xls][Spt-BH_xls]B__5303"/>
      <sheetName val="[Spt-BH.xls][Spt-BH_xls]B__5304"/>
      <sheetName val="[Spt-BH.xls][Spt-BH_xls]_S_1755"/>
      <sheetName val="[Spt-BH.xls][Spt-BH_xls]B__5305"/>
      <sheetName val="[Spt-BH.xls][Spt-BH_xls]B__5306"/>
      <sheetName val="[Spt-BH.xls][Spt-BH_xls]_S_1756"/>
      <sheetName val="[Spt-BH.xls][Spt-BH.xls]B__5455"/>
      <sheetName val="[Spt-BH.xls][Spt-BH.xls]B__5456"/>
      <sheetName val="[Spt-BH.xls][Spt-BH.xls]_S_1900"/>
      <sheetName val="[Spt-BH.xls][Spt-BH.xls]B__5457"/>
      <sheetName val="[Spt-BH.xls][Spt-BH.xls]B__5458"/>
      <sheetName val="[Spt-BH.xls]B____x005f_x0004______440"/>
      <sheetName val="[Spt-BH.xls]B___x005f_x0000__x000_432"/>
      <sheetName val="[Spt-BH.xls][Spt-BH.xls]B__5459"/>
      <sheetName val="[Spt-BH.xls][Spt-BH.xls]B__5460"/>
      <sheetName val="[Spt-BH.xls][Spt-BH.xls]B__5454"/>
      <sheetName val="[Spt-BH.xls][Spt-BH_xls]B__5307"/>
      <sheetName val="[Spt-BH.xls][Spt-BH_xls]B__5308"/>
      <sheetName val="[Spt-BH.xls][Spt-BH_xls]B__5309"/>
      <sheetName val="[Spt-BH.xls][Spt-BH_xls]B__5310"/>
      <sheetName val="[Spt-BH.xls][Spt-BH_xls]_S_1757"/>
      <sheetName val="[Spt-BH.xls][Spt-BH_xls]B__5311"/>
      <sheetName val="[Spt-BH.xls][Spt-BH_xls]B__5312"/>
      <sheetName val="[Spt-BH.xls][Spt-BH_xls]B__5313"/>
      <sheetName val="[Spt-BH.xls][Spt-BH_xls]_S_1758"/>
      <sheetName val="[Spt-BH.xls][Spt-BH_xls]B__5314"/>
      <sheetName val="[Spt-BH.xls][Spt-BH_xls]B__5315"/>
      <sheetName val="[Spt-BH.xls][Spt-BH_xls]B__5316"/>
      <sheetName val="[Spt-BH.xls][Spt-BH_xls]B__5317"/>
      <sheetName val="[Spt-BH.xls][Spt-BH_xls]_S_1759"/>
      <sheetName val="[Spt-BH.xls][Spt-BH_xls]B__5318"/>
      <sheetName val="[Spt-BH.xls][Spt-BH_xls]B__5319"/>
      <sheetName val="[Spt-BH.xls][Spt-BH_xls]_S_1760"/>
      <sheetName val="[Spt-BH.xls][Spt-BH_xls]B__5320"/>
      <sheetName val="[Spt-BH.xls][Spt-BH_xls]B__5321"/>
      <sheetName val="[Spt-BH.xls][Spt-BH_xls]_S_1761"/>
      <sheetName val="[Spt-BH.xls][Spt-BH.xls]_S_1901"/>
      <sheetName val="[Spt-BH.xls][Spt-BH.xls]_S_1904"/>
      <sheetName val="[Spt-BH.xls][Spt-BH.xls]B__5468"/>
      <sheetName val="[Spt-BH.xls][Spt-BH.xls]B__5469"/>
      <sheetName val="[Spt-BH.xls][Spt-BH.xls]B__5470"/>
      <sheetName val="[Spt-BH.xls][Spt-BH.xls]B__5471"/>
      <sheetName val="[Spt-BH.xls][Spt-BH.xls]B__5472"/>
      <sheetName val="[Spt-BH.xls][Spt-BH.xls]B__5473"/>
      <sheetName val="[Spt-BH.xls][Spt-BH.xls]_S_1905"/>
      <sheetName val="[Spt-BH.xls][Spt-BH.xls]B__5480"/>
      <sheetName val="[Spt-BH.xls][Spt-BH.xls]B__5481"/>
      <sheetName val="[Spt-BH.xls][Spt-BH.xls]_S_1911"/>
      <sheetName val="[Spt-BH.xls][Spt-BH.xls]B__5482"/>
      <sheetName val="[Spt-BH.xls][Spt-BH.xls]B__5483"/>
      <sheetName val="[Spt-BH.xls][Spt-BH.xls]B__5487"/>
      <sheetName val="[Spt-BH.xls][Spt-BH.xls]B__5488"/>
      <sheetName val="[Spt-BH.xls][Spt-BH.xls]_S_1913"/>
      <sheetName val="[Spt-BH.xls][Spt-BH.xls]B__5489"/>
      <sheetName val="[Spt-BH.xls][Spt-BH.xls]B__5490"/>
      <sheetName val="[Spt-BH.xls]B____x005f_x0004______442"/>
      <sheetName val="[Spt-BH.xls][Spt-BH.xls]B__5484"/>
      <sheetName val="[Spt-BH.xls][Spt-BH.xls]_S_1909"/>
      <sheetName val="[Spt-BH.xls][Spt-BH.xls]B__5485"/>
      <sheetName val="[Spt-BH.xls]B___x005f_x0000__x000_434"/>
      <sheetName val="[Spt-BH.xls][Spt-BH.xls]B__5491"/>
      <sheetName val="[Spt-BH.xls][Spt-BH.xls]B__5492"/>
      <sheetName val="[Spt-BH.xls][Spt-BH.xls]B__5486"/>
      <sheetName val="[Spt-BH.xls][Spt-BH.xls]_S_1912"/>
      <sheetName val="[Spt-BH.xls][Spt-BH_xls]B__5337"/>
      <sheetName val="[Spt-BH.xls][Spt-BH_xls]B__5338"/>
      <sheetName val="[Spt-BH.xls][Spt-BH_xls]B__5339"/>
      <sheetName val="[Spt-BH.xls][Spt-BH_xls]B__5340"/>
      <sheetName val="[Spt-BH.xls][Spt-BH_xls]_S_1767"/>
      <sheetName val="[Spt-BH.xls][Spt-BH_xls]B__5341"/>
      <sheetName val="[Spt-BH.xls][Spt-BH_xls]B__5342"/>
      <sheetName val="[Spt-BH.xls][Spt-BH_xls]B__5343"/>
      <sheetName val="[Spt-BH.xls][Spt-BH_xls]_S_1768"/>
      <sheetName val="[Spt-BH.xls][Spt-BH_xls]B__5344"/>
      <sheetName val="[Spt-BH.xls][Spt-BH_xls]B__5345"/>
      <sheetName val="[Spt-BH.xls][Spt-BH_xls]B__5346"/>
      <sheetName val="[Spt-BH.xls][Spt-BH_xls]B__5347"/>
      <sheetName val="[Spt-BH.xls][Spt-BH_xls]_S_1769"/>
      <sheetName val="[Spt-BH.xls][Spt-BH.xls]_S_1910"/>
      <sheetName val="[Spt-BH.xls][Spt-BH_xls]B__5348"/>
      <sheetName val="[Spt-BH.xls][Spt-BH_xls]B__5349"/>
      <sheetName val="[Spt-BH.xls][Spt-BH_xls]_S_1770"/>
      <sheetName val="[Spt-BH.xls][Spt-BH_xls]B__5350"/>
      <sheetName val="[Spt-BH.xls][Spt-BH_xls]B__5351"/>
      <sheetName val="[Spt-BH.xls][Spt-BH_xls]_S_1771"/>
      <sheetName val="[Spt-BH.xls][Spt-BH.xls]B__5500"/>
      <sheetName val="[Spt-BH.xls][Spt-BH.xls]B__5501"/>
      <sheetName val="[Spt-BH.xls][Spt-BH.xls]_S_1918"/>
      <sheetName val="[Spt-BH.xls][Spt-BH.xls]B__5502"/>
      <sheetName val="[Spt-BH.xls][Spt-BH.xls]B__5503"/>
      <sheetName val="[Spt-BH.xls][Spt-BH.xls]B__5507"/>
      <sheetName val="[Spt-BH.xls][Spt-BH.xls]B__5508"/>
      <sheetName val="[Spt-BH.xls][Spt-BH.xls]_S_1920"/>
      <sheetName val="[Spt-BH.xls][Spt-BH.xls]B__5509"/>
      <sheetName val="[Spt-BH.xls][Spt-BH.xls]B__5510"/>
      <sheetName val="[Spt-BH.xls]B____x005f_x0004______444"/>
      <sheetName val="[Spt-BH.xls][Spt-BH.xls]B__5504"/>
      <sheetName val="[Spt-BH.xls][Spt-BH.xls]_S_1916"/>
      <sheetName val="[Spt-BH.xls][Spt-BH.xls]B__5505"/>
      <sheetName val="[Spt-BH.xls]B___x005f_x0000__x000_436"/>
      <sheetName val="[Spt-BH.xls][Spt-BH.xls]B__5511"/>
      <sheetName val="[Spt-BH.xls][Spt-BH.xls]B__5512"/>
      <sheetName val="[Spt-BH.xls][Spt-BH.xls]B__5506"/>
      <sheetName val="[Spt-BH.xls][Spt-BH.xls]_S_1919"/>
      <sheetName val="[Spt-BH.xls][Spt-BH_xls]B__5367"/>
      <sheetName val="[Spt-BH.xls][Spt-BH_xls]B__5368"/>
      <sheetName val="[Spt-BH.xls][Spt-BH_xls]B__5369"/>
      <sheetName val="[Spt-BH.xls][Spt-BH_xls]B__5370"/>
      <sheetName val="[Spt-BH.xls][Spt-BH_xls]_S_1777"/>
      <sheetName val="[Spt-BH.xls][Spt-BH_xls]B__5371"/>
      <sheetName val="[Spt-BH.xls][Spt-BH_xls]B__5372"/>
      <sheetName val="[Spt-BH.xls][Spt-BH_xls]B__5373"/>
      <sheetName val="[Spt-BH.xls][Spt-BH_xls]_S_1778"/>
      <sheetName val="[Spt-BH.xls][Spt-BH_xls]B__5374"/>
      <sheetName val="[Spt-BH.xls][Spt-BH_xls]B__5375"/>
      <sheetName val="[Spt-BH.xls][Spt-BH_xls]B__5376"/>
      <sheetName val="[Spt-BH.xls][Spt-BH_xls]B__5377"/>
      <sheetName val="[Spt-BH.xls][Spt-BH_xls]_S_1779"/>
      <sheetName val="[Spt-BH.xls][Spt-BH.xls]_S_1917"/>
      <sheetName val="[Spt-BH.xls][Spt-BH_xls]B__5378"/>
      <sheetName val="[Spt-BH.xls][Spt-BH_xls]B__5379"/>
      <sheetName val="[Spt-BH.xls][Spt-BH_xls]_S_1780"/>
      <sheetName val="[Spt-BH.xls][Spt-BH_xls]B__5380"/>
      <sheetName val="[Spt-BH.xls][Spt-BH_xls]B__5381"/>
      <sheetName val="[Spt-BH.xls][Spt-BH_xls]_S_1781"/>
      <sheetName val="[Spt-BH.xls][Spt-BH.xls]B__5493"/>
      <sheetName val="[Spt-BH.xls][Spt-BH.xls]B__5494"/>
      <sheetName val="[Spt-BH.xls][Spt-BH.xls]B__5495"/>
      <sheetName val="[Spt-BH.xls][Spt-BH.xls]B__5496"/>
      <sheetName val="[Spt-BH.xls]B____x005f_x0004______443"/>
      <sheetName val="[Spt-BH.xls][Spt-BH.xls]B__5497"/>
      <sheetName val="[Spt-BH.xls][Spt-BH.xls]_S_1914"/>
      <sheetName val="[Spt-BH.xls][Spt-BH.xls]B__5498"/>
      <sheetName val="[Spt-BH.xls]B___x005f_x0000__x000_435"/>
      <sheetName val="[Spt-BH.xls][Spt-BH.xls]B__5499"/>
      <sheetName val="[Spt-BH.xls][Spt-BH_xls]B__5352"/>
      <sheetName val="[Spt-BH.xls][Spt-BH_xls]B__5353"/>
      <sheetName val="[Spt-BH.xls][Spt-BH_xls]B__5354"/>
      <sheetName val="[Spt-BH.xls][Spt-BH_xls]B__5355"/>
      <sheetName val="[Spt-BH.xls][Spt-BH_xls]_S_1772"/>
      <sheetName val="[Spt-BH.xls][Spt-BH_xls]B__5356"/>
      <sheetName val="[Spt-BH.xls][Spt-BH_xls]B__5357"/>
      <sheetName val="[Spt-BH.xls][Spt-BH_xls]B__5358"/>
      <sheetName val="[Spt-BH.xls][Spt-BH_xls]_S_1773"/>
      <sheetName val="[Spt-BH.xls][Spt-BH_xls]B__5359"/>
      <sheetName val="[Spt-BH.xls][Spt-BH_xls]B__5360"/>
      <sheetName val="[Spt-BH.xls][Spt-BH_xls]B__5361"/>
      <sheetName val="[Spt-BH.xls][Spt-BH_xls]B__5362"/>
      <sheetName val="[Spt-BH.xls][Spt-BH_xls]_S_1774"/>
      <sheetName val="[Spt-BH.xls][Spt-BH.xls]_S_1915"/>
      <sheetName val="[Spt-BH.xls][Spt-BH_xls]B__5363"/>
      <sheetName val="[Spt-BH.xls][Spt-BH_xls]B__5364"/>
      <sheetName val="[Spt-BH.xls][Spt-BH_xls]_S_1775"/>
      <sheetName val="[Spt-BH.xls][Spt-BH_xls]B__5365"/>
      <sheetName val="[Spt-BH.xls][Spt-BH_xls]B__5366"/>
      <sheetName val="[Spt-BH.xls][Spt-BH_xls]_S_1776"/>
      <sheetName val="[Spt-BH.xls][Spt-BH.xls]_S_1921"/>
      <sheetName val="[Spt-BH.xls][Spt-BH.xls]B__5513"/>
      <sheetName val="[Spt-BH.xls][Spt-BH.xls]B__5514"/>
      <sheetName val="[Spt-BH.xls][Spt-BH.xls]B__5515"/>
      <sheetName val="[Spt-BH.xls][Spt-BH.xls]B__5516"/>
      <sheetName val="[Spt-BH.xls][Spt-BH.xls]B__5517"/>
      <sheetName val="[Spt-BH.xls][Spt-BH.xls]B__5518"/>
      <sheetName val="[Spt-BH.xls][Spt-BH.xls]_S_1922"/>
      <sheetName val="[Spt-BH.xls]B____x005f_x0004______445"/>
      <sheetName val="[Spt-BH.xls]B___x005f_x0000__x000_437"/>
      <sheetName val="[Spt-BH.xls][Spt-BH.xls]B__5519"/>
      <sheetName val="[Spt-BH.xls][Spt-BH_xls]B__5382"/>
      <sheetName val="[Spt-BH.xls][Spt-BH_xls]B__5383"/>
      <sheetName val="[Spt-BH.xls][Spt-BH_xls]B__5384"/>
      <sheetName val="[Spt-BH.xls][Spt-BH_xls]B__5385"/>
      <sheetName val="[Spt-BH.xls][Spt-BH_xls]_S_1782"/>
      <sheetName val="[Spt-BH.xls][Spt-BH_xls]B__5386"/>
      <sheetName val="[Spt-BH.xls][Spt-BH_xls]B__5387"/>
      <sheetName val="[Spt-BH.xls][Spt-BH_xls]B__5388"/>
      <sheetName val="[Spt-BH.xls][Spt-BH_xls]_S_1783"/>
      <sheetName val="[Spt-BH.xls][Spt-BH_xls]B__5389"/>
      <sheetName val="[Spt-BH.xls][Spt-BH_xls]B__5390"/>
      <sheetName val="[Spt-BH.xls][Spt-BH_xls]B__5391"/>
      <sheetName val="[Spt-BH.xls][Spt-BH_xls]B__5392"/>
      <sheetName val="[Spt-BH.xls][Spt-BH_xls]_S_1784"/>
      <sheetName val="[Spt-BH.xls][Spt-BH_xls]B__5393"/>
      <sheetName val="[Spt-BH.xls][Spt-BH_xls]B__5394"/>
      <sheetName val="[Spt-BH.xls][Spt-BH_xls]_S_1785"/>
      <sheetName val="[Spt-BH.xls][Spt-BH_xls]B__5395"/>
      <sheetName val="[Spt-BH.xls][Spt-BH_xls]B__5396"/>
      <sheetName val="[Spt-BH.xls][Spt-BH_xls]_S_1786"/>
      <sheetName val="[Spt-BH.xls][Spt-BH.xls]_S_1925"/>
      <sheetName val="[Spt-BH.xls][Spt-BH.xls]B__5527"/>
      <sheetName val="[Spt-BH.xls][Spt-BH.xls]B__5528"/>
      <sheetName val="[Spt-BH.xls][Spt-BH.xls]B__5529"/>
      <sheetName val="[Spt-BH.xls][Spt-BH.xls]B__5530"/>
      <sheetName val="[Spt-BH.xls][Spt-BH.xls]B__5531"/>
      <sheetName val="[Spt-BH.xls][Spt-BH.xls]B__5532"/>
      <sheetName val="[Spt-BH.xls][Spt-BH.xls]_S_1926"/>
      <sheetName val="[Spt-BH.xls][Spt-BH.xls]_S_1936"/>
      <sheetName val="[Spt-BH.xls][Spt-BH.xls]_S_1930"/>
      <sheetName val="[Spt-BH.xls][Spt-BH.xls]B__5539"/>
      <sheetName val="[Spt-BH.xls][Spt-BH.xls]B__5540"/>
      <sheetName val="[Spt-BH.xls][Spt-BH.xls]_S_1932"/>
      <sheetName val="[Spt-BH.xls][Spt-BH.xls]B__5541"/>
      <sheetName val="[Spt-BH.xls][Spt-BH.xls]B__5542"/>
      <sheetName val="[Spt-BH.xls][Spt-BH.xls]B__5543"/>
      <sheetName val="[Spt-BH.xls][Spt-BH.xls]B__5544"/>
      <sheetName val="[Spt-BH.xls][Spt-BH.xls]_S_1931"/>
      <sheetName val="[Spt-BH.xls][Spt-BH.xls]B__5546"/>
      <sheetName val="[Spt-BH.xls][Spt-BH.xls]B__5547"/>
      <sheetName val="[Spt-BH.xls][Spt-BH.xls]_S_1934"/>
      <sheetName val="[Spt-BH.xls][Spt-BH.xls]B__5548"/>
      <sheetName val="[Spt-BH.xls][Spt-BH.xls]B__5549"/>
      <sheetName val="[Spt-BH.xls]B____x005f_x0004______447"/>
      <sheetName val="[Spt-BH.xls]B___x005f_x0000__x000_439"/>
      <sheetName val="[Spt-BH.xls][Spt-BH.xls]B__5550"/>
      <sheetName val="[Spt-BH.xls][Spt-BH.xls]B__5551"/>
      <sheetName val="[Spt-BH.xls][Spt-BH.xls]B__5545"/>
      <sheetName val="[Spt-BH.xls][Spt-BH.xls]_S_1933"/>
      <sheetName val="[Spt-BH.xls][Spt-BH_xls]B__5412"/>
      <sheetName val="[Spt-BH.xls][Spt-BH_xls]B__5413"/>
      <sheetName val="[Spt-BH.xls][Spt-BH_xls]B__5414"/>
      <sheetName val="[Spt-BH.xls][Spt-BH_xls]B__5415"/>
      <sheetName val="[Spt-BH.xls][Spt-BH_xls]_S_1792"/>
      <sheetName val="[Spt-BH.xls][Spt-BH_xls]B__5416"/>
      <sheetName val="[Spt-BH.xls][Spt-BH_xls]B__5417"/>
      <sheetName val="[Spt-BH.xls][Spt-BH_xls]B__5418"/>
      <sheetName val="[Spt-BH.xls][Spt-BH_xls]_S_1793"/>
      <sheetName val="[Spt-BH.xls][Spt-BH_xls]B__5419"/>
      <sheetName val="[Spt-BH.xls][Spt-BH_xls]B__5420"/>
      <sheetName val="[Spt-BH.xls][Spt-BH_xls]B__5421"/>
      <sheetName val="[Spt-BH.xls][Spt-BH_xls]B__5422"/>
      <sheetName val="[Spt-BH.xls][Spt-BH_xls]_S_1794"/>
      <sheetName val="[Spt-BH.xls][Spt-BH_xls]B__5423"/>
      <sheetName val="[Spt-BH.xls][Spt-BH_xls]B__5424"/>
      <sheetName val="[Spt-BH.xls][Spt-BH_xls]_S_1795"/>
      <sheetName val="[Spt-BH.xls][Spt-BH_xls]B__5425"/>
      <sheetName val="[Spt-BH.xls][Spt-BH_xls]B__5426"/>
      <sheetName val="[Spt-BH.xls][Spt-BH_xls]_S_1796"/>
      <sheetName val="[Spt-BH.xls][Spt-BH.xls]_S_1929"/>
      <sheetName val="[Spt-BH.xls][Spt-BH.xls]_S_1935"/>
      <sheetName val="[Spt-BH.xls][Spt-BH.xls]B__5646"/>
      <sheetName val="[Spt-BH.xls][Spt-BH.xls]B__5647"/>
      <sheetName val="[Spt-BH.xls][Spt-BH.xls]_S_1969"/>
      <sheetName val="[Spt-BH.xls][Spt-BH.xls]B__5648"/>
      <sheetName val="[Spt-BH.xls][Spt-BH.xls]B__5649"/>
      <sheetName val="[Spt-BH.xls][Spt-BH.xls]_S_1953"/>
      <sheetName val="[Spt-BH.xls][Spt-BH.xls]B__5607"/>
      <sheetName val="[Spt-BH.xls][Spt-BH.xls]B__5608"/>
      <sheetName val="[Spt-BH.xls][Spt-BH.xls]_S_1955"/>
      <sheetName val="[Spt-BH.xls][Spt-BH.xls]B__5609"/>
      <sheetName val="[Spt-BH.xls][Spt-BH.xls]B__5610"/>
      <sheetName val="[Spt-BH.xls][Spt-BH.xls]B__5611"/>
      <sheetName val="[Spt-BH.xls][Spt-BH.xls]B__5612"/>
      <sheetName val="[Spt-BH.xls][Spt-BH.xls]_S_1954"/>
      <sheetName val="[Spt-BH.xls][Spt-BH.xls]B__5614"/>
      <sheetName val="[Spt-BH.xls][Spt-BH.xls]B__5615"/>
      <sheetName val="[Spt-BH.xls][Spt-BH.xls]_S_1957"/>
      <sheetName val="[Spt-BH.xls][Spt-BH.xls]B__5616"/>
      <sheetName val="[Spt-BH.xls][Spt-BH.xls]B__5617"/>
      <sheetName val="[Spt-BH.xls]B____x005f_x0004______455"/>
      <sheetName val="[Spt-BH.xls]B___x005f_x0000__x000_447"/>
      <sheetName val="[Spt-BH.xls][Spt-BH.xls]B__5618"/>
      <sheetName val="[Spt-BH.xls][Spt-BH.xls]B__5619"/>
      <sheetName val="[Spt-BH.xls][Spt-BH.xls]B__5613"/>
      <sheetName val="[Spt-BH.xls][Spt-BH.xls]_S_1956"/>
      <sheetName val="[Spt-BH.xls][Spt-BH_xls]B__5532"/>
      <sheetName val="[Spt-BH.xls][Spt-BH_xls]B__5533"/>
      <sheetName val="[Spt-BH.xls][Spt-BH_xls]B__5534"/>
      <sheetName val="[Spt-BH.xls][Spt-BH_xls]B__5535"/>
      <sheetName val="[Spt-BH.xls][Spt-BH_xls]_S_1832"/>
      <sheetName val="[Spt-BH.xls][Spt-BH_xls]B__5536"/>
      <sheetName val="[Spt-BH.xls][Spt-BH_xls]B__5537"/>
      <sheetName val="[Spt-BH.xls][Spt-BH_xls]B__5538"/>
      <sheetName val="[Spt-BH.xls][Spt-BH_xls]_S_1833"/>
      <sheetName val="[Spt-BH.xls][Spt-BH_xls]B__5539"/>
      <sheetName val="[Spt-BH.xls][Spt-BH_xls]B__5540"/>
      <sheetName val="[Spt-BH.xls][Spt-BH_xls]B__5541"/>
      <sheetName val="[Spt-BH.xls][Spt-BH_xls]B__5542"/>
      <sheetName val="[Spt-BH.xls][Spt-BH_xls]_S_1834"/>
      <sheetName val="[Spt-BH.xls][Spt-BH_xls]B__5543"/>
      <sheetName val="[Spt-BH.xls][Spt-BH_xls]B__5544"/>
      <sheetName val="[Spt-BH.xls][Spt-BH_xls]_S_1835"/>
      <sheetName val="[Spt-BH.xls][Spt-BH_xls]B__5545"/>
      <sheetName val="[Spt-BH.xls][Spt-BH_xls]B__5546"/>
      <sheetName val="[Spt-BH.xls][Spt-BH_xls]_S_1836"/>
      <sheetName val="[Spt-BH.xls]B____x005f_x0004______449"/>
      <sheetName val="[Spt-BH.xls]B___x005f_x0000__x000_441"/>
      <sheetName val="[Spt-BH.xls][Spt-BH_xls]B__5442"/>
      <sheetName val="[Spt-BH.xls][Spt-BH_xls]B__5443"/>
      <sheetName val="[Spt-BH.xls][Spt-BH_xls]B__5444"/>
      <sheetName val="[Spt-BH.xls][Spt-BH_xls]B__5445"/>
      <sheetName val="[Spt-BH.xls][Spt-BH_xls]_S_1802"/>
      <sheetName val="[Spt-BH.xls][Spt-BH_xls]B__5446"/>
      <sheetName val="[Spt-BH.xls][Spt-BH_xls]B__5447"/>
      <sheetName val="[Spt-BH.xls][Spt-BH_xls]B__5448"/>
      <sheetName val="[Spt-BH.xls][Spt-BH_xls]_S_1803"/>
      <sheetName val="[Spt-BH.xls][Spt-BH_xls]B__5449"/>
      <sheetName val="[Spt-BH.xls][Spt-BH_xls]B__5450"/>
      <sheetName val="[Spt-BH.xls][Spt-BH_xls]B__5451"/>
      <sheetName val="[Spt-BH.xls][Spt-BH_xls]B__5452"/>
      <sheetName val="[Spt-BH.xls][Spt-BH_xls]_S_1804"/>
      <sheetName val="[Spt-BH.xls][Spt-BH_xls]B__5453"/>
      <sheetName val="[Spt-BH.xls][Spt-BH_xls]B__5454"/>
      <sheetName val="[Spt-BH.xls][Spt-BH_xls]_S_1805"/>
      <sheetName val="[Spt-BH.xls][Spt-BH_xls]B__5455"/>
      <sheetName val="[Spt-BH.xls][Spt-BH_xls]B__5456"/>
      <sheetName val="[Spt-BH.xls][Spt-BH_xls]_S_1806"/>
      <sheetName val="[Spt-BH.xls]B____x005f_x0004______448"/>
      <sheetName val="[Spt-BH.xls]B___x005f_x0000__x000_440"/>
      <sheetName val="[Spt-BH.xls][Spt-BH_xls]B__5427"/>
      <sheetName val="[Spt-BH.xls][Spt-BH_xls]B__5428"/>
      <sheetName val="[Spt-BH.xls][Spt-BH_xls]B__5429"/>
      <sheetName val="[Spt-BH.xls][Spt-BH_xls]B__5430"/>
      <sheetName val="[Spt-BH.xls][Spt-BH_xls]_S_1797"/>
      <sheetName val="[Spt-BH.xls][Spt-BH_xls]B__5431"/>
      <sheetName val="[Spt-BH.xls][Spt-BH_xls]B__5432"/>
      <sheetName val="[Spt-BH.xls][Spt-BH_xls]B__5433"/>
      <sheetName val="[Spt-BH.xls][Spt-BH_xls]_S_1798"/>
      <sheetName val="[Spt-BH.xls][Spt-BH_xls]B__5434"/>
      <sheetName val="[Spt-BH.xls][Spt-BH_xls]B__5435"/>
      <sheetName val="[Spt-BH.xls][Spt-BH_xls]B__5436"/>
      <sheetName val="[Spt-BH.xls][Spt-BH_xls]B__5437"/>
      <sheetName val="[Spt-BH.xls][Spt-BH_xls]_S_1799"/>
      <sheetName val="[Spt-BH.xls][Spt-BH_xls]B__5438"/>
      <sheetName val="[Spt-BH.xls][Spt-BH_xls]B__5439"/>
      <sheetName val="[Spt-BH.xls][Spt-BH_xls]_S_1800"/>
      <sheetName val="[Spt-BH.xls][Spt-BH_xls]B__5440"/>
      <sheetName val="[Spt-BH.xls][Spt-BH_xls]B__5441"/>
      <sheetName val="[Spt-BH.xls][Spt-BH_xls]_S_1801"/>
      <sheetName val="[Spt-BH.xls][Spt-BH.xls]B__5552"/>
      <sheetName val="[Spt-BH.xls][Spt-BH.xls]B__5553"/>
      <sheetName val="[Spt-BH.xls][Spt-BH.xls]B__5555"/>
      <sheetName val="[Spt-BH.xls][Spt-BH.xls]B__5556"/>
      <sheetName val="[Spt-BH.xls][Spt-BH.xls]B__5557"/>
      <sheetName val="[Spt-BH.xls][Spt-BH.xls]B__5558"/>
      <sheetName val="[Spt-BH.xls]B____x005f_x0004______450"/>
      <sheetName val="[Spt-BH.xls]B___x005f_x0000__x000_442"/>
      <sheetName val="[Spt-BH.xls][Spt-BH.xls]B__5559"/>
      <sheetName val="[Spt-BH.xls][Spt-BH.xls]B__5560"/>
      <sheetName val="[Spt-BH.xls][Spt-BH.xls]B__5554"/>
      <sheetName val="[Spt-BH.xls][Spt-BH_xls]B__5457"/>
      <sheetName val="[Spt-BH.xls][Spt-BH_xls]B__5458"/>
      <sheetName val="[Spt-BH.xls][Spt-BH_xls]B__5459"/>
      <sheetName val="[Spt-BH.xls][Spt-BH_xls]B__5460"/>
      <sheetName val="[Spt-BH.xls][Spt-BH_xls]_S_1807"/>
      <sheetName val="[Spt-BH.xls][Spt-BH_xls]B__5461"/>
      <sheetName val="[Spt-BH.xls][Spt-BH_xls]B__5462"/>
      <sheetName val="[Spt-BH.xls][Spt-BH_xls]B__5463"/>
      <sheetName val="[Spt-BH.xls][Spt-BH_xls]_S_1808"/>
      <sheetName val="[Spt-BH.xls][Spt-BH_xls]B__5464"/>
      <sheetName val="[Spt-BH.xls][Spt-BH_xls]B__5465"/>
      <sheetName val="[Spt-BH.xls][Spt-BH_xls]B__5466"/>
      <sheetName val="[Spt-BH.xls][Spt-BH_xls]B__5467"/>
      <sheetName val="[Spt-BH.xls][Spt-BH_xls]_S_1809"/>
      <sheetName val="[Spt-BH.xls][Spt-BH_xls]B__5468"/>
      <sheetName val="[Spt-BH.xls][Spt-BH_xls]B__5469"/>
      <sheetName val="[Spt-BH.xls][Spt-BH_xls]_S_1810"/>
      <sheetName val="[Spt-BH.xls][Spt-BH_xls]B__5470"/>
      <sheetName val="[Spt-BH.xls][Spt-BH_xls]B__5471"/>
      <sheetName val="[Spt-BH.xls][Spt-BH_xls]_S_1811"/>
      <sheetName val="[Spt-BH.xls][Spt-BH.xls]B__5561"/>
      <sheetName val="[Spt-BH.xls][Spt-BH.xls]B__5562"/>
      <sheetName val="[Spt-BH.xls][Spt-BH.xls]_S_1938"/>
      <sheetName val="[Spt-BH.xls][Spt-BH.xls]B__5563"/>
      <sheetName val="[Spt-BH.xls][Spt-BH.xls]B__5564"/>
      <sheetName val="[Spt-BH.xls][Spt-BH.xls]B__5565"/>
      <sheetName val="[Spt-BH.xls][Spt-BH.xls]B__5566"/>
      <sheetName val="[Spt-BH.xls][Spt-BH.xls]B__5568"/>
      <sheetName val="[Spt-BH.xls][Spt-BH.xls]B__5569"/>
      <sheetName val="[Spt-BH.xls][Spt-BH.xls]_S_1940"/>
      <sheetName val="[Spt-BH.xls][Spt-BH.xls]B__5570"/>
      <sheetName val="[Spt-BH.xls][Spt-BH.xls]B__5571"/>
      <sheetName val="[Spt-BH.xls]B____x005f_x0004______451"/>
      <sheetName val="[Spt-BH.xls]B___x005f_x0000__x000_443"/>
      <sheetName val="[Spt-BH.xls][Spt-BH.xls]B__5572"/>
      <sheetName val="[Spt-BH.xls][Spt-BH.xls]B__5573"/>
      <sheetName val="[Spt-BH.xls][Spt-BH.xls]B__5567"/>
      <sheetName val="[Spt-BH.xls][Spt-BH.xls]_S_1939"/>
      <sheetName val="[Spt-BH.xls][Spt-BH_xls]B__5472"/>
      <sheetName val="[Spt-BH.xls][Spt-BH_xls]B__5473"/>
      <sheetName val="[Spt-BH.xls][Spt-BH_xls]B__5474"/>
      <sheetName val="[Spt-BH.xls][Spt-BH_xls]B__5475"/>
      <sheetName val="[Spt-BH.xls][Spt-BH_xls]_S_1812"/>
      <sheetName val="[Spt-BH.xls][Spt-BH_xls]B__5476"/>
      <sheetName val="[Spt-BH.xls][Spt-BH_xls]B__5477"/>
      <sheetName val="[Spt-BH.xls][Spt-BH_xls]B__5478"/>
      <sheetName val="[Spt-BH.xls][Spt-BH_xls]_S_1813"/>
      <sheetName val="[Spt-BH.xls][Spt-BH_xls]B__5479"/>
      <sheetName val="[Spt-BH.xls][Spt-BH_xls]B__5480"/>
      <sheetName val="[Spt-BH.xls][Spt-BH_xls]B__5481"/>
      <sheetName val="[Spt-BH.xls][Spt-BH_xls]B__5482"/>
      <sheetName val="[Spt-BH.xls][Spt-BH_xls]_S_1814"/>
      <sheetName val="[Spt-BH.xls][Spt-BH_xls]B__5483"/>
      <sheetName val="[Spt-BH.xls][Spt-BH_xls]B__5484"/>
      <sheetName val="[Spt-BH.xls][Spt-BH_xls]_S_1815"/>
      <sheetName val="[Spt-BH.xls][Spt-BH_xls]B__5485"/>
      <sheetName val="[Spt-BH.xls][Spt-BH_xls]B__5486"/>
      <sheetName val="[Spt-BH.xls][Spt-BH_xls]_S_1816"/>
      <sheetName val="[Spt-BH.xls][Spt-BH.xls]_S_1941"/>
      <sheetName val="[Spt-BH.xls][Spt-BH.xls]B__5574"/>
      <sheetName val="[Spt-BH.xls][Spt-BH.xls]B__5575"/>
      <sheetName val="[Spt-BH.xls][Spt-BH.xls]B__5576"/>
      <sheetName val="[Spt-BH.xls][Spt-BH.xls]B__5577"/>
      <sheetName val="[Spt-BH.xls][Spt-BH.xls]B__5578"/>
      <sheetName val="[Spt-BH.xls][Spt-BH.xls]B__5579"/>
      <sheetName val="[Spt-BH.xls][Spt-BH.xls]_S_1942"/>
      <sheetName val="[Spt-BH.xls]B____x005f_x0004______452"/>
      <sheetName val="[Spt-BH.xls]B___x005f_x0000__x000_444"/>
      <sheetName val="[Spt-BH.xls][Spt-BH.xls]B__5580"/>
      <sheetName val="[Spt-BH.xls][Spt-BH_xls]B__5487"/>
      <sheetName val="[Spt-BH.xls][Spt-BH_xls]B__5488"/>
      <sheetName val="[Spt-BH.xls][Spt-BH_xls]B__5489"/>
      <sheetName val="[Spt-BH.xls][Spt-BH_xls]B__5490"/>
      <sheetName val="[Spt-BH.xls][Spt-BH_xls]_S_1817"/>
      <sheetName val="[Spt-BH.xls][Spt-BH_xls]B__5491"/>
      <sheetName val="[Spt-BH.xls][Spt-BH_xls]B__5492"/>
      <sheetName val="[Spt-BH.xls][Spt-BH_xls]B__5493"/>
      <sheetName val="[Spt-BH.xls][Spt-BH_xls]_S_1818"/>
      <sheetName val="[Spt-BH.xls][Spt-BH_xls]B__5494"/>
      <sheetName val="[Spt-BH.xls][Spt-BH_xls]B__5495"/>
      <sheetName val="[Spt-BH.xls][Spt-BH_xls]B__5496"/>
      <sheetName val="[Spt-BH.xls][Spt-BH_xls]B__5497"/>
      <sheetName val="[Spt-BH.xls][Spt-BH_xls]_S_1819"/>
      <sheetName val="[Spt-BH.xls][Spt-BH_xls]B__5498"/>
      <sheetName val="[Spt-BH.xls][Spt-BH_xls]B__5499"/>
      <sheetName val="[Spt-BH.xls][Spt-BH_xls]_S_1820"/>
      <sheetName val="[Spt-BH.xls][Spt-BH_xls]B__5500"/>
      <sheetName val="[Spt-BH.xls][Spt-BH_xls]B__5501"/>
      <sheetName val="[Spt-BH.xls][Spt-BH_xls]_S_1821"/>
      <sheetName val="[Spt-BH.xls][Spt-BH.xls]_S_1943"/>
      <sheetName val="[Spt-BH.xls][Spt-BH.xls]B__5581"/>
      <sheetName val="[Spt-BH.xls][Spt-BH.xls]B__5582"/>
      <sheetName val="[Spt-BH.xls][Spt-BH.xls]_S_1945"/>
      <sheetName val="[Spt-BH.xls][Spt-BH.xls]B__5583"/>
      <sheetName val="[Spt-BH.xls][Spt-BH.xls]B__5584"/>
      <sheetName val="[Spt-BH.xls][Spt-BH.xls]B__5585"/>
      <sheetName val="[Spt-BH.xls][Spt-BH.xls]B__5586"/>
      <sheetName val="[Spt-BH.xls][Spt-BH.xls]_S_1944"/>
      <sheetName val="[Spt-BH.xls][Spt-BH.xls]B__5588"/>
      <sheetName val="[Spt-BH.xls][Spt-BH.xls]B__5589"/>
      <sheetName val="[Spt-BH.xls][Spt-BH.xls]B__5590"/>
      <sheetName val="[Spt-BH.xls][Spt-BH.xls]B__5591"/>
      <sheetName val="[Spt-BH.xls]B____x005f_x0004______453"/>
      <sheetName val="[Spt-BH.xls]B___x005f_x0000__x000_445"/>
      <sheetName val="[Spt-BH.xls][Spt-BH.xls]B__5592"/>
      <sheetName val="[Spt-BH.xls][Spt-BH.xls]B__5593"/>
      <sheetName val="[Spt-BH.xls][Spt-BH.xls]B__5587"/>
      <sheetName val="[Spt-BH.xls][Spt-BH.xls]_S_1946"/>
      <sheetName val="[Spt-BH.xls][Spt-BH_xls]B__5502"/>
      <sheetName val="[Spt-BH.xls][Spt-BH_xls]B__5503"/>
      <sheetName val="[Spt-BH.xls][Spt-BH_xls]B__5504"/>
      <sheetName val="[Spt-BH.xls][Spt-BH_xls]B__5505"/>
      <sheetName val="[Spt-BH.xls][Spt-BH_xls]_S_1822"/>
      <sheetName val="[Spt-BH.xls][Spt-BH_xls]B__5506"/>
      <sheetName val="[Spt-BH.xls][Spt-BH_xls]B__5507"/>
      <sheetName val="[Spt-BH.xls][Spt-BH_xls]B__5508"/>
      <sheetName val="[Spt-BH.xls][Spt-BH_xls]_S_1823"/>
      <sheetName val="[Spt-BH.xls][Spt-BH_xls]B__5509"/>
      <sheetName val="[Spt-BH.xls][Spt-BH_xls]B__5510"/>
      <sheetName val="[Spt-BH.xls][Spt-BH_xls]B__5511"/>
      <sheetName val="[Spt-BH.xls][Spt-BH_xls]B__5512"/>
      <sheetName val="[Spt-BH.xls][Spt-BH_xls]_S_1824"/>
      <sheetName val="[Spt-BH.xls][Spt-BH_xls]B__5513"/>
      <sheetName val="[Spt-BH.xls][Spt-BH_xls]B__5514"/>
      <sheetName val="[Spt-BH.xls][Spt-BH_xls]_S_1825"/>
      <sheetName val="[Spt-BH.xls][Spt-BH_xls]B__5515"/>
      <sheetName val="[Spt-BH.xls][Spt-BH_xls]B__5516"/>
      <sheetName val="[Spt-BH.xls][Spt-BH_xls]_S_1826"/>
      <sheetName val="[Spt-BH.xls][Spt-BH.xls]_S_1947"/>
      <sheetName val="[Spt-BH.xls][Spt-BH.xls]_S_1948"/>
      <sheetName val="[Spt-BH.xls][Spt-BH.xls]B__5594"/>
      <sheetName val="[Spt-BH.xls][Spt-BH.xls]B__5595"/>
      <sheetName val="[Spt-BH.xls][Spt-BH.xls]_S_1950"/>
      <sheetName val="[Spt-BH.xls][Spt-BH.xls]B__5596"/>
      <sheetName val="[Spt-BH.xls][Spt-BH.xls]B__5597"/>
      <sheetName val="[Spt-BH.xls][Spt-BH.xls]B__5598"/>
      <sheetName val="[Spt-BH.xls][Spt-BH.xls]B__5599"/>
      <sheetName val="[Spt-BH.xls][Spt-BH.xls]_S_1949"/>
      <sheetName val="[Spt-BH.xls][Spt-BH.xls]B__5601"/>
      <sheetName val="[Spt-BH.xls][Spt-BH.xls]B__5602"/>
      <sheetName val="[Spt-BH.xls][Spt-BH.xls]B__5603"/>
      <sheetName val="[Spt-BH.xls][Spt-BH.xls]B__5604"/>
      <sheetName val="[Spt-BH.xls]B____x005f_x0004______454"/>
      <sheetName val="[Spt-BH.xls]B___x005f_x0000__x000_446"/>
      <sheetName val="[Spt-BH.xls][Spt-BH.xls]B__5605"/>
      <sheetName val="[Spt-BH.xls][Spt-BH.xls]B__5606"/>
      <sheetName val="[Spt-BH.xls][Spt-BH.xls]B__5600"/>
      <sheetName val="[Spt-BH.xls][Spt-BH.xls]_S_1951"/>
      <sheetName val="[Spt-BH.xls][Spt-BH_xls]B__5517"/>
      <sheetName val="[Spt-BH.xls][Spt-BH_xls]B__5518"/>
      <sheetName val="[Spt-BH.xls][Spt-BH_xls]B__5519"/>
      <sheetName val="[Spt-BH.xls][Spt-BH_xls]B__5520"/>
      <sheetName val="[Spt-BH.xls][Spt-BH_xls]_S_1827"/>
      <sheetName val="[Spt-BH.xls][Spt-BH_xls]B__5521"/>
      <sheetName val="[Spt-BH.xls][Spt-BH_xls]B__5522"/>
      <sheetName val="[Spt-BH.xls][Spt-BH_xls]B__5523"/>
      <sheetName val="[Spt-BH.xls][Spt-BH_xls]_S_1828"/>
      <sheetName val="[Spt-BH.xls][Spt-BH_xls]B__5524"/>
      <sheetName val="[Spt-BH.xls][Spt-BH_xls]B__5525"/>
      <sheetName val="[Spt-BH.xls][Spt-BH_xls]B__5526"/>
      <sheetName val="[Spt-BH.xls][Spt-BH_xls]B__5527"/>
      <sheetName val="[Spt-BH.xls][Spt-BH_xls]_S_1829"/>
      <sheetName val="[Spt-BH.xls][Spt-BH_xls]B__5528"/>
      <sheetName val="[Spt-BH.xls][Spt-BH_xls]B__5529"/>
      <sheetName val="[Spt-BH.xls][Spt-BH_xls]_S_1830"/>
      <sheetName val="[Spt-BH.xls][Spt-BH_xls]B__5530"/>
      <sheetName val="[Spt-BH.xls][Spt-BH_xls]B__5531"/>
      <sheetName val="[Spt-BH.xls][Spt-BH_xls]_S_1831"/>
      <sheetName val="[Spt-BH.xls][Spt-BH.xls]_S_1952"/>
      <sheetName val="[Spt-BH.xls][Spt-BH.xls]_S_1958"/>
      <sheetName val="[Spt-BH.xls][Spt-BH.xls]B__5620"/>
      <sheetName val="[Spt-BH.xls][Spt-BH.xls]B__5621"/>
      <sheetName val="[Spt-BH.xls][Spt-BH.xls]_S_1960"/>
      <sheetName val="[Spt-BH.xls][Spt-BH.xls]B__5622"/>
      <sheetName val="[Spt-BH.xls][Spt-BH.xls]B__5623"/>
      <sheetName val="[Spt-BH.xls][Spt-BH.xls]B__5624"/>
      <sheetName val="[Spt-BH.xls][Spt-BH.xls]B__5625"/>
      <sheetName val="[Spt-BH.xls][Spt-BH.xls]_S_1959"/>
      <sheetName val="[Spt-BH.xls][Spt-BH.xls]B__5627"/>
      <sheetName val="[Spt-BH.xls][Spt-BH.xls]B__5628"/>
      <sheetName val="[Spt-BH.xls][Spt-BH.xls]_S_1962"/>
      <sheetName val="[Spt-BH.xls][Spt-BH.xls]B__5629"/>
      <sheetName val="[Spt-BH.xls][Spt-BH.xls]B__5630"/>
      <sheetName val="[Spt-BH.xls]B____x005f_x0004______456"/>
      <sheetName val="[Spt-BH.xls]B___x005f_x0000__x000_448"/>
      <sheetName val="[Spt-BH.xls][Spt-BH.xls]B__5631"/>
      <sheetName val="[Spt-BH.xls][Spt-BH.xls]B__5632"/>
      <sheetName val="[Spt-BH.xls][Spt-BH.xls]B__5626"/>
      <sheetName val="[Spt-BH.xls][Spt-BH.xls]_S_1961"/>
      <sheetName val="[Spt-BH.xls][Spt-BH_xls]B__5547"/>
      <sheetName val="[Spt-BH.xls][Spt-BH_xls]B__5548"/>
      <sheetName val="[Spt-BH.xls][Spt-BH_xls]B__5549"/>
      <sheetName val="[Spt-BH.xls][Spt-BH_xls]B__5550"/>
      <sheetName val="[Spt-BH.xls][Spt-BH_xls]_S_1837"/>
      <sheetName val="[Spt-BH.xls][Spt-BH_xls]B__5551"/>
      <sheetName val="[Spt-BH.xls][Spt-BH_xls]B__5552"/>
      <sheetName val="[Spt-BH.xls][Spt-BH_xls]B__5553"/>
      <sheetName val="[Spt-BH.xls][Spt-BH_xls]_S_1838"/>
      <sheetName val="[Spt-BH.xls][Spt-BH_xls]B__5554"/>
      <sheetName val="[Spt-BH.xls][Spt-BH_xls]B__5555"/>
      <sheetName val="[Spt-BH.xls][Spt-BH_xls]B__5556"/>
      <sheetName val="[Spt-BH.xls][Spt-BH_xls]B__5557"/>
      <sheetName val="[Spt-BH.xls][Spt-BH_xls]_S_1839"/>
      <sheetName val="[Spt-BH.xls][Spt-BH_xls]B__5558"/>
      <sheetName val="[Spt-BH.xls][Spt-BH_xls]B__5559"/>
      <sheetName val="[Spt-BH.xls][Spt-BH_xls]_S_1840"/>
      <sheetName val="[Spt-BH.xls][Spt-BH_xls]B__5560"/>
      <sheetName val="[Spt-BH.xls][Spt-BH_xls]B__5561"/>
      <sheetName val="[Spt-BH.xls][Spt-BH_xls]_S_1841"/>
      <sheetName val="[Spt-BH.xls][Spt-BH.xls]B__5640"/>
      <sheetName val="[Spt-BH.xls][Spt-BH.xls]B__5641"/>
      <sheetName val="[Spt-BH.xls][Spt-BH.xls]_S_1968"/>
      <sheetName val="[Spt-BH.xls][Spt-BH.xls]B__5642"/>
      <sheetName val="[Spt-BH.xls][Spt-BH.xls]B__5643"/>
      <sheetName val="[Spt-BH.xls]B____x005f_x0004______457"/>
      <sheetName val="[Spt-BH.xls]B___x005f_x0000__x000_449"/>
      <sheetName val="[Spt-BH.xls][Spt-BH.xls]B__5644"/>
      <sheetName val="[Spt-BH.xls][Spt-BH.xls]B__5633"/>
      <sheetName val="[Spt-BH.xls][Spt-BH.xls]B__5634"/>
      <sheetName val="[Spt-BH.xls][Spt-BH.xls]_S_1965"/>
      <sheetName val="[Spt-BH.xls][Spt-BH.xls]B__5635"/>
      <sheetName val="[Spt-BH.xls][Spt-BH.xls]B__5636"/>
      <sheetName val="[Spt-BH.xls][Spt-BH.xls]_S_1963"/>
      <sheetName val="[Spt-BH.xls][Spt-BH.xls]B__5645"/>
      <sheetName val="[Spt-BH.xls][Spt-BH.xls]B__5637"/>
      <sheetName val="[Spt-BH.xls][Spt-BH.xls]B__5638"/>
      <sheetName val="[Spt-BH.xls][Spt-BH.xls]B__5639"/>
      <sheetName val="[Spt-BH.xls][Spt-BH.xls]_S_1966"/>
      <sheetName val="[Spt-BH.xls][Spt-BH_xls]B__5562"/>
      <sheetName val="[Spt-BH.xls][Spt-BH_xls]B__5563"/>
      <sheetName val="[Spt-BH.xls][Spt-BH_xls]B__5564"/>
      <sheetName val="[Spt-BH.xls][Spt-BH_xls]B__5565"/>
      <sheetName val="[Spt-BH.xls][Spt-BH_xls]_S_1842"/>
      <sheetName val="[Spt-BH.xls][Spt-BH_xls]B__5566"/>
      <sheetName val="[Spt-BH.xls][Spt-BH_xls]B__5567"/>
      <sheetName val="[Spt-BH.xls][Spt-BH_xls]B__5568"/>
      <sheetName val="[Spt-BH.xls][Spt-BH_xls]_S_1843"/>
      <sheetName val="[Spt-BH.xls][Spt-BH_xls]B__5569"/>
      <sheetName val="[Spt-BH.xls][Spt-BH_xls]B__5570"/>
      <sheetName val="[Spt-BH.xls][Spt-BH_xls]B__5571"/>
      <sheetName val="[Spt-BH.xls][Spt-BH_xls]B__5572"/>
      <sheetName val="[Spt-BH.xls][Spt-BH_xls]_S_1844"/>
      <sheetName val="[Spt-BH.xls][Spt-BH.xls]_S_1964"/>
      <sheetName val="[Spt-BH.xls][Spt-BH.xls]_S_1967"/>
      <sheetName val="[Spt-BH.xls][Spt-BH.xls]_S_1970"/>
      <sheetName val="[Spt-BH.xls][Spt-BH.xls]B__5650"/>
      <sheetName val="[Spt-BH.xls][Spt-BH.xls]B__5651"/>
      <sheetName val="[Spt-BH.xls]B____x005f_x0004______458"/>
      <sheetName val="[Spt-BH.xls][Spt-BH.xls]B__5652"/>
      <sheetName val="[Spt-BH.xls][Spt-BH.xls]B__5653"/>
      <sheetName val="[Spt-BH.xls][Spt-BH_xls]B__5573"/>
      <sheetName val="[Spt-BH.xls][Spt-BH_xls]B__5574"/>
      <sheetName val="[Spt-BH.xls][Spt-BH_xls]_S_1845"/>
      <sheetName val="[Spt-BH.xls][Spt-BH_xls]B__5575"/>
      <sheetName val="[Spt-BH.xls][Spt-BH_xls]B__5576"/>
      <sheetName val="[Spt-BH.xls][Spt-BH_xls]_S_1846"/>
      <sheetName val="[Spt-BH.xls][Spt-BH.xls]B__5654"/>
      <sheetName val="[Spt-BH.xls][Spt-BH.xls]B__5655"/>
      <sheetName val="[Spt-BH.xls][Spt-BH.xls]_S_1973"/>
      <sheetName val="[Spt-BH.xls][Spt-BH.xls]B__5656"/>
      <sheetName val="[Spt-BH.xls][Spt-BH.xls]B__5657"/>
      <sheetName val="[Spt-BH.xls][Spt-BH.xls]_S_1971"/>
      <sheetName val="[Spt-BH.xls][Spt-BH.xls]_S_1972"/>
      <sheetName val="[Spt-BH.xls][Spt-BH.xls]_S_1974"/>
      <sheetName val="[Spt-BH.xls][Spt-BH.xls]B__5661"/>
      <sheetName val="[Spt-BH.xls][Spt-BH.xls]B__5662"/>
      <sheetName val="[Spt-BH.xls][Spt-BH.xls]_S_1976"/>
      <sheetName val="[Spt-BH.xls][Spt-BH.xls]B__5663"/>
      <sheetName val="[Spt-BH.xls][Spt-BH.xls]B__5664"/>
      <sheetName val="[Spt-BH.xls][Spt-BH.xls]B__5658"/>
      <sheetName val="[Spt-BH.xls]B____x005f_x0004______459"/>
      <sheetName val="[Spt-BH.xls]B___x005f_x0000__x000_450"/>
      <sheetName val="[Spt-BH.xls][Spt-BH.xls]B__5659"/>
      <sheetName val="[Spt-BH.xls][Spt-BH.xls]B__5660"/>
      <sheetName val="[Spt-BH.xls][Spt-BH_xls]B__5577"/>
      <sheetName val="[Spt-BH.xls][Spt-BH_xls]B__5578"/>
      <sheetName val="[Spt-BH.xls][Spt-BH_xls]B__5579"/>
      <sheetName val="[Spt-BH.xls][Spt-BH_xls]B__5580"/>
      <sheetName val="[Spt-BH.xls][Spt-BH_xls]_S_1847"/>
      <sheetName val="[Spt-BH.xls][Spt-BH_xls]B__5581"/>
      <sheetName val="[Spt-BH.xls][Spt-BH_xls]B__5582"/>
      <sheetName val="[Spt-BH.xls][Spt-BH_xls]B__5583"/>
      <sheetName val="[Spt-BH.xls][Spt-BH_xls]_S_1848"/>
      <sheetName val="[Spt-BH.xls][Spt-BH_xls]B__5584"/>
      <sheetName val="[Spt-BH.xls][Spt-BH_xls]B__5585"/>
      <sheetName val="[Spt-BH.xls][Spt-BH_xls]B__5586"/>
      <sheetName val="[Spt-BH.xls][Spt-BH_xls]B__5587"/>
      <sheetName val="[Spt-BH.xls][Spt-BH_xls]_S_1849"/>
      <sheetName val="[Spt-BH.xls][Spt-BH_xls]B__5588"/>
      <sheetName val="[Spt-BH.xls][Spt-BH_xls]B__5589"/>
      <sheetName val="[Spt-BH.xls][Spt-BH_xls]_S_1850"/>
      <sheetName val="[Spt-BH.xls][Spt-BH_xls]B__5590"/>
      <sheetName val="[Spt-BH.xls][Spt-BH_xls]B__5591"/>
      <sheetName val="[Spt-BH.xls][Spt-BH_xls]_S_1851"/>
      <sheetName val="[Spt-BH.xls][Spt-BH.xls]B__5669"/>
      <sheetName val="[Spt-BH.xls][Spt-BH.xls]B__5670"/>
      <sheetName val="[Spt-BH.xls][Spt-BH.xls]_S_1977"/>
      <sheetName val="[Spt-BH.xls][Spt-BH.xls]B__5671"/>
      <sheetName val="[Spt-BH.xls][Spt-BH.xls]B__5672"/>
      <sheetName val="[Spt-BH.xls][Spt-BH.xls]_S_1975"/>
      <sheetName val="[Spt-BH.xls][Spt-BH.xls]B__5665"/>
      <sheetName val="[Spt-BH.xls][Spt-BH.xls]B__5666"/>
      <sheetName val="[Spt-BH.xls][Spt-BH.xls]B__5667"/>
      <sheetName val="[Spt-BH.xls][Spt-BH.xls]B__5668"/>
      <sheetName val="[Spt-BH.xls][Spt-BH.xls]_S_1978"/>
      <sheetName val="[Spt-BH.xls][Spt-BH.xls]B__5673"/>
      <sheetName val="[Spt-BH.xls][Spt-BH.xls]B__5674"/>
      <sheetName val="[Spt-BH.xls][Spt-BH.xls]_S_1979"/>
      <sheetName val="[Spt-BH.xls][Spt-BH.xls]B__5675"/>
      <sheetName val="[Spt-BH.xls][Spt-BH.xls]B__5676"/>
      <sheetName val="[Spt-BH.xls][Spt-BH.xls]B__5677"/>
      <sheetName val="[Spt-BH.xls][Spt-BH.xls]B__5678"/>
      <sheetName val="[Spt-BH.xls][Spt-BH.xls]_S_1980"/>
      <sheetName val="[Spt-BH.xls][Spt-BH.xls]B__5679"/>
      <sheetName val="[Spt-BH.xls][Spt-BH.xls]B__5680"/>
      <sheetName val="[Spt-BH.xls][Spt-BH.xls]B__5681"/>
      <sheetName val="[Spt-BH.xls][Spt-BH.xls]B__5682"/>
      <sheetName val="[Spt-BH.xls][Spt-BH.xls]_S_2025"/>
      <sheetName val="[Spt-BH.xls][Spt-BH.xls]B__5683"/>
      <sheetName val="[Spt-BH.xls][Spt-BH.xls]B__5684"/>
      <sheetName val="[Spt-BH.xls]B___x005f_x0000__x000_451"/>
      <sheetName val="[Spt-BH.xls][Spt-BH_xls]B__5592"/>
      <sheetName val="[Spt-BH.xls][Spt-BH_xls]B__5593"/>
      <sheetName val="[Spt-BH.xls][Spt-BH_xls]B__5594"/>
      <sheetName val="[Spt-BH.xls][Spt-BH_xls]B__5595"/>
      <sheetName val="[Spt-BH.xls][Spt-BH_xls]_S_1852"/>
      <sheetName val="[Spt-BH.xls][Spt-BH_xls]B__5596"/>
      <sheetName val="[Spt-BH.xls][Spt-BH_xls]B__5597"/>
      <sheetName val="[Spt-BH.xls][Spt-BH_xls]B__5598"/>
      <sheetName val="[Spt-BH.xls][Spt-BH_xls]_S_1853"/>
      <sheetName val="[Spt-BH.xls][Spt-BH_xls]B__5599"/>
      <sheetName val="[Spt-BH.xls][Spt-BH_xls]B__5600"/>
      <sheetName val="[Spt-BH.xls][Spt-BH_xls]B__5601"/>
      <sheetName val="[Spt-BH.xls][Spt-BH_xls]B__5602"/>
      <sheetName val="[Spt-BH.xls][Spt-BH_xls]_S_1854"/>
      <sheetName val="[Spt-BH.xls][Spt-BH_xls]B__5603"/>
      <sheetName val="[Spt-BH.xls][Spt-BH_xls]B__5604"/>
      <sheetName val="[Spt-BH.xls][Spt-BH_xls]_S_1855"/>
      <sheetName val="[Spt-BH.xls][Spt-BH_xls]B__5605"/>
      <sheetName val="[Spt-BH.xls][Spt-BH_xls]B__5606"/>
      <sheetName val="[Spt-BH.xls][Spt-BH_xls]_S_1856"/>
      <sheetName val="[Spt-BH.xls][Spt-BH.xls]_S_1981"/>
      <sheetName val="[Spt-BH.xls]B____x005f_x0004______460"/>
      <sheetName val="[Spt-BH.xls]B___x005f_x0000__x000_452"/>
      <sheetName val="[Spt-BH.xls][Spt-BH_xls]B__5607"/>
      <sheetName val="[Spt-BH.xls][Spt-BH_xls]B__5608"/>
      <sheetName val="[Spt-BH.xls][Spt-BH_xls]B__5609"/>
      <sheetName val="[Spt-BH.xls][Spt-BH_xls]B__5610"/>
      <sheetName val="[Spt-BH.xls][Spt-BH_xls]_S_1857"/>
      <sheetName val="[Spt-BH.xls][Spt-BH_xls]B__5611"/>
      <sheetName val="[Spt-BH.xls][Spt-BH_xls]B__5612"/>
      <sheetName val="[Spt-BH.xls][Spt-BH_xls]B__5613"/>
      <sheetName val="[Spt-BH.xls][Spt-BH_xls]_S_1858"/>
      <sheetName val="[Spt-BH.xls][Spt-BH_xls]B__5614"/>
      <sheetName val="[Spt-BH.xls][Spt-BH_xls]B__5615"/>
      <sheetName val="[Spt-BH.xls][Spt-BH_xls]B__5616"/>
      <sheetName val="[Spt-BH.xls][Spt-BH_xls]B__5617"/>
      <sheetName val="[Spt-BH.xls][Spt-BH_xls]_S_1859"/>
      <sheetName val="[Spt-BH.xls][Spt-BH_xls]B__5618"/>
      <sheetName val="[Spt-BH.xls][Spt-BH_xls]B__5619"/>
      <sheetName val="[Spt-BH.xls][Spt-BH_xls]_S_1860"/>
      <sheetName val="[Spt-BH.xls][Spt-BH_xls]B__5620"/>
      <sheetName val="[Spt-BH.xls][Spt-BH_xls]B__5621"/>
      <sheetName val="[Spt-BH.xls][Spt-BH_xls]_S_1861"/>
      <sheetName val="[Spt-BH.xls][Spt-BH.xls]B__5686"/>
      <sheetName val="[Spt-BH.xls][Spt-BH.xls]B__5687"/>
      <sheetName val="[Spt-BH.xls][Spt-BH.xls]_S_1983"/>
      <sheetName val="[Spt-BH.xls][Spt-BH.xls]B__5688"/>
      <sheetName val="[Spt-BH.xls][Spt-BH.xls]B__5689"/>
      <sheetName val="[Spt-BH.xls]B____x005f_x0004______461"/>
      <sheetName val="[Spt-BH.xls]B___x005f_x0000__x000_453"/>
      <sheetName val="[Spt-BH.xls][Spt-BH.xls]B__5690"/>
      <sheetName val="[Spt-BH.xls][Spt-BH.xls]B__5691"/>
      <sheetName val="[Spt-BH.xls][Spt-BH.xls]B__5685"/>
      <sheetName val="[Spt-BH.xls][Spt-BH.xls]_S_1982"/>
      <sheetName val="[Spt-BH.xls][Spt-BH_xls]B__5622"/>
      <sheetName val="[Spt-BH.xls][Spt-BH_xls]B__5623"/>
      <sheetName val="[Spt-BH.xls][Spt-BH_xls]B__5624"/>
      <sheetName val="[Spt-BH.xls][Spt-BH_xls]B__5625"/>
      <sheetName val="[Spt-BH.xls][Spt-BH_xls]_S_1862"/>
      <sheetName val="[Spt-BH.xls][Spt-BH_xls]B__5626"/>
      <sheetName val="[Spt-BH.xls][Spt-BH_xls]B__5627"/>
      <sheetName val="[Spt-BH.xls][Spt-BH_xls]B__5628"/>
      <sheetName val="[Spt-BH.xls][Spt-BH_xls]_S_1863"/>
      <sheetName val="[Spt-BH.xls][Spt-BH_xls]B__5629"/>
      <sheetName val="[Spt-BH.xls][Spt-BH_xls]B__5630"/>
      <sheetName val="[Spt-BH.xls][Spt-BH_xls]B__5631"/>
      <sheetName val="[Spt-BH.xls][Spt-BH_xls]B__5632"/>
      <sheetName val="[Spt-BH.xls][Spt-BH_xls]_S_1864"/>
      <sheetName val="[Spt-BH.xls][Spt-BH_xls]B__5633"/>
      <sheetName val="[Spt-BH.xls][Spt-BH_xls]B__5634"/>
      <sheetName val="[Spt-BH.xls][Spt-BH_xls]_S_1865"/>
      <sheetName val="[Spt-BH.xls][Spt-BH_xls]B__5635"/>
      <sheetName val="[Spt-BH.xls][Spt-BH_xls]B__5636"/>
      <sheetName val="[Spt-BH.xls][Spt-BH_xls]_S_1866"/>
      <sheetName val="[Spt-BH.xls][Spt-BH.xls]_S_2017"/>
      <sheetName val="[Spt-BH.xls][Spt-BH.xls]B__5792"/>
      <sheetName val="[Spt-BH.xls][Spt-BH.xls]B__5793"/>
      <sheetName val="[Spt-BH.xls][Spt-BH.xls]_S_2019"/>
      <sheetName val="[Spt-BH.xls][Spt-BH.xls]B__5794"/>
      <sheetName val="[Spt-BH.xls][Spt-BH.xls]B__5795"/>
      <sheetName val="[Spt-BH.xls][Spt-BH.xls]B__5796"/>
      <sheetName val="[Spt-BH.xls][Spt-BH.xls]B__5797"/>
      <sheetName val="[Spt-BH.xls][Spt-BH.xls]_S_2018"/>
      <sheetName val="[Spt-BH.xls][Spt-BH.xls]B__5799"/>
      <sheetName val="[Spt-BH.xls][Spt-BH.xls]B__5800"/>
      <sheetName val="[Spt-BH.xls][Spt-BH.xls]_S_2021"/>
      <sheetName val="[Spt-BH.xls][Spt-BH.xls]B__5801"/>
      <sheetName val="[Spt-BH.xls][Spt-BH.xls]B__5802"/>
      <sheetName val="[Spt-BH.xls]B____x005f_x0004______472"/>
      <sheetName val="[Spt-BH.xls]B___x005f_x0000__x000_464"/>
      <sheetName val="[Spt-BH.xls][Spt-BH.xls]B__5803"/>
      <sheetName val="[Spt-BH.xls][Spt-BH.xls]B__5804"/>
      <sheetName val="[Spt-BH.xls][Spt-BH.xls]B__5798"/>
      <sheetName val="[Spt-BH.xls][Spt-BH.xls]_S_2020"/>
      <sheetName val="[Spt-BH.xls][Spt-BH_xls]B__5787"/>
      <sheetName val="[Spt-BH.xls][Spt-BH_xls]B__5788"/>
      <sheetName val="[Spt-BH.xls][Spt-BH_xls]B__5789"/>
      <sheetName val="[Spt-BH.xls][Spt-BH_xls]B__5790"/>
      <sheetName val="[Spt-BH.xls][Spt-BH_xls]_S_1917"/>
      <sheetName val="[Spt-BH.xls][Spt-BH_xls]B__5791"/>
      <sheetName val="[Spt-BH.xls][Spt-BH_xls]B__5792"/>
      <sheetName val="[Spt-BH.xls][Spt-BH_xls]B__5793"/>
      <sheetName val="[Spt-BH.xls][Spt-BH_xls]_S_1918"/>
      <sheetName val="[Spt-BH.xls][Spt-BH_xls]B__5794"/>
      <sheetName val="[Spt-BH.xls][Spt-BH_xls]B__5795"/>
      <sheetName val="[Spt-BH.xls][Spt-BH_xls]B__5796"/>
      <sheetName val="[Spt-BH.xls][Spt-BH_xls]B__5797"/>
      <sheetName val="[Spt-BH.xls][Spt-BH_xls]_S_1919"/>
      <sheetName val="[Spt-BH.xls][Spt-BH_xls]B__5798"/>
      <sheetName val="[Spt-BH.xls][Spt-BH_xls]B__5799"/>
      <sheetName val="[Spt-BH.xls][Spt-BH_xls]_S_1920"/>
      <sheetName val="[Spt-BH.xls][Spt-BH_xls]B__5800"/>
      <sheetName val="[Spt-BH.xls][Spt-BH_xls]B__5801"/>
      <sheetName val="[Spt-BH.xls][Spt-BH_xls]_S_1921"/>
      <sheetName val="[Spt-BH.xls][Spt-BH.xls]B__5692"/>
      <sheetName val="[Spt-BH.xls][Spt-BH.xls]B__5693"/>
      <sheetName val="[Spt-BH.xls][Spt-BH.xls]B__5694"/>
      <sheetName val="[Spt-BH.xls][Spt-BH.xls]B__5695"/>
      <sheetName val="[Spt-BH.xls][Spt-BH.xls]B__5696"/>
      <sheetName val="[Spt-BH.xls][Spt-BH.xls]B__5697"/>
      <sheetName val="[Spt-BH.xls][Spt-BH.xls]_S_1984"/>
      <sheetName val="[Spt-BH.xls][Spt-BH.xls]_S_1986"/>
      <sheetName val="[Spt-BH.xls][Spt-BH.xls]_S_1985"/>
      <sheetName val="[Spt-BH.xls][Spt-BH.xls]B__5699"/>
      <sheetName val="[Spt-BH.xls][Spt-BH.xls]B__5700"/>
      <sheetName val="[Spt-BH.xls][Spt-BH.xls]_S_1988"/>
      <sheetName val="[Spt-BH.xls][Spt-BH.xls]B__5701"/>
      <sheetName val="[Spt-BH.xls][Spt-BH.xls]B__5702"/>
      <sheetName val="[Spt-BH.xls]B____x005f_x0004______462"/>
      <sheetName val="[Spt-BH.xls]B___x005f_x0000__x000_454"/>
      <sheetName val="[Spt-BH.xls][Spt-BH.xls]B__5703"/>
      <sheetName val="[Spt-BH.xls][Spt-BH.xls]B__5704"/>
      <sheetName val="[Spt-BH.xls][Spt-BH.xls]B__5698"/>
      <sheetName val="[Spt-BH.xls][Spt-BH.xls]_S_1987"/>
      <sheetName val="[Spt-BH.xls][Spt-BH_xls]B__5637"/>
      <sheetName val="[Spt-BH.xls][Spt-BH_xls]B__5638"/>
      <sheetName val="[Spt-BH.xls][Spt-BH_xls]B__5639"/>
      <sheetName val="[Spt-BH.xls][Spt-BH_xls]B__5640"/>
      <sheetName val="[Spt-BH.xls][Spt-BH_xls]_S_1867"/>
      <sheetName val="[Spt-BH.xls][Spt-BH_xls]B__5641"/>
      <sheetName val="[Spt-BH.xls][Spt-BH_xls]B__5642"/>
      <sheetName val="[Spt-BH.xls][Spt-BH_xls]B__5643"/>
      <sheetName val="[Spt-BH.xls][Spt-BH_xls]_S_1868"/>
      <sheetName val="[Spt-BH.xls][Spt-BH_xls]B__5644"/>
      <sheetName val="[Spt-BH.xls][Spt-BH_xls]B__5645"/>
      <sheetName val="[Spt-BH.xls][Spt-BH_xls]B__5646"/>
      <sheetName val="[Spt-BH.xls][Spt-BH_xls]B__5647"/>
      <sheetName val="[Spt-BH.xls][Spt-BH_xls]_S_1869"/>
      <sheetName val="[Spt-BH.xls][Spt-BH_xls]B__5648"/>
      <sheetName val="[Spt-BH.xls][Spt-BH_xls]B__5649"/>
      <sheetName val="[Spt-BH.xls][Spt-BH_xls]_S_1870"/>
      <sheetName val="[Spt-BH.xls][Spt-BH_xls]B__5650"/>
      <sheetName val="[Spt-BH.xls][Spt-BH_xls]B__5651"/>
      <sheetName val="[Spt-BH.xls][Spt-BH_xls]_S_1871"/>
      <sheetName val="[Spt-BH.xls][Spt-BH.xls]_S_1989"/>
      <sheetName val="[Spt-BH.xls][Spt-BH.xls]B__5705"/>
      <sheetName val="[Spt-BH.xls][Spt-BH.xls]B__5706"/>
      <sheetName val="[Spt-BH.xls][Spt-BH.xls]_S_1991"/>
      <sheetName val="[Spt-BH.xls][Spt-BH.xls]B__5707"/>
      <sheetName val="[Spt-BH.xls][Spt-BH.xls]B__5708"/>
      <sheetName val="[Spt-BH.xls][Spt-BH.xls]B__5709"/>
      <sheetName val="[Spt-BH.xls][Spt-BH.xls]B__5710"/>
      <sheetName val="[Spt-BH.xls][Spt-BH.xls]_S_1990"/>
      <sheetName val="[Spt-BH.xls][Spt-BH.xls]B__5712"/>
      <sheetName val="[Spt-BH.xls][Spt-BH.xls]B__5713"/>
      <sheetName val="[Spt-BH.xls][Spt-BH.xls]_S_1993"/>
      <sheetName val="[Spt-BH.xls][Spt-BH.xls]B__5714"/>
      <sheetName val="[Spt-BH.xls][Spt-BH.xls]B__5715"/>
      <sheetName val="[Spt-BH.xls]B____x005f_x0004______463"/>
      <sheetName val="[Spt-BH.xls]B___x005f_x0000__x000_455"/>
      <sheetName val="[Spt-BH.xls][Spt-BH.xls]B__5716"/>
      <sheetName val="[Spt-BH.xls][Spt-BH.xls]B__5717"/>
      <sheetName val="[Spt-BH.xls][Spt-BH.xls]B__5711"/>
      <sheetName val="[Spt-BH.xls][Spt-BH.xls]_S_1992"/>
      <sheetName val="[Spt-BH.xls][Spt-BH_xls]B__5652"/>
      <sheetName val="[Spt-BH.xls][Spt-BH_xls]B__5653"/>
      <sheetName val="[Spt-BH.xls][Spt-BH_xls]B__5654"/>
      <sheetName val="[Spt-BH.xls][Spt-BH_xls]B__5655"/>
      <sheetName val="[Spt-BH.xls][Spt-BH_xls]_S_1872"/>
      <sheetName val="[Spt-BH.xls][Spt-BH_xls]B__5656"/>
      <sheetName val="[Spt-BH.xls][Spt-BH_xls]B__5657"/>
      <sheetName val="[Spt-BH.xls][Spt-BH_xls]B__5658"/>
      <sheetName val="[Spt-BH.xls][Spt-BH_xls]_S_1873"/>
      <sheetName val="[Spt-BH.xls][Spt-BH_xls]B__5659"/>
      <sheetName val="[Spt-BH.xls][Spt-BH_xls]B__5660"/>
      <sheetName val="[Spt-BH.xls][Spt-BH_xls]B__5661"/>
      <sheetName val="[Spt-BH.xls][Spt-BH_xls]B__5662"/>
      <sheetName val="[Spt-BH.xls][Spt-BH_xls]_S_1874"/>
      <sheetName val="[Spt-BH.xls][Spt-BH_xls]B__5663"/>
      <sheetName val="[Spt-BH.xls][Spt-BH_xls]B__5664"/>
      <sheetName val="[Spt-BH.xls][Spt-BH_xls]_S_1875"/>
      <sheetName val="[Spt-BH.xls][Spt-BH_xls]B__5665"/>
      <sheetName val="[Spt-BH.xls][Spt-BH_xls]B__5666"/>
      <sheetName val="[Spt-BH.xls][Spt-BH_xls]_S_1876"/>
      <sheetName val="[Spt-BH.xls][Spt-BH.xls]B__5718"/>
      <sheetName val="[Spt-BH.xls][Spt-BH.xls]B__5719"/>
      <sheetName val="[Spt-BH.xls][Spt-BH.xls]_S_1994"/>
      <sheetName val="[Spt-BH.xls][Spt-BH.xls]B__5720"/>
      <sheetName val="[Spt-BH.xls][Spt-BH.xls]B__5721"/>
      <sheetName val="[Spt-BH.xls][Spt-BH.xls]B__5722"/>
      <sheetName val="[Spt-BH.xls][Spt-BH.xls]B__5723"/>
      <sheetName val="[Spt-BH.xls][Spt-BH.xls]B__5725"/>
      <sheetName val="[Spt-BH.xls][Spt-BH.xls]B__5726"/>
      <sheetName val="[Spt-BH.xls][Spt-BH.xls]_S_1996"/>
      <sheetName val="[Spt-BH.xls][Spt-BH.xls]B__5727"/>
      <sheetName val="[Spt-BH.xls][Spt-BH.xls]B__5728"/>
      <sheetName val="[Spt-BH.xls]B____x005f_x0004______464"/>
      <sheetName val="[Spt-BH.xls]B___x005f_x0000__x000_456"/>
      <sheetName val="[Spt-BH.xls][Spt-BH.xls]B__5729"/>
      <sheetName val="[Spt-BH.xls][Spt-BH.xls]B__5730"/>
      <sheetName val="[Spt-BH.xls][Spt-BH.xls]B__5724"/>
      <sheetName val="[Spt-BH.xls][Spt-BH.xls]_S_1995"/>
      <sheetName val="[Spt-BH.xls][Spt-BH_xls]B__5667"/>
      <sheetName val="[Spt-BH.xls][Spt-BH_xls]B__5668"/>
      <sheetName val="[Spt-BH.xls][Spt-BH_xls]B__5669"/>
      <sheetName val="[Spt-BH.xls][Spt-BH_xls]B__5670"/>
      <sheetName val="[Spt-BH.xls][Spt-BH_xls]_S_1877"/>
      <sheetName val="[Spt-BH.xls][Spt-BH_xls]B__5671"/>
      <sheetName val="[Spt-BH.xls][Spt-BH_xls]B__5672"/>
      <sheetName val="[Spt-BH.xls][Spt-BH_xls]B__5673"/>
      <sheetName val="[Spt-BH.xls][Spt-BH_xls]_S_1878"/>
      <sheetName val="[Spt-BH.xls][Spt-BH_xls]B__5674"/>
      <sheetName val="[Spt-BH.xls][Spt-BH_xls]B__5675"/>
      <sheetName val="[Spt-BH.xls][Spt-BH_xls]B__5676"/>
      <sheetName val="[Spt-BH.xls][Spt-BH_xls]B__5677"/>
      <sheetName val="[Spt-BH.xls][Spt-BH_xls]_S_1879"/>
      <sheetName val="[Spt-BH.xls][Spt-BH_xls]B__5678"/>
      <sheetName val="[Spt-BH.xls][Spt-BH_xls]B__5679"/>
      <sheetName val="[Spt-BH.xls][Spt-BH_xls]_S_1880"/>
      <sheetName val="[Spt-BH.xls][Spt-BH_xls]B__5680"/>
      <sheetName val="[Spt-BH.xls][Spt-BH_xls]B__5681"/>
      <sheetName val="[Spt-BH.xls][Spt-BH_xls]_S_1881"/>
      <sheetName val="[Spt-BH.xls][Spt-BH.xls]_S_1997"/>
      <sheetName val="[Spt-BH.xls][Spt-BH.xls]B__5731"/>
      <sheetName val="[Spt-BH.xls][Spt-BH.xls]B__5732"/>
      <sheetName val="[Spt-BH.xls][Spt-BH.xls]B__5733"/>
      <sheetName val="[Spt-BH.xls][Spt-BH.xls]B__5734"/>
      <sheetName val="[Spt-BH.xls][Spt-BH.xls]B__5735"/>
      <sheetName val="[Spt-BH.xls][Spt-BH.xls]B__5736"/>
      <sheetName val="[Spt-BH.xls][Spt-BH.xls]_S_1998"/>
      <sheetName val="[Spt-BH.xls]B____x005f_x0004______465"/>
      <sheetName val="[Spt-BH.xls]B___x005f_x0000__x000_457"/>
      <sheetName val="[Spt-BH.xls][Spt-BH.xls]B__5737"/>
      <sheetName val="[Spt-BH.xls][Spt-BH_xls]B__5682"/>
      <sheetName val="[Spt-BH.xls][Spt-BH_xls]B__5683"/>
      <sheetName val="[Spt-BH.xls][Spt-BH_xls]B__5684"/>
      <sheetName val="[Spt-BH.xls][Spt-BH_xls]B__5685"/>
      <sheetName val="[Spt-BH.xls][Spt-BH_xls]_S_1882"/>
      <sheetName val="[Spt-BH.xls][Spt-BH_xls]B__5686"/>
      <sheetName val="[Spt-BH.xls][Spt-BH_xls]B__5687"/>
      <sheetName val="[Spt-BH.xls][Spt-BH_xls]B__5688"/>
      <sheetName val="[Spt-BH.xls][Spt-BH_xls]_S_1883"/>
      <sheetName val="[Spt-BH.xls][Spt-BH_xls]B__5689"/>
      <sheetName val="[Spt-BH.xls][Spt-BH_xls]B__5690"/>
      <sheetName val="[Spt-BH.xls][Spt-BH_xls]B__5691"/>
      <sheetName val="[Spt-BH.xls][Spt-BH_xls]B__5692"/>
      <sheetName val="[Spt-BH.xls][Spt-BH_xls]_S_1884"/>
      <sheetName val="[Spt-BH.xls][Spt-BH_xls]B__5693"/>
      <sheetName val="[Spt-BH.xls][Spt-BH_xls]B__5694"/>
      <sheetName val="[Spt-BH.xls][Spt-BH_xls]_S_1885"/>
      <sheetName val="[Spt-BH.xls][Spt-BH_xls]B__5695"/>
      <sheetName val="[Spt-BH.xls][Spt-BH_xls]B__5696"/>
      <sheetName val="[Spt-BH.xls][Spt-BH_xls]_S_1886"/>
      <sheetName val="[Spt-BH.xls][Spt-BH.xls]_S_1999"/>
      <sheetName val="[Spt-BH.xls][Spt-BH.xls]B__5738"/>
      <sheetName val="[Spt-BH.xls][Spt-BH.xls]B__5739"/>
      <sheetName val="[Spt-BH.xls][Spt-BH.xls]_S_2001"/>
      <sheetName val="[Spt-BH.xls][Spt-BH.xls]B__5740"/>
      <sheetName val="[Spt-BH.xls][Spt-BH.xls]B__5741"/>
      <sheetName val="[Spt-BH.xls][Spt-BH.xls]B__5742"/>
      <sheetName val="[Spt-BH.xls][Spt-BH.xls]B__5743"/>
      <sheetName val="[Spt-BH.xls][Spt-BH.xls]_S_2000"/>
      <sheetName val="[Spt-BH.xls][Spt-BH.xls]B__5745"/>
      <sheetName val="[Spt-BH.xls][Spt-BH.xls]B__5746"/>
      <sheetName val="[Spt-BH.xls][Spt-BH.xls]_S_2003"/>
      <sheetName val="[Spt-BH.xls][Spt-BH.xls]B__5747"/>
      <sheetName val="[Spt-BH.xls][Spt-BH.xls]B__5748"/>
      <sheetName val="[Spt-BH.xls]B____x005f_x0004______466"/>
      <sheetName val="[Spt-BH.xls]B___x005f_x0000__x000_458"/>
      <sheetName val="[Spt-BH.xls][Spt-BH.xls]B__5749"/>
      <sheetName val="[Spt-BH.xls][Spt-BH.xls]B__5750"/>
      <sheetName val="[Spt-BH.xls][Spt-BH.xls]B__5744"/>
      <sheetName val="[Spt-BH.xls][Spt-BH.xls]_S_2002"/>
      <sheetName val="[Spt-BH.xls][Spt-BH_xls]B__5697"/>
      <sheetName val="[Spt-BH.xls][Spt-BH_xls]B__5698"/>
      <sheetName val="[Spt-BH.xls][Spt-BH_xls]B__5699"/>
      <sheetName val="[Spt-BH.xls][Spt-BH_xls]B__5700"/>
      <sheetName val="[Spt-BH.xls][Spt-BH_xls]_S_1887"/>
      <sheetName val="[Spt-BH.xls][Spt-BH_xls]B__5701"/>
      <sheetName val="[Spt-BH.xls][Spt-BH_xls]B__5702"/>
      <sheetName val="[Spt-BH.xls][Spt-BH_xls]B__5703"/>
      <sheetName val="[Spt-BH.xls][Spt-BH_xls]_S_1888"/>
      <sheetName val="[Spt-BH.xls][Spt-BH_xls]B__5704"/>
      <sheetName val="[Spt-BH.xls][Spt-BH_xls]B__5705"/>
      <sheetName val="[Spt-BH.xls][Spt-BH_xls]B__5706"/>
      <sheetName val="[Spt-BH.xls][Spt-BH_xls]B__5707"/>
      <sheetName val="[Spt-BH.xls][Spt-BH_xls]_S_1889"/>
      <sheetName val="[Spt-BH.xls][Spt-BH_xls]B__5708"/>
      <sheetName val="[Spt-BH.xls][Spt-BH_xls]B__5709"/>
      <sheetName val="[Spt-BH.xls][Spt-BH_xls]_S_1890"/>
      <sheetName val="[Spt-BH.xls][Spt-BH_xls]B__5710"/>
      <sheetName val="[Spt-BH.xls][Spt-BH_xls]B__5711"/>
      <sheetName val="[Spt-BH.xls][Spt-BH_xls]_S_1891"/>
      <sheetName val="[Spt-BH.xls][Spt-BH.xls]_S_2007"/>
      <sheetName val="[Spt-BH.xls][Spt-BH.xls]B__5764"/>
      <sheetName val="[Spt-BH.xls][Spt-BH.xls]B__5765"/>
      <sheetName val="[Spt-BH.xls][Spt-BH.xls]_S_2009"/>
      <sheetName val="[Spt-BH.xls][Spt-BH.xls]B__5766"/>
      <sheetName val="[Spt-BH.xls][Spt-BH.xls]B__5767"/>
      <sheetName val="[Spt-BH.xls]B____x005f_x0004______467"/>
      <sheetName val="[Spt-BH.xls]B___x005f_x0000__x000_459"/>
      <sheetName val="[Spt-BH.xls][Spt-BH.xls]B__5768"/>
      <sheetName val="[Spt-BH.xls][Spt-BH.xls]B__5769"/>
      <sheetName val="[Spt-BH.xls][Spt-BH.xls]B__5751"/>
      <sheetName val="[Spt-BH.xls][Spt-BH.xls]_S_2008"/>
      <sheetName val="[Spt-BH.xls][Spt-BH_xls]B__5712"/>
      <sheetName val="[Spt-BH.xls][Spt-BH_xls]B__5713"/>
      <sheetName val="[Spt-BH.xls][Spt-BH_xls]B__5714"/>
      <sheetName val="[Spt-BH.xls][Spt-BH_xls]B__5715"/>
      <sheetName val="[Spt-BH.xls][Spt-BH_xls]_S_1892"/>
      <sheetName val="[Spt-BH.xls][Spt-BH_xls]B__5716"/>
      <sheetName val="[Spt-BH.xls][Spt-BH_xls]B__5717"/>
      <sheetName val="[Spt-BH.xls][Spt-BH_xls]B__5718"/>
      <sheetName val="[Spt-BH.xls][Spt-BH_xls]_S_1893"/>
      <sheetName val="[Spt-BH.xls][Spt-BH_xls]B__5719"/>
      <sheetName val="[Spt-BH.xls][Spt-BH_xls]B__5720"/>
      <sheetName val="[Spt-BH.xls][Spt-BH_xls]B__5721"/>
      <sheetName val="[Spt-BH.xls][Spt-BH_xls]B__5722"/>
      <sheetName val="[Spt-BH.xls][Spt-BH_xls]_S_1894"/>
      <sheetName val="[Spt-BH.xls][Spt-BH_xls]B__5723"/>
      <sheetName val="[Spt-BH.xls][Spt-BH_xls]B__5724"/>
      <sheetName val="[Spt-BH.xls][Spt-BH_xls]_S_1895"/>
      <sheetName val="[Spt-BH.xls][Spt-BH_xls]B__5725"/>
      <sheetName val="[Spt-BH.xls][Spt-BH_xls]B__5726"/>
      <sheetName val="[Spt-BH.xls][Spt-BH_xls]_S_1896"/>
      <sheetName val="[Spt-BH.xls][Spt-BH.xls]B__5752"/>
      <sheetName val="[Spt-BH.xls][Spt-BH.xls]B__5753"/>
      <sheetName val="[Spt-BH.xls][Spt-BH.xls]B__5754"/>
      <sheetName val="[Spt-BH.xls][Spt-BH.xls]B__5755"/>
      <sheetName val="[Spt-BH.xls][Spt-BH.xls]B__5756"/>
      <sheetName val="[Spt-BH.xls][Spt-BH.xls]B__5757"/>
      <sheetName val="[Spt-BH.xls][Spt-BH.xls]_S_2004"/>
      <sheetName val="[Spt-BH.xls][Spt-BH.xls]_S_2005"/>
      <sheetName val="[Spt-BH.xls][Spt-BH.xls]B__5758"/>
      <sheetName val="[Spt-BH.xls][Spt-BH.xls]B__5759"/>
      <sheetName val="[Spt-BH.xls][Spt-BH.xls]B__5760"/>
      <sheetName val="[Spt-BH.xls][Spt-BH.xls]B__5761"/>
      <sheetName val="[Spt-BH.xls][Spt-BH.xls]B__5762"/>
      <sheetName val="[Spt-BH.xls][Spt-BH.xls]B__5763"/>
      <sheetName val="[Spt-BH.xls][Spt-BH.xls]_S_2006"/>
      <sheetName val="[Spt-BH.xls][Spt-BH.xls]B__5771"/>
      <sheetName val="[Spt-BH.xls][Spt-BH.xls]B__5772"/>
      <sheetName val="[Spt-BH.xls][Spt-BH.xls]B__5773"/>
      <sheetName val="[Spt-BH.xls][Spt-BH.xls]B__5774"/>
      <sheetName val="[Spt-BH.xls]B____x005f_x0004______468"/>
      <sheetName val="[Spt-BH.xls]B___x005f_x0000__x000_460"/>
      <sheetName val="[Spt-BH.xls][Spt-BH.xls]B__5775"/>
      <sheetName val="[Spt-BH.xls][Spt-BH.xls]B__5776"/>
      <sheetName val="[Spt-BH.xls][Spt-BH.xls]B__5770"/>
      <sheetName val="[Spt-BH.xls][Spt-BH.xls]_S_2010"/>
      <sheetName val="[Spt-BH.xls][Spt-BH_xls]B__5727"/>
      <sheetName val="[Spt-BH.xls][Spt-BH_xls]B__5728"/>
      <sheetName val="[Spt-BH.xls][Spt-BH_xls]B__5729"/>
      <sheetName val="[Spt-BH.xls][Spt-BH_xls]B__5730"/>
      <sheetName val="[Spt-BH.xls][Spt-BH_xls]_S_1897"/>
      <sheetName val="[Spt-BH.xls][Spt-BH_xls]B__5731"/>
      <sheetName val="[Spt-BH.xls][Spt-BH_xls]B__5732"/>
      <sheetName val="[Spt-BH.xls][Spt-BH_xls]B__5733"/>
      <sheetName val="[Spt-BH.xls][Spt-BH_xls]_S_1898"/>
      <sheetName val="[Spt-BH.xls][Spt-BH_xls]B__5734"/>
      <sheetName val="[Spt-BH.xls][Spt-BH_xls]B__5735"/>
      <sheetName val="[Spt-BH.xls][Spt-BH_xls]B__5736"/>
      <sheetName val="[Spt-BH.xls][Spt-BH_xls]B__5737"/>
      <sheetName val="[Spt-BH.xls][Spt-BH_xls]_S_1899"/>
      <sheetName val="[Spt-BH.xls][Spt-BH_xls]B__5738"/>
      <sheetName val="[Spt-BH.xls][Spt-BH_xls]B__5739"/>
      <sheetName val="[Spt-BH.xls][Spt-BH_xls]_S_1900"/>
      <sheetName val="[Spt-BH.xls][Spt-BH_xls]B__5740"/>
      <sheetName val="[Spt-BH.xls][Spt-BH_xls]B__5741"/>
      <sheetName val="[Spt-BH.xls][Spt-BH_xls]_S_1901"/>
      <sheetName val="[Spt-BH.xls][Spt-BH.xls]_S_2011"/>
      <sheetName val="[Spt-BH.xls]B____x005f_x0004______469"/>
      <sheetName val="[Spt-BH.xls]B___x005f_x0000__x000_461"/>
      <sheetName val="[Spt-BH.xls][Spt-BH.xls]B__5777"/>
      <sheetName val="[Spt-BH.xls][Spt-BH.xls]_S_2012"/>
      <sheetName val="[Spt-BH.xls][Spt-BH_xls]B__5742"/>
      <sheetName val="[Spt-BH.xls][Spt-BH_xls]B__5743"/>
      <sheetName val="[Spt-BH.xls][Spt-BH_xls]B__5744"/>
      <sheetName val="[Spt-BH.xls][Spt-BH_xls]B__5745"/>
      <sheetName val="[Spt-BH.xls][Spt-BH_xls]_S_1902"/>
      <sheetName val="[Spt-BH.xls][Spt-BH_xls]B__5746"/>
      <sheetName val="[Spt-BH.xls][Spt-BH_xls]B__5747"/>
      <sheetName val="[Spt-BH.xls][Spt-BH_xls]B__5748"/>
      <sheetName val="[Spt-BH.xls][Spt-BH_xls]_S_1903"/>
      <sheetName val="[Spt-BH.xls][Spt-BH_xls]B__5749"/>
      <sheetName val="[Spt-BH.xls][Spt-BH_xls]B__5750"/>
      <sheetName val="[Spt-BH.xls][Spt-BH_xls]B__5751"/>
      <sheetName val="[Spt-BH.xls][Spt-BH_xls]B__5752"/>
      <sheetName val="[Spt-BH.xls][Spt-BH_xls]_S_1904"/>
      <sheetName val="[Spt-BH.xls][Spt-BH_xls]B__5753"/>
      <sheetName val="[Spt-BH.xls][Spt-BH_xls]B__5754"/>
      <sheetName val="[Spt-BH.xls][Spt-BH_xls]_S_1905"/>
      <sheetName val="[Spt-BH.xls][Spt-BH_xls]B__5755"/>
      <sheetName val="[Spt-BH.xls][Spt-BH_xls]B__5756"/>
      <sheetName val="[Spt-BH.xls][Spt-BH_xls]_S_1906"/>
      <sheetName val="[Spt-BH.xls]B____x005f_x0004______470"/>
      <sheetName val="[Spt-BH.xls]B___x005f_x0000__x000_462"/>
      <sheetName val="[Spt-BH.xls][Spt-BH.xls]B__5778"/>
      <sheetName val="[Spt-BH.xls][Spt-BH_xls]B__5757"/>
      <sheetName val="[Spt-BH.xls][Spt-BH_xls]B__5758"/>
      <sheetName val="[Spt-BH.xls][Spt-BH_xls]B__5759"/>
      <sheetName val="[Spt-BH.xls][Spt-BH_xls]B__5760"/>
      <sheetName val="[Spt-BH.xls][Spt-BH_xls]_S_1907"/>
      <sheetName val="[Spt-BH.xls][Spt-BH_xls]B__5761"/>
      <sheetName val="[Spt-BH.xls][Spt-BH_xls]B__5762"/>
      <sheetName val="[Spt-BH.xls][Spt-BH_xls]B__5763"/>
      <sheetName val="[Spt-BH.xls][Spt-BH_xls]_S_1908"/>
      <sheetName val="[Spt-BH.xls][Spt-BH_xls]B__5764"/>
      <sheetName val="[Spt-BH.xls][Spt-BH_xls]B__5765"/>
      <sheetName val="[Spt-BH.xls][Spt-BH_xls]B__5766"/>
      <sheetName val="[Spt-BH.xls][Spt-BH_xls]B__5767"/>
      <sheetName val="[Spt-BH.xls][Spt-BH_xls]_S_1909"/>
      <sheetName val="[Spt-BH.xls][Spt-BH_xls]B__5768"/>
      <sheetName val="[Spt-BH.xls][Spt-BH_xls]B__5769"/>
      <sheetName val="[Spt-BH.xls][Spt-BH_xls]_S_1910"/>
      <sheetName val="[Spt-BH.xls][Spt-BH_xls]B__5770"/>
      <sheetName val="[Spt-BH.xls][Spt-BH_xls]B__5771"/>
      <sheetName val="[Spt-BH.xls][Spt-BH_xls]_S_1911"/>
      <sheetName val="[Spt-BH.xls][Spt-BH.xls]_S_2013"/>
      <sheetName val="[Spt-BH.xls][Spt-BH.xls]B__5779"/>
      <sheetName val="[Spt-BH.xls][Spt-BH.xls]B__5780"/>
      <sheetName val="[Spt-BH.xls][Spt-BH.xls]_S_2015"/>
      <sheetName val="[Spt-BH.xls][Spt-BH.xls]B__5781"/>
      <sheetName val="[Spt-BH.xls][Spt-BH.xls]B__5782"/>
      <sheetName val="[Spt-BH.xls][Spt-BH.xls]B__5783"/>
      <sheetName val="[Spt-BH.xls][Spt-BH.xls]B__5784"/>
      <sheetName val="[Spt-BH.xls][Spt-BH.xls]_S_2014"/>
      <sheetName val="[Spt-BH.xls][Spt-BH.xls]B__5786"/>
      <sheetName val="[Spt-BH.xls][Spt-BH.xls]B__5787"/>
      <sheetName val="[Spt-BH.xls][Spt-BH.xls]B__5788"/>
      <sheetName val="[Spt-BH.xls][Spt-BH.xls]B__5789"/>
      <sheetName val="[Spt-BH.xls]B____x005f_x0004______471"/>
      <sheetName val="[Spt-BH.xls]B___x005f_x0000__x000_463"/>
      <sheetName val="[Spt-BH.xls][Spt-BH.xls]B__5790"/>
      <sheetName val="[Spt-BH.xls][Spt-BH.xls]B__5791"/>
      <sheetName val="[Spt-BH.xls][Spt-BH.xls]B__5785"/>
      <sheetName val="[Spt-BH.xls][Spt-BH.xls]_S_2016"/>
      <sheetName val="[Spt-BH.xls][Spt-BH_xls]B__5772"/>
      <sheetName val="[Spt-BH.xls][Spt-BH_xls]B__5773"/>
      <sheetName val="[Spt-BH.xls][Spt-BH_xls]B__5774"/>
      <sheetName val="[Spt-BH.xls][Spt-BH_xls]B__5775"/>
      <sheetName val="[Spt-BH.xls][Spt-BH_xls]_S_1912"/>
      <sheetName val="[Spt-BH.xls][Spt-BH_xls]B__5776"/>
      <sheetName val="[Spt-BH.xls][Spt-BH_xls]B__5777"/>
      <sheetName val="[Spt-BH.xls][Spt-BH_xls]B__5778"/>
      <sheetName val="[Spt-BH.xls][Spt-BH_xls]_S_1913"/>
      <sheetName val="[Spt-BH.xls][Spt-BH_xls]B__5779"/>
      <sheetName val="[Spt-BH.xls][Spt-BH_xls]B__5780"/>
      <sheetName val="[Spt-BH.xls][Spt-BH_xls]B__5781"/>
      <sheetName val="[Spt-BH.xls][Spt-BH_xls]B__5782"/>
      <sheetName val="[Spt-BH.xls][Spt-BH_xls]_S_1914"/>
      <sheetName val="[Spt-BH.xls][Spt-BH_xls]B__5783"/>
      <sheetName val="[Spt-BH.xls][Spt-BH_xls]B__5784"/>
      <sheetName val="[Spt-BH.xls][Spt-BH_xls]_S_1915"/>
      <sheetName val="[Spt-BH.xls][Spt-BH_xls]B__5785"/>
      <sheetName val="[Spt-BH.xls][Spt-BH_xls]B__5786"/>
      <sheetName val="[Spt-BH.xls][Spt-BH_xls]_S_1916"/>
      <sheetName val="[Spt-BH.xls][Spt-BH.xls]_S_2022"/>
      <sheetName val="[Spt-BH.xls][Spt-BH.xls]_S_2023"/>
      <sheetName val="[Spt-BH.xls][Spt-BH.xls]_S_2024"/>
      <sheetName val="[Spt-BH.xls][Spt-BH.xls]_S_2026"/>
      <sheetName val="[Spt-BH.xls][Spt-BH.xls]_S_2028"/>
      <sheetName val="[Spt-BH.xls][Spt-BH.xls]_S_2027"/>
      <sheetName val="[Spt-BH.xls][Spt-BH.xls]B__5806"/>
      <sheetName val="[Spt-BH.xls][Spt-BH.xls]B__5807"/>
      <sheetName val="[Spt-BH.xls][Spt-BH.xls]B__5808"/>
      <sheetName val="[Spt-BH.xls][Spt-BH.xls]B__5809"/>
      <sheetName val="[Spt-BH.xls]B____x005f_x0004______473"/>
      <sheetName val="[Spt-BH.xls]B___x005f_x0000__x000_465"/>
      <sheetName val="[Spt-BH.xls][Spt-BH.xls]B__5810"/>
      <sheetName val="[Spt-BH.xls][Spt-BH.xls]B__5811"/>
      <sheetName val="[Spt-BH.xls][Spt-BH.xls]B__5805"/>
      <sheetName val="[Spt-BH.xls][Spt-BH_xls]B__5802"/>
      <sheetName val="[Spt-BH.xls][Spt-BH_xls]B__5803"/>
      <sheetName val="[Spt-BH.xls][Spt-BH_xls]B__5804"/>
      <sheetName val="[Spt-BH.xls][Spt-BH_xls]B__5805"/>
      <sheetName val="[Spt-BH.xls][Spt-BH_xls]_S_1922"/>
      <sheetName val="[Spt-BH.xls][Spt-BH_xls]B__5806"/>
      <sheetName val="[Spt-BH.xls][Spt-BH_xls]B__5807"/>
      <sheetName val="[Spt-BH.xls][Spt-BH_xls]B__5808"/>
      <sheetName val="[Spt-BH.xls][Spt-BH_xls]_S_1923"/>
      <sheetName val="[Spt-BH.xls][Spt-BH_xls]B__5809"/>
      <sheetName val="[Spt-BH.xls][Spt-BH_xls]B__5810"/>
      <sheetName val="[Spt-BH.xls][Spt-BH_xls]B__5811"/>
      <sheetName val="[Spt-BH.xls][Spt-BH_xls]B__5812"/>
      <sheetName val="[Spt-BH.xls][Spt-BH_xls]_S_1924"/>
      <sheetName val="[Spt-BH.xls][Spt-BH_xls]B__5813"/>
      <sheetName val="[Spt-BH.xls][Spt-BH_xls]B__5814"/>
      <sheetName val="[Spt-BH.xls][Spt-BH_xls]_S_1925"/>
      <sheetName val="[Spt-BH.xls][Spt-BH_xls]B__5815"/>
      <sheetName val="[Spt-BH.xls][Spt-BH_xls]B__5816"/>
      <sheetName val="[Spt-BH.xls][Spt-BH_xls]_S_1926"/>
      <sheetName val="[Spt-BH.xls][Spt-BH.xls]B__5812"/>
      <sheetName val="[Spt-BH.xls][Spt-BH.xls]B__5813"/>
      <sheetName val="[Spt-BH.xls][Spt-BH.xls]_S_2088"/>
      <sheetName val="[Spt-BH.xls][Spt-BH.xls]B__5814"/>
      <sheetName val="[Spt-BH.xls][Spt-BH.xls]B__5815"/>
      <sheetName val="[Spt-BH.xls][Spt-BH.xls]B__5816"/>
      <sheetName val="[Spt-BH.xls][Spt-BH.xls]B__5817"/>
      <sheetName val="[Spt-BH.xls][Spt-BH.xls]B__5963"/>
      <sheetName val="[Spt-BH.xls][Spt-BH.xls]B__5964"/>
      <sheetName val="[Spt-BH.xls][Spt-BH.xls]_S_2090"/>
      <sheetName val="[Spt-BH.xls][Spt-BH.xls]B__5965"/>
      <sheetName val="[Spt-BH.xls][Spt-BH.xls]B__5966"/>
      <sheetName val="[Spt-BH.xls]B____x005f_x0004______474"/>
      <sheetName val="[Spt-BH.xls]B___x005f_x0000__x000_466"/>
      <sheetName val="[Spt-BH.xls][Spt-BH.xls]B__5967"/>
      <sheetName val="[Spt-BH.xls][Spt-BH.xls]B__5968"/>
      <sheetName val="[Spt-BH.xls][Spt-BH.xls]B__5818"/>
      <sheetName val="[Spt-BH.xls][Spt-BH.xls]_S_2089"/>
      <sheetName val="[Spt-BH.xls][Spt-BH_xls]B__5817"/>
      <sheetName val="[Spt-BH.xls][Spt-BH_xls]B__5818"/>
      <sheetName val="[Spt-BH.xls][Spt-BH_xls]B__5819"/>
      <sheetName val="[Spt-BH.xls][Spt-BH_xls]B__5820"/>
      <sheetName val="[Spt-BH.xls][Spt-BH_xls]_S_1927"/>
      <sheetName val="[Spt-BH.xls][Spt-BH_xls]B__5821"/>
      <sheetName val="[Spt-BH.xls][Spt-BH_xls]B__5822"/>
      <sheetName val="[Spt-BH.xls][Spt-BH_xls]B__5823"/>
      <sheetName val="[Spt-BH.xls][Spt-BH_xls]_S_1928"/>
      <sheetName val="[Spt-BH.xls][Spt-BH_xls]B__5824"/>
      <sheetName val="[Spt-BH.xls][Spt-BH_xls]B__5825"/>
      <sheetName val="[Spt-BH.xls][Spt-BH_xls]B__5826"/>
      <sheetName val="[Spt-BH.xls][Spt-BH_xls]B__5827"/>
      <sheetName val="[Spt-BH.xls][Spt-BH_xls]_S_1929"/>
      <sheetName val="[Spt-BH.xls][Spt-BH_xls]B__5828"/>
      <sheetName val="[Spt-BH.xls][Spt-BH_xls]B__5829"/>
      <sheetName val="[Spt-BH.xls][Spt-BH_xls]_S_1930"/>
      <sheetName val="[Spt-BH.xls][Spt-BH_xls]B__5830"/>
      <sheetName val="[Spt-BH.xls][Spt-BH_xls]B__5831"/>
      <sheetName val="[Spt-BH.xls][Spt-BH_xls]_S_1931"/>
      <sheetName val="[Spt-BH.xls][Spt-BH.xls]B__5819"/>
      <sheetName val="[Spt-BH.xls][Spt-BH.xls]B__5820"/>
      <sheetName val="[Spt-BH.xls][Spt-BH.xls]B__5821"/>
      <sheetName val="[Spt-BH.xls][Spt-BH.xls]B__5822"/>
      <sheetName val="[Spt-BH.xls][Spt-BH.xls]B__5823"/>
      <sheetName val="[Spt-BH.xls][Spt-BH.xls]B__5824"/>
      <sheetName val="[Spt-BH.xls][Spt-BH.xls]B__5825"/>
      <sheetName val="[Spt-BH.xls][Spt-BH.xls]B__5826"/>
      <sheetName val="[Spt-BH.xls][Spt-BH.xls]B__5827"/>
      <sheetName val="[Spt-BH.xls][Spt-BH.xls]B__5828"/>
      <sheetName val="[Spt-BH.xls][Spt-BH.xls]B__5829"/>
      <sheetName val="[Spt-BH.xls][Spt-BH.xls]B__5830"/>
      <sheetName val="[Spt-BH.xls][Spt-BH.xls]_S_2029"/>
      <sheetName val="[Spt-BH.xls][Spt-BH.xls]B__5832"/>
      <sheetName val="[Spt-BH.xls][Spt-BH.xls]B__5833"/>
      <sheetName val="[Spt-BH.xls][Spt-BH.xls]_S_2037"/>
      <sheetName val="[Spt-BH.xls][Spt-BH.xls]B__5834"/>
      <sheetName val="[Spt-BH.xls][Spt-BH.xls]B__5835"/>
      <sheetName val="[Spt-BH.xls]B____x005f_x0004______475"/>
      <sheetName val="[Spt-BH.xls]B___x005f_x0000__x000_467"/>
      <sheetName val="[Spt-BH.xls][Spt-BH.xls]B__5836"/>
      <sheetName val="[Spt-BH.xls][Spt-BH.xls]B__5837"/>
      <sheetName val="[Spt-BH.xls][Spt-BH.xls]B__5831"/>
      <sheetName val="[Spt-BH.xls][Spt-BH.xls]_S_2030"/>
      <sheetName val="[Spt-BH.xls][Spt-BH_xls]B__5832"/>
      <sheetName val="[Spt-BH.xls][Spt-BH_xls]B__5833"/>
      <sheetName val="[Spt-BH.xls][Spt-BH_xls]B__5834"/>
      <sheetName val="[Spt-BH.xls][Spt-BH_xls]B__5835"/>
      <sheetName val="[Spt-BH.xls][Spt-BH_xls]_S_1932"/>
      <sheetName val="[Spt-BH.xls][Spt-BH_xls]B__5836"/>
      <sheetName val="[Spt-BH.xls][Spt-BH_xls]B__5837"/>
      <sheetName val="[Spt-BH.xls][Spt-BH_xls]B__5838"/>
      <sheetName val="[Spt-BH.xls][Spt-BH_xls]_S_1933"/>
      <sheetName val="[Spt-BH.xls][Spt-BH_xls]B__5839"/>
      <sheetName val="[Spt-BH.xls][Spt-BH_xls]B__5840"/>
      <sheetName val="[Spt-BH.xls][Spt-BH_xls]B__5841"/>
      <sheetName val="[Spt-BH.xls][Spt-BH_xls]B__5842"/>
      <sheetName val="[Spt-BH.xls][Spt-BH_xls]_S_1934"/>
      <sheetName val="[Spt-BH.xls][Spt-BH_xls]B__5843"/>
      <sheetName val="[Spt-BH.xls][Spt-BH_xls]B__5844"/>
      <sheetName val="[Spt-BH.xls][Spt-BH_xls]_S_1935"/>
      <sheetName val="[Spt-BH.xls][Spt-BH_xls]B__5845"/>
      <sheetName val="[Spt-BH.xls][Spt-BH_xls]B__5846"/>
      <sheetName val="[Spt-BH.xls][Spt-BH_xls]_S_1936"/>
      <sheetName val="[Spt-BH.xls][Spt-BH.xls]_S_2031"/>
      <sheetName val="[Spt-BH.xls][Spt-BH.xls]B__5851"/>
      <sheetName val="[Spt-BH.xls][Spt-BH.xls]B__5852"/>
      <sheetName val="[Spt-BH.xls][Spt-BH.xls]_S_2039"/>
      <sheetName val="[Spt-BH.xls][Spt-BH.xls]B__5853"/>
      <sheetName val="[Spt-BH.xls][Spt-BH.xls]B__5854"/>
      <sheetName val="[Spt-BH.xls][Spt-BH.xls]B__5855"/>
      <sheetName val="[Spt-BH.xls][Spt-BH.xls]B__5856"/>
      <sheetName val="[Spt-BH.xls][Spt-BH.xls]_S_2038"/>
      <sheetName val="[Spt-BH.xls][Spt-BH.xls]_S_2032"/>
      <sheetName val="[Spt-BH.xls][Spt-BH.xls]_S_2033"/>
      <sheetName val="[Spt-BH.xls][Spt-BH.xls]B__5838"/>
      <sheetName val="[Spt-BH.xls][Spt-BH.xls]B__5839"/>
      <sheetName val="[Spt-BH.xls][Spt-BH.xls]B__5840"/>
      <sheetName val="[Spt-BH.xls][Spt-BH.xls]B__5841"/>
      <sheetName val="[Spt-BH.xls][Spt-BH.xls]B__5842"/>
      <sheetName val="[Spt-BH.xls][Spt-BH.xls]B__5843"/>
      <sheetName val="[Spt-BH.xls][Spt-BH.xls]_S_2034"/>
      <sheetName val="[Spt-BH.xls][Spt-BH.xls]B__5858"/>
      <sheetName val="[Spt-BH.xls][Spt-BH.xls]B__5859"/>
      <sheetName val="[Spt-BH.xls][Spt-BH.xls]_S_2044"/>
      <sheetName val="[Spt-BH.xls][Spt-BH.xls]B__5860"/>
      <sheetName val="[Spt-BH.xls][Spt-BH.xls]B__5861"/>
      <sheetName val="[Spt-BH.xls]B____x005f_x0004______477"/>
      <sheetName val="[Spt-BH.xls]B___x005f_x0000__x000_469"/>
      <sheetName val="[Spt-BH.xls][Spt-BH.xls]B__5862"/>
      <sheetName val="[Spt-BH.xls][Spt-BH.xls]B__5863"/>
      <sheetName val="[Spt-BH.xls][Spt-BH.xls]B__5857"/>
      <sheetName val="[Spt-BH.xls][Spt-BH.xls]_S_2040"/>
      <sheetName val="[Spt-BH.xls][Spt-BH_xls]B__5862"/>
      <sheetName val="[Spt-BH.xls][Spt-BH_xls]B__5863"/>
      <sheetName val="[Spt-BH.xls][Spt-BH_xls]B__5864"/>
      <sheetName val="[Spt-BH.xls][Spt-BH_xls]B__5865"/>
      <sheetName val="[Spt-BH.xls][Spt-BH_xls]_S_1942"/>
      <sheetName val="[Spt-BH.xls][Spt-BH_xls]B__5866"/>
      <sheetName val="[Spt-BH.xls][Spt-BH_xls]B__5867"/>
      <sheetName val="[Spt-BH.xls][Spt-BH_xls]B__5868"/>
      <sheetName val="[Spt-BH.xls][Spt-BH_xls]_S_1943"/>
      <sheetName val="[Spt-BH.xls][Spt-BH_xls]B__5869"/>
      <sheetName val="[Spt-BH.xls][Spt-BH_xls]B__5870"/>
      <sheetName val="[Spt-BH.xls][Spt-BH_xls]B__5871"/>
      <sheetName val="[Spt-BH.xls][Spt-BH_xls]B__5872"/>
      <sheetName val="[Spt-BH.xls][Spt-BH_xls]_S_1944"/>
      <sheetName val="[Spt-BH.xls][Spt-BH_xls]B__5873"/>
      <sheetName val="[Spt-BH.xls][Spt-BH_xls]B__5874"/>
      <sheetName val="[Spt-BH.xls][Spt-BH_xls]_S_1945"/>
      <sheetName val="[Spt-BH.xls][Spt-BH_xls]B__5875"/>
      <sheetName val="[Spt-BH.xls][Spt-BH_xls]B__5876"/>
      <sheetName val="[Spt-BH.xls][Spt-BH_xls]_S_1946"/>
      <sheetName val="[Spt-BH.xls][Spt-BH.xls]_S_2035"/>
      <sheetName val="[Spt-BH.xls][Spt-BH.xls]B__5844"/>
      <sheetName val="[Spt-BH.xls][Spt-BH.xls]B__5845"/>
      <sheetName val="[Spt-BH.xls][Spt-BH.xls]B__5846"/>
      <sheetName val="[Spt-BH.xls][Spt-BH.xls]B__5847"/>
      <sheetName val="[Spt-BH.xls][Spt-BH.xls]B__5848"/>
      <sheetName val="[Spt-BH.xls][Spt-BH.xls]B__5849"/>
      <sheetName val="[Spt-BH.xls][Spt-BH.xls]_S_2036"/>
      <sheetName val="[Spt-BH.xls]B____x005f_x0004______476"/>
      <sheetName val="[Spt-BH.xls]B___x005f_x0000__x000_468"/>
      <sheetName val="[Spt-BH.xls][Spt-BH.xls]B__5850"/>
      <sheetName val="[Spt-BH.xls][Spt-BH_xls]B__5847"/>
      <sheetName val="[Spt-BH.xls][Spt-BH_xls]B__5848"/>
      <sheetName val="[Spt-BH.xls][Spt-BH_xls]B__5849"/>
      <sheetName val="[Spt-BH.xls][Spt-BH_xls]B__5850"/>
      <sheetName val="[Spt-BH.xls][Spt-BH_xls]_S_1937"/>
      <sheetName val="[Spt-BH.xls][Spt-BH_xls]B__5851"/>
      <sheetName val="[Spt-BH.xls][Spt-BH_xls]B__5852"/>
      <sheetName val="[Spt-BH.xls][Spt-BH_xls]B__5853"/>
      <sheetName val="[Spt-BH.xls][Spt-BH_xls]_S_1938"/>
      <sheetName val="[Spt-BH.xls][Spt-BH_xls]B__5854"/>
      <sheetName val="[Spt-BH.xls][Spt-BH_xls]B__5855"/>
      <sheetName val="[Spt-BH.xls][Spt-BH_xls]B__5856"/>
      <sheetName val="[Spt-BH.xls][Spt-BH_xls]B__5857"/>
      <sheetName val="[Spt-BH.xls][Spt-BH_xls]_S_1939"/>
      <sheetName val="[Spt-BH.xls][Spt-BH_xls]B__5858"/>
      <sheetName val="[Spt-BH.xls][Spt-BH_xls]B__5859"/>
      <sheetName val="[Spt-BH.xls][Spt-BH_xls]_S_1940"/>
      <sheetName val="[Spt-BH.xls][Spt-BH_xls]B__5860"/>
      <sheetName val="[Spt-BH.xls][Spt-BH_xls]B__5861"/>
      <sheetName val="[Spt-BH.xls][Spt-BH_xls]_S_1941"/>
      <sheetName val="[Spt-BH.xls][Spt-BH.xls]B__5871"/>
      <sheetName val="[Spt-BH.xls][Spt-BH.xls]B__5872"/>
      <sheetName val="[Spt-BH.xls][Spt-BH.xls]_S_2046"/>
      <sheetName val="[Spt-BH.xls][Spt-BH.xls]B__5873"/>
      <sheetName val="[Spt-BH.xls][Spt-BH.xls]B__5874"/>
      <sheetName val="[Spt-BH.xls]B____x005f_x0004______478"/>
      <sheetName val="[Spt-BH.xls]B___x005f_x0000__x000_470"/>
      <sheetName val="[Spt-BH.xls][Spt-BH.xls]B__5875"/>
      <sheetName val="[Spt-BH.xls][Spt-BH.xls]B__5876"/>
      <sheetName val="[Spt-BH.xls][Spt-BH.xls]B__5864"/>
      <sheetName val="[Spt-BH.xls][Spt-BH.xls]_S_2045"/>
      <sheetName val="[Spt-BH.xls][Spt-BH_xls]B__5877"/>
      <sheetName val="[Spt-BH.xls][Spt-BH_xls]B__5878"/>
      <sheetName val="[Spt-BH.xls][Spt-BH_xls]B__5879"/>
      <sheetName val="[Spt-BH.xls][Spt-BH_xls]B__5880"/>
      <sheetName val="[Spt-BH.xls][Spt-BH_xls]_S_1947"/>
      <sheetName val="[Spt-BH.xls][Spt-BH_xls]B__5881"/>
      <sheetName val="[Spt-BH.xls][Spt-BH_xls]B__5882"/>
      <sheetName val="[Spt-BH.xls][Spt-BH_xls]B__5883"/>
      <sheetName val="[Spt-BH.xls][Spt-BH_xls]_S_1948"/>
      <sheetName val="[Spt-BH.xls][Spt-BH_xls]B__5884"/>
      <sheetName val="[Spt-BH.xls][Spt-BH_xls]B__5885"/>
      <sheetName val="[Spt-BH.xls][Spt-BH_xls]B__5886"/>
      <sheetName val="[Spt-BH.xls][Spt-BH_xls]B__5887"/>
      <sheetName val="[Spt-BH.xls][Spt-BH_xls]_S_1949"/>
      <sheetName val="[Spt-BH.xls][Spt-BH_xls]B__5888"/>
      <sheetName val="[Spt-BH.xls][Spt-BH_xls]B__5889"/>
      <sheetName val="[Spt-BH.xls][Spt-BH_xls]_S_1950"/>
      <sheetName val="[Spt-BH.xls][Spt-BH_xls]B__5890"/>
      <sheetName val="[Spt-BH.xls][Spt-BH_xls]B__5891"/>
      <sheetName val="[Spt-BH.xls][Spt-BH_xls]_S_1951"/>
      <sheetName val="[Spt-BH.xls][Spt-BH.xls]B__5878"/>
      <sheetName val="[Spt-BH.xls][Spt-BH.xls]B__5879"/>
      <sheetName val="[Spt-BH.xls][Spt-BH.xls]_S_2048"/>
      <sheetName val="[Spt-BH.xls][Spt-BH.xls]B__5880"/>
      <sheetName val="[Spt-BH.xls][Spt-BH.xls]B__5881"/>
      <sheetName val="[Spt-BH.xls]B____x005f_x0004______479"/>
      <sheetName val="[Spt-BH.xls]B___x005f_x0000__x000_471"/>
      <sheetName val="[Spt-BH.xls][Spt-BH.xls]B__5882"/>
      <sheetName val="[Spt-BH.xls][Spt-BH.xls]B__5883"/>
      <sheetName val="[Spt-BH.xls][Spt-BH.xls]B__5877"/>
      <sheetName val="[Spt-BH.xls][Spt-BH.xls]_S_2047"/>
      <sheetName val="[Spt-BH.xls][Spt-BH_xls]B__5892"/>
      <sheetName val="[Spt-BH.xls][Spt-BH_xls]B__5893"/>
      <sheetName val="[Spt-BH.xls][Spt-BH_xls]B__5894"/>
      <sheetName val="[Spt-BH.xls][Spt-BH_xls]B__5895"/>
      <sheetName val="[Spt-BH.xls][Spt-BH_xls]_S_1952"/>
      <sheetName val="[Spt-BH.xls][Spt-BH_xls]B__5896"/>
      <sheetName val="[Spt-BH.xls][Spt-BH_xls]B__5897"/>
      <sheetName val="[Spt-BH.xls][Spt-BH_xls]B__5898"/>
      <sheetName val="[Spt-BH.xls][Spt-BH_xls]_S_1953"/>
      <sheetName val="[Spt-BH.xls][Spt-BH_xls]B__5899"/>
      <sheetName val="[Spt-BH.xls][Spt-BH_xls]B__5900"/>
      <sheetName val="[Spt-BH.xls][Spt-BH_xls]B__5901"/>
      <sheetName val="[Spt-BH.xls][Spt-BH_xls]B__5902"/>
      <sheetName val="[Spt-BH.xls][Spt-BH_xls]_S_1954"/>
      <sheetName val="[Spt-BH.xls][Spt-BH_xls]B__5903"/>
      <sheetName val="[Spt-BH.xls][Spt-BH_xls]B__5904"/>
      <sheetName val="[Spt-BH.xls][Spt-BH_xls]_S_1955"/>
      <sheetName val="[Spt-BH.xls][Spt-BH_xls]B__5905"/>
      <sheetName val="[Spt-BH.xls][Spt-BH_xls]B__5906"/>
      <sheetName val="[Spt-BH.xls][Spt-BH_xls]_S_1956"/>
      <sheetName val="[Spt-BH.xls][Spt-BH.xls]_S_2041"/>
      <sheetName val="[Spt-BH.xls][Spt-BH.xls]B__5865"/>
      <sheetName val="[Spt-BH.xls][Spt-BH.xls]B__5866"/>
      <sheetName val="[Spt-BH.xls][Spt-BH.xls]_S_2043"/>
      <sheetName val="[Spt-BH.xls][Spt-BH.xls]B__5867"/>
      <sheetName val="[Spt-BH.xls][Spt-BH.xls]B__5868"/>
      <sheetName val="[Spt-BH.xls][Spt-BH.xls]B__5869"/>
      <sheetName val="[Spt-BH.xls][Spt-BH.xls]B__5870"/>
      <sheetName val="[Spt-BH.xls][Spt-BH.xls]_S_2042"/>
      <sheetName val="[Spt-BH.xls][Spt-BH.xls]_S_2049"/>
      <sheetName val="[Spt-BH.xls][Spt-BH.xls]B__5884"/>
      <sheetName val="[Spt-BH.xls][Spt-BH.xls]B__5885"/>
      <sheetName val="[Spt-BH.xls][Spt-BH.xls]_S_2051"/>
      <sheetName val="[Spt-BH.xls][Spt-BH.xls]B__5886"/>
      <sheetName val="[Spt-BH.xls][Spt-BH.xls]B__5887"/>
      <sheetName val="[Spt-BH.xls][Spt-BH.xls]B__5888"/>
      <sheetName val="[Spt-BH.xls][Spt-BH.xls]B__5889"/>
      <sheetName val="[Spt-BH.xls][Spt-BH.xls]_S_2050"/>
      <sheetName val="[Spt-BH.xls][Spt-BH.xls]B__5891"/>
      <sheetName val="[Spt-BH.xls][Spt-BH.xls]B__5892"/>
      <sheetName val="[Spt-BH.xls][Spt-BH.xls]_S_2053"/>
      <sheetName val="[Spt-BH.xls][Spt-BH.xls]B__5893"/>
      <sheetName val="[Spt-BH.xls][Spt-BH.xls]B__5894"/>
      <sheetName val="[Spt-BH.xls]B____x005f_x0004______480"/>
      <sheetName val="[Spt-BH.xls]B___x005f_x0000__x000_472"/>
      <sheetName val="[Spt-BH.xls][Spt-BH.xls]B__5895"/>
      <sheetName val="[Spt-BH.xls][Spt-BH.xls]B__5896"/>
      <sheetName val="[Spt-BH.xls][Spt-BH.xls]B__5890"/>
      <sheetName val="[Spt-BH.xls][Spt-BH.xls]_S_2052"/>
      <sheetName val="[Spt-BH.xls][Spt-BH_xls]B__5907"/>
      <sheetName val="[Spt-BH.xls][Spt-BH_xls]B__5908"/>
      <sheetName val="[Spt-BH.xls][Spt-BH_xls]B__5909"/>
      <sheetName val="[Spt-BH.xls][Spt-BH_xls]B__5910"/>
      <sheetName val="[Spt-BH.xls][Spt-BH_xls]_S_1957"/>
      <sheetName val="[Spt-BH.xls][Spt-BH_xls]B__5911"/>
      <sheetName val="[Spt-BH.xls][Spt-BH_xls]B__5912"/>
      <sheetName val="[Spt-BH.xls][Spt-BH_xls]B__5913"/>
      <sheetName val="[Spt-BH.xls][Spt-BH_xls]_S_1958"/>
      <sheetName val="[Spt-BH.xls][Spt-BH_xls]B__5914"/>
      <sheetName val="[Spt-BH.xls][Spt-BH_xls]B__5915"/>
      <sheetName val="[Spt-BH.xls][Spt-BH_xls]B__5916"/>
      <sheetName val="[Spt-BH.xls][Spt-BH_xls]B__5917"/>
      <sheetName val="[Spt-BH.xls][Spt-BH_xls]_S_1959"/>
      <sheetName val="[Spt-BH.xls][Spt-BH_xls]B__5918"/>
      <sheetName val="[Spt-BH.xls][Spt-BH_xls]B__5919"/>
      <sheetName val="[Spt-BH.xls][Spt-BH_xls]_S_1960"/>
      <sheetName val="[Spt-BH.xls][Spt-BH_xls]B__5920"/>
      <sheetName val="[Spt-BH.xls][Spt-BH_xls]B__5921"/>
      <sheetName val="[Spt-BH.xls][Spt-BH_xls]_S_1961"/>
      <sheetName val="[Spt-BH.xls][Spt-BH.xls]_S_2054"/>
      <sheetName val="[Spt-BH.xls][Spt-BH.xls]B__5897"/>
      <sheetName val="[Spt-BH.xls][Spt-BH.xls]B__5898"/>
      <sheetName val="[Spt-BH.xls][Spt-BH.xls]_S_2056"/>
      <sheetName val="[Spt-BH.xls][Spt-BH.xls]B__5899"/>
      <sheetName val="[Spt-BH.xls][Spt-BH.xls]B__5900"/>
      <sheetName val="[Spt-BH.xls][Spt-BH.xls]B__5901"/>
      <sheetName val="[Spt-BH.xls][Spt-BH.xls]B__5902"/>
      <sheetName val="[Spt-BH.xls][Spt-BH.xls]_S_2055"/>
      <sheetName val="[Spt-BH.xls][Spt-BH.xls]_S_2057"/>
      <sheetName val="[Spt-BH.xls][Spt-BH.xls]B__5903"/>
      <sheetName val="[Spt-BH.xls][Spt-BH.xls]B__5904"/>
      <sheetName val="[Spt-BH.xls][Spt-BH.xls]_S_2059"/>
      <sheetName val="[Spt-BH.xls][Spt-BH.xls]B__5905"/>
      <sheetName val="[Spt-BH.xls][Spt-BH.xls]B__5906"/>
      <sheetName val="[Spt-BH.xls][Spt-BH.xls]B__5907"/>
      <sheetName val="[Spt-BH.xls][Spt-BH.xls]B__5908"/>
      <sheetName val="[Spt-BH.xls][Spt-BH.xls]_S_2058"/>
      <sheetName val="[Spt-BH.xls][Spt-BH.xls]_S_2061"/>
      <sheetName val="[Spt-BH.xls][Spt-BH.xls]_S_2060"/>
      <sheetName val="[Spt-BH.xls][Spt-BH.xls]_S_2062"/>
      <sheetName val="[Spt-BH.xls][Spt-BH.xls]B__5909"/>
      <sheetName val="[Spt-BH.xls][Spt-BH.xls]B__5910"/>
      <sheetName val="[Spt-BH.xls][Spt-BH.xls]_S_2064"/>
      <sheetName val="[Spt-BH.xls][Spt-BH.xls]B__5911"/>
      <sheetName val="[Spt-BH.xls][Spt-BH.xls]B__5912"/>
      <sheetName val="[Spt-BH.xls][Spt-BH.xls]B__5913"/>
      <sheetName val="[Spt-BH.xls][Spt-BH.xls]B__5914"/>
      <sheetName val="[Spt-BH.xls][Spt-BH.xls]_S_2063"/>
      <sheetName val="[Spt-BH.xls][Spt-BH.xls]_S_2067"/>
      <sheetName val="[Spt-BH.xls][Spt-BH.xls]B__5921"/>
      <sheetName val="[Spt-BH.xls][Spt-BH.xls]B__5922"/>
      <sheetName val="[Spt-BH.xls][Spt-BH.xls]_S_2069"/>
      <sheetName val="[Spt-BH.xls][Spt-BH.xls]B__5923"/>
      <sheetName val="[Spt-BH.xls][Spt-BH.xls]B__5924"/>
      <sheetName val="[Spt-BH.xls][Spt-BH.xls]B__5925"/>
      <sheetName val="[Spt-BH.xls][Spt-BH.xls]B__5926"/>
      <sheetName val="[Spt-BH.xls][Spt-BH.xls]_S_2068"/>
      <sheetName val="[Spt-BH.xls][Spt-BH.xls]_S_2065"/>
      <sheetName val="[Spt-BH.xls][Spt-BH.xls]B__5915"/>
      <sheetName val="[Spt-BH.xls][Spt-BH.xls]B__5916"/>
      <sheetName val="[Spt-BH.xls][Spt-BH.xls]B__5917"/>
      <sheetName val="[Spt-BH.xls][Spt-BH.xls]B__5918"/>
      <sheetName val="[Spt-BH.xls][Spt-BH.xls]B__5919"/>
      <sheetName val="[Spt-BH.xls][Spt-BH.xls]B__5920"/>
      <sheetName val="[Spt-BH.xls][Spt-BH.xls]_S_2066"/>
      <sheetName val="[Spt-BH.xls][Spt-BH.xls]_S_2072"/>
      <sheetName val="[Spt-BH.xls][Spt-BH.xls]B__5933"/>
      <sheetName val="[Spt-BH.xls][Spt-BH.xls]B__5934"/>
      <sheetName val="[Spt-BH.xls][Spt-BH.xls]_S_2074"/>
      <sheetName val="[Spt-BH.xls][Spt-BH.xls]B__5935"/>
      <sheetName val="[Spt-BH.xls][Spt-BH.xls]B__5936"/>
      <sheetName val="[Spt-BH.xls][Spt-BH.xls]B__5937"/>
      <sheetName val="[Spt-BH.xls][Spt-BH.xls]B__5938"/>
      <sheetName val="[Spt-BH.xls][Spt-BH.xls]_S_2073"/>
      <sheetName val="[Spt-BH.xls][Spt-BH.xls]_S_2070"/>
      <sheetName val="[Spt-BH.xls][Spt-BH.xls]B__5927"/>
      <sheetName val="[Spt-BH.xls][Spt-BH.xls]B__5928"/>
      <sheetName val="[Spt-BH.xls][Spt-BH.xls]B__5929"/>
      <sheetName val="[Spt-BH.xls][Spt-BH.xls]B__5930"/>
      <sheetName val="[Spt-BH.xls][Spt-BH.xls]B__5931"/>
      <sheetName val="[Spt-BH.xls][Spt-BH.xls]B__5932"/>
      <sheetName val="[Spt-BH.xls][Spt-BH.xls]_S_2071"/>
      <sheetName val="[Spt-BH.xls][Spt-BH.xls]_S_2076"/>
      <sheetName val="[Spt-BH.xls][Spt-BH.xls]_S_2075"/>
      <sheetName val="[Spt-BH.xls][Spt-BH.xls]_S_2078"/>
      <sheetName val="[Spt-BH.xls][Spt-BH.xls]_S_2077"/>
      <sheetName val="[Spt-BH.xls][Spt-BH.xls]_S_2079"/>
      <sheetName val="[Spt-BH.xls][Spt-BH.xls]B__5939"/>
      <sheetName val="[Spt-BH.xls][Spt-BH.xls]B__5940"/>
      <sheetName val="[Spt-BH.xls][Spt-BH.xls]_S_2081"/>
      <sheetName val="[Spt-BH.xls][Spt-BH.xls]B__5941"/>
      <sheetName val="[Spt-BH.xls][Spt-BH.xls]B__5942"/>
      <sheetName val="[Spt-BH.xls][Spt-BH.xls]B__5943"/>
      <sheetName val="[Spt-BH.xls][Spt-BH.xls]B__5944"/>
      <sheetName val="[Spt-BH.xls][Spt-BH.xls]_S_2080"/>
      <sheetName val="[Spt-BH.xls][Spt-BH.xls]B__5945"/>
      <sheetName val="[Spt-BH.xls][Spt-BH.xls]B__5946"/>
      <sheetName val="[Spt-BH.xls][Spt-BH.xls]B__5947"/>
      <sheetName val="[Spt-BH.xls][Spt-BH.xls]B__5948"/>
      <sheetName val="[Spt-BH.xls][Spt-BH.xls]B__5949"/>
      <sheetName val="[Spt-BH.xls][Spt-BH.xls]B__5950"/>
      <sheetName val="[Spt-BH.xls][Spt-BH.xls]_S_2082"/>
      <sheetName val="[Spt-BH.xls][Spt-BH.xls]_S_2085"/>
      <sheetName val="[Spt-BH.xls][Spt-BH.xls]B__5957"/>
      <sheetName val="[Spt-BH.xls][Spt-BH.xls]B__5958"/>
      <sheetName val="[Spt-BH.xls][Spt-BH.xls]_S_2087"/>
      <sheetName val="[Spt-BH.xls][Spt-BH.xls]B__5959"/>
      <sheetName val="[Spt-BH.xls][Spt-BH.xls]B__5960"/>
      <sheetName val="[Spt-BH.xls][Spt-BH.xls]B__5961"/>
      <sheetName val="[Spt-BH.xls][Spt-BH.xls]B__5962"/>
      <sheetName val="[Spt-BH.xls][Spt-BH.xls]_S_2086"/>
      <sheetName val="[Spt-BH.xls][Spt-BH.xls]_S_2083"/>
      <sheetName val="[Spt-BH.xls][Spt-BH.xls]B__5951"/>
      <sheetName val="[Spt-BH.xls][Spt-BH.xls]B__5952"/>
      <sheetName val="[Spt-BH.xls][Spt-BH.xls]B__5953"/>
      <sheetName val="[Spt-BH.xls][Spt-BH.xls]B__5954"/>
      <sheetName val="[Spt-BH.xls][Spt-BH.xls]B__5955"/>
      <sheetName val="[Spt-BH.xls][Spt-BH.xls]B__5956"/>
      <sheetName val="[Spt-BH.xls][Spt-BH.xls]_S_2084"/>
      <sheetName val="[Spt-BH.xls][Spt-BH.xls]_S_2092"/>
      <sheetName val="[Spt-BH.xls][Spt-BH.xls]B__5977"/>
      <sheetName val="[Spt-BH.xls][Spt-BH.xls]B__5978"/>
      <sheetName val="[Spt-BH.xls][Spt-BH.xls]_S_2094"/>
      <sheetName val="[Spt-BH.xls][Spt-BH.xls]B__5979"/>
      <sheetName val="[Spt-BH.xls][Spt-BH.xls]B__5980"/>
      <sheetName val="[Spt-BH.xls]B____x005f_x0004______481"/>
      <sheetName val="[Spt-BH.xls]B___x005f_x0000__x000_473"/>
      <sheetName val="[Spt-BH.xls][Spt-BH.xls]B__5981"/>
      <sheetName val="[Spt-BH.xls][Spt-BH.xls]B__5982"/>
      <sheetName val="[Spt-BH.xls][Spt-BH.xls]B__5969"/>
      <sheetName val="[Spt-BH.xls][Spt-BH.xls]_S_2093"/>
      <sheetName val="[Spt-BH.xls][Spt-BH_xls]B__5922"/>
      <sheetName val="[Spt-BH.xls][Spt-BH_xls]B__5923"/>
      <sheetName val="[Spt-BH.xls][Spt-BH_xls]B__5924"/>
      <sheetName val="[Spt-BH.xls][Spt-BH_xls]B__5925"/>
      <sheetName val="[Spt-BH.xls][Spt-BH_xls]_S_1962"/>
      <sheetName val="[Spt-BH.xls][Spt-BH_xls]B__5926"/>
      <sheetName val="[Spt-BH.xls][Spt-BH_xls]B__5927"/>
      <sheetName val="[Spt-BH.xls][Spt-BH_xls]B__5928"/>
      <sheetName val="[Spt-BH.xls][Spt-BH_xls]_S_1963"/>
      <sheetName val="[Spt-BH.xls][Spt-BH_xls]B__5929"/>
      <sheetName val="[Spt-BH.xls][Spt-BH_xls]B__5930"/>
      <sheetName val="[Spt-BH.xls][Spt-BH_xls]B__5931"/>
      <sheetName val="[Spt-BH.xls][Spt-BH_xls]B__5932"/>
      <sheetName val="[Spt-BH.xls][Spt-BH_xls]_S_1964"/>
      <sheetName val="[Spt-BH.xls][Spt-BH_xls]B__5933"/>
      <sheetName val="[Spt-BH.xls][Spt-BH_xls]B__5934"/>
      <sheetName val="[Spt-BH.xls][Spt-BH_xls]_S_1965"/>
      <sheetName val="[Spt-BH.xls][Spt-BH_xls]B__5935"/>
      <sheetName val="[Spt-BH.xls][Spt-BH_xls]B__5936"/>
      <sheetName val="[Spt-BH.xls][Spt-BH_xls]_S_1966"/>
      <sheetName val="[Spt-BH.xls][Spt-BH.xls]B__5984"/>
      <sheetName val="[Spt-BH.xls][Spt-BH.xls]B__5985"/>
      <sheetName val="[Spt-BH.xls][Spt-BH.xls]_S_2097"/>
      <sheetName val="[Spt-BH.xls][Spt-BH.xls]B__5986"/>
      <sheetName val="[Spt-BH.xls][Spt-BH.xls]B__5987"/>
      <sheetName val="[Spt-BH.xls]B____x005f_x0004______483"/>
      <sheetName val="[Spt-BH.xls]B___x005f_x0000__x000_475"/>
      <sheetName val="[Spt-BH.xls][Spt-BH.xls]B__5988"/>
      <sheetName val="[Spt-BH.xls][Spt-BH.xls]B__5989"/>
      <sheetName val="[Spt-BH.xls][Spt-BH.xls]B__5983"/>
      <sheetName val="[Spt-BH.xls][Spt-BH.xls]_S_2095"/>
      <sheetName val="[Spt-BH.xls][Spt-BH_xls]B__5952"/>
      <sheetName val="[Spt-BH.xls][Spt-BH_xls]B__5953"/>
      <sheetName val="[Spt-BH.xls][Spt-BH_xls]B__5954"/>
      <sheetName val="[Spt-BH.xls][Spt-BH_xls]B__5955"/>
      <sheetName val="[Spt-BH.xls][Spt-BH_xls]_S_1972"/>
      <sheetName val="[Spt-BH.xls][Spt-BH_xls]B__5956"/>
      <sheetName val="[Spt-BH.xls][Spt-BH_xls]B__5957"/>
      <sheetName val="[Spt-BH.xls][Spt-BH_xls]B__5958"/>
      <sheetName val="[Spt-BH.xls][Spt-BH_xls]_S_1973"/>
      <sheetName val="[Spt-BH.xls][Spt-BH_xls]B__5959"/>
      <sheetName val="[Spt-BH.xls][Spt-BH_xls]B__5960"/>
      <sheetName val="[Spt-BH.xls][Spt-BH_xls]B__5961"/>
      <sheetName val="[Spt-BH.xls][Spt-BH_xls]B__5962"/>
      <sheetName val="[Spt-BH.xls][Spt-BH_xls]_S_1974"/>
      <sheetName val="[Spt-BH.xls][Spt-BH_xls]B__5963"/>
      <sheetName val="[Spt-BH.xls][Spt-BH_xls]B__5964"/>
      <sheetName val="[Spt-BH.xls][Spt-BH_xls]_S_1975"/>
      <sheetName val="[Spt-BH.xls][Spt-BH_xls]B__5965"/>
      <sheetName val="[Spt-BH.xls][Spt-BH_xls]B__5966"/>
      <sheetName val="[Spt-BH.xls][Spt-BH_xls]_S_1976"/>
      <sheetName val="[Spt-BH.xls][Spt-BH.xls]B__5970"/>
      <sheetName val="[Spt-BH.xls][Spt-BH.xls]B__5971"/>
      <sheetName val="[Spt-BH.xls][Spt-BH.xls]B__5972"/>
      <sheetName val="[Spt-BH.xls][Spt-BH.xls]B__5973"/>
      <sheetName val="[Spt-BH.xls][Spt-BH.xls]B__5974"/>
      <sheetName val="[Spt-BH.xls][Spt-BH.xls]B__5975"/>
      <sheetName val="[Spt-BH.xls][Spt-BH.xls]_S_2091"/>
      <sheetName val="[Spt-BH.xls]B____x005f_x0004______482"/>
      <sheetName val="[Spt-BH.xls]B___x005f_x0000__x000_474"/>
      <sheetName val="[Spt-BH.xls][Spt-BH.xls]B__5976"/>
      <sheetName val="[Spt-BH.xls][Spt-BH_xls]B__5937"/>
      <sheetName val="[Spt-BH.xls][Spt-BH_xls]B__5938"/>
      <sheetName val="[Spt-BH.xls][Spt-BH_xls]B__5939"/>
      <sheetName val="[Spt-BH.xls][Spt-BH_xls]B__5940"/>
      <sheetName val="[Spt-BH.xls][Spt-BH_xls]_S_1967"/>
      <sheetName val="[Spt-BH.xls][Spt-BH_xls]B__5941"/>
      <sheetName val="[Spt-BH.xls][Spt-BH_xls]B__5942"/>
      <sheetName val="[Spt-BH.xls][Spt-BH_xls]B__5943"/>
      <sheetName val="[Spt-BH.xls][Spt-BH_xls]_S_1968"/>
      <sheetName val="[Spt-BH.xls][Spt-BH_xls]B__5944"/>
      <sheetName val="[Spt-BH.xls][Spt-BH_xls]B__5945"/>
      <sheetName val="[Spt-BH.xls][Spt-BH_xls]B__5946"/>
      <sheetName val="[Spt-BH.xls][Spt-BH_xls]B__5947"/>
      <sheetName val="[Spt-BH.xls][Spt-BH_xls]_S_1969"/>
      <sheetName val="[Spt-BH.xls][Spt-BH_xls]B__5948"/>
      <sheetName val="[Spt-BH.xls][Spt-BH_xls]B__5949"/>
      <sheetName val="[Spt-BH.xls][Spt-BH_xls]_S_1970"/>
      <sheetName val="[Spt-BH.xls][Spt-BH_xls]B__5950"/>
      <sheetName val="[Spt-BH.xls][Spt-BH_xls]B__5951"/>
      <sheetName val="[Spt-BH.xls][Spt-BH_xls]_S_1971"/>
      <sheetName val="[Spt-BH.xls][Spt-BH.xls]_S_2096"/>
      <sheetName val="[Spt-BH.xls][Spt-BH.xls]B__5991"/>
      <sheetName val="[Spt-BH.xls][Spt-BH.xls]B__5992"/>
      <sheetName val="[Spt-BH.xls][Spt-BH.xls]_S_2098"/>
      <sheetName val="[Spt-BH.xls][Spt-BH.xls]B__5993"/>
      <sheetName val="[Spt-BH.xls][Spt-BH.xls]B__5994"/>
      <sheetName val="[Spt-BH.xls]B____x005f_x0004______484"/>
      <sheetName val="[Spt-BH.xls]B___x005f_x0000__x000_476"/>
      <sheetName val="[Spt-BH.xls][Spt-BH.xls]B__5995"/>
      <sheetName val="[Spt-BH.xls][Spt-BH.xls]B__5996"/>
      <sheetName val="[Spt-BH.xls][Spt-BH.xls]B__5990"/>
      <sheetName val="[Spt-BH.xls][Spt-BH_xls]B__5967"/>
      <sheetName val="[Spt-BH.xls][Spt-BH_xls]B__5968"/>
      <sheetName val="[Spt-BH.xls][Spt-BH_xls]B__5969"/>
      <sheetName val="[Spt-BH.xls][Spt-BH_xls]B__5970"/>
      <sheetName val="[Spt-BH.xls][Spt-BH_xls]_S_1977"/>
      <sheetName val="[Spt-BH.xls][Spt-BH_xls]B__5971"/>
      <sheetName val="[Spt-BH.xls][Spt-BH_xls]B__5972"/>
      <sheetName val="[Spt-BH.xls][Spt-BH_xls]B__5973"/>
      <sheetName val="[Spt-BH.xls][Spt-BH_xls]_S_1978"/>
      <sheetName val="[Spt-BH.xls][Spt-BH_xls]B__5974"/>
      <sheetName val="[Spt-BH.xls][Spt-BH_xls]B__5975"/>
      <sheetName val="[Spt-BH.xls][Spt-BH_xls]B__5976"/>
      <sheetName val="[Spt-BH.xls][Spt-BH_xls]B__5977"/>
      <sheetName val="[Spt-BH.xls][Spt-BH_xls]_S_1979"/>
      <sheetName val="[Spt-BH.xls][Spt-BH_xls]B__5978"/>
      <sheetName val="[Spt-BH.xls][Spt-BH_xls]B__5979"/>
      <sheetName val="[Spt-BH.xls][Spt-BH_xls]_S_1980"/>
      <sheetName val="[Spt-BH.xls][Spt-BH_xls]B__5980"/>
      <sheetName val="[Spt-BH.xls][Spt-BH_xls]B__5981"/>
      <sheetName val="[Spt-BH.xls][Spt-BH_xls]_S_1981"/>
      <sheetName val="[Spt-BH.xls][Spt-BH.xls]_S_2100"/>
      <sheetName val="[Spt-BH.xls][Spt-BH.xls]B__5997"/>
      <sheetName val="[Spt-BH.xls][Spt-BH.xls]B__5998"/>
      <sheetName val="[Spt-BH.xls][Spt-BH.xls]_S_2102"/>
      <sheetName val="[Spt-BH.xls][Spt-BH.xls]B__5999"/>
      <sheetName val="[Spt-BH.xls][Spt-BH.xls]B__6000"/>
      <sheetName val="[Spt-BH.xls][Spt-BH.xls]B__6001"/>
      <sheetName val="[Spt-BH.xls][Spt-BH.xls]B__6002"/>
      <sheetName val="[Spt-BH.xls][Spt-BH.xls]_S_2101"/>
      <sheetName val="[Spt-BH.xls][Spt-BH.xls]B__6004"/>
      <sheetName val="[Spt-BH.xls][Spt-BH.xls]B__6005"/>
      <sheetName val="[Spt-BH.xls][Spt-BH.xls]_S_2104"/>
      <sheetName val="[Spt-BH.xls][Spt-BH.xls]B__6006"/>
      <sheetName val="[Spt-BH.xls][Spt-BH.xls]B__6007"/>
      <sheetName val="[Spt-BH.xls]B____x005f_x0004______485"/>
      <sheetName val="[Spt-BH.xls]B___x005f_x0000__x000_477"/>
      <sheetName val="[Spt-BH.xls][Spt-BH.xls]B__6008"/>
      <sheetName val="[Spt-BH.xls][Spt-BH.xls]B__6009"/>
      <sheetName val="[Spt-BH.xls][Spt-BH.xls]B__6003"/>
      <sheetName val="[Spt-BH.xls][Spt-BH.xls]_S_2103"/>
      <sheetName val="[Spt-BH.xls][Spt-BH_xls]B__5982"/>
      <sheetName val="[Spt-BH.xls][Spt-BH_xls]B__5983"/>
      <sheetName val="[Spt-BH.xls][Spt-BH_xls]B__5984"/>
      <sheetName val="[Spt-BH.xls][Spt-BH_xls]B__5985"/>
      <sheetName val="[Spt-BH.xls][Spt-BH_xls]_S_1982"/>
      <sheetName val="[Spt-BH.xls][Spt-BH_xls]B__5986"/>
      <sheetName val="[Spt-BH.xls][Spt-BH_xls]B__5987"/>
      <sheetName val="[Spt-BH.xls][Spt-BH_xls]B__5988"/>
      <sheetName val="[Spt-BH.xls][Spt-BH_xls]_S_1983"/>
      <sheetName val="[Spt-BH.xls][Spt-BH_xls]B__5989"/>
      <sheetName val="[Spt-BH.xls][Spt-BH_xls]B__5990"/>
      <sheetName val="[Spt-BH.xls][Spt-BH_xls]B__5991"/>
      <sheetName val="[Spt-BH.xls][Spt-BH_xls]B__5992"/>
      <sheetName val="[Spt-BH.xls][Spt-BH_xls]_S_1984"/>
      <sheetName val="[Spt-BH.xls][Spt-BH_xls]B__5993"/>
      <sheetName val="[Spt-BH.xls][Spt-BH_xls]B__5994"/>
      <sheetName val="[Spt-BH.xls][Spt-BH_xls]_S_1985"/>
      <sheetName val="[Spt-BH.xls][Spt-BH_xls]B__5995"/>
      <sheetName val="[Spt-BH.xls][Spt-BH_xls]B__5996"/>
      <sheetName val="[Spt-BH.xls][Spt-BH_xls]_S_1986"/>
      <sheetName val="[Spt-BH.xls][Spt-BH.xls]_S_2099"/>
      <sheetName val="[Spt-BH.xls][Spt-BH.xls]_S_2105"/>
      <sheetName val="[Spt-BH.xls][Spt-BH.xls]_S_2123"/>
      <sheetName val="[Spt-BH.xls][Spt-BH.xls]B__6011"/>
      <sheetName val="[Spt-BH.xls][Spt-BH.xls]B__6012"/>
      <sheetName val="[Spt-BH.xls][Spt-BH.xls]_S_2106"/>
      <sheetName val="[Spt-BH.xls][Spt-BH.xls]B__6013"/>
      <sheetName val="[Spt-BH.xls][Spt-BH.xls]B__6014"/>
      <sheetName val="[Spt-BH.xls]B____x005f_x0004______486"/>
      <sheetName val="[Spt-BH.xls]B___x005f_x0000__x000_478"/>
      <sheetName val="[Spt-BH.xls][Spt-BH.xls]B__6015"/>
      <sheetName val="[Spt-BH.xls][Spt-BH.xls]B__6016"/>
      <sheetName val="[Spt-BH.xls][Spt-BH.xls]B__6010"/>
      <sheetName val="[Spt-BH.xls][Spt-BH_xls]B__5997"/>
      <sheetName val="[Spt-BH.xls][Spt-BH_xls]B__5998"/>
      <sheetName val="[Spt-BH.xls][Spt-BH_xls]B__5999"/>
      <sheetName val="[Spt-BH.xls][Spt-BH_xls]B__6000"/>
      <sheetName val="[Spt-BH.xls][Spt-BH_xls]_S_1987"/>
      <sheetName val="[Spt-BH.xls][Spt-BH_xls]B__6001"/>
      <sheetName val="[Spt-BH.xls][Spt-BH_xls]B__6002"/>
      <sheetName val="[Spt-BH.xls][Spt-BH_xls]B__6003"/>
      <sheetName val="[Spt-BH.xls][Spt-BH_xls]_S_1988"/>
      <sheetName val="[Spt-BH.xls][Spt-BH_xls]B__6004"/>
      <sheetName val="[Spt-BH.xls][Spt-BH_xls]B__6005"/>
      <sheetName val="[Spt-BH.xls][Spt-BH_xls]B__6006"/>
      <sheetName val="[Spt-BH.xls][Spt-BH_xls]B__6007"/>
      <sheetName val="[Spt-BH.xls][Spt-BH_xls]_S_1989"/>
      <sheetName val="[Spt-BH.xls][Spt-BH_xls]B__6008"/>
      <sheetName val="[Spt-BH.xls][Spt-BH_xls]B__6009"/>
      <sheetName val="[Spt-BH.xls][Spt-BH_xls]_S_1990"/>
      <sheetName val="[Spt-BH.xls][Spt-BH_xls]B__6010"/>
      <sheetName val="[Spt-BH.xls][Spt-BH_xls]B__6011"/>
      <sheetName val="[Spt-BH.xls][Spt-BH_xls]_S_1991"/>
      <sheetName val="[Spt-BH.xls][Spt-BH.xls]_S_2107"/>
      <sheetName val="[Spt-BH.xls][Spt-BH.xls]B__6017"/>
      <sheetName val="[Spt-BH.xls][Spt-BH.xls]B__6018"/>
      <sheetName val="[Spt-BH.xls][Spt-BH.xls]_S_2109"/>
      <sheetName val="[Spt-BH.xls][Spt-BH.xls]B__6019"/>
      <sheetName val="[Spt-BH.xls][Spt-BH.xls]B__6020"/>
      <sheetName val="[Spt-BH.xls][Spt-BH.xls]B__6021"/>
      <sheetName val="[Spt-BH.xls][Spt-BH.xls]B__6022"/>
      <sheetName val="[Spt-BH.xls][Spt-BH.xls]_S_2108"/>
      <sheetName val="[Spt-BH.xls][Spt-BH.xls]_S_2110"/>
      <sheetName val="[Spt-BH.xls][Spt-BH.xls]_S_2111"/>
      <sheetName val="[Spt-BH.xls][Spt-BH.xls]_S_2112"/>
      <sheetName val="[Spt-BH.xls][Spt-BH.xls]_S_2113"/>
      <sheetName val="[Spt-BH.xls][Spt-BH.xls]_S_2114"/>
      <sheetName val="[Spt-BH.xls][Spt-BH.xls]B__6023"/>
      <sheetName val="[Spt-BH.xls][Spt-BH.xls]B__6024"/>
      <sheetName val="[Spt-BH.xls][Spt-BH.xls]_S_2116"/>
      <sheetName val="[Spt-BH.xls][Spt-BH.xls]B__6025"/>
      <sheetName val="[Spt-BH.xls][Spt-BH.xls]B__6026"/>
      <sheetName val="[Spt-BH.xls][Spt-BH.xls]B__6030"/>
      <sheetName val="[Spt-BH.xls][Spt-BH.xls]B__6031"/>
      <sheetName val="[Spt-BH.xls][Spt-BH.xls]_S_2118"/>
      <sheetName val="[Spt-BH.xls][Spt-BH.xls]B__6032"/>
      <sheetName val="[Spt-BH.xls][Spt-BH.xls]B__6033"/>
      <sheetName val="[Spt-BH.xls]B____x005f_x0004______487"/>
      <sheetName val="[Spt-BH.xls][Spt-BH.xls]B__6027"/>
      <sheetName val="[Spt-BH.xls][Spt-BH.xls]B__6028"/>
      <sheetName val="[Spt-BH.xls]B___x005f_x0000__x000_479"/>
      <sheetName val="[Spt-BH.xls][Spt-BH.xls]B__6034"/>
      <sheetName val="[Spt-BH.xls][Spt-BH.xls]B__6035"/>
      <sheetName val="[Spt-BH.xls][Spt-BH.xls]B__6029"/>
      <sheetName val="[Spt-BH.xls][Spt-BH.xls]_S_2117"/>
      <sheetName val="[Spt-BH.xls][Spt-BH_xls]B__6012"/>
      <sheetName val="[Spt-BH.xls][Spt-BH_xls]B__6013"/>
      <sheetName val="[Spt-BH.xls][Spt-BH_xls]B__6014"/>
      <sheetName val="[Spt-BH.xls][Spt-BH_xls]B__6015"/>
      <sheetName val="[Spt-BH.xls][Spt-BH_xls]_S_1992"/>
      <sheetName val="[Spt-BH.xls][Spt-BH_xls]B__6016"/>
      <sheetName val="[Spt-BH.xls][Spt-BH_xls]B__6017"/>
      <sheetName val="[Spt-BH.xls][Spt-BH_xls]B__6018"/>
      <sheetName val="[Spt-BH.xls][Spt-BH_xls]_S_1993"/>
      <sheetName val="[Spt-BH.xls][Spt-BH_xls]B__6019"/>
      <sheetName val="[Spt-BH.xls][Spt-BH_xls]B__6020"/>
      <sheetName val="[Spt-BH.xls][Spt-BH_xls]B__6021"/>
      <sheetName val="[Spt-BH.xls][Spt-BH_xls]B__6022"/>
      <sheetName val="[Spt-BH.xls][Spt-BH_xls]_S_1994"/>
      <sheetName val="[Spt-BH.xls][Spt-BH.xls]_S_2115"/>
      <sheetName val="[Spt-BH.xls][Spt-BH_xls]B__6023"/>
      <sheetName val="[Spt-BH.xls][Spt-BH_xls]B__6024"/>
      <sheetName val="[Spt-BH.xls][Spt-BH_xls]_S_1995"/>
      <sheetName val="[Spt-BH.xls][Spt-BH_xls]B__6025"/>
      <sheetName val="[Spt-BH.xls][Spt-BH_xls]B__6026"/>
      <sheetName val="[Spt-BH.xls][Spt-BH_xls]_S_1996"/>
      <sheetName val="[Spt-BH.xls][Spt-BH.xls]_S_2119"/>
      <sheetName val="[Spt-BH.xls][Spt-BH.xls]B__6036"/>
      <sheetName val="[Spt-BH.xls][Spt-BH.xls]B__6037"/>
      <sheetName val="[Spt-BH.xls][Spt-BH.xls]_S_2121"/>
      <sheetName val="[Spt-BH.xls][Spt-BH.xls]B__6038"/>
      <sheetName val="[Spt-BH.xls][Spt-BH.xls]B__6039"/>
      <sheetName val="[Spt-BH.xls][Spt-BH.xls]B__6040"/>
      <sheetName val="[Spt-BH.xls][Spt-BH.xls]B__6041"/>
      <sheetName val="[Spt-BH.xls][Spt-BH.xls]_S_2120"/>
      <sheetName val="[Spt-BH.xls][Spt-BH.xls]B__6043"/>
      <sheetName val="[Spt-BH.xls][Spt-BH.xls]B__6044"/>
      <sheetName val="[Spt-BH.xls][Spt-BH.xls]B__6045"/>
      <sheetName val="[Spt-BH.xls][Spt-BH.xls]B__6046"/>
      <sheetName val="[Spt-BH.xls]B____x005f_x0004______488"/>
      <sheetName val="[Spt-BH.xls]B___x005f_x0000__x000_480"/>
      <sheetName val="[Spt-BH.xls][Spt-BH.xls]B__6047"/>
      <sheetName val="[Spt-BH.xls][Spt-BH.xls]B__6048"/>
      <sheetName val="[Spt-BH.xls][Spt-BH.xls]B__6042"/>
      <sheetName val="[Spt-BH.xls][Spt-BH.xls]_S_2122"/>
      <sheetName val="[Spt-BH.xls][Spt-BH_xls]B__6027"/>
      <sheetName val="[Spt-BH.xls][Spt-BH_xls]B__6028"/>
      <sheetName val="[Spt-BH.xls][Spt-BH_xls]B__6029"/>
      <sheetName val="[Spt-BH.xls][Spt-BH_xls]B__6030"/>
      <sheetName val="[Spt-BH.xls][Spt-BH_xls]_S_1997"/>
      <sheetName val="[Spt-BH.xls][Spt-BH_xls]B__6031"/>
      <sheetName val="[Spt-BH.xls][Spt-BH_xls]B__6032"/>
      <sheetName val="[Spt-BH.xls][Spt-BH_xls]B__6033"/>
      <sheetName val="[Spt-BH.xls][Spt-BH_xls]_S_1998"/>
      <sheetName val="[Spt-BH.xls][Spt-BH_xls]B__6034"/>
      <sheetName val="[Spt-BH.xls][Spt-BH_xls]B__6035"/>
      <sheetName val="[Spt-BH.xls][Spt-BH_xls]B__6036"/>
      <sheetName val="[Spt-BH.xls][Spt-BH_xls]B__6037"/>
      <sheetName val="[Spt-BH.xls][Spt-BH_xls]_S_1999"/>
      <sheetName val="[Spt-BH.xls][Spt-BH_xls]B__6038"/>
      <sheetName val="[Spt-BH.xls][Spt-BH_xls]B__6039"/>
      <sheetName val="[Spt-BH.xls][Spt-BH_xls]_S_2000"/>
      <sheetName val="[Spt-BH.xls][Spt-BH_xls]B__6040"/>
      <sheetName val="[Spt-BH.xls][Spt-BH_xls]B__6041"/>
      <sheetName val="[Spt-BH.xls][Spt-BH_xls]_S_2001"/>
      <sheetName val="[Spt-BH.xls][Spt-BH.xls]B__6049"/>
      <sheetName val="[Spt-BH.xls][Spt-BH.xls]B__6050"/>
      <sheetName val="[Spt-BH.xls][Spt-BH.xls]_S_2131"/>
      <sheetName val="[Spt-BH.xls][Spt-BH.xls]B__6051"/>
      <sheetName val="[Spt-BH.xls][Spt-BH.xls]B__6052"/>
      <sheetName val="[Spt-BH.xls][Spt-BH.xls]B__6053"/>
      <sheetName val="[Spt-BH.xls][Spt-BH.xls]B__6054"/>
      <sheetName val="[Spt-BH.xls][Spt-BH.xls]_S_2124"/>
      <sheetName val="[Spt-BH.xls][Spt-BH.xls]B__6061"/>
      <sheetName val="[Spt-BH.xls][Spt-BH.xls]B__6062"/>
      <sheetName val="[Spt-BH.xls][Spt-BH.xls]_S_2144"/>
      <sheetName val="[Spt-BH.xls][Spt-BH.xls]B__6063"/>
      <sheetName val="[Spt-BH.xls][Spt-BH.xls]B__6064"/>
      <sheetName val="[Spt-BH.xls]B____x005f_x0004______489"/>
      <sheetName val="[Spt-BH.xls]B___x005f_x0000__x000_481"/>
      <sheetName val="[Spt-BH.xls][Spt-BH.xls]B__6065"/>
      <sheetName val="[Spt-BH.xls][Spt-BH.xls]B__6066"/>
      <sheetName val="[Spt-BH.xls][Spt-BH.xls]B__6055"/>
      <sheetName val="[Spt-BH.xls][Spt-BH.xls]_S_2132"/>
      <sheetName val="[Spt-BH.xls][Spt-BH_xls]B__6042"/>
      <sheetName val="[Spt-BH.xls][Spt-BH_xls]B__6043"/>
      <sheetName val="[Spt-BH.xls][Spt-BH_xls]B__6044"/>
      <sheetName val="[Spt-BH.xls][Spt-BH_xls]B__6045"/>
      <sheetName val="[Spt-BH.xls][Spt-BH_xls]_S_2002"/>
      <sheetName val="[Spt-BH.xls][Spt-BH_xls]B__6046"/>
      <sheetName val="[Spt-BH.xls][Spt-BH_xls]B__6047"/>
      <sheetName val="[Spt-BH.xls][Spt-BH_xls]B__6048"/>
      <sheetName val="[Spt-BH.xls][Spt-BH_xls]_S_2003"/>
      <sheetName val="[Spt-BH.xls][Spt-BH_xls]B__6049"/>
      <sheetName val="[Spt-BH.xls][Spt-BH_xls]B__6050"/>
      <sheetName val="[Spt-BH.xls][Spt-BH_xls]B__6051"/>
      <sheetName val="[Spt-BH.xls][Spt-BH_xls]B__6052"/>
      <sheetName val="[Spt-BH.xls][Spt-BH_xls]_S_2004"/>
      <sheetName val="[Spt-BH.xls][Spt-BH_xls]B__6053"/>
      <sheetName val="[Spt-BH.xls][Spt-BH_xls]B__6054"/>
      <sheetName val="[Spt-BH.xls][Spt-BH_xls]_S_2005"/>
      <sheetName val="[Spt-BH.xls][Spt-BH_xls]B__6055"/>
      <sheetName val="[Spt-BH.xls][Spt-BH_xls]B__6056"/>
      <sheetName val="[Spt-BH.xls][Spt-BH_xls]_S_2006"/>
      <sheetName val="[Spt-BH.xls][Spt-BH.xls]_S_2126"/>
      <sheetName val="[Spt-BH.xls][Spt-BH.xls]_S_2125"/>
      <sheetName val="[Spt-BH.xls][Spt-BH.xls]B__6056"/>
      <sheetName val="[Spt-BH.xls][Spt-BH.xls]_S_2129"/>
      <sheetName val="[Spt-BH.xls][Spt-BH.xls]B__6057"/>
      <sheetName val="[Spt-BH.xls][Spt-BH.xls]B__6058"/>
      <sheetName val="[Spt-BH.xls][Spt-BH.xls]B__6059"/>
      <sheetName val="[Spt-BH.xls][Spt-BH.xls]B__6060"/>
      <sheetName val="[Spt-BH.xls][Spt-BH.xls]_S_2127"/>
      <sheetName val="[Spt-BH.xls][Spt-BH.xls]_S_2128"/>
      <sheetName val="[Spt-BH.xls][Spt-BH.xls]_S_2130"/>
      <sheetName val="[Spt-BH.xls][Spt-BH.xls]B__6067"/>
      <sheetName val="[Spt-BH.xls][Spt-BH.xls]B__6068"/>
      <sheetName val="[Spt-BH.xls][Spt-BH.xls]_S_2139"/>
      <sheetName val="[Spt-BH.xls][Spt-BH.xls]B__6069"/>
      <sheetName val="[Spt-BH.xls][Spt-BH.xls]_S_2137"/>
      <sheetName val="[Spt-BH.xls][Spt-BH.xls]B__6070"/>
      <sheetName val="[Spt-BH.xls][Spt-BH.xls]B__6071"/>
      <sheetName val="[Spt-BH.xls][Spt-BH.xls]B__6072"/>
      <sheetName val="[Spt-BH.xls][Spt-BH.xls]_S_2138"/>
      <sheetName val="[Spt-BH.xls][Spt-BH.xls]B__6074"/>
      <sheetName val="[Spt-BH.xls][Spt-BH.xls]B__6075"/>
      <sheetName val="[Spt-BH.xls][Spt-BH.xls]_S_2143"/>
      <sheetName val="[Spt-BH.xls][Spt-BH.xls]B__6076"/>
      <sheetName val="[Spt-BH.xls][Spt-BH.xls]B__6077"/>
      <sheetName val="[Spt-BH.xls]B____x005f_x0004______490"/>
      <sheetName val="[Spt-BH.xls]B___x005f_x0000__x000_482"/>
      <sheetName val="[Spt-BH.xls][Spt-BH.xls]B__6078"/>
      <sheetName val="[Spt-BH.xls][Spt-BH.xls]B__6079"/>
      <sheetName val="[Spt-BH.xls][Spt-BH.xls]B__6073"/>
      <sheetName val="[Spt-BH.xls][Spt-BH.xls]_S_2140"/>
      <sheetName val="[Spt-BH.xls][Spt-BH_xls]B__6057"/>
      <sheetName val="[Spt-BH.xls][Spt-BH_xls]B__6058"/>
      <sheetName val="[Spt-BH.xls][Spt-BH_xls]B__6059"/>
      <sheetName val="[Spt-BH.xls][Spt-BH_xls]B__6060"/>
      <sheetName val="[Spt-BH.xls][Spt-BH_xls]_S_2007"/>
      <sheetName val="[Spt-BH.xls][Spt-BH_xls]B__6061"/>
      <sheetName val="[Spt-BH.xls][Spt-BH_xls]B__6062"/>
      <sheetName val="[Spt-BH.xls][Spt-BH_xls]B__6063"/>
      <sheetName val="[Spt-BH.xls][Spt-BH_xls]_S_2008"/>
      <sheetName val="[Spt-BH.xls][Spt-BH_xls]B__6064"/>
      <sheetName val="[Spt-BH.xls][Spt-BH_xls]B__6065"/>
      <sheetName val="[Spt-BH.xls][Spt-BH_xls]B__6066"/>
      <sheetName val="[Spt-BH.xls][Spt-BH_xls]B__6067"/>
      <sheetName val="[Spt-BH.xls][Spt-BH_xls]_S_2009"/>
      <sheetName val="[Spt-BH.xls][Spt-BH_xls]B__6068"/>
      <sheetName val="[Spt-BH.xls][Spt-BH_xls]B__6069"/>
      <sheetName val="[Spt-BH.xls][Spt-BH_xls]_S_2010"/>
      <sheetName val="[Spt-BH.xls][Spt-BH_xls]B__6070"/>
      <sheetName val="[Spt-BH.xls][Spt-BH_xls]B__6071"/>
      <sheetName val="[Spt-BH.xls][Spt-BH_xls]_S_2011"/>
      <sheetName val="[Spt-BH.xls][Spt-BH.xls]_S_2133"/>
      <sheetName val="[Spt-BH.xls][Spt-BH.xls]_S_2134"/>
      <sheetName val="[Spt-BH.xls][Spt-BH.xls]_S_2135"/>
      <sheetName val="[Spt-BH.xls][Spt-BH.xls]_S_2136"/>
      <sheetName val="[Spt-BH.xls][Spt-BH.xls]_S_2142"/>
      <sheetName val="[Spt-BH.xls][Spt-BH.xls]_S_2141"/>
      <sheetName val="[Spt-BH.xls][Spt-BH.xls]_S_2146"/>
      <sheetName val="[Spt-BH.xls][Spt-BH.xls]B__6080"/>
      <sheetName val="[Spt-BH.xls][Spt-BH.xls]B__6081"/>
      <sheetName val="[Spt-BH.xls][Spt-BH.xls]_S_2148"/>
      <sheetName val="[Spt-BH.xls][Spt-BH.xls]B__6082"/>
      <sheetName val="[Spt-BH.xls][Spt-BH.xls]B__6083"/>
      <sheetName val="[Spt-BH.xls][Spt-BH.xls]B__6087"/>
      <sheetName val="[Spt-BH.xls][Spt-BH.xls]B__6088"/>
      <sheetName val="[Spt-BH.xls][Spt-BH.xls]_S_2150"/>
      <sheetName val="[Spt-BH.xls][Spt-BH.xls]B__6089"/>
      <sheetName val="[Spt-BH.xls][Spt-BH.xls]B__6090"/>
      <sheetName val="[Spt-BH.xls]B____x005f_x0004______491"/>
      <sheetName val="[Spt-BH.xls][Spt-BH.xls]B__6084"/>
      <sheetName val="[Spt-BH.xls][Spt-BH.xls]B__6085"/>
      <sheetName val="[Spt-BH.xls]B___x005f_x0000__x000_483"/>
      <sheetName val="[Spt-BH.xls][Spt-BH.xls]B__6091"/>
      <sheetName val="[Spt-BH.xls][Spt-BH.xls]B__6092"/>
      <sheetName val="[Spt-BH.xls][Spt-BH.xls]B__6086"/>
      <sheetName val="[Spt-BH.xls][Spt-BH.xls]_S_2149"/>
      <sheetName val="[Spt-BH.xls][Spt-BH_xls]B__6072"/>
      <sheetName val="[Spt-BH.xls][Spt-BH_xls]B__6073"/>
      <sheetName val="[Spt-BH.xls][Spt-BH_xls]B__6074"/>
      <sheetName val="[Spt-BH.xls][Spt-BH_xls]B__6075"/>
      <sheetName val="[Spt-BH.xls][Spt-BH_xls]_S_2012"/>
      <sheetName val="[Spt-BH.xls][Spt-BH_xls]B__6076"/>
      <sheetName val="[Spt-BH.xls][Spt-BH_xls]B__6077"/>
      <sheetName val="[Spt-BH.xls][Spt-BH_xls]B__6078"/>
      <sheetName val="[Spt-BH.xls][Spt-BH_xls]_S_2013"/>
      <sheetName val="[Spt-BH.xls][Spt-BH_xls]B__6079"/>
      <sheetName val="[Spt-BH.xls][Spt-BH_xls]B__6080"/>
      <sheetName val="[Spt-BH.xls][Spt-BH_xls]B__6081"/>
      <sheetName val="[Spt-BH.xls][Spt-BH_xls]B__6082"/>
      <sheetName val="[Spt-BH.xls][Spt-BH_xls]_S_2014"/>
      <sheetName val="[Spt-BH.xls][Spt-BH.xls]_S_2147"/>
      <sheetName val="[Spt-BH.xls][Spt-BH_xls]B__6083"/>
      <sheetName val="[Spt-BH.xls][Spt-BH_xls]B__6084"/>
      <sheetName val="[Spt-BH.xls][Spt-BH_xls]_S_2015"/>
      <sheetName val="[Spt-BH.xls][Spt-BH_xls]B__6085"/>
      <sheetName val="[Spt-BH.xls][Spt-BH_xls]B__6086"/>
      <sheetName val="[Spt-BH.xls][Spt-BH_xls]_S_2016"/>
      <sheetName val="[Spt-BH.xls][Spt-BH.xls]_S_2145"/>
      <sheetName val="abs 2125 (2)"/>
      <sheetName val="[Spt-BH.xls][Spt-BH.xls]B__6131"/>
      <sheetName val="[Spt-BH.xls][Spt-BH.xls]B__6132"/>
      <sheetName val="[Spt-BH.xls][Spt-BH.xls]_S_2156"/>
      <sheetName val="[Spt-BH.xls][Spt-BH.xls]B__6133"/>
      <sheetName val="[Spt-BH.xls][Spt-BH.xls]B__6134"/>
      <sheetName val="[Spt-BH.xls]B____x005f_x0004______496"/>
      <sheetName val="[Spt-BH.xls]B___x005f_x0000__x000_488"/>
      <sheetName val="[Spt-BH.xls][Spt-BH.xls]B__6135"/>
      <sheetName val="[Spt-BH.xls][Spt-BH.xls]B__6124"/>
      <sheetName val="[Spt-BH.xls][Spt-BH.xls]B__6125"/>
      <sheetName val="[Spt-BH.xls][Spt-BH.xls]_S_2154"/>
      <sheetName val="[Spt-BH.xls][Spt-BH.xls]B__6126"/>
      <sheetName val="[Spt-BH.xls][Spt-BH.xls]B__6127"/>
      <sheetName val="[Spt-BH.xls][Spt-BH.xls]_S_2152"/>
      <sheetName val="[Spt-BH.xls][Spt-BH.xls]B__6136"/>
      <sheetName val="[Spt-BH.xls][Spt-BH.xls]B__6128"/>
      <sheetName val="[Spt-BH.xls][Spt-BH.xls]B__6129"/>
      <sheetName val="[Spt-BH.xls][Spt-BH.xls]_S_2155"/>
      <sheetName val="[Spt-BH.xls][Spt-BH_xls]B__6087"/>
      <sheetName val="[Spt-BH.xls][Spt-BH_xls]B__6088"/>
      <sheetName val="[Spt-BH.xls][Spt-BH_xls]B__6089"/>
      <sheetName val="[Spt-BH.xls][Spt-BH_xls]B__6090"/>
      <sheetName val="[Spt-BH.xls][Spt-BH_xls]_S_2017"/>
      <sheetName val="[Spt-BH.xls][Spt-BH_xls]B__6091"/>
      <sheetName val="[Spt-BH.xls][Spt-BH_xls]B__6092"/>
      <sheetName val="[Spt-BH.xls][Spt-BH_xls]B__6093"/>
      <sheetName val="[Spt-BH.xls][Spt-BH_xls]_S_2018"/>
      <sheetName val="[Spt-BH.xls][Spt-BH_xls]B__6094"/>
      <sheetName val="[Spt-BH.xls][Spt-BH_xls]B__6095"/>
      <sheetName val="[Spt-BH.xls][Spt-BH_xls]B__6096"/>
      <sheetName val="[Spt-BH.xls][Spt-BH_xls]B__6097"/>
      <sheetName val="[Spt-BH.xls][Spt-BH_xls]_S_2019"/>
      <sheetName val="[Spt-BH.xls][Spt-BH.xls]B__6130"/>
      <sheetName val="[Spt-BH.xls][Spt-BH.xls]_S_2153"/>
      <sheetName val="[Spt-BH.xls][Spt-BH_xls]B__6098"/>
      <sheetName val="[Spt-BH.xls][Spt-BH_xls]B__6099"/>
      <sheetName val="[Spt-BH.xls][Spt-BH_xls]_S_2020"/>
      <sheetName val="[Spt-BH.xls][Spt-BH_xls]B__6100"/>
      <sheetName val="[Spt-BH.xls][Spt-BH_xls]B__6101"/>
      <sheetName val="[Spt-BH.xls][Spt-BH_xls]_S_2021"/>
      <sheetName val="[Spt-BH.xls][Spt-BH.xls]_S_2151"/>
      <sheetName val="Lead statement"/>
      <sheetName val="_Spt-BH.xls__Spt-BH.xls_B___674"/>
      <sheetName val="_Spt-BH.xls__Spt-BH.xls_B___675"/>
      <sheetName val="_Spt-BH.xls__Spt-BH.xls__Sp_157"/>
      <sheetName val="_Spt-BH.xls__Spt-BH.xls_B___676"/>
      <sheetName val="_Spt-BH.xls__Spt-BH.xls_B___677"/>
      <sheetName val="D2_CO"/>
      <sheetName val="rdamdata"/>
      <sheetName val="B@___x005f_x005f_x005f_x005F_x005f_x0004_@_"/>
      <sheetName val="B@__x005f_x005f_x005f_x005F_x005f_x005f_x00"/>
      <sheetName val="B@___x005f_x005f_x005f_x005F_x005f_x005f_x0"/>
      <sheetName val="zone-2"/>
      <sheetName val="Schedules PL"/>
      <sheetName val="Schedules BS"/>
      <sheetName val="Z1_DATA"/>
      <sheetName val="MHNO_LEV"/>
      <sheetName val="[Spt-BH.xls][Spt-BH.xls]B__6099"/>
      <sheetName val="[Spt-BH.xls][Spt-BH.xls]B__6100"/>
      <sheetName val="[Spt-BH.xls][Spt-BH.xls]B__6101"/>
      <sheetName val="[Spt-BH.xls][Spt-BH.xls]B__6102"/>
      <sheetName val="[Spt-BH.xls]B____x005f_x0004______494"/>
      <sheetName val="[Spt-BH.xls]B___x005f_x0000__x000_486"/>
      <sheetName val="[Spt-BH.xls][Spt-BH.xls]B__6103"/>
      <sheetName val="[Spt-BH.xls][Spt-BH.xls]B__6095"/>
      <sheetName val="[Spt-BH.xls][Spt-BH.xls]B__6096"/>
      <sheetName val="[Spt-BH.xls][Spt-BH.xls]B__6097"/>
      <sheetName val="[Spt-BH.xls][Spt-BH.xls]B__6098"/>
      <sheetName val="[Spt-BH.xls][Spt-BH.xls]B__6104"/>
      <sheetName val="[Spt-BH.xls]B____x005f_x0004______493"/>
      <sheetName val="[Spt-BH.xls]B____x005f_x0004______492"/>
      <sheetName val="[Spt-BH.xls]B___x005f_x0000__x000_484"/>
      <sheetName val="_Spt-BH.xls__Spt-BH.xls_B___122"/>
      <sheetName val="_Spt-BH.xls__Spt-BH.xls_B___123"/>
      <sheetName val="_Spt-BH.xls__Spt-BH.xls__Spt_44"/>
      <sheetName val="_Spt-BH.xls__Spt-BH.xls_B___124"/>
      <sheetName val="_Spt-BH.xls__Spt-BH.xls_B___125"/>
      <sheetName val="_Spt-BH.xls__Spt-BH.xls_B___126"/>
      <sheetName val="_Spt-BH.xls_B____x005f_x0004_______12"/>
      <sheetName val="_Spt-BH.xls_B___x005f_x0000__x005f_x0004_12"/>
      <sheetName val="_Spt-BH.xls__Spt-BH.xls_B___115"/>
      <sheetName val="_Spt-BH.xls__Spt-BH.xls_B___116"/>
      <sheetName val="_Spt-BH.xls__Spt-BH.xls__Spt_42"/>
      <sheetName val="_Spt-BH.xls__Spt-BH.xls_B___117"/>
      <sheetName val="_Spt-BH.xls__Spt-BH.xls_B___118"/>
      <sheetName val="_Spt-BH.xls__Spt-BH.xls_B___119"/>
      <sheetName val="_Spt-BH.xls__Spt-BH.xls_B___127"/>
      <sheetName val="_Spt-BH.xls__Spt-BH.xls_B___120"/>
      <sheetName val="_Spt-BH.xls__Spt-BH.xls_B___121"/>
      <sheetName val="_Spt-BH.xls__Spt-BH.xls__Spt_43"/>
      <sheetName val="_Spt-BH.xls__Spt-BH_xls_B____22"/>
      <sheetName val="_Spt-BH.xls__Spt-BH_xls_B____23"/>
      <sheetName val="_Spt-BH.xls__Spt-BH.xls__Spt_41"/>
      <sheetName val="_Spt-BH.xls__Spt-BH.xls__Spt_39"/>
      <sheetName val="_Spt-BH.xls__Spt-BH.xls_B___135"/>
      <sheetName val="_Spt-BH.xls__Spt-BH.xls_B___136"/>
      <sheetName val="_Spt-BH.xls__Spt-BH.xls__Spt_49"/>
      <sheetName val="_Spt-BH.xls__Spt-BH.xls_B___137"/>
      <sheetName val="_Spt-BH.xls__Spt-BH.xls_B___138"/>
      <sheetName val="_Spt-BH.xls__Spt-BH.xls_B___139"/>
      <sheetName val="_Spt-BH.xls_B____x005f_x0004_______13"/>
      <sheetName val="_Spt-BH.xls_B___x005f_x0000__x005f_x0004_13"/>
      <sheetName val="_Spt-BH.xls__Spt-BH.xls_B___140"/>
      <sheetName val="_Spt-BH.xls__Spt-BH.xls_B___128"/>
      <sheetName val="_Spt-BH.xls__Spt-BH.xls_B___129"/>
      <sheetName val="_Spt-BH.xls__Spt-BH.xls__Spt_47"/>
      <sheetName val="_Spt-BH.xls__Spt-BH.xls_B___130"/>
      <sheetName val="_Spt-BH.xls__Spt-BH.xls_B___131"/>
      <sheetName val="_Spt-BH.xls__Spt-BH.xls_B___132"/>
      <sheetName val="_Spt-BH.xls__Spt-BH.xls__Spt_45"/>
      <sheetName val="_Spt-BH.xls__Spt-BH.xls_B___133"/>
      <sheetName val="_Spt-BH.xls__Spt-BH.xls_B___134"/>
      <sheetName val="_Spt-BH.xls__Spt-BH.xls__Spt_48"/>
      <sheetName val="_Spt-BH.xls__Spt-BH_xls_B____24"/>
      <sheetName val="_Spt-BH.xls__Spt-BH_xls_B____25"/>
      <sheetName val="_Spt-BH.xls__Spt-BH.xls__Spt_46"/>
      <sheetName val="_Spt-BH.xls__Spt-BH_xls__Spt__2"/>
      <sheetName val="_Spt-BH.xls__Spt-BH_xls_B____26"/>
      <sheetName val="_Spt-BH.xls__Spt-BH_xls_B____27"/>
      <sheetName val="_Spt-BH.xls__Spt-BH_xls_B____28"/>
      <sheetName val="_Spt-BH.xls__Spt-BH_xls__Spt__3"/>
      <sheetName val="_Spt-BH.xls__Spt-BH.xls_B___143"/>
      <sheetName val="_Spt-BH.xls__Spt-BH.xls__Spt_53"/>
      <sheetName val="_Spt-BH.xls__Spt-BH.xls_B___144"/>
      <sheetName val="_Spt-BH.xls__Spt-BH.xls_B___145"/>
      <sheetName val="_Spt-BH.xls_B____x005f_x0004_______15"/>
      <sheetName val="_Spt-BH.xls_B___x005f_x0000__x005f_x0004_15"/>
      <sheetName val="_Spt-BH.xls__Spt-BH.xls__Spt_51"/>
      <sheetName val="_Spt-BH.xls__Spt-BH.xls_B___146"/>
      <sheetName val="_Spt-BH.xls__Spt-BH.xls_B___141"/>
      <sheetName val="_Spt-BH.xls__Spt-BH.xls_B___142"/>
      <sheetName val="_Spt-BH.xls__Spt-BH.xls__Spt_52"/>
      <sheetName val="_Spt-BH.xls__Spt-BH_xls_B____34"/>
      <sheetName val="_Spt-BH.xls__Spt-BH_xls_B____35"/>
      <sheetName val="_Spt-BH.xls__Spt-BH.xls__Spt_50"/>
      <sheetName val="_Spt-BH.xls__Spt-BH_xls__Spt__6"/>
      <sheetName val="_Spt-BH.xls__Spt-BH_xls_B____36"/>
      <sheetName val="_Spt-BH.xls__Spt-BH_xls_B____37"/>
      <sheetName val="_Spt-BH.xls__Spt-BH_xls_B____38"/>
      <sheetName val="_Spt-BH.xls__Spt-BH_xls__Spt__7"/>
      <sheetName val="_Spt-BH.xls_B____x005f_x0004_______14"/>
      <sheetName val="_Spt-BH.xls_B___x005f_x0000__x005f_x0004_14"/>
      <sheetName val="_Spt-BH.xls__Spt-BH_xls_B____29"/>
      <sheetName val="_Spt-BH.xls__Spt-BH_xls_B____30"/>
      <sheetName val="_Spt-BH.xls__Spt-BH_xls__Spt__4"/>
      <sheetName val="_Spt-BH.xls__Spt-BH_xls_B____31"/>
      <sheetName val="_Spt-BH.xls__Spt-BH_xls_B____32"/>
      <sheetName val="_Spt-BH.xls__Spt-BH_xls_B____33"/>
      <sheetName val="_Spt-BH.xls__Spt-BH_xls__Spt__5"/>
      <sheetName val="ABB"/>
      <sheetName val="GE"/>
      <sheetName val="CAUSTIC"/>
      <sheetName val="[Spt-BH.xls]B___x005f_x0000__x000_485"/>
      <sheetName val="[Spt-BH.xls][Spt-BH.xls]B__6093"/>
      <sheetName val="[Spt-BH.xls][Spt-BH.xls]B__6094"/>
      <sheetName val="[Spt-BH.xls][Spt-BH.xls]B__6105"/>
      <sheetName val="[Spt-BH.xls][Spt-BH.xls]B__6106"/>
      <sheetName val="[Spt-BH.xls][Spt-BH.xls]B__6107"/>
      <sheetName val="[Spt-BH.xls][Spt-BH.xls]B__6108"/>
      <sheetName val="[Spt-BH.xls][Spt-BH.xls]B__6109"/>
      <sheetName val="[Spt-BH.xls][Spt-BH.xls]B__6110"/>
      <sheetName val="[Spt-BH.xls][Spt-BH.xls]B__6118"/>
      <sheetName val="[Spt-BH.xls][Spt-BH.xls]B__6119"/>
      <sheetName val="[Spt-BH.xls][Spt-BH.xls]B__6120"/>
      <sheetName val="[Spt-BH.xls][Spt-BH.xls]B__6121"/>
      <sheetName val="[Spt-BH.xls]B____x005f_x0004______495"/>
      <sheetName val="[Spt-BH.xls]B___x005f_x0000__x000_487"/>
      <sheetName val="[Spt-BH.xls][Spt-BH.xls]B__6122"/>
      <sheetName val="[Spt-BH.xls][Spt-BH.xls]B__6111"/>
      <sheetName val="[Spt-BH.xls][Spt-BH.xls]B__6112"/>
      <sheetName val="[Spt-BH.xls][Spt-BH.xls]B__6113"/>
      <sheetName val="[Spt-BH.xls][Spt-BH.xls]B__6114"/>
      <sheetName val="[Spt-BH.xls][Spt-BH.xls]B__6123"/>
      <sheetName val="[Spt-BH.xls][Spt-BH.xls]B__6115"/>
      <sheetName val="[Spt-BH.xls][Spt-BH.xls]B__6116"/>
      <sheetName val="[Spt-BH.xls][Spt-BH.xls]B__6117"/>
      <sheetName val="[Spt-BH.xls][Spt-BH.xls]B__6137"/>
      <sheetName val="[Spt-BH.xls][Spt-BH.xls]B__6138"/>
      <sheetName val="[Spt-BH.xls][Spt-BH.xls]_S_2159"/>
      <sheetName val="[Spt-BH.xls][Spt-BH.xls]B__6139"/>
      <sheetName val="[Spt-BH.xls][Spt-BH.xls]B__6140"/>
      <sheetName val="[Spt-BH.xls][Spt-BH.xls]B__6141"/>
      <sheetName val="[Spt-BH.xls][Spt-BH.xls]_S_2157"/>
      <sheetName val="[Spt-BH.xls][Spt-BH.xls]B__6142"/>
      <sheetName val="[Spt-BH.xls][Spt-BH.xls]_S_2158"/>
      <sheetName val="[Spt-BH.xls][Spt-BH.xls]_S_2206"/>
      <sheetName val="[Spt-BH.xls][Spt-BH.xls]B__6312"/>
      <sheetName val="[Spt-BH.xls][Spt-BH.xls]B__6313"/>
      <sheetName val="[Spt-BH.xls][Spt-BH.xls]_S_2208"/>
      <sheetName val="[Spt-BH.xls][Spt-BH.xls]B__6314"/>
      <sheetName val="[Spt-BH.xls][Spt-BH.xls]B__6315"/>
      <sheetName val="[Spt-BH.xls][Spt-BH.xls]B__6316"/>
      <sheetName val="[Spt-BH.xls][Spt-BH.xls]B__6317"/>
      <sheetName val="[Spt-BH.xls][Spt-BH.xls]_S_2207"/>
      <sheetName val="[Spt-BH.xls][Spt-BH.xls]B__6319"/>
      <sheetName val="[Spt-BH.xls][Spt-BH.xls]B__6320"/>
      <sheetName val="[Spt-BH.xls][Spt-BH.xls]_S_2210"/>
      <sheetName val="[Spt-BH.xls][Spt-BH.xls]B__6321"/>
      <sheetName val="[Spt-BH.xls][Spt-BH.xls]B__6322"/>
      <sheetName val="[Spt-BH.xls]B____x005f_x0004______518"/>
      <sheetName val="[Spt-BH.xls]B___x005f_x0000__x000_510"/>
      <sheetName val="[Spt-BH.xls][Spt-BH.xls]B__6323"/>
      <sheetName val="[Spt-BH.xls][Spt-BH.xls]B__6324"/>
      <sheetName val="[Spt-BH.xls][Spt-BH.xls]B__6318"/>
      <sheetName val="[Spt-BH.xls][Spt-BH.xls]_S_2209"/>
      <sheetName val="[Spt-BH.xls][Spt-BH_xls]B__6477"/>
      <sheetName val="[Spt-BH.xls][Spt-BH_xls]B__6478"/>
      <sheetName val="[Spt-BH.xls][Spt-BH_xls]B__6479"/>
      <sheetName val="[Spt-BH.xls][Spt-BH_xls]B__6480"/>
      <sheetName val="[Spt-BH.xls][Spt-BH_xls]_S_2147"/>
      <sheetName val="[Spt-BH.xls][Spt-BH_xls]B__6481"/>
      <sheetName val="[Spt-BH.xls][Spt-BH_xls]B__6482"/>
      <sheetName val="[Spt-BH.xls][Spt-BH_xls]B__6483"/>
      <sheetName val="[Spt-BH.xls][Spt-BH_xls]_S_2148"/>
      <sheetName val="[Spt-BH.xls][Spt-BH_xls]B__6484"/>
      <sheetName val="[Spt-BH.xls][Spt-BH_xls]B__6485"/>
      <sheetName val="[Spt-BH.xls][Spt-BH_xls]B__6486"/>
      <sheetName val="[Spt-BH.xls][Spt-BH_xls]B__6487"/>
      <sheetName val="[Spt-BH.xls][Spt-BH_xls]_S_2149"/>
      <sheetName val="[Spt-BH.xls][Spt-BH_xls]B__6488"/>
      <sheetName val="[Spt-BH.xls][Spt-BH_xls]B__6489"/>
      <sheetName val="[Spt-BH.xls][Spt-BH_xls]_S_2150"/>
      <sheetName val="[Spt-BH.xls][Spt-BH_xls]B__6490"/>
      <sheetName val="[Spt-BH.xls][Spt-BH_xls]B__6491"/>
      <sheetName val="[Spt-BH.xls][Spt-BH_xls]_S_2151"/>
      <sheetName val="[Spt-BH.xls][Spt-BH.xls]_S_2174"/>
      <sheetName val="[Spt-BH.xls][Spt-BH.xls]B__6211"/>
      <sheetName val="[Spt-BH.xls][Spt-BH.xls]B__6212"/>
      <sheetName val="[Spt-BH.xls][Spt-BH.xls]_S_2184"/>
      <sheetName val="[Spt-BH.xls][Spt-BH.xls]B__6213"/>
      <sheetName val="[Spt-BH.xls][Spt-BH.xls]B__6214"/>
      <sheetName val="[Spt-BH.xls][Spt-BH.xls]B__6215"/>
      <sheetName val="[Spt-BH.xls][Spt-BH.xls]B__6216"/>
      <sheetName val="[Spt-BH.xls][Spt-BH.xls]_S_2175"/>
      <sheetName val="[Spt-BH.xls][Spt-BH.xls]B__6245"/>
      <sheetName val="[Spt-BH.xls][Spt-BH.xls]B__6246"/>
      <sheetName val="[Spt-BH.xls][Spt-BH.xls]_S_2186"/>
      <sheetName val="[Spt-BH.xls][Spt-BH.xls]B__6247"/>
      <sheetName val="[Spt-BH.xls][Spt-BH.xls]B__6248"/>
      <sheetName val="[Spt-BH.xls]B____x005f_x0004______507"/>
      <sheetName val="[Spt-BH.xls]B___x005f_x0000__x000_499"/>
      <sheetName val="[Spt-BH.xls][Spt-BH.xls]B__6249"/>
      <sheetName val="[Spt-BH.xls][Spt-BH.xls]B__6250"/>
      <sheetName val="[Spt-BH.xls][Spt-BH.xls]B__6217"/>
      <sheetName val="[Spt-BH.xls][Spt-BH.xls]_S_2185"/>
      <sheetName val="[Spt-BH.xls][Spt-BH_xls]B__6312"/>
      <sheetName val="[Spt-BH.xls][Spt-BH_xls]B__6313"/>
      <sheetName val="[Spt-BH.xls][Spt-BH_xls]B__6314"/>
      <sheetName val="[Spt-BH.xls][Spt-BH_xls]B__6315"/>
      <sheetName val="[Spt-BH.xls][Spt-BH_xls]_S_2092"/>
      <sheetName val="[Spt-BH.xls][Spt-BH_xls]B__6316"/>
      <sheetName val="[Spt-BH.xls][Spt-BH_xls]B__6317"/>
      <sheetName val="[Spt-BH.xls][Spt-BH_xls]B__6318"/>
      <sheetName val="[Spt-BH.xls][Spt-BH_xls]_S_2093"/>
      <sheetName val="[Spt-BH.xls][Spt-BH_xls]B__6319"/>
      <sheetName val="[Spt-BH.xls][Spt-BH_xls]B__6320"/>
      <sheetName val="[Spt-BH.xls][Spt-BH_xls]B__6321"/>
      <sheetName val="[Spt-BH.xls][Spt-BH_xls]B__6322"/>
      <sheetName val="[Spt-BH.xls][Spt-BH_xls]_S_2094"/>
      <sheetName val="[Spt-BH.xls][Spt-BH_xls]B__6323"/>
      <sheetName val="[Spt-BH.xls][Spt-BH_xls]B__6324"/>
      <sheetName val="[Spt-BH.xls][Spt-BH_xls]_S_2095"/>
      <sheetName val="[Spt-BH.xls][Spt-BH_xls]B__6325"/>
      <sheetName val="[Spt-BH.xls][Spt-BH_xls]B__6326"/>
      <sheetName val="[Spt-BH.xls][Spt-BH_xls]_S_2096"/>
      <sheetName val="[Spt-BH.xls][Spt-BH_xls]B__6102"/>
      <sheetName val="[Spt-BH.xls][Spt-BH_xls]B__6103"/>
      <sheetName val="[Spt-BH.xls][Spt-BH_xls]B__6104"/>
      <sheetName val="[Spt-BH.xls][Spt-BH_xls]B__6105"/>
      <sheetName val="[Spt-BH.xls][Spt-BH_xls]_S_2022"/>
      <sheetName val="[Spt-BH.xls][Spt-BH_xls]B__6106"/>
      <sheetName val="[Spt-BH.xls][Spt-BH_xls]B__6107"/>
      <sheetName val="[Spt-BH.xls][Spt-BH_xls]B__6108"/>
      <sheetName val="[Spt-BH.xls][Spt-BH_xls]_S_2023"/>
      <sheetName val="[Spt-BH.xls][Spt-BH_xls]B__6109"/>
      <sheetName val="[Spt-BH.xls][Spt-BH_xls]B__6110"/>
      <sheetName val="[Spt-BH.xls][Spt-BH_xls]B__6111"/>
      <sheetName val="[Spt-BH.xls][Spt-BH_xls]B__6112"/>
      <sheetName val="[Spt-BH.xls][Spt-BH_xls]_S_2024"/>
      <sheetName val="[Spt-BH.xls][Spt-BH_xls]B__6113"/>
      <sheetName val="[Spt-BH.xls][Spt-BH_xls]B__6114"/>
      <sheetName val="[Spt-BH.xls][Spt-BH_xls]_S_2025"/>
      <sheetName val="[Spt-BH.xls][Spt-BH_xls]B__6115"/>
      <sheetName val="[Spt-BH.xls][Spt-BH_xls]B__6116"/>
      <sheetName val="[Spt-BH.xls][Spt-BH_xls]_S_2026"/>
      <sheetName val="[Spt-BH.xls][Spt-BH.xls]_S_2170"/>
      <sheetName val="[Spt-BH.xls][Spt-BH.xls]B__6198"/>
      <sheetName val="[Spt-BH.xls][Spt-BH.xls]B__6199"/>
      <sheetName val="[Spt-BH.xls][Spt-BH.xls]_S_2172"/>
      <sheetName val="[Spt-BH.xls][Spt-BH.xls]B__6200"/>
      <sheetName val="[Spt-BH.xls][Spt-BH.xls]B__6201"/>
      <sheetName val="[Spt-BH.xls][Spt-BH.xls]B__6202"/>
      <sheetName val="[Spt-BH.xls][Spt-BH.xls]B__6203"/>
      <sheetName val="[Spt-BH.xls][Spt-BH.xls]_S_2171"/>
      <sheetName val="[Spt-BH.xls][Spt-BH.xls]B__6205"/>
      <sheetName val="[Spt-BH.xls][Spt-BH.xls]B__6206"/>
      <sheetName val="[Spt-BH.xls][Spt-BH.xls]B__6207"/>
      <sheetName val="[Spt-BH.xls][Spt-BH.xls]B__6208"/>
      <sheetName val="[Spt-BH.xls]B____x005f_x0004______506"/>
      <sheetName val="[Spt-BH.xls]B___x005f_x0000__x000_498"/>
      <sheetName val="[Spt-BH.xls][Spt-BH.xls]B__6209"/>
      <sheetName val="[Spt-BH.xls][Spt-BH.xls]B__6210"/>
      <sheetName val="[Spt-BH.xls][Spt-BH.xls]B__6204"/>
      <sheetName val="[Spt-BH.xls][Spt-BH.xls]_S_2173"/>
      <sheetName val="[Spt-BH.xls][Spt-BH_xls]B__6297"/>
      <sheetName val="[Spt-BH.xls][Spt-BH_xls]B__6298"/>
      <sheetName val="[Spt-BH.xls][Spt-BH_xls]B__6299"/>
      <sheetName val="[Spt-BH.xls][Spt-BH_xls]B__6300"/>
      <sheetName val="[Spt-BH.xls][Spt-BH_xls]_S_2087"/>
      <sheetName val="[Spt-BH.xls][Spt-BH_xls]B__6301"/>
      <sheetName val="[Spt-BH.xls][Spt-BH_xls]B__6302"/>
      <sheetName val="[Spt-BH.xls][Spt-BH_xls]B__6303"/>
      <sheetName val="[Spt-BH.xls][Spt-BH_xls]_S_2088"/>
      <sheetName val="[Spt-BH.xls][Spt-BH_xls]B__6304"/>
      <sheetName val="[Spt-BH.xls][Spt-BH_xls]B__6305"/>
      <sheetName val="[Spt-BH.xls][Spt-BH_xls]B__6306"/>
      <sheetName val="[Spt-BH.xls][Spt-BH_xls]B__6307"/>
      <sheetName val="[Spt-BH.xls][Spt-BH_xls]_S_2089"/>
      <sheetName val="[Spt-BH.xls][Spt-BH_xls]B__6308"/>
      <sheetName val="[Spt-BH.xls][Spt-BH_xls]B__6309"/>
      <sheetName val="[Spt-BH.xls][Spt-BH_xls]_S_2090"/>
      <sheetName val="[Spt-BH.xls][Spt-BH_xls]B__6310"/>
      <sheetName val="[Spt-BH.xls][Spt-BH_xls]B__6311"/>
      <sheetName val="[Spt-BH.xls][Spt-BH_xls]_S_2091"/>
      <sheetName val="[Spt-BH.xls][Spt-BH.xls]_S_2164"/>
      <sheetName val="[Spt-BH.xls][Spt-BH.xls]B__6177"/>
      <sheetName val="[Spt-BH.xls][Spt-BH.xls]B__6178"/>
      <sheetName val="[Spt-BH.xls][Spt-BH.xls]_S_2166"/>
      <sheetName val="[Spt-BH.xls][Spt-BH.xls]B__6179"/>
      <sheetName val="[Spt-BH.xls][Spt-BH.xls]B__6180"/>
      <sheetName val="[Spt-BH.xls][Spt-BH.xls]B__6184"/>
      <sheetName val="[Spt-BH.xls][Spt-BH.xls]B__6185"/>
      <sheetName val="[Spt-BH.xls][Spt-BH.xls]_S_2168"/>
      <sheetName val="[Spt-BH.xls][Spt-BH.xls]B__6186"/>
      <sheetName val="[Spt-BH.xls][Spt-BH.xls]B__6187"/>
      <sheetName val="[Spt-BH.xls]B____x005f_x0004______503"/>
      <sheetName val="[Spt-BH.xls][Spt-BH.xls]B__6181"/>
      <sheetName val="[Spt-BH.xls][Spt-BH.xls]B__6182"/>
      <sheetName val="[Spt-BH.xls]B___x005f_x0000__x000_495"/>
      <sheetName val="[Spt-BH.xls][Spt-BH.xls]B__6188"/>
      <sheetName val="[Spt-BH.xls][Spt-BH.xls]B__6189"/>
      <sheetName val="[Spt-BH.xls][Spt-BH.xls]B__6183"/>
      <sheetName val="[Spt-BH.xls][Spt-BH.xls]_S_2167"/>
      <sheetName val="[Spt-BH.xls][Spt-BH_xls]B__6252"/>
      <sheetName val="[Spt-BH.xls][Spt-BH_xls]B__6253"/>
      <sheetName val="[Spt-BH.xls][Spt-BH_xls]B__6254"/>
      <sheetName val="[Spt-BH.xls][Spt-BH_xls]B__6255"/>
      <sheetName val="[Spt-BH.xls][Spt-BH_xls]_S_2072"/>
      <sheetName val="[Spt-BH.xls][Spt-BH_xls]B__6256"/>
      <sheetName val="[Spt-BH.xls][Spt-BH_xls]B__6257"/>
      <sheetName val="[Spt-BH.xls][Spt-BH_xls]B__6258"/>
      <sheetName val="[Spt-BH.xls][Spt-BH_xls]_S_2073"/>
      <sheetName val="[Spt-BH.xls][Spt-BH_xls]B__6259"/>
      <sheetName val="[Spt-BH.xls][Spt-BH_xls]B__6260"/>
      <sheetName val="[Spt-BH.xls][Spt-BH_xls]B__6261"/>
      <sheetName val="[Spt-BH.xls][Spt-BH_xls]B__6262"/>
      <sheetName val="[Spt-BH.xls][Spt-BH_xls]_S_2074"/>
      <sheetName val="[Spt-BH.xls][Spt-BH.xls]_S_2165"/>
      <sheetName val="[Spt-BH.xls][Spt-BH_xls]B__6263"/>
      <sheetName val="[Spt-BH.xls][Spt-BH_xls]B__6264"/>
      <sheetName val="[Spt-BH.xls][Spt-BH_xls]_S_2075"/>
      <sheetName val="[Spt-BH.xls][Spt-BH_xls]B__6265"/>
      <sheetName val="[Spt-BH.xls][Spt-BH_xls]B__6266"/>
      <sheetName val="[Spt-BH.xls][Spt-BH_xls]_S_2076"/>
      <sheetName val="[Spt-BH.xls][Spt-BH_xls]B__6132"/>
      <sheetName val="[Spt-BH.xls][Spt-BH_xls]B__6133"/>
      <sheetName val="[Spt-BH.xls][Spt-BH_xls]B__6134"/>
      <sheetName val="[Spt-BH.xls][Spt-BH_xls]B__6135"/>
      <sheetName val="[Spt-BH.xls][Spt-BH_xls]_S_2032"/>
      <sheetName val="[Spt-BH.xls][Spt-BH_xls]B__6136"/>
      <sheetName val="[Spt-BH.xls][Spt-BH_xls]B__6137"/>
      <sheetName val="[Spt-BH.xls][Spt-BH_xls]B__6138"/>
      <sheetName val="[Spt-BH.xls][Spt-BH_xls]_S_2033"/>
      <sheetName val="[Spt-BH.xls][Spt-BH_xls]B__6139"/>
      <sheetName val="[Spt-BH.xls][Spt-BH_xls]B__6140"/>
      <sheetName val="[Spt-BH.xls][Spt-BH_xls]B__6141"/>
      <sheetName val="[Spt-BH.xls][Spt-BH_xls]B__6142"/>
      <sheetName val="[Spt-BH.xls][Spt-BH_xls]_S_2034"/>
      <sheetName val="[Spt-BH.xls][Spt-BH_xls]B__6143"/>
      <sheetName val="[Spt-BH.xls][Spt-BH_xls]B__6144"/>
      <sheetName val="[Spt-BH.xls][Spt-BH_xls]_S_2035"/>
      <sheetName val="[Spt-BH.xls][Spt-BH_xls]B__6145"/>
      <sheetName val="[Spt-BH.xls][Spt-BH_xls]B__6146"/>
      <sheetName val="[Spt-BH.xls][Spt-BH_xls]_S_2036"/>
      <sheetName val="[Spt-BH.xls][Spt-BH_xls]B__6117"/>
      <sheetName val="[Spt-BH.xls][Spt-BH_xls]B__6118"/>
      <sheetName val="[Spt-BH.xls][Spt-BH_xls]B__6119"/>
      <sheetName val="[Spt-BH.xls][Spt-BH_xls]B__6120"/>
      <sheetName val="[Spt-BH.xls][Spt-BH_xls]_S_2027"/>
      <sheetName val="[Spt-BH.xls][Spt-BH_xls]B__6121"/>
      <sheetName val="[Spt-BH.xls][Spt-BH_xls]B__6122"/>
      <sheetName val="[Spt-BH.xls][Spt-BH_xls]B__6123"/>
      <sheetName val="[Spt-BH.xls][Spt-BH_xls]_S_2028"/>
      <sheetName val="[Spt-BH.xls][Spt-BH_xls]B__6124"/>
      <sheetName val="[Spt-BH.xls][Spt-BH_xls]B__6125"/>
      <sheetName val="[Spt-BH.xls][Spt-BH_xls]B__6126"/>
      <sheetName val="[Spt-BH.xls][Spt-BH_xls]B__6127"/>
      <sheetName val="[Spt-BH.xls][Spt-BH_xls]_S_2029"/>
      <sheetName val="[Spt-BH.xls][Spt-BH_xls]B__6128"/>
      <sheetName val="[Spt-BH.xls][Spt-BH_xls]B__6129"/>
      <sheetName val="[Spt-BH.xls][Spt-BH_xls]_S_2030"/>
      <sheetName val="[Spt-BH.xls][Spt-BH_xls]B__6130"/>
      <sheetName val="[Spt-BH.xls][Spt-BH_xls]B__6131"/>
      <sheetName val="[Spt-BH.xls][Spt-BH_xls]_S_2031"/>
      <sheetName val="[Spt-BH.xls][Spt-BH_xls]B__6147"/>
      <sheetName val="[Spt-BH.xls][Spt-BH_xls]B__6148"/>
      <sheetName val="[Spt-BH.xls][Spt-BH_xls]B__6149"/>
      <sheetName val="[Spt-BH.xls][Spt-BH_xls]B__6150"/>
      <sheetName val="[Spt-BH.xls][Spt-BH_xls]_S_2037"/>
      <sheetName val="[Spt-BH.xls][Spt-BH_xls]B__6151"/>
      <sheetName val="[Spt-BH.xls][Spt-BH_xls]B__6152"/>
      <sheetName val="[Spt-BH.xls][Spt-BH_xls]B__6153"/>
      <sheetName val="[Spt-BH.xls][Spt-BH_xls]_S_2038"/>
      <sheetName val="[Spt-BH.xls][Spt-BH_xls]B__6154"/>
      <sheetName val="[Spt-BH.xls][Spt-BH_xls]B__6155"/>
      <sheetName val="[Spt-BH.xls][Spt-BH_xls]B__6156"/>
      <sheetName val="[Spt-BH.xls][Spt-BH_xls]B__6157"/>
      <sheetName val="[Spt-BH.xls][Spt-BH_xls]_S_2039"/>
      <sheetName val="[Spt-BH.xls][Spt-BH_xls]B__6158"/>
      <sheetName val="[Spt-BH.xls][Spt-BH_xls]B__6159"/>
      <sheetName val="[Spt-BH.xls][Spt-BH_xls]_S_2040"/>
      <sheetName val="[Spt-BH.xls][Spt-BH_xls]B__6160"/>
      <sheetName val="[Spt-BH.xls][Spt-BH_xls]B__6161"/>
      <sheetName val="[Spt-BH.xls][Spt-BH_xls]_S_2041"/>
      <sheetName val="[Spt-BH.xls][Spt-BH.xls]B__6157"/>
      <sheetName val="[Spt-BH.xls][Spt-BH.xls]B__6158"/>
      <sheetName val="[Spt-BH.xls][Spt-BH.xls]_S_2160"/>
      <sheetName val="[Spt-BH.xls][Spt-BH.xls]B__6159"/>
      <sheetName val="[Spt-BH.xls][Spt-BH.xls]B__6160"/>
      <sheetName val="[Spt-BH.xls][Spt-BH.xls]B__6150"/>
      <sheetName val="[Spt-BH.xls]B____x005f_x0004______500"/>
      <sheetName val="[Spt-BH.xls][Spt-BH.xls]B__6151"/>
      <sheetName val="[Spt-BH.xls][Spt-BH.xls]B__6152"/>
      <sheetName val="[Spt-BH.xls][Spt-BH.xls]B__6153"/>
      <sheetName val="[Spt-BH.xls][Spt-BH.xls]B__6154"/>
      <sheetName val="[Spt-BH.xls]B___x005f_x0000__x000_492"/>
      <sheetName val="[Spt-BH.xls][Spt-BH.xls]B__6161"/>
      <sheetName val="[Spt-BH.xls][Spt-BH.xls]B__6162"/>
      <sheetName val="[Spt-BH.xls][Spt-BH.xls]B__6155"/>
      <sheetName val="[Spt-BH.xls][Spt-BH.xls]B__6156"/>
      <sheetName val="[Spt-BH.xls][Spt-BH_xls]B__6207"/>
      <sheetName val="[Spt-BH.xls][Spt-BH_xls]B__6208"/>
      <sheetName val="[Spt-BH.xls][Spt-BH_xls]B__6209"/>
      <sheetName val="[Spt-BH.xls][Spt-BH_xls]B__6210"/>
      <sheetName val="[Spt-BH.xls][Spt-BH_xls]_S_2057"/>
      <sheetName val="[Spt-BH.xls][Spt-BH_xls]B__6211"/>
      <sheetName val="[Spt-BH.xls][Spt-BH_xls]B__6212"/>
      <sheetName val="[Spt-BH.xls][Spt-BH_xls]B__6213"/>
      <sheetName val="[Spt-BH.xls][Spt-BH_xls]_S_2058"/>
      <sheetName val="[Spt-BH.xls][Spt-BH_xls]B__6214"/>
      <sheetName val="[Spt-BH.xls][Spt-BH_xls]B__6215"/>
      <sheetName val="[Spt-BH.xls][Spt-BH_xls]B__6216"/>
      <sheetName val="[Spt-BH.xls][Spt-BH_xls]B__6217"/>
      <sheetName val="[Spt-BH.xls][Spt-BH_xls]_S_2059"/>
      <sheetName val="[Spt-BH.xls][Spt-BH_xls]B__6218"/>
      <sheetName val="[Spt-BH.xls][Spt-BH_xls]B__6219"/>
      <sheetName val="[Spt-BH.xls][Spt-BH_xls]_S_2060"/>
      <sheetName val="[Spt-BH.xls][Spt-BH_xls]B__6220"/>
      <sheetName val="[Spt-BH.xls][Spt-BH_xls]B__6221"/>
      <sheetName val="[Spt-BH.xls][Spt-BH_xls]_S_2061"/>
      <sheetName val="[Spt-BH.xls]B____x005f_x0004______497"/>
      <sheetName val="[Spt-BH.xls]B___x005f_x0000__x000_489"/>
      <sheetName val="[Spt-BH.xls][Spt-BH_xls]B__6162"/>
      <sheetName val="[Spt-BH.xls][Spt-BH_xls]B__6163"/>
      <sheetName val="[Spt-BH.xls][Spt-BH_xls]B__6164"/>
      <sheetName val="[Spt-BH.xls][Spt-BH_xls]B__6165"/>
      <sheetName val="[Spt-BH.xls][Spt-BH_xls]_S_2042"/>
      <sheetName val="[Spt-BH.xls][Spt-BH_xls]B__6166"/>
      <sheetName val="[Spt-BH.xls][Spt-BH_xls]B__6167"/>
      <sheetName val="[Spt-BH.xls][Spt-BH_xls]B__6168"/>
      <sheetName val="[Spt-BH.xls][Spt-BH_xls]_S_2043"/>
      <sheetName val="[Spt-BH.xls][Spt-BH_xls]B__6169"/>
      <sheetName val="[Spt-BH.xls][Spt-BH_xls]B__6170"/>
      <sheetName val="[Spt-BH.xls][Spt-BH_xls]B__6171"/>
      <sheetName val="[Spt-BH.xls][Spt-BH_xls]B__6172"/>
      <sheetName val="[Spt-BH.xls][Spt-BH_xls]_S_2044"/>
      <sheetName val="[Spt-BH.xls][Spt-BH_xls]B__6173"/>
      <sheetName val="[Spt-BH.xls][Spt-BH_xls]B__6174"/>
      <sheetName val="[Spt-BH.xls][Spt-BH_xls]_S_2045"/>
      <sheetName val="[Spt-BH.xls][Spt-BH_xls]B__6175"/>
      <sheetName val="[Spt-BH.xls][Spt-BH_xls]B__6176"/>
      <sheetName val="[Spt-BH.xls][Spt-BH_xls]_S_2046"/>
      <sheetName val="[Spt-BH.xls]B____x005f_x0004______498"/>
      <sheetName val="[Spt-BH.xls]B___x005f_x0000__x000_490"/>
      <sheetName val="[Spt-BH.xls][Spt-BH_xls]B__6177"/>
      <sheetName val="[Spt-BH.xls][Spt-BH_xls]B__6178"/>
      <sheetName val="[Spt-BH.xls][Spt-BH_xls]B__6179"/>
      <sheetName val="[Spt-BH.xls][Spt-BH_xls]B__6180"/>
      <sheetName val="[Spt-BH.xls][Spt-BH_xls]_S_2047"/>
      <sheetName val="[Spt-BH.xls][Spt-BH_xls]B__6181"/>
      <sheetName val="[Spt-BH.xls][Spt-BH_xls]B__6182"/>
      <sheetName val="[Spt-BH.xls][Spt-BH_xls]B__6183"/>
      <sheetName val="[Spt-BH.xls][Spt-BH_xls]_S_2048"/>
      <sheetName val="[Spt-BH.xls][Spt-BH_xls]B__6184"/>
      <sheetName val="[Spt-BH.xls][Spt-BH_xls]B__6185"/>
      <sheetName val="[Spt-BH.xls][Spt-BH_xls]B__6186"/>
      <sheetName val="[Spt-BH.xls][Spt-BH_xls]B__6187"/>
      <sheetName val="[Spt-BH.xls][Spt-BH_xls]_S_2049"/>
      <sheetName val="[Spt-BH.xls][Spt-BH_xls]B__6188"/>
      <sheetName val="[Spt-BH.xls][Spt-BH_xls]B__6189"/>
      <sheetName val="[Spt-BH.xls][Spt-BH_xls]_S_2050"/>
      <sheetName val="[Spt-BH.xls][Spt-BH_xls]B__6190"/>
      <sheetName val="[Spt-BH.xls][Spt-BH_xls]B__6191"/>
      <sheetName val="[Spt-BH.xls][Spt-BH_xls]_S_2051"/>
      <sheetName val="[Spt-BH.xls][Spt-BH.xls]B__6143"/>
      <sheetName val="[Spt-BH.xls]B____x005f_x0004______499"/>
      <sheetName val="[Spt-BH.xls][Spt-BH.xls]B__6144"/>
      <sheetName val="[Spt-BH.xls][Spt-BH.xls]B__6145"/>
      <sheetName val="[Spt-BH.xls][Spt-BH.xls]B__6146"/>
      <sheetName val="[Spt-BH.xls][Spt-BH.xls]B__6147"/>
      <sheetName val="[Spt-BH.xls]B___x005f_x0000__x000_491"/>
      <sheetName val="[Spt-BH.xls][Spt-BH.xls]B__6148"/>
      <sheetName val="[Spt-BH.xls][Spt-BH.xls]B__6149"/>
      <sheetName val="[Spt-BH.xls][Spt-BH_xls]B__6192"/>
      <sheetName val="[Spt-BH.xls][Spt-BH_xls]B__6193"/>
      <sheetName val="[Spt-BH.xls][Spt-BH_xls]B__6194"/>
      <sheetName val="[Spt-BH.xls][Spt-BH_xls]B__6195"/>
      <sheetName val="[Spt-BH.xls][Spt-BH_xls]_S_2052"/>
      <sheetName val="[Spt-BH.xls][Spt-BH_xls]B__6196"/>
      <sheetName val="[Spt-BH.xls][Spt-BH_xls]B__6197"/>
      <sheetName val="[Spt-BH.xls][Spt-BH_xls]B__6198"/>
      <sheetName val="[Spt-BH.xls][Spt-BH_xls]_S_2053"/>
      <sheetName val="[Spt-BH.xls][Spt-BH_xls]B__6199"/>
      <sheetName val="[Spt-BH.xls][Spt-BH_xls]B__6200"/>
      <sheetName val="[Spt-BH.xls][Spt-BH_xls]B__6201"/>
      <sheetName val="[Spt-BH.xls][Spt-BH_xls]B__6202"/>
      <sheetName val="[Spt-BH.xls][Spt-BH_xls]_S_2054"/>
      <sheetName val="[Spt-BH.xls][Spt-BH_xls]B__6203"/>
      <sheetName val="[Spt-BH.xls][Spt-BH_xls]B__6204"/>
      <sheetName val="[Spt-BH.xls][Spt-BH_xls]_S_2055"/>
      <sheetName val="[Spt-BH.xls][Spt-BH_xls]B__6205"/>
      <sheetName val="[Spt-BH.xls][Spt-BH_xls]B__6206"/>
      <sheetName val="[Spt-BH.xls][Spt-BH_xls]_S_2056"/>
      <sheetName val="[Spt-BH.xls][Spt-BH.xls]B__6164"/>
      <sheetName val="[Spt-BH.xls][Spt-BH.xls]B__6165"/>
      <sheetName val="[Spt-BH.xls][Spt-BH.xls]_S_2162"/>
      <sheetName val="[Spt-BH.xls][Spt-BH.xls]B__6166"/>
      <sheetName val="[Spt-BH.xls][Spt-BH.xls]B__6167"/>
      <sheetName val="[Spt-BH.xls]B____x005f_x0004______501"/>
      <sheetName val="[Spt-BH.xls]B___x005f_x0000__x000_493"/>
      <sheetName val="[Spt-BH.xls][Spt-BH.xls]B__6168"/>
      <sheetName val="[Spt-BH.xls][Spt-BH.xls]B__6169"/>
      <sheetName val="[Spt-BH.xls][Spt-BH.xls]B__6163"/>
      <sheetName val="[Spt-BH.xls][Spt-BH.xls]_S_2161"/>
      <sheetName val="[Spt-BH.xls][Spt-BH_xls]B__6222"/>
      <sheetName val="[Spt-BH.xls][Spt-BH_xls]B__6223"/>
      <sheetName val="[Spt-BH.xls][Spt-BH_xls]B__6224"/>
      <sheetName val="[Spt-BH.xls][Spt-BH_xls]B__6225"/>
      <sheetName val="[Spt-BH.xls][Spt-BH_xls]_S_2062"/>
      <sheetName val="[Spt-BH.xls][Spt-BH_xls]B__6226"/>
      <sheetName val="[Spt-BH.xls][Spt-BH_xls]B__6227"/>
      <sheetName val="[Spt-BH.xls][Spt-BH_xls]B__6228"/>
      <sheetName val="[Spt-BH.xls][Spt-BH_xls]_S_2063"/>
      <sheetName val="[Spt-BH.xls][Spt-BH_xls]B__6229"/>
      <sheetName val="[Spt-BH.xls][Spt-BH_xls]B__6230"/>
      <sheetName val="[Spt-BH.xls][Spt-BH_xls]B__6231"/>
      <sheetName val="[Spt-BH.xls][Spt-BH_xls]B__6232"/>
      <sheetName val="[Spt-BH.xls][Spt-BH_xls]_S_2064"/>
      <sheetName val="[Spt-BH.xls][Spt-BH_xls]B__6233"/>
      <sheetName val="[Spt-BH.xls][Spt-BH_xls]B__6234"/>
      <sheetName val="[Spt-BH.xls][Spt-BH_xls]_S_2065"/>
      <sheetName val="[Spt-BH.xls][Spt-BH_xls]B__6235"/>
      <sheetName val="[Spt-BH.xls][Spt-BH_xls]B__6236"/>
      <sheetName val="[Spt-BH.xls][Spt-BH_xls]_S_2066"/>
      <sheetName val="[Spt-BH.xls][Spt-BH.xls]B__6170"/>
      <sheetName val="[Spt-BH.xls]B____x005f_x0004______502"/>
      <sheetName val="[Spt-BH.xls][Spt-BH.xls]B__6171"/>
      <sheetName val="[Spt-BH.xls][Spt-BH.xls]B__6172"/>
      <sheetName val="[Spt-BH.xls][Spt-BH.xls]B__6173"/>
      <sheetName val="[Spt-BH.xls][Spt-BH.xls]B__6174"/>
      <sheetName val="[Spt-BH.xls]B___x005f_x0000__x000_494"/>
      <sheetName val="[Spt-BH.xls][Spt-BH.xls]B__6175"/>
      <sheetName val="[Spt-BH.xls][Spt-BH.xls]B__6176"/>
      <sheetName val="[Spt-BH.xls][Spt-BH_xls]B__6237"/>
      <sheetName val="[Spt-BH.xls][Spt-BH_xls]B__6238"/>
      <sheetName val="[Spt-BH.xls][Spt-BH_xls]B__6239"/>
      <sheetName val="[Spt-BH.xls][Spt-BH_xls]B__6240"/>
      <sheetName val="[Spt-BH.xls][Spt-BH_xls]_S_2067"/>
      <sheetName val="[Spt-BH.xls][Spt-BH_xls]B__6241"/>
      <sheetName val="[Spt-BH.xls][Spt-BH_xls]B__6242"/>
      <sheetName val="[Spt-BH.xls][Spt-BH_xls]B__6243"/>
      <sheetName val="[Spt-BH.xls][Spt-BH_xls]_S_2068"/>
      <sheetName val="[Spt-BH.xls][Spt-BH_xls]B__6244"/>
      <sheetName val="[Spt-BH.xls][Spt-BH_xls]B__6245"/>
      <sheetName val="[Spt-BH.xls][Spt-BH_xls]B__6246"/>
      <sheetName val="[Spt-BH.xls][Spt-BH_xls]B__6247"/>
      <sheetName val="[Spt-BH.xls][Spt-BH_xls]_S_2069"/>
      <sheetName val="[Spt-BH.xls][Spt-BH.xls]_S_2163"/>
      <sheetName val="[Spt-BH.xls][Spt-BH_xls]B__6248"/>
      <sheetName val="[Spt-BH.xls][Spt-BH_xls]B__6249"/>
      <sheetName val="[Spt-BH.xls][Spt-BH_xls]_S_2070"/>
      <sheetName val="[Spt-BH.xls][Spt-BH_xls]B__6250"/>
      <sheetName val="[Spt-BH.xls][Spt-BH_xls]B__6251"/>
      <sheetName val="[Spt-BH.xls][Spt-BH_xls]_S_2071"/>
      <sheetName val="[Spt-BH.xls][Spt-BH.xls]B__6191"/>
      <sheetName val="[Spt-BH.xls][Spt-BH.xls]B__6192"/>
      <sheetName val="[Spt-BH.xls][Spt-BH.xls]B__6193"/>
      <sheetName val="[Spt-BH.xls][Spt-BH.xls]B__6194"/>
      <sheetName val="[Spt-BH.xls]B____x005f_x0004______504"/>
      <sheetName val="[Spt-BH.xls]B___x005f_x0000__x000_496"/>
      <sheetName val="[Spt-BH.xls][Spt-BH.xls]B__6195"/>
      <sheetName val="[Spt-BH.xls][Spt-BH.xls]B__6196"/>
      <sheetName val="[Spt-BH.xls][Spt-BH.xls]B__6190"/>
      <sheetName val="[Spt-BH.xls][Spt-BH.xls]_S_2169"/>
      <sheetName val="[Spt-BH.xls][Spt-BH_xls]B__6267"/>
      <sheetName val="[Spt-BH.xls][Spt-BH_xls]B__6268"/>
      <sheetName val="[Spt-BH.xls][Spt-BH_xls]B__6269"/>
      <sheetName val="[Spt-BH.xls][Spt-BH_xls]B__6270"/>
      <sheetName val="[Spt-BH.xls][Spt-BH_xls]_S_2077"/>
      <sheetName val="[Spt-BH.xls][Spt-BH_xls]B__6271"/>
      <sheetName val="[Spt-BH.xls][Spt-BH_xls]B__6272"/>
      <sheetName val="[Spt-BH.xls][Spt-BH_xls]B__6273"/>
      <sheetName val="[Spt-BH.xls][Spt-BH_xls]_S_2078"/>
      <sheetName val="[Spt-BH.xls][Spt-BH_xls]B__6274"/>
      <sheetName val="[Spt-BH.xls][Spt-BH_xls]B__6275"/>
      <sheetName val="[Spt-BH.xls][Spt-BH_xls]B__6276"/>
      <sheetName val="[Spt-BH.xls][Spt-BH_xls]B__6277"/>
      <sheetName val="[Spt-BH.xls][Spt-BH_xls]_S_2079"/>
      <sheetName val="[Spt-BH.xls][Spt-BH_xls]B__6278"/>
      <sheetName val="[Spt-BH.xls][Spt-BH_xls]B__6279"/>
      <sheetName val="[Spt-BH.xls][Spt-BH_xls]_S_2080"/>
      <sheetName val="[Spt-BH.xls][Spt-BH_xls]B__6280"/>
      <sheetName val="[Spt-BH.xls][Spt-BH_xls]B__6281"/>
      <sheetName val="[Spt-BH.xls][Spt-BH_xls]_S_2081"/>
      <sheetName val="[Spt-BH.xls]B____x005f_x0004______505"/>
      <sheetName val="[Spt-BH.xls]B___x005f_x0000__x000_497"/>
      <sheetName val="[Spt-BH.xls][Spt-BH.xls]B__6197"/>
      <sheetName val="[Spt-BH.xls][Spt-BH_xls]B__6282"/>
      <sheetName val="[Spt-BH.xls][Spt-BH_xls]B__6283"/>
      <sheetName val="[Spt-BH.xls][Spt-BH_xls]B__6284"/>
      <sheetName val="[Spt-BH.xls][Spt-BH_xls]B__6285"/>
      <sheetName val="[Spt-BH.xls][Spt-BH_xls]_S_2082"/>
      <sheetName val="[Spt-BH.xls][Spt-BH_xls]B__6286"/>
      <sheetName val="[Spt-BH.xls][Spt-BH_xls]B__6287"/>
      <sheetName val="[Spt-BH.xls][Spt-BH_xls]B__6288"/>
      <sheetName val="[Spt-BH.xls][Spt-BH_xls]_S_2083"/>
      <sheetName val="[Spt-BH.xls][Spt-BH_xls]B__6289"/>
      <sheetName val="[Spt-BH.xls][Spt-BH_xls]B__6290"/>
      <sheetName val="[Spt-BH.xls][Spt-BH_xls]B__6291"/>
      <sheetName val="[Spt-BH.xls][Spt-BH_xls]B__6292"/>
      <sheetName val="[Spt-BH.xls][Spt-BH_xls]_S_2084"/>
      <sheetName val="[Spt-BH.xls][Spt-BH_xls]B__6293"/>
      <sheetName val="[Spt-BH.xls][Spt-BH_xls]B__6294"/>
      <sheetName val="[Spt-BH.xls][Spt-BH_xls]_S_2085"/>
      <sheetName val="[Spt-BH.xls][Spt-BH_xls]B__6295"/>
      <sheetName val="[Spt-BH.xls][Spt-BH_xls]B__6296"/>
      <sheetName val="[Spt-BH.xls][Spt-BH_xls]_S_2086"/>
      <sheetName val="[Spt-BH.xls][Spt-BH.xls]B__6252"/>
      <sheetName val="[Spt-BH.xls][Spt-BH.xls]B__6253"/>
      <sheetName val="[Spt-BH.xls][Spt-BH.xls]_S_2188"/>
      <sheetName val="[Spt-BH.xls][Spt-BH.xls]B__6254"/>
      <sheetName val="[Spt-BH.xls][Spt-BH.xls]B__6255"/>
      <sheetName val="[Spt-BH.xls]B____x005f_x0004______511"/>
      <sheetName val="[Spt-BH.xls]B___x005f_x0000__x000_503"/>
      <sheetName val="[Spt-BH.xls][Spt-BH.xls]B__6256"/>
      <sheetName val="[Spt-BH.xls][Spt-BH.xls]B__6257"/>
      <sheetName val="[Spt-BH.xls][Spt-BH.xls]B__6251"/>
      <sheetName val="[Spt-BH.xls][Spt-BH.xls]_S_2187"/>
      <sheetName val="[Spt-BH.xls][Spt-BH_xls]B__6372"/>
      <sheetName val="[Spt-BH.xls][Spt-BH_xls]B__6373"/>
      <sheetName val="[Spt-BH.xls][Spt-BH_xls]B__6374"/>
      <sheetName val="[Spt-BH.xls][Spt-BH_xls]B__6375"/>
      <sheetName val="[Spt-BH.xls][Spt-BH_xls]_S_2112"/>
      <sheetName val="[Spt-BH.xls][Spt-BH_xls]B__6376"/>
      <sheetName val="[Spt-BH.xls][Spt-BH_xls]B__6377"/>
      <sheetName val="[Spt-BH.xls][Spt-BH_xls]B__6378"/>
      <sheetName val="[Spt-BH.xls][Spt-BH_xls]_S_2113"/>
      <sheetName val="[Spt-BH.xls][Spt-BH_xls]B__6379"/>
      <sheetName val="[Spt-BH.xls][Spt-BH_xls]B__6380"/>
      <sheetName val="[Spt-BH.xls][Spt-BH_xls]B__6381"/>
      <sheetName val="[Spt-BH.xls][Spt-BH_xls]B__6382"/>
      <sheetName val="[Spt-BH.xls][Spt-BH_xls]_S_2114"/>
      <sheetName val="[Spt-BH.xls][Spt-BH_xls]B__6383"/>
      <sheetName val="[Spt-BH.xls][Spt-BH_xls]B__6384"/>
      <sheetName val="[Spt-BH.xls][Spt-BH_xls]_S_2115"/>
      <sheetName val="[Spt-BH.xls][Spt-BH_xls]B__6385"/>
      <sheetName val="[Spt-BH.xls][Spt-BH_xls]B__6386"/>
      <sheetName val="[Spt-BH.xls][Spt-BH_xls]_S_2116"/>
      <sheetName val="[Spt-BH.xls][Spt-BH.xls]_S_2178"/>
      <sheetName val="[Spt-BH.xls][Spt-BH.xls]B__6225"/>
      <sheetName val="[Spt-BH.xls][Spt-BH.xls]B__6226"/>
      <sheetName val="[Spt-BH.xls][Spt-BH.xls]_S_2180"/>
      <sheetName val="[Spt-BH.xls][Spt-BH.xls]B__6227"/>
      <sheetName val="[Spt-BH.xls][Spt-BH.xls]B__6228"/>
      <sheetName val="[Spt-BH.xls][Spt-BH.xls]B__6229"/>
      <sheetName val="[Spt-BH.xls][Spt-BH.xls]B__6230"/>
      <sheetName val="[Spt-BH.xls][Spt-BH.xls]_S_2179"/>
      <sheetName val="[Spt-BH.xls][Spt-BH.xls]B__6232"/>
      <sheetName val="[Spt-BH.xls][Spt-BH.xls]B__6233"/>
      <sheetName val="[Spt-BH.xls][Spt-BH.xls]B__6234"/>
      <sheetName val="[Spt-BH.xls][Spt-BH.xls]B__6235"/>
      <sheetName val="[Spt-BH.xls]B____x005f_x0004______509"/>
      <sheetName val="[Spt-BH.xls]B___x005f_x0000__x000_501"/>
      <sheetName val="[Spt-BH.xls][Spt-BH.xls]B__6236"/>
      <sheetName val="[Spt-BH.xls][Spt-BH.xls]B__6237"/>
      <sheetName val="[Spt-BH.xls][Spt-BH.xls]B__6231"/>
      <sheetName val="[Spt-BH.xls][Spt-BH.xls]_S_2181"/>
      <sheetName val="[Spt-BH.xls][Spt-BH_xls]B__6342"/>
      <sheetName val="[Spt-BH.xls][Spt-BH_xls]B__6343"/>
      <sheetName val="[Spt-BH.xls][Spt-BH_xls]B__6344"/>
      <sheetName val="[Spt-BH.xls][Spt-BH_xls]B__6345"/>
      <sheetName val="[Spt-BH.xls][Spt-BH_xls]_S_2102"/>
      <sheetName val="[Spt-BH.xls][Spt-BH_xls]B__6346"/>
      <sheetName val="[Spt-BH.xls][Spt-BH_xls]B__6347"/>
      <sheetName val="[Spt-BH.xls][Spt-BH_xls]B__6348"/>
      <sheetName val="[Spt-BH.xls][Spt-BH_xls]_S_2103"/>
      <sheetName val="[Spt-BH.xls][Spt-BH_xls]B__6349"/>
      <sheetName val="[Spt-BH.xls][Spt-BH_xls]B__6350"/>
      <sheetName val="[Spt-BH.xls][Spt-BH_xls]B__6351"/>
      <sheetName val="[Spt-BH.xls][Spt-BH_xls]B__6352"/>
      <sheetName val="[Spt-BH.xls][Spt-BH_xls]_S_2104"/>
      <sheetName val="[Spt-BH.xls][Spt-BH_xls]B__6353"/>
      <sheetName val="[Spt-BH.xls][Spt-BH_xls]B__6354"/>
      <sheetName val="[Spt-BH.xls][Spt-BH_xls]_S_2105"/>
      <sheetName val="[Spt-BH.xls][Spt-BH_xls]B__6355"/>
      <sheetName val="[Spt-BH.xls][Spt-BH_xls]B__6356"/>
      <sheetName val="[Spt-BH.xls][Spt-BH_xls]_S_2106"/>
      <sheetName val="[Spt-BH.xls][Spt-BH.xls]_S_2176"/>
      <sheetName val="[Spt-BH.xls][Spt-BH.xls]B__6218"/>
      <sheetName val="[Spt-BH.xls][Spt-BH.xls]B__6219"/>
      <sheetName val="[Spt-BH.xls][Spt-BH.xls]B__6220"/>
      <sheetName val="[Spt-BH.xls][Spt-BH.xls]B__6221"/>
      <sheetName val="[Spt-BH.xls][Spt-BH.xls]B__6222"/>
      <sheetName val="[Spt-BH.xls][Spt-BH.xls]B__6223"/>
      <sheetName val="[Spt-BH.xls][Spt-BH.xls]_S_2177"/>
      <sheetName val="[Spt-BH.xls]B____x005f_x0004______508"/>
      <sheetName val="[Spt-BH.xls]B___x005f_x0000__x000_500"/>
      <sheetName val="[Spt-BH.xls][Spt-BH.xls]B__6224"/>
      <sheetName val="[Spt-BH.xls][Spt-BH_xls]B__6327"/>
      <sheetName val="[Spt-BH.xls][Spt-BH_xls]B__6328"/>
      <sheetName val="[Spt-BH.xls][Spt-BH_xls]B__6329"/>
      <sheetName val="[Spt-BH.xls][Spt-BH_xls]B__6330"/>
      <sheetName val="[Spt-BH.xls][Spt-BH_xls]_S_2097"/>
      <sheetName val="[Spt-BH.xls][Spt-BH_xls]B__6331"/>
      <sheetName val="[Spt-BH.xls][Spt-BH_xls]B__6332"/>
      <sheetName val="[Spt-BH.xls][Spt-BH_xls]B__6333"/>
      <sheetName val="[Spt-BH.xls][Spt-BH_xls]_S_2098"/>
      <sheetName val="[Spt-BH.xls][Spt-BH_xls]B__6334"/>
      <sheetName val="[Spt-BH.xls][Spt-BH_xls]B__6335"/>
      <sheetName val="[Spt-BH.xls][Spt-BH_xls]B__6336"/>
      <sheetName val="[Spt-BH.xls][Spt-BH_xls]B__6337"/>
      <sheetName val="[Spt-BH.xls][Spt-BH_xls]_S_2099"/>
      <sheetName val="[Spt-BH.xls][Spt-BH_xls]B__6338"/>
      <sheetName val="[Spt-BH.xls][Spt-BH_xls]B__6339"/>
      <sheetName val="[Spt-BH.xls][Spt-BH_xls]_S_2100"/>
      <sheetName val="[Spt-BH.xls][Spt-BH_xls]B__6340"/>
      <sheetName val="[Spt-BH.xls][Spt-BH_xls]B__6341"/>
      <sheetName val="[Spt-BH.xls][Spt-BH_xls]_S_2101"/>
      <sheetName val="[Spt-BH.xls][Spt-BH.xls]_S_2182"/>
      <sheetName val="[Spt-BH.xls][Spt-BH.xls]B__6238"/>
      <sheetName val="[Spt-BH.xls][Spt-BH.xls]B__6239"/>
      <sheetName val="[Spt-BH.xls][Spt-BH.xls]B__6240"/>
      <sheetName val="[Spt-BH.xls][Spt-BH.xls]B__6241"/>
      <sheetName val="[Spt-BH.xls][Spt-BH.xls]B__6242"/>
      <sheetName val="[Spt-BH.xls][Spt-BH.xls]B__6243"/>
      <sheetName val="[Spt-BH.xls][Spt-BH.xls]_S_2183"/>
      <sheetName val="[Spt-BH.xls]B____x005f_x0004______510"/>
      <sheetName val="[Spt-BH.xls]B___x005f_x0000__x000_502"/>
      <sheetName val="[Spt-BH.xls][Spt-BH.xls]B__6244"/>
      <sheetName val="[Spt-BH.xls][Spt-BH_xls]B__6357"/>
      <sheetName val="[Spt-BH.xls][Spt-BH_xls]B__6358"/>
      <sheetName val="[Spt-BH.xls][Spt-BH_xls]B__6359"/>
      <sheetName val="[Spt-BH.xls][Spt-BH_xls]B__6360"/>
      <sheetName val="[Spt-BH.xls][Spt-BH_xls]_S_2107"/>
      <sheetName val="[Spt-BH.xls][Spt-BH_xls]B__6361"/>
      <sheetName val="[Spt-BH.xls][Spt-BH_xls]B__6362"/>
      <sheetName val="[Spt-BH.xls][Spt-BH_xls]B__6363"/>
      <sheetName val="[Spt-BH.xls][Spt-BH_xls]_S_2108"/>
      <sheetName val="[Spt-BH.xls][Spt-BH_xls]B__6364"/>
      <sheetName val="[Spt-BH.xls][Spt-BH_xls]B__6365"/>
      <sheetName val="[Spt-BH.xls][Spt-BH_xls]B__6366"/>
      <sheetName val="[Spt-BH.xls][Spt-BH_xls]B__6367"/>
      <sheetName val="[Spt-BH.xls][Spt-BH_xls]_S_2109"/>
      <sheetName val="[Spt-BH.xls][Spt-BH_xls]B__6368"/>
      <sheetName val="[Spt-BH.xls][Spt-BH_xls]B__6369"/>
      <sheetName val="[Spt-BH.xls][Spt-BH_xls]_S_2110"/>
      <sheetName val="[Spt-BH.xls][Spt-BH_xls]B__6370"/>
      <sheetName val="[Spt-BH.xls][Spt-BH_xls]B__6371"/>
      <sheetName val="[Spt-BH.xls][Spt-BH_xls]_S_2111"/>
      <sheetName val="[Spt-BH.xls][Spt-BH.xls]_S_2189"/>
      <sheetName val="[Spt-BH.xls][Spt-BH.xls]B__6258"/>
      <sheetName val="[Spt-BH.xls][Spt-BH.xls]B__6259"/>
      <sheetName val="[Spt-BH.xls][Spt-BH.xls]_S_2197"/>
      <sheetName val="[Spt-BH.xls][Spt-BH.xls]B__6260"/>
      <sheetName val="[Spt-BH.xls][Spt-BH.xls]B__6261"/>
      <sheetName val="[Spt-BH.xls][Spt-BH.xls]B__6262"/>
      <sheetName val="[Spt-BH.xls][Spt-BH.xls]B__6263"/>
      <sheetName val="[Spt-BH.xls][Spt-BH.xls]_S_2190"/>
      <sheetName val="[Spt-BH.xls][Spt-BH.xls]B__6286"/>
      <sheetName val="[Spt-BH.xls][Spt-BH.xls]B__6287"/>
      <sheetName val="[Spt-BH.xls][Spt-BH.xls]_S_2199"/>
      <sheetName val="[Spt-BH.xls][Spt-BH.xls]B__6288"/>
      <sheetName val="[Spt-BH.xls][Spt-BH.xls]B__6289"/>
      <sheetName val="[Spt-BH.xls]B____x005f_x0004______512"/>
      <sheetName val="[Spt-BH.xls]B___x005f_x0000__x000_504"/>
      <sheetName val="[Spt-BH.xls][Spt-BH.xls]B__6290"/>
      <sheetName val="[Spt-BH.xls][Spt-BH.xls]B__6291"/>
      <sheetName val="[Spt-BH.xls][Spt-BH.xls]B__6264"/>
      <sheetName val="[Spt-BH.xls][Spt-BH.xls]_S_2198"/>
      <sheetName val="[Spt-BH.xls][Spt-BH_xls]B__6387"/>
      <sheetName val="[Spt-BH.xls][Spt-BH_xls]B__6388"/>
      <sheetName val="[Spt-BH.xls][Spt-BH_xls]B__6389"/>
      <sheetName val="[Spt-BH.xls][Spt-BH_xls]B__6390"/>
      <sheetName val="[Spt-BH.xls][Spt-BH_xls]_S_2117"/>
      <sheetName val="[Spt-BH.xls][Spt-BH_xls]B__6391"/>
      <sheetName val="[Spt-BH.xls][Spt-BH_xls]B__6392"/>
      <sheetName val="[Spt-BH.xls][Spt-BH_xls]B__6393"/>
      <sheetName val="[Spt-BH.xls][Spt-BH_xls]_S_2118"/>
      <sheetName val="[Spt-BH.xls][Spt-BH_xls]B__6394"/>
      <sheetName val="[Spt-BH.xls][Spt-BH_xls]B__6395"/>
      <sheetName val="[Spt-BH.xls][Spt-BH_xls]B__6396"/>
      <sheetName val="[Spt-BH.xls][Spt-BH_xls]B__6397"/>
      <sheetName val="[Spt-BH.xls][Spt-BH_xls]_S_2119"/>
      <sheetName val="[Spt-BH.xls][Spt-BH_xls]B__6398"/>
      <sheetName val="[Spt-BH.xls][Spt-BH_xls]B__6399"/>
      <sheetName val="[Spt-BH.xls][Spt-BH_xls]_S_2120"/>
      <sheetName val="[Spt-BH.xls][Spt-BH_xls]B__6400"/>
      <sheetName val="[Spt-BH.xls][Spt-BH_xls]B__6401"/>
      <sheetName val="[Spt-BH.xls][Spt-BH_xls]_S_2121"/>
      <sheetName val="[Spt-BH.xls][Spt-BH.xls]B__6293"/>
      <sheetName val="[Spt-BH.xls][Spt-BH.xls]B__6294"/>
      <sheetName val="[Spt-BH.xls][Spt-BH.xls]_S_2201"/>
      <sheetName val="[Spt-BH.xls][Spt-BH.xls]B__6295"/>
      <sheetName val="[Spt-BH.xls][Spt-BH.xls]B__6296"/>
      <sheetName val="[Spt-BH.xls]B____x005f_x0004______516"/>
      <sheetName val="[Spt-BH.xls]B___x005f_x0000__x000_508"/>
      <sheetName val="[Spt-BH.xls][Spt-BH.xls]B__6297"/>
      <sheetName val="[Spt-BH.xls][Spt-BH.xls]B__6298"/>
      <sheetName val="[Spt-BH.xls][Spt-BH.xls]B__6292"/>
      <sheetName val="[Spt-BH.xls][Spt-BH.xls]_S_2200"/>
      <sheetName val="[Spt-BH.xls][Spt-BH_xls]B__6447"/>
      <sheetName val="[Spt-BH.xls][Spt-BH_xls]B__6448"/>
      <sheetName val="[Spt-BH.xls][Spt-BH_xls]B__6449"/>
      <sheetName val="[Spt-BH.xls][Spt-BH_xls]B__6450"/>
      <sheetName val="[Spt-BH.xls][Spt-BH_xls]_S_2137"/>
      <sheetName val="[Spt-BH.xls][Spt-BH_xls]B__6451"/>
      <sheetName val="[Spt-BH.xls][Spt-BH_xls]B__6452"/>
      <sheetName val="[Spt-BH.xls][Spt-BH_xls]B__6453"/>
      <sheetName val="[Spt-BH.xls][Spt-BH_xls]_S_2138"/>
      <sheetName val="[Spt-BH.xls][Spt-BH_xls]B__6454"/>
      <sheetName val="[Spt-BH.xls][Spt-BH_xls]B__6455"/>
      <sheetName val="[Spt-BH.xls][Spt-BH_xls]B__6456"/>
      <sheetName val="[Spt-BH.xls][Spt-BH_xls]B__6457"/>
      <sheetName val="[Spt-BH.xls][Spt-BH_xls]_S_2139"/>
      <sheetName val="[Spt-BH.xls][Spt-BH_xls]B__6458"/>
      <sheetName val="[Spt-BH.xls][Spt-BH_xls]B__6459"/>
      <sheetName val="[Spt-BH.xls][Spt-BH_xls]_S_2140"/>
      <sheetName val="[Spt-BH.xls][Spt-BH_xls]B__6460"/>
      <sheetName val="[Spt-BH.xls][Spt-BH_xls]B__6461"/>
      <sheetName val="[Spt-BH.xls][Spt-BH_xls]_S_2141"/>
      <sheetName val="[Spt-BH.xls][Spt-BH.xls]_S_2191"/>
      <sheetName val="[Spt-BH.xls][Spt-BH.xls]B__6265"/>
      <sheetName val="[Spt-BH.xls][Spt-BH.xls]B__6266"/>
      <sheetName val="[Spt-BH.xls][Spt-BH.xls]B__6267"/>
      <sheetName val="[Spt-BH.xls][Spt-BH.xls]B__6268"/>
      <sheetName val="[Spt-BH.xls][Spt-BH.xls]B__6269"/>
      <sheetName val="[Spt-BH.xls][Spt-BH.xls]B__6270"/>
      <sheetName val="[Spt-BH.xls][Spt-BH.xls]_S_2192"/>
      <sheetName val="[Spt-BH.xls]B____x005f_x0004______513"/>
      <sheetName val="[Spt-BH.xls]B___x005f_x0000__x000_505"/>
      <sheetName val="[Spt-BH.xls][Spt-BH.xls]B__6271"/>
      <sheetName val="[Spt-BH.xls][Spt-BH_xls]B__6402"/>
      <sheetName val="[Spt-BH.xls][Spt-BH_xls]B__6403"/>
      <sheetName val="[Spt-BH.xls][Spt-BH_xls]B__6404"/>
      <sheetName val="[Spt-BH.xls][Spt-BH_xls]B__6405"/>
      <sheetName val="[Spt-BH.xls][Spt-BH_xls]_S_2122"/>
      <sheetName val="[Spt-BH.xls][Spt-BH_xls]B__6406"/>
      <sheetName val="[Spt-BH.xls][Spt-BH_xls]B__6407"/>
      <sheetName val="[Spt-BH.xls][Spt-BH_xls]B__6408"/>
      <sheetName val="[Spt-BH.xls][Spt-BH_xls]_S_2123"/>
      <sheetName val="[Spt-BH.xls][Spt-BH_xls]B__6409"/>
      <sheetName val="[Spt-BH.xls][Spt-BH_xls]B__6410"/>
      <sheetName val="[Spt-BH.xls][Spt-BH_xls]B__6411"/>
      <sheetName val="[Spt-BH.xls][Spt-BH_xls]B__6412"/>
      <sheetName val="[Spt-BH.xls][Spt-BH_xls]_S_2124"/>
      <sheetName val="[Spt-BH.xls][Spt-BH_xls]B__6413"/>
      <sheetName val="[Spt-BH.xls][Spt-BH_xls]B__6414"/>
      <sheetName val="[Spt-BH.xls][Spt-BH_xls]_S_2125"/>
      <sheetName val="[Spt-BH.xls][Spt-BH_xls]B__6415"/>
      <sheetName val="[Spt-BH.xls][Spt-BH_xls]B__6416"/>
      <sheetName val="[Spt-BH.xls][Spt-BH_xls]_S_2126"/>
      <sheetName val="[Spt-BH.xls][Spt-BH.xls]_S_2193"/>
      <sheetName val="[Spt-BH.xls][Spt-BH.xls]B__6272"/>
      <sheetName val="[Spt-BH.xls][Spt-BH.xls]B__6273"/>
      <sheetName val="[Spt-BH.xls][Spt-BH.xls]B__6274"/>
      <sheetName val="[Spt-BH.xls][Spt-BH.xls]B__6275"/>
      <sheetName val="[Spt-BH.xls][Spt-BH.xls]B__6276"/>
      <sheetName val="[Spt-BH.xls][Spt-BH.xls]B__6277"/>
      <sheetName val="[Spt-BH.xls][Spt-BH.xls]_S_2194"/>
      <sheetName val="[Spt-BH.xls]B____x005f_x0004______514"/>
      <sheetName val="[Spt-BH.xls]B___x005f_x0000__x000_506"/>
      <sheetName val="[Spt-BH.xls][Spt-BH.xls]B__6278"/>
      <sheetName val="[Spt-BH.xls][Spt-BH_xls]B__6417"/>
      <sheetName val="[Spt-BH.xls][Spt-BH_xls]B__6418"/>
      <sheetName val="[Spt-BH.xls][Spt-BH_xls]B__6419"/>
      <sheetName val="[Spt-BH.xls][Spt-BH_xls]B__6420"/>
      <sheetName val="[Spt-BH.xls][Spt-BH_xls]_S_2127"/>
      <sheetName val="[Spt-BH.xls][Spt-BH_xls]B__6421"/>
      <sheetName val="[Spt-BH.xls][Spt-BH_xls]B__6422"/>
      <sheetName val="[Spt-BH.xls][Spt-BH_xls]B__6423"/>
      <sheetName val="[Spt-BH.xls][Spt-BH_xls]_S_2128"/>
      <sheetName val="[Spt-BH.xls][Spt-BH_xls]B__6424"/>
      <sheetName val="[Spt-BH.xls][Spt-BH_xls]B__6425"/>
      <sheetName val="[Spt-BH.xls][Spt-BH_xls]B__6426"/>
      <sheetName val="[Spt-BH.xls][Spt-BH_xls]B__6427"/>
      <sheetName val="[Spt-BH.xls][Spt-BH_xls]_S_2129"/>
      <sheetName val="[Spt-BH.xls][Spt-BH_xls]B__6428"/>
      <sheetName val="[Spt-BH.xls][Spt-BH_xls]B__6429"/>
      <sheetName val="[Spt-BH.xls][Spt-BH_xls]_S_2130"/>
      <sheetName val="[Spt-BH.xls][Spt-BH_xls]B__6430"/>
      <sheetName val="[Spt-BH.xls][Spt-BH_xls]B__6431"/>
      <sheetName val="[Spt-BH.xls][Spt-BH_xls]_S_2131"/>
      <sheetName val="[Spt-BH.xls][Spt-BH.xls]_S_2195"/>
      <sheetName val="[Spt-BH.xls][Spt-BH.xls]B__6279"/>
      <sheetName val="[Spt-BH.xls][Spt-BH.xls]B__6280"/>
      <sheetName val="[Spt-BH.xls][Spt-BH.xls]B__6281"/>
      <sheetName val="[Spt-BH.xls][Spt-BH.xls]B__6282"/>
      <sheetName val="[Spt-BH.xls][Spt-BH.xls]B__6283"/>
      <sheetName val="[Spt-BH.xls][Spt-BH.xls]B__6284"/>
      <sheetName val="[Spt-BH.xls][Spt-BH.xls]_S_2196"/>
      <sheetName val="[Spt-BH.xls]B____x005f_x0004______515"/>
      <sheetName val="[Spt-BH.xls]B___x005f_x0000__x000_507"/>
      <sheetName val="[Spt-BH.xls][Spt-BH.xls]B__6285"/>
      <sheetName val="[Spt-BH.xls][Spt-BH_xls]B__6432"/>
      <sheetName val="[Spt-BH.xls][Spt-BH_xls]B__6433"/>
      <sheetName val="[Spt-BH.xls][Spt-BH_xls]B__6434"/>
      <sheetName val="[Spt-BH.xls][Spt-BH_xls]B__6435"/>
      <sheetName val="[Spt-BH.xls][Spt-BH_xls]_S_2132"/>
      <sheetName val="[Spt-BH.xls][Spt-BH_xls]B__6436"/>
      <sheetName val="[Spt-BH.xls][Spt-BH_xls]B__6437"/>
      <sheetName val="[Spt-BH.xls][Spt-BH_xls]B__6438"/>
      <sheetName val="[Spt-BH.xls][Spt-BH_xls]_S_2133"/>
      <sheetName val="[Spt-BH.xls][Spt-BH_xls]B__6439"/>
      <sheetName val="[Spt-BH.xls][Spt-BH_xls]B__6440"/>
      <sheetName val="[Spt-BH.xls][Spt-BH_xls]B__6441"/>
      <sheetName val="[Spt-BH.xls][Spt-BH_xls]B__6442"/>
      <sheetName val="[Spt-BH.xls][Spt-BH_xls]_S_2134"/>
      <sheetName val="[Spt-BH.xls][Spt-BH_xls]B__6443"/>
      <sheetName val="[Spt-BH.xls][Spt-BH_xls]B__6444"/>
      <sheetName val="[Spt-BH.xls][Spt-BH_xls]_S_2135"/>
      <sheetName val="[Spt-BH.xls][Spt-BH_xls]B__6445"/>
      <sheetName val="[Spt-BH.xls][Spt-BH_xls]B__6446"/>
      <sheetName val="[Spt-BH.xls][Spt-BH_xls]_S_2136"/>
      <sheetName val="[Spt-BH.xls][Spt-BH.xls]B__6299"/>
      <sheetName val="[Spt-BH.xls][Spt-BH.xls]B__6300"/>
      <sheetName val="[Spt-BH.xls][Spt-BH.xls]_S_2203"/>
      <sheetName val="[Spt-BH.xls][Spt-BH.xls]B__6301"/>
      <sheetName val="[Spt-BH.xls][Spt-BH.xls]B__6302"/>
      <sheetName val="[Spt-BH.xls][Spt-BH.xls]B__6303"/>
      <sheetName val="[Spt-BH.xls][Spt-BH.xls]B__6304"/>
      <sheetName val="[Spt-BH.xls][Spt-BH.xls]_S_2202"/>
      <sheetName val="[Spt-BH.xls][Spt-BH.xls]B__6306"/>
      <sheetName val="[Spt-BH.xls][Spt-BH.xls]B__6307"/>
      <sheetName val="[Spt-BH.xls][Spt-BH.xls]_S_2205"/>
      <sheetName val="[Spt-BH.xls][Spt-BH.xls]B__6308"/>
      <sheetName val="[Spt-BH.xls][Spt-BH.xls]B__6309"/>
      <sheetName val="[Spt-BH.xls]B____x005f_x0004______517"/>
      <sheetName val="[Spt-BH.xls]B___x005f_x0000__x000_509"/>
      <sheetName val="[Spt-BH.xls][Spt-BH.xls]B__6310"/>
      <sheetName val="[Spt-BH.xls][Spt-BH.xls]B__6311"/>
      <sheetName val="[Spt-BH.xls][Spt-BH.xls]B__6305"/>
      <sheetName val="[Spt-BH.xls][Spt-BH.xls]_S_2204"/>
      <sheetName val="[Spt-BH.xls][Spt-BH_xls]B__6462"/>
      <sheetName val="[Spt-BH.xls][Spt-BH_xls]B__6463"/>
      <sheetName val="[Spt-BH.xls][Spt-BH_xls]B__6464"/>
      <sheetName val="[Spt-BH.xls][Spt-BH_xls]B__6465"/>
      <sheetName val="[Spt-BH.xls][Spt-BH_xls]_S_2142"/>
      <sheetName val="[Spt-BH.xls][Spt-BH_xls]B__6466"/>
      <sheetName val="[Spt-BH.xls][Spt-BH_xls]B__6467"/>
      <sheetName val="[Spt-BH.xls][Spt-BH_xls]B__6468"/>
      <sheetName val="[Spt-BH.xls][Spt-BH_xls]_S_2143"/>
      <sheetName val="[Spt-BH.xls][Spt-BH_xls]B__6469"/>
      <sheetName val="[Spt-BH.xls][Spt-BH_xls]B__6470"/>
      <sheetName val="[Spt-BH.xls][Spt-BH_xls]B__6471"/>
      <sheetName val="[Spt-BH.xls][Spt-BH_xls]B__6472"/>
      <sheetName val="[Spt-BH.xls][Spt-BH_xls]_S_2144"/>
      <sheetName val="[Spt-BH.xls][Spt-BH_xls]B__6473"/>
      <sheetName val="[Spt-BH.xls][Spt-BH_xls]B__6474"/>
      <sheetName val="[Spt-BH.xls][Spt-BH_xls]_S_2145"/>
      <sheetName val="[Spt-BH.xls][Spt-BH_xls]B__6475"/>
      <sheetName val="[Spt-BH.xls][Spt-BH_xls]B__6476"/>
      <sheetName val="[Spt-BH.xls][Spt-BH_xls]_S_2146"/>
      <sheetName val="[Spt-BH.xls][Spt-BH.xls]_S_2211"/>
      <sheetName val="Basement Budget"/>
      <sheetName val="[Spt-BH.xls][Spt-BH.xls]B__6325"/>
      <sheetName val="[Spt-BH.xls][Spt-BH.xls]B__6326"/>
      <sheetName val="[Spt-BH.xls][Spt-BH.xls]_S_2221"/>
      <sheetName val="[Spt-BH.xls][Spt-BH.xls]B__6327"/>
      <sheetName val="[Spt-BH.xls][Spt-BH.xls]B__6328"/>
      <sheetName val="[Spt-BH.xls][Spt-BH.xls]B__6329"/>
      <sheetName val="[Spt-BH.xls][Spt-BH.xls]B__6330"/>
      <sheetName val="[Spt-BH.xls][Spt-BH.xls]_S_2212"/>
      <sheetName val="[Spt-BH.xls][Spt-BH.xls]_S_2217"/>
      <sheetName val="[Spt-BH.xls][Spt-BH.xls]B__6343"/>
      <sheetName val="[Spt-BH.xls][Spt-BH.xls]B__6344"/>
      <sheetName val="[Spt-BH.xls][Spt-BH.xls]_S_2219"/>
      <sheetName val="[Spt-BH.xls][Spt-BH.xls]B__6345"/>
      <sheetName val="[Spt-BH.xls][Spt-BH.xls]B__6346"/>
      <sheetName val="[Spt-BH.xls][Spt-BH.xls]B__6347"/>
      <sheetName val="[Spt-BH.xls][Spt-BH.xls]B__6348"/>
      <sheetName val="[Spt-BH.xls][Spt-BH.xls]_S_2218"/>
      <sheetName val="[Spt-BH.xls][Spt-BH.xls]_S_2215"/>
      <sheetName val="[Spt-BH.xls][Spt-BH.xls]B__6337"/>
      <sheetName val="[Spt-BH.xls][Spt-BH.xls]B__6338"/>
      <sheetName val="[Spt-BH.xls][Spt-BH.xls]B__6339"/>
      <sheetName val="[Spt-BH.xls][Spt-BH.xls]B__6340"/>
      <sheetName val="[Spt-BH.xls][Spt-BH.xls]B__6341"/>
      <sheetName val="[Spt-BH.xls][Spt-BH.xls]B__6342"/>
      <sheetName val="[Spt-BH.xls][Spt-BH.xls]_S_2216"/>
      <sheetName val="[Spt-BH.xls][Spt-BH.xls]_S_2213"/>
      <sheetName val="[Spt-BH.xls][Spt-BH.xls]B__6331"/>
      <sheetName val="[Spt-BH.xls][Spt-BH.xls]B__6332"/>
      <sheetName val="[Spt-BH.xls][Spt-BH.xls]B__6333"/>
      <sheetName val="[Spt-BH.xls][Spt-BH.xls]B__6334"/>
      <sheetName val="[Spt-BH.xls][Spt-BH.xls]B__6335"/>
      <sheetName val="[Spt-BH.xls][Spt-BH.xls]B__6336"/>
      <sheetName val="[Spt-BH.xls][Spt-BH.xls]_S_2214"/>
      <sheetName val="[Spt-BH.xls][Spt-BH.xls]_S_2220"/>
      <sheetName val="[Spt-BH.xls][Spt-BH.xls]B__6349"/>
      <sheetName val="[Spt-BH.xls][Spt-BH.xls]B__6350"/>
      <sheetName val="[Spt-BH.xls][Spt-BH.xls]_S_2223"/>
      <sheetName val="[Spt-BH.xls][Spt-BH.xls]B__6351"/>
      <sheetName val="[Spt-BH.xls][Spt-BH.xls]B__6352"/>
      <sheetName val="[Spt-BH.xls][Spt-BH.xls]B__6353"/>
      <sheetName val="[Spt-BH.xls][Spt-BH.xls]B__6354"/>
      <sheetName val="[Spt-BH.xls][Spt-BH.xls]_S_2222"/>
      <sheetName val="[Spt-BH.xls][Spt-BH.xls]B__6356"/>
      <sheetName val="[Spt-BH.xls][Spt-BH.xls]B__6357"/>
      <sheetName val="[Spt-BH.xls][Spt-BH.xls]_S_2225"/>
      <sheetName val="[Spt-BH.xls][Spt-BH.xls]B__6358"/>
      <sheetName val="[Spt-BH.xls][Spt-BH.xls]B__6359"/>
      <sheetName val="[Spt-BH.xls]B____x005f_x0004______519"/>
      <sheetName val="[Spt-BH.xls]B___x005f_x0000__x000_511"/>
      <sheetName val="[Spt-BH.xls][Spt-BH.xls]B__6360"/>
      <sheetName val="[Spt-BH.xls][Spt-BH.xls]B__6361"/>
      <sheetName val="[Spt-BH.xls][Spt-BH.xls]B__6355"/>
      <sheetName val="[Spt-BH.xls][Spt-BH.xls]_S_2224"/>
      <sheetName val="[Spt-BH.xls][Spt-BH_xls]B__6492"/>
      <sheetName val="[Spt-BH.xls][Spt-BH_xls]B__6493"/>
      <sheetName val="[Spt-BH.xls][Spt-BH_xls]B__6494"/>
      <sheetName val="[Spt-BH.xls][Spt-BH_xls]B__6495"/>
      <sheetName val="[Spt-BH.xls][Spt-BH_xls]_S_2152"/>
      <sheetName val="[Spt-BH.xls][Spt-BH_xls]B__6496"/>
      <sheetName val="[Spt-BH.xls][Spt-BH_xls]B__6497"/>
      <sheetName val="[Spt-BH.xls][Spt-BH_xls]B__6498"/>
      <sheetName val="[Spt-BH.xls][Spt-BH_xls]_S_2153"/>
      <sheetName val="[Spt-BH.xls][Spt-BH_xls]B__6499"/>
      <sheetName val="[Spt-BH.xls][Spt-BH_xls]B__6500"/>
      <sheetName val="[Spt-BH.xls][Spt-BH_xls]B__6501"/>
      <sheetName val="[Spt-BH.xls][Spt-BH_xls]B__6502"/>
      <sheetName val="[Spt-BH.xls][Spt-BH_xls]_S_2154"/>
      <sheetName val="[Spt-BH.xls][Spt-BH_xls]B__6503"/>
      <sheetName val="[Spt-BH.xls][Spt-BH_xls]B__6504"/>
      <sheetName val="[Spt-BH.xls][Spt-BH_xls]_S_2155"/>
      <sheetName val="[Spt-BH.xls][Spt-BH_xls]B__6505"/>
      <sheetName val="[Spt-BH.xls][Spt-BH_xls]B__6506"/>
      <sheetName val="[Spt-BH.xls][Spt-BH_xls]_S_2156"/>
      <sheetName val="[Spt-BH.xls][Spt-BH.xls]_S_2226"/>
      <sheetName val="[Spt-BH.xls][Spt-BH.xls]B__6362"/>
      <sheetName val="[Spt-BH.xls][Spt-BH.xls]B__6363"/>
      <sheetName val="[Spt-BH.xls][Spt-BH.xls]_S_2229"/>
      <sheetName val="[Spt-BH.xls][Spt-BH.xls]B__6364"/>
      <sheetName val="[Spt-BH.xls][Spt-BH.xls]B__6365"/>
      <sheetName val="[Spt-BH.xls][Spt-BH.xls]B__6366"/>
      <sheetName val="[Spt-BH.xls][Spt-BH.xls]B__6367"/>
      <sheetName val="[Spt-BH.xls][Spt-BH.xls]_S_2227"/>
      <sheetName val="[Spt-BH.xls][Spt-BH.xls]_S_2228"/>
      <sheetName val="[Spt-BH.xls][Spt-BH.xls]B__6368"/>
      <sheetName val="[Spt-BH.xls][Spt-BH.xls]B__6369"/>
      <sheetName val="[Spt-BH.xls][Spt-BH.xls]B__6370"/>
      <sheetName val="[Spt-BH.xls][Spt-BH.xls]B__6377"/>
      <sheetName val="[Spt-BH.xls][Spt-BH.xls]B__6378"/>
      <sheetName val="[Spt-BH.xls][Spt-BH.xls]_S_2231"/>
      <sheetName val="[Spt-BH.xls][Spt-BH.xls]B__6379"/>
      <sheetName val="[Spt-BH.xls][Spt-BH.xls]B__6380"/>
      <sheetName val="[Spt-BH.xls]B____x005f_x0004______520"/>
      <sheetName val="[Spt-BH.xls][Spt-BH.xls]B__6371"/>
      <sheetName val="[Spt-BH.xls][Spt-BH.xls]B__6372"/>
      <sheetName val="[Spt-BH.xls][Spt-BH.xls]B__6373"/>
      <sheetName val="[Spt-BH.xls][Spt-BH.xls]B__6374"/>
      <sheetName val="[Spt-BH.xls]B___x005f_x0000__x000_512"/>
      <sheetName val="[Spt-BH.xls][Spt-BH.xls]B__6381"/>
      <sheetName val="[Spt-BH.xls][Spt-BH.xls]B__6382"/>
      <sheetName val="[Spt-BH.xls][Spt-BH.xls]B__6375"/>
      <sheetName val="[Spt-BH.xls][Spt-BH.xls]B__6376"/>
      <sheetName val="[Spt-BH.xls][Spt-BH.xls]_S_2230"/>
      <sheetName val="[Spt-BH.xls][Spt-BH_xls]B__6507"/>
      <sheetName val="[Spt-BH.xls][Spt-BH_xls]B__6508"/>
      <sheetName val="[Spt-BH.xls][Spt-BH_xls]B__6509"/>
      <sheetName val="[Spt-BH.xls][Spt-BH_xls]B__6510"/>
      <sheetName val="[Spt-BH.xls][Spt-BH_xls]_S_2157"/>
      <sheetName val="[Spt-BH.xls][Spt-BH_xls]B__6511"/>
      <sheetName val="[Spt-BH.xls][Spt-BH_xls]B__6512"/>
      <sheetName val="[Spt-BH.xls][Spt-BH_xls]B__6513"/>
      <sheetName val="[Spt-BH.xls][Spt-BH_xls]_S_2158"/>
      <sheetName val="[Spt-BH.xls][Spt-BH_xls]B__6514"/>
      <sheetName val="[Spt-BH.xls][Spt-BH_xls]B__6515"/>
      <sheetName val="[Spt-BH.xls][Spt-BH_xls]B__6516"/>
      <sheetName val="[Spt-BH.xls][Spt-BH_xls]B__6517"/>
      <sheetName val="[Spt-BH.xls][Spt-BH_xls]_S_2159"/>
      <sheetName val="[Spt-BH.xls][Spt-BH_xls]B__6518"/>
      <sheetName val="[Spt-BH.xls][Spt-BH_xls]B__6519"/>
      <sheetName val="[Spt-BH.xls][Spt-BH_xls]_S_2160"/>
      <sheetName val="[Spt-BH.xls][Spt-BH_xls]B__6520"/>
      <sheetName val="[Spt-BH.xls][Spt-BH_xls]B__6521"/>
      <sheetName val="[Spt-BH.xls][Spt-BH_xls]_S_2161"/>
      <sheetName val="[Spt-BH.xls][Spt-BH.xls]_S_2232"/>
      <sheetName val="[Spt-BH.xls][Spt-BH.xls]_S_2235"/>
      <sheetName val="[Spt-BH.xls][Spt-BH.xls]B__6390"/>
      <sheetName val="[Spt-BH.xls][Spt-BH.xls]B__6391"/>
      <sheetName val="[Spt-BH.xls][Spt-BH.xls]_S_2239"/>
      <sheetName val="[Spt-BH.xls][Spt-BH.xls]B__6392"/>
      <sheetName val="[Spt-BH.xls][Spt-BH.xls]B__6393"/>
      <sheetName val="[Spt-BH.xls][Spt-BH.xls]B__6394"/>
      <sheetName val="[Spt-BH.xls][Spt-BH.xls]B__6395"/>
      <sheetName val="[Spt-BH.xls][Spt-BH.xls]_S_2236"/>
      <sheetName val="[Spt-BH.xls][Spt-BH.xls]B__6403"/>
      <sheetName val="[Spt-BH.xls][Spt-BH.xls]B__6404"/>
      <sheetName val="[Spt-BH.xls][Spt-BH.xls]_S_2241"/>
      <sheetName val="[Spt-BH.xls][Spt-BH.xls]B__6405"/>
      <sheetName val="[Spt-BH.xls][Spt-BH.xls]B__6406"/>
      <sheetName val="[Spt-BH.xls]B____x005f_x0004______522"/>
      <sheetName val="[Spt-BH.xls]B___x005f_x0000__x000_514"/>
      <sheetName val="[Spt-BH.xls][Spt-BH.xls]B__6407"/>
      <sheetName val="[Spt-BH.xls][Spt-BH.xls]B__6408"/>
      <sheetName val="[Spt-BH.xls][Spt-BH.xls]B__6396"/>
      <sheetName val="[Spt-BH.xls][Spt-BH.xls]_S_2240"/>
      <sheetName val="[Spt-BH.xls][Spt-BH_xls]B__6537"/>
      <sheetName val="[Spt-BH.xls][Spt-BH_xls]B__6538"/>
      <sheetName val="[Spt-BH.xls][Spt-BH_xls]B__6539"/>
      <sheetName val="[Spt-BH.xls][Spt-BH_xls]B__6540"/>
      <sheetName val="[Spt-BH.xls][Spt-BH_xls]_S_2167"/>
      <sheetName val="[Spt-BH.xls][Spt-BH_xls]B__6541"/>
      <sheetName val="[Spt-BH.xls][Spt-BH_xls]B__6542"/>
      <sheetName val="[Spt-BH.xls][Spt-BH_xls]B__6543"/>
      <sheetName val="[Spt-BH.xls][Spt-BH_xls]_S_2168"/>
      <sheetName val="[Spt-BH.xls][Spt-BH_xls]B__6544"/>
      <sheetName val="[Spt-BH.xls][Spt-BH_xls]B__6545"/>
      <sheetName val="[Spt-BH.xls][Spt-BH_xls]B__6546"/>
      <sheetName val="[Spt-BH.xls][Spt-BH_xls]B__6547"/>
      <sheetName val="[Spt-BH.xls][Spt-BH_xls]_S_2169"/>
      <sheetName val="[Spt-BH.xls][Spt-BH_xls]B__6548"/>
      <sheetName val="[Spt-BH.xls][Spt-BH_xls]B__6549"/>
      <sheetName val="[Spt-BH.xls][Spt-BH_xls]_S_2170"/>
      <sheetName val="[Spt-BH.xls][Spt-BH_xls]B__6550"/>
      <sheetName val="[Spt-BH.xls][Spt-BH_xls]B__6551"/>
      <sheetName val="[Spt-BH.xls][Spt-BH_xls]_S_2171"/>
      <sheetName val="[Spt-BH.xls][Spt-BH.xls]_S_2233"/>
      <sheetName val="[Spt-BH.xls][Spt-BH.xls]B__6383"/>
      <sheetName val="[Spt-BH.xls][Spt-BH.xls]B__6384"/>
      <sheetName val="[Spt-BH.xls][Spt-BH.xls]B__6385"/>
      <sheetName val="[Spt-BH.xls][Spt-BH.xls]B__6386"/>
      <sheetName val="[Spt-BH.xls][Spt-BH.xls]B__6387"/>
      <sheetName val="[Spt-BH.xls][Spt-BH.xls]B__6388"/>
      <sheetName val="[Spt-BH.xls][Spt-BH.xls]_S_2234"/>
      <sheetName val="[Spt-BH.xls]B____x005f_x0004______521"/>
      <sheetName val="[Spt-BH.xls]B___x005f_x0000__x000_513"/>
      <sheetName val="[Spt-BH.xls][Spt-BH.xls]B__6389"/>
      <sheetName val="[Spt-BH.xls][Spt-BH_xls]B__6522"/>
      <sheetName val="[Spt-BH.xls][Spt-BH_xls]B__6523"/>
      <sheetName val="[Spt-BH.xls][Spt-BH_xls]B__6524"/>
      <sheetName val="[Spt-BH.xls][Spt-BH_xls]B__6525"/>
      <sheetName val="[Spt-BH.xls][Spt-BH_xls]_S_2162"/>
      <sheetName val="[Spt-BH.xls][Spt-BH_xls]B__6526"/>
      <sheetName val="[Spt-BH.xls][Spt-BH_xls]B__6527"/>
      <sheetName val="[Spt-BH.xls][Spt-BH_xls]B__6528"/>
      <sheetName val="[Spt-BH.xls][Spt-BH_xls]_S_2163"/>
      <sheetName val="[Spt-BH.xls][Spt-BH_xls]B__6529"/>
      <sheetName val="[Spt-BH.xls][Spt-BH_xls]B__6530"/>
      <sheetName val="[Spt-BH.xls][Spt-BH_xls]B__6531"/>
      <sheetName val="[Spt-BH.xls][Spt-BH_xls]B__6532"/>
      <sheetName val="[Spt-BH.xls][Spt-BH_xls]_S_2164"/>
      <sheetName val="[Spt-BH.xls][Spt-BH_xls]B__6533"/>
      <sheetName val="[Spt-BH.xls][Spt-BH_xls]B__6534"/>
      <sheetName val="[Spt-BH.xls][Spt-BH_xls]_S_2165"/>
      <sheetName val="[Spt-BH.xls][Spt-BH_xls]B__6535"/>
      <sheetName val="[Spt-BH.xls][Spt-BH_xls]B__6536"/>
      <sheetName val="[Spt-BH.xls][Spt-BH_xls]_S_2166"/>
      <sheetName val="[Spt-BH.xls][Spt-BH.xls]_S_2237"/>
      <sheetName val="[Spt-BH.xls][Spt-BH.xls]B__6397"/>
      <sheetName val="[Spt-BH.xls][Spt-BH.xls]B__6398"/>
      <sheetName val="[Spt-BH.xls][Spt-BH.xls]B__6399"/>
      <sheetName val="[Spt-BH.xls][Spt-BH.xls]B__6400"/>
      <sheetName val="[Spt-BH.xls][Spt-BH.xls]B__6401"/>
      <sheetName val="[Spt-BH.xls][Spt-BH.xls]B__6402"/>
      <sheetName val="[Spt-BH.xls][Spt-BH.xls]_S_2238"/>
      <sheetName val="[Spt-BH.xls][Spt-BH.xls]_S_2242"/>
      <sheetName val="[Spt-BH.xls][Spt-BH.xls]_S_2245"/>
      <sheetName val="[Spt-BH.xls][Spt-BH.xls]_S_2243"/>
      <sheetName val="[Spt-BH.xls][Spt-BH.xls]_S_2244"/>
      <sheetName val="[Spt-BH.xls][Spt-BH.xls]_S_2246"/>
      <sheetName val="[Spt-BH.xls][Spt-BH.xls]B__6409"/>
      <sheetName val="[Spt-BH.xls][Spt-BH.xls]B__6410"/>
      <sheetName val="[Spt-BH.xls][Spt-BH.xls]B__6411"/>
      <sheetName val="[Spt-BH.xls][Spt-BH.xls]B__6412"/>
      <sheetName val="[Spt-BH.xls][Spt-BH.xls]B__6413"/>
      <sheetName val="[Spt-BH.xls][Spt-BH.xls]B__6414"/>
      <sheetName val="[Spt-BH.xls][Spt-BH.xls]_S_2248"/>
      <sheetName val="[Spt-BH.xls][Spt-BH.xls]_S_2247"/>
      <sheetName val="[Spt-BH.xls][Spt-BH.xls]B__6416"/>
      <sheetName val="[Spt-BH.xls][Spt-BH.xls]B__6417"/>
      <sheetName val="[Spt-BH.xls][Spt-BH.xls]_S_2250"/>
      <sheetName val="[Spt-BH.xls][Spt-BH.xls]B__6418"/>
      <sheetName val="[Spt-BH.xls][Spt-BH.xls]B__6419"/>
      <sheetName val="[Spt-BH.xls]B____x005f_x0004______523"/>
      <sheetName val="[Spt-BH.xls]B___x005f_x0000__x000_515"/>
      <sheetName val="[Spt-BH.xls][Spt-BH.xls]B__6420"/>
      <sheetName val="[Spt-BH.xls][Spt-BH.xls]B__6421"/>
      <sheetName val="[Spt-BH.xls][Spt-BH.xls]B__6415"/>
      <sheetName val="[Spt-BH.xls][Spt-BH.xls]_S_2249"/>
      <sheetName val="[Spt-BH.xls][Spt-BH_xls]B__6552"/>
      <sheetName val="[Spt-BH.xls][Spt-BH_xls]B__6553"/>
      <sheetName val="[Spt-BH.xls][Spt-BH_xls]B__6554"/>
      <sheetName val="[Spt-BH.xls][Spt-BH_xls]B__6555"/>
      <sheetName val="[Spt-BH.xls][Spt-BH_xls]_S_2172"/>
      <sheetName val="[Spt-BH.xls][Spt-BH_xls]B__6556"/>
      <sheetName val="[Spt-BH.xls][Spt-BH_xls]B__6557"/>
      <sheetName val="[Spt-BH.xls][Spt-BH_xls]B__6558"/>
      <sheetName val="[Spt-BH.xls][Spt-BH_xls]_S_2173"/>
      <sheetName val="[Spt-BH.xls][Spt-BH_xls]B__6559"/>
      <sheetName val="[Spt-BH.xls][Spt-BH_xls]B__6560"/>
      <sheetName val="[Spt-BH.xls][Spt-BH_xls]B__6561"/>
      <sheetName val="[Spt-BH.xls][Spt-BH_xls]B__6562"/>
      <sheetName val="[Spt-BH.xls][Spt-BH_xls]_S_2174"/>
      <sheetName val="[Spt-BH.xls][Spt-BH_xls]B__6563"/>
      <sheetName val="[Spt-BH.xls][Spt-BH_xls]B__6564"/>
      <sheetName val="[Spt-BH.xls][Spt-BH_xls]_S_2175"/>
      <sheetName val="[Spt-BH.xls][Spt-BH_xls]B__6565"/>
      <sheetName val="[Spt-BH.xls][Spt-BH_xls]B__6566"/>
      <sheetName val="[Spt-BH.xls][Spt-BH_xls]_S_2176"/>
      <sheetName val="[Spt-BH.xls][Spt-BH.xls]_S_2251"/>
      <sheetName val="[Spt-BH.xls][Spt-BH.xls]B__6422"/>
      <sheetName val="[Spt-BH.xls][Spt-BH.xls]B__6423"/>
      <sheetName val="[Spt-BH.xls][Spt-BH.xls]_S_2254"/>
      <sheetName val="[Spt-BH.xls][Spt-BH.xls]B__6424"/>
      <sheetName val="[Spt-BH.xls][Spt-BH.xls]B__6425"/>
      <sheetName val="[Spt-BH.xls][Spt-BH.xls]_S_2252"/>
      <sheetName val="[Spt-BH.xls][Spt-BH.xls]B__6426"/>
      <sheetName val="[Spt-BH.xls][Spt-BH.xls]B__6427"/>
      <sheetName val="[Spt-BH.xls][Spt-BH.xls]_S_2253"/>
      <sheetName val="[Spt-BH.xls][Spt-BH.xls]_S_2255"/>
      <sheetName val="[Spt-BH.xls][Spt-BH.xls]_S_2256"/>
      <sheetName val="[Spt-BH.xls][Spt-BH.xls]B__6428"/>
      <sheetName val="[Spt-BH.xls][Spt-BH.xls]B__6429"/>
      <sheetName val="[Spt-BH.xls][Spt-BH.xls]_S_2258"/>
      <sheetName val="[Spt-BH.xls][Spt-BH.xls]B__6430"/>
      <sheetName val="[Spt-BH.xls][Spt-BH.xls]B__6431"/>
      <sheetName val="[Spt-BH.xls][Spt-BH.xls]B__6435"/>
      <sheetName val="[Spt-BH.xls][Spt-BH.xls]B__6436"/>
      <sheetName val="[Spt-BH.xls][Spt-BH.xls]_S_2260"/>
      <sheetName val="[Spt-BH.xls][Spt-BH.xls]B__6437"/>
      <sheetName val="[Spt-BH.xls][Spt-BH.xls]B__6438"/>
      <sheetName val="[Spt-BH.xls]B____x005f_x0004______524"/>
      <sheetName val="[Spt-BH.xls][Spt-BH.xls]B__6432"/>
      <sheetName val="[Spt-BH.xls][Spt-BH.xls]B__6433"/>
      <sheetName val="[Spt-BH.xls]B___x005f_x0000__x000_516"/>
      <sheetName val="[Spt-BH.xls][Spt-BH.xls]B__6439"/>
      <sheetName val="[Spt-BH.xls][Spt-BH.xls]B__6440"/>
      <sheetName val="[Spt-BH.xls][Spt-BH.xls]B__6434"/>
      <sheetName val="[Spt-BH.xls][Spt-BH.xls]_S_2259"/>
      <sheetName val="[Spt-BH.xls][Spt-BH_xls]B__6567"/>
      <sheetName val="[Spt-BH.xls][Spt-BH_xls]B__6568"/>
      <sheetName val="[Spt-BH.xls][Spt-BH_xls]B__6569"/>
      <sheetName val="[Spt-BH.xls][Spt-BH_xls]B__6570"/>
      <sheetName val="[Spt-BH.xls][Spt-BH_xls]_S_2177"/>
      <sheetName val="[Spt-BH.xls][Spt-BH_xls]B__6571"/>
      <sheetName val="[Spt-BH.xls][Spt-BH_xls]B__6572"/>
      <sheetName val="[Spt-BH.xls][Spt-BH_xls]B__6573"/>
      <sheetName val="[Spt-BH.xls][Spt-BH_xls]_S_2178"/>
      <sheetName val="[Spt-BH.xls][Spt-BH_xls]B__6574"/>
      <sheetName val="[Spt-BH.xls][Spt-BH_xls]B__6575"/>
      <sheetName val="[Spt-BH.xls][Spt-BH_xls]B__6576"/>
      <sheetName val="[Spt-BH.xls][Spt-BH_xls]B__6577"/>
      <sheetName val="[Spt-BH.xls][Spt-BH_xls]_S_2179"/>
      <sheetName val="[Spt-BH.xls][Spt-BH.xls]_S_2257"/>
      <sheetName val="[Spt-BH.xls][Spt-BH_xls]B__6578"/>
      <sheetName val="[Spt-BH.xls][Spt-BH_xls]B__6579"/>
      <sheetName val="[Spt-BH.xls][Spt-BH_xls]_S_2180"/>
      <sheetName val="[Spt-BH.xls][Spt-BH_xls]B__6580"/>
      <sheetName val="[Spt-BH.xls][Spt-BH_xls]B__6581"/>
      <sheetName val="[Spt-BH.xls][Spt-BH_xls]_S_2181"/>
      <sheetName val="[Spt-BH.xls][Spt-BH.xls]B__6441"/>
      <sheetName val="[Spt-BH.xls][Spt-BH.xls]B__6442"/>
      <sheetName val="[Spt-BH.xls][Spt-BH.xls]_S_2262"/>
      <sheetName val="[Spt-BH.xls][Spt-BH.xls]B__6443"/>
      <sheetName val="[Spt-BH.xls][Spt-BH.xls]B__6444"/>
      <sheetName val="[Spt-BH.xls][Spt-BH.xls]B__6445"/>
      <sheetName val="[Spt-BH.xls][Spt-BH.xls]B__6446"/>
      <sheetName val="[Spt-BH.xls][Spt-BH.xls]_S_2261"/>
      <sheetName val="[Spt-BH.xls][Spt-BH.xls]_S_2263"/>
      <sheetName val="[Spt-BH.xls][Spt-BH.xls]B__6447"/>
      <sheetName val="[Spt-BH.xls][Spt-BH.xls]B__6448"/>
      <sheetName val="[Spt-BH.xls][Spt-BH.xls]_S_2265"/>
      <sheetName val="[Spt-BH.xls][Spt-BH.xls]B__6449"/>
      <sheetName val="[Spt-BH.xls][Spt-BH.xls]B__6450"/>
      <sheetName val="[Spt-BH.xls][Spt-BH.xls]B__6454"/>
      <sheetName val="[Spt-BH.xls][Spt-BH.xls]B__6455"/>
      <sheetName val="[Spt-BH.xls][Spt-BH.xls]_S_2268"/>
      <sheetName val="[Spt-BH.xls][Spt-BH.xls]B__6456"/>
      <sheetName val="[Spt-BH.xls][Spt-BH.xls]B__6457"/>
      <sheetName val="[Spt-BH.xls]B____x005f_x0004______525"/>
      <sheetName val="[Spt-BH.xls][Spt-BH.xls]B__6451"/>
      <sheetName val="[Spt-BH.xls][Spt-BH.xls]B__6452"/>
      <sheetName val="[Spt-BH.xls]B___x005f_x0000__x000_517"/>
      <sheetName val="[Spt-BH.xls][Spt-BH.xls]B__6458"/>
      <sheetName val="[Spt-BH.xls][Spt-BH.xls]B__6459"/>
      <sheetName val="[Spt-BH.xls][Spt-BH.xls]B__6453"/>
      <sheetName val="[Spt-BH.xls][Spt-BH.xls]_S_2266"/>
      <sheetName val="[Spt-BH.xls][Spt-BH_xls]B__6582"/>
      <sheetName val="[Spt-BH.xls][Spt-BH_xls]B__6583"/>
      <sheetName val="[Spt-BH.xls][Spt-BH_xls]B__6584"/>
      <sheetName val="[Spt-BH.xls][Spt-BH_xls]B__6585"/>
      <sheetName val="[Spt-BH.xls][Spt-BH_xls]_S_2182"/>
      <sheetName val="[Spt-BH.xls][Spt-BH_xls]B__6586"/>
      <sheetName val="[Spt-BH.xls][Spt-BH_xls]B__6587"/>
      <sheetName val="[Spt-BH.xls][Spt-BH_xls]B__6588"/>
      <sheetName val="[Spt-BH.xls][Spt-BH_xls]_S_2183"/>
      <sheetName val="[Spt-BH.xls][Spt-BH_xls]B__6589"/>
      <sheetName val="[Spt-BH.xls][Spt-BH_xls]B__6590"/>
      <sheetName val="[Spt-BH.xls][Spt-BH_xls]B__6591"/>
      <sheetName val="[Spt-BH.xls][Spt-BH_xls]B__6592"/>
      <sheetName val="[Spt-BH.xls][Spt-BH_xls]_S_2184"/>
      <sheetName val="[Spt-BH.xls][Spt-BH.xls]_S_2264"/>
      <sheetName val="[Spt-BH.xls][Spt-BH_xls]B__6593"/>
      <sheetName val="[Spt-BH.xls][Spt-BH_xls]B__6594"/>
      <sheetName val="[Spt-BH.xls][Spt-BH_xls]_S_2185"/>
      <sheetName val="[Spt-BH.xls][Spt-BH_xls]B__6595"/>
      <sheetName val="[Spt-BH.xls][Spt-BH_xls]B__6596"/>
      <sheetName val="[Spt-BH.xls][Spt-BH_xls]_S_2186"/>
      <sheetName val="[Spt-BH.xls][Spt-BH.xls]_S_2267"/>
      <sheetName val="[Spt-BH.xls][Spt-BH.xls]B__6460"/>
      <sheetName val="[Spt-BH.xls][Spt-BH.xls]B__6461"/>
      <sheetName val="[Spt-BH.xls][Spt-BH.xls]_S_2270"/>
      <sheetName val="[Spt-BH.xls][Spt-BH.xls]B__6462"/>
      <sheetName val="[Spt-BH.xls][Spt-BH.xls]B__6463"/>
      <sheetName val="[Spt-BH.xls][Spt-BH.xls]B__6464"/>
      <sheetName val="[Spt-BH.xls][Spt-BH.xls]B__6465"/>
      <sheetName val="[Spt-BH.xls][Spt-BH.xls]_S_2269"/>
      <sheetName val="[Spt-BH.xls][Spt-BH.xls]B__6467"/>
      <sheetName val="[Spt-BH.xls][Spt-BH.xls]B__6468"/>
      <sheetName val="[Spt-BH.xls][Spt-BH.xls]_S_2274"/>
      <sheetName val="[Spt-BH.xls][Spt-BH.xls]B__6469"/>
      <sheetName val="[Spt-BH.xls][Spt-BH.xls]B__6470"/>
      <sheetName val="[Spt-BH.xls]B____x005f_x0004______526"/>
      <sheetName val="[Spt-BH.xls]B___x005f_x0000__x000_518"/>
      <sheetName val="[Spt-BH.xls][Spt-BH.xls]B__6471"/>
      <sheetName val="[Spt-BH.xls][Spt-BH.xls]B__6472"/>
      <sheetName val="[Spt-BH.xls][Spt-BH.xls]B__6466"/>
      <sheetName val="[Spt-BH.xls][Spt-BH.xls]_S_2271"/>
      <sheetName val="[Spt-BH.xls][Spt-BH_xls]B__6597"/>
      <sheetName val="[Spt-BH.xls][Spt-BH_xls]B__6598"/>
      <sheetName val="[Spt-BH.xls][Spt-BH_xls]B__6599"/>
      <sheetName val="[Spt-BH.xls][Spt-BH_xls]B__6600"/>
      <sheetName val="[Spt-BH.xls][Spt-BH_xls]_S_2187"/>
      <sheetName val="[Spt-BH.xls][Spt-BH_xls]B__6601"/>
      <sheetName val="[Spt-BH.xls][Spt-BH_xls]B__6602"/>
      <sheetName val="[Spt-BH.xls][Spt-BH_xls]B__6603"/>
      <sheetName val="[Spt-BH.xls][Spt-BH_xls]_S_2188"/>
      <sheetName val="[Spt-BH.xls][Spt-BH_xls]B__6604"/>
      <sheetName val="[Spt-BH.xls][Spt-BH_xls]B__6605"/>
      <sheetName val="[Spt-BH.xls][Spt-BH_xls]B__6606"/>
      <sheetName val="[Spt-BH.xls][Spt-BH_xls]B__6607"/>
      <sheetName val="[Spt-BH.xls][Spt-BH_xls]_S_2189"/>
      <sheetName val="[Spt-BH.xls][Spt-BH_xls]B__6608"/>
      <sheetName val="[Spt-BH.xls][Spt-BH_xls]B__6609"/>
      <sheetName val="[Spt-BH.xls][Spt-BH_xls]_S_2190"/>
      <sheetName val="[Spt-BH.xls][Spt-BH_xls]B__6610"/>
      <sheetName val="[Spt-BH.xls][Spt-BH_xls]B__6611"/>
      <sheetName val="[Spt-BH.xls][Spt-BH_xls]_S_2191"/>
      <sheetName val="[Spt-BH.xls][Spt-BH.xls]B__6481"/>
      <sheetName val="[Spt-BH.xls][Spt-BH.xls]B__6482"/>
      <sheetName val="[Spt-BH.xls][Spt-BH.xls]_S_2276"/>
      <sheetName val="[Spt-BH.xls][Spt-BH.xls]B__6483"/>
      <sheetName val="[Spt-BH.xls][Spt-BH.xls]B__6484"/>
      <sheetName val="[Spt-BH.xls]B____x005f_x0004______527"/>
      <sheetName val="[Spt-BH.xls]B___x005f_x0000__x000_519"/>
      <sheetName val="[Spt-BH.xls][Spt-BH.xls]B__6485"/>
      <sheetName val="[Spt-BH.xls][Spt-BH.xls]B__6486"/>
      <sheetName val="[Spt-BH.xls][Spt-BH.xls]B__6473"/>
      <sheetName val="[Spt-BH.xls][Spt-BH.xls]_S_2275"/>
      <sheetName val="[Spt-BH.xls][Spt-BH_xls]B__6612"/>
      <sheetName val="[Spt-BH.xls][Spt-BH_xls]B__6613"/>
      <sheetName val="[Spt-BH.xls][Spt-BH_xls]B__6614"/>
      <sheetName val="[Spt-BH.xls][Spt-BH_xls]B__6615"/>
      <sheetName val="[Spt-BH.xls][Spt-BH_xls]_S_2192"/>
      <sheetName val="[Spt-BH.xls][Spt-BH_xls]B__6616"/>
      <sheetName val="[Spt-BH.xls][Spt-BH_xls]B__6617"/>
      <sheetName val="[Spt-BH.xls][Spt-BH_xls]B__6618"/>
      <sheetName val="[Spt-BH.xls][Spt-BH_xls]_S_2193"/>
      <sheetName val="[Spt-BH.xls][Spt-BH_xls]B__6619"/>
      <sheetName val="[Spt-BH.xls][Spt-BH_xls]B__6620"/>
      <sheetName val="[Spt-BH.xls][Spt-BH_xls]B__6621"/>
      <sheetName val="[Spt-BH.xls][Spt-BH_xls]B__6622"/>
      <sheetName val="[Spt-BH.xls][Spt-BH_xls]_S_2194"/>
      <sheetName val="[Spt-BH.xls][Spt-BH_xls]B__6623"/>
      <sheetName val="[Spt-BH.xls][Spt-BH_xls]B__6624"/>
      <sheetName val="[Spt-BH.xls][Spt-BH_xls]_S_2195"/>
      <sheetName val="[Spt-BH.xls][Spt-BH_xls]B__6625"/>
      <sheetName val="[Spt-BH.xls][Spt-BH_xls]B__6626"/>
      <sheetName val="[Spt-BH.xls][Spt-BH_xls]_S_2196"/>
      <sheetName val="[Spt-BH.xls][Spt-BH.xls]B__6488"/>
      <sheetName val="[Spt-BH.xls][Spt-BH.xls]B__6489"/>
      <sheetName val="[Spt-BH.xls][Spt-BH.xls]_S_2278"/>
      <sheetName val="[Spt-BH.xls][Spt-BH.xls]B__6490"/>
      <sheetName val="[Spt-BH.xls][Spt-BH.xls]B__6491"/>
      <sheetName val="[Spt-BH.xls]B____x005f_x0004______529"/>
      <sheetName val="[Spt-BH.xls]B___x005f_x0000__x000_521"/>
      <sheetName val="[Spt-BH.xls][Spt-BH.xls]B__6492"/>
      <sheetName val="[Spt-BH.xls][Spt-BH.xls]B__6493"/>
      <sheetName val="[Spt-BH.xls][Spt-BH.xls]B__6487"/>
      <sheetName val="[Spt-BH.xls][Spt-BH.xls]_S_2277"/>
      <sheetName val="[Spt-BH.xls][Spt-BH_xls]B__6642"/>
      <sheetName val="[Spt-BH.xls][Spt-BH_xls]B__6643"/>
      <sheetName val="[Spt-BH.xls][Spt-BH_xls]B__6644"/>
      <sheetName val="[Spt-BH.xls][Spt-BH_xls]B__6645"/>
      <sheetName val="[Spt-BH.xls][Spt-BH_xls]_S_2202"/>
      <sheetName val="[Spt-BH.xls][Spt-BH_xls]B__6646"/>
      <sheetName val="[Spt-BH.xls][Spt-BH_xls]B__6647"/>
      <sheetName val="[Spt-BH.xls][Spt-BH_xls]B__6648"/>
      <sheetName val="[Spt-BH.xls][Spt-BH_xls]_S_2203"/>
      <sheetName val="[Spt-BH.xls][Spt-BH_xls]B__6649"/>
      <sheetName val="[Spt-BH.xls][Spt-BH_xls]B__6650"/>
      <sheetName val="[Spt-BH.xls][Spt-BH_xls]B__6651"/>
      <sheetName val="[Spt-BH.xls][Spt-BH_xls]B__6652"/>
      <sheetName val="[Spt-BH.xls][Spt-BH_xls]_S_2204"/>
      <sheetName val="[Spt-BH.xls][Spt-BH_xls]B__6653"/>
      <sheetName val="[Spt-BH.xls][Spt-BH_xls]B__6654"/>
      <sheetName val="[Spt-BH.xls][Spt-BH_xls]_S_2205"/>
      <sheetName val="[Spt-BH.xls][Spt-BH_xls]B__6655"/>
      <sheetName val="[Spt-BH.xls][Spt-BH_xls]B__6656"/>
      <sheetName val="[Spt-BH.xls][Spt-BH_xls]_S_2206"/>
      <sheetName val="[Spt-BH.xls][Spt-BH.xls]_S_2272"/>
      <sheetName val="[Spt-BH.xls][Spt-BH.xls]B__6474"/>
      <sheetName val="[Spt-BH.xls][Spt-BH.xls]B__6475"/>
      <sheetName val="[Spt-BH.xls][Spt-BH.xls]B__6476"/>
      <sheetName val="[Spt-BH.xls][Spt-BH.xls]B__6477"/>
      <sheetName val="[Spt-BH.xls][Spt-BH.xls]B__6478"/>
      <sheetName val="[Spt-BH.xls][Spt-BH.xls]B__6479"/>
      <sheetName val="[Spt-BH.xls][Spt-BH.xls]_S_2273"/>
      <sheetName val="[Spt-BH.xls]B____x005f_x0004______528"/>
      <sheetName val="[Spt-BH.xls]B___x005f_x0000__x000_520"/>
      <sheetName val="[Spt-BH.xls][Spt-BH.xls]B__6480"/>
      <sheetName val="[Spt-BH.xls][Spt-BH_xls]B__6627"/>
      <sheetName val="[Spt-BH.xls][Spt-BH_xls]B__6628"/>
      <sheetName val="[Spt-BH.xls][Spt-BH_xls]B__6629"/>
      <sheetName val="[Spt-BH.xls][Spt-BH_xls]B__6630"/>
      <sheetName val="[Spt-BH.xls][Spt-BH_xls]_S_2197"/>
      <sheetName val="[Spt-BH.xls][Spt-BH_xls]B__6631"/>
      <sheetName val="[Spt-BH.xls][Spt-BH_xls]B__6632"/>
      <sheetName val="[Spt-BH.xls][Spt-BH_xls]B__6633"/>
      <sheetName val="[Spt-BH.xls][Spt-BH_xls]_S_2198"/>
      <sheetName val="[Spt-BH.xls][Spt-BH_xls]B__6634"/>
      <sheetName val="[Spt-BH.xls][Spt-BH_xls]B__6635"/>
      <sheetName val="[Spt-BH.xls][Spt-BH_xls]B__6636"/>
      <sheetName val="[Spt-BH.xls][Spt-BH_xls]B__6637"/>
      <sheetName val="[Spt-BH.xls][Spt-BH_xls]_S_2199"/>
      <sheetName val="[Spt-BH.xls][Spt-BH_xls]B__6638"/>
      <sheetName val="[Spt-BH.xls][Spt-BH_xls]B__6639"/>
      <sheetName val="[Spt-BH.xls][Spt-BH_xls]_S_2200"/>
      <sheetName val="[Spt-BH.xls][Spt-BH_xls]B__6640"/>
      <sheetName val="[Spt-BH.xls][Spt-BH_xls]B__6641"/>
      <sheetName val="[Spt-BH.xls][Spt-BH_xls]_S_2201"/>
      <sheetName val="[Spt-BH.xls][Spt-BH.xls]_S_2279"/>
      <sheetName val="[Spt-BH.xls][Spt-BH.xls]B__6494"/>
      <sheetName val="[Spt-BH.xls][Spt-BH.xls]B__6495"/>
      <sheetName val="[Spt-BH.xls][Spt-BH.xls]_S_2281"/>
      <sheetName val="[Spt-BH.xls][Spt-BH.xls]B__6496"/>
      <sheetName val="[Spt-BH.xls][Spt-BH.xls]B__6497"/>
      <sheetName val="[Spt-BH.xls][Spt-BH.xls]B__6501"/>
      <sheetName val="[Spt-BH.xls][Spt-BH.xls]B__6502"/>
      <sheetName val="[Spt-BH.xls][Spt-BH.xls]_S_2283"/>
      <sheetName val="[Spt-BH.xls][Spt-BH.xls]B__6503"/>
      <sheetName val="[Spt-BH.xls][Spt-BH.xls]B__6504"/>
      <sheetName val="[Spt-BH.xls]B____x005f_x0004______530"/>
      <sheetName val="[Spt-BH.xls][Spt-BH.xls]B__6498"/>
      <sheetName val="[Spt-BH.xls][Spt-BH.xls]B__6499"/>
      <sheetName val="[Spt-BH.xls]B___x005f_x0000__x000_522"/>
      <sheetName val="[Spt-BH.xls][Spt-BH.xls]B__6505"/>
      <sheetName val="[Spt-BH.xls][Spt-BH.xls]B__6506"/>
      <sheetName val="[Spt-BH.xls][Spt-BH.xls]B__6500"/>
      <sheetName val="[Spt-BH.xls][Spt-BH.xls]_S_2282"/>
      <sheetName val="[Spt-BH.xls][Spt-BH_xls]B__6657"/>
      <sheetName val="[Spt-BH.xls][Spt-BH_xls]B__6658"/>
      <sheetName val="[Spt-BH.xls][Spt-BH_xls]B__6659"/>
      <sheetName val="[Spt-BH.xls][Spt-BH_xls]B__6660"/>
      <sheetName val="[Spt-BH.xls][Spt-BH_xls]_S_2207"/>
      <sheetName val="[Spt-BH.xls][Spt-BH_xls]B__6661"/>
      <sheetName val="[Spt-BH.xls][Spt-BH_xls]B__6662"/>
      <sheetName val="[Spt-BH.xls][Spt-BH_xls]B__6663"/>
      <sheetName val="[Spt-BH.xls][Spt-BH_xls]_S_2208"/>
      <sheetName val="[Spt-BH.xls][Spt-BH_xls]B__6664"/>
      <sheetName val="[Spt-BH.xls][Spt-BH_xls]B__6665"/>
      <sheetName val="[Spt-BH.xls][Spt-BH_xls]B__6666"/>
      <sheetName val="[Spt-BH.xls][Spt-BH_xls]B__6667"/>
      <sheetName val="[Spt-BH.xls][Spt-BH_xls]_S_2209"/>
      <sheetName val="[Spt-BH.xls][Spt-BH.xls]_S_2280"/>
      <sheetName val="[Spt-BH.xls][Spt-BH_xls]B__6668"/>
      <sheetName val="[Spt-BH.xls][Spt-BH_xls]B__6669"/>
      <sheetName val="[Spt-BH.xls][Spt-BH_xls]_S_2210"/>
      <sheetName val="[Spt-BH.xls][Spt-BH_xls]B__6670"/>
      <sheetName val="[Spt-BH.xls][Spt-BH_xls]B__6671"/>
      <sheetName val="[Spt-BH.xls][Spt-BH_xls]_S_2211"/>
      <sheetName val="[Spt-BH.xls][Spt-BH.xls]B__6507"/>
      <sheetName val="[Spt-BH.xls][Spt-BH.xls]B__6508"/>
      <sheetName val="[Spt-BH.xls][Spt-BH.xls]_S_2285"/>
      <sheetName val="[Spt-BH.xls][Spt-BH.xls]B__6509"/>
      <sheetName val="[Spt-BH.xls][Spt-BH.xls]B__6510"/>
      <sheetName val="[Spt-BH.xls][Spt-BH.xls]B__6511"/>
      <sheetName val="[Spt-BH.xls][Spt-BH.xls]B__6512"/>
      <sheetName val="[Spt-BH.xls][Spt-BH.xls]_S_2284"/>
      <sheetName val="[Spt-BH.xls][Spt-BH.xls]B__6513"/>
      <sheetName val="[Spt-BH.xls][Spt-BH.xls]B__6514"/>
      <sheetName val="[Spt-BH.xls][Spt-BH.xls]_S_2287"/>
      <sheetName val="[Spt-BH.xls][Spt-BH.xls]B__6515"/>
      <sheetName val="[Spt-BH.xls][Spt-BH.xls]B__6516"/>
      <sheetName val="[Spt-BH.xls][Spt-BH.xls]B__6520"/>
      <sheetName val="[Spt-BH.xls][Spt-BH.xls]B__6521"/>
      <sheetName val="[Spt-BH.xls][Spt-BH.xls]_S_2289"/>
      <sheetName val="[Spt-BH.xls][Spt-BH.xls]B__6522"/>
      <sheetName val="[Spt-BH.xls][Spt-BH.xls]B__6523"/>
      <sheetName val="[Spt-BH.xls]B____x005f_x0004______531"/>
      <sheetName val="[Spt-BH.xls][Spt-BH.xls]B__6517"/>
      <sheetName val="[Spt-BH.xls][Spt-BH.xls]B__6518"/>
      <sheetName val="[Spt-BH.xls]B___x005f_x0000__x000_523"/>
      <sheetName val="[Spt-BH.xls][Spt-BH.xls]B__6524"/>
      <sheetName val="[Spt-BH.xls][Spt-BH.xls]B__6525"/>
      <sheetName val="[Spt-BH.xls][Spt-BH.xls]B__6519"/>
      <sheetName val="[Spt-BH.xls][Spt-BH.xls]_S_2288"/>
      <sheetName val="[Spt-BH.xls][Spt-BH_xls]B__6672"/>
      <sheetName val="[Spt-BH.xls][Spt-BH_xls]B__6673"/>
      <sheetName val="[Spt-BH.xls][Spt-BH_xls]B__6674"/>
      <sheetName val="[Spt-BH.xls][Spt-BH_xls]B__6675"/>
      <sheetName val="[Spt-BH.xls][Spt-BH_xls]_S_2212"/>
      <sheetName val="[Spt-BH.xls][Spt-BH_xls]B__6676"/>
      <sheetName val="[Spt-BH.xls][Spt-BH_xls]B__6677"/>
      <sheetName val="[Spt-BH.xls][Spt-BH_xls]B__6678"/>
      <sheetName val="[Spt-BH.xls][Spt-BH_xls]_S_2213"/>
      <sheetName val="[Spt-BH.xls][Spt-BH_xls]B__6679"/>
      <sheetName val="[Spt-BH.xls][Spt-BH_xls]B__6680"/>
      <sheetName val="[Spt-BH.xls][Spt-BH_xls]B__6681"/>
      <sheetName val="[Spt-BH.xls][Spt-BH_xls]B__6682"/>
      <sheetName val="[Spt-BH.xls][Spt-BH_xls]_S_2214"/>
      <sheetName val="[Spt-BH.xls][Spt-BH.xls]_S_2286"/>
      <sheetName val="[Spt-BH.xls][Spt-BH_xls]B__6683"/>
      <sheetName val="[Spt-BH.xls][Spt-BH_xls]B__6684"/>
      <sheetName val="[Spt-BH.xls][Spt-BH_xls]_S_2215"/>
      <sheetName val="[Spt-BH.xls][Spt-BH_xls]B__6685"/>
      <sheetName val="[Spt-BH.xls][Spt-BH_xls]B__6686"/>
      <sheetName val="[Spt-BH.xls][Spt-BH_xls]_S_2216"/>
      <sheetName val="[Spt-BH.xls][Spt-BH.xls]B__6527"/>
      <sheetName val="[Spt-BH.xls][Spt-BH.xls]B__6528"/>
      <sheetName val="[Spt-BH.xls][Spt-BH.xls]_S_2291"/>
      <sheetName val="[Spt-BH.xls][Spt-BH.xls]B__6529"/>
      <sheetName val="[Spt-BH.xls][Spt-BH.xls]B__6530"/>
      <sheetName val="[Spt-BH.xls]B____x005f_x0004______532"/>
      <sheetName val="[Spt-BH.xls]B___x005f_x0000__x000_524"/>
      <sheetName val="[Spt-BH.xls][Spt-BH.xls]B__6531"/>
      <sheetName val="[Spt-BH.xls][Spt-BH.xls]B__6532"/>
      <sheetName val="[Spt-BH.xls][Spt-BH.xls]B__6526"/>
      <sheetName val="[Spt-BH.xls][Spt-BH.xls]_S_2290"/>
      <sheetName val="[Spt-BH.xls][Spt-BH_xls]B__6687"/>
      <sheetName val="[Spt-BH.xls][Spt-BH_xls]B__6688"/>
      <sheetName val="[Spt-BH.xls][Spt-BH_xls]B__6689"/>
      <sheetName val="[Spt-BH.xls][Spt-BH_xls]B__6690"/>
      <sheetName val="[Spt-BH.xls][Spt-BH_xls]_S_2217"/>
      <sheetName val="[Spt-BH.xls][Spt-BH_xls]B__6691"/>
      <sheetName val="[Spt-BH.xls][Spt-BH_xls]B__6692"/>
      <sheetName val="[Spt-BH.xls][Spt-BH_xls]B__6693"/>
      <sheetName val="[Spt-BH.xls][Spt-BH_xls]_S_2218"/>
      <sheetName val="[Spt-BH.xls][Spt-BH_xls]B__6694"/>
      <sheetName val="[Spt-BH.xls][Spt-BH_xls]B__6695"/>
      <sheetName val="[Spt-BH.xls][Spt-BH_xls]B__6696"/>
      <sheetName val="[Spt-BH.xls][Spt-BH_xls]B__6697"/>
      <sheetName val="[Spt-BH.xls][Spt-BH_xls]_S_2219"/>
      <sheetName val="[Spt-BH.xls][Spt-BH_xls]B__6698"/>
      <sheetName val="[Spt-BH.xls][Spt-BH_xls]B__6699"/>
      <sheetName val="[Spt-BH.xls][Spt-BH_xls]_S_2220"/>
      <sheetName val="[Spt-BH.xls][Spt-BH_xls]B__6700"/>
      <sheetName val="[Spt-BH.xls][Spt-BH_xls]B__6701"/>
      <sheetName val="[Spt-BH.xls][Spt-BH_xls]_S_2221"/>
      <sheetName val="[Spt-BH.xls][Spt-BH.xls]B__6533"/>
      <sheetName val="[Spt-BH.xls][Spt-BH.xls]B__6540"/>
      <sheetName val="[Spt-BH.xls][Spt-BH.xls]B__6541"/>
      <sheetName val="[Spt-BH.xls][Spt-BH.xls]_S_2295"/>
      <sheetName val="[Spt-BH.xls][Spt-BH.xls]B__6542"/>
      <sheetName val="[Spt-BH.xls][Spt-BH.xls]B__6543"/>
      <sheetName val="[Spt-BH.xls]B____x005f_x0004______533"/>
      <sheetName val="[Spt-BH.xls][Spt-BH.xls]B__6534"/>
      <sheetName val="[Spt-BH.xls][Spt-BH.xls]_S_2293"/>
      <sheetName val="[Spt-BH.xls][Spt-BH.xls]B__6535"/>
      <sheetName val="[Spt-BH.xls][Spt-BH.xls]B__6536"/>
      <sheetName val="[Spt-BH.xls][Spt-BH.xls]B__6537"/>
      <sheetName val="[Spt-BH.xls]B___x005f_x0000__x000_525"/>
      <sheetName val="[Spt-BH.xls][Spt-BH.xls]B__6544"/>
      <sheetName val="[Spt-BH.xls][Spt-BH.xls]B__6545"/>
      <sheetName val="[Spt-BH.xls][Spt-BH.xls]B__6538"/>
      <sheetName val="[Spt-BH.xls][Spt-BH.xls]B__6539"/>
      <sheetName val="[Spt-BH.xls][Spt-BH.xls]_S_2294"/>
      <sheetName val="[Spt-BH.xls][Spt-BH_xls]B__6702"/>
      <sheetName val="[Spt-BH.xls][Spt-BH_xls]B__6703"/>
      <sheetName val="[Spt-BH.xls][Spt-BH_xls]B__6704"/>
      <sheetName val="[Spt-BH.xls][Spt-BH_xls]B__6705"/>
      <sheetName val="[Spt-BH.xls][Spt-BH_xls]_S_2222"/>
      <sheetName val="[Spt-BH.xls][Spt-BH_xls]B__6706"/>
      <sheetName val="[Spt-BH.xls][Spt-BH_xls]B__6707"/>
      <sheetName val="[Spt-BH.xls][Spt-BH_xls]B__6708"/>
      <sheetName val="[Spt-BH.xls][Spt-BH_xls]_S_2223"/>
      <sheetName val="[Spt-BH.xls][Spt-BH_xls]B__6709"/>
      <sheetName val="[Spt-BH.xls][Spt-BH_xls]B__6710"/>
      <sheetName val="[Spt-BH.xls][Spt-BH_xls]B__6711"/>
      <sheetName val="[Spt-BH.xls][Spt-BH_xls]B__6712"/>
      <sheetName val="[Spt-BH.xls][Spt-BH_xls]_S_2224"/>
      <sheetName val="[Spt-BH.xls][Spt-BH.xls]_S_2292"/>
      <sheetName val="[Spt-BH.xls][Spt-BH_xls]B__6713"/>
      <sheetName val="[Spt-BH.xls][Spt-BH_xls]B__6714"/>
      <sheetName val="[Spt-BH.xls][Spt-BH_xls]_S_2225"/>
      <sheetName val="[Spt-BH.xls][Spt-BH_xls]B__6715"/>
      <sheetName val="[Spt-BH.xls][Spt-BH_xls]B__6716"/>
      <sheetName val="[Spt-BH.xls][Spt-BH_xls]_S_2226"/>
      <sheetName val="[Spt-BH.xls][Spt-BH.xls]B__6546"/>
      <sheetName val="[Spt-BH.xls][Spt-BH.xls]B__6547"/>
      <sheetName val="[Spt-BH.xls][Spt-BH.xls]_S_2298"/>
      <sheetName val="[Spt-BH.xls][Spt-BH.xls]B__6548"/>
      <sheetName val="[Spt-BH.xls][Spt-BH.xls]B__6549"/>
      <sheetName val="[Spt-BH.xls][Spt-BH.xls]B__6550"/>
      <sheetName val="[Spt-BH.xls][Spt-BH.xls]B__6551"/>
      <sheetName val="[Spt-BH.xls][Spt-BH.xls]_S_2296"/>
      <sheetName val="[Spt-BH.xls][Spt-BH.xls]_S_2297"/>
      <sheetName val="[Spt-BH.xls][Spt-BH.xls]_S_2299"/>
      <sheetName val="[Spt-BH.xls][Spt-BH.xls]B__6552"/>
      <sheetName val="[Spt-BH.xls][Spt-BH.xls]B__6553"/>
      <sheetName val="[Spt-BH.xls][Spt-BH.xls]_S_2302"/>
      <sheetName val="[Spt-BH.xls][Spt-BH.xls]B__6554"/>
      <sheetName val="[Spt-BH.xls][Spt-BH.xls]B__6555"/>
      <sheetName val="[Spt-BH.xls][Spt-BH.xls]B__6556"/>
      <sheetName val="[Spt-BH.xls][Spt-BH.xls]B__6557"/>
      <sheetName val="[Spt-BH.xls][Spt-BH.xls]_S_2300"/>
      <sheetName val="[Spt-BH.xls][Spt-BH.xls]_S_2301"/>
      <sheetName val="[Spt-BH.xls][Spt-BH.xls]_S_2305"/>
      <sheetName val="[Spt-BH.xls][Spt-BH.xls]_S_2303"/>
      <sheetName val="[Spt-BH.xls][Spt-BH.xls]_S_2304"/>
      <sheetName val="[Spt-BH.xls][Spt-BH.xls]B__6558"/>
      <sheetName val="[Spt-BH.xls][Spt-BH.xls]B__6559"/>
      <sheetName val="[Spt-BH.xls][Spt-BH.xls]_S_2308"/>
      <sheetName val="[Spt-BH.xls][Spt-BH.xls]B__6560"/>
      <sheetName val="[Spt-BH.xls][Spt-BH.xls]B__6561"/>
      <sheetName val="[Spt-BH.xls][Spt-BH.xls]_S_2306"/>
      <sheetName val="[Spt-BH.xls][Spt-BH.xls]B__6562"/>
      <sheetName val="[Spt-BH.xls][Spt-BH.xls]B__6563"/>
      <sheetName val="[Spt-BH.xls][Spt-BH.xls]_S_2307"/>
      <sheetName val="[Spt-BH.xls][Spt-BH.xls]B__6564"/>
      <sheetName val="[Spt-BH.xls][Spt-BH.xls]B__6565"/>
      <sheetName val="[Spt-BH.xls][Spt-BH.xls]_S_2310"/>
      <sheetName val="[Spt-BH.xls][Spt-BH.xls]B__6566"/>
      <sheetName val="[Spt-BH.xls][Spt-BH.xls]B__6567"/>
      <sheetName val="[Spt-BH.xls][Spt-BH.xls]B__6571"/>
      <sheetName val="[Spt-BH.xls][Spt-BH.xls]B__6572"/>
      <sheetName val="[Spt-BH.xls][Spt-BH.xls]_S_2312"/>
      <sheetName val="[Spt-BH.xls][Spt-BH.xls]B__6573"/>
      <sheetName val="[Spt-BH.xls][Spt-BH.xls]B__6574"/>
      <sheetName val="[Spt-BH.xls]B____x005f_x0004______534"/>
      <sheetName val="[Spt-BH.xls][Spt-BH.xls]B__6568"/>
      <sheetName val="[Spt-BH.xls][Spt-BH.xls]B__6569"/>
      <sheetName val="[Spt-BH.xls]B___x005f_x0000__x000_526"/>
      <sheetName val="[Spt-BH.xls][Spt-BH.xls]B__6575"/>
      <sheetName val="[Spt-BH.xls][Spt-BH.xls]B__6576"/>
      <sheetName val="[Spt-BH.xls][Spt-BH.xls]B__6570"/>
      <sheetName val="[Spt-BH.xls][Spt-BH.xls]_S_2311"/>
      <sheetName val="[Spt-BH.xls][Spt-BH_xls]B__6717"/>
      <sheetName val="[Spt-BH.xls][Spt-BH_xls]B__6718"/>
      <sheetName val="[Spt-BH.xls][Spt-BH_xls]B__6719"/>
      <sheetName val="[Spt-BH.xls][Spt-BH_xls]B__6720"/>
      <sheetName val="[Spt-BH.xls][Spt-BH_xls]_S_2227"/>
      <sheetName val="[Spt-BH.xls][Spt-BH_xls]B__6721"/>
      <sheetName val="[Spt-BH.xls][Spt-BH_xls]B__6722"/>
      <sheetName val="[Spt-BH.xls][Spt-BH_xls]B__6723"/>
      <sheetName val="[Spt-BH.xls][Spt-BH_xls]_S_2228"/>
      <sheetName val="[Spt-BH.xls][Spt-BH_xls]B__6724"/>
      <sheetName val="[Spt-BH.xls][Spt-BH_xls]B__6725"/>
      <sheetName val="[Spt-BH.xls][Spt-BH_xls]B__6726"/>
      <sheetName val="[Spt-BH.xls][Spt-BH_xls]B__6727"/>
      <sheetName val="[Spt-BH.xls][Spt-BH_xls]_S_2229"/>
      <sheetName val="[Spt-BH.xls][Spt-BH.xls]_S_2309"/>
      <sheetName val="[Spt-BH.xls][Spt-BH_xls]B__6728"/>
      <sheetName val="[Spt-BH.xls][Spt-BH_xls]B__6729"/>
      <sheetName val="[Spt-BH.xls][Spt-BH_xls]_S_2230"/>
      <sheetName val="[Spt-BH.xls][Spt-BH_xls]B__6730"/>
      <sheetName val="[Spt-BH.xls][Spt-BH_xls]B__6731"/>
      <sheetName val="[Spt-BH.xls][Spt-BH_xls]_S_2231"/>
      <sheetName val="[Spt-BH.xls][Spt-BH.xls]_S_2313"/>
      <sheetName val="[Spt-BH.xls][Spt-BH.xls]B__6577"/>
      <sheetName val="[Spt-BH.xls][Spt-BH.xls]B__6578"/>
      <sheetName val="[Spt-BH.xls][Spt-BH.xls]_S_2317"/>
      <sheetName val="[Spt-BH.xls][Spt-BH.xls]B__6579"/>
      <sheetName val="[Spt-BH.xls][Spt-BH.xls]B__6580"/>
      <sheetName val="[Spt-BH.xls][Spt-BH.xls]B__6590"/>
      <sheetName val="[Spt-BH.xls][Spt-BH.xls]B__6591"/>
      <sheetName val="[Spt-BH.xls][Spt-BH.xls]_S_2319"/>
      <sheetName val="[Spt-BH.xls][Spt-BH.xls]B__6592"/>
      <sheetName val="[Spt-BH.xls][Spt-BH.xls]B__6593"/>
      <sheetName val="[Spt-BH.xls]B____x005f_x0004______535"/>
      <sheetName val="[Spt-BH.xls][Spt-BH.xls]B__6581"/>
      <sheetName val="[Spt-BH.xls][Spt-BH.xls]B__6582"/>
      <sheetName val="[Spt-BH.xls]B___x005f_x0000__x000_527"/>
      <sheetName val="[Spt-BH.xls][Spt-BH.xls]B__6594"/>
      <sheetName val="[Spt-BH.xls][Spt-BH.xls]B__6595"/>
      <sheetName val="[Spt-BH.xls][Spt-BH.xls]B__6583"/>
      <sheetName val="[Spt-BH.xls][Spt-BH.xls]_S_2318"/>
      <sheetName val="[Spt-BH.xls][Spt-BH_xls]B__6732"/>
      <sheetName val="[Spt-BH.xls][Spt-BH_xls]B__6733"/>
      <sheetName val="[Spt-BH.xls][Spt-BH_xls]B__6734"/>
      <sheetName val="[Spt-BH.xls][Spt-BH_xls]B__6735"/>
      <sheetName val="[Spt-BH.xls][Spt-BH_xls]_S_2232"/>
      <sheetName val="[Spt-BH.xls][Spt-BH_xls]B__6736"/>
      <sheetName val="[Spt-BH.xls][Spt-BH_xls]B__6737"/>
      <sheetName val="[Spt-BH.xls][Spt-BH_xls]B__6738"/>
      <sheetName val="[Spt-BH.xls][Spt-BH_xls]_S_2233"/>
      <sheetName val="[Spt-BH.xls][Spt-BH_xls]B__6739"/>
      <sheetName val="[Spt-BH.xls][Spt-BH_xls]B__6740"/>
      <sheetName val="[Spt-BH.xls][Spt-BH_xls]B__6741"/>
      <sheetName val="[Spt-BH.xls][Spt-BH_xls]B__6742"/>
      <sheetName val="[Spt-BH.xls][Spt-BH_xls]_S_2234"/>
      <sheetName val="[Spt-BH.xls][Spt-BH.xls]_S_2314"/>
      <sheetName val="[Spt-BH.xls][Spt-BH_xls]B__6743"/>
      <sheetName val="[Spt-BH.xls][Spt-BH_xls]B__6744"/>
      <sheetName val="[Spt-BH.xls][Spt-BH_xls]_S_2235"/>
      <sheetName val="[Spt-BH.xls][Spt-BH_xls]B__6745"/>
      <sheetName val="[Spt-BH.xls][Spt-BH_xls]B__6746"/>
      <sheetName val="[Spt-BH.xls][Spt-BH_xls]_S_2236"/>
      <sheetName val="[Spt-BH.xls][Spt-BH.xls]_S_2315"/>
      <sheetName val="[Spt-BH.xls][Spt-BH.xls]B__6584"/>
      <sheetName val="[Spt-BH.xls][Spt-BH.xls]B__6585"/>
      <sheetName val="[Spt-BH.xls][Spt-BH.xls]B__6586"/>
      <sheetName val="[Spt-BH.xls][Spt-BH.xls]B__6587"/>
      <sheetName val="[Spt-BH.xls][Spt-BH.xls]B__6588"/>
      <sheetName val="[Spt-BH.xls][Spt-BH.xls]B__6589"/>
      <sheetName val="[Spt-BH.xls][Spt-BH.xls]_S_2316"/>
      <sheetName val="[Spt-BH.xls][Spt-BH.xls]_S_2322"/>
      <sheetName val="[Spt-BH.xls][Spt-BH.xls]_S_2320"/>
      <sheetName val="[Spt-BH.xls][Spt-BH.xls]_S_2321"/>
      <sheetName val="[Spt-BH.xls][Spt-BH.xls]B__6596"/>
      <sheetName val="[Spt-BH.xls][Spt-BH.xls]B__6597"/>
      <sheetName val="[Spt-BH.xls][Spt-BH.xls]B__6598"/>
      <sheetName val="[Spt-BH.xls][Spt-BH.xls]B__6599"/>
      <sheetName val="[Spt-BH.xls][Spt-BH.xls]B__6603"/>
      <sheetName val="[Spt-BH.xls][Spt-BH.xls]B__6604"/>
      <sheetName val="[Spt-BH.xls][Spt-BH.xls]_S_2323"/>
      <sheetName val="[Spt-BH.xls][Spt-BH.xls]B__6605"/>
      <sheetName val="[Spt-BH.xls][Spt-BH.xls]B__6606"/>
      <sheetName val="[Spt-BH.xls]B____x005f_x0004______536"/>
      <sheetName val="[Spt-BH.xls][Spt-BH.xls]B__6600"/>
      <sheetName val="[Spt-BH.xls][Spt-BH.xls]B__6601"/>
      <sheetName val="[Spt-BH.xls]B___x005f_x0000__x000_528"/>
      <sheetName val="[Spt-BH.xls][Spt-BH.xls]B__6607"/>
      <sheetName val="[Spt-BH.xls][Spt-BH.xls]B__6608"/>
      <sheetName val="[Spt-BH.xls][Spt-BH.xls]B__6602"/>
      <sheetName val="[Spt-BH.xls][Spt-BH_xls]B__6747"/>
      <sheetName val="[Spt-BH.xls][Spt-BH_xls]B__6748"/>
      <sheetName val="[Spt-BH.xls][Spt-BH_xls]B__6749"/>
      <sheetName val="[Spt-BH.xls][Spt-BH_xls]B__6750"/>
      <sheetName val="[Spt-BH.xls][Spt-BH_xls]_S_2237"/>
      <sheetName val="[Spt-BH.xls][Spt-BH_xls]B__6751"/>
      <sheetName val="[Spt-BH.xls][Spt-BH_xls]B__6752"/>
      <sheetName val="[Spt-BH.xls][Spt-BH_xls]B__6753"/>
      <sheetName val="[Spt-BH.xls][Spt-BH_xls]_S_2238"/>
      <sheetName val="[Spt-BH.xls][Spt-BH_xls]B__6754"/>
      <sheetName val="[Spt-BH.xls][Spt-BH_xls]B__6755"/>
      <sheetName val="[Spt-BH.xls][Spt-BH_xls]B__6756"/>
      <sheetName val="[Spt-BH.xls][Spt-BH_xls]B__6757"/>
      <sheetName val="[Spt-BH.xls][Spt-BH_xls]_S_2239"/>
      <sheetName val="[Spt-BH.xls][Spt-BH_xls]B__6758"/>
      <sheetName val="[Spt-BH.xls][Spt-BH_xls]B__6759"/>
      <sheetName val="[Spt-BH.xls][Spt-BH_xls]_S_2240"/>
      <sheetName val="[Spt-BH.xls][Spt-BH_xls]B__6760"/>
      <sheetName val="[Spt-BH.xls][Spt-BH_xls]B__6761"/>
      <sheetName val="[Spt-BH.xls][Spt-BH_xls]_S_2241"/>
      <sheetName val="[Spt-BH.xls][Spt-BH.xls]_S_2324"/>
      <sheetName val="[Spt-BH.xls][Spt-BH.xls]_S_2325"/>
      <sheetName val="[Spt-BH.xls][Spt-BH.xls]B__6609"/>
      <sheetName val="[Spt-BH.xls][Spt-BH.xls]B__6610"/>
      <sheetName val="[Spt-BH.xls][Spt-BH.xls]_S_2327"/>
      <sheetName val="[Spt-BH.xls][Spt-BH.xls]B__6611"/>
      <sheetName val="[Spt-BH.xls][Spt-BH.xls]B__6612"/>
      <sheetName val="[Spt-BH.xls][Spt-BH.xls]B__6616"/>
      <sheetName val="[Spt-BH.xls][Spt-BH.xls]B__6617"/>
      <sheetName val="[Spt-BH.xls][Spt-BH.xls]_S_2331"/>
      <sheetName val="[Spt-BH.xls][Spt-BH.xls]B__6618"/>
      <sheetName val="[Spt-BH.xls][Spt-BH.xls]B__6619"/>
      <sheetName val="[Spt-BH.xls]B____x005f_x0004______537"/>
      <sheetName val="[Spt-BH.xls][Spt-BH.xls]B__6613"/>
      <sheetName val="[Spt-BH.xls][Spt-BH.xls]B__6614"/>
      <sheetName val="[Spt-BH.xls]B___x005f_x0000__x000_529"/>
      <sheetName val="[Spt-BH.xls][Spt-BH.xls]B__6620"/>
      <sheetName val="[Spt-BH.xls][Spt-BH.xls]B__6621"/>
      <sheetName val="[Spt-BH.xls][Spt-BH.xls]B__6615"/>
      <sheetName val="[Spt-BH.xls][Spt-BH.xls]_S_2328"/>
      <sheetName val="[Spt-BH.xls][Spt-BH_xls]B__6762"/>
      <sheetName val="[Spt-BH.xls][Spt-BH_xls]B__6763"/>
      <sheetName val="[Spt-BH.xls][Spt-BH_xls]B__6764"/>
      <sheetName val="[Spt-BH.xls][Spt-BH_xls]B__6765"/>
      <sheetName val="[Spt-BH.xls][Spt-BH_xls]_S_2242"/>
      <sheetName val="[Spt-BH.xls][Spt-BH_xls]B__6766"/>
      <sheetName val="[Spt-BH.xls][Spt-BH_xls]B__6767"/>
      <sheetName val="[Spt-BH.xls][Spt-BH_xls]B__6768"/>
      <sheetName val="[Spt-BH.xls][Spt-BH_xls]_S_2243"/>
      <sheetName val="[Spt-BH.xls][Spt-BH_xls]B__6769"/>
      <sheetName val="[Spt-BH.xls][Spt-BH_xls]B__6770"/>
      <sheetName val="[Spt-BH.xls][Spt-BH_xls]B__6771"/>
      <sheetName val="[Spt-BH.xls][Spt-BH_xls]B__6772"/>
      <sheetName val="[Spt-BH.xls][Spt-BH_xls]_S_2244"/>
      <sheetName val="[Spt-BH.xls][Spt-BH.xls]_S_2326"/>
      <sheetName val="[Spt-BH.xls][Spt-BH_xls]B__6773"/>
      <sheetName val="[Spt-BH.xls][Spt-BH_xls]B__6774"/>
      <sheetName val="[Spt-BH.xls][Spt-BH_xls]_S_2245"/>
      <sheetName val="[Spt-BH.xls][Spt-BH_xls]B__6775"/>
      <sheetName val="[Spt-BH.xls][Spt-BH_xls]B__6776"/>
      <sheetName val="[Spt-BH.xls][Spt-BH_xls]_S_2246"/>
      <sheetName val="[Spt-BH.xls][Spt-BH.xls]B__6628"/>
      <sheetName val="[Spt-BH.xls][Spt-BH.xls]B__6629"/>
      <sheetName val="[Spt-BH.xls][Spt-BH.xls]_S_2339"/>
      <sheetName val="[Spt-BH.xls][Spt-BH.xls]B__6630"/>
      <sheetName val="[Spt-BH.xls][Spt-BH.xls]B__6631"/>
      <sheetName val="[Spt-BH.xls][Spt-BH.xls]B__6632"/>
      <sheetName val="[Spt-BH.xls][Spt-BH.xls]B__6633"/>
      <sheetName val="[Spt-BH.xls][Spt-BH.xls]_S_2332"/>
      <sheetName val="[Spt-BH.xls][Spt-BH.xls]_S_2329"/>
      <sheetName val="[Spt-BH.xls][Spt-BH.xls]B__6622"/>
      <sheetName val="[Spt-BH.xls][Spt-BH.xls]B__6623"/>
      <sheetName val="[Spt-BH.xls][Spt-BH.xls]B__6624"/>
      <sheetName val="[Spt-BH.xls][Spt-BH.xls]B__6625"/>
      <sheetName val="[Spt-BH.xls][Spt-BH.xls]B__6626"/>
      <sheetName val="[Spt-BH.xls][Spt-BH.xls]B__6627"/>
      <sheetName val="[Spt-BH.xls][Spt-BH.xls]_S_2330"/>
      <sheetName val="[Spt-BH.xls][Spt-BH.xls]_S_2335"/>
      <sheetName val="[Spt-BH.xls][Spt-BH.xls]_S_2333"/>
      <sheetName val="[Spt-BH.xls][Spt-BH.xls]B__6635"/>
      <sheetName val="[Spt-BH.xls][Spt-BH.xls]B__6636"/>
      <sheetName val="[Spt-BH.xls][Spt-BH.xls]B__6637"/>
      <sheetName val="[Spt-BH.xls][Spt-BH.xls]B__6638"/>
      <sheetName val="[Spt-BH.xls][Spt-BH.xls]B__6639"/>
      <sheetName val="[Spt-BH.xls][Spt-BH.xls]B__6640"/>
      <sheetName val="[Spt-BH.xls][Spt-BH.xls]_S_2334"/>
      <sheetName val="[Spt-BH.xls][Spt-BH.xls]B__6642"/>
      <sheetName val="[Spt-BH.xls][Spt-BH.xls]B__6643"/>
      <sheetName val="[Spt-BH.xls][Spt-BH.xls]_S_2337"/>
      <sheetName val="[Spt-BH.xls][Spt-BH.xls]B__6644"/>
      <sheetName val="[Spt-BH.xls][Spt-BH.xls]B__6645"/>
      <sheetName val="[Spt-BH.xls]B____x005f_x0004______539"/>
      <sheetName val="[Spt-BH.xls]B___x005f_x0000__x000_531"/>
      <sheetName val="[Spt-BH.xls][Spt-BH.xls]B__6646"/>
      <sheetName val="[Spt-BH.xls][Spt-BH.xls]B__6647"/>
      <sheetName val="[Spt-BH.xls][Spt-BH.xls]B__6641"/>
      <sheetName val="[Spt-BH.xls][Spt-BH.xls]_S_2336"/>
      <sheetName val="[Spt-BH.xls][Spt-BH_xls]B__6792"/>
      <sheetName val="[Spt-BH.xls][Spt-BH_xls]B__6793"/>
      <sheetName val="[Spt-BH.xls][Spt-BH_xls]B__6794"/>
      <sheetName val="[Spt-BH.xls][Spt-BH_xls]B__6795"/>
      <sheetName val="[Spt-BH.xls][Spt-BH_xls]_S_2252"/>
      <sheetName val="[Spt-BH.xls][Spt-BH_xls]B__6796"/>
      <sheetName val="[Spt-BH.xls][Spt-BH_xls]B__6797"/>
      <sheetName val="[Spt-BH.xls][Spt-BH_xls]B__6798"/>
      <sheetName val="[Spt-BH.xls][Spt-BH_xls]_S_2253"/>
      <sheetName val="[Spt-BH.xls][Spt-BH_xls]B__6799"/>
      <sheetName val="[Spt-BH.xls][Spt-BH_xls]B__6800"/>
      <sheetName val="[Spt-BH.xls][Spt-BH_xls]B__6801"/>
      <sheetName val="[Spt-BH.xls][Spt-BH_xls]B__6802"/>
      <sheetName val="[Spt-BH.xls][Spt-BH_xls]_S_2254"/>
      <sheetName val="[Spt-BH.xls][Spt-BH_xls]B__6803"/>
      <sheetName val="[Spt-BH.xls][Spt-BH_xls]B__6804"/>
      <sheetName val="[Spt-BH.xls][Spt-BH_xls]_S_2255"/>
      <sheetName val="[Spt-BH.xls][Spt-BH_xls]B__6805"/>
      <sheetName val="[Spt-BH.xls][Spt-BH_xls]B__6806"/>
      <sheetName val="[Spt-BH.xls][Spt-BH_xls]_S_2256"/>
      <sheetName val="[Spt-BH.xls]B____x005f_x0004______538"/>
      <sheetName val="[Spt-BH.xls]B___x005f_x0000__x000_530"/>
      <sheetName val="[Spt-BH.xls][Spt-BH.xls]B__6634"/>
      <sheetName val="[Spt-BH.xls][Spt-BH_xls]B__6777"/>
      <sheetName val="[Spt-BH.xls][Spt-BH_xls]B__6778"/>
      <sheetName val="[Spt-BH.xls][Spt-BH_xls]B__6779"/>
      <sheetName val="[Spt-BH.xls][Spt-BH_xls]B__6780"/>
      <sheetName val="[Spt-BH.xls][Spt-BH_xls]_S_2247"/>
      <sheetName val="[Spt-BH.xls][Spt-BH_xls]B__6781"/>
      <sheetName val="[Spt-BH.xls][Spt-BH_xls]B__6782"/>
      <sheetName val="[Spt-BH.xls][Spt-BH_xls]B__6783"/>
      <sheetName val="[Spt-BH.xls][Spt-BH_xls]_S_2248"/>
      <sheetName val="[Spt-BH.xls][Spt-BH_xls]B__6784"/>
      <sheetName val="[Spt-BH.xls][Spt-BH_xls]B__6785"/>
      <sheetName val="[Spt-BH.xls][Spt-BH_xls]B__6786"/>
      <sheetName val="[Spt-BH.xls][Spt-BH_xls]B__6787"/>
      <sheetName val="[Spt-BH.xls][Spt-BH_xls]_S_2249"/>
      <sheetName val="[Spt-BH.xls][Spt-BH_xls]B__6788"/>
      <sheetName val="[Spt-BH.xls][Spt-BH_xls]B__6789"/>
      <sheetName val="[Spt-BH.xls][Spt-BH_xls]_S_2250"/>
      <sheetName val="[Spt-BH.xls][Spt-BH_xls]B__6790"/>
      <sheetName val="[Spt-BH.xls][Spt-BH_xls]B__6791"/>
      <sheetName val="[Spt-BH.xls][Spt-BH_xls]_S_2251"/>
      <sheetName val="[Spt-BH.xls][Spt-BH.xls]B__6648"/>
      <sheetName val="[Spt-BH.xls][Spt-BH.xls]B__6649"/>
      <sheetName val="[Spt-BH.xls][Spt-BH.xls]B__6650"/>
      <sheetName val="[Spt-BH.xls][Spt-BH.xls]B__6651"/>
      <sheetName val="[Spt-BH.xls][Spt-BH.xls]B__6655"/>
      <sheetName val="[Spt-BH.xls][Spt-BH.xls]B__6656"/>
      <sheetName val="[Spt-BH.xls][Spt-BH.xls]_S_2341"/>
      <sheetName val="[Spt-BH.xls][Spt-BH.xls]B__6657"/>
      <sheetName val="[Spt-BH.xls][Spt-BH.xls]B__6658"/>
      <sheetName val="[Spt-BH.xls]B____x005f_x0004______540"/>
      <sheetName val="[Spt-BH.xls][Spt-BH.xls]B__6652"/>
      <sheetName val="[Spt-BH.xls][Spt-BH.xls]B__6653"/>
      <sheetName val="[Spt-BH.xls]B___x005f_x0000__x000_532"/>
      <sheetName val="[Spt-BH.xls][Spt-BH.xls]B__6659"/>
      <sheetName val="[Spt-BH.xls][Spt-BH.xls]B__6660"/>
      <sheetName val="[Spt-BH.xls][Spt-BH.xls]B__6654"/>
      <sheetName val="[Spt-BH.xls][Spt-BH.xls]_S_2340"/>
      <sheetName val="[Spt-BH.xls][Spt-BH_xls]B__6807"/>
      <sheetName val="[Spt-BH.xls][Spt-BH_xls]B__6808"/>
      <sheetName val="[Spt-BH.xls][Spt-BH_xls]B__6809"/>
      <sheetName val="[Spt-BH.xls][Spt-BH_xls]B__6810"/>
      <sheetName val="[Spt-BH.xls][Spt-BH_xls]_S_2257"/>
      <sheetName val="[Spt-BH.xls][Spt-BH_xls]B__6811"/>
      <sheetName val="[Spt-BH.xls][Spt-BH_xls]B__6812"/>
      <sheetName val="[Spt-BH.xls][Spt-BH_xls]B__6813"/>
      <sheetName val="[Spt-BH.xls][Spt-BH_xls]_S_2258"/>
      <sheetName val="[Spt-BH.xls][Spt-BH_xls]B__6814"/>
      <sheetName val="[Spt-BH.xls][Spt-BH_xls]B__6815"/>
      <sheetName val="[Spt-BH.xls][Spt-BH_xls]B__6816"/>
      <sheetName val="[Spt-BH.xls][Spt-BH_xls]B__6817"/>
      <sheetName val="[Spt-BH.xls][Spt-BH_xls]_S_2259"/>
      <sheetName val="[Spt-BH.xls][Spt-BH.xls]_S_2338"/>
      <sheetName val="[Spt-BH.xls][Spt-BH_xls]B__6818"/>
      <sheetName val="[Spt-BH.xls][Spt-BH_xls]B__6819"/>
      <sheetName val="[Spt-BH.xls][Spt-BH_xls]_S_2260"/>
      <sheetName val="[Spt-BH.xls][Spt-BH_xls]B__6820"/>
      <sheetName val="[Spt-BH.xls][Spt-BH_xls]B__6821"/>
      <sheetName val="[Spt-BH.xls][Spt-BH_xls]_S_2261"/>
      <sheetName val="[Spt-BH.xls][Spt-BH.xls]B__6661"/>
      <sheetName val="[Spt-BH.xls][Spt-BH.xls]B__6662"/>
      <sheetName val="[Spt-BH.xls][Spt-BH.xls]_S_2344"/>
      <sheetName val="[Spt-BH.xls][Spt-BH.xls]B__6663"/>
      <sheetName val="[Spt-BH.xls][Spt-BH.xls]B__6664"/>
      <sheetName val="[Spt-BH.xls][Spt-BH.xls]_S_2342"/>
      <sheetName val="[Spt-BH.xls][Spt-BH.xls]B__6665"/>
      <sheetName val="[Spt-BH.xls][Spt-BH.xls]B__6666"/>
      <sheetName val="[Spt-BH.xls][Spt-BH.xls]_S_2343"/>
      <sheetName val="[Spt-BH.xls][Spt-BH.xls]B__6668"/>
      <sheetName val="[Spt-BH.xls][Spt-BH.xls]B__6669"/>
      <sheetName val="[Spt-BH.xls][Spt-BH.xls]_S_2346"/>
      <sheetName val="[Spt-BH.xls][Spt-BH.xls]B__6670"/>
      <sheetName val="[Spt-BH.xls][Spt-BH.xls]B__6671"/>
      <sheetName val="[Spt-BH.xls]B____x005f_x0004______541"/>
      <sheetName val="[Spt-BH.xls]B___x005f_x0000__x000_533"/>
      <sheetName val="[Spt-BH.xls][Spt-BH.xls]B__6672"/>
      <sheetName val="[Spt-BH.xls][Spt-BH.xls]B__6673"/>
      <sheetName val="[Spt-BH.xls][Spt-BH.xls]B__6667"/>
      <sheetName val="[Spt-BH.xls][Spt-BH.xls]_S_2345"/>
      <sheetName val="[Spt-BH.xls][Spt-BH_xls]B__6822"/>
      <sheetName val="[Spt-BH.xls][Spt-BH_xls]B__6823"/>
      <sheetName val="[Spt-BH.xls][Spt-BH_xls]B__6824"/>
      <sheetName val="[Spt-BH.xls][Spt-BH_xls]B__6825"/>
      <sheetName val="[Spt-BH.xls][Spt-BH_xls]_S_2262"/>
      <sheetName val="[Spt-BH.xls][Spt-BH_xls]B__6826"/>
      <sheetName val="[Spt-BH.xls][Spt-BH_xls]B__6827"/>
      <sheetName val="[Spt-BH.xls][Spt-BH_xls]B__6828"/>
      <sheetName val="[Spt-BH.xls][Spt-BH_xls]_S_2263"/>
      <sheetName val="[Spt-BH.xls][Spt-BH_xls]B__6829"/>
      <sheetName val="[Spt-BH.xls][Spt-BH_xls]B__6830"/>
      <sheetName val="[Spt-BH.xls][Spt-BH_xls]B__6831"/>
      <sheetName val="[Spt-BH.xls][Spt-BH_xls]B__6832"/>
      <sheetName val="[Spt-BH.xls][Spt-BH_xls]_S_2264"/>
      <sheetName val="[Spt-BH.xls][Spt-BH_xls]B__6833"/>
      <sheetName val="[Spt-BH.xls][Spt-BH_xls]B__6834"/>
      <sheetName val="[Spt-BH.xls][Spt-BH_xls]_S_2265"/>
      <sheetName val="[Spt-BH.xls][Spt-BH_xls]B__6835"/>
      <sheetName val="[Spt-BH.xls][Spt-BH_xls]B__6836"/>
      <sheetName val="[Spt-BH.xls][Spt-BH_xls]_S_2266"/>
      <sheetName val="[Spt-BH.xls][Spt-BH.xls]_S_2347"/>
      <sheetName val="[Spt-BH.xls][Spt-BH.xls]_S_2348"/>
      <sheetName val="[Spt-BH.xls][Spt-BH.xls]_S_2349"/>
      <sheetName val="[Spt-BH.xls][Spt-BH.xls]B__6674"/>
      <sheetName val="[Spt-BH.xls][Spt-BH.xls]B__6675"/>
      <sheetName val="[Spt-BH.xls][Spt-BH.xls]_S_2351"/>
      <sheetName val="[Spt-BH.xls][Spt-BH.xls]B__6676"/>
      <sheetName val="[Spt-BH.xls][Spt-BH.xls]B__6677"/>
      <sheetName val="[Spt-BH.xls][Spt-BH.xls]B__6678"/>
      <sheetName val="[Spt-BH.xls][Spt-BH.xls]B__6679"/>
      <sheetName val="[Spt-BH.xls][Spt-BH.xls]_S_2350"/>
      <sheetName val="[Spt-BH.xls][Spt-BH.xls]_S_2352"/>
      <sheetName val="[Spt-BH.xls][Spt-BH.xls]B__6680"/>
      <sheetName val="[Spt-BH.xls][Spt-BH.xls]B__6681"/>
      <sheetName val="[Spt-BH.xls][Spt-BH.xls]_S_2354"/>
      <sheetName val="[Spt-BH.xls][Spt-BH.xls]B__6682"/>
      <sheetName val="[Spt-BH.xls][Spt-BH.xls]B__6683"/>
      <sheetName val="[Spt-BH.xls][Spt-BH.xls]B__6684"/>
      <sheetName val="[Spt-BH.xls][Spt-BH.xls]B__6685"/>
      <sheetName val="[Spt-BH.xls][Spt-BH.xls]_S_2353"/>
      <sheetName val="[Spt-BH.xls][Spt-BH.xls]_S_2355"/>
      <sheetName val="[Spt-BH.xls][Spt-BH.xls]_S_2358"/>
      <sheetName val="[Spt-BH.xls][Spt-BH.xls]B__6692"/>
      <sheetName val="[Spt-BH.xls][Spt-BH.xls]B__6693"/>
      <sheetName val="[Spt-BH.xls][Spt-BH.xls]_S_2361"/>
      <sheetName val="[Spt-BH.xls][Spt-BH.xls]B__6694"/>
      <sheetName val="[Spt-BH.xls][Spt-BH.xls]B__6695"/>
      <sheetName val="[Spt-BH.xls][Spt-BH.xls]B__6696"/>
      <sheetName val="[Spt-BH.xls][Spt-BH.xls]B__6697"/>
      <sheetName val="[Spt-BH.xls][Spt-BH.xls]_S_2359"/>
      <sheetName val="[Spt-BH.xls][Spt-BH.xls]_S_2356"/>
      <sheetName val="[Spt-BH.xls][Spt-BH.xls]B__6686"/>
      <sheetName val="[Spt-BH.xls][Spt-BH.xls]B__6687"/>
      <sheetName val="[Spt-BH.xls][Spt-BH.xls]B__6688"/>
      <sheetName val="[Spt-BH.xls][Spt-BH.xls]B__6689"/>
      <sheetName val="[Spt-BH.xls][Spt-BH.xls]B__6690"/>
      <sheetName val="[Spt-BH.xls][Spt-BH.xls]B__6691"/>
      <sheetName val="[Spt-BH.xls][Spt-BH.xls]_S_2357"/>
      <sheetName val="[Spt-BH.xls][Spt-BH.xls]_S_2360"/>
      <sheetName val="[Spt-BH.xls][Spt-BH.xls]_S_2367"/>
      <sheetName val="[Spt-BH.xls]B____x005f_x0004______542"/>
      <sheetName val="[Spt-BH.xls]B___x005f_x0000__x000_534"/>
      <sheetName val="[Spt-BH.xls][Spt-BH_xls]B__6837"/>
      <sheetName val="[Spt-BH.xls][Spt-BH_xls]B__6838"/>
      <sheetName val="[Spt-BH.xls][Spt-BH_xls]B__6839"/>
      <sheetName val="[Spt-BH.xls][Spt-BH_xls]B__6840"/>
      <sheetName val="[Spt-BH.xls][Spt-BH_xls]_S_2267"/>
      <sheetName val="[Spt-BH.xls][Spt-BH_xls]B__6841"/>
      <sheetName val="[Spt-BH.xls][Spt-BH_xls]B__6842"/>
      <sheetName val="[Spt-BH.xls][Spt-BH_xls]B__6843"/>
      <sheetName val="[Spt-BH.xls][Spt-BH_xls]_S_2268"/>
      <sheetName val="[Spt-BH.xls][Spt-BH_xls]B__6844"/>
      <sheetName val="[Spt-BH.xls][Spt-BH_xls]B__6845"/>
      <sheetName val="[Spt-BH.xls][Spt-BH_xls]B__6846"/>
      <sheetName val="[Spt-BH.xls][Spt-BH_xls]B__6847"/>
      <sheetName val="[Spt-BH.xls][Spt-BH_xls]_S_2269"/>
      <sheetName val="[Spt-BH.xls][Spt-BH_xls]B__6848"/>
      <sheetName val="[Spt-BH.xls][Spt-BH_xls]B__6849"/>
      <sheetName val="[Spt-BH.xls][Spt-BH_xls]_S_2270"/>
      <sheetName val="[Spt-BH.xls][Spt-BH_xls]B__6850"/>
      <sheetName val="[Spt-BH.xls][Spt-BH_xls]B__6851"/>
      <sheetName val="[Spt-BH.xls][Spt-BH_xls]_S_2271"/>
      <sheetName val="[Spt-BH.xls][Spt-BH.xls]B__6711"/>
      <sheetName val="[Spt-BH.xls][Spt-BH.xls]B__6712"/>
      <sheetName val="[Spt-BH.xls][Spt-BH.xls]_S_2373"/>
      <sheetName val="[Spt-BH.xls][Spt-BH.xls]B__6713"/>
      <sheetName val="[Spt-BH.xls][Spt-BH.xls]B__6714"/>
      <sheetName val="[Spt-BH.xls][Spt-BH.xls]B__6730"/>
      <sheetName val="[Spt-BH.xls][Spt-BH.xls]B__6731"/>
      <sheetName val="[Spt-BH.xls][Spt-BH.xls]_S_2375"/>
      <sheetName val="[Spt-BH.xls][Spt-BH.xls]B__6732"/>
      <sheetName val="[Spt-BH.xls][Spt-BH.xls]B__6733"/>
      <sheetName val="[Spt-BH.xls]B____x005f_x0004______544"/>
      <sheetName val="[Spt-BH.xls][Spt-BH.xls]B__6715"/>
      <sheetName val="[Spt-BH.xls][Spt-BH.xls]B__6716"/>
      <sheetName val="[Spt-BH.xls]B___x005f_x0000__x000_536"/>
      <sheetName val="[Spt-BH.xls][Spt-BH.xls]B__6734"/>
      <sheetName val="[Spt-BH.xls][Spt-BH.xls]B__6735"/>
      <sheetName val="[Spt-BH.xls][Spt-BH.xls]B__6717"/>
      <sheetName val="[Spt-BH.xls][Spt-BH.xls]_S_2374"/>
      <sheetName val="[Spt-BH.xls][Spt-BH_xls]B__6867"/>
      <sheetName val="[Spt-BH.xls][Spt-BH_xls]B__6868"/>
      <sheetName val="[Spt-BH.xls][Spt-BH_xls]B__6869"/>
      <sheetName val="[Spt-BH.xls][Spt-BH_xls]B__6870"/>
      <sheetName val="[Spt-BH.xls][Spt-BH_xls]_S_2277"/>
      <sheetName val="[Spt-BH.xls][Spt-BH_xls]B__6871"/>
      <sheetName val="[Spt-BH.xls][Spt-BH_xls]B__6872"/>
      <sheetName val="[Spt-BH.xls][Spt-BH_xls]B__6873"/>
      <sheetName val="[Spt-BH.xls][Spt-BH_xls]_S_2278"/>
      <sheetName val="[Spt-BH.xls][Spt-BH_xls]B__6874"/>
      <sheetName val="[Spt-BH.xls][Spt-BH_xls]B__6875"/>
      <sheetName val="[Spt-BH.xls][Spt-BH_xls]B__6876"/>
      <sheetName val="[Spt-BH.xls][Spt-BH_xls]B__6877"/>
      <sheetName val="[Spt-BH.xls][Spt-BH_xls]_S_2279"/>
      <sheetName val="[Spt-BH.xls][Spt-BH.xls]_S_2368"/>
      <sheetName val="[Spt-BH.xls][Spt-BH_xls]B__6878"/>
      <sheetName val="[Spt-BH.xls][Spt-BH_xls]B__6879"/>
      <sheetName val="[Spt-BH.xls][Spt-BH_xls]_S_2280"/>
      <sheetName val="[Spt-BH.xls][Spt-BH_xls]B__6880"/>
      <sheetName val="[Spt-BH.xls][Spt-BH_xls]B__6881"/>
      <sheetName val="[Spt-BH.xls][Spt-BH_xls]_S_2281"/>
      <sheetName val="[Spt-BH.xls][Spt-BH.xls]_S_2362"/>
      <sheetName val="[Spt-BH.xls][Spt-BH.xls]B__6698"/>
      <sheetName val="[Spt-BH.xls][Spt-BH.xls]B__6699"/>
      <sheetName val="[Spt-BH.xls][Spt-BH.xls]_S_2364"/>
      <sheetName val="[Spt-BH.xls][Spt-BH.xls]B__6700"/>
      <sheetName val="[Spt-BH.xls][Spt-BH.xls]B__6701"/>
      <sheetName val="[Spt-BH.xls][Spt-BH.xls]B__6702"/>
      <sheetName val="[Spt-BH.xls][Spt-BH.xls]B__6703"/>
      <sheetName val="[Spt-BH.xls][Spt-BH.xls]_S_2363"/>
      <sheetName val="[Spt-BH.xls][Spt-BH.xls]_S_2365"/>
      <sheetName val="[Spt-BH.xls][Spt-BH.xls]B__6704"/>
      <sheetName val="[Spt-BH.xls][Spt-BH.xls]B__6705"/>
      <sheetName val="[Spt-BH.xls][Spt-BH.xls]B__6706"/>
      <sheetName val="[Spt-BH.xls][Spt-BH.xls]B__6707"/>
      <sheetName val="[Spt-BH.xls]B____x005f_x0004______543"/>
      <sheetName val="[Spt-BH.xls][Spt-BH.xls]B__6708"/>
      <sheetName val="[Spt-BH.xls][Spt-BH.xls]B__6709"/>
      <sheetName val="[Spt-BH.xls]B___x005f_x0000__x000_535"/>
      <sheetName val="[Spt-BH.xls][Spt-BH.xls]B__6710"/>
      <sheetName val="[Spt-BH.xls][Spt-BH_xls]B__6852"/>
      <sheetName val="[Spt-BH.xls][Spt-BH_xls]B__6853"/>
      <sheetName val="[Spt-BH.xls][Spt-BH_xls]B__6854"/>
      <sheetName val="[Spt-BH.xls][Spt-BH_xls]B__6855"/>
      <sheetName val="[Spt-BH.xls][Spt-BH_xls]_S_2272"/>
      <sheetName val="[Spt-BH.xls][Spt-BH_xls]B__6856"/>
      <sheetName val="[Spt-BH.xls][Spt-BH_xls]B__6857"/>
      <sheetName val="[Spt-BH.xls][Spt-BH_xls]B__6858"/>
      <sheetName val="[Spt-BH.xls][Spt-BH_xls]_S_2273"/>
      <sheetName val="[Spt-BH.xls][Spt-BH_xls]B__6859"/>
      <sheetName val="[Spt-BH.xls][Spt-BH_xls]B__6860"/>
      <sheetName val="[Spt-BH.xls][Spt-BH_xls]B__6861"/>
      <sheetName val="[Spt-BH.xls][Spt-BH_xls]B__6862"/>
      <sheetName val="[Spt-BH.xls][Spt-BH_xls]_S_2274"/>
      <sheetName val="[Spt-BH.xls][Spt-BH.xls]_S_2366"/>
      <sheetName val="[Spt-BH.xls][Spt-BH_xls]B__6863"/>
      <sheetName val="[Spt-BH.xls][Spt-BH_xls]B__6864"/>
      <sheetName val="[Spt-BH.xls][Spt-BH_xls]_S_2275"/>
      <sheetName val="[Spt-BH.xls][Spt-BH_xls]B__6865"/>
      <sheetName val="[Spt-BH.xls][Spt-BH_xls]B__6866"/>
      <sheetName val="[Spt-BH.xls][Spt-BH_xls]_S_2276"/>
      <sheetName val="[Spt-BH.xls][Spt-BH.xls]_S_2371"/>
      <sheetName val="[Spt-BH.xls][Spt-BH.xls]B__6724"/>
      <sheetName val="[Spt-BH.xls][Spt-BH.xls]B__6725"/>
      <sheetName val="[Spt-BH.xls][Spt-BH.xls]B__6726"/>
      <sheetName val="[Spt-BH.xls][Spt-BH.xls]B__6727"/>
      <sheetName val="[Spt-BH.xls][Spt-BH.xls]B__6728"/>
      <sheetName val="[Spt-BH.xls][Spt-BH.xls]B__6729"/>
      <sheetName val="[Spt-BH.xls][Spt-BH.xls]_S_2372"/>
      <sheetName val="[Spt-BH.xls][Spt-BH.xls]_S_2369"/>
      <sheetName val="[Spt-BH.xls][Spt-BH.xls]B__6718"/>
      <sheetName val="[Spt-BH.xls][Spt-BH.xls]B__6719"/>
      <sheetName val="[Spt-BH.xls][Spt-BH.xls]B__6720"/>
      <sheetName val="[Spt-BH.xls][Spt-BH.xls]B__6721"/>
      <sheetName val="[Spt-BH.xls][Spt-BH.xls]B__6722"/>
      <sheetName val="[Spt-BH.xls][Spt-BH.xls]B__6723"/>
      <sheetName val="[Spt-BH.xls][Spt-BH.xls]_S_2370"/>
      <sheetName val="[Spt-BH.xls][Spt-BH.xls]_S_2397"/>
      <sheetName val="[Spt-BH.xls][Spt-BH.xls]B__6780"/>
      <sheetName val="[Spt-BH.xls][Spt-BH.xls]B__6781"/>
      <sheetName val="[Spt-BH.xls][Spt-BH.xls]_S_2399"/>
      <sheetName val="[Spt-BH.xls][Spt-BH.xls]B__6782"/>
      <sheetName val="[Spt-BH.xls][Spt-BH.xls]B__6783"/>
      <sheetName val="[Spt-BH.xls][Spt-BH.xls]B__6784"/>
      <sheetName val="[Spt-BH.xls][Spt-BH.xls]B__6785"/>
      <sheetName val="[Spt-BH.xls][Spt-BH.xls]_S_2398"/>
      <sheetName val="[Spt-BH.xls][Spt-BH.xls]_S_2384"/>
      <sheetName val="[Spt-BH.xls][Spt-BH.xls]B__6755"/>
      <sheetName val="[Spt-BH.xls][Spt-BH.xls]B__6756"/>
      <sheetName val="[Spt-BH.xls][Spt-BH.xls]_S_2386"/>
      <sheetName val="[Spt-BH.xls][Spt-BH.xls]B__6757"/>
      <sheetName val="[Spt-BH.xls][Spt-BH.xls]B__6758"/>
      <sheetName val="[Spt-BH.xls][Spt-BH.xls]B__6762"/>
      <sheetName val="[Spt-BH.xls][Spt-BH.xls]B__6763"/>
      <sheetName val="[Spt-BH.xls][Spt-BH.xls]_S_2388"/>
      <sheetName val="[Spt-BH.xls][Spt-BH.xls]B__6764"/>
      <sheetName val="[Spt-BH.xls][Spt-BH.xls]B__6765"/>
      <sheetName val="[Spt-BH.xls]B____x005f_x0004______547"/>
      <sheetName val="[Spt-BH.xls][Spt-BH.xls]B__6759"/>
      <sheetName val="[Spt-BH.xls][Spt-BH.xls]B__6760"/>
      <sheetName val="[Spt-BH.xls]B___x005f_x0000__x000_539"/>
      <sheetName val="[Spt-BH.xls][Spt-BH.xls]B__6766"/>
      <sheetName val="[Spt-BH.xls][Spt-BH.xls]B__6767"/>
      <sheetName val="[Spt-BH.xls][Spt-BH.xls]B__6761"/>
      <sheetName val="[Spt-BH.xls][Spt-BH.xls]_S_2387"/>
      <sheetName val="[Spt-BH.xls][Spt-BH_xls]B__6912"/>
      <sheetName val="[Spt-BH.xls][Spt-BH_xls]B__6913"/>
      <sheetName val="[Spt-BH.xls][Spt-BH_xls]B__6914"/>
      <sheetName val="[Spt-BH.xls][Spt-BH_xls]B__6915"/>
      <sheetName val="[Spt-BH.xls][Spt-BH_xls]_S_2292"/>
      <sheetName val="[Spt-BH.xls][Spt-BH_xls]B__6916"/>
      <sheetName val="[Spt-BH.xls][Spt-BH_xls]B__6917"/>
      <sheetName val="[Spt-BH.xls][Spt-BH_xls]B__6918"/>
      <sheetName val="[Spt-BH.xls][Spt-BH_xls]_S_2293"/>
      <sheetName val="[Spt-BH.xls][Spt-BH_xls]B__6919"/>
      <sheetName val="[Spt-BH.xls][Spt-BH_xls]B__6920"/>
      <sheetName val="[Spt-BH.xls][Spt-BH_xls]B__6921"/>
      <sheetName val="[Spt-BH.xls][Spt-BH_xls]B__6922"/>
      <sheetName val="[Spt-BH.xls][Spt-BH_xls]_S_2294"/>
      <sheetName val="[Spt-BH.xls][Spt-BH.xls]_S_2385"/>
      <sheetName val="[Spt-BH.xls][Spt-BH_xls]B__6923"/>
      <sheetName val="[Spt-BH.xls][Spt-BH_xls]B__6924"/>
      <sheetName val="[Spt-BH.xls][Spt-BH_xls]_S_2295"/>
      <sheetName val="[Spt-BH.xls][Spt-BH_xls]B__6925"/>
      <sheetName val="[Spt-BH.xls][Spt-BH_xls]B__6926"/>
      <sheetName val="[Spt-BH.xls][Spt-BH_xls]_S_2296"/>
      <sheetName val="[Spt-BH.xls][Spt-BH.xls]_S_2380"/>
      <sheetName val="[Spt-BH.xls][Spt-BH.xls]B__6742"/>
      <sheetName val="[Spt-BH.xls][Spt-BH.xls]B__6743"/>
      <sheetName val="[Spt-BH.xls][Spt-BH.xls]B__6744"/>
      <sheetName val="[Spt-BH.xls][Spt-BH.xls]B__6745"/>
      <sheetName val="[Spt-BH.xls][Spt-BH.xls]B__6746"/>
      <sheetName val="[Spt-BH.xls][Spt-BH.xls]B__6747"/>
      <sheetName val="[Spt-BH.xls][Spt-BH.xls]_S_2381"/>
      <sheetName val="[Spt-BH.xls][Spt-BH.xls]B__6736"/>
      <sheetName val="[Spt-BH.xls][Spt-BH.xls]B__6737"/>
      <sheetName val="[Spt-BH.xls][Spt-BH.xls]_S_2378"/>
      <sheetName val="[Spt-BH.xls][Spt-BH.xls]B__6738"/>
      <sheetName val="[Spt-BH.xls][Spt-BH.xls]B__6739"/>
      <sheetName val="[Spt-BH.xls][Spt-BH.xls]_S_2376"/>
      <sheetName val="_Spt-BH.xls__Spt-BH.xls__Spt_68"/>
      <sheetName val="_Spt-BH.xls__Spt-BH.xls_B___155"/>
      <sheetName val="_Spt-BH.xls__Spt-BH.xls_B___156"/>
      <sheetName val="_Spt-BH.xls__Spt-BH.xls_B___157"/>
      <sheetName val="PPA_Summary1"/>
      <sheetName val="Bill_No_2_to_8_(Rev)1"/>
      <sheetName val="TMT_STEEL1"/>
      <sheetName val="Extra_Item1"/>
      <sheetName val="PPA_Summary"/>
      <sheetName val="[Spt-BH_xls][Spt-BH_xls]B@[?_x3"/>
      <sheetName val="Basic_Rates3"/>
      <sheetName val="activit-graph__3"/>
      <sheetName val="PPA_Summary2"/>
      <sheetName val="beam-reinft-machine_rm3"/>
      <sheetName val="Bill_No_2_to_8_(Rev)2"/>
      <sheetName val="STILT_FLOOR2"/>
      <sheetName val="TMT_STEEL2"/>
      <sheetName val="Extra_Item2"/>
      <sheetName val="PRRM_Dashboard31"/>
      <sheetName val="LT_Motor_catalog14"/>
      <sheetName val="Cable_cat14"/>
      <sheetName val="Debits_as_on_12_04_0829"/>
      <sheetName val="Staff_Forecast_spread29"/>
      <sheetName val="Direct_cost_shed_A-2_29"/>
      <sheetName val="Index_29"/>
      <sheetName val="Email_Approval_Template29"/>
      <sheetName val="1_Executive_Summary29"/>
      <sheetName val="2_Risk_Assessment_Analysis29"/>
      <sheetName val="3_Pre-Approval29"/>
      <sheetName val="4_CIS29"/>
      <sheetName val="5_Change_Order29"/>
      <sheetName val="5_1__Re-book_De-book_order29"/>
      <sheetName val="6_Contract_Re-estimates29"/>
      <sheetName val="7a_BG_Approval_Form29"/>
      <sheetName val="7b_BG_Email_Approval_Template29"/>
      <sheetName val="8_LAD_Approval_Form29"/>
      <sheetName val="9_LOI_Checklist29"/>
      <sheetName val="10_RPS_Information_Form29"/>
      <sheetName val="11_Proj_Cashflow_29"/>
      <sheetName val="11_1_Cash-flow_Chart29"/>
      <sheetName val="Threshold_Calculator29"/>
      <sheetName val="Version_Control29"/>
      <sheetName val="Prebid_Review29"/>
      <sheetName val="DJC_Parameters29"/>
      <sheetName val="Selling_Summary29"/>
      <sheetName val="1-BAS_(cost)29"/>
      <sheetName val="Controller_Configuration29"/>
      <sheetName val="IO_Summary29"/>
      <sheetName val="2-FAS_(cost)29"/>
      <sheetName val="Cost_Summary29"/>
      <sheetName val="3-PA_(cost)29"/>
      <sheetName val="Approved_Make29"/>
      <sheetName val="Basis_of_offer29"/>
      <sheetName val="High_Level_Summary29"/>
      <sheetName val="4-ACS__(cost)29"/>
      <sheetName val="5-CCTV__(cost)29"/>
      <sheetName val="6-FFT__(cost)29"/>
      <sheetName val="7-_Service_Retrofit__(cost)29"/>
      <sheetName val="8-Service_PSA,O&amp;M__(cost)29"/>
      <sheetName val="9-_Service_L&amp;M__(cost)29"/>
      <sheetName val="non_fixed_DJC_29"/>
      <sheetName val="10-UPG_(cost)29"/>
      <sheetName val="11-ESG__(cost)29"/>
      <sheetName val="12-Products_(cost)29"/>
      <sheetName val="13-VAV__(cost)29"/>
      <sheetName val="14-REF_(cost)29"/>
      <sheetName val="15_-_Local_Chiller_(cost)29"/>
      <sheetName val="Selling-Local_Chiller29"/>
      <sheetName val="Material_Cost_JCS29"/>
      <sheetName val="Costing_USD_Chiller29"/>
      <sheetName val="Selling-USD_Chiller29"/>
      <sheetName val="PRICE_MATRIX_-JCIPL29"/>
      <sheetName val="COST_SUMMARY-_JCIPL29"/>
      <sheetName val="6_-FFT-JCIPL29"/>
      <sheetName val="7-Ser_Retro_-JCIPL29"/>
      <sheetName val="8-Ser_PSA,_O&amp;M_-JCIPL29"/>
      <sheetName val="9-Ser_L&amp;M_-JCIPL29"/>
      <sheetName val="10-UPG_JCIPL29"/>
      <sheetName val="11-ESG_JCIPL29"/>
      <sheetName val="12-Products_JCIPL29"/>
      <sheetName val="13-VAV_JCIPL29"/>
      <sheetName val="14-REF_JCMRL_29"/>
      <sheetName val="Proj__DJC-JCIPL29"/>
      <sheetName val="_L0_DDC_129"/>
      <sheetName val="L0_DDC-229"/>
      <sheetName val="L16_DDC-329"/>
      <sheetName val="L16_DDC-529"/>
      <sheetName val="L17_DDC-629"/>
      <sheetName val="L17_DDC-7_29"/>
      <sheetName val="L18_DDC-829"/>
      <sheetName val="2-AutoDialer_Sys29"/>
      <sheetName val="1-BAS1_(cost)29"/>
      <sheetName val="2-BAS2_(cost)29"/>
      <sheetName val="Deviations-Project_Risks29"/>
      <sheetName val="IO_Schedule29"/>
      <sheetName val="2_2_띠장의_설계8"/>
      <sheetName val="Works_-_Quote_Sheet4"/>
      <sheetName val="PACK_(B)4"/>
      <sheetName val="syndicate_codes4"/>
      <sheetName val="_4"/>
      <sheetName val="1_01_(a)4"/>
      <sheetName val="Page_14"/>
      <sheetName val="Page_24"/>
      <sheetName val="Page_34"/>
      <sheetName val="Page_4_Installed4"/>
      <sheetName val="Page_4_Required4"/>
      <sheetName val="Page_5a4"/>
      <sheetName val="Page_5b4"/>
      <sheetName val="Page_5c4"/>
      <sheetName val="Page_5d4"/>
      <sheetName val="Page_5e4"/>
      <sheetName val="Page_5f4"/>
      <sheetName val="Page_5f_(2)4"/>
      <sheetName val="Page_6a4"/>
      <sheetName val="Page_6b4"/>
      <sheetName val="Page_7-14"/>
      <sheetName val="Page_7-2a1-I4"/>
      <sheetName val="Page_7-2a1-II4"/>
      <sheetName val="Page_7-2a1-III4"/>
      <sheetName val="Page_7-2a24"/>
      <sheetName val="Page_7-34"/>
      <sheetName val="Page_7-5a4"/>
      <sheetName val="Page_7-5b14"/>
      <sheetName val="Page_7-5b24"/>
      <sheetName val="Page_7-5c4"/>
      <sheetName val="Page_7-9a4"/>
      <sheetName val="Page_7-9b14"/>
      <sheetName val="Page_7-9b24"/>
      <sheetName val="Page_7-9c4"/>
      <sheetName val="Page_7-11a1-I4"/>
      <sheetName val="Page_7-11a1-II4"/>
      <sheetName val="Page_7-11a1-III4"/>
      <sheetName val="Page_7-11a24"/>
      <sheetName val="Page_7-154"/>
      <sheetName val="Page_7-16a4"/>
      <sheetName val="Page_7-16b4"/>
      <sheetName val="Page_84"/>
      <sheetName val="Havells__LT_(XLPE)4"/>
      <sheetName val="IO_List4"/>
      <sheetName val="Basic_Rate4"/>
      <sheetName val="INFLUENCES_ON_GM4"/>
      <sheetName val="Labour_Rate_4"/>
      <sheetName val="Break_Up_(bc)4"/>
      <sheetName val="Break_Up_(bc1)4"/>
      <sheetName val="Break_Up_(bc2)4"/>
      <sheetName val="Steel_Payment_Doc4"/>
      <sheetName val="Assumption_Inputs4"/>
      <sheetName val="Ins_&amp;_Bonds4"/>
      <sheetName val="Site_facilities4"/>
      <sheetName val="Clients_Requirements4"/>
      <sheetName val="foot-slab_reinft3"/>
      <sheetName val="MASTER_RATE_ANALYSIS3"/>
      <sheetName val="2_BHK4"/>
      <sheetName val="BALANCE-IOTL_4"/>
      <sheetName val="Tender_Appraisal4"/>
      <sheetName val="[Spt-BH_xls][Spt-BH_xls][Spt-B4"/>
      <sheetName val="[Spt-BH_xls][Spt-BH_xls]B@[?@?4"/>
      <sheetName val="Data_sheet3"/>
      <sheetName val="Mat_Cost4"/>
      <sheetName val="DB_ET200(R__A)4"/>
      <sheetName val="kppl_pl4"/>
      <sheetName val="Basic_Rates4"/>
      <sheetName val="activit-graph__4"/>
      <sheetName val="SP&amp;ST_제출가4"/>
      <sheetName val="STILT_FLOOR3"/>
      <sheetName val="[Spt-BH_xls]B@[_x005f_x0000__x005f_x0004_@4"/>
      <sheetName val="_Spt-BH_xls__Spt-BH_xls_B@_3"/>
      <sheetName val="_Spt-BH_xls__Spt-BH_xls__Spt-B3"/>
      <sheetName val="_Spt-BH_xls__Spt-BH_xls_B@__@_3"/>
      <sheetName val="Prelims_Breakup3"/>
      <sheetName val="Staff_planning3"/>
      <sheetName val="1_yr_maintainance3"/>
      <sheetName val="SP_Break_Up3"/>
      <sheetName val="[Spt-BH_xls][Spt-BH_xls]B@[?_x4"/>
      <sheetName val="BQ_List3"/>
      <sheetName val="PANEL_ANNEXURE3"/>
      <sheetName val="Vind_-_BtB3"/>
      <sheetName val="PCS_DATA3"/>
      <sheetName val="Rate_analysis_civil3"/>
      <sheetName val="material_and_Labour_rate3"/>
      <sheetName val="GR_slab-reinft3"/>
      <sheetName val="PPA_Summary3"/>
      <sheetName val="Contract_Status3"/>
      <sheetName val="_Spt-BH_xls_B@_3"/>
      <sheetName val="_Spt-BH_xls_B@_@__$3"/>
      <sheetName val="_Spt-BH_xls_B@__@_____$__3"/>
      <sheetName val="_Spt-BH_xls__Spt-BH_xls_B@___x3"/>
      <sheetName val="_Spt-BH_xls__Spt-BH_xls_B@_@__3"/>
      <sheetName val="beam-reinft-machine_rm4"/>
      <sheetName val="Bill_No_2_to_8_(Rev)3"/>
      <sheetName val="_Spt-BH_xls_B@__@___$_3"/>
      <sheetName val="_Spt-BH_xls__Spt-BH_xls_B@__x03"/>
      <sheetName val="TMT_STEEL3"/>
      <sheetName val="Extra_Item3"/>
      <sheetName val="Camp_Power_Cost4"/>
      <sheetName val="DM_tANK_Allow3"/>
      <sheetName val="입찰내역_발주처_양식3"/>
      <sheetName val="SC_Cost_FEB_033"/>
      <sheetName val="Approved MTD Proj #'s"/>
      <sheetName val="BLOCK-A (MEA.SHEET)"/>
      <sheetName val="BOQ LT"/>
      <sheetName val="_Spt-BH.xls__Spt-BH.xls_B___158"/>
      <sheetName val="_Spt-BH.xls__Spt-BH.xls_B___159"/>
      <sheetName val="_Spt-BH.xls__Spt-BH.xls_B___160"/>
      <sheetName val="_Spt-BH.xls__Spt-BH.xls_B___147"/>
      <sheetName val="_Spt-BH.xls__Spt-BH.xls_B___148"/>
      <sheetName val="_Spt-BH.xls__Spt-BH.xls_B___149"/>
      <sheetName val="_Spt-BH.xls__Spt-BH.xls_B___161"/>
      <sheetName val="_Spt-BH.xls__Spt-BH.xls_B___162"/>
      <sheetName val="_Spt-BH.xls__Spt-BH.xls_B___163"/>
      <sheetName val="_Spt-BH.xls__Spt-BH.xls_B___150"/>
      <sheetName val="_Spt-BH.xls__Spt-BH.xls_B___151"/>
      <sheetName val="_Spt-BH.xls__Spt-BH.xls_B___164"/>
      <sheetName val="_Spt-BH.xls__Spt-BH.xls_B___165"/>
      <sheetName val="_Spt-BH.xls__Spt-BH.xls_B___166"/>
      <sheetName val="_Spt-BH.xls_B____x005f_x0004_______17"/>
      <sheetName val="_Spt-BH.xls_B___x005f_x0000__x005f_x0004_17"/>
      <sheetName val="_Spt-BH.xls__Spt-BH.xls_B___167"/>
      <sheetName val="_Spt-BH.xls__Spt-BH.xls_B___168"/>
      <sheetName val="_Spt-BH.xls__Spt-BH.xls_B___169"/>
      <sheetName val="_Spt-BH.xls__Spt-BH.xls_B___152"/>
      <sheetName val="_Spt-BH.xls_B____x005f_x0004_______16"/>
      <sheetName val="_Spt-BH.xls_B___x005f_x0000__x005f_x0004_16"/>
      <sheetName val="_Spt-BH.xls_B____x005f_x0004_______18"/>
      <sheetName val="_Spt-BH.xls_B___x005f_x0000__x005f_x0004_18"/>
      <sheetName val="_Spt-BH.xls_B____x005f_x0004_______20"/>
      <sheetName val="_Spt-BH.xls_B___x005f_x0000__x005f_x0004_20"/>
      <sheetName val="_Spt-BH.xls__Spt-BH.xls_B___182"/>
      <sheetName val="_Spt-BH.xls__Spt-BH.xls_B___183"/>
      <sheetName val="_Spt-BH.xls__Spt-BH.xls_B___184"/>
      <sheetName val="_Spt-BH.xls__Spt-BH.xls_B___185"/>
      <sheetName val="_Spt-BH.xls__Spt-BH.xls_B___186"/>
      <sheetName val="_Spt-BH.xls__Spt-BH.xls_B___187"/>
      <sheetName val="_Spt-BH.xls__Spt-BH.xls_B___170"/>
      <sheetName val="_Spt-BH.xls__Spt-BH.xls_B___171"/>
      <sheetName val="_Spt-BH.xls__Spt-BH.xls_B___172"/>
      <sheetName val="_Spt-BH.xls__Spt-BH.xls_B___173"/>
      <sheetName val="_Spt-BH.xls__Spt-BH.xls_B___174"/>
      <sheetName val="_Spt-BH.xls__Spt-BH.xls_B___175"/>
      <sheetName val="_Spt-BH.xls_B____x005f_x0004_______19"/>
      <sheetName val="_Spt-BH.xls_B___x005f_x0000__x005f_x0004_19"/>
      <sheetName val="_Spt-BH.xls__Spt-BH.xls_B___176"/>
      <sheetName val="_Spt-BH.xls__Spt-BH.xls_B___177"/>
      <sheetName val="_Spt-BH.xls__Spt-BH.xls_B___178"/>
      <sheetName val="_Spt-BH.xls__Spt-BH.xls_B___179"/>
      <sheetName val="_Spt-BH.xls__Spt-BH.xls_B___180"/>
      <sheetName val="_Spt-BH.xls__Spt-BH.xls_B___181"/>
      <sheetName val="_Spt-BH.xls__Spt-BH.xls_B___188"/>
      <sheetName val="_Spt-BH.xls__Spt-BH.xls_B___189"/>
      <sheetName val="_Spt-BH.xls__Spt-BH.xls_B___190"/>
      <sheetName val="_Spt-BH.xls__Spt-BH.xls_B___191"/>
      <sheetName val="_Spt-BH.xls__Spt-BH.xls_B___192"/>
      <sheetName val="_Spt-BH.xls__Spt-BH.xls_B___193"/>
      <sheetName val="_Spt-BH.xls__Spt-BH.xls_B___242"/>
      <sheetName val="_Spt-BH.xls__Spt-BH.xls_B___243"/>
      <sheetName val="_Spt-BH.xls__Spt-BH.xls_B___244"/>
      <sheetName val="_Spt-BH.xls_B____x005f_x0004_______21"/>
      <sheetName val="_Spt-BH.xls_B___x005f_x0000__x005f_x0004_21"/>
      <sheetName val="_Spt-BH.xls__Spt-BH.xls_B___194"/>
      <sheetName val="_Spt-BH.xls__Spt-BH.xls_B___195"/>
      <sheetName val="_Spt-BH.xls__Spt-BH.xls_B___196"/>
      <sheetName val="_Spt-BH.xls__Spt-BH.xls_B___197"/>
      <sheetName val="_Spt-BH.xls__Spt-BH.xls_B___245"/>
      <sheetName val="_Spt-BH.xls__Spt-BH.xls_B___246"/>
      <sheetName val="_Spt-BH.xls__Spt-BH.xls_B___247"/>
      <sheetName val="_Spt-BH.xls__Spt-BH.xls_B___198"/>
      <sheetName val="_Spt-BH.xls__Spt-BH.xls_B___199"/>
      <sheetName val="_Spt-BH.xls__Spt-BH.xls_B___248"/>
      <sheetName val="_Spt-BH.xls__Spt-BH.xls__Spt_54"/>
      <sheetName val="_Spt-BH.xls__Spt-BH.xls_B___249"/>
      <sheetName val="_Spt-BH.xls__Spt-BH.xls_B___250"/>
      <sheetName val="_Spt-BH.xls_B____x005f_x0004_______27"/>
      <sheetName val="_Spt-BH.xls_B___x005f_x0000__x005f_x0004_27"/>
      <sheetName val="_Spt-BH.xls__Spt-BH.xls_B___251"/>
      <sheetName val="_Spt-BH.xls__Spt-BH.xls_B___252"/>
      <sheetName val="_Spt-BH.xls__Spt-BH.xls_B___253"/>
      <sheetName val="_Spt-BH.xls__Spt-BH.xls_B___230"/>
      <sheetName val="_Spt-BH.xls__Spt-BH.xls_B___231"/>
      <sheetName val="_Spt-BH.xls__Spt-BH.xls_B___232"/>
      <sheetName val="_Spt-BH.xls_B____x005f_x0004_______22"/>
      <sheetName val="_Spt-BH.xls_B___x005f_x0000__x005f_x0004_22"/>
      <sheetName val="_Spt-BH.xls__Spt-BH.xls_B___200"/>
      <sheetName val="_Spt-BH.xls__Spt-BH.xls_B___201"/>
      <sheetName val="_Spt-BH.xls__Spt-BH.xls_B___202"/>
      <sheetName val="_Spt-BH.xls__Spt-BH.xls_B___203"/>
      <sheetName val="_Spt-BH.xls__Spt-BH.xls_B___233"/>
      <sheetName val="_Spt-BH.xls__Spt-BH.xls_B___234"/>
      <sheetName val="_Spt-BH.xls__Spt-BH.xls_B___235"/>
      <sheetName val="_Spt-BH.xls__Spt-BH.xls_B___204"/>
      <sheetName val="_Spt-BH.xls__Spt-BH.xls_B___205"/>
      <sheetName val="_Spt-BH.xls__Spt-BH.xls_B___236"/>
      <sheetName val="_Spt-BH.xls__Spt-BH.xls_B___237"/>
      <sheetName val="_Spt-BH.xls__Spt-BH.xls_B___238"/>
      <sheetName val="_Spt-BH.xls__Spt-BH.xls_B___239"/>
      <sheetName val="_Spt-BH.xls__Spt-BH.xls_B___240"/>
      <sheetName val="_Spt-BH.xls_B____x005f_x0004_______26"/>
      <sheetName val="_Spt-BH.xls_B___x005f_x0000__x005f_x0004_26"/>
      <sheetName val="_Spt-BH.xls__Spt-BH.xls_B___241"/>
      <sheetName val="_Spt-BH.xls__Spt-BH.xls_B___206"/>
      <sheetName val="_Spt-BH.xls__Spt-BH.xls_B___207"/>
      <sheetName val="_Spt-BH.xls__Spt-BH.xls_B___208"/>
      <sheetName val="_Spt-BH.xls__Spt-BH.xls_B___209"/>
      <sheetName val="_Spt-BH.xls__Spt-BH.xls_B___210"/>
      <sheetName val="_Spt-BH.xls__Spt-BH.xls_B___211"/>
      <sheetName val="_Spt-BH.xls_B____x005f_x0004_______23"/>
      <sheetName val="_Spt-BH.xls_B___x005f_x0000__x005f_x0004_23"/>
      <sheetName val="_Spt-BH.xls__Spt-BH.xls_B___224"/>
      <sheetName val="_Spt-BH.xls__Spt-BH.xls_B___225"/>
      <sheetName val="_Spt-BH.xls__Spt-BH.xls_B___226"/>
      <sheetName val="_Spt-BH.xls__Spt-BH.xls_B___227"/>
      <sheetName val="_Spt-BH.xls__Spt-BH.xls_B___228"/>
      <sheetName val="_Spt-BH.xls__Spt-BH.xls_B___229"/>
      <sheetName val="_Spt-BH.xls_B____x005f_x0004_______25"/>
      <sheetName val="_Spt-BH.xls_B___x005f_x0000__x005f_x0004_25"/>
      <sheetName val="_Spt-BH.xls__Spt-BH.xls_B___218"/>
      <sheetName val="_Spt-BH.xls__Spt-BH.xls_B___219"/>
      <sheetName val="_Spt-BH.xls__Spt-BH.xls_B___220"/>
      <sheetName val="_Spt-BH.xls__Spt-BH.xls_B___221"/>
      <sheetName val="_Spt-BH.xls__Spt-BH.xls_B___222"/>
      <sheetName val="_Spt-BH.xls__Spt-BH.xls_B___223"/>
      <sheetName val="_Spt-BH.xls_B____x005f_x0004_______24"/>
      <sheetName val="_Spt-BH.xls_B___x005f_x0000__x005f_x0004_24"/>
      <sheetName val="_Spt-BH.xls__Spt-BH.xls_B___212"/>
      <sheetName val="_Spt-BH.xls__Spt-BH.xls_B___213"/>
      <sheetName val="_Spt-BH.xls__Spt-BH.xls_B___214"/>
      <sheetName val="_Spt-BH.xls__Spt-BH.xls_B___215"/>
      <sheetName val="_Spt-BH.xls__Spt-BH.xls_B___216"/>
      <sheetName val="_Spt-BH.xls__Spt-BH.xls_B___217"/>
      <sheetName val="_Spt-BH.xls__Spt-BH.xls_B___260"/>
      <sheetName val="_Spt-BH.xls__Spt-BH.xls__Spt_55"/>
      <sheetName val="_Spt-BH.xls__Spt-BH.xls_B___261"/>
      <sheetName val="_Spt-BH.xls__Spt-BH.xls_B___262"/>
      <sheetName val="_Spt-BH.xls_B____x005f_x0004_______28"/>
      <sheetName val="_Spt-BH.xls_B___x005f_x0000__x005f_x0004_28"/>
      <sheetName val="_Spt-BH.xls__Spt-BH.xls_B___263"/>
      <sheetName val="_Spt-BH.xls__Spt-BH.xls_B___264"/>
      <sheetName val="_Spt-BH.xls__Spt-BH.xls_B___265"/>
      <sheetName val="_Spt-BH.xls__Spt-BH.xls_B___254"/>
      <sheetName val="_Spt-BH.xls__Spt-BH.xls_B___255"/>
      <sheetName val="_Spt-BH.xls__Spt-BH.xls_B___256"/>
      <sheetName val="_Spt-BH.xls__Spt-BH.xls_B___257"/>
      <sheetName val="_Spt-BH.xls__Spt-BH.xls_B___258"/>
      <sheetName val="_Spt-BH.xls__Spt-BH.xls_B___259"/>
      <sheetName val="_Spt-BH.xls__Spt-BH.xls_B___266"/>
      <sheetName val="_Spt-BH.xls__Spt-BH.xls__Spt_56"/>
      <sheetName val="_Spt-BH.xls__Spt-BH.xls_B___267"/>
      <sheetName val="_Spt-BH.xls__Spt-BH.xls_B___268"/>
      <sheetName val="_Spt-BH.xls_B____x005f_x0004_______29"/>
      <sheetName val="_Spt-BH.xls_B___x005f_x0000__x005f_x0004_29"/>
      <sheetName val="_Spt-BH.xls__Spt-BH.xls_B___269"/>
      <sheetName val="_Spt-BH.xls__Spt-BH.xls_B___270"/>
      <sheetName val="_Spt-BH.xls__Spt-BH.xls_B___271"/>
      <sheetName val="_Spt-BH.xls__Spt-BH.xls_B___284"/>
      <sheetName val="_Spt-BH.xls__Spt-BH.xls_B___285"/>
      <sheetName val="_Spt-BH.xls__Spt-BH.xls_B___286"/>
      <sheetName val="_Spt-BH.xls_B____x005f_x0004_______30"/>
      <sheetName val="_Spt-BH.xls_B___x005f_x0000__x005f_x0004_30"/>
      <sheetName val="_Spt-BH.xls__Spt-BH.xls_B___272"/>
      <sheetName val="_Spt-BH.xls__Spt-BH.xls__Spt_58"/>
      <sheetName val="_Spt-BH.xls__Spt-BH.xls_B___273"/>
      <sheetName val="_Spt-BH.xls__Spt-BH.xls_B___274"/>
      <sheetName val="_Spt-BH.xls__Spt-BH.xls_B___275"/>
      <sheetName val="_Spt-BH.xls__Spt-BH.xls_B___287"/>
      <sheetName val="_Spt-BH.xls__Spt-BH.xls_B___288"/>
      <sheetName val="_Spt-BH.xls__Spt-BH.xls_B___289"/>
      <sheetName val="_Spt-BH.xls__Spt-BH.xls_B___276"/>
      <sheetName val="_Spt-BH.xls__Spt-BH.xls_B___277"/>
      <sheetName val="_Spt-BH.xls__Spt-BH.xls_B___278"/>
      <sheetName val="_Spt-BH.xls__Spt-BH.xls_B___279"/>
      <sheetName val="_Spt-BH.xls__Spt-BH.xls_B___280"/>
      <sheetName val="_Spt-BH.xls__Spt-BH.xls__Spt_57"/>
      <sheetName val="_Spt-BH.xls__Spt-BH.xls_B___281"/>
      <sheetName val="_Spt-BH.xls__Spt-BH.xls_B___282"/>
      <sheetName val="_Spt-BH.xls__Spt-BH.xls_B___283"/>
      <sheetName val="_Spt-BH.xls__Spt-BH.xls__Spt_59"/>
      <sheetName val="_Spt-BH.xls__Spt-BH.xls_B___290"/>
      <sheetName val="_Spt-BH.xls__Spt-BH.xls__Spt_60"/>
      <sheetName val="_Spt-BH.xls__Spt-BH.xls_B___291"/>
      <sheetName val="_Spt-BH.xls__Spt-BH.xls_B___292"/>
      <sheetName val="_Spt-BH.xls__Spt-BH.xls_B___293"/>
      <sheetName val="_Spt-BH.xls__Spt-BH.xls_B___294"/>
      <sheetName val="_Spt-BH.xls__Spt-BH.xls_B___295"/>
      <sheetName val="_Spt-BH.xls__Spt-BH.xls_B___296"/>
      <sheetName val="_Spt-BH.xls__Spt-BH.xls_B___297"/>
      <sheetName val="_Spt-BH.xls__Spt-BH.xls_B___298"/>
      <sheetName val="_Spt-BH.xls__Spt-BH.xls__Spt_62"/>
      <sheetName val="_Spt-BH.xls__Spt-BH.xls_B___299"/>
      <sheetName val="_Spt-BH.xls__Spt-BH.xls_B___300"/>
      <sheetName val="_Spt-BH.xls__Spt-BH.xls__Spt_61"/>
      <sheetName val="_Spt-BH.xls__Spt-BH.xls_B___301"/>
      <sheetName val="_Spt-BH.xls__Spt-BH.xls_B___302"/>
      <sheetName val="_Spt-BH.xls__Spt-BH.xls__Spt_63"/>
      <sheetName val="_Spt-BH.xls__Spt-BH.xls_B___303"/>
      <sheetName val="_Spt-BH.xls__Spt-BH.xls_B___304"/>
      <sheetName val="_Spt-BH.xls_B____x005f_x0004_______31"/>
      <sheetName val="_Spt-BH.xls_B___x005f_x0000__x005f_x0004_31"/>
      <sheetName val="_Spt-BH.xls__Spt-BH.xls_B___305"/>
      <sheetName val="_Spt-BH.xls__Spt-BH.xls_B___306"/>
      <sheetName val="_Spt-BH.xls__Spt-BH.xls_B___307"/>
      <sheetName val="_Spt-BH.xls__Spt-BH.xls_B___308"/>
      <sheetName val="_Spt-BH.xls__Spt-BH.xls__Spt_65"/>
      <sheetName val="_Spt-BH.xls__Spt-BH.xls_B___309"/>
      <sheetName val="_Spt-BH.xls__Spt-BH.xls_B___310"/>
      <sheetName val="_Spt-BH.xls__Spt-BH.xls_B___311"/>
      <sheetName val="_Spt-BH.xls__Spt-BH.xls_B___312"/>
      <sheetName val="_Spt-BH.xls__Spt-BH.xls_B___313"/>
      <sheetName val="_Spt-BH.xls__Spt-BH.xls__Spt_64"/>
      <sheetName val="_Spt-BH.xls__Spt-BH.xls_B___314"/>
      <sheetName val="_Spt-BH.xls__Spt-BH.xls_B___315"/>
      <sheetName val="_Spt-BH.xls__Spt-BH.xls_B___316"/>
      <sheetName val="_Spt-BH.xls__Spt-BH.xls_B___317"/>
      <sheetName val="_Spt-BH.xls__Spt-BH.xls_B___318"/>
      <sheetName val="_Spt-BH.xls__Spt-BH.xls_B___319"/>
      <sheetName val="_Spt-BH.xls__Spt-BH.xls_B___320"/>
      <sheetName val="_Spt-BH.xls__Spt-BH.xls__Spt_67"/>
      <sheetName val="_Spt-BH.xls__Spt-BH.xls_B___321"/>
      <sheetName val="_Spt-BH.xls__Spt-BH.xls_B___322"/>
      <sheetName val="_Spt-BH.xls__Spt-BH.xls_B___323"/>
      <sheetName val="_Spt-BH.xls__Spt-BH.xls_B___324"/>
      <sheetName val="_Spt-BH.xls__Spt-BH.xls_B___325"/>
      <sheetName val="_Spt-BH.xls__Spt-BH.xls_B___332"/>
      <sheetName val="_Spt-BH.xls__Spt-BH.xls_B___333"/>
      <sheetName val="_Spt-BH.xls__Spt-BH.xls_B___334"/>
      <sheetName val="_Spt-BH.xls_B____x005f_x0004_______32"/>
      <sheetName val="_Spt-BH.xls_B___x005f_x0000__x005f_x0004_32"/>
      <sheetName val="_Spt-BH.xls__Spt-BH.xls_B___335"/>
      <sheetName val="_Spt-BH.xls__Spt-BH.xls_B___336"/>
      <sheetName val="_Spt-BH.xls__Spt-BH.xls_B___337"/>
      <sheetName val="_Spt-BH.xls__Spt-BH.xls_B___338"/>
      <sheetName val="_Spt-BH.xls__Spt-BH.xls_B___339"/>
      <sheetName val="_Spt-BH.xls__Spt-BH.xls_B___340"/>
      <sheetName val="_Spt-BH.xls__Spt-BH.xls_B___341"/>
      <sheetName val="_Spt-BH.xls__Spt-BH.xls_B___342"/>
      <sheetName val="_Spt-BH.xls_B____x005f_x0004_______34"/>
      <sheetName val="_Spt-BH.xls_B___x005f_x0000__x005f_x0004_34"/>
      <sheetName val="_Spt-BH.xls__Spt-BH.xls_B___343"/>
      <sheetName val="_Spt-BH.xls__Spt-BH.xls__Spt_66"/>
      <sheetName val="_Spt-BH.xls__Spt-BH.xls_B___326"/>
      <sheetName val="_Spt-BH.xls__Spt-BH.xls_B___327"/>
      <sheetName val="_Spt-BH.xls__Spt-BH.xls_B___328"/>
      <sheetName val="_Spt-BH.xls__Spt-BH.xls_B___329"/>
      <sheetName val="_Spt-BH.xls__Spt-BH.xls_B___330"/>
      <sheetName val="_Spt-BH.xls__Spt-BH.xls_B___331"/>
      <sheetName val="_Spt-BH.xls_B____x005f_x0004_______33"/>
      <sheetName val="_Spt-BH.xls_B___x005f_x0000__x005f_x0004_33"/>
      <sheetName val="_Spt-BH.xls__Spt-BH.xls__Spt_71"/>
      <sheetName val="_Spt-BH.xls__Spt-BH.xls_B___356"/>
      <sheetName val="_Spt-BH.xls__Spt-BH.xls_B___357"/>
      <sheetName val="_Spt-BH.xls__Spt-BH.xls_B___358"/>
      <sheetName val="_Spt-BH.xls__Spt-BH.xls__Spt_72"/>
      <sheetName val="_Spt-BH.xls__Spt-BH.xls_B___359"/>
      <sheetName val="_Spt-BH.xls__Spt-BH.xls_B___360"/>
      <sheetName val="_Spt-BH.xls__Spt-BH.xls_B___361"/>
      <sheetName val="_Spt-BH.xls__Spt-BH.xls__Spt_69"/>
      <sheetName val="_Spt-BH.xls__Spt-BH.xls_B___344"/>
      <sheetName val="_Spt-BH.xls__Spt-BH.xls_B___345"/>
      <sheetName val="_Spt-BH.xls__Spt-BH.xls_B___346"/>
      <sheetName val="_Spt-BH.xls__Spt-BH.xls_B___347"/>
      <sheetName val="_Spt-BH.xls__Spt-BH.xls_B___348"/>
      <sheetName val="_Spt-BH.xls__Spt-BH.xls_B___349"/>
      <sheetName val="_Spt-BH.xls__Spt-BH.xls__Spt_70"/>
      <sheetName val="_Spt-BH.xls__Spt-BH.xls_B___350"/>
      <sheetName val="_Spt-BH.xls__Spt-BH.xls_B___351"/>
      <sheetName val="_Spt-BH.xls__Spt-BH.xls_B___352"/>
      <sheetName val="_Spt-BH.xls__Spt-BH.xls_B___353"/>
      <sheetName val="_Spt-BH.xls__Spt-BH.xls_B___354"/>
      <sheetName val="_Spt-BH.xls__Spt-BH.xls_B___355"/>
      <sheetName val="_Spt-BH.xls__Spt-BH.xls_B___362"/>
      <sheetName val="_Spt-BH.xls__Spt-BH.xls__Spt_73"/>
      <sheetName val="_Spt-BH.xls__Spt-BH.xls_B___363"/>
      <sheetName val="_Spt-BH.xls__Spt-BH.xls_B___364"/>
      <sheetName val="_Spt-BH.xls__Spt-BH.xls_B___365"/>
      <sheetName val="_Spt-BH.xls__Spt-BH.xls_B___366"/>
      <sheetName val="_Spt-BH.xls__Spt-BH.xls_B___367"/>
      <sheetName val="_Spt-BH.xls__Spt-BH.xls__Spt_75"/>
      <sheetName val="_Spt-BH.xls__Spt-BH.xls_B___398"/>
      <sheetName val="_Spt-BH.xls__Spt-BH.xls__Spt_90"/>
      <sheetName val="_Spt-BH.xls__Spt-BH.xls_B___399"/>
      <sheetName val="_Spt-BH.xls__Spt-BH.xls_B___400"/>
      <sheetName val="_Spt-BH.xls_B____x005f_x0004_______35"/>
      <sheetName val="_Spt-BH.xls_B___x005f_x0000__x005f_x0004_35"/>
      <sheetName val="_Spt-BH.xls__Spt-BH.xls_B___368"/>
      <sheetName val="_Spt-BH.xls__Spt-BH.xls__Spt_80"/>
      <sheetName val="_Spt-BH.xls__Spt-BH.xls_B___369"/>
      <sheetName val="_Spt-BH.xls__Spt-BH.xls_B___370"/>
      <sheetName val="_Spt-BH.xls__Spt-BH.xls_B___371"/>
      <sheetName val="_Spt-BH.xls__Spt-BH.xls_B___401"/>
      <sheetName val="_Spt-BH.xls__Spt-BH.xls_B___402"/>
      <sheetName val="_Spt-BH.xls__Spt-BH.xls_B___403"/>
      <sheetName val="_Spt-BH.xls__Spt-BH.xls_B___372"/>
      <sheetName val="_Spt-BH.xls__Spt-BH.xls_B___373"/>
      <sheetName val="_Spt-BH.xls__Spt-BH.xls__Spt_74"/>
      <sheetName val="_Spt-BH.xls__Spt-BH.xls__Spt_78"/>
      <sheetName val="_Spt-BH.xls__Spt-BH.xls_B___392"/>
      <sheetName val="_Spt-BH.xls__Spt-BH.xls_B___393"/>
      <sheetName val="_Spt-BH.xls__Spt-BH.xls_B___394"/>
      <sheetName val="_Spt-BH.xls_B____x005f_x0004_______38"/>
      <sheetName val="_Spt-BH.xls_B___x005f_x0000__x005f_x0004_38"/>
      <sheetName val="_Spt-BH.xls__Spt-BH.xls_B___386"/>
      <sheetName val="_Spt-BH.xls__Spt-BH.xls__Spt_79"/>
      <sheetName val="_Spt-BH.xls__Spt-BH.xls_B___387"/>
      <sheetName val="_Spt-BH.xls__Spt-BH.xls_B___388"/>
      <sheetName val="_Spt-BH.xls__Spt-BH.xls_B___389"/>
      <sheetName val="_Spt-BH.xls__Spt-BH.xls_B___395"/>
      <sheetName val="_Spt-BH.xls__Spt-BH.xls_B___396"/>
      <sheetName val="_Spt-BH.xls__Spt-BH.xls_B___397"/>
      <sheetName val="_Spt-BH.xls__Spt-BH.xls_B___390"/>
      <sheetName val="_Spt-BH.xls__Spt-BH.xls_B___391"/>
      <sheetName val="_Spt-BH.xls__Spt-BH.xls__Spt_76"/>
      <sheetName val="_Spt-BH.xls_B____x005f_x0004_______36"/>
      <sheetName val="_Spt-BH.xls_B___x005f_x0000__x005f_x0004_36"/>
      <sheetName val="_Spt-BH.xls__Spt-BH.xls_B___374"/>
      <sheetName val="_Spt-BH.xls__Spt-BH.xls_B___375"/>
      <sheetName val="_Spt-BH.xls__Spt-BH.xls_B___376"/>
      <sheetName val="_Spt-BH.xls__Spt-BH.xls_B___377"/>
      <sheetName val="_Spt-BH.xls__Spt-BH.xls_B___378"/>
      <sheetName val="_Spt-BH.xls__Spt-BH.xls_B___379"/>
      <sheetName val="_Spt-BH.xls__Spt-BH.xls__Spt_77"/>
      <sheetName val="_Spt-BH.xls_B____x005f_x0004_______37"/>
      <sheetName val="_Spt-BH.xls_B___x005f_x0000__x005f_x0004_37"/>
      <sheetName val="_Spt-BH.xls__Spt-BH.xls_B___380"/>
      <sheetName val="_Spt-BH.xls__Spt-BH.xls_B___381"/>
      <sheetName val="_Spt-BH.xls__Spt-BH.xls_B___382"/>
      <sheetName val="_Spt-BH.xls__Spt-BH.xls_B___383"/>
      <sheetName val="_Spt-BH.xls__Spt-BH.xls_B___384"/>
      <sheetName val="_Spt-BH.xls__Spt-BH.xls_B___385"/>
      <sheetName val="_Spt-BH.xls_B____x005f_x0004_______39"/>
      <sheetName val="_Spt-BH.xls_B___x005f_x0000__x005f_x0004_39"/>
      <sheetName val="_Spt-BH.xls__Spt-BH.xls_B___440"/>
      <sheetName val="_Spt-BH.xls__Spt-BH.xls__Spt_93"/>
      <sheetName val="_Spt-BH.xls__Spt-BH.xls_B___441"/>
      <sheetName val="_Spt-BH.xls__Spt-BH.xls_B___442"/>
      <sheetName val="_Spt-BH.xls__Spt-BH.xls_B___443"/>
      <sheetName val="_Spt-BH.xls__Spt-BH.xls_B___444"/>
      <sheetName val="_Spt-BH.xls__Spt-BH.xls_B___445"/>
      <sheetName val="_Spt-BH.xls__Spt-BH.xls__Spt_81"/>
      <sheetName val="_Spt-BH.xls__Spt-BH.xls__Spt_82"/>
      <sheetName val="_Spt-BH.xls__Spt-BH.xls__Spt_83"/>
      <sheetName val="_Spt-BH.xls__Spt-BH.xls__Spt_84"/>
      <sheetName val="_Spt-BH.xls__Spt-BH.xls_B___404"/>
      <sheetName val="_Spt-BH.xls__Spt-BH.xls__Spt_85"/>
      <sheetName val="_Spt-BH.xls__Spt-BH.xls_B___405"/>
      <sheetName val="_Spt-BH.xls__Spt-BH.xls_B___406"/>
      <sheetName val="_Spt-BH.xls__Spt-BH.xls_B___407"/>
      <sheetName val="_Spt-BH.xls__Spt-BH.xls_B___408"/>
      <sheetName val="_Spt-BH.xls__Spt-BH.xls_B___409"/>
      <sheetName val="_Spt-BH.xls__Spt-BH.xls_B___410"/>
      <sheetName val="_Spt-BH.xls__Spt-BH.xls__Spt_86"/>
      <sheetName val="_Spt-BH.xls__Spt-BH.xls_B___411"/>
      <sheetName val="_Spt-BH.xls__Spt-BH.xls_B___412"/>
      <sheetName val="_Spt-BH.xls_B____x005f_x0004_______40"/>
      <sheetName val="_Spt-BH.xls_B___x005f_x0000__x005f_x0004_40"/>
      <sheetName val="_Spt-BH.xls__Spt-BH.xls_B___413"/>
      <sheetName val="_Spt-BH.xls__Spt-BH.xls_B___414"/>
      <sheetName val="_Spt-BH.xls__Spt-BH.xls_B___415"/>
      <sheetName val="_Spt-BH.xls__Spt-BH.xls_B___422"/>
      <sheetName val="_Spt-BH.xls__Spt-BH.xls_B___423"/>
      <sheetName val="_Spt-BH.xls__Spt-BH.xls_B___424"/>
      <sheetName val="_Spt-BH.xls_B____x005f_x0004_______41"/>
      <sheetName val="_Spt-BH.xls_B___x005f_x0000__x005f_x0004_41"/>
      <sheetName val="_Spt-BH.xls__Spt-BH.xls_B___416"/>
      <sheetName val="_Spt-BH.xls__Spt-BH.xls__Spt_87"/>
      <sheetName val="_Spt-BH.xls__Spt-BH.xls_B___417"/>
      <sheetName val="_Spt-BH.xls__Spt-BH.xls_B___418"/>
      <sheetName val="_Spt-BH.xls__Spt-BH.xls_B___419"/>
      <sheetName val="_Spt-BH.xls__Spt-BH.xls_B___425"/>
      <sheetName val="_Spt-BH.xls__Spt-BH.xls_B___426"/>
      <sheetName val="_Spt-BH.xls__Spt-BH.xls_B___427"/>
      <sheetName val="_Spt-BH.xls__Spt-BH.xls_B___420"/>
      <sheetName val="_Spt-BH.xls__Spt-BH.xls_B___421"/>
      <sheetName val="_Spt-BH.xls__Spt-BH.xls__Spt_88"/>
      <sheetName val="_Spt-BH.xls__Spt-BH.xls_B___428"/>
      <sheetName val="_Spt-BH.xls__Spt-BH.xls_B___429"/>
      <sheetName val="_Spt-BH.xls__Spt-BH.xls_B___430"/>
      <sheetName val="_Spt-BH.xls__Spt-BH.xls_B___431"/>
      <sheetName val="_Spt-BH.xls__Spt-BH.xls_B___432"/>
      <sheetName val="_Spt-BH.xls__Spt-BH.xls_B___433"/>
      <sheetName val="_Spt-BH.xls__Spt-BH.xls__Spt_89"/>
      <sheetName val="_Spt-BH.xls__Spt-BH.xls_B___434"/>
      <sheetName val="_Spt-BH.xls__Spt-BH.xls_B___435"/>
      <sheetName val="_Spt-BH.xls__Spt-BH.xls_B___436"/>
      <sheetName val="_Spt-BH.xls__Spt-BH.xls_B___437"/>
      <sheetName val="_Spt-BH.xls__Spt-BH.xls_B___438"/>
      <sheetName val="_Spt-BH.xls__Spt-BH.xls_B___439"/>
      <sheetName val="_Spt-BH.xls__Spt-BH.xls_B___458"/>
      <sheetName val="_Spt-BH.xls__Spt-BH.xls__Spt_94"/>
      <sheetName val="_Spt-BH.xls__Spt-BH.xls_B___459"/>
      <sheetName val="_Spt-BH.xls__Spt-BH.xls_B___460"/>
      <sheetName val="_Spt-BH.xls__Spt-BH.xls_B___461"/>
      <sheetName val="_Spt-BH.xls__Spt-BH.xls_B___462"/>
      <sheetName val="_Spt-BH.xls__Spt-BH.xls_B___463"/>
      <sheetName val="_Spt-BH.xls__Spt-BH.xls__Spt_91"/>
      <sheetName val="_Spt-BH.xls__Spt-BH.xls_B___446"/>
      <sheetName val="_Spt-BH.xls__Spt-BH.xls_B___447"/>
      <sheetName val="_Spt-BH.xls__Spt-BH.xls_B___448"/>
      <sheetName val="_Spt-BH.xls__Spt-BH.xls_B___449"/>
      <sheetName val="_Spt-BH.xls__Spt-BH.xls_B___450"/>
      <sheetName val="_Spt-BH.xls__Spt-BH.xls_B___451"/>
      <sheetName val="_Spt-BH.xls__Spt-BH.xls__Spt_92"/>
      <sheetName val="_Spt-BH.xls__Spt-BH.xls_B___452"/>
      <sheetName val="_Spt-BH.xls__Spt-BH.xls_B___453"/>
      <sheetName val="_Spt-BH.xls__Spt-BH.xls_B___454"/>
      <sheetName val="_Spt-BH.xls__Spt-BH.xls_B___455"/>
      <sheetName val="_Spt-BH.xls__Spt-BH.xls_B___456"/>
      <sheetName val="_Spt-BH.xls__Spt-BH.xls_B___457"/>
      <sheetName val="_Spt-BH.xls__Spt-BH.xls__Spt_95"/>
      <sheetName val="_Spt-BH.xls__Spt-BH.xls__Spt_96"/>
      <sheetName val="_Spt-BH.xls_B____x005f_x0004_______42"/>
      <sheetName val="_Spt-BH.xls_B___x005f_x0000__x005f_x0004_42"/>
      <sheetName val="_Spt-BH.xls__Spt-BH.xls_B___464"/>
      <sheetName val="_Spt-BH.xls__Spt-BH.xls_B___465"/>
      <sheetName val="_Spt-BH.xls__Spt-BH.xls_B___466"/>
      <sheetName val="_Spt-BH.xls__Spt-BH.xls_B___467"/>
      <sheetName val="_Spt-BH.xls__Spt-BH.xls_B___468"/>
      <sheetName val="_Spt-BH.xls__Spt-BH.xls_B___469"/>
      <sheetName val="MN T.B."/>
      <sheetName val="FORM7"/>
      <sheetName val="meas_wp"/>
      <sheetName val="LBO"/>
      <sheetName val="Main"/>
      <sheetName val="Cover"/>
      <sheetName val="Wag&amp;Sal"/>
      <sheetName val="Labor abs-NMR"/>
      <sheetName val="hist&amp;proj"/>
      <sheetName val="factors"/>
      <sheetName val="Data (adj."/>
      <sheetName val="13__Steel_-_Ratio"/>
      <sheetName val="Income_Statement"/>
      <sheetName val="Boq_(Main_Building)"/>
      <sheetName val="Abst2act_Sheet14"/>
      <sheetName val="Load_x001f_Details-220kV16"/>
      <sheetName val="fina,_abstract25"/>
      <sheetName val="P&amp;L-BDMC"/>
      <sheetName val="VS"/>
      <sheetName val="CEMENT PSP"/>
      <sheetName val="OVERHD -PAYROLL"/>
      <sheetName val="BKC"/>
      <sheetName val="CAPEX"/>
      <sheetName val="SOLIDAIRE"/>
      <sheetName val="GHATKOPAR"/>
      <sheetName val="KESAR"/>
      <sheetName val="NGE "/>
      <sheetName val="POLYCHEM"/>
      <sheetName val="TARDEO"/>
      <sheetName val="AutoOpen Stub Data"/>
      <sheetName val=" C Column BBS (2)"/>
      <sheetName val="M- Sheet"/>
      <sheetName val="[Spt-BH.xls]B____x005f_x0004______545"/>
      <sheetName val="[Spt-BH.xls]B___x005f_x0000__x000_537"/>
      <sheetName val="[Spt-BH.xls][Spt-BH.xls]B__6740"/>
      <sheetName val="[Spt-BH.xls][Spt-BH.xls]B__6741"/>
      <sheetName val="[Spt-BH.xls][Spt-BH.xls]_S_2377"/>
      <sheetName val="[Spt-BH.xls][Spt-BH_xls]B__6882"/>
      <sheetName val="[Spt-BH.xls][Spt-BH_xls]B__6883"/>
      <sheetName val="[Spt-BH.xls][Spt-BH_xls]B__6884"/>
      <sheetName val="[Spt-BH.xls][Spt-BH_xls]B__6885"/>
      <sheetName val="[Spt-BH.xls][Spt-BH_xls]_S_2282"/>
      <sheetName val="[Spt-BH.xls][Spt-BH_xls]B__6886"/>
      <sheetName val="[Spt-BH.xls][Spt-BH_xls]B__6887"/>
      <sheetName val="[Spt-BH.xls][Spt-BH_xls]B__6888"/>
      <sheetName val="[Spt-BH.xls][Spt-BH_xls]_S_2283"/>
      <sheetName val="[Spt-BH.xls][Spt-BH_xls]B__6889"/>
      <sheetName val="[Spt-BH.xls][Spt-BH_xls]B__6890"/>
      <sheetName val="[Spt-BH.xls][Spt-BH_xls]B__6891"/>
      <sheetName val="[Spt-BH.xls][Spt-BH_xls]B__6892"/>
      <sheetName val="[Spt-BH.xls][Spt-BH_xls]_S_2284"/>
      <sheetName val="[Spt-BH.xls][Spt-BH_xls]B__6893"/>
      <sheetName val="[Spt-BH.xls][Spt-BH_xls]B__6894"/>
      <sheetName val="[Spt-BH.xls][Spt-BH_xls]_S_2285"/>
      <sheetName val="[Spt-BH.xls][Spt-BH_xls]B__6895"/>
      <sheetName val="[Spt-BH.xls][Spt-BH_xls]B__6896"/>
      <sheetName val="[Spt-BH.xls][Spt-BH_xls]_S_2286"/>
      <sheetName val="[Spt-BH.xls][Spt-BH.xls]_S_2379"/>
      <sheetName val="[Spt-BH.xls][Spt-BH.xls]_S_2382"/>
      <sheetName val="[Spt-BH.xls][Spt-BH.xls]B__6748"/>
      <sheetName val="[Spt-BH.xls][Spt-BH.xls]B__6749"/>
      <sheetName val="[Spt-BH.xls][Spt-BH.xls]B__6750"/>
      <sheetName val="[Spt-BH.xls][Spt-BH.xls]B__6751"/>
      <sheetName val="[Spt-BH.xls]B____x005f_x0004______546"/>
      <sheetName val="[Spt-BH.xls][Spt-BH.xls]B__6752"/>
      <sheetName val="[Spt-BH.xls][Spt-BH.xls]B__6753"/>
      <sheetName val="[Spt-BH.xls]B___x005f_x0000__x000_538"/>
      <sheetName val="[Spt-BH.xls][Spt-BH.xls]B__6754"/>
      <sheetName val="[Spt-BH.xls][Spt-BH_xls]B__6897"/>
      <sheetName val="[Spt-BH.xls][Spt-BH_xls]B__6898"/>
      <sheetName val="[Spt-BH.xls][Spt-BH_xls]B__6899"/>
      <sheetName val="[Spt-BH.xls][Spt-BH_xls]B__6900"/>
      <sheetName val="[Spt-BH.xls][Spt-BH_xls]_S_2287"/>
      <sheetName val="[Spt-BH.xls][Spt-BH_xls]B__6901"/>
      <sheetName val="[Spt-BH.xls][Spt-BH_xls]B__6902"/>
      <sheetName val="[Spt-BH.xls][Spt-BH_xls]B__6903"/>
      <sheetName val="[Spt-BH.xls][Spt-BH_xls]_S_2288"/>
      <sheetName val="[Spt-BH.xls][Spt-BH_xls]B__6904"/>
      <sheetName val="[Spt-BH.xls][Spt-BH_xls]B__6905"/>
      <sheetName val="[Spt-BH.xls][Spt-BH_xls]B__6906"/>
      <sheetName val="[Spt-BH.xls][Spt-BH_xls]B__6907"/>
      <sheetName val="[Spt-BH.xls][Spt-BH_xls]_S_2289"/>
      <sheetName val="[Spt-BH.xls][Spt-BH.xls]_S_2383"/>
      <sheetName val="[Spt-BH.xls][Spt-BH_xls]B__6908"/>
      <sheetName val="[Spt-BH.xls][Spt-BH_xls]B__6909"/>
      <sheetName val="[Spt-BH.xls][Spt-BH_xls]_S_2290"/>
      <sheetName val="[Spt-BH.xls][Spt-BH_xls]B__6910"/>
      <sheetName val="[Spt-BH.xls][Spt-BH_xls]B__6911"/>
      <sheetName val="[Spt-BH.xls][Spt-BH_xls]_S_2291"/>
      <sheetName val="[Spt-BH.xls][Spt-BH.xls]_S_2389"/>
      <sheetName val="[Spt-BH.xls][Spt-BH.xls]B__6768"/>
      <sheetName val="[Spt-BH.xls][Spt-BH.xls]B__6769"/>
      <sheetName val="[Spt-BH.xls][Spt-BH.xls]_S_2391"/>
      <sheetName val="[Spt-BH.xls][Spt-BH.xls]B__6770"/>
      <sheetName val="[Spt-BH.xls][Spt-BH.xls]B__6771"/>
      <sheetName val="[Spt-BH.xls][Spt-BH.xls]B__6772"/>
      <sheetName val="[Spt-BH.xls][Spt-BH.xls]B__6773"/>
      <sheetName val="[Spt-BH.xls][Spt-BH.xls]_S_2390"/>
      <sheetName val="[Spt-BH.xls][Spt-BH.xls]_S_2392"/>
      <sheetName val="[Spt-BH.xls][Spt-BH.xls]_S_2394"/>
      <sheetName val="[Spt-BH.xls][Spt-BH.xls]B__6774"/>
      <sheetName val="[Spt-BH.xls][Spt-BH.xls]B__6775"/>
      <sheetName val="[Spt-BH.xls][Spt-BH.xls]_S_2396"/>
      <sheetName val="[Spt-BH.xls][Spt-BH.xls]B__6776"/>
      <sheetName val="[Spt-BH.xls][Spt-BH.xls]B__6777"/>
      <sheetName val="[Spt-BH.xls][Spt-BH.xls]B__6778"/>
      <sheetName val="[Spt-BH.xls][Spt-BH.xls]B__6779"/>
      <sheetName val="[Spt-BH.xls][Spt-BH.xls]_S_2395"/>
      <sheetName val="[Spt-BH.xls][Spt-BH.xls]_S_2393"/>
      <sheetName val="[Spt-BH.xls][Spt-BH.xls]_S_2400"/>
      <sheetName val="[Spt-BH.xls][Spt-BH.xls]_S_2401"/>
      <sheetName val="[Spt-BH.xls][Spt-BH.xls]_S_2402"/>
      <sheetName val="[Spt-BH.xls][Spt-BH.xls]_S_2403"/>
      <sheetName val="[Spt-BH.xls][Spt-BH.xls]_S_2406"/>
      <sheetName val="[Spt-BH.xls][Spt-BH.xls]_S_2404"/>
      <sheetName val="[Spt-BH.xls][Spt-BH.xls]_S_2405"/>
      <sheetName val="[Spt-BH.xls][Spt-BH.xls]_S_2408"/>
      <sheetName val="[Spt-BH.xls][Spt-BH.xls]_S_2407"/>
      <sheetName val="[Spt-BH.xls][Spt-BH.xls]B__6786"/>
      <sheetName val="[Spt-BH.xls][Spt-BH.xls]B__6787"/>
      <sheetName val="[Spt-BH.xls][Spt-BH.xls]_S_2409"/>
      <sheetName val="[Spt-BH.xls][Spt-BH.xls]B__6788"/>
      <sheetName val="[Spt-BH.xls][Spt-BH.xls]B__6789"/>
      <sheetName val="[Spt-BH.xls]B____x005f_x0004______548"/>
      <sheetName val="[Spt-BH.xls][Spt-BH.xls]B__6790"/>
      <sheetName val="[Spt-BH.xls][Spt-BH.xls]B__6791"/>
      <sheetName val="[Spt-BH.xls][Spt-BH.xls]_S_2410"/>
      <sheetName val="[Spt-BH.xls][Spt-BH.xls]B__6792"/>
      <sheetName val="[Spt-BH.xls][Spt-BH.xls]B__6793"/>
      <sheetName val="[Spt-BH.xls]B____x005f_x0004______549"/>
      <sheetName val="[Spt-BH.xls][Spt-BH.xls]_S_2411"/>
      <sheetName val="[Spt-BH.xls][Spt-BH.xls]_S_2412"/>
      <sheetName val="[Spt-BH.xls][Spt-BH.xls]_S_2413"/>
      <sheetName val="[Spt-BH.xls][Spt-BH.xls]B__6794"/>
      <sheetName val="[Spt-BH.xls][Spt-BH.xls]B__6795"/>
      <sheetName val="[Spt-BH.xls][Spt-BH.xls]_S_2417"/>
      <sheetName val="[Spt-BH.xls][Spt-BH.xls]B__6796"/>
      <sheetName val="[Spt-BH.xls][Spt-BH.xls]B__6797"/>
      <sheetName val="[Spt-BH.xls][Spt-BH.xls]B__6798"/>
      <sheetName val="[Spt-BH.xls][Spt-BH.xls]B__6799"/>
      <sheetName val="[Spt-BH.xls][Spt-BH.xls]_S_2414"/>
      <sheetName val="[Spt-BH.xls][Spt-BH.xls]_S_2415"/>
      <sheetName val="[Spt-BH.xls][Spt-BH.xls]_S_2416"/>
      <sheetName val="[Spt-BH.xls][Spt-BH.xls]B__6801"/>
      <sheetName val="[Spt-BH.xls][Spt-BH.xls]B__6802"/>
      <sheetName val="[Spt-BH.xls][Spt-BH.xls]B__6803"/>
      <sheetName val="[Spt-BH.xls][Spt-BH.xls]B__6804"/>
      <sheetName val="[Spt-BH.xls]B____x005f_x0004______550"/>
      <sheetName val="[Spt-BH.xls]B___x005f_x0000__x000_540"/>
      <sheetName val="[Spt-BH.xls][Spt-BH.xls]B__6805"/>
      <sheetName val="[Spt-BH.xls][Spt-BH.xls]B__6806"/>
      <sheetName val="[Spt-BH.xls][Spt-BH.xls]B__6800"/>
      <sheetName val="[Spt-BH.xls][Spt-BH_xls]B__6927"/>
      <sheetName val="[Spt-BH.xls][Spt-BH_xls]B__6928"/>
      <sheetName val="[Spt-BH.xls][Spt-BH_xls]B__6929"/>
      <sheetName val="[Spt-BH.xls][Spt-BH_xls]B__6930"/>
      <sheetName val="[Spt-BH.xls][Spt-BH_xls]_S_2297"/>
      <sheetName val="[Spt-BH.xls][Spt-BH_xls]B__6931"/>
      <sheetName val="[Spt-BH.xls][Spt-BH_xls]B__6932"/>
      <sheetName val="[Spt-BH.xls][Spt-BH_xls]B__6933"/>
      <sheetName val="[Spt-BH.xls][Spt-BH_xls]_S_2298"/>
      <sheetName val="[Spt-BH.xls][Spt-BH_xls]B__6934"/>
      <sheetName val="[Spt-BH.xls][Spt-BH_xls]B__6935"/>
      <sheetName val="[Spt-BH.xls][Spt-BH_xls]B__6936"/>
      <sheetName val="[Spt-BH.xls][Spt-BH_xls]B__6937"/>
      <sheetName val="[Spt-BH.xls][Spt-BH_xls]_S_2299"/>
      <sheetName val="[Spt-BH.xls][Spt-BH_xls]B__6938"/>
      <sheetName val="[Spt-BH.xls][Spt-BH_xls]B__6939"/>
      <sheetName val="[Spt-BH.xls][Spt-BH_xls]_S_2300"/>
      <sheetName val="[Spt-BH.xls][Spt-BH_xls]B__6940"/>
      <sheetName val="[Spt-BH.xls][Spt-BH_xls]B__6941"/>
      <sheetName val="[Spt-BH.xls][Spt-BH_xls]_S_2301"/>
      <sheetName val="[Spt-BH.xls][Spt-BH.xls]B__6807"/>
      <sheetName val="[Spt-BH.xls][Spt-BH.xls]B__6808"/>
      <sheetName val="[Spt-BH.xls][Spt-BH.xls]_S_2421"/>
      <sheetName val="[Spt-BH.xls][Spt-BH.xls]B__6809"/>
      <sheetName val="[Spt-BH.xls][Spt-BH.xls]B__6810"/>
      <sheetName val="[Spt-BH.xls][Spt-BH.xls]B__6820"/>
      <sheetName val="[Spt-BH.xls][Spt-BH.xls]B__6821"/>
      <sheetName val="[Spt-BH.xls][Spt-BH.xls]_S_2423"/>
      <sheetName val="[Spt-BH.xls][Spt-BH.xls]B__6822"/>
      <sheetName val="[Spt-BH.xls][Spt-BH.xls]B__6823"/>
      <sheetName val="[Spt-BH.xls]B____x005f_x0004______551"/>
      <sheetName val="[Spt-BH.xls][Spt-BH.xls]B__6811"/>
      <sheetName val="[Spt-BH.xls][Spt-BH.xls]B__6812"/>
      <sheetName val="[Spt-BH.xls]B___x005f_x0000__x000_541"/>
      <sheetName val="[Spt-BH.xls][Spt-BH.xls]B__6824"/>
      <sheetName val="[Spt-BH.xls][Spt-BH.xls]B__6825"/>
      <sheetName val="[Spt-BH.xls][Spt-BH.xls]B__6813"/>
      <sheetName val="[Spt-BH.xls][Spt-BH.xls]_S_2422"/>
      <sheetName val="[Spt-BH.xls][Spt-BH_xls]B__6942"/>
      <sheetName val="[Spt-BH.xls][Spt-BH_xls]B__6943"/>
      <sheetName val="[Spt-BH.xls][Spt-BH_xls]B__6944"/>
      <sheetName val="[Spt-BH.xls][Spt-BH_xls]B__6945"/>
      <sheetName val="[Spt-BH.xls][Spt-BH_xls]_S_2302"/>
      <sheetName val="[Spt-BH.xls][Spt-BH_xls]B__6946"/>
      <sheetName val="[Spt-BH.xls][Spt-BH_xls]B__6947"/>
      <sheetName val="[Spt-BH.xls][Spt-BH_xls]B__6948"/>
      <sheetName val="[Spt-BH.xls][Spt-BH_xls]_S_2303"/>
      <sheetName val="[Spt-BH.xls][Spt-BH_xls]B__6949"/>
      <sheetName val="[Spt-BH.xls][Spt-BH_xls]B__6950"/>
      <sheetName val="[Spt-BH.xls][Spt-BH_xls]B__6951"/>
      <sheetName val="[Spt-BH.xls][Spt-BH_xls]B__6952"/>
      <sheetName val="[Spt-BH.xls][Spt-BH_xls]_S_2304"/>
      <sheetName val="[Spt-BH.xls][Spt-BH.xls]_S_2418"/>
      <sheetName val="[Spt-BH.xls][Spt-BH_xls]B__6953"/>
      <sheetName val="[Spt-BH.xls][Spt-BH_xls]B__6954"/>
      <sheetName val="[Spt-BH.xls][Spt-BH_xls]_S_2305"/>
      <sheetName val="[Spt-BH.xls][Spt-BH_xls]B__6955"/>
      <sheetName val="[Spt-BH.xls][Spt-BH_xls]B__6956"/>
      <sheetName val="[Spt-BH.xls][Spt-BH_xls]_S_2306"/>
      <sheetName val="[Spt-BH.xls][Spt-BH.xls]_S_2419"/>
      <sheetName val="[Spt-BH.xls][Spt-BH.xls]B__6814"/>
      <sheetName val="[Spt-BH.xls][Spt-BH.xls]B__6815"/>
      <sheetName val="[Spt-BH.xls][Spt-BH.xls]B__6816"/>
      <sheetName val="[Spt-BH.xls][Spt-BH.xls]B__6817"/>
      <sheetName val="[Spt-BH.xls][Spt-BH.xls]B__6818"/>
      <sheetName val="[Spt-BH.xls][Spt-BH.xls]B__6819"/>
      <sheetName val="[Spt-BH.xls][Spt-BH.xls]_S_2420"/>
      <sheetName val="[Spt-BH.xls][Spt-BH.xls]_S_2424"/>
      <sheetName val="[Spt-BH.xls]B__"/>
      <sheetName val="[Spt-BH.xls][Spt-BH.xls]B__6826"/>
      <sheetName val="[Spt-BH.xls][Spt-BH.xls]B__6827"/>
      <sheetName val="[Spt-BH.xls][Spt-BH.xls]_S_2426"/>
      <sheetName val="[Spt-BH.xls][Spt-BH.xls]B__6828"/>
      <sheetName val="[Spt-BH.xls][Spt-BH.xls]B__6829"/>
      <sheetName val="[Spt-BH.xls][Spt-BH.xls]_S_2425"/>
      <sheetName val="[Spt-BH.xls][Spt-BH.xls]_S_2427"/>
      <sheetName val="[Spt-BH.xls][Spt-BH.xls]B__6956"/>
      <sheetName val="[Spt-BH.xls][Spt-BH.xls]_S_2513"/>
      <sheetName val="[Spt-BH.xls][Spt-BH.xls]B__6970"/>
      <sheetName val="[Spt-BH.xls][Spt-BH.xls]B__6971"/>
      <sheetName val="[Spt-BH.xls][Spt-BH.xls]_S_2487"/>
      <sheetName val="[Spt-BH.xls][Spt-BH.xls]B__6972"/>
      <sheetName val="[Spt-BH.xls][Spt-BH.xls]B__6973"/>
      <sheetName val="[Spt-BH.xls]B____x005f_x0004______564"/>
      <sheetName val="[Spt-BH.xls][Spt-BH.xls]_S_2482"/>
      <sheetName val="[Spt-BH.xls][Spt-BH.xls]B__6957"/>
      <sheetName val="[Spt-BH.xls][Spt-BH.xls]_S_2485"/>
      <sheetName val="[Spt-BH.xls][Spt-BH.xls]B__6958"/>
      <sheetName val="[Spt-BH.xls][Spt-BH.xls]B__6959"/>
      <sheetName val="[Spt-BH.xls][Spt-BH.xls]B__6960"/>
      <sheetName val="[Spt-BH.xls]B___x005f_x0000__x000_554"/>
      <sheetName val="[Spt-BH.xls][Spt-BH.xls]B__6974"/>
      <sheetName val="[Spt-BH.xls][Spt-BH.xls]B__6975"/>
      <sheetName val="[Spt-BH.xls][Spt-BH.xls]B__6961"/>
      <sheetName val="[Spt-BH.xls][Spt-BH.xls]B__6962"/>
      <sheetName val="[Spt-BH.xls][Spt-BH.xls]_S_2486"/>
      <sheetName val="[Spt-BH.xls][Spt-BH_xls]B__7137"/>
      <sheetName val="[Spt-BH.xls][Spt-BH_xls]B__7138"/>
      <sheetName val="[Spt-BH.xls][Spt-BH_xls]B__7139"/>
      <sheetName val="[Spt-BH.xls][Spt-BH_xls]B__7140"/>
      <sheetName val="[Spt-BH.xls][Spt-BH_xls]_S_2367"/>
      <sheetName val="[Spt-BH.xls][Spt-BH_xls]B__7141"/>
      <sheetName val="[Spt-BH.xls][Spt-BH_xls]B__7142"/>
      <sheetName val="[Spt-BH.xls][Spt-BH_xls]B__7143"/>
      <sheetName val="[Spt-BH.xls][Spt-BH_xls]_S_2368"/>
      <sheetName val="[Spt-BH.xls][Spt-BH_xls]B__7144"/>
      <sheetName val="[Spt-BH.xls][Spt-BH_xls]B__7145"/>
      <sheetName val="[Spt-BH.xls][Spt-BH_xls]B__7146"/>
      <sheetName val="[Spt-BH.xls][Spt-BH_xls]B__7147"/>
      <sheetName val="[Spt-BH.xls][Spt-BH_xls]_S_2369"/>
      <sheetName val="[Spt-BH.xls][Spt-BH.xls]_S_2483"/>
      <sheetName val="[Spt-BH.xls][Spt-BH_xls]B__7148"/>
      <sheetName val="[Spt-BH.xls][Spt-BH_xls]B__7149"/>
      <sheetName val="[Spt-BH.xls][Spt-BH_xls]_S_2370"/>
      <sheetName val="[Spt-BH.xls][Spt-BH_xls]B__7150"/>
      <sheetName val="[Spt-BH.xls][Spt-BH_xls]B__7151"/>
      <sheetName val="[Spt-BH.xls][Spt-BH_xls]_S_2371"/>
      <sheetName val="[Spt-BH.xls]B____x005f_x0004______553"/>
      <sheetName val="[Spt-BH.xls]B___x005f_x0000__x000_543"/>
      <sheetName val="[Spt-BH.xls][Spt-BH_xls]B__6972"/>
      <sheetName val="[Spt-BH.xls][Spt-BH_xls]B__6973"/>
      <sheetName val="[Spt-BH.xls][Spt-BH_xls]B__6974"/>
      <sheetName val="[Spt-BH.xls][Spt-BH_xls]B__6975"/>
      <sheetName val="[Spt-BH.xls][Spt-BH_xls]_S_2312"/>
      <sheetName val="[Spt-BH.xls][Spt-BH_xls]B__6976"/>
      <sheetName val="[Spt-BH.xls][Spt-BH_xls]B__6977"/>
      <sheetName val="[Spt-BH.xls][Spt-BH_xls]B__6978"/>
      <sheetName val="[Spt-BH.xls][Spt-BH_xls]_S_2313"/>
      <sheetName val="[Spt-BH.xls][Spt-BH_xls]B__6979"/>
      <sheetName val="[Spt-BH.xls][Spt-BH_xls]B__6980"/>
      <sheetName val="[Spt-BH.xls][Spt-BH_xls]B__6981"/>
      <sheetName val="[Spt-BH.xls][Spt-BH_xls]B__6982"/>
      <sheetName val="[Spt-BH.xls][Spt-BH_xls]_S_2314"/>
      <sheetName val="[Spt-BH.xls][Spt-BH_xls]B__6983"/>
      <sheetName val="[Spt-BH.xls][Spt-BH_xls]B__6984"/>
      <sheetName val="[Spt-BH.xls][Spt-BH_xls]_S_2315"/>
      <sheetName val="[Spt-BH.xls][Spt-BH_xls]B__6985"/>
      <sheetName val="[Spt-BH.xls][Spt-BH_xls]B__6986"/>
      <sheetName val="[Spt-BH.xls][Spt-BH_xls]_S_2316"/>
      <sheetName val="[Spt-BH.xls]B____x005f_x0004______552"/>
      <sheetName val="[Spt-BH.xls]B___x005f_x0000__x000_542"/>
      <sheetName val="[Spt-BH.xls][Spt-BH_xls]B__6957"/>
      <sheetName val="[Spt-BH.xls][Spt-BH_xls]B__6958"/>
      <sheetName val="[Spt-BH.xls][Spt-BH_xls]B__6959"/>
      <sheetName val="[Spt-BH.xls][Spt-BH_xls]B__6960"/>
      <sheetName val="[Spt-BH.xls][Spt-BH_xls]_S_2307"/>
      <sheetName val="[Spt-BH.xls][Spt-BH_xls]B__6961"/>
      <sheetName val="[Spt-BH.xls][Spt-BH_xls]B__6962"/>
      <sheetName val="[Spt-BH.xls][Spt-BH_xls]B__6963"/>
      <sheetName val="[Spt-BH.xls][Spt-BH_xls]_S_2308"/>
      <sheetName val="[Spt-BH.xls][Spt-BH_xls]B__6964"/>
      <sheetName val="[Spt-BH.xls][Spt-BH_xls]B__6965"/>
      <sheetName val="[Spt-BH.xls][Spt-BH_xls]B__6966"/>
      <sheetName val="[Spt-BH.xls][Spt-BH_xls]B__6967"/>
      <sheetName val="[Spt-BH.xls][Spt-BH_xls]_S_2309"/>
      <sheetName val="[Spt-BH.xls][Spt-BH_xls]B__6968"/>
      <sheetName val="[Spt-BH.xls][Spt-BH_xls]B__6969"/>
      <sheetName val="[Spt-BH.xls][Spt-BH_xls]_S_2310"/>
      <sheetName val="[Spt-BH.xls][Spt-BH_xls]B__6970"/>
      <sheetName val="[Spt-BH.xls][Spt-BH_xls]B__6971"/>
      <sheetName val="[Spt-BH.xls][Spt-BH_xls]_S_2311"/>
      <sheetName val="[Spt-BH.xls][Spt-BH.xls]B__6830"/>
      <sheetName val="[Spt-BH.xls][Spt-BH.xls]B__6831"/>
      <sheetName val="[Spt-BH.xls][Spt-BH.xls]B__6832"/>
      <sheetName val="[Spt-BH.xls][Spt-BH.xls]B__6833"/>
      <sheetName val="[Spt-BH.xls][Spt-BH.xls]B__6834"/>
      <sheetName val="[Spt-BH.xls][Spt-BH.xls]B__6835"/>
      <sheetName val="[Spt-BH.xls][Spt-BH.xls]_S_2440"/>
      <sheetName val="[Spt-BH.xls][Spt-BH.xls]B__6859"/>
      <sheetName val="[Spt-BH.xls][Spt-BH.xls]B__6860"/>
      <sheetName val="[Spt-BH.xls][Spt-BH.xls]B__6861"/>
      <sheetName val="[Spt-BH.xls][Spt-BH.xls]B__6862"/>
      <sheetName val="[Spt-BH.xls][Spt-BH.xls]_S_2439"/>
      <sheetName val="[Spt-BH.xls][Spt-BH.xls]_S_2428"/>
      <sheetName val="[Spt-BH.xls][Spt-BH.xls]B__6836"/>
      <sheetName val="[Spt-BH.xls][Spt-BH.xls]B__6837"/>
      <sheetName val="[Spt-BH.xls][Spt-BH.xls]B__6838"/>
      <sheetName val="[Spt-BH.xls][Spt-BH.xls]B__6839"/>
      <sheetName val="[Spt-BH.xls][Spt-BH.xls]_S_2429"/>
      <sheetName val="[Spt-BH.xls][Spt-BH.xls]B__6840"/>
      <sheetName val="[Spt-BH.xls][Spt-BH.xls]B__6841"/>
      <sheetName val="[Spt-BH.xls][Spt-BH.xls]_S_2431"/>
      <sheetName val="[Spt-BH.xls][Spt-BH.xls]B__6842"/>
      <sheetName val="[Spt-BH.xls][Spt-BH.xls]B__6843"/>
      <sheetName val="[Spt-BH.xls][Spt-BH.xls]B__6844"/>
      <sheetName val="[Spt-BH.xls][Spt-BH.xls]B__6845"/>
      <sheetName val="[Spt-BH.xls][Spt-BH.xls]_S_2430"/>
      <sheetName val="[Spt-BH.xls][Spt-BH.xls]_S_2432"/>
      <sheetName val="[Spt-BH.xls][Spt-BH.xls]B__6846"/>
      <sheetName val="[Spt-BH.xls][Spt-BH.xls]B__6847"/>
      <sheetName val="[Spt-BH.xls][Spt-BH.xls]_S_2434"/>
      <sheetName val="[Spt-BH.xls][Spt-BH.xls]B__6848"/>
      <sheetName val="[Spt-BH.xls][Spt-BH.xls]B__6849"/>
      <sheetName val="[Spt-BH.xls][Spt-BH.xls]B__6850"/>
      <sheetName val="[Spt-BH.xls][Spt-BH.xls]B__6851"/>
      <sheetName val="[Spt-BH.xls][Spt-BH.xls]_S_2433"/>
      <sheetName val="[Spt-BH.xls][Spt-BH.xls]B__6853"/>
      <sheetName val="[Spt-BH.xls][Spt-BH.xls]B__6854"/>
      <sheetName val="[Spt-BH.xls][Spt-BH.xls]_S_2436"/>
      <sheetName val="[Spt-BH.xls][Spt-BH.xls]B__6855"/>
      <sheetName val="[Spt-BH.xls][Spt-BH.xls]B__6856"/>
      <sheetName val="[Spt-BH.xls][Spt-BH.xls]B__6857"/>
      <sheetName val="[Spt-BH.xls][Spt-BH.xls]B__6858"/>
      <sheetName val="[Spt-BH.xls][Spt-BH.xls]B__6852"/>
      <sheetName val="[Spt-BH.xls][Spt-BH.xls]_S_2435"/>
      <sheetName val="[Spt-BH.xls][Spt-BH.xls]_S_2438"/>
      <sheetName val="[Spt-BH.xls][Spt-BH.xls]_S_2437"/>
      <sheetName val="[Spt-BH.xls][Spt-BH.xls]_S_2441"/>
      <sheetName val="[Spt-BH.xls][Spt-BH.xls]B__6863"/>
      <sheetName val="[Spt-BH.xls][Spt-BH.xls]B__6864"/>
      <sheetName val="[Spt-BH.xls][Spt-BH.xls]_S_2443"/>
      <sheetName val="[Spt-BH.xls][Spt-BH.xls]B__6865"/>
      <sheetName val="[Spt-BH.xls][Spt-BH.xls]B__6866"/>
      <sheetName val="[Spt-BH.xls][Spt-BH.xls]B__6867"/>
      <sheetName val="[Spt-BH.xls][Spt-BH.xls]B__6868"/>
      <sheetName val="[Spt-BH.xls][Spt-BH.xls]_S_2442"/>
      <sheetName val="[Spt-BH.xls][Spt-BH.xls]_S_2444"/>
      <sheetName val="[Spt-BH.xls][Spt-BH.xls]_S_2445"/>
      <sheetName val="[Spt-BH.xls][Spt-BH.xls]_S_2446"/>
      <sheetName val="[Spt-BH.xls][Spt-BH.xls]_S_2448"/>
      <sheetName val="[Spt-BH.xls][Spt-BH.xls]_S_2447"/>
      <sheetName val="[Spt-BH.xls][Spt-BH.xls]_S_2450"/>
      <sheetName val="[Spt-BH.xls][Spt-BH.xls]_S_2449"/>
      <sheetName val="[Spt-BH.xls][Spt-BH.xls]B__6870"/>
      <sheetName val="[Spt-BH.xls][Spt-BH.xls]B__6871"/>
      <sheetName val="[Spt-BH.xls][Spt-BH.xls]_S_2452"/>
      <sheetName val="[Spt-BH.xls][Spt-BH.xls]B__6872"/>
      <sheetName val="[Spt-BH.xls][Spt-BH.xls]B__6873"/>
      <sheetName val="[Spt-BH.xls]B____x005f_x0004______554"/>
      <sheetName val="[Spt-BH.xls]B___x005f_x0000__x000_544"/>
      <sheetName val="[Spt-BH.xls][Spt-BH.xls]B__6874"/>
      <sheetName val="[Spt-BH.xls][Spt-BH.xls]B__6875"/>
      <sheetName val="[Spt-BH.xls][Spt-BH.xls]B__6869"/>
      <sheetName val="[Spt-BH.xls][Spt-BH.xls]_S_2451"/>
      <sheetName val="[Spt-BH.xls][Spt-BH_xls]B__6987"/>
      <sheetName val="[Spt-BH.xls][Spt-BH_xls]B__6988"/>
      <sheetName val="[Spt-BH.xls][Spt-BH_xls]B__6989"/>
      <sheetName val="[Spt-BH.xls][Spt-BH_xls]B__6990"/>
      <sheetName val="[Spt-BH.xls][Spt-BH_xls]_S_2317"/>
      <sheetName val="[Spt-BH.xls][Spt-BH_xls]B__6991"/>
      <sheetName val="[Spt-BH.xls][Spt-BH_xls]B__6992"/>
      <sheetName val="[Spt-BH.xls][Spt-BH_xls]B__6993"/>
      <sheetName val="[Spt-BH.xls][Spt-BH_xls]_S_2318"/>
      <sheetName val="[Spt-BH.xls][Spt-BH_xls]B__6994"/>
      <sheetName val="[Spt-BH.xls][Spt-BH_xls]B__6995"/>
      <sheetName val="[Spt-BH.xls][Spt-BH_xls]B__6996"/>
      <sheetName val="[Spt-BH.xls][Spt-BH_xls]B__6997"/>
      <sheetName val="[Spt-BH.xls][Spt-BH_xls]_S_2319"/>
      <sheetName val="[Spt-BH.xls][Spt-BH_xls]B__6998"/>
      <sheetName val="[Spt-BH.xls][Spt-BH_xls]B__6999"/>
      <sheetName val="[Spt-BH.xls][Spt-BH_xls]_S_2320"/>
      <sheetName val="[Spt-BH.xls][Spt-BH_xls]B__7000"/>
      <sheetName val="[Spt-BH.xls][Spt-BH_xls]B__7001"/>
      <sheetName val="[Spt-BH.xls][Spt-BH_xls]_S_2321"/>
      <sheetName val="[Spt-BH.xls][Spt-BH.xls]_S_2453"/>
      <sheetName val="[Spt-BH.xls][Spt-BH.xls]B__6876"/>
      <sheetName val="[Spt-BH.xls][Spt-BH.xls]B__6877"/>
      <sheetName val="[Spt-BH.xls][Spt-BH.xls]_S_2455"/>
      <sheetName val="[Spt-BH.xls][Spt-BH.xls]B__6878"/>
      <sheetName val="[Spt-BH.xls][Spt-BH.xls]B__6879"/>
      <sheetName val="[Spt-BH.xls][Spt-BH.xls]B__6880"/>
      <sheetName val="[Spt-BH.xls][Spt-BH.xls]B__6881"/>
      <sheetName val="[Spt-BH.xls][Spt-BH.xls]_S_2454"/>
      <sheetName val="[Spt-BH.xls][Spt-BH.xls]_S_2457"/>
      <sheetName val="[Spt-BH.xls][Spt-BH.xls]_S_2456"/>
      <sheetName val="[Spt-BH.xls][Spt-BH.xls]_S_2458"/>
      <sheetName val="[Spt-BH.xls][Spt-BH.xls]B__6882"/>
      <sheetName val="[Spt-BH.xls][Spt-BH.xls]B__6883"/>
      <sheetName val="[Spt-BH.xls][Spt-BH.xls]_S_2460"/>
      <sheetName val="[Spt-BH.xls][Spt-BH.xls]B__6884"/>
      <sheetName val="[Spt-BH.xls][Spt-BH.xls]B__6885"/>
      <sheetName val="[Spt-BH.xls][Spt-BH.xls]B__6886"/>
      <sheetName val="[Spt-BH.xls][Spt-BH.xls]B__6887"/>
      <sheetName val="[Spt-BH.xls][Spt-BH.xls]_S_2459"/>
      <sheetName val="[Spt-BH.xls]B____x005f_x0004______555"/>
      <sheetName val="[Spt-BH.xls]B___x005f_x0000__x000_545"/>
      <sheetName val="[Spt-BH.xls][Spt-BH_xls]B__7002"/>
      <sheetName val="[Spt-BH.xls][Spt-BH_xls]B__7003"/>
      <sheetName val="[Spt-BH.xls][Spt-BH_xls]B__7004"/>
      <sheetName val="[Spt-BH.xls][Spt-BH_xls]B__7005"/>
      <sheetName val="[Spt-BH.xls][Spt-BH_xls]_S_2322"/>
      <sheetName val="[Spt-BH.xls][Spt-BH_xls]B__7006"/>
      <sheetName val="[Spt-BH.xls][Spt-BH_xls]B__7007"/>
      <sheetName val="[Spt-BH.xls][Spt-BH_xls]B__7008"/>
      <sheetName val="[Spt-BH.xls][Spt-BH_xls]_S_2323"/>
      <sheetName val="[Spt-BH.xls][Spt-BH_xls]B__7009"/>
      <sheetName val="[Spt-BH.xls][Spt-BH_xls]B__7010"/>
      <sheetName val="[Spt-BH.xls][Spt-BH_xls]B__7011"/>
      <sheetName val="[Spt-BH.xls][Spt-BH_xls]B__7012"/>
      <sheetName val="[Spt-BH.xls][Spt-BH_xls]_S_2324"/>
      <sheetName val="[Spt-BH.xls][Spt-BH_xls]B__7013"/>
      <sheetName val="[Spt-BH.xls][Spt-BH_xls]B__7014"/>
      <sheetName val="[Spt-BH.xls][Spt-BH_xls]_S_2325"/>
      <sheetName val="[Spt-BH.xls][Spt-BH_xls]B__7015"/>
      <sheetName val="[Spt-BH.xls][Spt-BH_xls]B__7016"/>
      <sheetName val="[Spt-BH.xls][Spt-BH_xls]_S_2326"/>
      <sheetName val="[Spt-BH.xls][Spt-BH.xls]_S_2462"/>
      <sheetName val="[Spt-BH.xls][Spt-BH.xls]_S_2461"/>
      <sheetName val="[Spt-BH.xls][Spt-BH.xls]B__6895"/>
      <sheetName val="[Spt-BH.xls][Spt-BH.xls]B__6902"/>
      <sheetName val="[Spt-BH.xls][Spt-BH.xls]B__6903"/>
      <sheetName val="[Spt-BH.xls][Spt-BH.xls]_S_2467"/>
      <sheetName val="[Spt-BH.xls][Spt-BH.xls]B__6904"/>
      <sheetName val="[Spt-BH.xls][Spt-BH.xls]B__6905"/>
      <sheetName val="[Spt-BH.xls]B____x005f_x0004______557"/>
      <sheetName val="[Spt-BH.xls][Spt-BH.xls]_S_2463"/>
      <sheetName val="[Spt-BH.xls][Spt-BH.xls]B__6896"/>
      <sheetName val="[Spt-BH.xls][Spt-BH.xls]_S_2465"/>
      <sheetName val="[Spt-BH.xls][Spt-BH.xls]B__6897"/>
      <sheetName val="[Spt-BH.xls][Spt-BH.xls]B__6898"/>
      <sheetName val="[Spt-BH.xls][Spt-BH.xls]B__6899"/>
      <sheetName val="[Spt-BH.xls]B___x005f_x0000__x000_547"/>
      <sheetName val="[Spt-BH.xls][Spt-BH.xls]B__6906"/>
      <sheetName val="[Spt-BH.xls][Spt-BH.xls]B__6907"/>
      <sheetName val="[Spt-BH.xls][Spt-BH.xls]B__6900"/>
      <sheetName val="[Spt-BH.xls][Spt-BH.xls]B__6901"/>
      <sheetName val="[Spt-BH.xls][Spt-BH.xls]_S_2466"/>
      <sheetName val="[Spt-BH.xls][Spt-BH_xls]B__7032"/>
      <sheetName val="[Spt-BH.xls][Spt-BH_xls]B__7033"/>
      <sheetName val="[Spt-BH.xls][Spt-BH_xls]B__7034"/>
      <sheetName val="[Spt-BH.xls][Spt-BH_xls]B__7035"/>
      <sheetName val="[Spt-BH.xls][Spt-BH_xls]_S_2332"/>
      <sheetName val="[Spt-BH.xls][Spt-BH_xls]B__7036"/>
      <sheetName val="[Spt-BH.xls][Spt-BH_xls]B__7037"/>
      <sheetName val="[Spt-BH.xls][Spt-BH_xls]B__7038"/>
      <sheetName val="[Spt-BH.xls][Spt-BH_xls]_S_2333"/>
      <sheetName val="[Spt-BH.xls][Spt-BH_xls]B__7039"/>
      <sheetName val="[Spt-BH.xls][Spt-BH_xls]B__7040"/>
      <sheetName val="[Spt-BH.xls][Spt-BH_xls]B__7041"/>
      <sheetName val="[Spt-BH.xls][Spt-BH_xls]B__7042"/>
      <sheetName val="[Spt-BH.xls][Spt-BH_xls]_S_2334"/>
      <sheetName val="[Spt-BH.xls][Spt-BH.xls]_S_2464"/>
      <sheetName val="[Spt-BH.xls][Spt-BH_xls]B__7043"/>
      <sheetName val="[Spt-BH.xls][Spt-BH_xls]B__7044"/>
      <sheetName val="[Spt-BH.xls][Spt-BH_xls]_S_2335"/>
      <sheetName val="[Spt-BH.xls][Spt-BH_xls]B__7045"/>
      <sheetName val="[Spt-BH.xls][Spt-BH_xls]B__7046"/>
      <sheetName val="[Spt-BH.xls][Spt-BH_xls]_S_2336"/>
      <sheetName val="[Spt-BH.xls][Spt-BH.xls]B__6888"/>
      <sheetName val="[Spt-BH.xls]B____x005f_x0004______556"/>
      <sheetName val="[Spt-BH.xls][Spt-BH.xls]B__6889"/>
      <sheetName val="[Spt-BH.xls][Spt-BH.xls]B__6890"/>
      <sheetName val="[Spt-BH.xls][Spt-BH.xls]B__6891"/>
      <sheetName val="[Spt-BH.xls][Spt-BH.xls]B__6892"/>
      <sheetName val="[Spt-BH.xls]B___x005f_x0000__x000_546"/>
      <sheetName val="[Spt-BH.xls][Spt-BH.xls]B__6893"/>
      <sheetName val="[Spt-BH.xls][Spt-BH.xls]B__6894"/>
      <sheetName val="[Spt-BH.xls][Spt-BH_xls]B__7017"/>
      <sheetName val="[Spt-BH.xls][Spt-BH_xls]B__7018"/>
      <sheetName val="[Spt-BH.xls][Spt-BH_xls]B__7019"/>
      <sheetName val="[Spt-BH.xls][Spt-BH_xls]B__7020"/>
      <sheetName val="[Spt-BH.xls][Spt-BH_xls]_S_2327"/>
      <sheetName val="[Spt-BH.xls][Spt-BH_xls]B__7021"/>
      <sheetName val="[Spt-BH.xls][Spt-BH_xls]B__7022"/>
      <sheetName val="[Spt-BH.xls][Spt-BH_xls]B__7023"/>
      <sheetName val="[Spt-BH.xls][Spt-BH_xls]_S_2328"/>
      <sheetName val="[Spt-BH.xls][Spt-BH_xls]B__7024"/>
      <sheetName val="[Spt-BH.xls][Spt-BH_xls]B__7025"/>
      <sheetName val="[Spt-BH.xls][Spt-BH_xls]B__7026"/>
      <sheetName val="[Spt-BH.xls][Spt-BH_xls]B__7027"/>
      <sheetName val="[Spt-BH.xls][Spt-BH_xls]_S_2329"/>
      <sheetName val="[Spt-BH.xls][Spt-BH_xls]B__7028"/>
      <sheetName val="[Spt-BH.xls][Spt-BH_xls]B__7029"/>
      <sheetName val="[Spt-BH.xls][Spt-BH_xls]_S_2330"/>
      <sheetName val="[Spt-BH.xls][Spt-BH_xls]B__7030"/>
      <sheetName val="[Spt-BH.xls][Spt-BH_xls]B__7031"/>
      <sheetName val="[Spt-BH.xls][Spt-BH_xls]_S_2331"/>
      <sheetName val="[Spt-BH.xls][Spt-BH.xls]B__6909"/>
      <sheetName val="[Spt-BH.xls][Spt-BH.xls]B__6910"/>
      <sheetName val="[Spt-BH.xls][Spt-BH.xls]_S_2469"/>
      <sheetName val="[Spt-BH.xls][Spt-BH.xls]B__6911"/>
      <sheetName val="[Spt-BH.xls][Spt-BH.xls]B__6912"/>
      <sheetName val="[Spt-BH.xls]B____x005f_x0004______558"/>
      <sheetName val="[Spt-BH.xls]B___x005f_x0000__x000_548"/>
      <sheetName val="[Spt-BH.xls][Spt-BH.xls]B__6913"/>
      <sheetName val="[Spt-BH.xls][Spt-BH.xls]B__6914"/>
      <sheetName val="[Spt-BH.xls][Spt-BH.xls]B__6908"/>
      <sheetName val="[Spt-BH.xls][Spt-BH.xls]_S_2468"/>
      <sheetName val="[Spt-BH.xls][Spt-BH_xls]B__7047"/>
      <sheetName val="[Spt-BH.xls][Spt-BH_xls]B__7048"/>
      <sheetName val="[Spt-BH.xls][Spt-BH_xls]B__7049"/>
      <sheetName val="[Spt-BH.xls][Spt-BH_xls]B__7050"/>
      <sheetName val="[Spt-BH.xls][Spt-BH_xls]_S_2337"/>
      <sheetName val="[Spt-BH.xls][Spt-BH_xls]B__7051"/>
      <sheetName val="[Spt-BH.xls][Spt-BH_xls]B__7052"/>
      <sheetName val="[Spt-BH.xls][Spt-BH_xls]B__7053"/>
      <sheetName val="[Spt-BH.xls][Spt-BH_xls]_S_2338"/>
      <sheetName val="[Spt-BH.xls][Spt-BH_xls]B__7054"/>
      <sheetName val="[Spt-BH.xls][Spt-BH_xls]B__7055"/>
      <sheetName val="[Spt-BH.xls][Spt-BH_xls]B__7056"/>
      <sheetName val="[Spt-BH.xls][Spt-BH_xls]B__7057"/>
      <sheetName val="[Spt-BH.xls][Spt-BH_xls]_S_2339"/>
      <sheetName val="[Spt-BH.xls][Spt-BH_xls]B__7058"/>
      <sheetName val="[Spt-BH.xls][Spt-BH_xls]B__7059"/>
      <sheetName val="[Spt-BH.xls][Spt-BH_xls]_S_2340"/>
      <sheetName val="[Spt-BH.xls][Spt-BH_xls]B__7060"/>
      <sheetName val="[Spt-BH.xls][Spt-BH_xls]B__7061"/>
      <sheetName val="[Spt-BH.xls][Spt-BH_xls]_S_2341"/>
      <sheetName val="[Spt-BH.xls][Spt-BH.xls]B__6916"/>
      <sheetName val="[Spt-BH.xls][Spt-BH.xls]B__6917"/>
      <sheetName val="[Spt-BH.xls][Spt-BH.xls]_S_2471"/>
      <sheetName val="[Spt-BH.xls][Spt-BH.xls]B__6918"/>
      <sheetName val="[Spt-BH.xls][Spt-BH.xls]B__6919"/>
      <sheetName val="[Spt-BH.xls]B____x005f_x0004______559"/>
      <sheetName val="[Spt-BH.xls]B___x005f_x0000__x000_549"/>
      <sheetName val="[Spt-BH.xls][Spt-BH.xls]B__6920"/>
      <sheetName val="[Spt-BH.xls][Spt-BH.xls]B__6921"/>
      <sheetName val="[Spt-BH.xls][Spt-BH.xls]B__6915"/>
      <sheetName val="[Spt-BH.xls][Spt-BH.xls]_S_2470"/>
      <sheetName val="[Spt-BH.xls][Spt-BH_xls]B__7062"/>
      <sheetName val="[Spt-BH.xls][Spt-BH_xls]B__7063"/>
      <sheetName val="[Spt-BH.xls][Spt-BH_xls]B__7064"/>
      <sheetName val="[Spt-BH.xls][Spt-BH_xls]B__7065"/>
      <sheetName val="[Spt-BH.xls][Spt-BH_xls]_S_2342"/>
      <sheetName val="[Spt-BH.xls][Spt-BH_xls]B__7066"/>
      <sheetName val="[Spt-BH.xls][Spt-BH_xls]B__7067"/>
      <sheetName val="[Spt-BH.xls][Spt-BH_xls]B__7068"/>
      <sheetName val="[Spt-BH.xls][Spt-BH_xls]_S_2343"/>
      <sheetName val="[Spt-BH.xls][Spt-BH_xls]B__7069"/>
      <sheetName val="[Spt-BH.xls][Spt-BH_xls]B__7070"/>
      <sheetName val="[Spt-BH.xls][Spt-BH_xls]B__7071"/>
      <sheetName val="[Spt-BH.xls][Spt-BH_xls]B__7072"/>
      <sheetName val="[Spt-BH.xls][Spt-BH_xls]_S_2344"/>
      <sheetName val="[Spt-BH.xls][Spt-BH_xls]B__7073"/>
      <sheetName val="[Spt-BH.xls][Spt-BH_xls]B__7074"/>
      <sheetName val="[Spt-BH.xls][Spt-BH_xls]_S_2345"/>
      <sheetName val="[Spt-BH.xls][Spt-BH_xls]B__7075"/>
      <sheetName val="[Spt-BH.xls][Spt-BH_xls]B__7076"/>
      <sheetName val="[Spt-BH.xls][Spt-BH_xls]_S_2346"/>
      <sheetName val="[Spt-BH.xls][Spt-BH.xls]B__6923"/>
      <sheetName val="[Spt-BH.xls][Spt-BH.xls]B__6924"/>
      <sheetName val="[Spt-BH.xls][Spt-BH.xls]_S_2473"/>
      <sheetName val="[Spt-BH.xls][Spt-BH.xls]B__6925"/>
      <sheetName val="[Spt-BH.xls][Spt-BH.xls]B__6926"/>
      <sheetName val="[Spt-BH.xls]B____x005f_x0004______560"/>
      <sheetName val="[Spt-BH.xls]B___x005f_x0000__x000_550"/>
      <sheetName val="[Spt-BH.xls][Spt-BH.xls]B__6927"/>
      <sheetName val="[Spt-BH.xls][Spt-BH.xls]B__6928"/>
      <sheetName val="[Spt-BH.xls][Spt-BH.xls]B__6922"/>
      <sheetName val="[Spt-BH.xls][Spt-BH.xls]_S_2472"/>
      <sheetName val="[Spt-BH.xls][Spt-BH_xls]B__7077"/>
      <sheetName val="[Spt-BH.xls][Spt-BH_xls]B__7078"/>
      <sheetName val="[Spt-BH.xls][Spt-BH_xls]B__7079"/>
      <sheetName val="[Spt-BH.xls][Spt-BH_xls]B__7080"/>
      <sheetName val="[Spt-BH.xls][Spt-BH_xls]_S_2347"/>
      <sheetName val="[Spt-BH.xls][Spt-BH_xls]B__7081"/>
      <sheetName val="[Spt-BH.xls][Spt-BH_xls]B__7082"/>
      <sheetName val="[Spt-BH.xls][Spt-BH_xls]B__7083"/>
      <sheetName val="[Spt-BH.xls][Spt-BH_xls]_S_2348"/>
      <sheetName val="[Spt-BH.xls][Spt-BH_xls]B__7084"/>
      <sheetName val="[Spt-BH.xls][Spt-BH_xls]B__7085"/>
      <sheetName val="[Spt-BH.xls][Spt-BH_xls]B__7086"/>
      <sheetName val="[Spt-BH.xls][Spt-BH_xls]B__7087"/>
      <sheetName val="[Spt-BH.xls][Spt-BH_xls]_S_2349"/>
      <sheetName val="[Spt-BH.xls][Spt-BH_xls]B__7088"/>
      <sheetName val="[Spt-BH.xls][Spt-BH_xls]B__7089"/>
      <sheetName val="[Spt-BH.xls][Spt-BH_xls]_S_2350"/>
      <sheetName val="[Spt-BH.xls][Spt-BH_xls]B__7090"/>
      <sheetName val="[Spt-BH.xls][Spt-BH_xls]B__7091"/>
      <sheetName val="[Spt-BH.xls][Spt-BH_xls]_S_2351"/>
      <sheetName val="[Spt-BH.xls][Spt-BH.xls]B__6930"/>
      <sheetName val="[Spt-BH.xls][Spt-BH.xls]B__6931"/>
      <sheetName val="[Spt-BH.xls][Spt-BH.xls]_S_2477"/>
      <sheetName val="[Spt-BH.xls][Spt-BH.xls]B__6932"/>
      <sheetName val="[Spt-BH.xls][Spt-BH.xls]B__6933"/>
      <sheetName val="[Spt-BH.xls]B____x005f_x0004______561"/>
      <sheetName val="[Spt-BH.xls]B___x005f_x0000__x000_551"/>
      <sheetName val="[Spt-BH.xls][Spt-BH.xls]B__6934"/>
      <sheetName val="[Spt-BH.xls][Spt-BH.xls]B__6935"/>
      <sheetName val="[Spt-BH.xls][Spt-BH.xls]B__6929"/>
      <sheetName val="[Spt-BH.xls][Spt-BH.xls]_S_2474"/>
      <sheetName val="[Spt-BH.xls][Spt-BH_xls]B__7092"/>
      <sheetName val="[Spt-BH.xls][Spt-BH_xls]B__7093"/>
      <sheetName val="[Spt-BH.xls][Spt-BH_xls]B__7094"/>
      <sheetName val="[Spt-BH.xls][Spt-BH_xls]B__7095"/>
      <sheetName val="[Spt-BH.xls][Spt-BH_xls]_S_2352"/>
      <sheetName val="[Spt-BH.xls][Spt-BH_xls]B__7096"/>
      <sheetName val="[Spt-BH.xls][Spt-BH_xls]B__7097"/>
      <sheetName val="[Spt-BH.xls][Spt-BH_xls]B__7098"/>
      <sheetName val="[Spt-BH.xls][Spt-BH_xls]_S_2353"/>
      <sheetName val="[Spt-BH.xls][Spt-BH_xls]B__7099"/>
      <sheetName val="[Spt-BH.xls][Spt-BH_xls]B__7100"/>
      <sheetName val="[Spt-BH.xls][Spt-BH_xls]B__7101"/>
      <sheetName val="[Spt-BH.xls][Spt-BH_xls]B__7102"/>
      <sheetName val="[Spt-BH.xls][Spt-BH_xls]_S_2354"/>
      <sheetName val="[Spt-BH.xls][Spt-BH_xls]B__7103"/>
      <sheetName val="[Spt-BH.xls][Spt-BH_xls]B__7104"/>
      <sheetName val="[Spt-BH.xls][Spt-BH_xls]_S_2355"/>
      <sheetName val="[Spt-BH.xls][Spt-BH_xls]B__7105"/>
      <sheetName val="[Spt-BH.xls][Spt-BH_xls]B__7106"/>
      <sheetName val="[Spt-BH.xls][Spt-BH_xls]_S_2356"/>
      <sheetName val="[Spt-BH.xls][Spt-BH.xls]B__6943"/>
      <sheetName val="[Spt-BH.xls][Spt-BH.xls]B__6950"/>
      <sheetName val="[Spt-BH.xls][Spt-BH.xls]B__6951"/>
      <sheetName val="[Spt-BH.xls][Spt-BH.xls]_S_2481"/>
      <sheetName val="[Spt-BH.xls][Spt-BH.xls]B__6952"/>
      <sheetName val="[Spt-BH.xls][Spt-BH.xls]B__6953"/>
      <sheetName val="[Spt-BH.xls]B____x005f_x0004______563"/>
      <sheetName val="[Spt-BH.xls][Spt-BH.xls]B__6944"/>
      <sheetName val="[Spt-BH.xls][Spt-BH.xls]_S_2479"/>
      <sheetName val="[Spt-BH.xls][Spt-BH.xls]B__6945"/>
      <sheetName val="[Spt-BH.xls][Spt-BH.xls]B__6946"/>
      <sheetName val="[Spt-BH.xls][Spt-BH.xls]B__6947"/>
      <sheetName val="[Spt-BH.xls]B___x005f_x0000__x000_553"/>
      <sheetName val="[Spt-BH.xls][Spt-BH.xls]B__6954"/>
      <sheetName val="[Spt-BH.xls][Spt-BH.xls]B__6955"/>
      <sheetName val="[Spt-BH.xls][Spt-BH.xls]B__6948"/>
      <sheetName val="[Spt-BH.xls][Spt-BH.xls]B__6949"/>
      <sheetName val="[Spt-BH.xls][Spt-BH.xls]_S_2480"/>
      <sheetName val="[Spt-BH.xls][Spt-BH_xls]B__7122"/>
      <sheetName val="[Spt-BH.xls][Spt-BH_xls]B__7123"/>
      <sheetName val="[Spt-BH.xls][Spt-BH_xls]B__7124"/>
      <sheetName val="[Spt-BH.xls][Spt-BH_xls]B__7125"/>
      <sheetName val="[Spt-BH.xls][Spt-BH_xls]_S_2362"/>
      <sheetName val="[Spt-BH.xls][Spt-BH_xls]B__7126"/>
      <sheetName val="[Spt-BH.xls][Spt-BH_xls]B__7127"/>
      <sheetName val="[Spt-BH.xls][Spt-BH_xls]B__7128"/>
      <sheetName val="[Spt-BH.xls][Spt-BH_xls]_S_2363"/>
      <sheetName val="[Spt-BH.xls][Spt-BH_xls]B__7129"/>
      <sheetName val="[Spt-BH.xls][Spt-BH_xls]B__7130"/>
      <sheetName val="[Spt-BH.xls][Spt-BH_xls]B__7131"/>
      <sheetName val="[Spt-BH.xls][Spt-BH_xls]B__7132"/>
      <sheetName val="[Spt-BH.xls][Spt-BH_xls]_S_2364"/>
      <sheetName val="[Spt-BH.xls][Spt-BH.xls]_S_2478"/>
      <sheetName val="[Spt-BH.xls][Spt-BH_xls]B__7133"/>
      <sheetName val="[Spt-BH.xls][Spt-BH_xls]B__7134"/>
      <sheetName val="[Spt-BH.xls][Spt-BH_xls]_S_2365"/>
      <sheetName val="[Spt-BH.xls][Spt-BH_xls]B__7135"/>
      <sheetName val="[Spt-BH.xls][Spt-BH_xls]B__7136"/>
      <sheetName val="[Spt-BH.xls][Spt-BH_xls]_S_2366"/>
      <sheetName val="[Spt-BH.xls][Spt-BH.xls]_S_2475"/>
      <sheetName val="[Spt-BH.xls][Spt-BH.xls]B__6936"/>
      <sheetName val="[Spt-BH.xls]B____x005f_x0004______562"/>
      <sheetName val="[Spt-BH.xls][Spt-BH.xls]B__6937"/>
      <sheetName val="[Spt-BH.xls][Spt-BH.xls]B__6938"/>
      <sheetName val="[Spt-BH.xls][Spt-BH.xls]B__6939"/>
      <sheetName val="[Spt-BH.xls][Spt-BH.xls]B__6940"/>
      <sheetName val="[Spt-BH.xls]B___x005f_x0000__x000_552"/>
      <sheetName val="[Spt-BH.xls][Spt-BH.xls]B__6941"/>
      <sheetName val="[Spt-BH.xls][Spt-BH.xls]B__6942"/>
      <sheetName val="[Spt-BH.xls][Spt-BH_xls]B__7107"/>
      <sheetName val="[Spt-BH.xls][Spt-BH_xls]B__7108"/>
      <sheetName val="[Spt-BH.xls][Spt-BH_xls]B__7109"/>
      <sheetName val="[Spt-BH.xls][Spt-BH_xls]B__7110"/>
      <sheetName val="[Spt-BH.xls][Spt-BH_xls]_S_2357"/>
      <sheetName val="[Spt-BH.xls][Spt-BH_xls]B__7111"/>
      <sheetName val="[Spt-BH.xls][Spt-BH_xls]B__7112"/>
      <sheetName val="[Spt-BH.xls][Spt-BH_xls]B__7113"/>
      <sheetName val="[Spt-BH.xls][Spt-BH_xls]_S_2358"/>
      <sheetName val="[Spt-BH.xls][Spt-BH_xls]B__7114"/>
      <sheetName val="[Spt-BH.xls][Spt-BH_xls]B__7115"/>
      <sheetName val="[Spt-BH.xls][Spt-BH_xls]B__7116"/>
      <sheetName val="[Spt-BH.xls][Spt-BH_xls]B__7117"/>
      <sheetName val="[Spt-BH.xls][Spt-BH_xls]_S_2359"/>
      <sheetName val="[Spt-BH.xls][Spt-BH.xls]_S_2476"/>
      <sheetName val="[Spt-BH.xls][Spt-BH_xls]B__7118"/>
      <sheetName val="[Spt-BH.xls][Spt-BH_xls]B__7119"/>
      <sheetName val="[Spt-BH.xls][Spt-BH_xls]_S_2360"/>
      <sheetName val="[Spt-BH.xls][Spt-BH_xls]B__7120"/>
      <sheetName val="[Spt-BH.xls][Spt-BH_xls]B__7121"/>
      <sheetName val="[Spt-BH.xls][Spt-BH_xls]_S_2361"/>
      <sheetName val="[Spt-BH.xls][Spt-BH.xls]B__6977"/>
      <sheetName val="[Spt-BH.xls][Spt-BH.xls]B__6978"/>
      <sheetName val="[Spt-BH.xls][Spt-BH.xls]_S_2489"/>
      <sheetName val="[Spt-BH.xls][Spt-BH.xls]B__6979"/>
      <sheetName val="[Spt-BH.xls][Spt-BH.xls]B__6980"/>
      <sheetName val="[Spt-BH.xls]B____x005f_x0004______566"/>
      <sheetName val="[Spt-BH.xls]B___x005f_x0000__x000_556"/>
      <sheetName val="[Spt-BH.xls][Spt-BH.xls]B__6981"/>
      <sheetName val="[Spt-BH.xls][Spt-BH.xls]B__6982"/>
      <sheetName val="[Spt-BH.xls][Spt-BH.xls]B__6976"/>
      <sheetName val="[Spt-BH.xls][Spt-BH.xls]_S_2488"/>
      <sheetName val="[Spt-BH.xls][Spt-BH_xls]B__7167"/>
      <sheetName val="[Spt-BH.xls][Spt-BH_xls]B__7168"/>
      <sheetName val="[Spt-BH.xls][Spt-BH_xls]B__7169"/>
      <sheetName val="[Spt-BH.xls][Spt-BH_xls]B__7170"/>
      <sheetName val="[Spt-BH.xls][Spt-BH_xls]_S_2377"/>
      <sheetName val="[Spt-BH.xls][Spt-BH_xls]B__7171"/>
      <sheetName val="[Spt-BH.xls][Spt-BH_xls]B__7172"/>
      <sheetName val="[Spt-BH.xls][Spt-BH_xls]B__7173"/>
      <sheetName val="[Spt-BH.xls][Spt-BH_xls]_S_2378"/>
      <sheetName val="[Spt-BH.xls][Spt-BH_xls]B__7174"/>
      <sheetName val="[Spt-BH.xls][Spt-BH_xls]B__7175"/>
      <sheetName val="[Spt-BH.xls][Spt-BH_xls]B__7176"/>
      <sheetName val="[Spt-BH.xls][Spt-BH_xls]B__7177"/>
      <sheetName val="[Spt-BH.xls][Spt-BH_xls]_S_2379"/>
      <sheetName val="[Spt-BH.xls][Spt-BH_xls]B__7178"/>
      <sheetName val="[Spt-BH.xls][Spt-BH_xls]B__7179"/>
      <sheetName val="[Spt-BH.xls][Spt-BH_xls]_S_2380"/>
      <sheetName val="[Spt-BH.xls][Spt-BH_xls]B__7180"/>
      <sheetName val="[Spt-BH.xls][Spt-BH_xls]B__7181"/>
      <sheetName val="[Spt-BH.xls][Spt-BH_xls]_S_2381"/>
      <sheetName val="[Spt-BH.xls][Spt-BH.xls]B__6963"/>
      <sheetName val="[Spt-BH.xls][Spt-BH.xls]B__6964"/>
      <sheetName val="[Spt-BH.xls][Spt-BH.xls]B__6965"/>
      <sheetName val="[Spt-BH.xls][Spt-BH.xls]B__6966"/>
      <sheetName val="[Spt-BH.xls][Spt-BH.xls]B__6967"/>
      <sheetName val="[Spt-BH.xls][Spt-BH.xls]B__6968"/>
      <sheetName val="[Spt-BH.xls][Spt-BH.xls]_S_2484"/>
      <sheetName val="[Spt-BH.xls]B____x005f_x0004______565"/>
      <sheetName val="[Spt-BH.xls]B___x005f_x0000__x000_555"/>
      <sheetName val="[Spt-BH.xls][Spt-BH.xls]B__6969"/>
      <sheetName val="[Spt-BH.xls][Spt-BH_xls]B__7152"/>
      <sheetName val="[Spt-BH.xls][Spt-BH_xls]B__7153"/>
      <sheetName val="[Spt-BH.xls][Spt-BH_xls]B__7154"/>
      <sheetName val="[Spt-BH.xls][Spt-BH_xls]B__7155"/>
      <sheetName val="[Spt-BH.xls][Spt-BH_xls]_S_2372"/>
      <sheetName val="[Spt-BH.xls][Spt-BH_xls]B__7156"/>
      <sheetName val="[Spt-BH.xls][Spt-BH_xls]B__7157"/>
      <sheetName val="[Spt-BH.xls][Spt-BH_xls]B__7158"/>
      <sheetName val="[Spt-BH.xls][Spt-BH_xls]_S_2373"/>
      <sheetName val="[Spt-BH.xls][Spt-BH_xls]B__7159"/>
      <sheetName val="[Spt-BH.xls][Spt-BH_xls]B__7160"/>
      <sheetName val="[Spt-BH.xls][Spt-BH_xls]B__7161"/>
      <sheetName val="[Spt-BH.xls][Spt-BH_xls]B__7162"/>
      <sheetName val="[Spt-BH.xls][Spt-BH_xls]_S_2374"/>
      <sheetName val="[Spt-BH.xls][Spt-BH_xls]B__7163"/>
      <sheetName val="[Spt-BH.xls][Spt-BH_xls]B__7164"/>
      <sheetName val="[Spt-BH.xls][Spt-BH_xls]_S_2375"/>
      <sheetName val="[Spt-BH.xls][Spt-BH_xls]B__7165"/>
      <sheetName val="[Spt-BH.xls][Spt-BH_xls]B__7166"/>
      <sheetName val="[Spt-BH.xls][Spt-BH_xls]_S_2376"/>
      <sheetName val="[Spt-BH.xls][Spt-BH.xls]B__6983"/>
      <sheetName val="[Spt-BH.xls][Spt-BH.xls]B__6990"/>
      <sheetName val="[Spt-BH.xls][Spt-BH.xls]B__6991"/>
      <sheetName val="[Spt-BH.xls][Spt-BH.xls]_S_2493"/>
      <sheetName val="[Spt-BH.xls][Spt-BH.xls]B__6992"/>
      <sheetName val="[Spt-BH.xls][Spt-BH.xls]B__6993"/>
      <sheetName val="[Spt-BH.xls]B____x005f_x0004______567"/>
      <sheetName val="[Spt-BH.xls][Spt-BH.xls]B__6984"/>
      <sheetName val="[Spt-BH.xls][Spt-BH.xls]_S_2491"/>
      <sheetName val="[Spt-BH.xls][Spt-BH.xls]B__6985"/>
      <sheetName val="[Spt-BH.xls][Spt-BH.xls]B__6986"/>
      <sheetName val="[Spt-BH.xls][Spt-BH.xls]B__6987"/>
      <sheetName val="[Spt-BH.xls]B___x005f_x0000__x000_557"/>
      <sheetName val="[Spt-BH.xls][Spt-BH.xls]B__6994"/>
      <sheetName val="[Spt-BH.xls][Spt-BH.xls]B__6995"/>
      <sheetName val="[Spt-BH.xls][Spt-BH.xls]B__6988"/>
      <sheetName val="[Spt-BH.xls][Spt-BH.xls]B__6989"/>
      <sheetName val="[Spt-BH.xls][Spt-BH.xls]_S_2492"/>
      <sheetName val="[Spt-BH.xls][Spt-BH_xls]B__7182"/>
      <sheetName val="[Spt-BH.xls][Spt-BH_xls]B__7183"/>
      <sheetName val="[Spt-BH.xls][Spt-BH_xls]B__7184"/>
      <sheetName val="[Spt-BH.xls][Spt-BH_xls]B__7185"/>
      <sheetName val="[Spt-BH.xls][Spt-BH_xls]_S_2382"/>
      <sheetName val="[Spt-BH.xls][Spt-BH_xls]B__7186"/>
      <sheetName val="[Spt-BH.xls][Spt-BH_xls]B__7187"/>
      <sheetName val="[Spt-BH.xls][Spt-BH_xls]B__7188"/>
      <sheetName val="[Spt-BH.xls][Spt-BH_xls]_S_2383"/>
      <sheetName val="[Spt-BH.xls][Spt-BH_xls]B__7189"/>
      <sheetName val="[Spt-BH.xls][Spt-BH_xls]B__7190"/>
      <sheetName val="[Spt-BH.xls][Spt-BH_xls]B__7191"/>
      <sheetName val="[Spt-BH.xls][Spt-BH_xls]B__7192"/>
      <sheetName val="[Spt-BH.xls][Spt-BH_xls]_S_2384"/>
      <sheetName val="[Spt-BH.xls][Spt-BH.xls]_S_2490"/>
      <sheetName val="[Spt-BH.xls][Spt-BH_xls]B__7193"/>
      <sheetName val="[Spt-BH.xls][Spt-BH_xls]B__7194"/>
      <sheetName val="[Spt-BH.xls][Spt-BH_xls]_S_2385"/>
      <sheetName val="[Spt-BH.xls][Spt-BH_xls]B__7195"/>
      <sheetName val="[Spt-BH.xls][Spt-BH_xls]B__7196"/>
      <sheetName val="[Spt-BH.xls][Spt-BH_xls]_S_2386"/>
      <sheetName val="[Spt-BH.xls][Spt-BH.xls]B__6997"/>
      <sheetName val="[Spt-BH.xls][Spt-BH.xls]B__6998"/>
      <sheetName val="[Spt-BH.xls][Spt-BH.xls]_S_2506"/>
      <sheetName val="[Spt-BH.xls][Spt-BH.xls]B__6999"/>
      <sheetName val="[Spt-BH.xls][Spt-BH.xls]B__7000"/>
      <sheetName val="[Spt-BH.xls]B____x005f_x0004______568"/>
      <sheetName val="[Spt-BH.xls]B___x005f_x0000__x000_558"/>
      <sheetName val="[Spt-BH.xls][Spt-BH.xls]B__7001"/>
      <sheetName val="[Spt-BH.xls][Spt-BH.xls]B__7002"/>
      <sheetName val="[Spt-BH.xls][Spt-BH.xls]B__6996"/>
      <sheetName val="[Spt-BH.xls][Spt-BH.xls]_S_2494"/>
      <sheetName val="[Spt-BH.xls][Spt-BH_xls]B__7197"/>
      <sheetName val="[Spt-BH.xls][Spt-BH_xls]B__7198"/>
      <sheetName val="[Spt-BH.xls][Spt-BH_xls]B__7199"/>
      <sheetName val="[Spt-BH.xls][Spt-BH_xls]B__7200"/>
      <sheetName val="[Spt-BH.xls][Spt-BH_xls]_S_2387"/>
      <sheetName val="[Spt-BH.xls][Spt-BH_xls]B__7201"/>
      <sheetName val="[Spt-BH.xls][Spt-BH_xls]B__7202"/>
      <sheetName val="[Spt-BH.xls][Spt-BH_xls]B__7203"/>
      <sheetName val="[Spt-BH.xls][Spt-BH_xls]_S_2388"/>
      <sheetName val="[Spt-BH.xls][Spt-BH_xls]B__7204"/>
      <sheetName val="[Spt-BH.xls][Spt-BH_xls]B__7205"/>
      <sheetName val="[Spt-BH.xls][Spt-BH_xls]B__7206"/>
      <sheetName val="[Spt-BH.xls][Spt-BH_xls]B__7207"/>
      <sheetName val="[Spt-BH.xls][Spt-BH_xls]_S_2389"/>
      <sheetName val="[Spt-BH.xls][Spt-BH_xls]B__7208"/>
      <sheetName val="[Spt-BH.xls][Spt-BH_xls]B__7209"/>
      <sheetName val="[Spt-BH.xls][Spt-BH_xls]_S_2390"/>
      <sheetName val="[Spt-BH.xls][Spt-BH_xls]B__7210"/>
      <sheetName val="[Spt-BH.xls][Spt-BH_xls]B__7211"/>
      <sheetName val="[Spt-BH.xls][Spt-BH_xls]_S_2391"/>
      <sheetName val="[Spt-BH.xls][Spt-BH.xls]B__7034"/>
      <sheetName val="[Spt-BH.xls][Spt-BH.xls]B__7035"/>
      <sheetName val="[Spt-BH.xls][Spt-BH.xls]_S_2508"/>
      <sheetName val="[Spt-BH.xls][Spt-BH.xls]B__7036"/>
      <sheetName val="[Spt-BH.xls][Spt-BH.xls]B__7037"/>
      <sheetName val="[Spt-BH.xls]B____x005f_x0004______569"/>
      <sheetName val="[Spt-BH.xls]B___x005f_x0000__x000_559"/>
      <sheetName val="[Spt-BH.xls][Spt-BH.xls]B__7038"/>
      <sheetName val="[Spt-BH.xls][Spt-BH.xls]B__7039"/>
      <sheetName val="[Spt-BH.xls][Spt-BH.xls]B__7003"/>
      <sheetName val="[Spt-BH.xls][Spt-BH.xls]_S_2507"/>
      <sheetName val="[Spt-BH.xls][Spt-BH_xls]B__7212"/>
      <sheetName val="[Spt-BH.xls][Spt-BH_xls]B__7213"/>
      <sheetName val="[Spt-BH.xls][Spt-BH_xls]B__7214"/>
      <sheetName val="[Spt-BH.xls][Spt-BH_xls]B__7215"/>
      <sheetName val="[Spt-BH.xls][Spt-BH_xls]_S_2392"/>
      <sheetName val="[Spt-BH.xls][Spt-BH_xls]B__7216"/>
      <sheetName val="[Spt-BH.xls][Spt-BH_xls]B__7217"/>
      <sheetName val="[Spt-BH.xls][Spt-BH_xls]B__7218"/>
      <sheetName val="[Spt-BH.xls][Spt-BH_xls]_S_2393"/>
      <sheetName val="[Spt-BH.xls][Spt-BH_xls]B__7219"/>
      <sheetName val="[Spt-BH.xls][Spt-BH_xls]B__7220"/>
      <sheetName val="[Spt-BH.xls][Spt-BH_xls]B__7221"/>
      <sheetName val="[Spt-BH.xls][Spt-BH_xls]B__7222"/>
      <sheetName val="[Spt-BH.xls][Spt-BH_xls]_S_2394"/>
      <sheetName val="[Spt-BH.xls][Spt-BH_xls]B__7223"/>
      <sheetName val="[Spt-BH.xls][Spt-BH_xls]B__7224"/>
      <sheetName val="[Spt-BH.xls][Spt-BH_xls]_S_2395"/>
      <sheetName val="[Spt-BH.xls][Spt-BH_xls]B__7225"/>
      <sheetName val="[Spt-BH.xls][Spt-BH_xls]B__7226"/>
      <sheetName val="[Spt-BH.xls][Spt-BH_xls]_S_2396"/>
      <sheetName val="[Spt-BH.xls][Spt-BH.xls]_S_2495"/>
      <sheetName val="[Spt-BH.xls][Spt-BH.xls]B__7004"/>
      <sheetName val="[Spt-BH.xls][Spt-BH.xls]B__7005"/>
      <sheetName val="[Spt-BH.xls][Spt-BH.xls]_S_2503"/>
      <sheetName val="[Spt-BH.xls][Spt-BH.xls]B__7006"/>
      <sheetName val="[Spt-BH.xls][Spt-BH.xls]B__7007"/>
      <sheetName val="[Spt-BH.xls][Spt-BH.xls]B__7008"/>
      <sheetName val="[Spt-BH.xls][Spt-BH.xls]B__7009"/>
      <sheetName val="[Spt-BH.xls][Spt-BH.xls]_S_2496"/>
      <sheetName val="[Spt-BH.xls][Spt-BH.xls]B__7028"/>
      <sheetName val="[Spt-BH.xls][Spt-BH.xls]B__7029"/>
      <sheetName val="[Spt-BH.xls][Spt-BH.xls]_S_2505"/>
      <sheetName val="[Spt-BH.xls][Spt-BH.xls]B__7030"/>
      <sheetName val="[Spt-BH.xls][Spt-BH.xls]B__7031"/>
      <sheetName val="[Spt-BH.xls][Spt-BH.xls]B__7032"/>
      <sheetName val="[Spt-BH.xls][Spt-BH.xls]B__7033"/>
      <sheetName val="[Spt-BH.xls][Spt-BH.xls]_S_2504"/>
      <sheetName val="[Spt-BH.xls][Spt-BH.xls]_S_2497"/>
      <sheetName val="[Spt-BH.xls][Spt-BH.xls]B__7010"/>
      <sheetName val="[Spt-BH.xls][Spt-BH.xls]B__7011"/>
      <sheetName val="[Spt-BH.xls][Spt-BH.xls]B__7012"/>
      <sheetName val="[Spt-BH.xls][Spt-BH.xls]B__7013"/>
      <sheetName val="[Spt-BH.xls][Spt-BH.xls]B__7014"/>
      <sheetName val="[Spt-BH.xls][Spt-BH.xls]B__7015"/>
      <sheetName val="[Spt-BH.xls][Spt-BH.xls]_S_2498"/>
      <sheetName val="[Spt-BH.xls][Spt-BH.xls]_S_2499"/>
      <sheetName val="[Spt-BH.xls][Spt-BH.xls]B__7016"/>
      <sheetName val="[Spt-BH.xls][Spt-BH.xls]B__7017"/>
      <sheetName val="[Spt-BH.xls][Spt-BH.xls]B__7018"/>
      <sheetName val="[Spt-BH.xls][Spt-BH.xls]B__7019"/>
      <sheetName val="[Spt-BH.xls][Spt-BH.xls]B__7020"/>
      <sheetName val="[Spt-BH.xls][Spt-BH.xls]B__7021"/>
      <sheetName val="[Spt-BH.xls][Spt-BH.xls]_S_2500"/>
      <sheetName val="[Spt-BH.xls][Spt-BH.xls]_S_2501"/>
      <sheetName val="[Spt-BH.xls][Spt-BH.xls]B__7022"/>
      <sheetName val="[Spt-BH.xls][Spt-BH.xls]B__7023"/>
      <sheetName val="[Spt-BH.xls][Spt-BH.xls]B__7024"/>
      <sheetName val="[Spt-BH.xls][Spt-BH.xls]B__7025"/>
      <sheetName val="[Spt-BH.xls][Spt-BH.xls]B__7026"/>
      <sheetName val="[Spt-BH.xls][Spt-BH.xls]B__7027"/>
      <sheetName val="[Spt-BH.xls][Spt-BH.xls]_S_2502"/>
      <sheetName val="[Spt-BH.xls][Spt-BH.xls]B__7040"/>
      <sheetName val="[Spt-BH.xls][Spt-BH.xls]B__7041"/>
      <sheetName val="[Spt-BH.xls][Spt-BH.xls]_S_2510"/>
      <sheetName val="[Spt-BH.xls][Spt-BH.xls]B__7042"/>
      <sheetName val="[Spt-BH.xls][Spt-BH.xls]B__7043"/>
      <sheetName val="[Spt-BH.xls][Spt-BH.xls]B__7044"/>
      <sheetName val="[Spt-BH.xls][Spt-BH.xls]B__7045"/>
      <sheetName val="[Spt-BH.xls][Spt-BH.xls]_S_2509"/>
      <sheetName val="[Spt-BH.xls][Spt-BH.xls]B__7046"/>
      <sheetName val="[Spt-BH.xls][Spt-BH.xls]B__7047"/>
      <sheetName val="[Spt-BH.xls][Spt-BH.xls]_S_2512"/>
      <sheetName val="[Spt-BH.xls][Spt-BH.xls]B__7048"/>
      <sheetName val="[Spt-BH.xls][Spt-BH.xls]B__7049"/>
      <sheetName val="[Spt-BH.xls][Spt-BH.xls]B__7050"/>
      <sheetName val="[Spt-BH.xls][Spt-BH.xls]B__7051"/>
      <sheetName val="[Spt-BH.xls][Spt-BH.xls]_S_2511"/>
      <sheetName val="[Spt-BH.xls][Spt-BH.xls]B__7052"/>
      <sheetName val="[Spt-BH.xls][Spt-BH.xls]B__7053"/>
      <sheetName val="[Spt-BH.xls][Spt-BH.xls]_S_2515"/>
      <sheetName val="[Spt-BH.xls][Spt-BH.xls]B__7054"/>
      <sheetName val="[Spt-BH.xls][Spt-BH.xls]B__7055"/>
      <sheetName val="[Spt-BH.xls][Spt-BH.xls]_S_2514"/>
      <sheetName val="[Spt-BH.xls]B____x005f_x0004______570"/>
      <sheetName val="[Spt-BH.xls]B___x005f_x0000__x000_560"/>
      <sheetName val="[Spt-BH.xls][Spt-BH_xls]B__7227"/>
      <sheetName val="[Spt-BH.xls][Spt-BH_xls]B__7228"/>
      <sheetName val="[Spt-BH.xls][Spt-BH_xls]B__7229"/>
      <sheetName val="[Spt-BH.xls][Spt-BH_xls]B__7230"/>
      <sheetName val="[Spt-BH.xls][Spt-BH_xls]_S_2397"/>
      <sheetName val="[Spt-BH.xls][Spt-BH_xls]B__7231"/>
      <sheetName val="[Spt-BH.xls][Spt-BH_xls]B__7232"/>
      <sheetName val="[Spt-BH.xls][Spt-BH_xls]B__7233"/>
      <sheetName val="[Spt-BH.xls][Spt-BH_xls]_S_2398"/>
      <sheetName val="[Spt-BH.xls][Spt-BH_xls]B__7234"/>
      <sheetName val="[Spt-BH.xls][Spt-BH_xls]B__7235"/>
      <sheetName val="[Spt-BH.xls][Spt-BH_xls]B__7236"/>
      <sheetName val="[Spt-BH.xls][Spt-BH_xls]B__7237"/>
      <sheetName val="[Spt-BH.xls][Spt-BH_xls]_S_2399"/>
      <sheetName val="[Spt-BH.xls][Spt-BH_xls]B__7238"/>
      <sheetName val="[Spt-BH.xls][Spt-BH_xls]B__7239"/>
      <sheetName val="[Spt-BH.xls][Spt-BH_xls]_S_2400"/>
      <sheetName val="[Spt-BH.xls][Spt-BH_xls]B__7240"/>
      <sheetName val="[Spt-BH.xls][Spt-BH_xls]B__7241"/>
      <sheetName val="[Spt-BH.xls][Spt-BH_xls]_S_2401"/>
      <sheetName val="[Spt-BH.xls]B____x005f_x0004______571"/>
      <sheetName val="[Spt-BH.xls]B___x005f_x0000__x000_561"/>
      <sheetName val="[Spt-BH.xls][Spt-BH_xls]B__7242"/>
      <sheetName val="[Spt-BH.xls][Spt-BH_xls]B__7243"/>
      <sheetName val="[Spt-BH.xls][Spt-BH_xls]B__7244"/>
      <sheetName val="[Spt-BH.xls][Spt-BH_xls]B__7245"/>
      <sheetName val="[Spt-BH.xls][Spt-BH_xls]_S_2402"/>
      <sheetName val="[Spt-BH.xls][Spt-BH_xls]B__7246"/>
      <sheetName val="[Spt-BH.xls][Spt-BH_xls]B__7247"/>
      <sheetName val="[Spt-BH.xls][Spt-BH_xls]B__7248"/>
      <sheetName val="[Spt-BH.xls][Spt-BH_xls]_S_2403"/>
      <sheetName val="[Spt-BH.xls][Spt-BH_xls]B__7249"/>
      <sheetName val="[Spt-BH.xls][Spt-BH_xls]B__7250"/>
      <sheetName val="[Spt-BH.xls][Spt-BH_xls]B__7251"/>
      <sheetName val="[Spt-BH.xls][Spt-BH_xls]B__7252"/>
      <sheetName val="[Spt-BH.xls][Spt-BH_xls]_S_2404"/>
      <sheetName val="[Spt-BH.xls][Spt-BH_xls]B__7253"/>
      <sheetName val="[Spt-BH.xls][Spt-BH_xls]B__7254"/>
      <sheetName val="[Spt-BH.xls][Spt-BH_xls]_S_2405"/>
      <sheetName val="[Spt-BH.xls][Spt-BH_xls]B__7255"/>
      <sheetName val="[Spt-BH.xls][Spt-BH_xls]B__7256"/>
      <sheetName val="[Spt-BH.xls][Spt-BH_xls]_S_2406"/>
      <sheetName val="[Spt-BH.xls][Spt-BH.xls]B__7060"/>
      <sheetName val="[Spt-BH.xls][Spt-BH.xls]B__7061"/>
      <sheetName val="[Spt-BH.xls][Spt-BH.xls]B__7062"/>
      <sheetName val="[Spt-BH.xls][Spt-BH.xls]B__7063"/>
      <sheetName val="[Spt-BH.xls]B____x005f_x0004______573"/>
      <sheetName val="[Spt-BH.xls][Spt-BH.xls]B__7056"/>
      <sheetName val="[Spt-BH.xls][Spt-BH.xls]B__7057"/>
      <sheetName val="[Spt-BH.xls]B___x005f_x0000__x000_563"/>
      <sheetName val="[Spt-BH.xls][Spt-BH.xls]B__7064"/>
      <sheetName val="[Spt-BH.xls][Spt-BH.xls]B__7065"/>
      <sheetName val="[Spt-BH.xls][Spt-BH.xls]B__7058"/>
      <sheetName val="[Spt-BH.xls][Spt-BH.xls]B__7059"/>
      <sheetName val="[Spt-BH.xls][Spt-BH_xls]B__7272"/>
      <sheetName val="[Spt-BH.xls][Spt-BH_xls]B__7273"/>
      <sheetName val="[Spt-BH.xls][Spt-BH_xls]B__7274"/>
      <sheetName val="[Spt-BH.xls][Spt-BH_xls]B__7275"/>
      <sheetName val="[Spt-BH.xls][Spt-BH_xls]_S_2412"/>
      <sheetName val="[Spt-BH.xls][Spt-BH_xls]B__7276"/>
      <sheetName val="[Spt-BH.xls][Spt-BH_xls]B__7277"/>
      <sheetName val="[Spt-BH.xls][Spt-BH_xls]B__7278"/>
      <sheetName val="[Spt-BH.xls][Spt-BH_xls]_S_2413"/>
      <sheetName val="[Spt-BH.xls][Spt-BH_xls]B__7279"/>
      <sheetName val="[Spt-BH.xls][Spt-BH_xls]B__7280"/>
      <sheetName val="[Spt-BH.xls][Spt-BH_xls]B__7281"/>
      <sheetName val="[Spt-BH.xls][Spt-BH_xls]B__7282"/>
      <sheetName val="[Spt-BH.xls][Spt-BH_xls]_S_2414"/>
      <sheetName val="[Spt-BH.xls][Spt-BH_xls]B__7283"/>
      <sheetName val="[Spt-BH.xls][Spt-BH_xls]B__7284"/>
      <sheetName val="[Spt-BH.xls][Spt-BH_xls]_S_2415"/>
      <sheetName val="[Spt-BH.xls][Spt-BH_xls]B__7285"/>
      <sheetName val="[Spt-BH.xls][Spt-BH_xls]B__7286"/>
      <sheetName val="[Spt-BH.xls][Spt-BH_xls]_S_2416"/>
      <sheetName val="[Spt-BH.xls]B____x005f_x0004______572"/>
      <sheetName val="[Spt-BH.xls]B___x005f_x0000__x000_562"/>
      <sheetName val="[Spt-BH.xls][Spt-BH_xls]B__7257"/>
      <sheetName val="[Spt-BH.xls][Spt-BH_xls]B__7258"/>
      <sheetName val="[Spt-BH.xls][Spt-BH_xls]B__7259"/>
      <sheetName val="[Spt-BH.xls][Spt-BH_xls]B__7260"/>
      <sheetName val="[Spt-BH.xls][Spt-BH_xls]_S_2407"/>
      <sheetName val="[Spt-BH.xls][Spt-BH_xls]B__7261"/>
      <sheetName val="[Spt-BH.xls][Spt-BH_xls]B__7262"/>
      <sheetName val="[Spt-BH.xls][Spt-BH_xls]B__7263"/>
      <sheetName val="[Spt-BH.xls][Spt-BH_xls]_S_2408"/>
      <sheetName val="[Spt-BH.xls][Spt-BH_xls]B__7264"/>
      <sheetName val="[Spt-BH.xls][Spt-BH_xls]B__7265"/>
      <sheetName val="[Spt-BH.xls][Spt-BH_xls]B__7266"/>
      <sheetName val="[Spt-BH.xls][Spt-BH_xls]B__7267"/>
      <sheetName val="[Spt-BH.xls][Spt-BH_xls]_S_2409"/>
      <sheetName val="[Spt-BH.xls][Spt-BH_xls]B__7268"/>
      <sheetName val="[Spt-BH.xls][Spt-BH_xls]B__7269"/>
      <sheetName val="[Spt-BH.xls][Spt-BH_xls]_S_2410"/>
      <sheetName val="[Spt-BH.xls][Spt-BH_xls]B__7270"/>
      <sheetName val="[Spt-BH.xls][Spt-BH_xls]B__7271"/>
      <sheetName val="[Spt-BH.xls][Spt-BH_xls]_S_2411"/>
      <sheetName val="[Spt-BH.xls][Spt-BH.xls]_S_2516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</row>
        <row r="3">
          <cell r="B3">
            <v>2</v>
          </cell>
          <cell r="C3">
            <v>25</v>
          </cell>
        </row>
        <row r="4">
          <cell r="B4">
            <v>3</v>
          </cell>
          <cell r="C4">
            <v>25</v>
          </cell>
        </row>
        <row r="5">
          <cell r="B5">
            <v>4</v>
          </cell>
          <cell r="C5">
            <v>25</v>
          </cell>
        </row>
        <row r="6">
          <cell r="B6">
            <v>5</v>
          </cell>
          <cell r="C6">
            <v>28</v>
          </cell>
        </row>
        <row r="7">
          <cell r="B7">
            <v>6</v>
          </cell>
          <cell r="C7">
            <v>28.5</v>
          </cell>
        </row>
        <row r="8">
          <cell r="B8">
            <v>7</v>
          </cell>
          <cell r="C8">
            <v>29</v>
          </cell>
        </row>
        <row r="9">
          <cell r="B9">
            <v>8</v>
          </cell>
          <cell r="C9">
            <v>29</v>
          </cell>
        </row>
        <row r="10">
          <cell r="B10">
            <v>9</v>
          </cell>
          <cell r="C10">
            <v>30</v>
          </cell>
        </row>
        <row r="11">
          <cell r="B11">
            <v>10</v>
          </cell>
          <cell r="C11">
            <v>30</v>
          </cell>
        </row>
        <row r="12">
          <cell r="B12">
            <v>11</v>
          </cell>
          <cell r="C12">
            <v>30</v>
          </cell>
        </row>
        <row r="13">
          <cell r="B13">
            <v>12</v>
          </cell>
          <cell r="C13">
            <v>31</v>
          </cell>
        </row>
        <row r="14">
          <cell r="B14">
            <v>13</v>
          </cell>
          <cell r="C14">
            <v>31</v>
          </cell>
        </row>
        <row r="15">
          <cell r="B15">
            <v>14</v>
          </cell>
          <cell r="C15">
            <v>31</v>
          </cell>
        </row>
        <row r="16">
          <cell r="B16">
            <v>15</v>
          </cell>
          <cell r="C16">
            <v>32</v>
          </cell>
        </row>
        <row r="17">
          <cell r="B17">
            <v>16</v>
          </cell>
          <cell r="C17">
            <v>32</v>
          </cell>
        </row>
        <row r="18">
          <cell r="B18">
            <v>17</v>
          </cell>
          <cell r="C18">
            <v>32</v>
          </cell>
        </row>
        <row r="19">
          <cell r="B19">
            <v>18</v>
          </cell>
          <cell r="C19">
            <v>33</v>
          </cell>
        </row>
        <row r="20">
          <cell r="B20">
            <v>19</v>
          </cell>
          <cell r="C20">
            <v>33</v>
          </cell>
        </row>
        <row r="21">
          <cell r="B21">
            <v>20</v>
          </cell>
          <cell r="C21">
            <v>33</v>
          </cell>
        </row>
        <row r="22">
          <cell r="B22">
            <v>21</v>
          </cell>
          <cell r="C22">
            <v>33</v>
          </cell>
        </row>
        <row r="23">
          <cell r="B23">
            <v>22</v>
          </cell>
          <cell r="C23">
            <v>34</v>
          </cell>
        </row>
        <row r="24">
          <cell r="B24">
            <v>23</v>
          </cell>
          <cell r="C24">
            <v>34</v>
          </cell>
        </row>
        <row r="25">
          <cell r="B25">
            <v>24</v>
          </cell>
          <cell r="C25">
            <v>35</v>
          </cell>
        </row>
        <row r="26">
          <cell r="B26">
            <v>25</v>
          </cell>
          <cell r="C26">
            <v>35</v>
          </cell>
        </row>
        <row r="27">
          <cell r="B27">
            <v>26</v>
          </cell>
          <cell r="C27">
            <v>35</v>
          </cell>
        </row>
        <row r="28">
          <cell r="B28">
            <v>27</v>
          </cell>
          <cell r="C28">
            <v>35</v>
          </cell>
        </row>
        <row r="29">
          <cell r="B29">
            <v>28</v>
          </cell>
          <cell r="C29">
            <v>36</v>
          </cell>
        </row>
        <row r="30">
          <cell r="B30">
            <v>29</v>
          </cell>
          <cell r="C30">
            <v>36</v>
          </cell>
        </row>
        <row r="31">
          <cell r="B31">
            <v>30</v>
          </cell>
          <cell r="C31">
            <v>36</v>
          </cell>
        </row>
        <row r="32">
          <cell r="B32">
            <v>31</v>
          </cell>
          <cell r="C32">
            <v>36</v>
          </cell>
        </row>
        <row r="33">
          <cell r="B33">
            <v>32</v>
          </cell>
          <cell r="C33">
            <v>37</v>
          </cell>
        </row>
        <row r="34">
          <cell r="B34">
            <v>33</v>
          </cell>
          <cell r="C34">
            <v>36</v>
          </cell>
        </row>
        <row r="35">
          <cell r="B35">
            <v>34</v>
          </cell>
          <cell r="C35">
            <v>37</v>
          </cell>
        </row>
        <row r="36">
          <cell r="B36">
            <v>35</v>
          </cell>
          <cell r="C36">
            <v>37</v>
          </cell>
        </row>
        <row r="37">
          <cell r="B37">
            <v>36</v>
          </cell>
          <cell r="C37">
            <v>38</v>
          </cell>
        </row>
        <row r="38">
          <cell r="B38">
            <v>37</v>
          </cell>
          <cell r="C38">
            <v>38</v>
          </cell>
        </row>
        <row r="39">
          <cell r="B39">
            <v>38</v>
          </cell>
          <cell r="C39">
            <v>38</v>
          </cell>
        </row>
        <row r="40">
          <cell r="B40">
            <v>39</v>
          </cell>
          <cell r="C40">
            <v>38</v>
          </cell>
        </row>
        <row r="41">
          <cell r="B41">
            <v>40</v>
          </cell>
          <cell r="C41">
            <v>39</v>
          </cell>
        </row>
        <row r="42">
          <cell r="B42">
            <v>41</v>
          </cell>
          <cell r="C42">
            <v>39</v>
          </cell>
        </row>
        <row r="43">
          <cell r="B43">
            <v>42</v>
          </cell>
          <cell r="C43">
            <v>39</v>
          </cell>
        </row>
        <row r="44">
          <cell r="B44">
            <v>43</v>
          </cell>
          <cell r="C44">
            <v>39</v>
          </cell>
        </row>
        <row r="45">
          <cell r="B45">
            <v>44</v>
          </cell>
          <cell r="C45">
            <v>39</v>
          </cell>
        </row>
        <row r="46">
          <cell r="B46">
            <v>45</v>
          </cell>
          <cell r="C46">
            <v>39</v>
          </cell>
        </row>
        <row r="47">
          <cell r="B47">
            <v>46</v>
          </cell>
          <cell r="C47">
            <v>39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>
        <row r="1">
          <cell r="J1">
            <v>1.7453292519943295E-2</v>
          </cell>
        </row>
      </sheetData>
      <sheetData sheetId="5">
        <row r="1">
          <cell r="J1">
            <v>1.7453292519943295E-2</v>
          </cell>
        </row>
      </sheetData>
      <sheetData sheetId="6">
        <row r="1">
          <cell r="J1">
            <v>1.7453292519943295E-2</v>
          </cell>
        </row>
      </sheetData>
      <sheetData sheetId="7">
        <row r="1">
          <cell r="J1">
            <v>1.7453292519943295E-2</v>
          </cell>
        </row>
      </sheetData>
      <sheetData sheetId="8">
        <row r="1">
          <cell r="J1">
            <v>1.7453292519943295E-2</v>
          </cell>
        </row>
      </sheetData>
      <sheetData sheetId="9">
        <row r="1">
          <cell r="J1">
            <v>1.7453292519943295E-2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J1">
            <v>1.7453292519943295E-2</v>
          </cell>
        </row>
      </sheetData>
      <sheetData sheetId="22">
        <row r="1">
          <cell r="J1">
            <v>1.7453292519943295E-2</v>
          </cell>
        </row>
      </sheetData>
      <sheetData sheetId="23">
        <row r="1">
          <cell r="J1">
            <v>1.7453292519943295E-2</v>
          </cell>
        </row>
      </sheetData>
      <sheetData sheetId="24">
        <row r="1">
          <cell r="J1">
            <v>1.7453292519943295E-2</v>
          </cell>
        </row>
      </sheetData>
      <sheetData sheetId="25">
        <row r="1">
          <cell r="J1">
            <v>1.7453292519943295E-2</v>
          </cell>
        </row>
      </sheetData>
      <sheetData sheetId="26">
        <row r="1">
          <cell r="J1">
            <v>1.7453292519943295E-2</v>
          </cell>
        </row>
      </sheetData>
      <sheetData sheetId="27">
        <row r="1">
          <cell r="J1">
            <v>1.7453292519943295E-2</v>
          </cell>
        </row>
      </sheetData>
      <sheetData sheetId="28">
        <row r="1">
          <cell r="J1">
            <v>1.7453292519943295E-2</v>
          </cell>
        </row>
      </sheetData>
      <sheetData sheetId="29">
        <row r="1">
          <cell r="J1">
            <v>1.7453292519943295E-2</v>
          </cell>
        </row>
      </sheetData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>
        <row r="1">
          <cell r="J1">
            <v>1.7453292519943295E-2</v>
          </cell>
        </row>
      </sheetData>
      <sheetData sheetId="35">
        <row r="1">
          <cell r="J1">
            <v>1.7453292519943295E-2</v>
          </cell>
        </row>
      </sheetData>
      <sheetData sheetId="36">
        <row r="1">
          <cell r="J1">
            <v>1.7453292519943295E-2</v>
          </cell>
        </row>
      </sheetData>
      <sheetData sheetId="37">
        <row r="1">
          <cell r="J1">
            <v>1.7453292519943295E-2</v>
          </cell>
        </row>
      </sheetData>
      <sheetData sheetId="38">
        <row r="1">
          <cell r="J1">
            <v>1.7453292519943295E-2</v>
          </cell>
        </row>
      </sheetData>
      <sheetData sheetId="39">
        <row r="1">
          <cell r="J1">
            <v>1.7453292519943295E-2</v>
          </cell>
        </row>
      </sheetData>
      <sheetData sheetId="40">
        <row r="1">
          <cell r="J1">
            <v>1.7453292519943295E-2</v>
          </cell>
        </row>
      </sheetData>
      <sheetData sheetId="41">
        <row r="1">
          <cell r="J1">
            <v>1.7453292519943295E-2</v>
          </cell>
        </row>
      </sheetData>
      <sheetData sheetId="42">
        <row r="1">
          <cell r="J1">
            <v>1.7453292519943295E-2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1">
          <cell r="J1">
            <v>1.7453292519943295E-2</v>
          </cell>
        </row>
      </sheetData>
      <sheetData sheetId="56">
        <row r="1">
          <cell r="J1">
            <v>1.7453292519943295E-2</v>
          </cell>
        </row>
      </sheetData>
      <sheetData sheetId="57">
        <row r="1">
          <cell r="J1">
            <v>1.7453292519943295E-2</v>
          </cell>
        </row>
      </sheetData>
      <sheetData sheetId="58">
        <row r="1">
          <cell r="J1">
            <v>1.7453292519943295E-2</v>
          </cell>
        </row>
      </sheetData>
      <sheetData sheetId="59">
        <row r="1">
          <cell r="J1">
            <v>1.7453292519943295E-2</v>
          </cell>
        </row>
      </sheetData>
      <sheetData sheetId="60">
        <row r="1">
          <cell r="J1">
            <v>1.7453292519943295E-2</v>
          </cell>
        </row>
      </sheetData>
      <sheetData sheetId="61">
        <row r="1">
          <cell r="J1">
            <v>1.7453292519943295E-2</v>
          </cell>
        </row>
      </sheetData>
      <sheetData sheetId="62">
        <row r="1">
          <cell r="J1">
            <v>1.7453292519943295E-2</v>
          </cell>
        </row>
      </sheetData>
      <sheetData sheetId="63" refreshError="1"/>
      <sheetData sheetId="64" refreshError="1"/>
      <sheetData sheetId="65">
        <row r="1">
          <cell r="J1">
            <v>1.7453292519943295E-2</v>
          </cell>
        </row>
      </sheetData>
      <sheetData sheetId="66">
        <row r="1">
          <cell r="J1">
            <v>1.7453292519943295E-2</v>
          </cell>
        </row>
      </sheetData>
      <sheetData sheetId="67">
        <row r="1">
          <cell r="J1">
            <v>1.7453292519943295E-2</v>
          </cell>
        </row>
      </sheetData>
      <sheetData sheetId="68">
        <row r="1">
          <cell r="J1">
            <v>1.7453292519943295E-2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">
          <cell r="J1">
            <v>1.7453292519943295E-2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">
          <cell r="J1">
            <v>1.7453292519943295E-2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>
        <row r="1">
          <cell r="J1">
            <v>1.7453292519943295E-2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">
          <cell r="J1">
            <v>1.7453292519943295E-2</v>
          </cell>
        </row>
      </sheetData>
      <sheetData sheetId="191">
        <row r="1">
          <cell r="J1">
            <v>1.7453292519943295E-2</v>
          </cell>
        </row>
      </sheetData>
      <sheetData sheetId="192">
        <row r="1">
          <cell r="J1">
            <v>1.7453292519943295E-2</v>
          </cell>
        </row>
      </sheetData>
      <sheetData sheetId="193">
        <row r="1">
          <cell r="J1">
            <v>1.7453292519943295E-2</v>
          </cell>
        </row>
      </sheetData>
      <sheetData sheetId="194">
        <row r="1">
          <cell r="J1">
            <v>1.7453292519943295E-2</v>
          </cell>
        </row>
      </sheetData>
      <sheetData sheetId="195">
        <row r="1">
          <cell r="J1">
            <v>1.7453292519943295E-2</v>
          </cell>
        </row>
      </sheetData>
      <sheetData sheetId="196">
        <row r="1">
          <cell r="J1">
            <v>1.7453292519943295E-2</v>
          </cell>
        </row>
      </sheetData>
      <sheetData sheetId="197">
        <row r="1">
          <cell r="J1">
            <v>1.7453292519943295E-2</v>
          </cell>
        </row>
      </sheetData>
      <sheetData sheetId="198">
        <row r="1">
          <cell r="J1">
            <v>1.7453292519943295E-2</v>
          </cell>
        </row>
      </sheetData>
      <sheetData sheetId="199">
        <row r="1">
          <cell r="J1">
            <v>1.7453292519943295E-2</v>
          </cell>
        </row>
      </sheetData>
      <sheetData sheetId="200">
        <row r="1">
          <cell r="J1">
            <v>1.7453292519943295E-2</v>
          </cell>
        </row>
      </sheetData>
      <sheetData sheetId="201">
        <row r="1">
          <cell r="J1">
            <v>1.7453292519943295E-2</v>
          </cell>
        </row>
      </sheetData>
      <sheetData sheetId="202">
        <row r="1">
          <cell r="J1">
            <v>1.7453292519943295E-2</v>
          </cell>
        </row>
      </sheetData>
      <sheetData sheetId="203">
        <row r="1">
          <cell r="J1">
            <v>1.7453292519943295E-2</v>
          </cell>
        </row>
      </sheetData>
      <sheetData sheetId="204">
        <row r="1">
          <cell r="J1">
            <v>1.7453292519943295E-2</v>
          </cell>
        </row>
      </sheetData>
      <sheetData sheetId="205">
        <row r="1">
          <cell r="J1">
            <v>1.7453292519943295E-2</v>
          </cell>
        </row>
      </sheetData>
      <sheetData sheetId="206">
        <row r="1">
          <cell r="J1">
            <v>1.7453292519943295E-2</v>
          </cell>
        </row>
      </sheetData>
      <sheetData sheetId="207">
        <row r="1">
          <cell r="J1">
            <v>1.7453292519943295E-2</v>
          </cell>
        </row>
      </sheetData>
      <sheetData sheetId="208">
        <row r="1">
          <cell r="J1">
            <v>1.7453292519943295E-2</v>
          </cell>
        </row>
      </sheetData>
      <sheetData sheetId="209">
        <row r="1">
          <cell r="J1">
            <v>1.7453292519943295E-2</v>
          </cell>
        </row>
      </sheetData>
      <sheetData sheetId="210">
        <row r="1">
          <cell r="J1">
            <v>1.7453292519943295E-2</v>
          </cell>
        </row>
      </sheetData>
      <sheetData sheetId="211">
        <row r="1">
          <cell r="J1">
            <v>1.7453292519943295E-2</v>
          </cell>
        </row>
      </sheetData>
      <sheetData sheetId="212">
        <row r="1">
          <cell r="J1">
            <v>1.7453292519943295E-2</v>
          </cell>
        </row>
      </sheetData>
      <sheetData sheetId="213">
        <row r="1">
          <cell r="J1">
            <v>1.7453292519943295E-2</v>
          </cell>
        </row>
      </sheetData>
      <sheetData sheetId="214">
        <row r="1">
          <cell r="J1">
            <v>1.7453292519943295E-2</v>
          </cell>
        </row>
      </sheetData>
      <sheetData sheetId="215">
        <row r="1">
          <cell r="J1">
            <v>1.7453292519943295E-2</v>
          </cell>
        </row>
      </sheetData>
      <sheetData sheetId="216">
        <row r="1">
          <cell r="J1">
            <v>1.7453292519943295E-2</v>
          </cell>
        </row>
      </sheetData>
      <sheetData sheetId="217">
        <row r="1">
          <cell r="J1">
            <v>1.7453292519943295E-2</v>
          </cell>
        </row>
      </sheetData>
      <sheetData sheetId="218">
        <row r="1">
          <cell r="J1">
            <v>1.7453292519943295E-2</v>
          </cell>
        </row>
      </sheetData>
      <sheetData sheetId="219">
        <row r="1">
          <cell r="J1">
            <v>1.7453292519943295E-2</v>
          </cell>
        </row>
      </sheetData>
      <sheetData sheetId="220">
        <row r="1">
          <cell r="J1">
            <v>1.7453292519943295E-2</v>
          </cell>
        </row>
      </sheetData>
      <sheetData sheetId="221">
        <row r="1">
          <cell r="J1">
            <v>1.7453292519943295E-2</v>
          </cell>
        </row>
      </sheetData>
      <sheetData sheetId="222">
        <row r="1">
          <cell r="J1">
            <v>1.7453292519943295E-2</v>
          </cell>
        </row>
      </sheetData>
      <sheetData sheetId="223">
        <row r="1">
          <cell r="J1">
            <v>1.7453292519943295E-2</v>
          </cell>
        </row>
      </sheetData>
      <sheetData sheetId="224">
        <row r="1">
          <cell r="J1">
            <v>1.7453292519943295E-2</v>
          </cell>
        </row>
      </sheetData>
      <sheetData sheetId="225">
        <row r="1">
          <cell r="J1">
            <v>1.7453292519943295E-2</v>
          </cell>
        </row>
      </sheetData>
      <sheetData sheetId="226" refreshError="1"/>
      <sheetData sheetId="227">
        <row r="1">
          <cell r="J1">
            <v>1.7453292519943295E-2</v>
          </cell>
        </row>
      </sheetData>
      <sheetData sheetId="228">
        <row r="1">
          <cell r="J1">
            <v>1.7453292519943295E-2</v>
          </cell>
        </row>
      </sheetData>
      <sheetData sheetId="229">
        <row r="1">
          <cell r="J1">
            <v>1.7453292519943295E-2</v>
          </cell>
        </row>
      </sheetData>
      <sheetData sheetId="230">
        <row r="1">
          <cell r="J1">
            <v>1.7453292519943295E-2</v>
          </cell>
        </row>
      </sheetData>
      <sheetData sheetId="231">
        <row r="1">
          <cell r="J1">
            <v>1.7453292519943295E-2</v>
          </cell>
        </row>
      </sheetData>
      <sheetData sheetId="232">
        <row r="1">
          <cell r="J1">
            <v>1.7453292519943295E-2</v>
          </cell>
        </row>
      </sheetData>
      <sheetData sheetId="233" refreshError="1"/>
      <sheetData sheetId="234">
        <row r="1">
          <cell r="J1">
            <v>1.7453292519943295E-2</v>
          </cell>
        </row>
      </sheetData>
      <sheetData sheetId="235">
        <row r="1">
          <cell r="J1">
            <v>1.7453292519943295E-2</v>
          </cell>
        </row>
      </sheetData>
      <sheetData sheetId="236">
        <row r="1">
          <cell r="J1">
            <v>1.7453292519943295E-2</v>
          </cell>
        </row>
      </sheetData>
      <sheetData sheetId="237">
        <row r="1">
          <cell r="J1">
            <v>1.7453292519943295E-2</v>
          </cell>
        </row>
      </sheetData>
      <sheetData sheetId="238">
        <row r="1">
          <cell r="J1">
            <v>1.7453292519943295E-2</v>
          </cell>
        </row>
      </sheetData>
      <sheetData sheetId="239">
        <row r="1">
          <cell r="J1">
            <v>1.7453292519943295E-2</v>
          </cell>
        </row>
      </sheetData>
      <sheetData sheetId="240">
        <row r="1">
          <cell r="J1">
            <v>1.7453292519943295E-2</v>
          </cell>
        </row>
      </sheetData>
      <sheetData sheetId="241">
        <row r="1">
          <cell r="J1">
            <v>1.7453292519943295E-2</v>
          </cell>
        </row>
      </sheetData>
      <sheetData sheetId="242">
        <row r="1">
          <cell r="J1">
            <v>1.7453292519943295E-2</v>
          </cell>
        </row>
      </sheetData>
      <sheetData sheetId="243">
        <row r="1">
          <cell r="J1">
            <v>1.7453292519943295E-2</v>
          </cell>
        </row>
      </sheetData>
      <sheetData sheetId="244">
        <row r="1">
          <cell r="J1">
            <v>1.7453292519943295E-2</v>
          </cell>
        </row>
      </sheetData>
      <sheetData sheetId="245">
        <row r="1">
          <cell r="J1">
            <v>1.7453292519943295E-2</v>
          </cell>
        </row>
      </sheetData>
      <sheetData sheetId="246">
        <row r="1">
          <cell r="J1">
            <v>1.7453292519943295E-2</v>
          </cell>
        </row>
      </sheetData>
      <sheetData sheetId="247">
        <row r="1">
          <cell r="J1">
            <v>1.7453292519943295E-2</v>
          </cell>
        </row>
      </sheetData>
      <sheetData sheetId="248">
        <row r="1">
          <cell r="J1">
            <v>1.7453292519943295E-2</v>
          </cell>
        </row>
      </sheetData>
      <sheetData sheetId="249">
        <row r="1">
          <cell r="J1">
            <v>1.7453292519943295E-2</v>
          </cell>
        </row>
      </sheetData>
      <sheetData sheetId="250">
        <row r="1">
          <cell r="J1">
            <v>1.7453292519943295E-2</v>
          </cell>
        </row>
      </sheetData>
      <sheetData sheetId="251">
        <row r="1">
          <cell r="J1">
            <v>1.7453292519943295E-2</v>
          </cell>
        </row>
      </sheetData>
      <sheetData sheetId="252">
        <row r="1">
          <cell r="J1">
            <v>1.7453292519943295E-2</v>
          </cell>
        </row>
      </sheetData>
      <sheetData sheetId="253">
        <row r="1">
          <cell r="J1">
            <v>1.7453292519943295E-2</v>
          </cell>
        </row>
      </sheetData>
      <sheetData sheetId="254">
        <row r="1">
          <cell r="J1">
            <v>1.7453292519943295E-2</v>
          </cell>
        </row>
      </sheetData>
      <sheetData sheetId="255">
        <row r="1">
          <cell r="J1">
            <v>1.7453292519943295E-2</v>
          </cell>
        </row>
      </sheetData>
      <sheetData sheetId="256">
        <row r="1">
          <cell r="J1">
            <v>1.7453292519943295E-2</v>
          </cell>
        </row>
      </sheetData>
      <sheetData sheetId="257">
        <row r="1">
          <cell r="J1">
            <v>1.7453292519943295E-2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1">
          <cell r="J1">
            <v>1.7453292519943295E-2</v>
          </cell>
        </row>
      </sheetData>
      <sheetData sheetId="271">
        <row r="1">
          <cell r="J1">
            <v>1.7453292519943295E-2</v>
          </cell>
        </row>
      </sheetData>
      <sheetData sheetId="272">
        <row r="1">
          <cell r="J1">
            <v>1.7453292519943295E-2</v>
          </cell>
        </row>
      </sheetData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1">
          <cell r="J1">
            <v>1.7453292519943295E-2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>
        <row r="1">
          <cell r="J1">
            <v>1.7453292519943295E-2</v>
          </cell>
        </row>
      </sheetData>
      <sheetData sheetId="334">
        <row r="1">
          <cell r="J1">
            <v>1.7453292519943295E-2</v>
          </cell>
        </row>
      </sheetData>
      <sheetData sheetId="335">
        <row r="1">
          <cell r="J1">
            <v>1.7453292519943295E-2</v>
          </cell>
        </row>
      </sheetData>
      <sheetData sheetId="336">
        <row r="1">
          <cell r="J1">
            <v>1.7453292519943295E-2</v>
          </cell>
        </row>
      </sheetData>
      <sheetData sheetId="337">
        <row r="1">
          <cell r="J1">
            <v>1.7453292519943295E-2</v>
          </cell>
        </row>
      </sheetData>
      <sheetData sheetId="338">
        <row r="1">
          <cell r="J1">
            <v>1.7453292519943295E-2</v>
          </cell>
        </row>
      </sheetData>
      <sheetData sheetId="339">
        <row r="1">
          <cell r="J1">
            <v>1.7453292519943295E-2</v>
          </cell>
        </row>
      </sheetData>
      <sheetData sheetId="340">
        <row r="1">
          <cell r="J1">
            <v>1.7453292519943295E-2</v>
          </cell>
        </row>
      </sheetData>
      <sheetData sheetId="341">
        <row r="1">
          <cell r="J1">
            <v>1.7453292519943295E-2</v>
          </cell>
        </row>
      </sheetData>
      <sheetData sheetId="342">
        <row r="1">
          <cell r="J1">
            <v>1.7453292519943295E-2</v>
          </cell>
        </row>
      </sheetData>
      <sheetData sheetId="343">
        <row r="1">
          <cell r="J1">
            <v>1.7453292519943295E-2</v>
          </cell>
        </row>
      </sheetData>
      <sheetData sheetId="344">
        <row r="1">
          <cell r="J1">
            <v>1.7453292519943295E-2</v>
          </cell>
        </row>
      </sheetData>
      <sheetData sheetId="345">
        <row r="1">
          <cell r="J1">
            <v>1.7453292519943295E-2</v>
          </cell>
        </row>
      </sheetData>
      <sheetData sheetId="346">
        <row r="1">
          <cell r="J1">
            <v>1.7453292519943295E-2</v>
          </cell>
        </row>
      </sheetData>
      <sheetData sheetId="347">
        <row r="1">
          <cell r="J1">
            <v>1.7453292519943295E-2</v>
          </cell>
        </row>
      </sheetData>
      <sheetData sheetId="348">
        <row r="1">
          <cell r="J1">
            <v>1.7453292519943295E-2</v>
          </cell>
        </row>
      </sheetData>
      <sheetData sheetId="349">
        <row r="1">
          <cell r="J1">
            <v>1.7453292519943295E-2</v>
          </cell>
        </row>
      </sheetData>
      <sheetData sheetId="350">
        <row r="1">
          <cell r="J1">
            <v>1.7453292519943295E-2</v>
          </cell>
        </row>
      </sheetData>
      <sheetData sheetId="351">
        <row r="1">
          <cell r="J1">
            <v>1.7453292519943295E-2</v>
          </cell>
        </row>
      </sheetData>
      <sheetData sheetId="352">
        <row r="1">
          <cell r="J1">
            <v>1.7453292519943295E-2</v>
          </cell>
        </row>
      </sheetData>
      <sheetData sheetId="353">
        <row r="1">
          <cell r="J1">
            <v>1.7453292519943295E-2</v>
          </cell>
        </row>
      </sheetData>
      <sheetData sheetId="354">
        <row r="1">
          <cell r="J1">
            <v>1.7453292519943295E-2</v>
          </cell>
        </row>
      </sheetData>
      <sheetData sheetId="355">
        <row r="1">
          <cell r="J1">
            <v>1.7453292519943295E-2</v>
          </cell>
        </row>
      </sheetData>
      <sheetData sheetId="356">
        <row r="1">
          <cell r="J1">
            <v>1.7453292519943295E-2</v>
          </cell>
        </row>
      </sheetData>
      <sheetData sheetId="357">
        <row r="1">
          <cell r="J1">
            <v>1.7453292519943295E-2</v>
          </cell>
        </row>
      </sheetData>
      <sheetData sheetId="358">
        <row r="1">
          <cell r="J1">
            <v>1.7453292519943295E-2</v>
          </cell>
        </row>
      </sheetData>
      <sheetData sheetId="359">
        <row r="1">
          <cell r="J1">
            <v>1.7453292519943295E-2</v>
          </cell>
        </row>
      </sheetData>
      <sheetData sheetId="360">
        <row r="1">
          <cell r="J1">
            <v>1.7453292519943295E-2</v>
          </cell>
        </row>
      </sheetData>
      <sheetData sheetId="361">
        <row r="1">
          <cell r="J1">
            <v>1.7453292519943295E-2</v>
          </cell>
        </row>
      </sheetData>
      <sheetData sheetId="362">
        <row r="1">
          <cell r="J1">
            <v>1.7453292519943295E-2</v>
          </cell>
        </row>
      </sheetData>
      <sheetData sheetId="363">
        <row r="1">
          <cell r="J1">
            <v>1.7453292519943295E-2</v>
          </cell>
        </row>
      </sheetData>
      <sheetData sheetId="364">
        <row r="1">
          <cell r="J1">
            <v>1.7453292519943295E-2</v>
          </cell>
        </row>
      </sheetData>
      <sheetData sheetId="365">
        <row r="1">
          <cell r="J1">
            <v>1.7453292519943295E-2</v>
          </cell>
        </row>
      </sheetData>
      <sheetData sheetId="366">
        <row r="1">
          <cell r="J1">
            <v>1.7453292519943295E-2</v>
          </cell>
        </row>
      </sheetData>
      <sheetData sheetId="367">
        <row r="1">
          <cell r="J1">
            <v>1.7453292519943295E-2</v>
          </cell>
        </row>
      </sheetData>
      <sheetData sheetId="368">
        <row r="1">
          <cell r="J1">
            <v>1.7453292519943295E-2</v>
          </cell>
        </row>
      </sheetData>
      <sheetData sheetId="369">
        <row r="1">
          <cell r="J1">
            <v>1.7453292519943295E-2</v>
          </cell>
        </row>
      </sheetData>
      <sheetData sheetId="370">
        <row r="1">
          <cell r="J1">
            <v>1.7453292519943295E-2</v>
          </cell>
        </row>
      </sheetData>
      <sheetData sheetId="371">
        <row r="1">
          <cell r="J1">
            <v>1.7453292519943295E-2</v>
          </cell>
        </row>
      </sheetData>
      <sheetData sheetId="372">
        <row r="1">
          <cell r="J1">
            <v>1.7453292519943295E-2</v>
          </cell>
        </row>
      </sheetData>
      <sheetData sheetId="373">
        <row r="1">
          <cell r="J1">
            <v>1.7453292519943295E-2</v>
          </cell>
        </row>
      </sheetData>
      <sheetData sheetId="374">
        <row r="1">
          <cell r="J1">
            <v>1.7453292519943295E-2</v>
          </cell>
        </row>
      </sheetData>
      <sheetData sheetId="375">
        <row r="1">
          <cell r="J1">
            <v>1.7453292519943295E-2</v>
          </cell>
        </row>
      </sheetData>
      <sheetData sheetId="376">
        <row r="1">
          <cell r="J1">
            <v>1.7453292519943295E-2</v>
          </cell>
        </row>
      </sheetData>
      <sheetData sheetId="377">
        <row r="1">
          <cell r="J1">
            <v>1.7453292519943295E-2</v>
          </cell>
        </row>
      </sheetData>
      <sheetData sheetId="378">
        <row r="1">
          <cell r="J1">
            <v>1.7453292519943295E-2</v>
          </cell>
        </row>
      </sheetData>
      <sheetData sheetId="379">
        <row r="1">
          <cell r="J1">
            <v>1.7453292519943295E-2</v>
          </cell>
        </row>
      </sheetData>
      <sheetData sheetId="380">
        <row r="1">
          <cell r="J1">
            <v>1.7453292519943295E-2</v>
          </cell>
        </row>
      </sheetData>
      <sheetData sheetId="381">
        <row r="1">
          <cell r="J1">
            <v>1.7453292519943295E-2</v>
          </cell>
        </row>
      </sheetData>
      <sheetData sheetId="382">
        <row r="1">
          <cell r="J1">
            <v>1.7453292519943295E-2</v>
          </cell>
        </row>
      </sheetData>
      <sheetData sheetId="383">
        <row r="1">
          <cell r="J1">
            <v>1.7453292519943295E-2</v>
          </cell>
        </row>
      </sheetData>
      <sheetData sheetId="384">
        <row r="1">
          <cell r="J1">
            <v>1.7453292519943295E-2</v>
          </cell>
        </row>
      </sheetData>
      <sheetData sheetId="385">
        <row r="1">
          <cell r="J1">
            <v>1.7453292519943295E-2</v>
          </cell>
        </row>
      </sheetData>
      <sheetData sheetId="386">
        <row r="1">
          <cell r="J1">
            <v>1.7453292519943295E-2</v>
          </cell>
        </row>
      </sheetData>
      <sheetData sheetId="387">
        <row r="1">
          <cell r="J1">
            <v>1.7453292519943295E-2</v>
          </cell>
        </row>
      </sheetData>
      <sheetData sheetId="388">
        <row r="1">
          <cell r="J1">
            <v>1.7453292519943295E-2</v>
          </cell>
        </row>
      </sheetData>
      <sheetData sheetId="389">
        <row r="1">
          <cell r="J1">
            <v>1.7453292519943295E-2</v>
          </cell>
        </row>
      </sheetData>
      <sheetData sheetId="390">
        <row r="1">
          <cell r="J1">
            <v>1.7453292519943295E-2</v>
          </cell>
        </row>
      </sheetData>
      <sheetData sheetId="391">
        <row r="1">
          <cell r="J1">
            <v>1.7453292519943295E-2</v>
          </cell>
        </row>
      </sheetData>
      <sheetData sheetId="392">
        <row r="1">
          <cell r="J1">
            <v>1.7453292519943295E-2</v>
          </cell>
        </row>
      </sheetData>
      <sheetData sheetId="393">
        <row r="1">
          <cell r="J1">
            <v>1.7453292519943295E-2</v>
          </cell>
        </row>
      </sheetData>
      <sheetData sheetId="394">
        <row r="1">
          <cell r="J1">
            <v>1.7453292519943295E-2</v>
          </cell>
        </row>
      </sheetData>
      <sheetData sheetId="395">
        <row r="1">
          <cell r="J1">
            <v>1.7453292519943295E-2</v>
          </cell>
        </row>
      </sheetData>
      <sheetData sheetId="396">
        <row r="1">
          <cell r="J1">
            <v>1.7453292519943295E-2</v>
          </cell>
        </row>
      </sheetData>
      <sheetData sheetId="397">
        <row r="1">
          <cell r="J1">
            <v>1.7453292519943295E-2</v>
          </cell>
        </row>
      </sheetData>
      <sheetData sheetId="398">
        <row r="1">
          <cell r="J1">
            <v>1.7453292519943295E-2</v>
          </cell>
        </row>
      </sheetData>
      <sheetData sheetId="399">
        <row r="1">
          <cell r="J1">
            <v>1.7453292519943295E-2</v>
          </cell>
        </row>
      </sheetData>
      <sheetData sheetId="400">
        <row r="1">
          <cell r="J1">
            <v>1.7453292519943295E-2</v>
          </cell>
        </row>
      </sheetData>
      <sheetData sheetId="401">
        <row r="1">
          <cell r="J1">
            <v>1.7453292519943295E-2</v>
          </cell>
        </row>
      </sheetData>
      <sheetData sheetId="402">
        <row r="1">
          <cell r="J1">
            <v>1.7453292519943295E-2</v>
          </cell>
        </row>
      </sheetData>
      <sheetData sheetId="403">
        <row r="1">
          <cell r="J1">
            <v>1.7453292519943295E-2</v>
          </cell>
        </row>
      </sheetData>
      <sheetData sheetId="404">
        <row r="1">
          <cell r="J1">
            <v>1.7453292519943295E-2</v>
          </cell>
        </row>
      </sheetData>
      <sheetData sheetId="405">
        <row r="1">
          <cell r="J1">
            <v>1.7453292519943295E-2</v>
          </cell>
        </row>
      </sheetData>
      <sheetData sheetId="406">
        <row r="1">
          <cell r="J1">
            <v>1.7453292519943295E-2</v>
          </cell>
        </row>
      </sheetData>
      <sheetData sheetId="407">
        <row r="1">
          <cell r="J1">
            <v>1.7453292519943295E-2</v>
          </cell>
        </row>
      </sheetData>
      <sheetData sheetId="408">
        <row r="1">
          <cell r="J1">
            <v>1.7453292519943295E-2</v>
          </cell>
        </row>
      </sheetData>
      <sheetData sheetId="409">
        <row r="1">
          <cell r="J1">
            <v>1.7453292519943295E-2</v>
          </cell>
        </row>
      </sheetData>
      <sheetData sheetId="410">
        <row r="1">
          <cell r="J1">
            <v>1.7453292519943295E-2</v>
          </cell>
        </row>
      </sheetData>
      <sheetData sheetId="411">
        <row r="1">
          <cell r="J1">
            <v>1.7453292519943295E-2</v>
          </cell>
        </row>
      </sheetData>
      <sheetData sheetId="412">
        <row r="1">
          <cell r="J1">
            <v>1.7453292519943295E-2</v>
          </cell>
        </row>
      </sheetData>
      <sheetData sheetId="413">
        <row r="1">
          <cell r="J1">
            <v>1.7453292519943295E-2</v>
          </cell>
        </row>
      </sheetData>
      <sheetData sheetId="414">
        <row r="1">
          <cell r="J1">
            <v>1.7453292519943295E-2</v>
          </cell>
        </row>
      </sheetData>
      <sheetData sheetId="415">
        <row r="1">
          <cell r="J1">
            <v>1.7453292519943295E-2</v>
          </cell>
        </row>
      </sheetData>
      <sheetData sheetId="416">
        <row r="1">
          <cell r="J1">
            <v>1.7453292519943295E-2</v>
          </cell>
        </row>
      </sheetData>
      <sheetData sheetId="417">
        <row r="1">
          <cell r="J1">
            <v>1.7453292519943295E-2</v>
          </cell>
        </row>
      </sheetData>
      <sheetData sheetId="418">
        <row r="1">
          <cell r="J1">
            <v>1.7453292519943295E-2</v>
          </cell>
        </row>
      </sheetData>
      <sheetData sheetId="419">
        <row r="1">
          <cell r="J1">
            <v>1.7453292519943295E-2</v>
          </cell>
        </row>
      </sheetData>
      <sheetData sheetId="420">
        <row r="1">
          <cell r="J1">
            <v>1.7453292519943295E-2</v>
          </cell>
        </row>
      </sheetData>
      <sheetData sheetId="421">
        <row r="1">
          <cell r="J1">
            <v>1.7453292519943295E-2</v>
          </cell>
        </row>
      </sheetData>
      <sheetData sheetId="422">
        <row r="1">
          <cell r="J1">
            <v>1.7453292519943295E-2</v>
          </cell>
        </row>
      </sheetData>
      <sheetData sheetId="423">
        <row r="1">
          <cell r="J1">
            <v>1.7453292519943295E-2</v>
          </cell>
        </row>
      </sheetData>
      <sheetData sheetId="424">
        <row r="1">
          <cell r="J1">
            <v>1.7453292519943295E-2</v>
          </cell>
        </row>
      </sheetData>
      <sheetData sheetId="425">
        <row r="1">
          <cell r="J1">
            <v>1.7453292519943295E-2</v>
          </cell>
        </row>
      </sheetData>
      <sheetData sheetId="426">
        <row r="1">
          <cell r="J1">
            <v>1.7453292519943295E-2</v>
          </cell>
        </row>
      </sheetData>
      <sheetData sheetId="427">
        <row r="1">
          <cell r="J1">
            <v>1.7453292519943295E-2</v>
          </cell>
        </row>
      </sheetData>
      <sheetData sheetId="428">
        <row r="1">
          <cell r="J1">
            <v>1.7453292519943295E-2</v>
          </cell>
        </row>
      </sheetData>
      <sheetData sheetId="429">
        <row r="1">
          <cell r="J1">
            <v>1.7453292519943295E-2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">
          <cell r="J1">
            <v>1.7453292519943295E-2</v>
          </cell>
        </row>
      </sheetData>
      <sheetData sheetId="442">
        <row r="1">
          <cell r="J1">
            <v>1.7453292519943295E-2</v>
          </cell>
        </row>
      </sheetData>
      <sheetData sheetId="443" refreshError="1"/>
      <sheetData sheetId="444">
        <row r="1">
          <cell r="J1">
            <v>1.7453292519943295E-2</v>
          </cell>
        </row>
      </sheetData>
      <sheetData sheetId="445">
        <row r="1">
          <cell r="J1">
            <v>1.7453292519943295E-2</v>
          </cell>
        </row>
      </sheetData>
      <sheetData sheetId="446">
        <row r="1">
          <cell r="J1">
            <v>1.7453292519943295E-2</v>
          </cell>
        </row>
      </sheetData>
      <sheetData sheetId="447">
        <row r="1">
          <cell r="J1">
            <v>1.7453292519943295E-2</v>
          </cell>
        </row>
      </sheetData>
      <sheetData sheetId="448">
        <row r="1">
          <cell r="J1">
            <v>1.7453292519943295E-2</v>
          </cell>
        </row>
      </sheetData>
      <sheetData sheetId="449">
        <row r="1">
          <cell r="J1">
            <v>1.7453292519943295E-2</v>
          </cell>
        </row>
      </sheetData>
      <sheetData sheetId="450">
        <row r="1">
          <cell r="J1">
            <v>1.7453292519943295E-2</v>
          </cell>
        </row>
      </sheetData>
      <sheetData sheetId="451" refreshError="1"/>
      <sheetData sheetId="452" refreshError="1"/>
      <sheetData sheetId="453">
        <row r="1">
          <cell r="J1">
            <v>1.7453292519943295E-2</v>
          </cell>
        </row>
      </sheetData>
      <sheetData sheetId="454">
        <row r="1">
          <cell r="J1">
            <v>1.7453292519943295E-2</v>
          </cell>
        </row>
      </sheetData>
      <sheetData sheetId="455">
        <row r="1">
          <cell r="J1">
            <v>1.7453292519943295E-2</v>
          </cell>
        </row>
      </sheetData>
      <sheetData sheetId="456">
        <row r="1">
          <cell r="J1">
            <v>1.7453292519943295E-2</v>
          </cell>
        </row>
      </sheetData>
      <sheetData sheetId="457">
        <row r="1">
          <cell r="J1">
            <v>1.7453292519943295E-2</v>
          </cell>
        </row>
      </sheetData>
      <sheetData sheetId="458">
        <row r="1">
          <cell r="J1">
            <v>1.7453292519943295E-2</v>
          </cell>
        </row>
      </sheetData>
      <sheetData sheetId="459">
        <row r="1">
          <cell r="J1">
            <v>1.7453292519943295E-2</v>
          </cell>
        </row>
      </sheetData>
      <sheetData sheetId="460">
        <row r="1">
          <cell r="J1">
            <v>1.7453292519943295E-2</v>
          </cell>
        </row>
      </sheetData>
      <sheetData sheetId="461">
        <row r="1">
          <cell r="J1">
            <v>1.7453292519943295E-2</v>
          </cell>
        </row>
      </sheetData>
      <sheetData sheetId="462">
        <row r="1">
          <cell r="J1">
            <v>1.7453292519943295E-2</v>
          </cell>
        </row>
      </sheetData>
      <sheetData sheetId="463">
        <row r="1">
          <cell r="J1">
            <v>1.7453292519943295E-2</v>
          </cell>
        </row>
      </sheetData>
      <sheetData sheetId="464">
        <row r="1">
          <cell r="J1">
            <v>1.7453292519943295E-2</v>
          </cell>
        </row>
      </sheetData>
      <sheetData sheetId="465">
        <row r="1">
          <cell r="J1">
            <v>1.7453292519943295E-2</v>
          </cell>
        </row>
      </sheetData>
      <sheetData sheetId="466">
        <row r="1">
          <cell r="J1">
            <v>1.7453292519943295E-2</v>
          </cell>
        </row>
      </sheetData>
      <sheetData sheetId="467">
        <row r="1">
          <cell r="J1">
            <v>1.7453292519943295E-2</v>
          </cell>
        </row>
      </sheetData>
      <sheetData sheetId="468">
        <row r="1">
          <cell r="J1">
            <v>1.7453292519943295E-2</v>
          </cell>
        </row>
      </sheetData>
      <sheetData sheetId="469">
        <row r="1">
          <cell r="J1">
            <v>1.7453292519943295E-2</v>
          </cell>
        </row>
      </sheetData>
      <sheetData sheetId="470">
        <row r="1">
          <cell r="J1">
            <v>1.7453292519943295E-2</v>
          </cell>
        </row>
      </sheetData>
      <sheetData sheetId="471">
        <row r="1">
          <cell r="J1">
            <v>1.7453292519943295E-2</v>
          </cell>
        </row>
      </sheetData>
      <sheetData sheetId="472">
        <row r="1">
          <cell r="J1">
            <v>1.7453292519943295E-2</v>
          </cell>
        </row>
      </sheetData>
      <sheetData sheetId="473">
        <row r="1">
          <cell r="J1">
            <v>1.7453292519943295E-2</v>
          </cell>
        </row>
      </sheetData>
      <sheetData sheetId="474">
        <row r="1">
          <cell r="J1">
            <v>1.7453292519943295E-2</v>
          </cell>
        </row>
      </sheetData>
      <sheetData sheetId="475">
        <row r="1">
          <cell r="J1">
            <v>1.7453292519943295E-2</v>
          </cell>
        </row>
      </sheetData>
      <sheetData sheetId="476">
        <row r="1">
          <cell r="J1">
            <v>1.7453292519943295E-2</v>
          </cell>
        </row>
      </sheetData>
      <sheetData sheetId="477">
        <row r="1">
          <cell r="J1">
            <v>1.7453292519943295E-2</v>
          </cell>
        </row>
      </sheetData>
      <sheetData sheetId="478">
        <row r="1">
          <cell r="J1">
            <v>1.7453292519943295E-2</v>
          </cell>
        </row>
      </sheetData>
      <sheetData sheetId="479">
        <row r="1">
          <cell r="J1">
            <v>1.7453292519943295E-2</v>
          </cell>
        </row>
      </sheetData>
      <sheetData sheetId="480">
        <row r="1">
          <cell r="J1">
            <v>1.7453292519943295E-2</v>
          </cell>
        </row>
      </sheetData>
      <sheetData sheetId="481">
        <row r="1">
          <cell r="J1">
            <v>1.7453292519943295E-2</v>
          </cell>
        </row>
      </sheetData>
      <sheetData sheetId="482">
        <row r="1">
          <cell r="J1">
            <v>1.7453292519943295E-2</v>
          </cell>
        </row>
      </sheetData>
      <sheetData sheetId="483">
        <row r="1">
          <cell r="J1">
            <v>1.7453292519943295E-2</v>
          </cell>
        </row>
      </sheetData>
      <sheetData sheetId="484">
        <row r="1">
          <cell r="J1">
            <v>1.7453292519943295E-2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>
        <row r="1">
          <cell r="J1">
            <v>1.7453292519943295E-2</v>
          </cell>
        </row>
      </sheetData>
      <sheetData sheetId="490">
        <row r="1">
          <cell r="J1">
            <v>1.7453292519943295E-2</v>
          </cell>
        </row>
      </sheetData>
      <sheetData sheetId="491">
        <row r="1">
          <cell r="J1">
            <v>1.7453292519943295E-2</v>
          </cell>
        </row>
      </sheetData>
      <sheetData sheetId="492">
        <row r="1">
          <cell r="J1">
            <v>1.7453292519943295E-2</v>
          </cell>
        </row>
      </sheetData>
      <sheetData sheetId="493">
        <row r="1">
          <cell r="J1">
            <v>1.7453292519943295E-2</v>
          </cell>
        </row>
      </sheetData>
      <sheetData sheetId="494">
        <row r="1">
          <cell r="J1">
            <v>1.7453292519943295E-2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1">
          <cell r="J1">
            <v>1.7453292519943295E-2</v>
          </cell>
        </row>
      </sheetData>
      <sheetData sheetId="518">
        <row r="1">
          <cell r="J1">
            <v>1.7453292519943295E-2</v>
          </cell>
        </row>
      </sheetData>
      <sheetData sheetId="519" refreshError="1"/>
      <sheetData sheetId="520" refreshError="1"/>
      <sheetData sheetId="521" refreshError="1"/>
      <sheetData sheetId="522">
        <row r="1">
          <cell r="J1">
            <v>1.7453292519943295E-2</v>
          </cell>
        </row>
      </sheetData>
      <sheetData sheetId="523">
        <row r="1">
          <cell r="J1">
            <v>1.7453292519943295E-2</v>
          </cell>
        </row>
      </sheetData>
      <sheetData sheetId="524">
        <row r="1">
          <cell r="J1">
            <v>1.7453292519943295E-2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>
        <row r="1">
          <cell r="J1">
            <v>1.7453292519943295E-2</v>
          </cell>
        </row>
      </sheetData>
      <sheetData sheetId="530" refreshError="1"/>
      <sheetData sheetId="531" refreshError="1"/>
      <sheetData sheetId="532">
        <row r="1">
          <cell r="J1">
            <v>1.7453292519943295E-2</v>
          </cell>
        </row>
      </sheetData>
      <sheetData sheetId="533">
        <row r="1">
          <cell r="J1">
            <v>1.7453292519943295E-2</v>
          </cell>
        </row>
      </sheetData>
      <sheetData sheetId="534">
        <row r="1">
          <cell r="J1">
            <v>1.7453292519943295E-2</v>
          </cell>
        </row>
      </sheetData>
      <sheetData sheetId="535" refreshError="1"/>
      <sheetData sheetId="536">
        <row r="1">
          <cell r="J1">
            <v>1.7453292519943295E-2</v>
          </cell>
        </row>
      </sheetData>
      <sheetData sheetId="537" refreshError="1"/>
      <sheetData sheetId="538" refreshError="1"/>
      <sheetData sheetId="539">
        <row r="1">
          <cell r="J1">
            <v>1.7453292519943295E-2</v>
          </cell>
        </row>
      </sheetData>
      <sheetData sheetId="540" refreshError="1"/>
      <sheetData sheetId="541">
        <row r="1">
          <cell r="J1">
            <v>1.7453292519943295E-2</v>
          </cell>
        </row>
      </sheetData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>
        <row r="1">
          <cell r="J1">
            <v>1.7453292519943295E-2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>
        <row r="1">
          <cell r="J1">
            <v>1.7453292519943295E-2</v>
          </cell>
        </row>
      </sheetData>
      <sheetData sheetId="581">
        <row r="1">
          <cell r="J1">
            <v>1.7453292519943295E-2</v>
          </cell>
        </row>
      </sheetData>
      <sheetData sheetId="582">
        <row r="1">
          <cell r="J1">
            <v>1.7453292519943295E-2</v>
          </cell>
        </row>
      </sheetData>
      <sheetData sheetId="583">
        <row r="1">
          <cell r="J1">
            <v>1.7453292519943295E-2</v>
          </cell>
        </row>
      </sheetData>
      <sheetData sheetId="584">
        <row r="1">
          <cell r="J1">
            <v>1.7453292519943295E-2</v>
          </cell>
        </row>
      </sheetData>
      <sheetData sheetId="585">
        <row r="1">
          <cell r="J1">
            <v>1.7453292519943295E-2</v>
          </cell>
        </row>
      </sheetData>
      <sheetData sheetId="586">
        <row r="1">
          <cell r="J1">
            <v>1.7453292519943295E-2</v>
          </cell>
        </row>
      </sheetData>
      <sheetData sheetId="587">
        <row r="1">
          <cell r="J1">
            <v>1.7453292519943295E-2</v>
          </cell>
        </row>
      </sheetData>
      <sheetData sheetId="588">
        <row r="1">
          <cell r="J1">
            <v>1.7453292519943295E-2</v>
          </cell>
        </row>
      </sheetData>
      <sheetData sheetId="589">
        <row r="1">
          <cell r="J1">
            <v>1.7453292519943295E-2</v>
          </cell>
        </row>
      </sheetData>
      <sheetData sheetId="590">
        <row r="1">
          <cell r="J1">
            <v>1.7453292519943295E-2</v>
          </cell>
        </row>
      </sheetData>
      <sheetData sheetId="591">
        <row r="1">
          <cell r="J1">
            <v>1.7453292519943295E-2</v>
          </cell>
        </row>
      </sheetData>
      <sheetData sheetId="592">
        <row r="1">
          <cell r="J1">
            <v>1.7453292519943295E-2</v>
          </cell>
        </row>
      </sheetData>
      <sheetData sheetId="593">
        <row r="1">
          <cell r="J1">
            <v>1.7453292519943295E-2</v>
          </cell>
        </row>
      </sheetData>
      <sheetData sheetId="594">
        <row r="1">
          <cell r="J1">
            <v>1.7453292519943295E-2</v>
          </cell>
        </row>
      </sheetData>
      <sheetData sheetId="595">
        <row r="1">
          <cell r="J1">
            <v>1.7453292519943295E-2</v>
          </cell>
        </row>
      </sheetData>
      <sheetData sheetId="596">
        <row r="1">
          <cell r="J1">
            <v>1.7453292519943295E-2</v>
          </cell>
        </row>
      </sheetData>
      <sheetData sheetId="597">
        <row r="1">
          <cell r="J1">
            <v>1.7453292519943295E-2</v>
          </cell>
        </row>
      </sheetData>
      <sheetData sheetId="598">
        <row r="1">
          <cell r="J1">
            <v>1.7453292519943295E-2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>
        <row r="1">
          <cell r="J1">
            <v>1.7453292519943295E-2</v>
          </cell>
        </row>
      </sheetData>
      <sheetData sheetId="622">
        <row r="1">
          <cell r="J1">
            <v>1.7453292519943295E-2</v>
          </cell>
        </row>
      </sheetData>
      <sheetData sheetId="623">
        <row r="1">
          <cell r="J1">
            <v>1.7453292519943295E-2</v>
          </cell>
        </row>
      </sheetData>
      <sheetData sheetId="624">
        <row r="1">
          <cell r="J1">
            <v>1.7453292519943295E-2</v>
          </cell>
        </row>
      </sheetData>
      <sheetData sheetId="625">
        <row r="1">
          <cell r="J1">
            <v>1.7453292519943295E-2</v>
          </cell>
        </row>
      </sheetData>
      <sheetData sheetId="626">
        <row r="1">
          <cell r="J1">
            <v>1.7453292519943295E-2</v>
          </cell>
        </row>
      </sheetData>
      <sheetData sheetId="627">
        <row r="1">
          <cell r="J1">
            <v>1.7453292519943295E-2</v>
          </cell>
        </row>
      </sheetData>
      <sheetData sheetId="628">
        <row r="1">
          <cell r="J1">
            <v>1.7453292519943295E-2</v>
          </cell>
        </row>
      </sheetData>
      <sheetData sheetId="629">
        <row r="1">
          <cell r="J1">
            <v>1.7453292519943295E-2</v>
          </cell>
        </row>
      </sheetData>
      <sheetData sheetId="630">
        <row r="1">
          <cell r="J1">
            <v>1.7453292519943295E-2</v>
          </cell>
        </row>
      </sheetData>
      <sheetData sheetId="631">
        <row r="1">
          <cell r="J1">
            <v>1.7453292519943295E-2</v>
          </cell>
        </row>
      </sheetData>
      <sheetData sheetId="632">
        <row r="1">
          <cell r="J1">
            <v>1.7453292519943295E-2</v>
          </cell>
        </row>
      </sheetData>
      <sheetData sheetId="633">
        <row r="1">
          <cell r="J1">
            <v>1.7453292519943295E-2</v>
          </cell>
        </row>
      </sheetData>
      <sheetData sheetId="634">
        <row r="1">
          <cell r="J1">
            <v>1.7453292519943295E-2</v>
          </cell>
        </row>
      </sheetData>
      <sheetData sheetId="635">
        <row r="1">
          <cell r="J1">
            <v>1.7453292519943295E-2</v>
          </cell>
        </row>
      </sheetData>
      <sheetData sheetId="636">
        <row r="1">
          <cell r="J1">
            <v>1.7453292519943295E-2</v>
          </cell>
        </row>
      </sheetData>
      <sheetData sheetId="637">
        <row r="1">
          <cell r="J1">
            <v>1.7453292519943295E-2</v>
          </cell>
        </row>
      </sheetData>
      <sheetData sheetId="638">
        <row r="1">
          <cell r="J1">
            <v>1.7453292519943295E-2</v>
          </cell>
        </row>
      </sheetData>
      <sheetData sheetId="639">
        <row r="1">
          <cell r="J1">
            <v>1.7453292519943295E-2</v>
          </cell>
        </row>
      </sheetData>
      <sheetData sheetId="640">
        <row r="1">
          <cell r="J1">
            <v>1.7453292519943295E-2</v>
          </cell>
        </row>
      </sheetData>
      <sheetData sheetId="641">
        <row r="1">
          <cell r="J1">
            <v>1.7453292519943295E-2</v>
          </cell>
        </row>
      </sheetData>
      <sheetData sheetId="642">
        <row r="1">
          <cell r="J1">
            <v>1.7453292519943295E-2</v>
          </cell>
        </row>
      </sheetData>
      <sheetData sheetId="643">
        <row r="1">
          <cell r="J1">
            <v>1.7453292519943295E-2</v>
          </cell>
        </row>
      </sheetData>
      <sheetData sheetId="644">
        <row r="1">
          <cell r="J1">
            <v>1.7453292519943295E-2</v>
          </cell>
        </row>
      </sheetData>
      <sheetData sheetId="645">
        <row r="1">
          <cell r="J1">
            <v>1.7453292519943295E-2</v>
          </cell>
        </row>
      </sheetData>
      <sheetData sheetId="646">
        <row r="1">
          <cell r="J1">
            <v>1.7453292519943295E-2</v>
          </cell>
        </row>
      </sheetData>
      <sheetData sheetId="647">
        <row r="1">
          <cell r="J1">
            <v>1.7453292519943295E-2</v>
          </cell>
        </row>
      </sheetData>
      <sheetData sheetId="648">
        <row r="1">
          <cell r="J1">
            <v>1.7453292519943295E-2</v>
          </cell>
        </row>
      </sheetData>
      <sheetData sheetId="649">
        <row r="1">
          <cell r="J1">
            <v>1.7453292519943295E-2</v>
          </cell>
        </row>
      </sheetData>
      <sheetData sheetId="650">
        <row r="1">
          <cell r="J1">
            <v>1.7453292519943295E-2</v>
          </cell>
        </row>
      </sheetData>
      <sheetData sheetId="651">
        <row r="1">
          <cell r="J1">
            <v>1.7453292519943295E-2</v>
          </cell>
        </row>
      </sheetData>
      <sheetData sheetId="652">
        <row r="1">
          <cell r="J1">
            <v>1.7453292519943295E-2</v>
          </cell>
        </row>
      </sheetData>
      <sheetData sheetId="653">
        <row r="1">
          <cell r="J1">
            <v>1.7453292519943295E-2</v>
          </cell>
        </row>
      </sheetData>
      <sheetData sheetId="654">
        <row r="1">
          <cell r="J1">
            <v>1.7453292519943295E-2</v>
          </cell>
        </row>
      </sheetData>
      <sheetData sheetId="655">
        <row r="1">
          <cell r="J1">
            <v>1.7453292519943295E-2</v>
          </cell>
        </row>
      </sheetData>
      <sheetData sheetId="656">
        <row r="1">
          <cell r="J1">
            <v>1.7453292519943295E-2</v>
          </cell>
        </row>
      </sheetData>
      <sheetData sheetId="657">
        <row r="1">
          <cell r="J1">
            <v>1.7453292519943295E-2</v>
          </cell>
        </row>
      </sheetData>
      <sheetData sheetId="658">
        <row r="1">
          <cell r="J1">
            <v>1.7453292519943295E-2</v>
          </cell>
        </row>
      </sheetData>
      <sheetData sheetId="659">
        <row r="1">
          <cell r="J1">
            <v>1.7453292519943295E-2</v>
          </cell>
        </row>
      </sheetData>
      <sheetData sheetId="660">
        <row r="1">
          <cell r="J1">
            <v>1.7453292519943295E-2</v>
          </cell>
        </row>
      </sheetData>
      <sheetData sheetId="661" refreshError="1"/>
      <sheetData sheetId="662">
        <row r="1">
          <cell r="J1">
            <v>1.7453292519943295E-2</v>
          </cell>
        </row>
      </sheetData>
      <sheetData sheetId="663">
        <row r="1">
          <cell r="J1">
            <v>1.7453292519943295E-2</v>
          </cell>
        </row>
      </sheetData>
      <sheetData sheetId="664">
        <row r="1">
          <cell r="J1">
            <v>1.7453292519943295E-2</v>
          </cell>
        </row>
      </sheetData>
      <sheetData sheetId="665">
        <row r="1">
          <cell r="J1">
            <v>1.7453292519943295E-2</v>
          </cell>
        </row>
      </sheetData>
      <sheetData sheetId="666">
        <row r="1">
          <cell r="J1">
            <v>1.7453292519943295E-2</v>
          </cell>
        </row>
      </sheetData>
      <sheetData sheetId="667">
        <row r="1">
          <cell r="J1">
            <v>1.7453292519943295E-2</v>
          </cell>
        </row>
      </sheetData>
      <sheetData sheetId="668">
        <row r="1">
          <cell r="J1">
            <v>1.7453292519943295E-2</v>
          </cell>
        </row>
      </sheetData>
      <sheetData sheetId="669">
        <row r="1">
          <cell r="J1">
            <v>1.7453292519943295E-2</v>
          </cell>
        </row>
      </sheetData>
      <sheetData sheetId="670">
        <row r="1">
          <cell r="J1">
            <v>1.7453292519943295E-2</v>
          </cell>
        </row>
      </sheetData>
      <sheetData sheetId="671">
        <row r="1">
          <cell r="J1">
            <v>1.7453292519943295E-2</v>
          </cell>
        </row>
      </sheetData>
      <sheetData sheetId="672">
        <row r="1">
          <cell r="J1">
            <v>1.7453292519943295E-2</v>
          </cell>
        </row>
      </sheetData>
      <sheetData sheetId="673">
        <row r="1">
          <cell r="J1">
            <v>1.7453292519943295E-2</v>
          </cell>
        </row>
      </sheetData>
      <sheetData sheetId="674">
        <row r="1">
          <cell r="J1">
            <v>1.7453292519943295E-2</v>
          </cell>
        </row>
      </sheetData>
      <sheetData sheetId="675">
        <row r="1">
          <cell r="J1">
            <v>1.7453292519943295E-2</v>
          </cell>
        </row>
      </sheetData>
      <sheetData sheetId="676">
        <row r="1">
          <cell r="J1">
            <v>1.7453292519943295E-2</v>
          </cell>
        </row>
      </sheetData>
      <sheetData sheetId="677">
        <row r="1">
          <cell r="J1">
            <v>1.7453292519943295E-2</v>
          </cell>
        </row>
      </sheetData>
      <sheetData sheetId="678">
        <row r="1">
          <cell r="J1">
            <v>1.7453292519943295E-2</v>
          </cell>
        </row>
      </sheetData>
      <sheetData sheetId="679">
        <row r="1">
          <cell r="J1">
            <v>1.7453292519943295E-2</v>
          </cell>
        </row>
      </sheetData>
      <sheetData sheetId="680">
        <row r="1">
          <cell r="J1">
            <v>1.7453292519943295E-2</v>
          </cell>
        </row>
      </sheetData>
      <sheetData sheetId="681">
        <row r="1">
          <cell r="J1">
            <v>1.7453292519943295E-2</v>
          </cell>
        </row>
      </sheetData>
      <sheetData sheetId="682">
        <row r="1">
          <cell r="J1">
            <v>1.7453292519943295E-2</v>
          </cell>
        </row>
      </sheetData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>
        <row r="1">
          <cell r="J1">
            <v>1.7453292519943295E-2</v>
          </cell>
        </row>
      </sheetData>
      <sheetData sheetId="690">
        <row r="1">
          <cell r="J1">
            <v>1.7453292519943295E-2</v>
          </cell>
        </row>
      </sheetData>
      <sheetData sheetId="691">
        <row r="1">
          <cell r="J1">
            <v>1.7453292519943295E-2</v>
          </cell>
        </row>
      </sheetData>
      <sheetData sheetId="692">
        <row r="1">
          <cell r="J1">
            <v>1.7453292519943295E-2</v>
          </cell>
        </row>
      </sheetData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>
        <row r="1">
          <cell r="J1">
            <v>1.7453292519943295E-2</v>
          </cell>
        </row>
      </sheetData>
      <sheetData sheetId="699">
        <row r="1">
          <cell r="J1">
            <v>1.7453292519943295E-2</v>
          </cell>
        </row>
      </sheetData>
      <sheetData sheetId="700">
        <row r="1">
          <cell r="J1">
            <v>1.7453292519943295E-2</v>
          </cell>
        </row>
      </sheetData>
      <sheetData sheetId="701">
        <row r="1">
          <cell r="J1">
            <v>1.7453292519943295E-2</v>
          </cell>
        </row>
      </sheetData>
      <sheetData sheetId="702">
        <row r="1">
          <cell r="J1">
            <v>1.7453292519943295E-2</v>
          </cell>
        </row>
      </sheetData>
      <sheetData sheetId="703" refreshError="1"/>
      <sheetData sheetId="704">
        <row r="1">
          <cell r="J1">
            <v>1.7453292519943295E-2</v>
          </cell>
        </row>
      </sheetData>
      <sheetData sheetId="705">
        <row r="1">
          <cell r="J1">
            <v>1.7453292519943295E-2</v>
          </cell>
        </row>
      </sheetData>
      <sheetData sheetId="706">
        <row r="1">
          <cell r="J1">
            <v>1.7453292519943295E-2</v>
          </cell>
        </row>
      </sheetData>
      <sheetData sheetId="707">
        <row r="1">
          <cell r="J1">
            <v>1.7453292519943295E-2</v>
          </cell>
        </row>
      </sheetData>
      <sheetData sheetId="708">
        <row r="1">
          <cell r="J1">
            <v>1.7453292519943295E-2</v>
          </cell>
        </row>
      </sheetData>
      <sheetData sheetId="709">
        <row r="1">
          <cell r="J1">
            <v>1.7453292519943295E-2</v>
          </cell>
        </row>
      </sheetData>
      <sheetData sheetId="710">
        <row r="1">
          <cell r="J1">
            <v>1.7453292519943295E-2</v>
          </cell>
        </row>
      </sheetData>
      <sheetData sheetId="711">
        <row r="1">
          <cell r="J1">
            <v>1.7453292519943295E-2</v>
          </cell>
        </row>
      </sheetData>
      <sheetData sheetId="712">
        <row r="1">
          <cell r="J1">
            <v>1.7453292519943295E-2</v>
          </cell>
        </row>
      </sheetData>
      <sheetData sheetId="713">
        <row r="1">
          <cell r="J1">
            <v>1.7453292519943295E-2</v>
          </cell>
        </row>
      </sheetData>
      <sheetData sheetId="714">
        <row r="1">
          <cell r="J1">
            <v>1.7453292519943295E-2</v>
          </cell>
        </row>
      </sheetData>
      <sheetData sheetId="715">
        <row r="1">
          <cell r="J1">
            <v>1.7453292519943295E-2</v>
          </cell>
        </row>
      </sheetData>
      <sheetData sheetId="716">
        <row r="1">
          <cell r="J1">
            <v>1.7453292519943295E-2</v>
          </cell>
        </row>
      </sheetData>
      <sheetData sheetId="717">
        <row r="1">
          <cell r="J1">
            <v>1.7453292519943295E-2</v>
          </cell>
        </row>
      </sheetData>
      <sheetData sheetId="718">
        <row r="1">
          <cell r="J1">
            <v>1.7453292519943295E-2</v>
          </cell>
        </row>
      </sheetData>
      <sheetData sheetId="719">
        <row r="1">
          <cell r="J1">
            <v>1.7453292519943295E-2</v>
          </cell>
        </row>
      </sheetData>
      <sheetData sheetId="720">
        <row r="1">
          <cell r="J1">
            <v>1.7453292519943295E-2</v>
          </cell>
        </row>
      </sheetData>
      <sheetData sheetId="721">
        <row r="1">
          <cell r="J1">
            <v>1.7453292519943295E-2</v>
          </cell>
        </row>
      </sheetData>
      <sheetData sheetId="722" refreshError="1"/>
      <sheetData sheetId="723">
        <row r="1">
          <cell r="J1">
            <v>1.7453292519943295E-2</v>
          </cell>
        </row>
      </sheetData>
      <sheetData sheetId="724">
        <row r="1">
          <cell r="J1">
            <v>1.7453292519943295E-2</v>
          </cell>
        </row>
      </sheetData>
      <sheetData sheetId="725">
        <row r="1">
          <cell r="J1">
            <v>1.7453292519943295E-2</v>
          </cell>
        </row>
      </sheetData>
      <sheetData sheetId="726">
        <row r="1">
          <cell r="J1">
            <v>1.7453292519943295E-2</v>
          </cell>
        </row>
      </sheetData>
      <sheetData sheetId="727">
        <row r="1">
          <cell r="J1">
            <v>1.7453292519943295E-2</v>
          </cell>
        </row>
      </sheetData>
      <sheetData sheetId="728">
        <row r="1">
          <cell r="J1">
            <v>1.7453292519943295E-2</v>
          </cell>
        </row>
      </sheetData>
      <sheetData sheetId="729">
        <row r="1">
          <cell r="J1">
            <v>1.7453292519943295E-2</v>
          </cell>
        </row>
      </sheetData>
      <sheetData sheetId="730">
        <row r="1">
          <cell r="J1">
            <v>1.7453292519943295E-2</v>
          </cell>
        </row>
      </sheetData>
      <sheetData sheetId="731">
        <row r="1">
          <cell r="J1">
            <v>1.7453292519943295E-2</v>
          </cell>
        </row>
      </sheetData>
      <sheetData sheetId="732">
        <row r="1">
          <cell r="J1">
            <v>1.7453292519943295E-2</v>
          </cell>
        </row>
      </sheetData>
      <sheetData sheetId="733">
        <row r="1">
          <cell r="J1">
            <v>1.7453292519943295E-2</v>
          </cell>
        </row>
      </sheetData>
      <sheetData sheetId="734">
        <row r="1">
          <cell r="J1">
            <v>1.7453292519943295E-2</v>
          </cell>
        </row>
      </sheetData>
      <sheetData sheetId="735">
        <row r="1">
          <cell r="J1">
            <v>1.7453292519943295E-2</v>
          </cell>
        </row>
      </sheetData>
      <sheetData sheetId="736">
        <row r="1">
          <cell r="J1">
            <v>1.7453292519943295E-2</v>
          </cell>
        </row>
      </sheetData>
      <sheetData sheetId="737">
        <row r="1">
          <cell r="J1">
            <v>1.7453292519943295E-2</v>
          </cell>
        </row>
      </sheetData>
      <sheetData sheetId="738">
        <row r="1">
          <cell r="J1">
            <v>1.7453292519943295E-2</v>
          </cell>
        </row>
      </sheetData>
      <sheetData sheetId="739">
        <row r="1">
          <cell r="J1">
            <v>1.7453292519943295E-2</v>
          </cell>
        </row>
      </sheetData>
      <sheetData sheetId="740">
        <row r="1">
          <cell r="J1">
            <v>1.7453292519943295E-2</v>
          </cell>
        </row>
      </sheetData>
      <sheetData sheetId="741">
        <row r="1">
          <cell r="J1">
            <v>1.7453292519943295E-2</v>
          </cell>
        </row>
      </sheetData>
      <sheetData sheetId="742">
        <row r="1">
          <cell r="J1">
            <v>1.7453292519943295E-2</v>
          </cell>
        </row>
      </sheetData>
      <sheetData sheetId="743">
        <row r="1">
          <cell r="J1">
            <v>1.7453292519943295E-2</v>
          </cell>
        </row>
      </sheetData>
      <sheetData sheetId="744">
        <row r="1">
          <cell r="J1">
            <v>1.7453292519943295E-2</v>
          </cell>
        </row>
      </sheetData>
      <sheetData sheetId="745">
        <row r="1">
          <cell r="J1">
            <v>1.7453292519943295E-2</v>
          </cell>
        </row>
      </sheetData>
      <sheetData sheetId="746">
        <row r="1">
          <cell r="J1">
            <v>1.7453292519943295E-2</v>
          </cell>
        </row>
      </sheetData>
      <sheetData sheetId="747">
        <row r="1">
          <cell r="J1">
            <v>1.7453292519943295E-2</v>
          </cell>
        </row>
      </sheetData>
      <sheetData sheetId="748">
        <row r="1">
          <cell r="J1">
            <v>1.7453292519943295E-2</v>
          </cell>
        </row>
      </sheetData>
      <sheetData sheetId="749">
        <row r="1">
          <cell r="J1">
            <v>1.7453292519943295E-2</v>
          </cell>
        </row>
      </sheetData>
      <sheetData sheetId="750">
        <row r="1">
          <cell r="J1">
            <v>1.7453292519943295E-2</v>
          </cell>
        </row>
      </sheetData>
      <sheetData sheetId="751">
        <row r="1">
          <cell r="J1">
            <v>1.7453292519943295E-2</v>
          </cell>
        </row>
      </sheetData>
      <sheetData sheetId="752">
        <row r="1">
          <cell r="J1">
            <v>1.7453292519943295E-2</v>
          </cell>
        </row>
      </sheetData>
      <sheetData sheetId="753">
        <row r="1">
          <cell r="J1">
            <v>1.7453292519943295E-2</v>
          </cell>
        </row>
      </sheetData>
      <sheetData sheetId="754">
        <row r="1">
          <cell r="J1">
            <v>1.7453292519943295E-2</v>
          </cell>
        </row>
      </sheetData>
      <sheetData sheetId="755">
        <row r="1">
          <cell r="J1">
            <v>1.7453292519943295E-2</v>
          </cell>
        </row>
      </sheetData>
      <sheetData sheetId="756">
        <row r="1">
          <cell r="J1">
            <v>1.7453292519943295E-2</v>
          </cell>
        </row>
      </sheetData>
      <sheetData sheetId="757">
        <row r="1">
          <cell r="J1">
            <v>1.7453292519943295E-2</v>
          </cell>
        </row>
      </sheetData>
      <sheetData sheetId="758">
        <row r="1">
          <cell r="J1">
            <v>1.7453292519943295E-2</v>
          </cell>
        </row>
      </sheetData>
      <sheetData sheetId="759">
        <row r="1">
          <cell r="J1">
            <v>1.7453292519943295E-2</v>
          </cell>
        </row>
      </sheetData>
      <sheetData sheetId="760">
        <row r="1">
          <cell r="J1">
            <v>1.7453292519943295E-2</v>
          </cell>
        </row>
      </sheetData>
      <sheetData sheetId="761">
        <row r="1">
          <cell r="J1">
            <v>1.7453292519943295E-2</v>
          </cell>
        </row>
      </sheetData>
      <sheetData sheetId="762">
        <row r="1">
          <cell r="J1">
            <v>1.7453292519943295E-2</v>
          </cell>
        </row>
      </sheetData>
      <sheetData sheetId="763">
        <row r="1">
          <cell r="J1">
            <v>1.7453292519943295E-2</v>
          </cell>
        </row>
      </sheetData>
      <sheetData sheetId="764">
        <row r="1">
          <cell r="J1">
            <v>1.7453292519943295E-2</v>
          </cell>
        </row>
      </sheetData>
      <sheetData sheetId="765">
        <row r="1">
          <cell r="J1">
            <v>1.7453292519943295E-2</v>
          </cell>
        </row>
      </sheetData>
      <sheetData sheetId="766">
        <row r="1">
          <cell r="J1">
            <v>1.7453292519943295E-2</v>
          </cell>
        </row>
      </sheetData>
      <sheetData sheetId="767">
        <row r="1">
          <cell r="J1">
            <v>1.7453292519943295E-2</v>
          </cell>
        </row>
      </sheetData>
      <sheetData sheetId="768">
        <row r="1">
          <cell r="J1">
            <v>1.7453292519943295E-2</v>
          </cell>
        </row>
      </sheetData>
      <sheetData sheetId="769">
        <row r="1">
          <cell r="J1">
            <v>1.7453292519943295E-2</v>
          </cell>
        </row>
      </sheetData>
      <sheetData sheetId="770">
        <row r="1">
          <cell r="J1">
            <v>1.7453292519943295E-2</v>
          </cell>
        </row>
      </sheetData>
      <sheetData sheetId="771">
        <row r="1">
          <cell r="J1">
            <v>1.7453292519943295E-2</v>
          </cell>
        </row>
      </sheetData>
      <sheetData sheetId="772">
        <row r="1">
          <cell r="J1">
            <v>1.7453292519943295E-2</v>
          </cell>
        </row>
      </sheetData>
      <sheetData sheetId="773">
        <row r="1">
          <cell r="J1">
            <v>1.7453292519943295E-2</v>
          </cell>
        </row>
      </sheetData>
      <sheetData sheetId="774">
        <row r="1">
          <cell r="J1">
            <v>1.7453292519943295E-2</v>
          </cell>
        </row>
      </sheetData>
      <sheetData sheetId="775">
        <row r="1">
          <cell r="J1">
            <v>1.7453292519943295E-2</v>
          </cell>
        </row>
      </sheetData>
      <sheetData sheetId="776">
        <row r="1">
          <cell r="J1">
            <v>1.7453292519943295E-2</v>
          </cell>
        </row>
      </sheetData>
      <sheetData sheetId="777">
        <row r="1">
          <cell r="J1">
            <v>1.7453292519943295E-2</v>
          </cell>
        </row>
      </sheetData>
      <sheetData sheetId="778">
        <row r="1">
          <cell r="J1">
            <v>1.7453292519943295E-2</v>
          </cell>
        </row>
      </sheetData>
      <sheetData sheetId="779">
        <row r="1">
          <cell r="J1">
            <v>1.7453292519943295E-2</v>
          </cell>
        </row>
      </sheetData>
      <sheetData sheetId="780">
        <row r="1">
          <cell r="J1">
            <v>1.7453292519943295E-2</v>
          </cell>
        </row>
      </sheetData>
      <sheetData sheetId="781">
        <row r="1">
          <cell r="J1">
            <v>1.7453292519943295E-2</v>
          </cell>
        </row>
      </sheetData>
      <sheetData sheetId="782">
        <row r="1">
          <cell r="J1">
            <v>1.7453292519943295E-2</v>
          </cell>
        </row>
      </sheetData>
      <sheetData sheetId="783">
        <row r="1">
          <cell r="J1">
            <v>1.7453292519943295E-2</v>
          </cell>
        </row>
      </sheetData>
      <sheetData sheetId="784">
        <row r="1">
          <cell r="J1">
            <v>1.7453292519943295E-2</v>
          </cell>
        </row>
      </sheetData>
      <sheetData sheetId="785">
        <row r="1">
          <cell r="J1">
            <v>1.7453292519943295E-2</v>
          </cell>
        </row>
      </sheetData>
      <sheetData sheetId="786">
        <row r="1">
          <cell r="J1">
            <v>1.7453292519943295E-2</v>
          </cell>
        </row>
      </sheetData>
      <sheetData sheetId="787">
        <row r="1">
          <cell r="J1">
            <v>1.7453292519943295E-2</v>
          </cell>
        </row>
      </sheetData>
      <sheetData sheetId="788">
        <row r="1">
          <cell r="J1">
            <v>1.7453292519943295E-2</v>
          </cell>
        </row>
      </sheetData>
      <sheetData sheetId="789">
        <row r="1">
          <cell r="J1">
            <v>1.7453292519943295E-2</v>
          </cell>
        </row>
      </sheetData>
      <sheetData sheetId="790">
        <row r="1">
          <cell r="J1">
            <v>1.7453292519943295E-2</v>
          </cell>
        </row>
      </sheetData>
      <sheetData sheetId="791">
        <row r="1">
          <cell r="J1">
            <v>1.7453292519943295E-2</v>
          </cell>
        </row>
      </sheetData>
      <sheetData sheetId="792">
        <row r="1">
          <cell r="J1">
            <v>1.7453292519943295E-2</v>
          </cell>
        </row>
      </sheetData>
      <sheetData sheetId="793">
        <row r="1">
          <cell r="J1">
            <v>1.7453292519943295E-2</v>
          </cell>
        </row>
      </sheetData>
      <sheetData sheetId="794">
        <row r="1">
          <cell r="J1">
            <v>1.7453292519943295E-2</v>
          </cell>
        </row>
      </sheetData>
      <sheetData sheetId="795">
        <row r="1">
          <cell r="J1">
            <v>1.7453292519943295E-2</v>
          </cell>
        </row>
      </sheetData>
      <sheetData sheetId="796">
        <row r="1">
          <cell r="J1">
            <v>1.7453292519943295E-2</v>
          </cell>
        </row>
      </sheetData>
      <sheetData sheetId="797">
        <row r="1">
          <cell r="J1">
            <v>1.7453292519943295E-2</v>
          </cell>
        </row>
      </sheetData>
      <sheetData sheetId="798">
        <row r="1">
          <cell r="J1">
            <v>1.7453292519943295E-2</v>
          </cell>
        </row>
      </sheetData>
      <sheetData sheetId="799">
        <row r="1">
          <cell r="J1">
            <v>1.7453292519943295E-2</v>
          </cell>
        </row>
      </sheetData>
      <sheetData sheetId="800">
        <row r="1">
          <cell r="J1">
            <v>1.7453292519943295E-2</v>
          </cell>
        </row>
      </sheetData>
      <sheetData sheetId="801">
        <row r="1">
          <cell r="J1">
            <v>1.7453292519943295E-2</v>
          </cell>
        </row>
      </sheetData>
      <sheetData sheetId="802">
        <row r="1">
          <cell r="J1">
            <v>1.7453292519943295E-2</v>
          </cell>
        </row>
      </sheetData>
      <sheetData sheetId="803">
        <row r="1">
          <cell r="J1">
            <v>1.7453292519943295E-2</v>
          </cell>
        </row>
      </sheetData>
      <sheetData sheetId="804">
        <row r="1">
          <cell r="J1">
            <v>1.7453292519943295E-2</v>
          </cell>
        </row>
      </sheetData>
      <sheetData sheetId="805">
        <row r="1">
          <cell r="J1">
            <v>1.7453292519943295E-2</v>
          </cell>
        </row>
      </sheetData>
      <sheetData sheetId="806">
        <row r="1">
          <cell r="J1">
            <v>1.7453292519943295E-2</v>
          </cell>
        </row>
      </sheetData>
      <sheetData sheetId="807">
        <row r="1">
          <cell r="J1">
            <v>1.7453292519943295E-2</v>
          </cell>
        </row>
      </sheetData>
      <sheetData sheetId="808">
        <row r="1">
          <cell r="J1">
            <v>1.7453292519943295E-2</v>
          </cell>
        </row>
      </sheetData>
      <sheetData sheetId="809">
        <row r="1">
          <cell r="J1">
            <v>1.7453292519943295E-2</v>
          </cell>
        </row>
      </sheetData>
      <sheetData sheetId="810">
        <row r="1">
          <cell r="J1">
            <v>1.7453292519943295E-2</v>
          </cell>
        </row>
      </sheetData>
      <sheetData sheetId="811">
        <row r="1">
          <cell r="J1">
            <v>1.7453292519943295E-2</v>
          </cell>
        </row>
      </sheetData>
      <sheetData sheetId="812">
        <row r="1">
          <cell r="J1">
            <v>1.7453292519943295E-2</v>
          </cell>
        </row>
      </sheetData>
      <sheetData sheetId="813">
        <row r="1">
          <cell r="J1">
            <v>1.7453292519943295E-2</v>
          </cell>
        </row>
      </sheetData>
      <sheetData sheetId="814">
        <row r="1">
          <cell r="J1">
            <v>1.7453292519943295E-2</v>
          </cell>
        </row>
      </sheetData>
      <sheetData sheetId="815">
        <row r="1">
          <cell r="J1">
            <v>1.7453292519943295E-2</v>
          </cell>
        </row>
      </sheetData>
      <sheetData sheetId="816">
        <row r="1">
          <cell r="J1">
            <v>1.7453292519943295E-2</v>
          </cell>
        </row>
      </sheetData>
      <sheetData sheetId="817">
        <row r="1">
          <cell r="J1">
            <v>1.7453292519943295E-2</v>
          </cell>
        </row>
      </sheetData>
      <sheetData sheetId="818">
        <row r="1">
          <cell r="J1">
            <v>1.7453292519943295E-2</v>
          </cell>
        </row>
      </sheetData>
      <sheetData sheetId="819">
        <row r="1">
          <cell r="J1">
            <v>1.7453292519943295E-2</v>
          </cell>
        </row>
      </sheetData>
      <sheetData sheetId="820">
        <row r="1">
          <cell r="J1">
            <v>1.7453292519943295E-2</v>
          </cell>
        </row>
      </sheetData>
      <sheetData sheetId="821">
        <row r="1">
          <cell r="J1">
            <v>1.7453292519943295E-2</v>
          </cell>
        </row>
      </sheetData>
      <sheetData sheetId="822">
        <row r="1">
          <cell r="J1">
            <v>1.7453292519943295E-2</v>
          </cell>
        </row>
      </sheetData>
      <sheetData sheetId="823">
        <row r="1">
          <cell r="J1">
            <v>1.7453292519943295E-2</v>
          </cell>
        </row>
      </sheetData>
      <sheetData sheetId="824">
        <row r="1">
          <cell r="J1">
            <v>1.7453292519943295E-2</v>
          </cell>
        </row>
      </sheetData>
      <sheetData sheetId="825">
        <row r="1">
          <cell r="J1">
            <v>1.7453292519943295E-2</v>
          </cell>
        </row>
      </sheetData>
      <sheetData sheetId="826">
        <row r="1">
          <cell r="J1">
            <v>1.7453292519943295E-2</v>
          </cell>
        </row>
      </sheetData>
      <sheetData sheetId="827">
        <row r="1">
          <cell r="J1">
            <v>1.7453292519943295E-2</v>
          </cell>
        </row>
      </sheetData>
      <sheetData sheetId="828">
        <row r="1">
          <cell r="J1">
            <v>1.7453292519943295E-2</v>
          </cell>
        </row>
      </sheetData>
      <sheetData sheetId="829">
        <row r="1">
          <cell r="J1">
            <v>1.7453292519943295E-2</v>
          </cell>
        </row>
      </sheetData>
      <sheetData sheetId="830">
        <row r="1">
          <cell r="J1">
            <v>1.7453292519943295E-2</v>
          </cell>
        </row>
      </sheetData>
      <sheetData sheetId="831">
        <row r="1">
          <cell r="J1">
            <v>1.7453292519943295E-2</v>
          </cell>
        </row>
      </sheetData>
      <sheetData sheetId="832">
        <row r="1">
          <cell r="J1">
            <v>1.7453292519943295E-2</v>
          </cell>
        </row>
      </sheetData>
      <sheetData sheetId="833">
        <row r="1">
          <cell r="J1">
            <v>1.7453292519943295E-2</v>
          </cell>
        </row>
      </sheetData>
      <sheetData sheetId="834">
        <row r="1">
          <cell r="J1">
            <v>1.7453292519943295E-2</v>
          </cell>
        </row>
      </sheetData>
      <sheetData sheetId="835">
        <row r="1">
          <cell r="J1">
            <v>1.7453292519943295E-2</v>
          </cell>
        </row>
      </sheetData>
      <sheetData sheetId="836">
        <row r="1">
          <cell r="J1">
            <v>1.7453292519943295E-2</v>
          </cell>
        </row>
      </sheetData>
      <sheetData sheetId="837">
        <row r="1">
          <cell r="J1">
            <v>1.7453292519943295E-2</v>
          </cell>
        </row>
      </sheetData>
      <sheetData sheetId="838">
        <row r="1">
          <cell r="J1">
            <v>1.7453292519943295E-2</v>
          </cell>
        </row>
      </sheetData>
      <sheetData sheetId="839">
        <row r="1">
          <cell r="J1">
            <v>1.7453292519943295E-2</v>
          </cell>
        </row>
      </sheetData>
      <sheetData sheetId="840">
        <row r="1">
          <cell r="J1">
            <v>1.7453292519943295E-2</v>
          </cell>
        </row>
      </sheetData>
      <sheetData sheetId="841">
        <row r="1">
          <cell r="J1">
            <v>1.7453292519943295E-2</v>
          </cell>
        </row>
      </sheetData>
      <sheetData sheetId="842">
        <row r="1">
          <cell r="J1">
            <v>1.7453292519943295E-2</v>
          </cell>
        </row>
      </sheetData>
      <sheetData sheetId="843">
        <row r="1">
          <cell r="J1">
            <v>1.7453292519943295E-2</v>
          </cell>
        </row>
      </sheetData>
      <sheetData sheetId="844">
        <row r="1">
          <cell r="J1">
            <v>1.7453292519943295E-2</v>
          </cell>
        </row>
      </sheetData>
      <sheetData sheetId="845">
        <row r="1">
          <cell r="J1">
            <v>1.7453292519943295E-2</v>
          </cell>
        </row>
      </sheetData>
      <sheetData sheetId="846">
        <row r="1">
          <cell r="J1">
            <v>1.7453292519943295E-2</v>
          </cell>
        </row>
      </sheetData>
      <sheetData sheetId="847">
        <row r="1">
          <cell r="J1">
            <v>1.7453292519943295E-2</v>
          </cell>
        </row>
      </sheetData>
      <sheetData sheetId="848">
        <row r="1">
          <cell r="J1">
            <v>1.7453292519943295E-2</v>
          </cell>
        </row>
      </sheetData>
      <sheetData sheetId="849">
        <row r="1">
          <cell r="J1">
            <v>1.7453292519943295E-2</v>
          </cell>
        </row>
      </sheetData>
      <sheetData sheetId="850">
        <row r="1">
          <cell r="J1">
            <v>1.7453292519943295E-2</v>
          </cell>
        </row>
      </sheetData>
      <sheetData sheetId="851">
        <row r="1">
          <cell r="J1">
            <v>1.7453292519943295E-2</v>
          </cell>
        </row>
      </sheetData>
      <sheetData sheetId="852">
        <row r="1">
          <cell r="J1">
            <v>1.7453292519943295E-2</v>
          </cell>
        </row>
      </sheetData>
      <sheetData sheetId="853">
        <row r="1">
          <cell r="J1">
            <v>1.7453292519943295E-2</v>
          </cell>
        </row>
      </sheetData>
      <sheetData sheetId="854">
        <row r="1">
          <cell r="J1">
            <v>1.7453292519943295E-2</v>
          </cell>
        </row>
      </sheetData>
      <sheetData sheetId="855">
        <row r="1">
          <cell r="J1">
            <v>1.7453292519943295E-2</v>
          </cell>
        </row>
      </sheetData>
      <sheetData sheetId="856">
        <row r="1">
          <cell r="J1">
            <v>1.7453292519943295E-2</v>
          </cell>
        </row>
      </sheetData>
      <sheetData sheetId="857">
        <row r="1">
          <cell r="J1">
            <v>1.7453292519943295E-2</v>
          </cell>
        </row>
      </sheetData>
      <sheetData sheetId="858">
        <row r="1">
          <cell r="J1">
            <v>1.7453292519943295E-2</v>
          </cell>
        </row>
      </sheetData>
      <sheetData sheetId="859">
        <row r="1">
          <cell r="J1">
            <v>1.7453292519943295E-2</v>
          </cell>
        </row>
      </sheetData>
      <sheetData sheetId="860">
        <row r="1">
          <cell r="J1">
            <v>1.7453292519943295E-2</v>
          </cell>
        </row>
      </sheetData>
      <sheetData sheetId="861">
        <row r="1">
          <cell r="J1">
            <v>1.7453292519943295E-2</v>
          </cell>
        </row>
      </sheetData>
      <sheetData sheetId="862">
        <row r="1">
          <cell r="J1">
            <v>1.7453292519943295E-2</v>
          </cell>
        </row>
      </sheetData>
      <sheetData sheetId="863">
        <row r="1">
          <cell r="J1">
            <v>1.7453292519943295E-2</v>
          </cell>
        </row>
      </sheetData>
      <sheetData sheetId="864">
        <row r="1">
          <cell r="J1">
            <v>1.7453292519943295E-2</v>
          </cell>
        </row>
      </sheetData>
      <sheetData sheetId="865">
        <row r="1">
          <cell r="J1">
            <v>1.7453292519943295E-2</v>
          </cell>
        </row>
      </sheetData>
      <sheetData sheetId="866">
        <row r="1">
          <cell r="J1">
            <v>1.7453292519943295E-2</v>
          </cell>
        </row>
      </sheetData>
      <sheetData sheetId="867">
        <row r="1">
          <cell r="J1">
            <v>1.7453292519943295E-2</v>
          </cell>
        </row>
      </sheetData>
      <sheetData sheetId="868">
        <row r="1">
          <cell r="J1">
            <v>1.7453292519943295E-2</v>
          </cell>
        </row>
      </sheetData>
      <sheetData sheetId="869">
        <row r="1">
          <cell r="J1">
            <v>1.7453292519943295E-2</v>
          </cell>
        </row>
      </sheetData>
      <sheetData sheetId="870">
        <row r="1">
          <cell r="J1">
            <v>1.7453292519943295E-2</v>
          </cell>
        </row>
      </sheetData>
      <sheetData sheetId="871">
        <row r="1">
          <cell r="J1">
            <v>1.7453292519943295E-2</v>
          </cell>
        </row>
      </sheetData>
      <sheetData sheetId="872">
        <row r="1">
          <cell r="J1">
            <v>1.7453292519943295E-2</v>
          </cell>
        </row>
      </sheetData>
      <sheetData sheetId="873">
        <row r="1">
          <cell r="J1">
            <v>1.7453292519943295E-2</v>
          </cell>
        </row>
      </sheetData>
      <sheetData sheetId="874">
        <row r="1">
          <cell r="J1">
            <v>1.7453292519943295E-2</v>
          </cell>
        </row>
      </sheetData>
      <sheetData sheetId="875">
        <row r="1">
          <cell r="J1">
            <v>1.7453292519943295E-2</v>
          </cell>
        </row>
      </sheetData>
      <sheetData sheetId="876">
        <row r="1">
          <cell r="J1">
            <v>1.7453292519943295E-2</v>
          </cell>
        </row>
      </sheetData>
      <sheetData sheetId="877">
        <row r="1">
          <cell r="J1">
            <v>1.7453292519943295E-2</v>
          </cell>
        </row>
      </sheetData>
      <sheetData sheetId="878">
        <row r="1">
          <cell r="J1">
            <v>1.7453292519943295E-2</v>
          </cell>
        </row>
      </sheetData>
      <sheetData sheetId="879">
        <row r="1">
          <cell r="J1">
            <v>1.7453292519943295E-2</v>
          </cell>
        </row>
      </sheetData>
      <sheetData sheetId="880">
        <row r="1">
          <cell r="J1">
            <v>1.7453292519943295E-2</v>
          </cell>
        </row>
      </sheetData>
      <sheetData sheetId="881">
        <row r="1">
          <cell r="J1">
            <v>1.7453292519943295E-2</v>
          </cell>
        </row>
      </sheetData>
      <sheetData sheetId="882">
        <row r="1">
          <cell r="J1">
            <v>1.7453292519943295E-2</v>
          </cell>
        </row>
      </sheetData>
      <sheetData sheetId="883">
        <row r="1">
          <cell r="J1">
            <v>1.7453292519943295E-2</v>
          </cell>
        </row>
      </sheetData>
      <sheetData sheetId="884">
        <row r="1">
          <cell r="J1">
            <v>1.7453292519943295E-2</v>
          </cell>
        </row>
      </sheetData>
      <sheetData sheetId="885">
        <row r="1">
          <cell r="J1">
            <v>1.7453292519943295E-2</v>
          </cell>
        </row>
      </sheetData>
      <sheetData sheetId="886">
        <row r="1">
          <cell r="J1">
            <v>1.7453292519943295E-2</v>
          </cell>
        </row>
      </sheetData>
      <sheetData sheetId="887">
        <row r="1">
          <cell r="J1">
            <v>1.7453292519943295E-2</v>
          </cell>
        </row>
      </sheetData>
      <sheetData sheetId="888">
        <row r="1">
          <cell r="J1">
            <v>1.7453292519943295E-2</v>
          </cell>
        </row>
      </sheetData>
      <sheetData sheetId="889">
        <row r="1">
          <cell r="J1">
            <v>1.7453292519943295E-2</v>
          </cell>
        </row>
      </sheetData>
      <sheetData sheetId="890">
        <row r="1">
          <cell r="J1">
            <v>1.7453292519943295E-2</v>
          </cell>
        </row>
      </sheetData>
      <sheetData sheetId="891">
        <row r="1">
          <cell r="J1">
            <v>1.7453292519943295E-2</v>
          </cell>
        </row>
      </sheetData>
      <sheetData sheetId="892">
        <row r="1">
          <cell r="J1">
            <v>1.7453292519943295E-2</v>
          </cell>
        </row>
      </sheetData>
      <sheetData sheetId="893">
        <row r="1">
          <cell r="J1">
            <v>1.7453292519943295E-2</v>
          </cell>
        </row>
      </sheetData>
      <sheetData sheetId="894">
        <row r="1">
          <cell r="J1">
            <v>1.7453292519943295E-2</v>
          </cell>
        </row>
      </sheetData>
      <sheetData sheetId="895">
        <row r="1">
          <cell r="J1">
            <v>1.7453292519943295E-2</v>
          </cell>
        </row>
      </sheetData>
      <sheetData sheetId="896">
        <row r="1">
          <cell r="J1">
            <v>1.7453292519943295E-2</v>
          </cell>
        </row>
      </sheetData>
      <sheetData sheetId="897">
        <row r="1">
          <cell r="J1">
            <v>1.7453292519943295E-2</v>
          </cell>
        </row>
      </sheetData>
      <sheetData sheetId="898">
        <row r="1">
          <cell r="J1">
            <v>1.7453292519943295E-2</v>
          </cell>
        </row>
      </sheetData>
      <sheetData sheetId="899">
        <row r="1">
          <cell r="J1">
            <v>1.7453292519943295E-2</v>
          </cell>
        </row>
      </sheetData>
      <sheetData sheetId="900">
        <row r="1">
          <cell r="J1">
            <v>1.7453292519943295E-2</v>
          </cell>
        </row>
      </sheetData>
      <sheetData sheetId="901">
        <row r="1">
          <cell r="J1">
            <v>1.7453292519943295E-2</v>
          </cell>
        </row>
      </sheetData>
      <sheetData sheetId="902">
        <row r="1">
          <cell r="J1">
            <v>1.7453292519943295E-2</v>
          </cell>
        </row>
      </sheetData>
      <sheetData sheetId="903">
        <row r="1">
          <cell r="J1">
            <v>1.7453292519943295E-2</v>
          </cell>
        </row>
      </sheetData>
      <sheetData sheetId="904">
        <row r="1">
          <cell r="J1">
            <v>1.7453292519943295E-2</v>
          </cell>
        </row>
      </sheetData>
      <sheetData sheetId="905">
        <row r="1">
          <cell r="J1">
            <v>1.7453292519943295E-2</v>
          </cell>
        </row>
      </sheetData>
      <sheetData sheetId="906">
        <row r="1">
          <cell r="J1">
            <v>1.7453292519943295E-2</v>
          </cell>
        </row>
      </sheetData>
      <sheetData sheetId="907">
        <row r="1">
          <cell r="J1">
            <v>1.7453292519943295E-2</v>
          </cell>
        </row>
      </sheetData>
      <sheetData sheetId="908">
        <row r="1">
          <cell r="J1">
            <v>1.7453292519943295E-2</v>
          </cell>
        </row>
      </sheetData>
      <sheetData sheetId="909">
        <row r="1">
          <cell r="J1">
            <v>1.7453292519943295E-2</v>
          </cell>
        </row>
      </sheetData>
      <sheetData sheetId="910">
        <row r="1">
          <cell r="J1">
            <v>1.7453292519943295E-2</v>
          </cell>
        </row>
      </sheetData>
      <sheetData sheetId="911">
        <row r="1">
          <cell r="J1">
            <v>1.7453292519943295E-2</v>
          </cell>
        </row>
      </sheetData>
      <sheetData sheetId="912">
        <row r="1">
          <cell r="J1">
            <v>1.7453292519943295E-2</v>
          </cell>
        </row>
      </sheetData>
      <sheetData sheetId="913">
        <row r="1">
          <cell r="J1">
            <v>1.7453292519943295E-2</v>
          </cell>
        </row>
      </sheetData>
      <sheetData sheetId="914">
        <row r="1">
          <cell r="J1">
            <v>1.7453292519943295E-2</v>
          </cell>
        </row>
      </sheetData>
      <sheetData sheetId="915">
        <row r="1">
          <cell r="J1">
            <v>1.7453292519943295E-2</v>
          </cell>
        </row>
      </sheetData>
      <sheetData sheetId="916">
        <row r="1">
          <cell r="J1">
            <v>1.7453292519943295E-2</v>
          </cell>
        </row>
      </sheetData>
      <sheetData sheetId="917">
        <row r="1">
          <cell r="J1">
            <v>1.7453292519943295E-2</v>
          </cell>
        </row>
      </sheetData>
      <sheetData sheetId="918">
        <row r="1">
          <cell r="J1">
            <v>1.7453292519943295E-2</v>
          </cell>
        </row>
      </sheetData>
      <sheetData sheetId="919">
        <row r="1">
          <cell r="J1">
            <v>1.7453292519943295E-2</v>
          </cell>
        </row>
      </sheetData>
      <sheetData sheetId="920">
        <row r="1">
          <cell r="J1">
            <v>1.7453292519943295E-2</v>
          </cell>
        </row>
      </sheetData>
      <sheetData sheetId="921">
        <row r="1">
          <cell r="J1">
            <v>1.7453292519943295E-2</v>
          </cell>
        </row>
      </sheetData>
      <sheetData sheetId="922">
        <row r="1">
          <cell r="J1">
            <v>1.7453292519943295E-2</v>
          </cell>
        </row>
      </sheetData>
      <sheetData sheetId="923">
        <row r="1">
          <cell r="J1">
            <v>1.7453292519943295E-2</v>
          </cell>
        </row>
      </sheetData>
      <sheetData sheetId="924">
        <row r="1">
          <cell r="J1">
            <v>1.7453292519943295E-2</v>
          </cell>
        </row>
      </sheetData>
      <sheetData sheetId="925">
        <row r="1">
          <cell r="J1">
            <v>1.7453292519943295E-2</v>
          </cell>
        </row>
      </sheetData>
      <sheetData sheetId="926">
        <row r="1">
          <cell r="J1">
            <v>1.7453292519943295E-2</v>
          </cell>
        </row>
      </sheetData>
      <sheetData sheetId="927">
        <row r="1">
          <cell r="J1">
            <v>1.7453292519943295E-2</v>
          </cell>
        </row>
      </sheetData>
      <sheetData sheetId="928">
        <row r="1">
          <cell r="J1">
            <v>1.7453292519943295E-2</v>
          </cell>
        </row>
      </sheetData>
      <sheetData sheetId="929">
        <row r="1">
          <cell r="J1">
            <v>1.7453292519943295E-2</v>
          </cell>
        </row>
      </sheetData>
      <sheetData sheetId="930">
        <row r="1">
          <cell r="J1">
            <v>1.7453292519943295E-2</v>
          </cell>
        </row>
      </sheetData>
      <sheetData sheetId="931">
        <row r="1">
          <cell r="J1">
            <v>1.7453292519943295E-2</v>
          </cell>
        </row>
      </sheetData>
      <sheetData sheetId="932">
        <row r="1">
          <cell r="J1">
            <v>1.7453292519943295E-2</v>
          </cell>
        </row>
      </sheetData>
      <sheetData sheetId="933">
        <row r="1">
          <cell r="J1">
            <v>1.7453292519943295E-2</v>
          </cell>
        </row>
      </sheetData>
      <sheetData sheetId="934">
        <row r="1">
          <cell r="J1">
            <v>1.7453292519943295E-2</v>
          </cell>
        </row>
      </sheetData>
      <sheetData sheetId="935">
        <row r="1">
          <cell r="J1">
            <v>1.7453292519943295E-2</v>
          </cell>
        </row>
      </sheetData>
      <sheetData sheetId="936">
        <row r="1">
          <cell r="J1">
            <v>1.7453292519943295E-2</v>
          </cell>
        </row>
      </sheetData>
      <sheetData sheetId="937">
        <row r="1">
          <cell r="J1">
            <v>1.7453292519943295E-2</v>
          </cell>
        </row>
      </sheetData>
      <sheetData sheetId="938">
        <row r="1">
          <cell r="J1">
            <v>1.7453292519943295E-2</v>
          </cell>
        </row>
      </sheetData>
      <sheetData sheetId="939">
        <row r="1">
          <cell r="J1">
            <v>1.7453292519943295E-2</v>
          </cell>
        </row>
      </sheetData>
      <sheetData sheetId="940">
        <row r="1">
          <cell r="J1">
            <v>1.7453292519943295E-2</v>
          </cell>
        </row>
      </sheetData>
      <sheetData sheetId="941">
        <row r="1">
          <cell r="J1">
            <v>1.7453292519943295E-2</v>
          </cell>
        </row>
      </sheetData>
      <sheetData sheetId="942">
        <row r="1">
          <cell r="J1">
            <v>1.7453292519943295E-2</v>
          </cell>
        </row>
      </sheetData>
      <sheetData sheetId="943">
        <row r="1">
          <cell r="J1">
            <v>1.7453292519943295E-2</v>
          </cell>
        </row>
      </sheetData>
      <sheetData sheetId="944">
        <row r="1">
          <cell r="J1">
            <v>1.7453292519943295E-2</v>
          </cell>
        </row>
      </sheetData>
      <sheetData sheetId="945">
        <row r="1">
          <cell r="J1">
            <v>1.7453292519943295E-2</v>
          </cell>
        </row>
      </sheetData>
      <sheetData sheetId="946">
        <row r="1">
          <cell r="J1">
            <v>1.7453292519943295E-2</v>
          </cell>
        </row>
      </sheetData>
      <sheetData sheetId="947">
        <row r="1">
          <cell r="J1">
            <v>1.7453292519943295E-2</v>
          </cell>
        </row>
      </sheetData>
      <sheetData sheetId="948">
        <row r="1">
          <cell r="J1">
            <v>1.7453292519943295E-2</v>
          </cell>
        </row>
      </sheetData>
      <sheetData sheetId="949">
        <row r="1">
          <cell r="J1">
            <v>1.7453292519943295E-2</v>
          </cell>
        </row>
      </sheetData>
      <sheetData sheetId="950">
        <row r="1">
          <cell r="J1">
            <v>1.7453292519943295E-2</v>
          </cell>
        </row>
      </sheetData>
      <sheetData sheetId="951">
        <row r="1">
          <cell r="J1">
            <v>1.7453292519943295E-2</v>
          </cell>
        </row>
      </sheetData>
      <sheetData sheetId="952">
        <row r="1">
          <cell r="J1">
            <v>1.7453292519943295E-2</v>
          </cell>
        </row>
      </sheetData>
      <sheetData sheetId="953">
        <row r="1">
          <cell r="J1">
            <v>1.7453292519943295E-2</v>
          </cell>
        </row>
      </sheetData>
      <sheetData sheetId="954">
        <row r="1">
          <cell r="J1">
            <v>1.7453292519943295E-2</v>
          </cell>
        </row>
      </sheetData>
      <sheetData sheetId="955">
        <row r="1">
          <cell r="J1">
            <v>1.7453292519943295E-2</v>
          </cell>
        </row>
      </sheetData>
      <sheetData sheetId="956">
        <row r="1">
          <cell r="J1">
            <v>1.7453292519943295E-2</v>
          </cell>
        </row>
      </sheetData>
      <sheetData sheetId="957">
        <row r="1">
          <cell r="J1">
            <v>1.7453292519943295E-2</v>
          </cell>
        </row>
      </sheetData>
      <sheetData sheetId="958">
        <row r="1">
          <cell r="J1">
            <v>1.7453292519943295E-2</v>
          </cell>
        </row>
      </sheetData>
      <sheetData sheetId="959">
        <row r="1">
          <cell r="J1">
            <v>1.7453292519943295E-2</v>
          </cell>
        </row>
      </sheetData>
      <sheetData sheetId="960">
        <row r="1">
          <cell r="J1">
            <v>1.7453292519943295E-2</v>
          </cell>
        </row>
      </sheetData>
      <sheetData sheetId="961">
        <row r="1">
          <cell r="J1">
            <v>1.7453292519943295E-2</v>
          </cell>
        </row>
      </sheetData>
      <sheetData sheetId="962">
        <row r="1">
          <cell r="J1">
            <v>1.7453292519943295E-2</v>
          </cell>
        </row>
      </sheetData>
      <sheetData sheetId="963">
        <row r="1">
          <cell r="J1">
            <v>1.7453292519943295E-2</v>
          </cell>
        </row>
      </sheetData>
      <sheetData sheetId="964">
        <row r="1">
          <cell r="J1">
            <v>1.7453292519943295E-2</v>
          </cell>
        </row>
      </sheetData>
      <sheetData sheetId="965">
        <row r="1">
          <cell r="J1">
            <v>1.7453292519943295E-2</v>
          </cell>
        </row>
      </sheetData>
      <sheetData sheetId="966">
        <row r="1">
          <cell r="J1">
            <v>1.7453292519943295E-2</v>
          </cell>
        </row>
      </sheetData>
      <sheetData sheetId="967">
        <row r="1">
          <cell r="J1">
            <v>1.7453292519943295E-2</v>
          </cell>
        </row>
      </sheetData>
      <sheetData sheetId="968">
        <row r="1">
          <cell r="J1">
            <v>1.7453292519943295E-2</v>
          </cell>
        </row>
      </sheetData>
      <sheetData sheetId="969">
        <row r="1">
          <cell r="J1">
            <v>1.7453292519943295E-2</v>
          </cell>
        </row>
      </sheetData>
      <sheetData sheetId="970">
        <row r="1">
          <cell r="J1">
            <v>1.7453292519943295E-2</v>
          </cell>
        </row>
      </sheetData>
      <sheetData sheetId="971">
        <row r="1">
          <cell r="J1">
            <v>1.7453292519943295E-2</v>
          </cell>
        </row>
      </sheetData>
      <sheetData sheetId="972">
        <row r="1">
          <cell r="J1">
            <v>1.7453292519943295E-2</v>
          </cell>
        </row>
      </sheetData>
      <sheetData sheetId="973">
        <row r="1">
          <cell r="J1">
            <v>1.7453292519943295E-2</v>
          </cell>
        </row>
      </sheetData>
      <sheetData sheetId="974">
        <row r="1">
          <cell r="J1">
            <v>1.7453292519943295E-2</v>
          </cell>
        </row>
      </sheetData>
      <sheetData sheetId="975">
        <row r="1">
          <cell r="J1">
            <v>1.7453292519943295E-2</v>
          </cell>
        </row>
      </sheetData>
      <sheetData sheetId="976">
        <row r="1">
          <cell r="J1">
            <v>1.7453292519943295E-2</v>
          </cell>
        </row>
      </sheetData>
      <sheetData sheetId="977">
        <row r="1">
          <cell r="J1">
            <v>1.7453292519943295E-2</v>
          </cell>
        </row>
      </sheetData>
      <sheetData sheetId="978">
        <row r="1">
          <cell r="J1">
            <v>1.7453292519943295E-2</v>
          </cell>
        </row>
      </sheetData>
      <sheetData sheetId="979">
        <row r="1">
          <cell r="J1">
            <v>1.7453292519943295E-2</v>
          </cell>
        </row>
      </sheetData>
      <sheetData sheetId="980">
        <row r="1">
          <cell r="J1">
            <v>1.7453292519943295E-2</v>
          </cell>
        </row>
      </sheetData>
      <sheetData sheetId="981">
        <row r="1">
          <cell r="J1">
            <v>1.7453292519943295E-2</v>
          </cell>
        </row>
      </sheetData>
      <sheetData sheetId="982">
        <row r="1">
          <cell r="J1">
            <v>1.7453292519943295E-2</v>
          </cell>
        </row>
      </sheetData>
      <sheetData sheetId="983">
        <row r="1">
          <cell r="J1">
            <v>1.7453292519943295E-2</v>
          </cell>
        </row>
      </sheetData>
      <sheetData sheetId="984">
        <row r="1">
          <cell r="J1">
            <v>1.7453292519943295E-2</v>
          </cell>
        </row>
      </sheetData>
      <sheetData sheetId="985">
        <row r="1">
          <cell r="J1">
            <v>1.7453292519943295E-2</v>
          </cell>
        </row>
      </sheetData>
      <sheetData sheetId="986">
        <row r="1">
          <cell r="J1">
            <v>1.7453292519943295E-2</v>
          </cell>
        </row>
      </sheetData>
      <sheetData sheetId="987">
        <row r="1">
          <cell r="J1">
            <v>1.7453292519943295E-2</v>
          </cell>
        </row>
      </sheetData>
      <sheetData sheetId="988">
        <row r="1">
          <cell r="J1">
            <v>1.7453292519943295E-2</v>
          </cell>
        </row>
      </sheetData>
      <sheetData sheetId="989">
        <row r="1">
          <cell r="J1">
            <v>1.7453292519943295E-2</v>
          </cell>
        </row>
      </sheetData>
      <sheetData sheetId="990">
        <row r="1">
          <cell r="J1">
            <v>1.7453292519943295E-2</v>
          </cell>
        </row>
      </sheetData>
      <sheetData sheetId="991">
        <row r="1">
          <cell r="J1">
            <v>1.7453292519943295E-2</v>
          </cell>
        </row>
      </sheetData>
      <sheetData sheetId="992">
        <row r="1">
          <cell r="J1">
            <v>1.7453292519943295E-2</v>
          </cell>
        </row>
      </sheetData>
      <sheetData sheetId="993">
        <row r="1">
          <cell r="J1">
            <v>1.7453292519943295E-2</v>
          </cell>
        </row>
      </sheetData>
      <sheetData sheetId="994">
        <row r="1">
          <cell r="J1">
            <v>1.7453292519943295E-2</v>
          </cell>
        </row>
      </sheetData>
      <sheetData sheetId="995">
        <row r="1">
          <cell r="J1">
            <v>1.7453292519943295E-2</v>
          </cell>
        </row>
      </sheetData>
      <sheetData sheetId="996">
        <row r="1">
          <cell r="J1">
            <v>1.7453292519943295E-2</v>
          </cell>
        </row>
      </sheetData>
      <sheetData sheetId="997">
        <row r="1">
          <cell r="J1">
            <v>1.7453292519943295E-2</v>
          </cell>
        </row>
      </sheetData>
      <sheetData sheetId="998">
        <row r="1">
          <cell r="J1">
            <v>1.7453292519943295E-2</v>
          </cell>
        </row>
      </sheetData>
      <sheetData sheetId="999">
        <row r="1">
          <cell r="J1">
            <v>1.7453292519943295E-2</v>
          </cell>
        </row>
      </sheetData>
      <sheetData sheetId="1000">
        <row r="1">
          <cell r="J1">
            <v>1.7453292519943295E-2</v>
          </cell>
        </row>
      </sheetData>
      <sheetData sheetId="1001">
        <row r="1">
          <cell r="J1">
            <v>1.7453292519943295E-2</v>
          </cell>
        </row>
      </sheetData>
      <sheetData sheetId="1002">
        <row r="1">
          <cell r="J1">
            <v>1.7453292519943295E-2</v>
          </cell>
        </row>
      </sheetData>
      <sheetData sheetId="1003">
        <row r="1">
          <cell r="J1">
            <v>1.7453292519943295E-2</v>
          </cell>
        </row>
      </sheetData>
      <sheetData sheetId="1004">
        <row r="1">
          <cell r="J1">
            <v>1.7453292519943295E-2</v>
          </cell>
        </row>
      </sheetData>
      <sheetData sheetId="1005">
        <row r="1">
          <cell r="J1">
            <v>1.7453292519943295E-2</v>
          </cell>
        </row>
      </sheetData>
      <sheetData sheetId="1006">
        <row r="1">
          <cell r="J1">
            <v>1.7453292519943295E-2</v>
          </cell>
        </row>
      </sheetData>
      <sheetData sheetId="1007">
        <row r="1">
          <cell r="J1">
            <v>1.7453292519943295E-2</v>
          </cell>
        </row>
      </sheetData>
      <sheetData sheetId="1008">
        <row r="1">
          <cell r="J1">
            <v>1.7453292519943295E-2</v>
          </cell>
        </row>
      </sheetData>
      <sheetData sheetId="1009">
        <row r="1">
          <cell r="J1">
            <v>1.7453292519943295E-2</v>
          </cell>
        </row>
      </sheetData>
      <sheetData sheetId="1010">
        <row r="1">
          <cell r="J1">
            <v>1.7453292519943295E-2</v>
          </cell>
        </row>
      </sheetData>
      <sheetData sheetId="1011">
        <row r="1">
          <cell r="J1">
            <v>1.7453292519943295E-2</v>
          </cell>
        </row>
      </sheetData>
      <sheetData sheetId="1012">
        <row r="1">
          <cell r="J1">
            <v>1.7453292519943295E-2</v>
          </cell>
        </row>
      </sheetData>
      <sheetData sheetId="1013">
        <row r="1">
          <cell r="J1">
            <v>1.7453292519943295E-2</v>
          </cell>
        </row>
      </sheetData>
      <sheetData sheetId="1014">
        <row r="1">
          <cell r="J1">
            <v>1.7453292519943295E-2</v>
          </cell>
        </row>
      </sheetData>
      <sheetData sheetId="1015">
        <row r="1">
          <cell r="J1">
            <v>1.7453292519943295E-2</v>
          </cell>
        </row>
      </sheetData>
      <sheetData sheetId="1016">
        <row r="1">
          <cell r="J1">
            <v>1.7453292519943295E-2</v>
          </cell>
        </row>
      </sheetData>
      <sheetData sheetId="1017">
        <row r="1">
          <cell r="J1">
            <v>1.7453292519943295E-2</v>
          </cell>
        </row>
      </sheetData>
      <sheetData sheetId="1018">
        <row r="1">
          <cell r="J1">
            <v>1.7453292519943295E-2</v>
          </cell>
        </row>
      </sheetData>
      <sheetData sheetId="1019">
        <row r="1">
          <cell r="J1">
            <v>1.7453292519943295E-2</v>
          </cell>
        </row>
      </sheetData>
      <sheetData sheetId="1020">
        <row r="1">
          <cell r="J1">
            <v>1.7453292519943295E-2</v>
          </cell>
        </row>
      </sheetData>
      <sheetData sheetId="1021">
        <row r="1">
          <cell r="J1">
            <v>1.7453292519943295E-2</v>
          </cell>
        </row>
      </sheetData>
      <sheetData sheetId="1022">
        <row r="1">
          <cell r="J1">
            <v>1.7453292519943295E-2</v>
          </cell>
        </row>
      </sheetData>
      <sheetData sheetId="1023">
        <row r="1">
          <cell r="J1">
            <v>1.7453292519943295E-2</v>
          </cell>
        </row>
      </sheetData>
      <sheetData sheetId="1024">
        <row r="1">
          <cell r="J1">
            <v>1.7453292519943295E-2</v>
          </cell>
        </row>
      </sheetData>
      <sheetData sheetId="1025">
        <row r="1">
          <cell r="J1">
            <v>1.7453292519943295E-2</v>
          </cell>
        </row>
      </sheetData>
      <sheetData sheetId="1026">
        <row r="1">
          <cell r="J1">
            <v>1.7453292519943295E-2</v>
          </cell>
        </row>
      </sheetData>
      <sheetData sheetId="1027">
        <row r="1">
          <cell r="J1">
            <v>1.7453292519943295E-2</v>
          </cell>
        </row>
      </sheetData>
      <sheetData sheetId="1028">
        <row r="1">
          <cell r="J1">
            <v>1.7453292519943295E-2</v>
          </cell>
        </row>
      </sheetData>
      <sheetData sheetId="1029">
        <row r="1">
          <cell r="J1">
            <v>1.7453292519943295E-2</v>
          </cell>
        </row>
      </sheetData>
      <sheetData sheetId="1030">
        <row r="1">
          <cell r="J1">
            <v>1.7453292519943295E-2</v>
          </cell>
        </row>
      </sheetData>
      <sheetData sheetId="1031">
        <row r="1">
          <cell r="J1">
            <v>1.7453292519943295E-2</v>
          </cell>
        </row>
      </sheetData>
      <sheetData sheetId="1032">
        <row r="1">
          <cell r="J1">
            <v>1.7453292519943295E-2</v>
          </cell>
        </row>
      </sheetData>
      <sheetData sheetId="1033">
        <row r="1">
          <cell r="J1">
            <v>1.7453292519943295E-2</v>
          </cell>
        </row>
      </sheetData>
      <sheetData sheetId="1034">
        <row r="1">
          <cell r="J1">
            <v>1.7453292519943295E-2</v>
          </cell>
        </row>
      </sheetData>
      <sheetData sheetId="1035">
        <row r="1">
          <cell r="J1">
            <v>1.7453292519943295E-2</v>
          </cell>
        </row>
      </sheetData>
      <sheetData sheetId="1036">
        <row r="1">
          <cell r="J1">
            <v>1.7453292519943295E-2</v>
          </cell>
        </row>
      </sheetData>
      <sheetData sheetId="1037">
        <row r="1">
          <cell r="J1">
            <v>1.7453292519943295E-2</v>
          </cell>
        </row>
      </sheetData>
      <sheetData sheetId="1038">
        <row r="1">
          <cell r="J1">
            <v>1.7453292519943295E-2</v>
          </cell>
        </row>
      </sheetData>
      <sheetData sheetId="1039">
        <row r="1">
          <cell r="J1">
            <v>1.7453292519943295E-2</v>
          </cell>
        </row>
      </sheetData>
      <sheetData sheetId="1040">
        <row r="1">
          <cell r="J1">
            <v>1.7453292519943295E-2</v>
          </cell>
        </row>
      </sheetData>
      <sheetData sheetId="1041">
        <row r="1">
          <cell r="J1">
            <v>1.7453292519943295E-2</v>
          </cell>
        </row>
      </sheetData>
      <sheetData sheetId="1042">
        <row r="1">
          <cell r="J1">
            <v>1.7453292519943295E-2</v>
          </cell>
        </row>
      </sheetData>
      <sheetData sheetId="1043">
        <row r="1">
          <cell r="J1">
            <v>1.7453292519943295E-2</v>
          </cell>
        </row>
      </sheetData>
      <sheetData sheetId="1044">
        <row r="1">
          <cell r="J1">
            <v>1.7453292519943295E-2</v>
          </cell>
        </row>
      </sheetData>
      <sheetData sheetId="1045">
        <row r="1">
          <cell r="J1">
            <v>1.7453292519943295E-2</v>
          </cell>
        </row>
      </sheetData>
      <sheetData sheetId="1046">
        <row r="1">
          <cell r="J1">
            <v>1.7453292519943295E-2</v>
          </cell>
        </row>
      </sheetData>
      <sheetData sheetId="1047">
        <row r="1">
          <cell r="J1">
            <v>1.7453292519943295E-2</v>
          </cell>
        </row>
      </sheetData>
      <sheetData sheetId="1048">
        <row r="1">
          <cell r="J1">
            <v>1.7453292519943295E-2</v>
          </cell>
        </row>
      </sheetData>
      <sheetData sheetId="1049">
        <row r="1">
          <cell r="J1">
            <v>1.7453292519943295E-2</v>
          </cell>
        </row>
      </sheetData>
      <sheetData sheetId="1050">
        <row r="1">
          <cell r="J1">
            <v>1.7453292519943295E-2</v>
          </cell>
        </row>
      </sheetData>
      <sheetData sheetId="1051">
        <row r="1">
          <cell r="J1">
            <v>1.7453292519943295E-2</v>
          </cell>
        </row>
      </sheetData>
      <sheetData sheetId="1052">
        <row r="1">
          <cell r="J1">
            <v>1.7453292519943295E-2</v>
          </cell>
        </row>
      </sheetData>
      <sheetData sheetId="1053">
        <row r="1">
          <cell r="J1">
            <v>1.7453292519943295E-2</v>
          </cell>
        </row>
      </sheetData>
      <sheetData sheetId="1054">
        <row r="1">
          <cell r="J1">
            <v>1.7453292519943295E-2</v>
          </cell>
        </row>
      </sheetData>
      <sheetData sheetId="1055">
        <row r="1">
          <cell r="J1">
            <v>1.7453292519943295E-2</v>
          </cell>
        </row>
      </sheetData>
      <sheetData sheetId="1056">
        <row r="1">
          <cell r="J1">
            <v>1.7453292519943295E-2</v>
          </cell>
        </row>
      </sheetData>
      <sheetData sheetId="1057">
        <row r="1">
          <cell r="J1">
            <v>1.7453292519943295E-2</v>
          </cell>
        </row>
      </sheetData>
      <sheetData sheetId="1058">
        <row r="1">
          <cell r="J1">
            <v>1.7453292519943295E-2</v>
          </cell>
        </row>
      </sheetData>
      <sheetData sheetId="1059">
        <row r="1">
          <cell r="J1">
            <v>1.7453292519943295E-2</v>
          </cell>
        </row>
      </sheetData>
      <sheetData sheetId="1060">
        <row r="1">
          <cell r="J1">
            <v>1.7453292519943295E-2</v>
          </cell>
        </row>
      </sheetData>
      <sheetData sheetId="1061">
        <row r="1">
          <cell r="J1">
            <v>1.7453292519943295E-2</v>
          </cell>
        </row>
      </sheetData>
      <sheetData sheetId="1062">
        <row r="1">
          <cell r="J1">
            <v>1.7453292519943295E-2</v>
          </cell>
        </row>
      </sheetData>
      <sheetData sheetId="1063">
        <row r="1">
          <cell r="J1">
            <v>1.7453292519943295E-2</v>
          </cell>
        </row>
      </sheetData>
      <sheetData sheetId="1064">
        <row r="1">
          <cell r="J1">
            <v>1.7453292519943295E-2</v>
          </cell>
        </row>
      </sheetData>
      <sheetData sheetId="1065">
        <row r="1">
          <cell r="J1">
            <v>1.7453292519943295E-2</v>
          </cell>
        </row>
      </sheetData>
      <sheetData sheetId="1066">
        <row r="1">
          <cell r="J1">
            <v>1.7453292519943295E-2</v>
          </cell>
        </row>
      </sheetData>
      <sheetData sheetId="1067">
        <row r="1">
          <cell r="J1">
            <v>1.7453292519943295E-2</v>
          </cell>
        </row>
      </sheetData>
      <sheetData sheetId="1068">
        <row r="1">
          <cell r="J1">
            <v>1.7453292519943295E-2</v>
          </cell>
        </row>
      </sheetData>
      <sheetData sheetId="1069">
        <row r="1">
          <cell r="J1">
            <v>1.7453292519943295E-2</v>
          </cell>
        </row>
      </sheetData>
      <sheetData sheetId="1070">
        <row r="1">
          <cell r="J1">
            <v>1.7453292519943295E-2</v>
          </cell>
        </row>
      </sheetData>
      <sheetData sheetId="1071">
        <row r="1">
          <cell r="J1">
            <v>1.7453292519943295E-2</v>
          </cell>
        </row>
      </sheetData>
      <sheetData sheetId="1072">
        <row r="1">
          <cell r="J1">
            <v>1.7453292519943295E-2</v>
          </cell>
        </row>
      </sheetData>
      <sheetData sheetId="1073">
        <row r="1">
          <cell r="J1">
            <v>1.7453292519943295E-2</v>
          </cell>
        </row>
      </sheetData>
      <sheetData sheetId="1074">
        <row r="1">
          <cell r="J1">
            <v>1.7453292519943295E-2</v>
          </cell>
        </row>
      </sheetData>
      <sheetData sheetId="1075">
        <row r="1">
          <cell r="J1">
            <v>1.7453292519943295E-2</v>
          </cell>
        </row>
      </sheetData>
      <sheetData sheetId="1076">
        <row r="1">
          <cell r="J1">
            <v>1.7453292519943295E-2</v>
          </cell>
        </row>
      </sheetData>
      <sheetData sheetId="1077">
        <row r="1">
          <cell r="J1">
            <v>1.7453292519943295E-2</v>
          </cell>
        </row>
      </sheetData>
      <sheetData sheetId="1078">
        <row r="1">
          <cell r="J1">
            <v>1.7453292519943295E-2</v>
          </cell>
        </row>
      </sheetData>
      <sheetData sheetId="1079">
        <row r="1">
          <cell r="J1">
            <v>1.7453292519943295E-2</v>
          </cell>
        </row>
      </sheetData>
      <sheetData sheetId="1080">
        <row r="1">
          <cell r="J1">
            <v>1.7453292519943295E-2</v>
          </cell>
        </row>
      </sheetData>
      <sheetData sheetId="1081">
        <row r="1">
          <cell r="J1">
            <v>1.7453292519943295E-2</v>
          </cell>
        </row>
      </sheetData>
      <sheetData sheetId="1082">
        <row r="1">
          <cell r="J1">
            <v>1.7453292519943295E-2</v>
          </cell>
        </row>
      </sheetData>
      <sheetData sheetId="1083">
        <row r="1">
          <cell r="J1">
            <v>1.7453292519943295E-2</v>
          </cell>
        </row>
      </sheetData>
      <sheetData sheetId="1084">
        <row r="1">
          <cell r="J1">
            <v>1.7453292519943295E-2</v>
          </cell>
        </row>
      </sheetData>
      <sheetData sheetId="1085">
        <row r="1">
          <cell r="J1">
            <v>1.7453292519943295E-2</v>
          </cell>
        </row>
      </sheetData>
      <sheetData sheetId="1086">
        <row r="1">
          <cell r="J1">
            <v>1.7453292519943295E-2</v>
          </cell>
        </row>
      </sheetData>
      <sheetData sheetId="1087">
        <row r="1">
          <cell r="J1">
            <v>1.7453292519943295E-2</v>
          </cell>
        </row>
      </sheetData>
      <sheetData sheetId="1088">
        <row r="1">
          <cell r="J1">
            <v>1.7453292519943295E-2</v>
          </cell>
        </row>
      </sheetData>
      <sheetData sheetId="1089">
        <row r="1">
          <cell r="J1">
            <v>1.7453292519943295E-2</v>
          </cell>
        </row>
      </sheetData>
      <sheetData sheetId="1090">
        <row r="1">
          <cell r="J1">
            <v>1.7453292519943295E-2</v>
          </cell>
        </row>
      </sheetData>
      <sheetData sheetId="1091">
        <row r="1">
          <cell r="J1">
            <v>1.7453292519943295E-2</v>
          </cell>
        </row>
      </sheetData>
      <sheetData sheetId="1092">
        <row r="1">
          <cell r="J1">
            <v>1.7453292519943295E-2</v>
          </cell>
        </row>
      </sheetData>
      <sheetData sheetId="1093">
        <row r="1">
          <cell r="J1">
            <v>1.7453292519943295E-2</v>
          </cell>
        </row>
      </sheetData>
      <sheetData sheetId="1094">
        <row r="1">
          <cell r="J1">
            <v>1.7453292519943295E-2</v>
          </cell>
        </row>
      </sheetData>
      <sheetData sheetId="1095">
        <row r="1">
          <cell r="J1">
            <v>1.7453292519943295E-2</v>
          </cell>
        </row>
      </sheetData>
      <sheetData sheetId="1096">
        <row r="1">
          <cell r="J1">
            <v>1.7453292519943295E-2</v>
          </cell>
        </row>
      </sheetData>
      <sheetData sheetId="1097">
        <row r="1">
          <cell r="J1">
            <v>1.7453292519943295E-2</v>
          </cell>
        </row>
      </sheetData>
      <sheetData sheetId="1098">
        <row r="1">
          <cell r="J1">
            <v>1.7453292519943295E-2</v>
          </cell>
        </row>
      </sheetData>
      <sheetData sheetId="1099">
        <row r="1">
          <cell r="J1">
            <v>1.7453292519943295E-2</v>
          </cell>
        </row>
      </sheetData>
      <sheetData sheetId="1100">
        <row r="1">
          <cell r="J1">
            <v>1.7453292519943295E-2</v>
          </cell>
        </row>
      </sheetData>
      <sheetData sheetId="1101">
        <row r="1">
          <cell r="J1">
            <v>1.7453292519943295E-2</v>
          </cell>
        </row>
      </sheetData>
      <sheetData sheetId="1102">
        <row r="1">
          <cell r="J1">
            <v>1.7453292519943295E-2</v>
          </cell>
        </row>
      </sheetData>
      <sheetData sheetId="1103">
        <row r="1">
          <cell r="J1">
            <v>1.7453292519943295E-2</v>
          </cell>
        </row>
      </sheetData>
      <sheetData sheetId="1104">
        <row r="1">
          <cell r="J1">
            <v>1.7453292519943295E-2</v>
          </cell>
        </row>
      </sheetData>
      <sheetData sheetId="1105">
        <row r="1">
          <cell r="J1">
            <v>1.7453292519943295E-2</v>
          </cell>
        </row>
      </sheetData>
      <sheetData sheetId="1106">
        <row r="1">
          <cell r="J1">
            <v>1.7453292519943295E-2</v>
          </cell>
        </row>
      </sheetData>
      <sheetData sheetId="1107">
        <row r="1">
          <cell r="J1">
            <v>1.7453292519943295E-2</v>
          </cell>
        </row>
      </sheetData>
      <sheetData sheetId="1108">
        <row r="1">
          <cell r="J1">
            <v>1.7453292519943295E-2</v>
          </cell>
        </row>
      </sheetData>
      <sheetData sheetId="1109">
        <row r="1">
          <cell r="J1">
            <v>1.7453292519943295E-2</v>
          </cell>
        </row>
      </sheetData>
      <sheetData sheetId="1110">
        <row r="1">
          <cell r="J1">
            <v>1.7453292519943295E-2</v>
          </cell>
        </row>
      </sheetData>
      <sheetData sheetId="1111">
        <row r="1">
          <cell r="J1">
            <v>1.7453292519943295E-2</v>
          </cell>
        </row>
      </sheetData>
      <sheetData sheetId="1112">
        <row r="1">
          <cell r="J1">
            <v>1.7453292519943295E-2</v>
          </cell>
        </row>
      </sheetData>
      <sheetData sheetId="1113">
        <row r="1">
          <cell r="J1">
            <v>1.7453292519943295E-2</v>
          </cell>
        </row>
      </sheetData>
      <sheetData sheetId="1114">
        <row r="1">
          <cell r="J1">
            <v>1.7453292519943295E-2</v>
          </cell>
        </row>
      </sheetData>
      <sheetData sheetId="1115">
        <row r="1">
          <cell r="J1">
            <v>1.7453292519943295E-2</v>
          </cell>
        </row>
      </sheetData>
      <sheetData sheetId="1116">
        <row r="1">
          <cell r="J1">
            <v>1.7453292519943295E-2</v>
          </cell>
        </row>
      </sheetData>
      <sheetData sheetId="1117">
        <row r="1">
          <cell r="J1">
            <v>1.7453292519943295E-2</v>
          </cell>
        </row>
      </sheetData>
      <sheetData sheetId="1118">
        <row r="1">
          <cell r="J1">
            <v>1.7453292519943295E-2</v>
          </cell>
        </row>
      </sheetData>
      <sheetData sheetId="1119">
        <row r="1">
          <cell r="J1">
            <v>1.7453292519943295E-2</v>
          </cell>
        </row>
      </sheetData>
      <sheetData sheetId="1120">
        <row r="1">
          <cell r="J1">
            <v>1.7453292519943295E-2</v>
          </cell>
        </row>
      </sheetData>
      <sheetData sheetId="1121">
        <row r="1">
          <cell r="J1">
            <v>1.7453292519943295E-2</v>
          </cell>
        </row>
      </sheetData>
      <sheetData sheetId="1122">
        <row r="1">
          <cell r="J1">
            <v>1.7453292519943295E-2</v>
          </cell>
        </row>
      </sheetData>
      <sheetData sheetId="1123">
        <row r="1">
          <cell r="J1">
            <v>1.7453292519943295E-2</v>
          </cell>
        </row>
      </sheetData>
      <sheetData sheetId="1124">
        <row r="1">
          <cell r="J1">
            <v>1.7453292519943295E-2</v>
          </cell>
        </row>
      </sheetData>
      <sheetData sheetId="1125">
        <row r="1">
          <cell r="J1">
            <v>1.7453292519943295E-2</v>
          </cell>
        </row>
      </sheetData>
      <sheetData sheetId="1126">
        <row r="1">
          <cell r="J1">
            <v>1.7453292519943295E-2</v>
          </cell>
        </row>
      </sheetData>
      <sheetData sheetId="1127">
        <row r="1">
          <cell r="J1">
            <v>1.7453292519943295E-2</v>
          </cell>
        </row>
      </sheetData>
      <sheetData sheetId="1128">
        <row r="1">
          <cell r="J1">
            <v>1.7453292519943295E-2</v>
          </cell>
        </row>
      </sheetData>
      <sheetData sheetId="1129">
        <row r="1">
          <cell r="J1">
            <v>1.7453292519943295E-2</v>
          </cell>
        </row>
      </sheetData>
      <sheetData sheetId="1130">
        <row r="1">
          <cell r="J1">
            <v>1.7453292519943295E-2</v>
          </cell>
        </row>
      </sheetData>
      <sheetData sheetId="1131">
        <row r="1">
          <cell r="J1">
            <v>1.7453292519943295E-2</v>
          </cell>
        </row>
      </sheetData>
      <sheetData sheetId="1132">
        <row r="1">
          <cell r="J1">
            <v>1.7453292519943295E-2</v>
          </cell>
        </row>
      </sheetData>
      <sheetData sheetId="1133">
        <row r="1">
          <cell r="J1">
            <v>1.7453292519943295E-2</v>
          </cell>
        </row>
      </sheetData>
      <sheetData sheetId="1134">
        <row r="1">
          <cell r="J1">
            <v>1.7453292519943295E-2</v>
          </cell>
        </row>
      </sheetData>
      <sheetData sheetId="1135">
        <row r="1">
          <cell r="J1">
            <v>1.7453292519943295E-2</v>
          </cell>
        </row>
      </sheetData>
      <sheetData sheetId="1136">
        <row r="1">
          <cell r="J1">
            <v>1.7453292519943295E-2</v>
          </cell>
        </row>
      </sheetData>
      <sheetData sheetId="1137">
        <row r="1">
          <cell r="J1">
            <v>1.7453292519943295E-2</v>
          </cell>
        </row>
      </sheetData>
      <sheetData sheetId="1138">
        <row r="1">
          <cell r="J1">
            <v>1.7453292519943295E-2</v>
          </cell>
        </row>
      </sheetData>
      <sheetData sheetId="1139">
        <row r="1">
          <cell r="J1">
            <v>1.7453292519943295E-2</v>
          </cell>
        </row>
      </sheetData>
      <sheetData sheetId="1140">
        <row r="1">
          <cell r="J1">
            <v>1.7453292519943295E-2</v>
          </cell>
        </row>
      </sheetData>
      <sheetData sheetId="1141">
        <row r="1">
          <cell r="J1">
            <v>1.7453292519943295E-2</v>
          </cell>
        </row>
      </sheetData>
      <sheetData sheetId="1142">
        <row r="1">
          <cell r="J1">
            <v>1.7453292519943295E-2</v>
          </cell>
        </row>
      </sheetData>
      <sheetData sheetId="1143">
        <row r="1">
          <cell r="J1">
            <v>1.7453292519943295E-2</v>
          </cell>
        </row>
      </sheetData>
      <sheetData sheetId="1144">
        <row r="1">
          <cell r="J1">
            <v>1.7453292519943295E-2</v>
          </cell>
        </row>
      </sheetData>
      <sheetData sheetId="1145">
        <row r="1">
          <cell r="J1">
            <v>1.7453292519943295E-2</v>
          </cell>
        </row>
      </sheetData>
      <sheetData sheetId="1146">
        <row r="1">
          <cell r="J1">
            <v>1.7453292519943295E-2</v>
          </cell>
        </row>
      </sheetData>
      <sheetData sheetId="1147">
        <row r="1">
          <cell r="J1">
            <v>1.7453292519943295E-2</v>
          </cell>
        </row>
      </sheetData>
      <sheetData sheetId="1148">
        <row r="1">
          <cell r="J1">
            <v>1.7453292519943295E-2</v>
          </cell>
        </row>
      </sheetData>
      <sheetData sheetId="1149">
        <row r="1">
          <cell r="J1">
            <v>1.7453292519943295E-2</v>
          </cell>
        </row>
      </sheetData>
      <sheetData sheetId="1150">
        <row r="1">
          <cell r="J1">
            <v>1.7453292519943295E-2</v>
          </cell>
        </row>
      </sheetData>
      <sheetData sheetId="1151">
        <row r="1">
          <cell r="J1">
            <v>1.7453292519943295E-2</v>
          </cell>
        </row>
      </sheetData>
      <sheetData sheetId="1152">
        <row r="1">
          <cell r="J1">
            <v>1.7453292519943295E-2</v>
          </cell>
        </row>
      </sheetData>
      <sheetData sheetId="1153">
        <row r="1">
          <cell r="J1">
            <v>1.7453292519943295E-2</v>
          </cell>
        </row>
      </sheetData>
      <sheetData sheetId="1154">
        <row r="1">
          <cell r="J1">
            <v>1.7453292519943295E-2</v>
          </cell>
        </row>
      </sheetData>
      <sheetData sheetId="1155">
        <row r="1">
          <cell r="J1">
            <v>1.7453292519943295E-2</v>
          </cell>
        </row>
      </sheetData>
      <sheetData sheetId="1156">
        <row r="1">
          <cell r="J1">
            <v>1.7453292519943295E-2</v>
          </cell>
        </row>
      </sheetData>
      <sheetData sheetId="1157">
        <row r="1">
          <cell r="J1">
            <v>1.7453292519943295E-2</v>
          </cell>
        </row>
      </sheetData>
      <sheetData sheetId="1158">
        <row r="1">
          <cell r="J1">
            <v>1.7453292519943295E-2</v>
          </cell>
        </row>
      </sheetData>
      <sheetData sheetId="1159">
        <row r="1">
          <cell r="J1">
            <v>1.7453292519943295E-2</v>
          </cell>
        </row>
      </sheetData>
      <sheetData sheetId="1160">
        <row r="1">
          <cell r="J1">
            <v>1.7453292519943295E-2</v>
          </cell>
        </row>
      </sheetData>
      <sheetData sheetId="1161">
        <row r="1">
          <cell r="J1">
            <v>1.7453292519943295E-2</v>
          </cell>
        </row>
      </sheetData>
      <sheetData sheetId="1162">
        <row r="1">
          <cell r="J1">
            <v>1.7453292519943295E-2</v>
          </cell>
        </row>
      </sheetData>
      <sheetData sheetId="1163">
        <row r="1">
          <cell r="J1">
            <v>1.7453292519943295E-2</v>
          </cell>
        </row>
      </sheetData>
      <sheetData sheetId="1164">
        <row r="1">
          <cell r="J1">
            <v>1.7453292519943295E-2</v>
          </cell>
        </row>
      </sheetData>
      <sheetData sheetId="1165">
        <row r="1">
          <cell r="J1">
            <v>1.7453292519943295E-2</v>
          </cell>
        </row>
      </sheetData>
      <sheetData sheetId="1166">
        <row r="1">
          <cell r="J1">
            <v>1.7453292519943295E-2</v>
          </cell>
        </row>
      </sheetData>
      <sheetData sheetId="1167">
        <row r="1">
          <cell r="J1">
            <v>1.7453292519943295E-2</v>
          </cell>
        </row>
      </sheetData>
      <sheetData sheetId="1168">
        <row r="1">
          <cell r="J1">
            <v>1.7453292519943295E-2</v>
          </cell>
        </row>
      </sheetData>
      <sheetData sheetId="1169">
        <row r="1">
          <cell r="J1">
            <v>1.7453292519943295E-2</v>
          </cell>
        </row>
      </sheetData>
      <sheetData sheetId="1170">
        <row r="1">
          <cell r="J1">
            <v>1.7453292519943295E-2</v>
          </cell>
        </row>
      </sheetData>
      <sheetData sheetId="1171">
        <row r="1">
          <cell r="J1">
            <v>1.7453292519943295E-2</v>
          </cell>
        </row>
      </sheetData>
      <sheetData sheetId="1172">
        <row r="1">
          <cell r="J1">
            <v>1.7453292519943295E-2</v>
          </cell>
        </row>
      </sheetData>
      <sheetData sheetId="1173">
        <row r="1">
          <cell r="J1">
            <v>1.7453292519943295E-2</v>
          </cell>
        </row>
      </sheetData>
      <sheetData sheetId="1174">
        <row r="1">
          <cell r="J1">
            <v>1.7453292519943295E-2</v>
          </cell>
        </row>
      </sheetData>
      <sheetData sheetId="1175">
        <row r="1">
          <cell r="J1">
            <v>1.7453292519943295E-2</v>
          </cell>
        </row>
      </sheetData>
      <sheetData sheetId="1176">
        <row r="1">
          <cell r="J1">
            <v>1.7453292519943295E-2</v>
          </cell>
        </row>
      </sheetData>
      <sheetData sheetId="1177">
        <row r="1">
          <cell r="J1">
            <v>1.7453292519943295E-2</v>
          </cell>
        </row>
      </sheetData>
      <sheetData sheetId="1178">
        <row r="1">
          <cell r="J1">
            <v>1.7453292519943295E-2</v>
          </cell>
        </row>
      </sheetData>
      <sheetData sheetId="1179">
        <row r="1">
          <cell r="J1">
            <v>1.7453292519943295E-2</v>
          </cell>
        </row>
      </sheetData>
      <sheetData sheetId="1180">
        <row r="1">
          <cell r="J1">
            <v>1.7453292519943295E-2</v>
          </cell>
        </row>
      </sheetData>
      <sheetData sheetId="1181">
        <row r="1">
          <cell r="J1">
            <v>1.7453292519943295E-2</v>
          </cell>
        </row>
      </sheetData>
      <sheetData sheetId="1182">
        <row r="1">
          <cell r="J1">
            <v>1.7453292519943295E-2</v>
          </cell>
        </row>
      </sheetData>
      <sheetData sheetId="1183">
        <row r="1">
          <cell r="J1">
            <v>1.7453292519943295E-2</v>
          </cell>
        </row>
      </sheetData>
      <sheetData sheetId="1184">
        <row r="1">
          <cell r="J1">
            <v>1.7453292519943295E-2</v>
          </cell>
        </row>
      </sheetData>
      <sheetData sheetId="1185">
        <row r="1">
          <cell r="J1">
            <v>1.7453292519943295E-2</v>
          </cell>
        </row>
      </sheetData>
      <sheetData sheetId="1186">
        <row r="1">
          <cell r="J1">
            <v>1.7453292519943295E-2</v>
          </cell>
        </row>
      </sheetData>
      <sheetData sheetId="1187">
        <row r="1">
          <cell r="J1">
            <v>1.7453292519943295E-2</v>
          </cell>
        </row>
      </sheetData>
      <sheetData sheetId="1188">
        <row r="1">
          <cell r="J1">
            <v>1.7453292519943295E-2</v>
          </cell>
        </row>
      </sheetData>
      <sheetData sheetId="1189">
        <row r="1">
          <cell r="J1">
            <v>1.7453292519943295E-2</v>
          </cell>
        </row>
      </sheetData>
      <sheetData sheetId="1190">
        <row r="1">
          <cell r="J1">
            <v>1.7453292519943295E-2</v>
          </cell>
        </row>
      </sheetData>
      <sheetData sheetId="1191">
        <row r="1">
          <cell r="J1">
            <v>1.7453292519943295E-2</v>
          </cell>
        </row>
      </sheetData>
      <sheetData sheetId="1192">
        <row r="1">
          <cell r="J1">
            <v>1.7453292519943295E-2</v>
          </cell>
        </row>
      </sheetData>
      <sheetData sheetId="1193">
        <row r="1">
          <cell r="J1">
            <v>1.7453292519943295E-2</v>
          </cell>
        </row>
      </sheetData>
      <sheetData sheetId="1194">
        <row r="1">
          <cell r="J1">
            <v>1.7453292519943295E-2</v>
          </cell>
        </row>
      </sheetData>
      <sheetData sheetId="1195">
        <row r="1">
          <cell r="J1">
            <v>1.7453292519943295E-2</v>
          </cell>
        </row>
      </sheetData>
      <sheetData sheetId="1196">
        <row r="1">
          <cell r="J1">
            <v>1.7453292519943295E-2</v>
          </cell>
        </row>
      </sheetData>
      <sheetData sheetId="1197">
        <row r="1">
          <cell r="J1">
            <v>1.7453292519943295E-2</v>
          </cell>
        </row>
      </sheetData>
      <sheetData sheetId="1198">
        <row r="1">
          <cell r="J1">
            <v>1.7453292519943295E-2</v>
          </cell>
        </row>
      </sheetData>
      <sheetData sheetId="1199">
        <row r="1">
          <cell r="J1">
            <v>1.7453292519943295E-2</v>
          </cell>
        </row>
      </sheetData>
      <sheetData sheetId="1200">
        <row r="1">
          <cell r="J1">
            <v>1.7453292519943295E-2</v>
          </cell>
        </row>
      </sheetData>
      <sheetData sheetId="1201">
        <row r="1">
          <cell r="J1">
            <v>1.7453292519943295E-2</v>
          </cell>
        </row>
      </sheetData>
      <sheetData sheetId="1202">
        <row r="1">
          <cell r="J1">
            <v>1.7453292519943295E-2</v>
          </cell>
        </row>
      </sheetData>
      <sheetData sheetId="1203">
        <row r="1">
          <cell r="J1">
            <v>1.7453292519943295E-2</v>
          </cell>
        </row>
      </sheetData>
      <sheetData sheetId="1204">
        <row r="1">
          <cell r="J1">
            <v>1.7453292519943295E-2</v>
          </cell>
        </row>
      </sheetData>
      <sheetData sheetId="1205">
        <row r="1">
          <cell r="J1">
            <v>1.7453292519943295E-2</v>
          </cell>
        </row>
      </sheetData>
      <sheetData sheetId="1206">
        <row r="1">
          <cell r="J1">
            <v>1.7453292519943295E-2</v>
          </cell>
        </row>
      </sheetData>
      <sheetData sheetId="1207">
        <row r="1">
          <cell r="J1">
            <v>1.7453292519943295E-2</v>
          </cell>
        </row>
      </sheetData>
      <sheetData sheetId="1208">
        <row r="1">
          <cell r="J1">
            <v>1.7453292519943295E-2</v>
          </cell>
        </row>
      </sheetData>
      <sheetData sheetId="1209">
        <row r="1">
          <cell r="J1">
            <v>1.7453292519943295E-2</v>
          </cell>
        </row>
      </sheetData>
      <sheetData sheetId="1210">
        <row r="1">
          <cell r="J1">
            <v>1.7453292519943295E-2</v>
          </cell>
        </row>
      </sheetData>
      <sheetData sheetId="1211">
        <row r="1">
          <cell r="J1">
            <v>1.7453292519943295E-2</v>
          </cell>
        </row>
      </sheetData>
      <sheetData sheetId="1212">
        <row r="1">
          <cell r="J1">
            <v>1.7453292519943295E-2</v>
          </cell>
        </row>
      </sheetData>
      <sheetData sheetId="1213">
        <row r="1">
          <cell r="J1">
            <v>1.7453292519943295E-2</v>
          </cell>
        </row>
      </sheetData>
      <sheetData sheetId="1214">
        <row r="1">
          <cell r="J1">
            <v>1.7453292519943295E-2</v>
          </cell>
        </row>
      </sheetData>
      <sheetData sheetId="1215">
        <row r="1">
          <cell r="J1">
            <v>1.7453292519943295E-2</v>
          </cell>
        </row>
      </sheetData>
      <sheetData sheetId="1216">
        <row r="1">
          <cell r="J1">
            <v>1.7453292519943295E-2</v>
          </cell>
        </row>
      </sheetData>
      <sheetData sheetId="1217">
        <row r="1">
          <cell r="J1">
            <v>1.7453292519943295E-2</v>
          </cell>
        </row>
      </sheetData>
      <sheetData sheetId="1218">
        <row r="1">
          <cell r="J1">
            <v>1.7453292519943295E-2</v>
          </cell>
        </row>
      </sheetData>
      <sheetData sheetId="1219">
        <row r="1">
          <cell r="J1">
            <v>1.7453292519943295E-2</v>
          </cell>
        </row>
      </sheetData>
      <sheetData sheetId="1220">
        <row r="1">
          <cell r="J1">
            <v>1.7453292519943295E-2</v>
          </cell>
        </row>
      </sheetData>
      <sheetData sheetId="1221">
        <row r="1">
          <cell r="J1">
            <v>1.7453292519943295E-2</v>
          </cell>
        </row>
      </sheetData>
      <sheetData sheetId="1222">
        <row r="1">
          <cell r="J1">
            <v>1.7453292519943295E-2</v>
          </cell>
        </row>
      </sheetData>
      <sheetData sheetId="1223">
        <row r="1">
          <cell r="J1">
            <v>1.7453292519943295E-2</v>
          </cell>
        </row>
      </sheetData>
      <sheetData sheetId="1224">
        <row r="1">
          <cell r="J1">
            <v>1.7453292519943295E-2</v>
          </cell>
        </row>
      </sheetData>
      <sheetData sheetId="1225">
        <row r="1">
          <cell r="J1">
            <v>1.7453292519943295E-2</v>
          </cell>
        </row>
      </sheetData>
      <sheetData sheetId="1226">
        <row r="1">
          <cell r="J1">
            <v>1.7453292519943295E-2</v>
          </cell>
        </row>
      </sheetData>
      <sheetData sheetId="1227">
        <row r="1">
          <cell r="J1">
            <v>1.7453292519943295E-2</v>
          </cell>
        </row>
      </sheetData>
      <sheetData sheetId="1228">
        <row r="1">
          <cell r="J1">
            <v>1.7453292519943295E-2</v>
          </cell>
        </row>
      </sheetData>
      <sheetData sheetId="1229">
        <row r="1">
          <cell r="J1">
            <v>1.7453292519943295E-2</v>
          </cell>
        </row>
      </sheetData>
      <sheetData sheetId="1230">
        <row r="1">
          <cell r="J1">
            <v>1.7453292519943295E-2</v>
          </cell>
        </row>
      </sheetData>
      <sheetData sheetId="1231">
        <row r="1">
          <cell r="J1">
            <v>1.7453292519943295E-2</v>
          </cell>
        </row>
      </sheetData>
      <sheetData sheetId="1232">
        <row r="1">
          <cell r="J1">
            <v>1.7453292519943295E-2</v>
          </cell>
        </row>
      </sheetData>
      <sheetData sheetId="1233">
        <row r="1">
          <cell r="J1">
            <v>1.7453292519943295E-2</v>
          </cell>
        </row>
      </sheetData>
      <sheetData sheetId="1234">
        <row r="1">
          <cell r="J1">
            <v>1.7453292519943295E-2</v>
          </cell>
        </row>
      </sheetData>
      <sheetData sheetId="1235">
        <row r="1">
          <cell r="J1">
            <v>1.7453292519943295E-2</v>
          </cell>
        </row>
      </sheetData>
      <sheetData sheetId="1236">
        <row r="1">
          <cell r="J1">
            <v>1.7453292519943295E-2</v>
          </cell>
        </row>
      </sheetData>
      <sheetData sheetId="1237">
        <row r="1">
          <cell r="J1">
            <v>1.7453292519943295E-2</v>
          </cell>
        </row>
      </sheetData>
      <sheetData sheetId="1238">
        <row r="1">
          <cell r="J1">
            <v>1.7453292519943295E-2</v>
          </cell>
        </row>
      </sheetData>
      <sheetData sheetId="1239">
        <row r="1">
          <cell r="J1">
            <v>1.7453292519943295E-2</v>
          </cell>
        </row>
      </sheetData>
      <sheetData sheetId="1240">
        <row r="1">
          <cell r="J1">
            <v>1.7453292519943295E-2</v>
          </cell>
        </row>
      </sheetData>
      <sheetData sheetId="1241">
        <row r="1">
          <cell r="J1">
            <v>1.7453292519943295E-2</v>
          </cell>
        </row>
      </sheetData>
      <sheetData sheetId="1242">
        <row r="1">
          <cell r="J1">
            <v>1.7453292519943295E-2</v>
          </cell>
        </row>
      </sheetData>
      <sheetData sheetId="1243">
        <row r="1">
          <cell r="J1">
            <v>1.7453292519943295E-2</v>
          </cell>
        </row>
      </sheetData>
      <sheetData sheetId="1244">
        <row r="1">
          <cell r="J1">
            <v>1.7453292519943295E-2</v>
          </cell>
        </row>
      </sheetData>
      <sheetData sheetId="1245">
        <row r="1">
          <cell r="J1">
            <v>1.7453292519943295E-2</v>
          </cell>
        </row>
      </sheetData>
      <sheetData sheetId="1246">
        <row r="1">
          <cell r="J1">
            <v>1.7453292519943295E-2</v>
          </cell>
        </row>
      </sheetData>
      <sheetData sheetId="1247">
        <row r="1">
          <cell r="J1">
            <v>1.7453292519943295E-2</v>
          </cell>
        </row>
      </sheetData>
      <sheetData sheetId="1248">
        <row r="1">
          <cell r="J1">
            <v>1.7453292519943295E-2</v>
          </cell>
        </row>
      </sheetData>
      <sheetData sheetId="1249">
        <row r="1">
          <cell r="J1">
            <v>1.7453292519943295E-2</v>
          </cell>
        </row>
      </sheetData>
      <sheetData sheetId="1250">
        <row r="1">
          <cell r="J1">
            <v>1.7453292519943295E-2</v>
          </cell>
        </row>
      </sheetData>
      <sheetData sheetId="1251">
        <row r="1">
          <cell r="J1">
            <v>1.7453292519943295E-2</v>
          </cell>
        </row>
      </sheetData>
      <sheetData sheetId="1252">
        <row r="1">
          <cell r="J1">
            <v>1.7453292519943295E-2</v>
          </cell>
        </row>
      </sheetData>
      <sheetData sheetId="1253">
        <row r="1">
          <cell r="J1">
            <v>1.7453292519943295E-2</v>
          </cell>
        </row>
      </sheetData>
      <sheetData sheetId="1254">
        <row r="1">
          <cell r="J1">
            <v>1.7453292519943295E-2</v>
          </cell>
        </row>
      </sheetData>
      <sheetData sheetId="1255">
        <row r="1">
          <cell r="J1">
            <v>1.7453292519943295E-2</v>
          </cell>
        </row>
      </sheetData>
      <sheetData sheetId="1256">
        <row r="1">
          <cell r="J1">
            <v>1.7453292519943295E-2</v>
          </cell>
        </row>
      </sheetData>
      <sheetData sheetId="1257">
        <row r="1">
          <cell r="J1">
            <v>1.7453292519943295E-2</v>
          </cell>
        </row>
      </sheetData>
      <sheetData sheetId="1258">
        <row r="1">
          <cell r="J1">
            <v>1.7453292519943295E-2</v>
          </cell>
        </row>
      </sheetData>
      <sheetData sheetId="1259">
        <row r="1">
          <cell r="J1">
            <v>1.7453292519943295E-2</v>
          </cell>
        </row>
      </sheetData>
      <sheetData sheetId="1260">
        <row r="1">
          <cell r="J1">
            <v>1.7453292519943295E-2</v>
          </cell>
        </row>
      </sheetData>
      <sheetData sheetId="1261">
        <row r="1">
          <cell r="J1">
            <v>1.7453292519943295E-2</v>
          </cell>
        </row>
      </sheetData>
      <sheetData sheetId="1262">
        <row r="1">
          <cell r="J1">
            <v>1.7453292519943295E-2</v>
          </cell>
        </row>
      </sheetData>
      <sheetData sheetId="1263">
        <row r="1">
          <cell r="J1">
            <v>1.7453292519943295E-2</v>
          </cell>
        </row>
      </sheetData>
      <sheetData sheetId="1264">
        <row r="1">
          <cell r="J1">
            <v>1.7453292519943295E-2</v>
          </cell>
        </row>
      </sheetData>
      <sheetData sheetId="1265">
        <row r="1">
          <cell r="J1">
            <v>1.7453292519943295E-2</v>
          </cell>
        </row>
      </sheetData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1">
          <cell r="J1">
            <v>1.7453292519943295E-2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>
        <row r="1">
          <cell r="J1">
            <v>1.7453292519943295E-2</v>
          </cell>
        </row>
      </sheetData>
      <sheetData sheetId="1289">
        <row r="1">
          <cell r="J1">
            <v>1.7453292519943295E-2</v>
          </cell>
        </row>
      </sheetData>
      <sheetData sheetId="1290">
        <row r="1">
          <cell r="J1">
            <v>1.7453292519943295E-2</v>
          </cell>
        </row>
      </sheetData>
      <sheetData sheetId="1291">
        <row r="1">
          <cell r="J1">
            <v>1.7453292519943295E-2</v>
          </cell>
        </row>
      </sheetData>
      <sheetData sheetId="1292">
        <row r="1">
          <cell r="J1">
            <v>1.7453292519943295E-2</v>
          </cell>
        </row>
      </sheetData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>
        <row r="1">
          <cell r="J1">
            <v>1.7453292519943295E-2</v>
          </cell>
        </row>
      </sheetData>
      <sheetData sheetId="1303">
        <row r="1">
          <cell r="J1">
            <v>1.7453292519943295E-2</v>
          </cell>
        </row>
      </sheetData>
      <sheetData sheetId="1304">
        <row r="1">
          <cell r="J1">
            <v>1.7453292519943295E-2</v>
          </cell>
        </row>
      </sheetData>
      <sheetData sheetId="1305" refreshError="1"/>
      <sheetData sheetId="1306" refreshError="1"/>
      <sheetData sheetId="1307" refreshError="1"/>
      <sheetData sheetId="1308">
        <row r="1">
          <cell r="J1">
            <v>1.7453292519943295E-2</v>
          </cell>
        </row>
      </sheetData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1">
          <cell r="J1">
            <v>1.7453292519943295E-2</v>
          </cell>
        </row>
      </sheetData>
      <sheetData sheetId="1322">
        <row r="1">
          <cell r="J1">
            <v>1.7453292519943295E-2</v>
          </cell>
        </row>
      </sheetData>
      <sheetData sheetId="1323">
        <row r="1">
          <cell r="J1">
            <v>1.7453292519943295E-2</v>
          </cell>
        </row>
      </sheetData>
      <sheetData sheetId="1324">
        <row r="1">
          <cell r="J1">
            <v>1.7453292519943295E-2</v>
          </cell>
        </row>
      </sheetData>
      <sheetData sheetId="1325">
        <row r="1">
          <cell r="J1">
            <v>1.7453292519943295E-2</v>
          </cell>
        </row>
      </sheetData>
      <sheetData sheetId="1326">
        <row r="1">
          <cell r="J1">
            <v>1.7453292519943295E-2</v>
          </cell>
        </row>
      </sheetData>
      <sheetData sheetId="1327">
        <row r="1">
          <cell r="J1">
            <v>1.7453292519943295E-2</v>
          </cell>
        </row>
      </sheetData>
      <sheetData sheetId="1328">
        <row r="1">
          <cell r="J1">
            <v>1.7453292519943295E-2</v>
          </cell>
        </row>
      </sheetData>
      <sheetData sheetId="1329">
        <row r="1">
          <cell r="J1">
            <v>1.7453292519943295E-2</v>
          </cell>
        </row>
      </sheetData>
      <sheetData sheetId="1330">
        <row r="1">
          <cell r="J1">
            <v>1.7453292519943295E-2</v>
          </cell>
        </row>
      </sheetData>
      <sheetData sheetId="1331">
        <row r="1">
          <cell r="J1">
            <v>1.7453292519943295E-2</v>
          </cell>
        </row>
      </sheetData>
      <sheetData sheetId="1332">
        <row r="1">
          <cell r="J1">
            <v>1.7453292519943295E-2</v>
          </cell>
        </row>
      </sheetData>
      <sheetData sheetId="1333">
        <row r="1">
          <cell r="J1">
            <v>1.7453292519943295E-2</v>
          </cell>
        </row>
      </sheetData>
      <sheetData sheetId="1334">
        <row r="1">
          <cell r="J1">
            <v>1.7453292519943295E-2</v>
          </cell>
        </row>
      </sheetData>
      <sheetData sheetId="1335">
        <row r="1">
          <cell r="J1">
            <v>1.7453292519943295E-2</v>
          </cell>
        </row>
      </sheetData>
      <sheetData sheetId="1336">
        <row r="1">
          <cell r="J1">
            <v>1.7453292519943295E-2</v>
          </cell>
        </row>
      </sheetData>
      <sheetData sheetId="1337">
        <row r="1">
          <cell r="J1">
            <v>1.7453292519943295E-2</v>
          </cell>
        </row>
      </sheetData>
      <sheetData sheetId="1338">
        <row r="1">
          <cell r="J1">
            <v>1.7453292519943295E-2</v>
          </cell>
        </row>
      </sheetData>
      <sheetData sheetId="1339">
        <row r="1">
          <cell r="J1">
            <v>1.7453292519943295E-2</v>
          </cell>
        </row>
      </sheetData>
      <sheetData sheetId="1340">
        <row r="1">
          <cell r="J1">
            <v>1.7453292519943295E-2</v>
          </cell>
        </row>
      </sheetData>
      <sheetData sheetId="1341">
        <row r="1">
          <cell r="J1">
            <v>1.7453292519943295E-2</v>
          </cell>
        </row>
      </sheetData>
      <sheetData sheetId="1342">
        <row r="1">
          <cell r="J1">
            <v>1.7453292519943295E-2</v>
          </cell>
        </row>
      </sheetData>
      <sheetData sheetId="1343">
        <row r="1">
          <cell r="J1">
            <v>1.7453292519943295E-2</v>
          </cell>
        </row>
      </sheetData>
      <sheetData sheetId="1344">
        <row r="1">
          <cell r="J1">
            <v>1.7453292519943295E-2</v>
          </cell>
        </row>
      </sheetData>
      <sheetData sheetId="1345">
        <row r="1">
          <cell r="J1">
            <v>1.7453292519943295E-2</v>
          </cell>
        </row>
      </sheetData>
      <sheetData sheetId="1346">
        <row r="1">
          <cell r="J1">
            <v>1.7453292519943295E-2</v>
          </cell>
        </row>
      </sheetData>
      <sheetData sheetId="1347">
        <row r="1">
          <cell r="J1">
            <v>1.7453292519943295E-2</v>
          </cell>
        </row>
      </sheetData>
      <sheetData sheetId="1348">
        <row r="1">
          <cell r="J1">
            <v>1.7453292519943295E-2</v>
          </cell>
        </row>
      </sheetData>
      <sheetData sheetId="1349">
        <row r="1">
          <cell r="J1">
            <v>1.7453292519943295E-2</v>
          </cell>
        </row>
      </sheetData>
      <sheetData sheetId="1350">
        <row r="1">
          <cell r="J1">
            <v>1.7453292519943295E-2</v>
          </cell>
        </row>
      </sheetData>
      <sheetData sheetId="1351">
        <row r="1">
          <cell r="J1">
            <v>1.7453292519943295E-2</v>
          </cell>
        </row>
      </sheetData>
      <sheetData sheetId="1352">
        <row r="1">
          <cell r="J1">
            <v>1.7453292519943295E-2</v>
          </cell>
        </row>
      </sheetData>
      <sheetData sheetId="1353">
        <row r="1">
          <cell r="J1">
            <v>1.7453292519943295E-2</v>
          </cell>
        </row>
      </sheetData>
      <sheetData sheetId="1354">
        <row r="1">
          <cell r="J1">
            <v>1.7453292519943295E-2</v>
          </cell>
        </row>
      </sheetData>
      <sheetData sheetId="1355">
        <row r="1">
          <cell r="J1">
            <v>1.7453292519943295E-2</v>
          </cell>
        </row>
      </sheetData>
      <sheetData sheetId="1356">
        <row r="1">
          <cell r="J1">
            <v>1.7453292519943295E-2</v>
          </cell>
        </row>
      </sheetData>
      <sheetData sheetId="1357">
        <row r="1">
          <cell r="J1">
            <v>1.7453292519943295E-2</v>
          </cell>
        </row>
      </sheetData>
      <sheetData sheetId="1358">
        <row r="1">
          <cell r="J1">
            <v>1.7453292519943295E-2</v>
          </cell>
        </row>
      </sheetData>
      <sheetData sheetId="1359">
        <row r="1">
          <cell r="J1">
            <v>1.7453292519943295E-2</v>
          </cell>
        </row>
      </sheetData>
      <sheetData sheetId="1360">
        <row r="1">
          <cell r="J1">
            <v>1.7453292519943295E-2</v>
          </cell>
        </row>
      </sheetData>
      <sheetData sheetId="1361">
        <row r="1">
          <cell r="J1">
            <v>1.7453292519943295E-2</v>
          </cell>
        </row>
      </sheetData>
      <sheetData sheetId="1362">
        <row r="1">
          <cell r="J1">
            <v>1.7453292519943295E-2</v>
          </cell>
        </row>
      </sheetData>
      <sheetData sheetId="1363">
        <row r="1">
          <cell r="J1">
            <v>1.7453292519943295E-2</v>
          </cell>
        </row>
      </sheetData>
      <sheetData sheetId="1364">
        <row r="1">
          <cell r="J1">
            <v>1.7453292519943295E-2</v>
          </cell>
        </row>
      </sheetData>
      <sheetData sheetId="1365">
        <row r="1">
          <cell r="J1">
            <v>1.7453292519943295E-2</v>
          </cell>
        </row>
      </sheetData>
      <sheetData sheetId="1366">
        <row r="1">
          <cell r="J1">
            <v>1.7453292519943295E-2</v>
          </cell>
        </row>
      </sheetData>
      <sheetData sheetId="1367">
        <row r="1">
          <cell r="J1">
            <v>1.7453292519943295E-2</v>
          </cell>
        </row>
      </sheetData>
      <sheetData sheetId="1368">
        <row r="1">
          <cell r="J1">
            <v>1.7453292519943295E-2</v>
          </cell>
        </row>
      </sheetData>
      <sheetData sheetId="1369">
        <row r="1">
          <cell r="J1">
            <v>1.7453292519943295E-2</v>
          </cell>
        </row>
      </sheetData>
      <sheetData sheetId="1370">
        <row r="1">
          <cell r="J1">
            <v>1.7453292519943295E-2</v>
          </cell>
        </row>
      </sheetData>
      <sheetData sheetId="1371">
        <row r="1">
          <cell r="J1">
            <v>1.7453292519943295E-2</v>
          </cell>
        </row>
      </sheetData>
      <sheetData sheetId="1372">
        <row r="1">
          <cell r="J1">
            <v>1.7453292519943295E-2</v>
          </cell>
        </row>
      </sheetData>
      <sheetData sheetId="1373">
        <row r="1">
          <cell r="J1">
            <v>1.7453292519943295E-2</v>
          </cell>
        </row>
      </sheetData>
      <sheetData sheetId="1374">
        <row r="1">
          <cell r="J1">
            <v>1.7453292519943295E-2</v>
          </cell>
        </row>
      </sheetData>
      <sheetData sheetId="1375">
        <row r="1">
          <cell r="J1">
            <v>1.7453292519943295E-2</v>
          </cell>
        </row>
      </sheetData>
      <sheetData sheetId="1376">
        <row r="1">
          <cell r="J1">
            <v>1.7453292519943295E-2</v>
          </cell>
        </row>
      </sheetData>
      <sheetData sheetId="1377">
        <row r="1">
          <cell r="J1">
            <v>1.7453292519943295E-2</v>
          </cell>
        </row>
      </sheetData>
      <sheetData sheetId="1378">
        <row r="1">
          <cell r="J1">
            <v>1.7453292519943295E-2</v>
          </cell>
        </row>
      </sheetData>
      <sheetData sheetId="1379">
        <row r="1">
          <cell r="J1">
            <v>1.7453292519943295E-2</v>
          </cell>
        </row>
      </sheetData>
      <sheetData sheetId="1380">
        <row r="1">
          <cell r="J1">
            <v>1.7453292519943295E-2</v>
          </cell>
        </row>
      </sheetData>
      <sheetData sheetId="1381">
        <row r="1">
          <cell r="J1">
            <v>1.7453292519943295E-2</v>
          </cell>
        </row>
      </sheetData>
      <sheetData sheetId="1382">
        <row r="1">
          <cell r="J1">
            <v>1.7453292519943295E-2</v>
          </cell>
        </row>
      </sheetData>
      <sheetData sheetId="1383">
        <row r="1">
          <cell r="J1">
            <v>1.7453292519943295E-2</v>
          </cell>
        </row>
      </sheetData>
      <sheetData sheetId="1384">
        <row r="1">
          <cell r="J1">
            <v>1.7453292519943295E-2</v>
          </cell>
        </row>
      </sheetData>
      <sheetData sheetId="1385">
        <row r="1">
          <cell r="J1">
            <v>1.7453292519943295E-2</v>
          </cell>
        </row>
      </sheetData>
      <sheetData sheetId="1386">
        <row r="1">
          <cell r="J1">
            <v>1.7453292519943295E-2</v>
          </cell>
        </row>
      </sheetData>
      <sheetData sheetId="1387">
        <row r="1">
          <cell r="J1">
            <v>1.7453292519943295E-2</v>
          </cell>
        </row>
      </sheetData>
      <sheetData sheetId="1388">
        <row r="1">
          <cell r="J1">
            <v>1.7453292519943295E-2</v>
          </cell>
        </row>
      </sheetData>
      <sheetData sheetId="1389">
        <row r="1">
          <cell r="J1">
            <v>1.7453292519943295E-2</v>
          </cell>
        </row>
      </sheetData>
      <sheetData sheetId="1390">
        <row r="1">
          <cell r="J1">
            <v>1.7453292519943295E-2</v>
          </cell>
        </row>
      </sheetData>
      <sheetData sheetId="1391">
        <row r="1">
          <cell r="J1">
            <v>1.7453292519943295E-2</v>
          </cell>
        </row>
      </sheetData>
      <sheetData sheetId="1392">
        <row r="1">
          <cell r="J1">
            <v>1.7453292519943295E-2</v>
          </cell>
        </row>
      </sheetData>
      <sheetData sheetId="1393">
        <row r="1">
          <cell r="J1">
            <v>1.7453292519943295E-2</v>
          </cell>
        </row>
      </sheetData>
      <sheetData sheetId="1394">
        <row r="1">
          <cell r="J1">
            <v>1.7453292519943295E-2</v>
          </cell>
        </row>
      </sheetData>
      <sheetData sheetId="1395">
        <row r="1">
          <cell r="J1">
            <v>1.7453292519943295E-2</v>
          </cell>
        </row>
      </sheetData>
      <sheetData sheetId="1396">
        <row r="1">
          <cell r="J1">
            <v>1.7453292519943295E-2</v>
          </cell>
        </row>
      </sheetData>
      <sheetData sheetId="1397">
        <row r="1">
          <cell r="J1">
            <v>1.7453292519943295E-2</v>
          </cell>
        </row>
      </sheetData>
      <sheetData sheetId="1398">
        <row r="1">
          <cell r="J1">
            <v>1.7453292519943295E-2</v>
          </cell>
        </row>
      </sheetData>
      <sheetData sheetId="1399">
        <row r="1">
          <cell r="J1">
            <v>1.7453292519943295E-2</v>
          </cell>
        </row>
      </sheetData>
      <sheetData sheetId="1400">
        <row r="1">
          <cell r="J1">
            <v>1.7453292519943295E-2</v>
          </cell>
        </row>
      </sheetData>
      <sheetData sheetId="1401">
        <row r="1">
          <cell r="J1">
            <v>1.7453292519943295E-2</v>
          </cell>
        </row>
      </sheetData>
      <sheetData sheetId="1402">
        <row r="1">
          <cell r="J1">
            <v>1.7453292519943295E-2</v>
          </cell>
        </row>
      </sheetData>
      <sheetData sheetId="1403">
        <row r="1">
          <cell r="J1">
            <v>1.7453292519943295E-2</v>
          </cell>
        </row>
      </sheetData>
      <sheetData sheetId="1404">
        <row r="1">
          <cell r="J1">
            <v>1.7453292519943295E-2</v>
          </cell>
        </row>
      </sheetData>
      <sheetData sheetId="1405">
        <row r="1">
          <cell r="J1">
            <v>1.7453292519943295E-2</v>
          </cell>
        </row>
      </sheetData>
      <sheetData sheetId="1406">
        <row r="1">
          <cell r="J1">
            <v>1.7453292519943295E-2</v>
          </cell>
        </row>
      </sheetData>
      <sheetData sheetId="1407">
        <row r="1">
          <cell r="J1">
            <v>1.7453292519943295E-2</v>
          </cell>
        </row>
      </sheetData>
      <sheetData sheetId="1408">
        <row r="1">
          <cell r="J1">
            <v>1.7453292519943295E-2</v>
          </cell>
        </row>
      </sheetData>
      <sheetData sheetId="1409">
        <row r="1">
          <cell r="J1">
            <v>1.7453292519943295E-2</v>
          </cell>
        </row>
      </sheetData>
      <sheetData sheetId="1410">
        <row r="1">
          <cell r="J1">
            <v>1.7453292519943295E-2</v>
          </cell>
        </row>
      </sheetData>
      <sheetData sheetId="1411">
        <row r="1">
          <cell r="J1">
            <v>1.7453292519943295E-2</v>
          </cell>
        </row>
      </sheetData>
      <sheetData sheetId="1412">
        <row r="1">
          <cell r="J1">
            <v>1.7453292519943295E-2</v>
          </cell>
        </row>
      </sheetData>
      <sheetData sheetId="1413">
        <row r="1">
          <cell r="J1">
            <v>1.7453292519943295E-2</v>
          </cell>
        </row>
      </sheetData>
      <sheetData sheetId="1414">
        <row r="1">
          <cell r="J1">
            <v>1.7453292519943295E-2</v>
          </cell>
        </row>
      </sheetData>
      <sheetData sheetId="1415">
        <row r="1">
          <cell r="J1">
            <v>1.7453292519943295E-2</v>
          </cell>
        </row>
      </sheetData>
      <sheetData sheetId="1416">
        <row r="1">
          <cell r="J1">
            <v>1.7453292519943295E-2</v>
          </cell>
        </row>
      </sheetData>
      <sheetData sheetId="1417">
        <row r="1">
          <cell r="J1">
            <v>1.7453292519943295E-2</v>
          </cell>
        </row>
      </sheetData>
      <sheetData sheetId="1418">
        <row r="1">
          <cell r="J1">
            <v>1.7453292519943295E-2</v>
          </cell>
        </row>
      </sheetData>
      <sheetData sheetId="1419">
        <row r="1">
          <cell r="J1">
            <v>1.7453292519943295E-2</v>
          </cell>
        </row>
      </sheetData>
      <sheetData sheetId="1420">
        <row r="1">
          <cell r="J1">
            <v>1.7453292519943295E-2</v>
          </cell>
        </row>
      </sheetData>
      <sheetData sheetId="1421">
        <row r="1">
          <cell r="J1">
            <v>1.7453292519943295E-2</v>
          </cell>
        </row>
      </sheetData>
      <sheetData sheetId="1422">
        <row r="1">
          <cell r="J1">
            <v>1.7453292519943295E-2</v>
          </cell>
        </row>
      </sheetData>
      <sheetData sheetId="1423">
        <row r="1">
          <cell r="J1">
            <v>1.7453292519943295E-2</v>
          </cell>
        </row>
      </sheetData>
      <sheetData sheetId="1424">
        <row r="1">
          <cell r="J1">
            <v>1.7453292519943295E-2</v>
          </cell>
        </row>
      </sheetData>
      <sheetData sheetId="1425">
        <row r="1">
          <cell r="J1">
            <v>1.7453292519943295E-2</v>
          </cell>
        </row>
      </sheetData>
      <sheetData sheetId="1426">
        <row r="1">
          <cell r="J1">
            <v>1.7453292519943295E-2</v>
          </cell>
        </row>
      </sheetData>
      <sheetData sheetId="1427">
        <row r="1">
          <cell r="J1">
            <v>1.7453292519943295E-2</v>
          </cell>
        </row>
      </sheetData>
      <sheetData sheetId="1428">
        <row r="1">
          <cell r="J1">
            <v>1.7453292519943295E-2</v>
          </cell>
        </row>
      </sheetData>
      <sheetData sheetId="1429">
        <row r="1">
          <cell r="J1">
            <v>1.7453292519943295E-2</v>
          </cell>
        </row>
      </sheetData>
      <sheetData sheetId="1430">
        <row r="1">
          <cell r="J1">
            <v>1.7453292519943295E-2</v>
          </cell>
        </row>
      </sheetData>
      <sheetData sheetId="1431">
        <row r="1">
          <cell r="J1">
            <v>1.7453292519943295E-2</v>
          </cell>
        </row>
      </sheetData>
      <sheetData sheetId="1432">
        <row r="1">
          <cell r="J1">
            <v>1.7453292519943295E-2</v>
          </cell>
        </row>
      </sheetData>
      <sheetData sheetId="1433">
        <row r="1">
          <cell r="J1">
            <v>1.7453292519943295E-2</v>
          </cell>
        </row>
      </sheetData>
      <sheetData sheetId="1434">
        <row r="1">
          <cell r="J1">
            <v>1.7453292519943295E-2</v>
          </cell>
        </row>
      </sheetData>
      <sheetData sheetId="1435">
        <row r="1">
          <cell r="J1">
            <v>1.7453292519943295E-2</v>
          </cell>
        </row>
      </sheetData>
      <sheetData sheetId="1436">
        <row r="1">
          <cell r="J1">
            <v>1.7453292519943295E-2</v>
          </cell>
        </row>
      </sheetData>
      <sheetData sheetId="1437">
        <row r="1">
          <cell r="J1">
            <v>1.7453292519943295E-2</v>
          </cell>
        </row>
      </sheetData>
      <sheetData sheetId="1438">
        <row r="1">
          <cell r="J1">
            <v>1.7453292519943295E-2</v>
          </cell>
        </row>
      </sheetData>
      <sheetData sheetId="1439">
        <row r="1">
          <cell r="J1">
            <v>1.7453292519943295E-2</v>
          </cell>
        </row>
      </sheetData>
      <sheetData sheetId="1440">
        <row r="1">
          <cell r="J1">
            <v>1.7453292519943295E-2</v>
          </cell>
        </row>
      </sheetData>
      <sheetData sheetId="1441">
        <row r="1">
          <cell r="J1">
            <v>1.7453292519943295E-2</v>
          </cell>
        </row>
      </sheetData>
      <sheetData sheetId="1442">
        <row r="1">
          <cell r="J1">
            <v>1.7453292519943295E-2</v>
          </cell>
        </row>
      </sheetData>
      <sheetData sheetId="1443">
        <row r="1">
          <cell r="J1">
            <v>1.7453292519943295E-2</v>
          </cell>
        </row>
      </sheetData>
      <sheetData sheetId="1444">
        <row r="1">
          <cell r="J1">
            <v>1.7453292519943295E-2</v>
          </cell>
        </row>
      </sheetData>
      <sheetData sheetId="1445">
        <row r="1">
          <cell r="J1">
            <v>1.7453292519943295E-2</v>
          </cell>
        </row>
      </sheetData>
      <sheetData sheetId="1446">
        <row r="1">
          <cell r="J1">
            <v>1.7453292519943295E-2</v>
          </cell>
        </row>
      </sheetData>
      <sheetData sheetId="1447">
        <row r="1">
          <cell r="J1">
            <v>1.7453292519943295E-2</v>
          </cell>
        </row>
      </sheetData>
      <sheetData sheetId="1448">
        <row r="1">
          <cell r="J1">
            <v>1.7453292519943295E-2</v>
          </cell>
        </row>
      </sheetData>
      <sheetData sheetId="1449">
        <row r="1">
          <cell r="J1">
            <v>1.7453292519943295E-2</v>
          </cell>
        </row>
      </sheetData>
      <sheetData sheetId="1450">
        <row r="1">
          <cell r="J1">
            <v>1.7453292519943295E-2</v>
          </cell>
        </row>
      </sheetData>
      <sheetData sheetId="1451">
        <row r="1">
          <cell r="J1">
            <v>1.7453292519943295E-2</v>
          </cell>
        </row>
      </sheetData>
      <sheetData sheetId="1452">
        <row r="1">
          <cell r="J1">
            <v>1.7453292519943295E-2</v>
          </cell>
        </row>
      </sheetData>
      <sheetData sheetId="1453">
        <row r="1">
          <cell r="J1">
            <v>1.7453292519943295E-2</v>
          </cell>
        </row>
      </sheetData>
      <sheetData sheetId="1454">
        <row r="1">
          <cell r="J1">
            <v>1.7453292519943295E-2</v>
          </cell>
        </row>
      </sheetData>
      <sheetData sheetId="1455">
        <row r="1">
          <cell r="J1">
            <v>1.7453292519943295E-2</v>
          </cell>
        </row>
      </sheetData>
      <sheetData sheetId="1456">
        <row r="1">
          <cell r="J1">
            <v>1.7453292519943295E-2</v>
          </cell>
        </row>
      </sheetData>
      <sheetData sheetId="1457">
        <row r="1">
          <cell r="J1">
            <v>1.7453292519943295E-2</v>
          </cell>
        </row>
      </sheetData>
      <sheetData sheetId="1458">
        <row r="1">
          <cell r="J1">
            <v>1.7453292519943295E-2</v>
          </cell>
        </row>
      </sheetData>
      <sheetData sheetId="1459">
        <row r="1">
          <cell r="J1">
            <v>1.7453292519943295E-2</v>
          </cell>
        </row>
      </sheetData>
      <sheetData sheetId="1460">
        <row r="1">
          <cell r="J1">
            <v>1.7453292519943295E-2</v>
          </cell>
        </row>
      </sheetData>
      <sheetData sheetId="1461">
        <row r="1">
          <cell r="J1">
            <v>1.7453292519943295E-2</v>
          </cell>
        </row>
      </sheetData>
      <sheetData sheetId="1462">
        <row r="1">
          <cell r="J1">
            <v>1.7453292519943295E-2</v>
          </cell>
        </row>
      </sheetData>
      <sheetData sheetId="1463">
        <row r="1">
          <cell r="J1">
            <v>1.7453292519943295E-2</v>
          </cell>
        </row>
      </sheetData>
      <sheetData sheetId="1464">
        <row r="1">
          <cell r="J1">
            <v>1.7453292519943295E-2</v>
          </cell>
        </row>
      </sheetData>
      <sheetData sheetId="1465">
        <row r="1">
          <cell r="J1">
            <v>1.7453292519943295E-2</v>
          </cell>
        </row>
      </sheetData>
      <sheetData sheetId="1466">
        <row r="1">
          <cell r="J1">
            <v>1.7453292519943295E-2</v>
          </cell>
        </row>
      </sheetData>
      <sheetData sheetId="1467">
        <row r="1">
          <cell r="J1">
            <v>1.7453292519943295E-2</v>
          </cell>
        </row>
      </sheetData>
      <sheetData sheetId="1468">
        <row r="1">
          <cell r="J1">
            <v>1.7453292519943295E-2</v>
          </cell>
        </row>
      </sheetData>
      <sheetData sheetId="1469">
        <row r="1">
          <cell r="J1">
            <v>1.7453292519943295E-2</v>
          </cell>
        </row>
      </sheetData>
      <sheetData sheetId="1470">
        <row r="1">
          <cell r="J1">
            <v>1.7453292519943295E-2</v>
          </cell>
        </row>
      </sheetData>
      <sheetData sheetId="1471">
        <row r="1">
          <cell r="J1">
            <v>1.7453292519943295E-2</v>
          </cell>
        </row>
      </sheetData>
      <sheetData sheetId="1472">
        <row r="1">
          <cell r="J1">
            <v>1.7453292519943295E-2</v>
          </cell>
        </row>
      </sheetData>
      <sheetData sheetId="1473">
        <row r="1">
          <cell r="J1">
            <v>1.7453292519943295E-2</v>
          </cell>
        </row>
      </sheetData>
      <sheetData sheetId="1474">
        <row r="1">
          <cell r="J1">
            <v>1.7453292519943295E-2</v>
          </cell>
        </row>
      </sheetData>
      <sheetData sheetId="1475">
        <row r="1">
          <cell r="J1">
            <v>1.7453292519943295E-2</v>
          </cell>
        </row>
      </sheetData>
      <sheetData sheetId="1476">
        <row r="1">
          <cell r="J1">
            <v>1.7453292519943295E-2</v>
          </cell>
        </row>
      </sheetData>
      <sheetData sheetId="1477">
        <row r="1">
          <cell r="J1">
            <v>1.7453292519943295E-2</v>
          </cell>
        </row>
      </sheetData>
      <sheetData sheetId="1478">
        <row r="1">
          <cell r="J1">
            <v>1.7453292519943295E-2</v>
          </cell>
        </row>
      </sheetData>
      <sheetData sheetId="1479">
        <row r="1">
          <cell r="J1">
            <v>1.7453292519943295E-2</v>
          </cell>
        </row>
      </sheetData>
      <sheetData sheetId="1480">
        <row r="1">
          <cell r="J1">
            <v>1.7453292519943295E-2</v>
          </cell>
        </row>
      </sheetData>
      <sheetData sheetId="1481">
        <row r="1">
          <cell r="J1">
            <v>1.7453292519943295E-2</v>
          </cell>
        </row>
      </sheetData>
      <sheetData sheetId="1482">
        <row r="1">
          <cell r="J1">
            <v>1.7453292519943295E-2</v>
          </cell>
        </row>
      </sheetData>
      <sheetData sheetId="1483">
        <row r="1">
          <cell r="J1">
            <v>1.7453292519943295E-2</v>
          </cell>
        </row>
      </sheetData>
      <sheetData sheetId="1484">
        <row r="1">
          <cell r="J1">
            <v>1.7453292519943295E-2</v>
          </cell>
        </row>
      </sheetData>
      <sheetData sheetId="1485">
        <row r="1">
          <cell r="J1">
            <v>1.7453292519943295E-2</v>
          </cell>
        </row>
      </sheetData>
      <sheetData sheetId="1486">
        <row r="1">
          <cell r="J1">
            <v>1.7453292519943295E-2</v>
          </cell>
        </row>
      </sheetData>
      <sheetData sheetId="1487">
        <row r="1">
          <cell r="J1">
            <v>1.7453292519943295E-2</v>
          </cell>
        </row>
      </sheetData>
      <sheetData sheetId="1488">
        <row r="1">
          <cell r="J1">
            <v>1.7453292519943295E-2</v>
          </cell>
        </row>
      </sheetData>
      <sheetData sheetId="1489">
        <row r="1">
          <cell r="J1">
            <v>1.7453292519943295E-2</v>
          </cell>
        </row>
      </sheetData>
      <sheetData sheetId="1490">
        <row r="1">
          <cell r="J1">
            <v>1.7453292519943295E-2</v>
          </cell>
        </row>
      </sheetData>
      <sheetData sheetId="1491">
        <row r="1">
          <cell r="J1">
            <v>1.7453292519943295E-2</v>
          </cell>
        </row>
      </sheetData>
      <sheetData sheetId="1492">
        <row r="1">
          <cell r="J1">
            <v>1.7453292519943295E-2</v>
          </cell>
        </row>
      </sheetData>
      <sheetData sheetId="1493">
        <row r="1">
          <cell r="J1">
            <v>1.7453292519943295E-2</v>
          </cell>
        </row>
      </sheetData>
      <sheetData sheetId="1494">
        <row r="1">
          <cell r="J1">
            <v>1.7453292519943295E-2</v>
          </cell>
        </row>
      </sheetData>
      <sheetData sheetId="1495">
        <row r="1">
          <cell r="J1">
            <v>1.7453292519943295E-2</v>
          </cell>
        </row>
      </sheetData>
      <sheetData sheetId="1496">
        <row r="1">
          <cell r="J1">
            <v>1.7453292519943295E-2</v>
          </cell>
        </row>
      </sheetData>
      <sheetData sheetId="1497">
        <row r="1">
          <cell r="J1">
            <v>1.7453292519943295E-2</v>
          </cell>
        </row>
      </sheetData>
      <sheetData sheetId="1498">
        <row r="1">
          <cell r="J1">
            <v>1.7453292519943295E-2</v>
          </cell>
        </row>
      </sheetData>
      <sheetData sheetId="1499">
        <row r="1">
          <cell r="J1">
            <v>1.7453292519943295E-2</v>
          </cell>
        </row>
      </sheetData>
      <sheetData sheetId="1500">
        <row r="1">
          <cell r="J1">
            <v>1.7453292519943295E-2</v>
          </cell>
        </row>
      </sheetData>
      <sheetData sheetId="1501">
        <row r="1">
          <cell r="J1">
            <v>1.7453292519943295E-2</v>
          </cell>
        </row>
      </sheetData>
      <sheetData sheetId="1502">
        <row r="1">
          <cell r="J1">
            <v>1.7453292519943295E-2</v>
          </cell>
        </row>
      </sheetData>
      <sheetData sheetId="1503">
        <row r="1">
          <cell r="J1">
            <v>1.7453292519943295E-2</v>
          </cell>
        </row>
      </sheetData>
      <sheetData sheetId="1504">
        <row r="1">
          <cell r="J1">
            <v>1.7453292519943295E-2</v>
          </cell>
        </row>
      </sheetData>
      <sheetData sheetId="1505">
        <row r="1">
          <cell r="J1">
            <v>1.7453292519943295E-2</v>
          </cell>
        </row>
      </sheetData>
      <sheetData sheetId="1506">
        <row r="1">
          <cell r="J1">
            <v>1.7453292519943295E-2</v>
          </cell>
        </row>
      </sheetData>
      <sheetData sheetId="1507">
        <row r="1">
          <cell r="J1">
            <v>1.7453292519943295E-2</v>
          </cell>
        </row>
      </sheetData>
      <sheetData sheetId="1508">
        <row r="1">
          <cell r="J1">
            <v>1.7453292519943295E-2</v>
          </cell>
        </row>
      </sheetData>
      <sheetData sheetId="1509">
        <row r="1">
          <cell r="J1">
            <v>1.7453292519943295E-2</v>
          </cell>
        </row>
      </sheetData>
      <sheetData sheetId="1510">
        <row r="1">
          <cell r="J1">
            <v>1.7453292519943295E-2</v>
          </cell>
        </row>
      </sheetData>
      <sheetData sheetId="1511">
        <row r="1">
          <cell r="J1">
            <v>1.7453292519943295E-2</v>
          </cell>
        </row>
      </sheetData>
      <sheetData sheetId="1512">
        <row r="1">
          <cell r="J1">
            <v>1.7453292519943295E-2</v>
          </cell>
        </row>
      </sheetData>
      <sheetData sheetId="1513">
        <row r="1">
          <cell r="J1">
            <v>1.7453292519943295E-2</v>
          </cell>
        </row>
      </sheetData>
      <sheetData sheetId="1514">
        <row r="1">
          <cell r="J1">
            <v>1.7453292519943295E-2</v>
          </cell>
        </row>
      </sheetData>
      <sheetData sheetId="1515">
        <row r="1">
          <cell r="J1">
            <v>1.7453292519943295E-2</v>
          </cell>
        </row>
      </sheetData>
      <sheetData sheetId="1516">
        <row r="1">
          <cell r="J1">
            <v>1.7453292519943295E-2</v>
          </cell>
        </row>
      </sheetData>
      <sheetData sheetId="1517">
        <row r="1">
          <cell r="J1">
            <v>1.7453292519943295E-2</v>
          </cell>
        </row>
      </sheetData>
      <sheetData sheetId="1518">
        <row r="1">
          <cell r="J1">
            <v>1.7453292519943295E-2</v>
          </cell>
        </row>
      </sheetData>
      <sheetData sheetId="1519">
        <row r="1">
          <cell r="J1">
            <v>1.7453292519943295E-2</v>
          </cell>
        </row>
      </sheetData>
      <sheetData sheetId="1520">
        <row r="1">
          <cell r="J1">
            <v>1.7453292519943295E-2</v>
          </cell>
        </row>
      </sheetData>
      <sheetData sheetId="1521">
        <row r="1">
          <cell r="J1">
            <v>1.7453292519943295E-2</v>
          </cell>
        </row>
      </sheetData>
      <sheetData sheetId="1522">
        <row r="1">
          <cell r="J1">
            <v>1.7453292519943295E-2</v>
          </cell>
        </row>
      </sheetData>
      <sheetData sheetId="1523">
        <row r="1">
          <cell r="J1">
            <v>1.7453292519943295E-2</v>
          </cell>
        </row>
      </sheetData>
      <sheetData sheetId="1524">
        <row r="1">
          <cell r="J1">
            <v>1.7453292519943295E-2</v>
          </cell>
        </row>
      </sheetData>
      <sheetData sheetId="1525">
        <row r="1">
          <cell r="J1">
            <v>1.7453292519943295E-2</v>
          </cell>
        </row>
      </sheetData>
      <sheetData sheetId="1526">
        <row r="1">
          <cell r="J1">
            <v>1.7453292519943295E-2</v>
          </cell>
        </row>
      </sheetData>
      <sheetData sheetId="1527">
        <row r="1">
          <cell r="J1">
            <v>1.7453292519943295E-2</v>
          </cell>
        </row>
      </sheetData>
      <sheetData sheetId="1528">
        <row r="1">
          <cell r="J1">
            <v>1.7453292519943295E-2</v>
          </cell>
        </row>
      </sheetData>
      <sheetData sheetId="1529">
        <row r="1">
          <cell r="J1">
            <v>1.7453292519943295E-2</v>
          </cell>
        </row>
      </sheetData>
      <sheetData sheetId="1530">
        <row r="1">
          <cell r="J1">
            <v>1.7453292519943295E-2</v>
          </cell>
        </row>
      </sheetData>
      <sheetData sheetId="1531">
        <row r="1">
          <cell r="J1">
            <v>1.7453292519943295E-2</v>
          </cell>
        </row>
      </sheetData>
      <sheetData sheetId="1532">
        <row r="1">
          <cell r="J1">
            <v>1.7453292519943295E-2</v>
          </cell>
        </row>
      </sheetData>
      <sheetData sheetId="1533">
        <row r="1">
          <cell r="J1">
            <v>1.7453292519943295E-2</v>
          </cell>
        </row>
      </sheetData>
      <sheetData sheetId="1534">
        <row r="1">
          <cell r="J1">
            <v>1.7453292519943295E-2</v>
          </cell>
        </row>
      </sheetData>
      <sheetData sheetId="1535">
        <row r="1">
          <cell r="J1">
            <v>1.7453292519943295E-2</v>
          </cell>
        </row>
      </sheetData>
      <sheetData sheetId="1536">
        <row r="1">
          <cell r="J1">
            <v>1.7453292519943295E-2</v>
          </cell>
        </row>
      </sheetData>
      <sheetData sheetId="1537">
        <row r="1">
          <cell r="J1">
            <v>1.7453292519943295E-2</v>
          </cell>
        </row>
      </sheetData>
      <sheetData sheetId="1538">
        <row r="1">
          <cell r="J1">
            <v>1.7453292519943295E-2</v>
          </cell>
        </row>
      </sheetData>
      <sheetData sheetId="1539">
        <row r="1">
          <cell r="J1">
            <v>1.7453292519943295E-2</v>
          </cell>
        </row>
      </sheetData>
      <sheetData sheetId="1540">
        <row r="1">
          <cell r="J1">
            <v>1.7453292519943295E-2</v>
          </cell>
        </row>
      </sheetData>
      <sheetData sheetId="1541">
        <row r="1">
          <cell r="J1">
            <v>1.7453292519943295E-2</v>
          </cell>
        </row>
      </sheetData>
      <sheetData sheetId="1542">
        <row r="1">
          <cell r="J1">
            <v>1.7453292519943295E-2</v>
          </cell>
        </row>
      </sheetData>
      <sheetData sheetId="1543">
        <row r="1">
          <cell r="J1">
            <v>1.7453292519943295E-2</v>
          </cell>
        </row>
      </sheetData>
      <sheetData sheetId="1544">
        <row r="1">
          <cell r="J1">
            <v>1.7453292519943295E-2</v>
          </cell>
        </row>
      </sheetData>
      <sheetData sheetId="1545">
        <row r="1">
          <cell r="J1">
            <v>1.7453292519943295E-2</v>
          </cell>
        </row>
      </sheetData>
      <sheetData sheetId="1546">
        <row r="1">
          <cell r="J1">
            <v>1.7453292519943295E-2</v>
          </cell>
        </row>
      </sheetData>
      <sheetData sheetId="1547">
        <row r="1">
          <cell r="J1">
            <v>1.7453292519943295E-2</v>
          </cell>
        </row>
      </sheetData>
      <sheetData sheetId="1548">
        <row r="1">
          <cell r="J1">
            <v>1.7453292519943295E-2</v>
          </cell>
        </row>
      </sheetData>
      <sheetData sheetId="1549">
        <row r="1">
          <cell r="J1">
            <v>1.7453292519943295E-2</v>
          </cell>
        </row>
      </sheetData>
      <sheetData sheetId="1550">
        <row r="1">
          <cell r="J1">
            <v>1.7453292519943295E-2</v>
          </cell>
        </row>
      </sheetData>
      <sheetData sheetId="1551">
        <row r="1">
          <cell r="J1">
            <v>1.7453292519943295E-2</v>
          </cell>
        </row>
      </sheetData>
      <sheetData sheetId="1552">
        <row r="1">
          <cell r="J1">
            <v>1.7453292519943295E-2</v>
          </cell>
        </row>
      </sheetData>
      <sheetData sheetId="1553">
        <row r="1">
          <cell r="J1">
            <v>1.7453292519943295E-2</v>
          </cell>
        </row>
      </sheetData>
      <sheetData sheetId="1554">
        <row r="1">
          <cell r="J1">
            <v>1.7453292519943295E-2</v>
          </cell>
        </row>
      </sheetData>
      <sheetData sheetId="1555">
        <row r="1">
          <cell r="J1">
            <v>1.7453292519943295E-2</v>
          </cell>
        </row>
      </sheetData>
      <sheetData sheetId="1556">
        <row r="1">
          <cell r="J1">
            <v>1.7453292519943295E-2</v>
          </cell>
        </row>
      </sheetData>
      <sheetData sheetId="1557">
        <row r="1">
          <cell r="J1">
            <v>1.7453292519943295E-2</v>
          </cell>
        </row>
      </sheetData>
      <sheetData sheetId="1558">
        <row r="1">
          <cell r="J1">
            <v>1.7453292519943295E-2</v>
          </cell>
        </row>
      </sheetData>
      <sheetData sheetId="1559">
        <row r="1">
          <cell r="J1">
            <v>1.7453292519943295E-2</v>
          </cell>
        </row>
      </sheetData>
      <sheetData sheetId="1560">
        <row r="1">
          <cell r="J1">
            <v>1.7453292519943295E-2</v>
          </cell>
        </row>
      </sheetData>
      <sheetData sheetId="1561">
        <row r="1">
          <cell r="J1">
            <v>1.7453292519943295E-2</v>
          </cell>
        </row>
      </sheetData>
      <sheetData sheetId="1562">
        <row r="1">
          <cell r="J1">
            <v>1.7453292519943295E-2</v>
          </cell>
        </row>
      </sheetData>
      <sheetData sheetId="1563">
        <row r="1">
          <cell r="J1">
            <v>1.7453292519943295E-2</v>
          </cell>
        </row>
      </sheetData>
      <sheetData sheetId="1564">
        <row r="1">
          <cell r="J1">
            <v>1.7453292519943295E-2</v>
          </cell>
        </row>
      </sheetData>
      <sheetData sheetId="1565">
        <row r="1">
          <cell r="J1">
            <v>1.7453292519943295E-2</v>
          </cell>
        </row>
      </sheetData>
      <sheetData sheetId="1566">
        <row r="1">
          <cell r="J1">
            <v>1.7453292519943295E-2</v>
          </cell>
        </row>
      </sheetData>
      <sheetData sheetId="1567">
        <row r="1">
          <cell r="J1">
            <v>1.7453292519943295E-2</v>
          </cell>
        </row>
      </sheetData>
      <sheetData sheetId="1568">
        <row r="1">
          <cell r="J1">
            <v>1.7453292519943295E-2</v>
          </cell>
        </row>
      </sheetData>
      <sheetData sheetId="1569">
        <row r="1">
          <cell r="J1">
            <v>1.7453292519943295E-2</v>
          </cell>
        </row>
      </sheetData>
      <sheetData sheetId="1570">
        <row r="1">
          <cell r="J1">
            <v>1.7453292519943295E-2</v>
          </cell>
        </row>
      </sheetData>
      <sheetData sheetId="1571">
        <row r="1">
          <cell r="J1">
            <v>1.7453292519943295E-2</v>
          </cell>
        </row>
      </sheetData>
      <sheetData sheetId="1572">
        <row r="1">
          <cell r="J1">
            <v>1.7453292519943295E-2</v>
          </cell>
        </row>
      </sheetData>
      <sheetData sheetId="1573">
        <row r="1">
          <cell r="J1">
            <v>1.7453292519943295E-2</v>
          </cell>
        </row>
      </sheetData>
      <sheetData sheetId="1574">
        <row r="1">
          <cell r="J1">
            <v>1.7453292519943295E-2</v>
          </cell>
        </row>
      </sheetData>
      <sheetData sheetId="1575">
        <row r="1">
          <cell r="J1">
            <v>1.7453292519943295E-2</v>
          </cell>
        </row>
      </sheetData>
      <sheetData sheetId="1576">
        <row r="1">
          <cell r="J1">
            <v>1.7453292519943295E-2</v>
          </cell>
        </row>
      </sheetData>
      <sheetData sheetId="1577">
        <row r="1">
          <cell r="J1">
            <v>1.7453292519943295E-2</v>
          </cell>
        </row>
      </sheetData>
      <sheetData sheetId="1578">
        <row r="1">
          <cell r="J1">
            <v>1.7453292519943295E-2</v>
          </cell>
        </row>
      </sheetData>
      <sheetData sheetId="1579">
        <row r="1">
          <cell r="J1">
            <v>1.7453292519943295E-2</v>
          </cell>
        </row>
      </sheetData>
      <sheetData sheetId="1580">
        <row r="1">
          <cell r="J1">
            <v>1.7453292519943295E-2</v>
          </cell>
        </row>
      </sheetData>
      <sheetData sheetId="1581">
        <row r="1">
          <cell r="J1">
            <v>1.7453292519943295E-2</v>
          </cell>
        </row>
      </sheetData>
      <sheetData sheetId="1582">
        <row r="1">
          <cell r="J1">
            <v>1.7453292519943295E-2</v>
          </cell>
        </row>
      </sheetData>
      <sheetData sheetId="1583">
        <row r="1">
          <cell r="J1">
            <v>1.7453292519943295E-2</v>
          </cell>
        </row>
      </sheetData>
      <sheetData sheetId="1584">
        <row r="1">
          <cell r="J1">
            <v>1.7453292519943295E-2</v>
          </cell>
        </row>
      </sheetData>
      <sheetData sheetId="1585">
        <row r="1">
          <cell r="J1">
            <v>1.7453292519943295E-2</v>
          </cell>
        </row>
      </sheetData>
      <sheetData sheetId="1586">
        <row r="1">
          <cell r="J1">
            <v>1.7453292519943295E-2</v>
          </cell>
        </row>
      </sheetData>
      <sheetData sheetId="1587">
        <row r="1">
          <cell r="J1">
            <v>1.7453292519943295E-2</v>
          </cell>
        </row>
      </sheetData>
      <sheetData sheetId="1588">
        <row r="1">
          <cell r="J1">
            <v>1.7453292519943295E-2</v>
          </cell>
        </row>
      </sheetData>
      <sheetData sheetId="1589">
        <row r="1">
          <cell r="J1">
            <v>1.7453292519943295E-2</v>
          </cell>
        </row>
      </sheetData>
      <sheetData sheetId="1590">
        <row r="1">
          <cell r="J1">
            <v>1.7453292519943295E-2</v>
          </cell>
        </row>
      </sheetData>
      <sheetData sheetId="1591">
        <row r="1">
          <cell r="J1">
            <v>1.7453292519943295E-2</v>
          </cell>
        </row>
      </sheetData>
      <sheetData sheetId="1592">
        <row r="1">
          <cell r="J1">
            <v>1.7453292519943295E-2</v>
          </cell>
        </row>
      </sheetData>
      <sheetData sheetId="1593">
        <row r="1">
          <cell r="J1">
            <v>1.7453292519943295E-2</v>
          </cell>
        </row>
      </sheetData>
      <sheetData sheetId="1594">
        <row r="1">
          <cell r="J1">
            <v>1.7453292519943295E-2</v>
          </cell>
        </row>
      </sheetData>
      <sheetData sheetId="1595">
        <row r="1">
          <cell r="J1">
            <v>1.7453292519943295E-2</v>
          </cell>
        </row>
      </sheetData>
      <sheetData sheetId="1596">
        <row r="1">
          <cell r="J1">
            <v>1.7453292519943295E-2</v>
          </cell>
        </row>
      </sheetData>
      <sheetData sheetId="1597">
        <row r="1">
          <cell r="J1">
            <v>1.7453292519943295E-2</v>
          </cell>
        </row>
      </sheetData>
      <sheetData sheetId="1598">
        <row r="1">
          <cell r="J1">
            <v>1.7453292519943295E-2</v>
          </cell>
        </row>
      </sheetData>
      <sheetData sheetId="1599">
        <row r="1">
          <cell r="J1">
            <v>1.7453292519943295E-2</v>
          </cell>
        </row>
      </sheetData>
      <sheetData sheetId="1600">
        <row r="1">
          <cell r="J1">
            <v>1.7453292519943295E-2</v>
          </cell>
        </row>
      </sheetData>
      <sheetData sheetId="1601">
        <row r="1">
          <cell r="J1">
            <v>1.7453292519943295E-2</v>
          </cell>
        </row>
      </sheetData>
      <sheetData sheetId="1602">
        <row r="1">
          <cell r="J1">
            <v>1.7453292519943295E-2</v>
          </cell>
        </row>
      </sheetData>
      <sheetData sheetId="1603">
        <row r="1">
          <cell r="J1">
            <v>1.7453292519943295E-2</v>
          </cell>
        </row>
      </sheetData>
      <sheetData sheetId="1604">
        <row r="1">
          <cell r="J1">
            <v>1.7453292519943295E-2</v>
          </cell>
        </row>
      </sheetData>
      <sheetData sheetId="1605">
        <row r="1">
          <cell r="J1">
            <v>1.7453292519943295E-2</v>
          </cell>
        </row>
      </sheetData>
      <sheetData sheetId="1606">
        <row r="1">
          <cell r="J1">
            <v>1.7453292519943295E-2</v>
          </cell>
        </row>
      </sheetData>
      <sheetData sheetId="1607">
        <row r="1">
          <cell r="J1">
            <v>1.7453292519943295E-2</v>
          </cell>
        </row>
      </sheetData>
      <sheetData sheetId="1608">
        <row r="1">
          <cell r="J1">
            <v>1.7453292519943295E-2</v>
          </cell>
        </row>
      </sheetData>
      <sheetData sheetId="1609">
        <row r="1">
          <cell r="J1">
            <v>1.7453292519943295E-2</v>
          </cell>
        </row>
      </sheetData>
      <sheetData sheetId="1610">
        <row r="1">
          <cell r="J1">
            <v>1.7453292519943295E-2</v>
          </cell>
        </row>
      </sheetData>
      <sheetData sheetId="1611">
        <row r="1">
          <cell r="J1">
            <v>1.7453292519943295E-2</v>
          </cell>
        </row>
      </sheetData>
      <sheetData sheetId="1612">
        <row r="1">
          <cell r="J1">
            <v>1.7453292519943295E-2</v>
          </cell>
        </row>
      </sheetData>
      <sheetData sheetId="1613">
        <row r="1">
          <cell r="J1">
            <v>1.7453292519943295E-2</v>
          </cell>
        </row>
      </sheetData>
      <sheetData sheetId="1614">
        <row r="1">
          <cell r="J1">
            <v>1.7453292519943295E-2</v>
          </cell>
        </row>
      </sheetData>
      <sheetData sheetId="1615">
        <row r="1">
          <cell r="J1">
            <v>1.7453292519943295E-2</v>
          </cell>
        </row>
      </sheetData>
      <sheetData sheetId="1616">
        <row r="1">
          <cell r="J1">
            <v>1.7453292519943295E-2</v>
          </cell>
        </row>
      </sheetData>
      <sheetData sheetId="1617">
        <row r="1">
          <cell r="J1">
            <v>1.7453292519943295E-2</v>
          </cell>
        </row>
      </sheetData>
      <sheetData sheetId="1618">
        <row r="1">
          <cell r="J1">
            <v>1.7453292519943295E-2</v>
          </cell>
        </row>
      </sheetData>
      <sheetData sheetId="1619">
        <row r="1">
          <cell r="J1">
            <v>1.7453292519943295E-2</v>
          </cell>
        </row>
      </sheetData>
      <sheetData sheetId="1620">
        <row r="1">
          <cell r="J1">
            <v>1.7453292519943295E-2</v>
          </cell>
        </row>
      </sheetData>
      <sheetData sheetId="1621">
        <row r="1">
          <cell r="J1">
            <v>1.7453292519943295E-2</v>
          </cell>
        </row>
      </sheetData>
      <sheetData sheetId="1622">
        <row r="1">
          <cell r="J1">
            <v>1.7453292519943295E-2</v>
          </cell>
        </row>
      </sheetData>
      <sheetData sheetId="1623">
        <row r="1">
          <cell r="J1">
            <v>1.7453292519943295E-2</v>
          </cell>
        </row>
      </sheetData>
      <sheetData sheetId="1624">
        <row r="1">
          <cell r="J1">
            <v>1.7453292519943295E-2</v>
          </cell>
        </row>
      </sheetData>
      <sheetData sheetId="1625">
        <row r="1">
          <cell r="J1">
            <v>1.7453292519943295E-2</v>
          </cell>
        </row>
      </sheetData>
      <sheetData sheetId="1626">
        <row r="1">
          <cell r="J1">
            <v>1.7453292519943295E-2</v>
          </cell>
        </row>
      </sheetData>
      <sheetData sheetId="1627">
        <row r="1">
          <cell r="J1">
            <v>1.7453292519943295E-2</v>
          </cell>
        </row>
      </sheetData>
      <sheetData sheetId="1628">
        <row r="1">
          <cell r="J1">
            <v>1.7453292519943295E-2</v>
          </cell>
        </row>
      </sheetData>
      <sheetData sheetId="1629">
        <row r="1">
          <cell r="J1">
            <v>1.7453292519943295E-2</v>
          </cell>
        </row>
      </sheetData>
      <sheetData sheetId="1630">
        <row r="1">
          <cell r="J1">
            <v>1.7453292519943295E-2</v>
          </cell>
        </row>
      </sheetData>
      <sheetData sheetId="1631">
        <row r="1">
          <cell r="J1">
            <v>1.7453292519943295E-2</v>
          </cell>
        </row>
      </sheetData>
      <sheetData sheetId="1632">
        <row r="1">
          <cell r="J1">
            <v>1.7453292519943295E-2</v>
          </cell>
        </row>
      </sheetData>
      <sheetData sheetId="1633">
        <row r="1">
          <cell r="J1">
            <v>1.7453292519943295E-2</v>
          </cell>
        </row>
      </sheetData>
      <sheetData sheetId="1634">
        <row r="1">
          <cell r="J1">
            <v>1.7453292519943295E-2</v>
          </cell>
        </row>
      </sheetData>
      <sheetData sheetId="1635">
        <row r="1">
          <cell r="J1">
            <v>1.7453292519943295E-2</v>
          </cell>
        </row>
      </sheetData>
      <sheetData sheetId="1636">
        <row r="1">
          <cell r="J1">
            <v>1.7453292519943295E-2</v>
          </cell>
        </row>
      </sheetData>
      <sheetData sheetId="1637">
        <row r="1">
          <cell r="J1">
            <v>1.7453292519943295E-2</v>
          </cell>
        </row>
      </sheetData>
      <sheetData sheetId="1638">
        <row r="1">
          <cell r="J1">
            <v>1.7453292519943295E-2</v>
          </cell>
        </row>
      </sheetData>
      <sheetData sheetId="1639">
        <row r="1">
          <cell r="J1">
            <v>1.7453292519943295E-2</v>
          </cell>
        </row>
      </sheetData>
      <sheetData sheetId="1640">
        <row r="1">
          <cell r="J1">
            <v>1.7453292519943295E-2</v>
          </cell>
        </row>
      </sheetData>
      <sheetData sheetId="1641">
        <row r="1">
          <cell r="J1">
            <v>1.7453292519943295E-2</v>
          </cell>
        </row>
      </sheetData>
      <sheetData sheetId="1642">
        <row r="1">
          <cell r="J1">
            <v>1.7453292519943295E-2</v>
          </cell>
        </row>
      </sheetData>
      <sheetData sheetId="1643">
        <row r="1">
          <cell r="J1">
            <v>1.7453292519943295E-2</v>
          </cell>
        </row>
      </sheetData>
      <sheetData sheetId="1644">
        <row r="1">
          <cell r="J1">
            <v>1.7453292519943295E-2</v>
          </cell>
        </row>
      </sheetData>
      <sheetData sheetId="1645">
        <row r="1">
          <cell r="J1">
            <v>1.7453292519943295E-2</v>
          </cell>
        </row>
      </sheetData>
      <sheetData sheetId="1646">
        <row r="1">
          <cell r="J1">
            <v>1.7453292519943295E-2</v>
          </cell>
        </row>
      </sheetData>
      <sheetData sheetId="1647">
        <row r="1">
          <cell r="J1">
            <v>1.7453292519943295E-2</v>
          </cell>
        </row>
      </sheetData>
      <sheetData sheetId="1648">
        <row r="1">
          <cell r="J1">
            <v>1.7453292519943295E-2</v>
          </cell>
        </row>
      </sheetData>
      <sheetData sheetId="1649">
        <row r="1">
          <cell r="J1">
            <v>1.7453292519943295E-2</v>
          </cell>
        </row>
      </sheetData>
      <sheetData sheetId="1650">
        <row r="1">
          <cell r="J1">
            <v>1.7453292519943295E-2</v>
          </cell>
        </row>
      </sheetData>
      <sheetData sheetId="1651">
        <row r="1">
          <cell r="J1">
            <v>1.7453292519943295E-2</v>
          </cell>
        </row>
      </sheetData>
      <sheetData sheetId="1652">
        <row r="1">
          <cell r="J1">
            <v>1.7453292519943295E-2</v>
          </cell>
        </row>
      </sheetData>
      <sheetData sheetId="1653">
        <row r="1">
          <cell r="J1">
            <v>1.7453292519943295E-2</v>
          </cell>
        </row>
      </sheetData>
      <sheetData sheetId="1654">
        <row r="1">
          <cell r="J1">
            <v>1.7453292519943295E-2</v>
          </cell>
        </row>
      </sheetData>
      <sheetData sheetId="1655">
        <row r="1">
          <cell r="J1">
            <v>1.7453292519943295E-2</v>
          </cell>
        </row>
      </sheetData>
      <sheetData sheetId="1656">
        <row r="1">
          <cell r="J1">
            <v>1.7453292519943295E-2</v>
          </cell>
        </row>
      </sheetData>
      <sheetData sheetId="1657">
        <row r="1">
          <cell r="J1">
            <v>1.7453292519943295E-2</v>
          </cell>
        </row>
      </sheetData>
      <sheetData sheetId="1658">
        <row r="1">
          <cell r="J1">
            <v>1.7453292519943295E-2</v>
          </cell>
        </row>
      </sheetData>
      <sheetData sheetId="1659">
        <row r="1">
          <cell r="J1">
            <v>1.7453292519943295E-2</v>
          </cell>
        </row>
      </sheetData>
      <sheetData sheetId="1660">
        <row r="1">
          <cell r="J1">
            <v>1.7453292519943295E-2</v>
          </cell>
        </row>
      </sheetData>
      <sheetData sheetId="1661">
        <row r="1">
          <cell r="J1">
            <v>1.7453292519943295E-2</v>
          </cell>
        </row>
      </sheetData>
      <sheetData sheetId="1662">
        <row r="1">
          <cell r="J1">
            <v>1.7453292519943295E-2</v>
          </cell>
        </row>
      </sheetData>
      <sheetData sheetId="1663">
        <row r="1">
          <cell r="J1">
            <v>1.7453292519943295E-2</v>
          </cell>
        </row>
      </sheetData>
      <sheetData sheetId="1664">
        <row r="1">
          <cell r="J1">
            <v>1.7453292519943295E-2</v>
          </cell>
        </row>
      </sheetData>
      <sheetData sheetId="1665">
        <row r="1">
          <cell r="J1">
            <v>1.7453292519943295E-2</v>
          </cell>
        </row>
      </sheetData>
      <sheetData sheetId="1666">
        <row r="1">
          <cell r="J1">
            <v>1.7453292519943295E-2</v>
          </cell>
        </row>
      </sheetData>
      <sheetData sheetId="1667">
        <row r="1">
          <cell r="J1">
            <v>1.7453292519943295E-2</v>
          </cell>
        </row>
      </sheetData>
      <sheetData sheetId="1668">
        <row r="1">
          <cell r="J1">
            <v>1.7453292519943295E-2</v>
          </cell>
        </row>
      </sheetData>
      <sheetData sheetId="1669">
        <row r="1">
          <cell r="J1">
            <v>1.7453292519943295E-2</v>
          </cell>
        </row>
      </sheetData>
      <sheetData sheetId="1670">
        <row r="1">
          <cell r="J1">
            <v>1.7453292519943295E-2</v>
          </cell>
        </row>
      </sheetData>
      <sheetData sheetId="1671">
        <row r="1">
          <cell r="J1">
            <v>1.7453292519943295E-2</v>
          </cell>
        </row>
      </sheetData>
      <sheetData sheetId="1672">
        <row r="1">
          <cell r="J1">
            <v>1.7453292519943295E-2</v>
          </cell>
        </row>
      </sheetData>
      <sheetData sheetId="1673">
        <row r="1">
          <cell r="J1">
            <v>1.7453292519943295E-2</v>
          </cell>
        </row>
      </sheetData>
      <sheetData sheetId="1674">
        <row r="1">
          <cell r="J1">
            <v>1.7453292519943295E-2</v>
          </cell>
        </row>
      </sheetData>
      <sheetData sheetId="1675">
        <row r="1">
          <cell r="J1">
            <v>1.7453292519943295E-2</v>
          </cell>
        </row>
      </sheetData>
      <sheetData sheetId="1676">
        <row r="1">
          <cell r="J1">
            <v>1.7453292519943295E-2</v>
          </cell>
        </row>
      </sheetData>
      <sheetData sheetId="1677">
        <row r="1">
          <cell r="J1">
            <v>1.7453292519943295E-2</v>
          </cell>
        </row>
      </sheetData>
      <sheetData sheetId="1678">
        <row r="1">
          <cell r="J1">
            <v>1.7453292519943295E-2</v>
          </cell>
        </row>
      </sheetData>
      <sheetData sheetId="1679">
        <row r="1">
          <cell r="J1">
            <v>1.7453292519943295E-2</v>
          </cell>
        </row>
      </sheetData>
      <sheetData sheetId="1680">
        <row r="1">
          <cell r="J1">
            <v>1.7453292519943295E-2</v>
          </cell>
        </row>
      </sheetData>
      <sheetData sheetId="1681">
        <row r="1">
          <cell r="J1">
            <v>1.7453292519943295E-2</v>
          </cell>
        </row>
      </sheetData>
      <sheetData sheetId="1682">
        <row r="1">
          <cell r="J1">
            <v>1.7453292519943295E-2</v>
          </cell>
        </row>
      </sheetData>
      <sheetData sheetId="1683">
        <row r="1">
          <cell r="J1">
            <v>1.7453292519943295E-2</v>
          </cell>
        </row>
      </sheetData>
      <sheetData sheetId="1684">
        <row r="1">
          <cell r="J1">
            <v>1.7453292519943295E-2</v>
          </cell>
        </row>
      </sheetData>
      <sheetData sheetId="1685">
        <row r="1">
          <cell r="J1">
            <v>1.7453292519943295E-2</v>
          </cell>
        </row>
      </sheetData>
      <sheetData sheetId="1686">
        <row r="1">
          <cell r="J1">
            <v>1.7453292519943295E-2</v>
          </cell>
        </row>
      </sheetData>
      <sheetData sheetId="1687">
        <row r="1">
          <cell r="J1">
            <v>1.7453292519943295E-2</v>
          </cell>
        </row>
      </sheetData>
      <sheetData sheetId="1688">
        <row r="1">
          <cell r="J1">
            <v>1.7453292519943295E-2</v>
          </cell>
        </row>
      </sheetData>
      <sheetData sheetId="1689">
        <row r="1">
          <cell r="J1">
            <v>1.7453292519943295E-2</v>
          </cell>
        </row>
      </sheetData>
      <sheetData sheetId="1690">
        <row r="1">
          <cell r="J1">
            <v>1.7453292519943295E-2</v>
          </cell>
        </row>
      </sheetData>
      <sheetData sheetId="1691">
        <row r="1">
          <cell r="J1">
            <v>1.7453292519943295E-2</v>
          </cell>
        </row>
      </sheetData>
      <sheetData sheetId="1692">
        <row r="1">
          <cell r="J1">
            <v>1.7453292519943295E-2</v>
          </cell>
        </row>
      </sheetData>
      <sheetData sheetId="1693">
        <row r="1">
          <cell r="J1">
            <v>1.7453292519943295E-2</v>
          </cell>
        </row>
      </sheetData>
      <sheetData sheetId="1694">
        <row r="1">
          <cell r="J1">
            <v>1.7453292519943295E-2</v>
          </cell>
        </row>
      </sheetData>
      <sheetData sheetId="1695">
        <row r="1">
          <cell r="J1">
            <v>1.7453292519943295E-2</v>
          </cell>
        </row>
      </sheetData>
      <sheetData sheetId="1696">
        <row r="1">
          <cell r="J1">
            <v>1.7453292519943295E-2</v>
          </cell>
        </row>
      </sheetData>
      <sheetData sheetId="1697">
        <row r="1">
          <cell r="J1">
            <v>1.7453292519943295E-2</v>
          </cell>
        </row>
      </sheetData>
      <sheetData sheetId="1698">
        <row r="1">
          <cell r="J1">
            <v>1.7453292519943295E-2</v>
          </cell>
        </row>
      </sheetData>
      <sheetData sheetId="1699">
        <row r="1">
          <cell r="J1">
            <v>1.7453292519943295E-2</v>
          </cell>
        </row>
      </sheetData>
      <sheetData sheetId="1700">
        <row r="1">
          <cell r="J1">
            <v>1.7453292519943295E-2</v>
          </cell>
        </row>
      </sheetData>
      <sheetData sheetId="1701">
        <row r="1">
          <cell r="J1">
            <v>1.7453292519943295E-2</v>
          </cell>
        </row>
      </sheetData>
      <sheetData sheetId="1702">
        <row r="1">
          <cell r="J1">
            <v>1.7453292519943295E-2</v>
          </cell>
        </row>
      </sheetData>
      <sheetData sheetId="1703">
        <row r="1">
          <cell r="J1">
            <v>1.7453292519943295E-2</v>
          </cell>
        </row>
      </sheetData>
      <sheetData sheetId="1704">
        <row r="1">
          <cell r="J1">
            <v>1.7453292519943295E-2</v>
          </cell>
        </row>
      </sheetData>
      <sheetData sheetId="1705">
        <row r="1">
          <cell r="J1">
            <v>1.7453292519943295E-2</v>
          </cell>
        </row>
      </sheetData>
      <sheetData sheetId="1706">
        <row r="1">
          <cell r="J1">
            <v>1.7453292519943295E-2</v>
          </cell>
        </row>
      </sheetData>
      <sheetData sheetId="1707">
        <row r="1">
          <cell r="J1">
            <v>1.7453292519943295E-2</v>
          </cell>
        </row>
      </sheetData>
      <sheetData sheetId="1708">
        <row r="1">
          <cell r="J1">
            <v>1.7453292519943295E-2</v>
          </cell>
        </row>
      </sheetData>
      <sheetData sheetId="1709">
        <row r="1">
          <cell r="J1">
            <v>1.7453292519943295E-2</v>
          </cell>
        </row>
      </sheetData>
      <sheetData sheetId="1710">
        <row r="1">
          <cell r="J1">
            <v>1.7453292519943295E-2</v>
          </cell>
        </row>
      </sheetData>
      <sheetData sheetId="1711">
        <row r="1">
          <cell r="J1">
            <v>1.7453292519943295E-2</v>
          </cell>
        </row>
      </sheetData>
      <sheetData sheetId="1712">
        <row r="1">
          <cell r="J1">
            <v>1.7453292519943295E-2</v>
          </cell>
        </row>
      </sheetData>
      <sheetData sheetId="1713">
        <row r="1">
          <cell r="J1">
            <v>1.7453292519943295E-2</v>
          </cell>
        </row>
      </sheetData>
      <sheetData sheetId="1714">
        <row r="1">
          <cell r="J1">
            <v>1.7453292519943295E-2</v>
          </cell>
        </row>
      </sheetData>
      <sheetData sheetId="1715">
        <row r="1">
          <cell r="J1">
            <v>1.7453292519943295E-2</v>
          </cell>
        </row>
      </sheetData>
      <sheetData sheetId="1716">
        <row r="1">
          <cell r="J1">
            <v>1.7453292519943295E-2</v>
          </cell>
        </row>
      </sheetData>
      <sheetData sheetId="1717">
        <row r="1">
          <cell r="J1">
            <v>1.7453292519943295E-2</v>
          </cell>
        </row>
      </sheetData>
      <sheetData sheetId="1718">
        <row r="1">
          <cell r="J1">
            <v>1.7453292519943295E-2</v>
          </cell>
        </row>
      </sheetData>
      <sheetData sheetId="1719">
        <row r="1">
          <cell r="J1">
            <v>1.7453292519943295E-2</v>
          </cell>
        </row>
      </sheetData>
      <sheetData sheetId="1720">
        <row r="1">
          <cell r="J1">
            <v>1.7453292519943295E-2</v>
          </cell>
        </row>
      </sheetData>
      <sheetData sheetId="1721">
        <row r="1">
          <cell r="J1">
            <v>1.7453292519943295E-2</v>
          </cell>
        </row>
      </sheetData>
      <sheetData sheetId="1722">
        <row r="1">
          <cell r="J1">
            <v>1.7453292519943295E-2</v>
          </cell>
        </row>
      </sheetData>
      <sheetData sheetId="1723">
        <row r="1">
          <cell r="J1">
            <v>1.7453292519943295E-2</v>
          </cell>
        </row>
      </sheetData>
      <sheetData sheetId="1724">
        <row r="1">
          <cell r="J1">
            <v>1.7453292519943295E-2</v>
          </cell>
        </row>
      </sheetData>
      <sheetData sheetId="1725">
        <row r="1">
          <cell r="J1">
            <v>1.7453292519943295E-2</v>
          </cell>
        </row>
      </sheetData>
      <sheetData sheetId="1726">
        <row r="1">
          <cell r="J1">
            <v>1.7453292519943295E-2</v>
          </cell>
        </row>
      </sheetData>
      <sheetData sheetId="1727">
        <row r="1">
          <cell r="J1">
            <v>1.7453292519943295E-2</v>
          </cell>
        </row>
      </sheetData>
      <sheetData sheetId="1728">
        <row r="1">
          <cell r="J1">
            <v>1.7453292519943295E-2</v>
          </cell>
        </row>
      </sheetData>
      <sheetData sheetId="1729">
        <row r="1">
          <cell r="J1">
            <v>1.7453292519943295E-2</v>
          </cell>
        </row>
      </sheetData>
      <sheetData sheetId="1730">
        <row r="1">
          <cell r="J1">
            <v>1.7453292519943295E-2</v>
          </cell>
        </row>
      </sheetData>
      <sheetData sheetId="1731">
        <row r="1">
          <cell r="J1">
            <v>1.7453292519943295E-2</v>
          </cell>
        </row>
      </sheetData>
      <sheetData sheetId="1732">
        <row r="1">
          <cell r="J1">
            <v>1.7453292519943295E-2</v>
          </cell>
        </row>
      </sheetData>
      <sheetData sheetId="1733">
        <row r="1">
          <cell r="J1">
            <v>1.7453292519943295E-2</v>
          </cell>
        </row>
      </sheetData>
      <sheetData sheetId="1734">
        <row r="1">
          <cell r="J1">
            <v>1.7453292519943295E-2</v>
          </cell>
        </row>
      </sheetData>
      <sheetData sheetId="1735">
        <row r="1">
          <cell r="J1">
            <v>1.7453292519943295E-2</v>
          </cell>
        </row>
      </sheetData>
      <sheetData sheetId="1736">
        <row r="1">
          <cell r="J1">
            <v>1.7453292519943295E-2</v>
          </cell>
        </row>
      </sheetData>
      <sheetData sheetId="1737">
        <row r="1">
          <cell r="J1">
            <v>1.7453292519943295E-2</v>
          </cell>
        </row>
      </sheetData>
      <sheetData sheetId="1738">
        <row r="1">
          <cell r="J1">
            <v>1.7453292519943295E-2</v>
          </cell>
        </row>
      </sheetData>
      <sheetData sheetId="1739">
        <row r="1">
          <cell r="J1">
            <v>1.7453292519943295E-2</v>
          </cell>
        </row>
      </sheetData>
      <sheetData sheetId="1740">
        <row r="1">
          <cell r="J1">
            <v>1.7453292519943295E-2</v>
          </cell>
        </row>
      </sheetData>
      <sheetData sheetId="1741">
        <row r="1">
          <cell r="J1">
            <v>1.7453292519943295E-2</v>
          </cell>
        </row>
      </sheetData>
      <sheetData sheetId="1742">
        <row r="1">
          <cell r="J1">
            <v>1.7453292519943295E-2</v>
          </cell>
        </row>
      </sheetData>
      <sheetData sheetId="1743">
        <row r="1">
          <cell r="J1">
            <v>1.7453292519943295E-2</v>
          </cell>
        </row>
      </sheetData>
      <sheetData sheetId="1744">
        <row r="1">
          <cell r="J1">
            <v>1.7453292519943295E-2</v>
          </cell>
        </row>
      </sheetData>
      <sheetData sheetId="1745">
        <row r="1">
          <cell r="J1">
            <v>1.7453292519943295E-2</v>
          </cell>
        </row>
      </sheetData>
      <sheetData sheetId="1746">
        <row r="1">
          <cell r="J1">
            <v>1.7453292519943295E-2</v>
          </cell>
        </row>
      </sheetData>
      <sheetData sheetId="1747">
        <row r="1">
          <cell r="J1">
            <v>1.7453292519943295E-2</v>
          </cell>
        </row>
      </sheetData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>
        <row r="1">
          <cell r="J1">
            <v>1.7453292519943295E-2</v>
          </cell>
        </row>
      </sheetData>
      <sheetData sheetId="1840">
        <row r="1">
          <cell r="J1">
            <v>1.7453292519943295E-2</v>
          </cell>
        </row>
      </sheetData>
      <sheetData sheetId="1841">
        <row r="1">
          <cell r="J1">
            <v>1.7453292519943295E-2</v>
          </cell>
        </row>
      </sheetData>
      <sheetData sheetId="1842">
        <row r="1">
          <cell r="J1">
            <v>1.7453292519943295E-2</v>
          </cell>
        </row>
      </sheetData>
      <sheetData sheetId="1843">
        <row r="1">
          <cell r="J1">
            <v>1.7453292519943295E-2</v>
          </cell>
        </row>
      </sheetData>
      <sheetData sheetId="1844">
        <row r="1">
          <cell r="J1">
            <v>1.7453292519943295E-2</v>
          </cell>
        </row>
      </sheetData>
      <sheetData sheetId="1845">
        <row r="1">
          <cell r="J1">
            <v>1.7453292519943295E-2</v>
          </cell>
        </row>
      </sheetData>
      <sheetData sheetId="1846">
        <row r="1">
          <cell r="J1">
            <v>1.7453292519943295E-2</v>
          </cell>
        </row>
      </sheetData>
      <sheetData sheetId="1847">
        <row r="1">
          <cell r="J1">
            <v>1.7453292519943295E-2</v>
          </cell>
        </row>
      </sheetData>
      <sheetData sheetId="1848">
        <row r="1">
          <cell r="J1">
            <v>1.7453292519943295E-2</v>
          </cell>
        </row>
      </sheetData>
      <sheetData sheetId="1849">
        <row r="1">
          <cell r="J1">
            <v>1.7453292519943295E-2</v>
          </cell>
        </row>
      </sheetData>
      <sheetData sheetId="1850">
        <row r="1">
          <cell r="J1">
            <v>1.7453292519943295E-2</v>
          </cell>
        </row>
      </sheetData>
      <sheetData sheetId="1851">
        <row r="1">
          <cell r="J1">
            <v>1.7453292519943295E-2</v>
          </cell>
        </row>
      </sheetData>
      <sheetData sheetId="1852">
        <row r="1">
          <cell r="J1">
            <v>1.7453292519943295E-2</v>
          </cell>
        </row>
      </sheetData>
      <sheetData sheetId="1853">
        <row r="1">
          <cell r="J1">
            <v>1.7453292519943295E-2</v>
          </cell>
        </row>
      </sheetData>
      <sheetData sheetId="1854">
        <row r="1">
          <cell r="J1">
            <v>1.7453292519943295E-2</v>
          </cell>
        </row>
      </sheetData>
      <sheetData sheetId="1855">
        <row r="1">
          <cell r="J1">
            <v>1.7453292519943295E-2</v>
          </cell>
        </row>
      </sheetData>
      <sheetData sheetId="1856">
        <row r="1">
          <cell r="J1">
            <v>1.7453292519943295E-2</v>
          </cell>
        </row>
      </sheetData>
      <sheetData sheetId="1857">
        <row r="1">
          <cell r="J1">
            <v>1.7453292519943295E-2</v>
          </cell>
        </row>
      </sheetData>
      <sheetData sheetId="1858">
        <row r="1">
          <cell r="J1">
            <v>1.7453292519943295E-2</v>
          </cell>
        </row>
      </sheetData>
      <sheetData sheetId="1859">
        <row r="1">
          <cell r="J1">
            <v>1.7453292519943295E-2</v>
          </cell>
        </row>
      </sheetData>
      <sheetData sheetId="1860">
        <row r="1">
          <cell r="J1">
            <v>1.7453292519943295E-2</v>
          </cell>
        </row>
      </sheetData>
      <sheetData sheetId="1861">
        <row r="1">
          <cell r="J1">
            <v>1.7453292519943295E-2</v>
          </cell>
        </row>
      </sheetData>
      <sheetData sheetId="1862">
        <row r="1">
          <cell r="J1">
            <v>1.7453292519943295E-2</v>
          </cell>
        </row>
      </sheetData>
      <sheetData sheetId="1863">
        <row r="1">
          <cell r="J1">
            <v>1.7453292519943295E-2</v>
          </cell>
        </row>
      </sheetData>
      <sheetData sheetId="1864">
        <row r="1">
          <cell r="J1">
            <v>1.7453292519943295E-2</v>
          </cell>
        </row>
      </sheetData>
      <sheetData sheetId="1865">
        <row r="1">
          <cell r="J1">
            <v>1.7453292519943295E-2</v>
          </cell>
        </row>
      </sheetData>
      <sheetData sheetId="1866">
        <row r="1">
          <cell r="J1">
            <v>1.7453292519943295E-2</v>
          </cell>
        </row>
      </sheetData>
      <sheetData sheetId="1867">
        <row r="1">
          <cell r="J1">
            <v>1.7453292519943295E-2</v>
          </cell>
        </row>
      </sheetData>
      <sheetData sheetId="1868">
        <row r="1">
          <cell r="J1">
            <v>1.7453292519943295E-2</v>
          </cell>
        </row>
      </sheetData>
      <sheetData sheetId="1869">
        <row r="1">
          <cell r="J1">
            <v>1.7453292519943295E-2</v>
          </cell>
        </row>
      </sheetData>
      <sheetData sheetId="1870">
        <row r="1">
          <cell r="J1">
            <v>1.7453292519943295E-2</v>
          </cell>
        </row>
      </sheetData>
      <sheetData sheetId="1871">
        <row r="1">
          <cell r="J1">
            <v>1.7453292519943295E-2</v>
          </cell>
        </row>
      </sheetData>
      <sheetData sheetId="1872">
        <row r="1">
          <cell r="J1">
            <v>1.7453292519943295E-2</v>
          </cell>
        </row>
      </sheetData>
      <sheetData sheetId="1873">
        <row r="1">
          <cell r="J1">
            <v>1.7453292519943295E-2</v>
          </cell>
        </row>
      </sheetData>
      <sheetData sheetId="1874">
        <row r="1">
          <cell r="J1">
            <v>1.7453292519943295E-2</v>
          </cell>
        </row>
      </sheetData>
      <sheetData sheetId="1875">
        <row r="1">
          <cell r="J1">
            <v>1.7453292519943295E-2</v>
          </cell>
        </row>
      </sheetData>
      <sheetData sheetId="1876">
        <row r="1">
          <cell r="J1">
            <v>1.7453292519943295E-2</v>
          </cell>
        </row>
      </sheetData>
      <sheetData sheetId="1877">
        <row r="1">
          <cell r="J1">
            <v>1.7453292519943295E-2</v>
          </cell>
        </row>
      </sheetData>
      <sheetData sheetId="1878">
        <row r="1">
          <cell r="J1">
            <v>1.7453292519943295E-2</v>
          </cell>
        </row>
      </sheetData>
      <sheetData sheetId="1879">
        <row r="1">
          <cell r="J1">
            <v>1.7453292519943295E-2</v>
          </cell>
        </row>
      </sheetData>
      <sheetData sheetId="1880">
        <row r="1">
          <cell r="J1">
            <v>1.7453292519943295E-2</v>
          </cell>
        </row>
      </sheetData>
      <sheetData sheetId="1881">
        <row r="1">
          <cell r="J1">
            <v>1.7453292519943295E-2</v>
          </cell>
        </row>
      </sheetData>
      <sheetData sheetId="1882">
        <row r="1">
          <cell r="J1">
            <v>1.7453292519943295E-2</v>
          </cell>
        </row>
      </sheetData>
      <sheetData sheetId="1883">
        <row r="1">
          <cell r="J1">
            <v>1.7453292519943295E-2</v>
          </cell>
        </row>
      </sheetData>
      <sheetData sheetId="1884">
        <row r="1">
          <cell r="J1">
            <v>1.7453292519943295E-2</v>
          </cell>
        </row>
      </sheetData>
      <sheetData sheetId="1885">
        <row r="1">
          <cell r="J1">
            <v>1.7453292519943295E-2</v>
          </cell>
        </row>
      </sheetData>
      <sheetData sheetId="1886">
        <row r="1">
          <cell r="J1">
            <v>1.7453292519943295E-2</v>
          </cell>
        </row>
      </sheetData>
      <sheetData sheetId="1887">
        <row r="1">
          <cell r="J1">
            <v>1.7453292519943295E-2</v>
          </cell>
        </row>
      </sheetData>
      <sheetData sheetId="1888">
        <row r="1">
          <cell r="J1">
            <v>1.7453292519943295E-2</v>
          </cell>
        </row>
      </sheetData>
      <sheetData sheetId="1889">
        <row r="1">
          <cell r="J1">
            <v>1.7453292519943295E-2</v>
          </cell>
        </row>
      </sheetData>
      <sheetData sheetId="1890">
        <row r="1">
          <cell r="J1">
            <v>1.7453292519943295E-2</v>
          </cell>
        </row>
      </sheetData>
      <sheetData sheetId="1891">
        <row r="1">
          <cell r="J1">
            <v>1.7453292519943295E-2</v>
          </cell>
        </row>
      </sheetData>
      <sheetData sheetId="1892">
        <row r="1">
          <cell r="J1">
            <v>1.7453292519943295E-2</v>
          </cell>
        </row>
      </sheetData>
      <sheetData sheetId="1893">
        <row r="1">
          <cell r="J1">
            <v>1.7453292519943295E-2</v>
          </cell>
        </row>
      </sheetData>
      <sheetData sheetId="1894">
        <row r="1">
          <cell r="J1">
            <v>1.7453292519943295E-2</v>
          </cell>
        </row>
      </sheetData>
      <sheetData sheetId="1895">
        <row r="1">
          <cell r="J1">
            <v>1.7453292519943295E-2</v>
          </cell>
        </row>
      </sheetData>
      <sheetData sheetId="1896">
        <row r="1">
          <cell r="J1">
            <v>1.7453292519943295E-2</v>
          </cell>
        </row>
      </sheetData>
      <sheetData sheetId="1897">
        <row r="1">
          <cell r="J1">
            <v>1.7453292519943295E-2</v>
          </cell>
        </row>
      </sheetData>
      <sheetData sheetId="1898">
        <row r="1">
          <cell r="J1">
            <v>1.7453292519943295E-2</v>
          </cell>
        </row>
      </sheetData>
      <sheetData sheetId="1899">
        <row r="1">
          <cell r="J1">
            <v>1.7453292519943295E-2</v>
          </cell>
        </row>
      </sheetData>
      <sheetData sheetId="1900">
        <row r="1">
          <cell r="J1">
            <v>1.7453292519943295E-2</v>
          </cell>
        </row>
      </sheetData>
      <sheetData sheetId="1901">
        <row r="1">
          <cell r="J1">
            <v>1.7453292519943295E-2</v>
          </cell>
        </row>
      </sheetData>
      <sheetData sheetId="1902">
        <row r="1">
          <cell r="J1">
            <v>1.7453292519943295E-2</v>
          </cell>
        </row>
      </sheetData>
      <sheetData sheetId="1903">
        <row r="1">
          <cell r="J1">
            <v>1.7453292519943295E-2</v>
          </cell>
        </row>
      </sheetData>
      <sheetData sheetId="1904">
        <row r="1">
          <cell r="J1">
            <v>1.7453292519943295E-2</v>
          </cell>
        </row>
      </sheetData>
      <sheetData sheetId="1905">
        <row r="1">
          <cell r="J1">
            <v>1.7453292519943295E-2</v>
          </cell>
        </row>
      </sheetData>
      <sheetData sheetId="1906">
        <row r="1">
          <cell r="J1">
            <v>1.7453292519943295E-2</v>
          </cell>
        </row>
      </sheetData>
      <sheetData sheetId="1907">
        <row r="1">
          <cell r="J1">
            <v>1.7453292519943295E-2</v>
          </cell>
        </row>
      </sheetData>
      <sheetData sheetId="1908">
        <row r="1">
          <cell r="J1">
            <v>1.7453292519943295E-2</v>
          </cell>
        </row>
      </sheetData>
      <sheetData sheetId="1909">
        <row r="1">
          <cell r="J1">
            <v>1.7453292519943295E-2</v>
          </cell>
        </row>
      </sheetData>
      <sheetData sheetId="1910">
        <row r="1">
          <cell r="J1">
            <v>1.7453292519943295E-2</v>
          </cell>
        </row>
      </sheetData>
      <sheetData sheetId="1911">
        <row r="1">
          <cell r="J1">
            <v>1.7453292519943295E-2</v>
          </cell>
        </row>
      </sheetData>
      <sheetData sheetId="1912">
        <row r="1">
          <cell r="J1">
            <v>1.7453292519943295E-2</v>
          </cell>
        </row>
      </sheetData>
      <sheetData sheetId="1913">
        <row r="1">
          <cell r="J1">
            <v>1.7453292519943295E-2</v>
          </cell>
        </row>
      </sheetData>
      <sheetData sheetId="1914">
        <row r="1">
          <cell r="J1">
            <v>1.7453292519943295E-2</v>
          </cell>
        </row>
      </sheetData>
      <sheetData sheetId="1915">
        <row r="1">
          <cell r="J1">
            <v>1.7453292519943295E-2</v>
          </cell>
        </row>
      </sheetData>
      <sheetData sheetId="1916">
        <row r="1">
          <cell r="J1">
            <v>1.7453292519943295E-2</v>
          </cell>
        </row>
      </sheetData>
      <sheetData sheetId="1917">
        <row r="1">
          <cell r="J1">
            <v>1.7453292519943295E-2</v>
          </cell>
        </row>
      </sheetData>
      <sheetData sheetId="1918">
        <row r="1">
          <cell r="J1">
            <v>1.7453292519943295E-2</v>
          </cell>
        </row>
      </sheetData>
      <sheetData sheetId="1919">
        <row r="1">
          <cell r="J1">
            <v>1.7453292519943295E-2</v>
          </cell>
        </row>
      </sheetData>
      <sheetData sheetId="1920">
        <row r="1">
          <cell r="J1">
            <v>1.7453292519943295E-2</v>
          </cell>
        </row>
      </sheetData>
      <sheetData sheetId="1921">
        <row r="1">
          <cell r="J1">
            <v>1.7453292519943295E-2</v>
          </cell>
        </row>
      </sheetData>
      <sheetData sheetId="1922">
        <row r="1">
          <cell r="J1">
            <v>1.7453292519943295E-2</v>
          </cell>
        </row>
      </sheetData>
      <sheetData sheetId="1923">
        <row r="1">
          <cell r="J1">
            <v>1.7453292519943295E-2</v>
          </cell>
        </row>
      </sheetData>
      <sheetData sheetId="1924">
        <row r="1">
          <cell r="J1">
            <v>1.7453292519943295E-2</v>
          </cell>
        </row>
      </sheetData>
      <sheetData sheetId="1925">
        <row r="1">
          <cell r="J1">
            <v>1.7453292519943295E-2</v>
          </cell>
        </row>
      </sheetData>
      <sheetData sheetId="1926">
        <row r="1">
          <cell r="J1">
            <v>1.7453292519943295E-2</v>
          </cell>
        </row>
      </sheetData>
      <sheetData sheetId="1927">
        <row r="1">
          <cell r="J1">
            <v>1.7453292519943295E-2</v>
          </cell>
        </row>
      </sheetData>
      <sheetData sheetId="1928">
        <row r="1">
          <cell r="J1">
            <v>1.7453292519943295E-2</v>
          </cell>
        </row>
      </sheetData>
      <sheetData sheetId="1929">
        <row r="1">
          <cell r="J1">
            <v>1.7453292519943295E-2</v>
          </cell>
        </row>
      </sheetData>
      <sheetData sheetId="1930">
        <row r="1">
          <cell r="J1">
            <v>1.7453292519943295E-2</v>
          </cell>
        </row>
      </sheetData>
      <sheetData sheetId="1931">
        <row r="1">
          <cell r="J1">
            <v>1.7453292519943295E-2</v>
          </cell>
        </row>
      </sheetData>
      <sheetData sheetId="1932">
        <row r="1">
          <cell r="J1">
            <v>1.7453292519943295E-2</v>
          </cell>
        </row>
      </sheetData>
      <sheetData sheetId="1933">
        <row r="1">
          <cell r="J1">
            <v>1.7453292519943295E-2</v>
          </cell>
        </row>
      </sheetData>
      <sheetData sheetId="1934">
        <row r="1">
          <cell r="J1">
            <v>1.7453292519943295E-2</v>
          </cell>
        </row>
      </sheetData>
      <sheetData sheetId="1935">
        <row r="1">
          <cell r="J1">
            <v>1.7453292519943295E-2</v>
          </cell>
        </row>
      </sheetData>
      <sheetData sheetId="1936">
        <row r="1">
          <cell r="J1">
            <v>1.7453292519943295E-2</v>
          </cell>
        </row>
      </sheetData>
      <sheetData sheetId="1937">
        <row r="1">
          <cell r="J1">
            <v>1.7453292519943295E-2</v>
          </cell>
        </row>
      </sheetData>
      <sheetData sheetId="1938">
        <row r="1">
          <cell r="J1">
            <v>1.7453292519943295E-2</v>
          </cell>
        </row>
      </sheetData>
      <sheetData sheetId="1939">
        <row r="1">
          <cell r="J1">
            <v>1.7453292519943295E-2</v>
          </cell>
        </row>
      </sheetData>
      <sheetData sheetId="1940">
        <row r="1">
          <cell r="J1">
            <v>1.7453292519943295E-2</v>
          </cell>
        </row>
      </sheetData>
      <sheetData sheetId="1941">
        <row r="1">
          <cell r="J1">
            <v>1.7453292519943295E-2</v>
          </cell>
        </row>
      </sheetData>
      <sheetData sheetId="1942">
        <row r="1">
          <cell r="J1">
            <v>1.7453292519943295E-2</v>
          </cell>
        </row>
      </sheetData>
      <sheetData sheetId="1943">
        <row r="1">
          <cell r="J1">
            <v>1.7453292519943295E-2</v>
          </cell>
        </row>
      </sheetData>
      <sheetData sheetId="1944">
        <row r="1">
          <cell r="J1">
            <v>1.7453292519943295E-2</v>
          </cell>
        </row>
      </sheetData>
      <sheetData sheetId="1945">
        <row r="1">
          <cell r="J1">
            <v>1.7453292519943295E-2</v>
          </cell>
        </row>
      </sheetData>
      <sheetData sheetId="1946">
        <row r="1">
          <cell r="J1">
            <v>1.7453292519943295E-2</v>
          </cell>
        </row>
      </sheetData>
      <sheetData sheetId="1947">
        <row r="1">
          <cell r="J1">
            <v>1.7453292519943295E-2</v>
          </cell>
        </row>
      </sheetData>
      <sheetData sheetId="1948">
        <row r="1">
          <cell r="J1">
            <v>1.7453292519943295E-2</v>
          </cell>
        </row>
      </sheetData>
      <sheetData sheetId="1949">
        <row r="1">
          <cell r="J1">
            <v>1.7453292519943295E-2</v>
          </cell>
        </row>
      </sheetData>
      <sheetData sheetId="1950">
        <row r="1">
          <cell r="J1">
            <v>1.7453292519943295E-2</v>
          </cell>
        </row>
      </sheetData>
      <sheetData sheetId="1951">
        <row r="1">
          <cell r="J1">
            <v>1.7453292519943295E-2</v>
          </cell>
        </row>
      </sheetData>
      <sheetData sheetId="1952">
        <row r="1">
          <cell r="J1">
            <v>1.7453292519943295E-2</v>
          </cell>
        </row>
      </sheetData>
      <sheetData sheetId="1953">
        <row r="1">
          <cell r="J1">
            <v>1.7453292519943295E-2</v>
          </cell>
        </row>
      </sheetData>
      <sheetData sheetId="1954">
        <row r="1">
          <cell r="J1">
            <v>1.7453292519943295E-2</v>
          </cell>
        </row>
      </sheetData>
      <sheetData sheetId="1955">
        <row r="1">
          <cell r="J1">
            <v>1.7453292519943295E-2</v>
          </cell>
        </row>
      </sheetData>
      <sheetData sheetId="1956">
        <row r="1">
          <cell r="J1">
            <v>1.7453292519943295E-2</v>
          </cell>
        </row>
      </sheetData>
      <sheetData sheetId="1957">
        <row r="1">
          <cell r="J1">
            <v>1.7453292519943295E-2</v>
          </cell>
        </row>
      </sheetData>
      <sheetData sheetId="1958">
        <row r="1">
          <cell r="J1">
            <v>1.7453292519943295E-2</v>
          </cell>
        </row>
      </sheetData>
      <sheetData sheetId="1959">
        <row r="1">
          <cell r="J1">
            <v>1.7453292519943295E-2</v>
          </cell>
        </row>
      </sheetData>
      <sheetData sheetId="1960">
        <row r="1">
          <cell r="J1">
            <v>1.7453292519943295E-2</v>
          </cell>
        </row>
      </sheetData>
      <sheetData sheetId="1961">
        <row r="1">
          <cell r="J1">
            <v>1.7453292519943295E-2</v>
          </cell>
        </row>
      </sheetData>
      <sheetData sheetId="1962">
        <row r="1">
          <cell r="J1">
            <v>1.7453292519943295E-2</v>
          </cell>
        </row>
      </sheetData>
      <sheetData sheetId="1963">
        <row r="1">
          <cell r="J1">
            <v>1.7453292519943295E-2</v>
          </cell>
        </row>
      </sheetData>
      <sheetData sheetId="1964">
        <row r="1">
          <cell r="J1">
            <v>1.7453292519943295E-2</v>
          </cell>
        </row>
      </sheetData>
      <sheetData sheetId="1965">
        <row r="1">
          <cell r="J1">
            <v>1.7453292519943295E-2</v>
          </cell>
        </row>
      </sheetData>
      <sheetData sheetId="1966">
        <row r="1">
          <cell r="J1">
            <v>1.7453292519943295E-2</v>
          </cell>
        </row>
      </sheetData>
      <sheetData sheetId="1967">
        <row r="1">
          <cell r="J1">
            <v>1.7453292519943295E-2</v>
          </cell>
        </row>
      </sheetData>
      <sheetData sheetId="1968">
        <row r="1">
          <cell r="J1">
            <v>1.7453292519943295E-2</v>
          </cell>
        </row>
      </sheetData>
      <sheetData sheetId="1969">
        <row r="1">
          <cell r="J1">
            <v>1.7453292519943295E-2</v>
          </cell>
        </row>
      </sheetData>
      <sheetData sheetId="1970">
        <row r="1">
          <cell r="J1">
            <v>1.7453292519943295E-2</v>
          </cell>
        </row>
      </sheetData>
      <sheetData sheetId="1971">
        <row r="1">
          <cell r="J1">
            <v>1.7453292519943295E-2</v>
          </cell>
        </row>
      </sheetData>
      <sheetData sheetId="1972">
        <row r="1">
          <cell r="J1">
            <v>1.7453292519943295E-2</v>
          </cell>
        </row>
      </sheetData>
      <sheetData sheetId="1973">
        <row r="1">
          <cell r="J1">
            <v>1.7453292519943295E-2</v>
          </cell>
        </row>
      </sheetData>
      <sheetData sheetId="1974">
        <row r="1">
          <cell r="J1">
            <v>1.7453292519943295E-2</v>
          </cell>
        </row>
      </sheetData>
      <sheetData sheetId="1975">
        <row r="1">
          <cell r="J1">
            <v>1.7453292519943295E-2</v>
          </cell>
        </row>
      </sheetData>
      <sheetData sheetId="1976">
        <row r="1">
          <cell r="J1">
            <v>1.7453292519943295E-2</v>
          </cell>
        </row>
      </sheetData>
      <sheetData sheetId="1977">
        <row r="1">
          <cell r="J1">
            <v>1.7453292519943295E-2</v>
          </cell>
        </row>
      </sheetData>
      <sheetData sheetId="1978">
        <row r="1">
          <cell r="J1">
            <v>1.7453292519943295E-2</v>
          </cell>
        </row>
      </sheetData>
      <sheetData sheetId="1979">
        <row r="1">
          <cell r="J1">
            <v>1.7453292519943295E-2</v>
          </cell>
        </row>
      </sheetData>
      <sheetData sheetId="1980">
        <row r="1">
          <cell r="J1">
            <v>1.7453292519943295E-2</v>
          </cell>
        </row>
      </sheetData>
      <sheetData sheetId="1981">
        <row r="1">
          <cell r="J1">
            <v>1.7453292519943295E-2</v>
          </cell>
        </row>
      </sheetData>
      <sheetData sheetId="1982">
        <row r="1">
          <cell r="J1">
            <v>1.7453292519943295E-2</v>
          </cell>
        </row>
      </sheetData>
      <sheetData sheetId="1983">
        <row r="1">
          <cell r="J1">
            <v>1.7453292519943295E-2</v>
          </cell>
        </row>
      </sheetData>
      <sheetData sheetId="1984">
        <row r="1">
          <cell r="J1">
            <v>1.7453292519943295E-2</v>
          </cell>
        </row>
      </sheetData>
      <sheetData sheetId="1985">
        <row r="1">
          <cell r="J1">
            <v>1.7453292519943295E-2</v>
          </cell>
        </row>
      </sheetData>
      <sheetData sheetId="1986">
        <row r="1">
          <cell r="J1">
            <v>1.7453292519943295E-2</v>
          </cell>
        </row>
      </sheetData>
      <sheetData sheetId="1987">
        <row r="1">
          <cell r="J1">
            <v>1.7453292519943295E-2</v>
          </cell>
        </row>
      </sheetData>
      <sheetData sheetId="1988">
        <row r="1">
          <cell r="J1">
            <v>1.7453292519943295E-2</v>
          </cell>
        </row>
      </sheetData>
      <sheetData sheetId="1989">
        <row r="1">
          <cell r="J1">
            <v>1.7453292519943295E-2</v>
          </cell>
        </row>
      </sheetData>
      <sheetData sheetId="1990">
        <row r="1">
          <cell r="J1">
            <v>1.7453292519943295E-2</v>
          </cell>
        </row>
      </sheetData>
      <sheetData sheetId="1991">
        <row r="1">
          <cell r="J1">
            <v>1.7453292519943295E-2</v>
          </cell>
        </row>
      </sheetData>
      <sheetData sheetId="1992">
        <row r="1">
          <cell r="J1">
            <v>1.7453292519943295E-2</v>
          </cell>
        </row>
      </sheetData>
      <sheetData sheetId="1993">
        <row r="1">
          <cell r="J1">
            <v>1.7453292519943295E-2</v>
          </cell>
        </row>
      </sheetData>
      <sheetData sheetId="1994">
        <row r="1">
          <cell r="J1">
            <v>1.7453292519943295E-2</v>
          </cell>
        </row>
      </sheetData>
      <sheetData sheetId="1995">
        <row r="1">
          <cell r="J1">
            <v>1.7453292519943295E-2</v>
          </cell>
        </row>
      </sheetData>
      <sheetData sheetId="1996">
        <row r="1">
          <cell r="J1">
            <v>1.7453292519943295E-2</v>
          </cell>
        </row>
      </sheetData>
      <sheetData sheetId="1997">
        <row r="1">
          <cell r="J1">
            <v>1.7453292519943295E-2</v>
          </cell>
        </row>
      </sheetData>
      <sheetData sheetId="1998">
        <row r="1">
          <cell r="J1">
            <v>1.7453292519943295E-2</v>
          </cell>
        </row>
      </sheetData>
      <sheetData sheetId="1999">
        <row r="1">
          <cell r="J1">
            <v>1.7453292519943295E-2</v>
          </cell>
        </row>
      </sheetData>
      <sheetData sheetId="2000">
        <row r="1">
          <cell r="J1">
            <v>1.7453292519943295E-2</v>
          </cell>
        </row>
      </sheetData>
      <sheetData sheetId="2001">
        <row r="1">
          <cell r="J1">
            <v>1.7453292519943295E-2</v>
          </cell>
        </row>
      </sheetData>
      <sheetData sheetId="2002">
        <row r="1">
          <cell r="J1">
            <v>1.7453292519943295E-2</v>
          </cell>
        </row>
      </sheetData>
      <sheetData sheetId="2003">
        <row r="1">
          <cell r="J1">
            <v>1.7453292519943295E-2</v>
          </cell>
        </row>
      </sheetData>
      <sheetData sheetId="2004">
        <row r="1">
          <cell r="J1">
            <v>1.7453292519943295E-2</v>
          </cell>
        </row>
      </sheetData>
      <sheetData sheetId="2005">
        <row r="1">
          <cell r="J1">
            <v>1.7453292519943295E-2</v>
          </cell>
        </row>
      </sheetData>
      <sheetData sheetId="2006">
        <row r="1">
          <cell r="J1">
            <v>1.7453292519943295E-2</v>
          </cell>
        </row>
      </sheetData>
      <sheetData sheetId="2007">
        <row r="1">
          <cell r="J1">
            <v>1.7453292519943295E-2</v>
          </cell>
        </row>
      </sheetData>
      <sheetData sheetId="2008">
        <row r="1">
          <cell r="J1">
            <v>1.7453292519943295E-2</v>
          </cell>
        </row>
      </sheetData>
      <sheetData sheetId="2009">
        <row r="1">
          <cell r="J1">
            <v>1.7453292519943295E-2</v>
          </cell>
        </row>
      </sheetData>
      <sheetData sheetId="2010">
        <row r="1">
          <cell r="J1">
            <v>1.7453292519943295E-2</v>
          </cell>
        </row>
      </sheetData>
      <sheetData sheetId="2011">
        <row r="1">
          <cell r="J1">
            <v>1.7453292519943295E-2</v>
          </cell>
        </row>
      </sheetData>
      <sheetData sheetId="2012">
        <row r="1">
          <cell r="J1">
            <v>1.7453292519943295E-2</v>
          </cell>
        </row>
      </sheetData>
      <sheetData sheetId="2013">
        <row r="1">
          <cell r="J1">
            <v>1.7453292519943295E-2</v>
          </cell>
        </row>
      </sheetData>
      <sheetData sheetId="2014">
        <row r="1">
          <cell r="J1">
            <v>1.7453292519943295E-2</v>
          </cell>
        </row>
      </sheetData>
      <sheetData sheetId="2015">
        <row r="1">
          <cell r="J1">
            <v>1.7453292519943295E-2</v>
          </cell>
        </row>
      </sheetData>
      <sheetData sheetId="2016">
        <row r="1">
          <cell r="J1">
            <v>1.7453292519943295E-2</v>
          </cell>
        </row>
      </sheetData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>
        <row r="1">
          <cell r="J1">
            <v>1.7453292519943295E-2</v>
          </cell>
        </row>
      </sheetData>
      <sheetData sheetId="2034">
        <row r="1">
          <cell r="J1">
            <v>1.7453292519943295E-2</v>
          </cell>
        </row>
      </sheetData>
      <sheetData sheetId="2035">
        <row r="1">
          <cell r="J1">
            <v>1.7453292519943295E-2</v>
          </cell>
        </row>
      </sheetData>
      <sheetData sheetId="2036">
        <row r="1">
          <cell r="J1">
            <v>1.7453292519943295E-2</v>
          </cell>
        </row>
      </sheetData>
      <sheetData sheetId="2037">
        <row r="1">
          <cell r="J1">
            <v>1.7453292519943295E-2</v>
          </cell>
        </row>
      </sheetData>
      <sheetData sheetId="2038">
        <row r="1">
          <cell r="J1">
            <v>1.7453292519943295E-2</v>
          </cell>
        </row>
      </sheetData>
      <sheetData sheetId="2039">
        <row r="1">
          <cell r="J1">
            <v>1.7453292519943295E-2</v>
          </cell>
        </row>
      </sheetData>
      <sheetData sheetId="2040">
        <row r="1">
          <cell r="J1">
            <v>1.7453292519943295E-2</v>
          </cell>
        </row>
      </sheetData>
      <sheetData sheetId="2041">
        <row r="1">
          <cell r="J1">
            <v>1.7453292519943295E-2</v>
          </cell>
        </row>
      </sheetData>
      <sheetData sheetId="2042">
        <row r="1">
          <cell r="J1">
            <v>1.7453292519943295E-2</v>
          </cell>
        </row>
      </sheetData>
      <sheetData sheetId="2043">
        <row r="1">
          <cell r="J1">
            <v>1.7453292519943295E-2</v>
          </cell>
        </row>
      </sheetData>
      <sheetData sheetId="2044">
        <row r="1">
          <cell r="J1">
            <v>1.7453292519943295E-2</v>
          </cell>
        </row>
      </sheetData>
      <sheetData sheetId="2045">
        <row r="1">
          <cell r="J1">
            <v>1.7453292519943295E-2</v>
          </cell>
        </row>
      </sheetData>
      <sheetData sheetId="2046">
        <row r="1">
          <cell r="J1">
            <v>1.7453292519943295E-2</v>
          </cell>
        </row>
      </sheetData>
      <sheetData sheetId="2047">
        <row r="1">
          <cell r="J1">
            <v>1.7453292519943295E-2</v>
          </cell>
        </row>
      </sheetData>
      <sheetData sheetId="2048">
        <row r="1">
          <cell r="J1">
            <v>1.7453292519943295E-2</v>
          </cell>
        </row>
      </sheetData>
      <sheetData sheetId="2049">
        <row r="1">
          <cell r="J1">
            <v>1.7453292519943295E-2</v>
          </cell>
        </row>
      </sheetData>
      <sheetData sheetId="2050">
        <row r="1">
          <cell r="J1">
            <v>1.7453292519943295E-2</v>
          </cell>
        </row>
      </sheetData>
      <sheetData sheetId="2051">
        <row r="1">
          <cell r="J1">
            <v>1.7453292519943295E-2</v>
          </cell>
        </row>
      </sheetData>
      <sheetData sheetId="2052">
        <row r="1">
          <cell r="J1">
            <v>1.7453292519943295E-2</v>
          </cell>
        </row>
      </sheetData>
      <sheetData sheetId="2053">
        <row r="1">
          <cell r="J1">
            <v>1.7453292519943295E-2</v>
          </cell>
        </row>
      </sheetData>
      <sheetData sheetId="2054">
        <row r="1">
          <cell r="J1">
            <v>1.7453292519943295E-2</v>
          </cell>
        </row>
      </sheetData>
      <sheetData sheetId="2055">
        <row r="1">
          <cell r="J1">
            <v>1.7453292519943295E-2</v>
          </cell>
        </row>
      </sheetData>
      <sheetData sheetId="2056">
        <row r="1">
          <cell r="J1">
            <v>1.7453292519943295E-2</v>
          </cell>
        </row>
      </sheetData>
      <sheetData sheetId="2057">
        <row r="1">
          <cell r="J1">
            <v>1.7453292519943295E-2</v>
          </cell>
        </row>
      </sheetData>
      <sheetData sheetId="2058">
        <row r="1">
          <cell r="J1">
            <v>1.7453292519943295E-2</v>
          </cell>
        </row>
      </sheetData>
      <sheetData sheetId="2059">
        <row r="1">
          <cell r="J1">
            <v>1.7453292519943295E-2</v>
          </cell>
        </row>
      </sheetData>
      <sheetData sheetId="2060">
        <row r="1">
          <cell r="J1">
            <v>1.7453292519943295E-2</v>
          </cell>
        </row>
      </sheetData>
      <sheetData sheetId="2061">
        <row r="1">
          <cell r="J1">
            <v>1.7453292519943295E-2</v>
          </cell>
        </row>
      </sheetData>
      <sheetData sheetId="2062">
        <row r="1">
          <cell r="J1">
            <v>1.7453292519943295E-2</v>
          </cell>
        </row>
      </sheetData>
      <sheetData sheetId="2063">
        <row r="1">
          <cell r="J1">
            <v>1.7453292519943295E-2</v>
          </cell>
        </row>
      </sheetData>
      <sheetData sheetId="2064">
        <row r="1">
          <cell r="J1">
            <v>1.7453292519943295E-2</v>
          </cell>
        </row>
      </sheetData>
      <sheetData sheetId="2065">
        <row r="1">
          <cell r="J1">
            <v>1.7453292519943295E-2</v>
          </cell>
        </row>
      </sheetData>
      <sheetData sheetId="2066">
        <row r="1">
          <cell r="J1">
            <v>1.7453292519943295E-2</v>
          </cell>
        </row>
      </sheetData>
      <sheetData sheetId="2067">
        <row r="1">
          <cell r="J1">
            <v>1.7453292519943295E-2</v>
          </cell>
        </row>
      </sheetData>
      <sheetData sheetId="2068">
        <row r="1">
          <cell r="J1">
            <v>1.7453292519943295E-2</v>
          </cell>
        </row>
      </sheetData>
      <sheetData sheetId="2069">
        <row r="1">
          <cell r="J1">
            <v>1.7453292519943295E-2</v>
          </cell>
        </row>
      </sheetData>
      <sheetData sheetId="2070">
        <row r="1">
          <cell r="J1">
            <v>1.7453292519943295E-2</v>
          </cell>
        </row>
      </sheetData>
      <sheetData sheetId="2071">
        <row r="1">
          <cell r="J1">
            <v>1.7453292519943295E-2</v>
          </cell>
        </row>
      </sheetData>
      <sheetData sheetId="2072">
        <row r="1">
          <cell r="J1">
            <v>1.7453292519943295E-2</v>
          </cell>
        </row>
      </sheetData>
      <sheetData sheetId="2073">
        <row r="1">
          <cell r="J1">
            <v>1.7453292519943295E-2</v>
          </cell>
        </row>
      </sheetData>
      <sheetData sheetId="2074">
        <row r="1">
          <cell r="J1">
            <v>1.7453292519943295E-2</v>
          </cell>
        </row>
      </sheetData>
      <sheetData sheetId="2075">
        <row r="1">
          <cell r="J1">
            <v>1.7453292519943295E-2</v>
          </cell>
        </row>
      </sheetData>
      <sheetData sheetId="2076">
        <row r="1">
          <cell r="J1">
            <v>1.7453292519943295E-2</v>
          </cell>
        </row>
      </sheetData>
      <sheetData sheetId="2077">
        <row r="1">
          <cell r="J1">
            <v>1.7453292519943295E-2</v>
          </cell>
        </row>
      </sheetData>
      <sheetData sheetId="2078">
        <row r="1">
          <cell r="J1">
            <v>1.7453292519943295E-2</v>
          </cell>
        </row>
      </sheetData>
      <sheetData sheetId="2079">
        <row r="1">
          <cell r="J1">
            <v>1.7453292519943295E-2</v>
          </cell>
        </row>
      </sheetData>
      <sheetData sheetId="2080">
        <row r="1">
          <cell r="J1">
            <v>1.7453292519943295E-2</v>
          </cell>
        </row>
      </sheetData>
      <sheetData sheetId="2081">
        <row r="1">
          <cell r="J1">
            <v>1.7453292519943295E-2</v>
          </cell>
        </row>
      </sheetData>
      <sheetData sheetId="2082">
        <row r="1">
          <cell r="J1">
            <v>1.7453292519943295E-2</v>
          </cell>
        </row>
      </sheetData>
      <sheetData sheetId="2083">
        <row r="1">
          <cell r="J1">
            <v>1.7453292519943295E-2</v>
          </cell>
        </row>
      </sheetData>
      <sheetData sheetId="2084">
        <row r="1">
          <cell r="J1">
            <v>1.7453292519943295E-2</v>
          </cell>
        </row>
      </sheetData>
      <sheetData sheetId="2085">
        <row r="1">
          <cell r="J1">
            <v>1.7453292519943295E-2</v>
          </cell>
        </row>
      </sheetData>
      <sheetData sheetId="2086">
        <row r="1">
          <cell r="J1">
            <v>1.7453292519943295E-2</v>
          </cell>
        </row>
      </sheetData>
      <sheetData sheetId="2087">
        <row r="1">
          <cell r="J1">
            <v>1.7453292519943295E-2</v>
          </cell>
        </row>
      </sheetData>
      <sheetData sheetId="2088">
        <row r="1">
          <cell r="J1">
            <v>1.7453292519943295E-2</v>
          </cell>
        </row>
      </sheetData>
      <sheetData sheetId="2089">
        <row r="1">
          <cell r="J1">
            <v>1.7453292519943295E-2</v>
          </cell>
        </row>
      </sheetData>
      <sheetData sheetId="2090">
        <row r="1">
          <cell r="J1">
            <v>1.7453292519943295E-2</v>
          </cell>
        </row>
      </sheetData>
      <sheetData sheetId="2091">
        <row r="1">
          <cell r="J1">
            <v>1.7453292519943295E-2</v>
          </cell>
        </row>
      </sheetData>
      <sheetData sheetId="2092">
        <row r="1">
          <cell r="J1">
            <v>1.7453292519943295E-2</v>
          </cell>
        </row>
      </sheetData>
      <sheetData sheetId="2093">
        <row r="1">
          <cell r="J1">
            <v>1.7453292519943295E-2</v>
          </cell>
        </row>
      </sheetData>
      <sheetData sheetId="2094">
        <row r="1">
          <cell r="J1">
            <v>1.7453292519943295E-2</v>
          </cell>
        </row>
      </sheetData>
      <sheetData sheetId="2095">
        <row r="1">
          <cell r="J1">
            <v>1.7453292519943295E-2</v>
          </cell>
        </row>
      </sheetData>
      <sheetData sheetId="2096">
        <row r="1">
          <cell r="J1">
            <v>1.7453292519943295E-2</v>
          </cell>
        </row>
      </sheetData>
      <sheetData sheetId="2097">
        <row r="1">
          <cell r="J1">
            <v>1.7453292519943295E-2</v>
          </cell>
        </row>
      </sheetData>
      <sheetData sheetId="2098">
        <row r="1">
          <cell r="J1">
            <v>1.7453292519943295E-2</v>
          </cell>
        </row>
      </sheetData>
      <sheetData sheetId="2099">
        <row r="1">
          <cell r="J1">
            <v>1.7453292519943295E-2</v>
          </cell>
        </row>
      </sheetData>
      <sheetData sheetId="2100">
        <row r="1">
          <cell r="J1">
            <v>1.7453292519943295E-2</v>
          </cell>
        </row>
      </sheetData>
      <sheetData sheetId="2101">
        <row r="1">
          <cell r="J1">
            <v>1.7453292519943295E-2</v>
          </cell>
        </row>
      </sheetData>
      <sheetData sheetId="2102">
        <row r="1">
          <cell r="J1">
            <v>1.7453292519943295E-2</v>
          </cell>
        </row>
      </sheetData>
      <sheetData sheetId="2103">
        <row r="1">
          <cell r="J1">
            <v>1.7453292519943295E-2</v>
          </cell>
        </row>
      </sheetData>
      <sheetData sheetId="2104">
        <row r="1">
          <cell r="J1">
            <v>1.7453292519943295E-2</v>
          </cell>
        </row>
      </sheetData>
      <sheetData sheetId="2105">
        <row r="1">
          <cell r="J1">
            <v>1.7453292519943295E-2</v>
          </cell>
        </row>
      </sheetData>
      <sheetData sheetId="2106">
        <row r="1">
          <cell r="J1">
            <v>1.7453292519943295E-2</v>
          </cell>
        </row>
      </sheetData>
      <sheetData sheetId="2107">
        <row r="1">
          <cell r="J1">
            <v>1.7453292519943295E-2</v>
          </cell>
        </row>
      </sheetData>
      <sheetData sheetId="2108">
        <row r="1">
          <cell r="J1">
            <v>1.7453292519943295E-2</v>
          </cell>
        </row>
      </sheetData>
      <sheetData sheetId="2109">
        <row r="1">
          <cell r="J1">
            <v>1.7453292519943295E-2</v>
          </cell>
        </row>
      </sheetData>
      <sheetData sheetId="2110">
        <row r="1">
          <cell r="J1">
            <v>1.7453292519943295E-2</v>
          </cell>
        </row>
      </sheetData>
      <sheetData sheetId="2111">
        <row r="1">
          <cell r="J1">
            <v>1.7453292519943295E-2</v>
          </cell>
        </row>
      </sheetData>
      <sheetData sheetId="2112">
        <row r="1">
          <cell r="J1">
            <v>1.7453292519943295E-2</v>
          </cell>
        </row>
      </sheetData>
      <sheetData sheetId="2113">
        <row r="1">
          <cell r="J1">
            <v>1.7453292519943295E-2</v>
          </cell>
        </row>
      </sheetData>
      <sheetData sheetId="2114">
        <row r="1">
          <cell r="J1">
            <v>1.7453292519943295E-2</v>
          </cell>
        </row>
      </sheetData>
      <sheetData sheetId="2115">
        <row r="1">
          <cell r="J1">
            <v>1.7453292519943295E-2</v>
          </cell>
        </row>
      </sheetData>
      <sheetData sheetId="2116">
        <row r="1">
          <cell r="J1">
            <v>1.7453292519943295E-2</v>
          </cell>
        </row>
      </sheetData>
      <sheetData sheetId="2117">
        <row r="1">
          <cell r="J1">
            <v>1.7453292519943295E-2</v>
          </cell>
        </row>
      </sheetData>
      <sheetData sheetId="2118">
        <row r="1">
          <cell r="J1">
            <v>1.7453292519943295E-2</v>
          </cell>
        </row>
      </sheetData>
      <sheetData sheetId="2119">
        <row r="1">
          <cell r="J1">
            <v>1.7453292519943295E-2</v>
          </cell>
        </row>
      </sheetData>
      <sheetData sheetId="2120">
        <row r="1">
          <cell r="J1">
            <v>1.7453292519943295E-2</v>
          </cell>
        </row>
      </sheetData>
      <sheetData sheetId="2121">
        <row r="1">
          <cell r="J1">
            <v>1.7453292519943295E-2</v>
          </cell>
        </row>
      </sheetData>
      <sheetData sheetId="2122">
        <row r="1">
          <cell r="J1">
            <v>1.7453292519943295E-2</v>
          </cell>
        </row>
      </sheetData>
      <sheetData sheetId="2123">
        <row r="1">
          <cell r="J1">
            <v>1.7453292519943295E-2</v>
          </cell>
        </row>
      </sheetData>
      <sheetData sheetId="2124">
        <row r="1">
          <cell r="J1">
            <v>1.7453292519943295E-2</v>
          </cell>
        </row>
      </sheetData>
      <sheetData sheetId="2125">
        <row r="1">
          <cell r="J1">
            <v>1.7453292519943295E-2</v>
          </cell>
        </row>
      </sheetData>
      <sheetData sheetId="2126">
        <row r="1">
          <cell r="J1">
            <v>1.7453292519943295E-2</v>
          </cell>
        </row>
      </sheetData>
      <sheetData sheetId="2127">
        <row r="1">
          <cell r="J1">
            <v>1.7453292519943295E-2</v>
          </cell>
        </row>
      </sheetData>
      <sheetData sheetId="2128">
        <row r="1">
          <cell r="J1">
            <v>1.7453292519943295E-2</v>
          </cell>
        </row>
      </sheetData>
      <sheetData sheetId="2129">
        <row r="1">
          <cell r="J1">
            <v>1.7453292519943295E-2</v>
          </cell>
        </row>
      </sheetData>
      <sheetData sheetId="2130">
        <row r="1">
          <cell r="J1">
            <v>1.7453292519943295E-2</v>
          </cell>
        </row>
      </sheetData>
      <sheetData sheetId="2131">
        <row r="1">
          <cell r="J1">
            <v>1.7453292519943295E-2</v>
          </cell>
        </row>
      </sheetData>
      <sheetData sheetId="2132">
        <row r="1">
          <cell r="J1">
            <v>1.7453292519943295E-2</v>
          </cell>
        </row>
      </sheetData>
      <sheetData sheetId="2133">
        <row r="1">
          <cell r="J1">
            <v>1.7453292519943295E-2</v>
          </cell>
        </row>
      </sheetData>
      <sheetData sheetId="2134">
        <row r="1">
          <cell r="J1">
            <v>1.7453292519943295E-2</v>
          </cell>
        </row>
      </sheetData>
      <sheetData sheetId="2135">
        <row r="1">
          <cell r="J1">
            <v>1.7453292519943295E-2</v>
          </cell>
        </row>
      </sheetData>
      <sheetData sheetId="2136">
        <row r="1">
          <cell r="J1">
            <v>1.7453292519943295E-2</v>
          </cell>
        </row>
      </sheetData>
      <sheetData sheetId="2137">
        <row r="1">
          <cell r="J1">
            <v>1.7453292519943295E-2</v>
          </cell>
        </row>
      </sheetData>
      <sheetData sheetId="2138">
        <row r="1">
          <cell r="J1">
            <v>1.7453292519943295E-2</v>
          </cell>
        </row>
      </sheetData>
      <sheetData sheetId="2139">
        <row r="1">
          <cell r="J1">
            <v>1.7453292519943295E-2</v>
          </cell>
        </row>
      </sheetData>
      <sheetData sheetId="2140">
        <row r="1">
          <cell r="J1">
            <v>1.7453292519943295E-2</v>
          </cell>
        </row>
      </sheetData>
      <sheetData sheetId="2141">
        <row r="1">
          <cell r="J1">
            <v>1.7453292519943295E-2</v>
          </cell>
        </row>
      </sheetData>
      <sheetData sheetId="2142">
        <row r="1">
          <cell r="J1">
            <v>1.7453292519943295E-2</v>
          </cell>
        </row>
      </sheetData>
      <sheetData sheetId="2143">
        <row r="1">
          <cell r="J1">
            <v>1.7453292519943295E-2</v>
          </cell>
        </row>
      </sheetData>
      <sheetData sheetId="2144">
        <row r="1">
          <cell r="J1">
            <v>1.7453292519943295E-2</v>
          </cell>
        </row>
      </sheetData>
      <sheetData sheetId="2145">
        <row r="1">
          <cell r="J1">
            <v>1.7453292519943295E-2</v>
          </cell>
        </row>
      </sheetData>
      <sheetData sheetId="2146">
        <row r="1">
          <cell r="J1">
            <v>1.7453292519943295E-2</v>
          </cell>
        </row>
      </sheetData>
      <sheetData sheetId="2147">
        <row r="1">
          <cell r="J1">
            <v>1.7453292519943295E-2</v>
          </cell>
        </row>
      </sheetData>
      <sheetData sheetId="2148">
        <row r="1">
          <cell r="J1">
            <v>1.7453292519943295E-2</v>
          </cell>
        </row>
      </sheetData>
      <sheetData sheetId="2149">
        <row r="1">
          <cell r="J1">
            <v>1.7453292519943295E-2</v>
          </cell>
        </row>
      </sheetData>
      <sheetData sheetId="2150">
        <row r="1">
          <cell r="J1">
            <v>1.7453292519943295E-2</v>
          </cell>
        </row>
      </sheetData>
      <sheetData sheetId="2151">
        <row r="1">
          <cell r="J1">
            <v>1.7453292519943295E-2</v>
          </cell>
        </row>
      </sheetData>
      <sheetData sheetId="2152">
        <row r="1">
          <cell r="J1">
            <v>1.7453292519943295E-2</v>
          </cell>
        </row>
      </sheetData>
      <sheetData sheetId="2153">
        <row r="1">
          <cell r="J1">
            <v>1.7453292519943295E-2</v>
          </cell>
        </row>
      </sheetData>
      <sheetData sheetId="2154">
        <row r="1">
          <cell r="J1">
            <v>1.7453292519943295E-2</v>
          </cell>
        </row>
      </sheetData>
      <sheetData sheetId="2155">
        <row r="1">
          <cell r="J1">
            <v>1.7453292519943295E-2</v>
          </cell>
        </row>
      </sheetData>
      <sheetData sheetId="2156">
        <row r="1">
          <cell r="J1">
            <v>1.7453292519943295E-2</v>
          </cell>
        </row>
      </sheetData>
      <sheetData sheetId="2157">
        <row r="1">
          <cell r="J1">
            <v>1.7453292519943295E-2</v>
          </cell>
        </row>
      </sheetData>
      <sheetData sheetId="2158">
        <row r="1">
          <cell r="J1">
            <v>1.7453292519943295E-2</v>
          </cell>
        </row>
      </sheetData>
      <sheetData sheetId="2159">
        <row r="1">
          <cell r="J1">
            <v>1.7453292519943295E-2</v>
          </cell>
        </row>
      </sheetData>
      <sheetData sheetId="2160">
        <row r="1">
          <cell r="J1">
            <v>1.7453292519943295E-2</v>
          </cell>
        </row>
      </sheetData>
      <sheetData sheetId="2161">
        <row r="1">
          <cell r="J1">
            <v>1.7453292519943295E-2</v>
          </cell>
        </row>
      </sheetData>
      <sheetData sheetId="2162">
        <row r="1">
          <cell r="J1">
            <v>1.7453292519943295E-2</v>
          </cell>
        </row>
      </sheetData>
      <sheetData sheetId="2163">
        <row r="1">
          <cell r="J1">
            <v>1.7453292519943295E-2</v>
          </cell>
        </row>
      </sheetData>
      <sheetData sheetId="2164">
        <row r="1">
          <cell r="J1">
            <v>1.7453292519943295E-2</v>
          </cell>
        </row>
      </sheetData>
      <sheetData sheetId="2165">
        <row r="1">
          <cell r="J1">
            <v>1.7453292519943295E-2</v>
          </cell>
        </row>
      </sheetData>
      <sheetData sheetId="2166">
        <row r="1">
          <cell r="J1">
            <v>1.7453292519943295E-2</v>
          </cell>
        </row>
      </sheetData>
      <sheetData sheetId="2167">
        <row r="1">
          <cell r="J1">
            <v>1.7453292519943295E-2</v>
          </cell>
        </row>
      </sheetData>
      <sheetData sheetId="2168">
        <row r="1">
          <cell r="J1">
            <v>1.7453292519943295E-2</v>
          </cell>
        </row>
      </sheetData>
      <sheetData sheetId="2169">
        <row r="1">
          <cell r="J1">
            <v>1.7453292519943295E-2</v>
          </cell>
        </row>
      </sheetData>
      <sheetData sheetId="2170">
        <row r="1">
          <cell r="J1">
            <v>1.7453292519943295E-2</v>
          </cell>
        </row>
      </sheetData>
      <sheetData sheetId="2171">
        <row r="1">
          <cell r="J1">
            <v>1.7453292519943295E-2</v>
          </cell>
        </row>
      </sheetData>
      <sheetData sheetId="2172">
        <row r="1">
          <cell r="J1">
            <v>1.7453292519943295E-2</v>
          </cell>
        </row>
      </sheetData>
      <sheetData sheetId="2173">
        <row r="1">
          <cell r="J1">
            <v>1.7453292519943295E-2</v>
          </cell>
        </row>
      </sheetData>
      <sheetData sheetId="2174">
        <row r="1">
          <cell r="J1">
            <v>1.7453292519943295E-2</v>
          </cell>
        </row>
      </sheetData>
      <sheetData sheetId="2175">
        <row r="1">
          <cell r="J1">
            <v>1.7453292519943295E-2</v>
          </cell>
        </row>
      </sheetData>
      <sheetData sheetId="2176">
        <row r="1">
          <cell r="J1">
            <v>1.7453292519943295E-2</v>
          </cell>
        </row>
      </sheetData>
      <sheetData sheetId="2177">
        <row r="1">
          <cell r="J1">
            <v>1.7453292519943295E-2</v>
          </cell>
        </row>
      </sheetData>
      <sheetData sheetId="2178">
        <row r="1">
          <cell r="J1">
            <v>1.7453292519943295E-2</v>
          </cell>
        </row>
      </sheetData>
      <sheetData sheetId="2179">
        <row r="1">
          <cell r="J1">
            <v>1.7453292519943295E-2</v>
          </cell>
        </row>
      </sheetData>
      <sheetData sheetId="2180">
        <row r="1">
          <cell r="J1">
            <v>1.7453292519943295E-2</v>
          </cell>
        </row>
      </sheetData>
      <sheetData sheetId="2181">
        <row r="1">
          <cell r="J1">
            <v>1.7453292519943295E-2</v>
          </cell>
        </row>
      </sheetData>
      <sheetData sheetId="2182">
        <row r="1">
          <cell r="J1">
            <v>1.7453292519943295E-2</v>
          </cell>
        </row>
      </sheetData>
      <sheetData sheetId="2183">
        <row r="1">
          <cell r="J1">
            <v>1.7453292519943295E-2</v>
          </cell>
        </row>
      </sheetData>
      <sheetData sheetId="2184">
        <row r="1">
          <cell r="J1">
            <v>1.7453292519943295E-2</v>
          </cell>
        </row>
      </sheetData>
      <sheetData sheetId="2185">
        <row r="1">
          <cell r="J1">
            <v>1.7453292519943295E-2</v>
          </cell>
        </row>
      </sheetData>
      <sheetData sheetId="2186">
        <row r="1">
          <cell r="J1">
            <v>1.7453292519943295E-2</v>
          </cell>
        </row>
      </sheetData>
      <sheetData sheetId="2187">
        <row r="1">
          <cell r="J1">
            <v>1.7453292519943295E-2</v>
          </cell>
        </row>
      </sheetData>
      <sheetData sheetId="2188">
        <row r="1">
          <cell r="J1">
            <v>1.7453292519943295E-2</v>
          </cell>
        </row>
      </sheetData>
      <sheetData sheetId="2189">
        <row r="1">
          <cell r="J1">
            <v>1.7453292519943295E-2</v>
          </cell>
        </row>
      </sheetData>
      <sheetData sheetId="2190">
        <row r="1">
          <cell r="J1">
            <v>1.7453292519943295E-2</v>
          </cell>
        </row>
      </sheetData>
      <sheetData sheetId="2191">
        <row r="1">
          <cell r="J1">
            <v>1.7453292519943295E-2</v>
          </cell>
        </row>
      </sheetData>
      <sheetData sheetId="2192">
        <row r="1">
          <cell r="J1">
            <v>1.7453292519943295E-2</v>
          </cell>
        </row>
      </sheetData>
      <sheetData sheetId="2193">
        <row r="1">
          <cell r="J1">
            <v>1.7453292519943295E-2</v>
          </cell>
        </row>
      </sheetData>
      <sheetData sheetId="2194">
        <row r="1">
          <cell r="J1">
            <v>1.7453292519943295E-2</v>
          </cell>
        </row>
      </sheetData>
      <sheetData sheetId="2195">
        <row r="1">
          <cell r="J1">
            <v>1.7453292519943295E-2</v>
          </cell>
        </row>
      </sheetData>
      <sheetData sheetId="2196">
        <row r="1">
          <cell r="J1">
            <v>1.7453292519943295E-2</v>
          </cell>
        </row>
      </sheetData>
      <sheetData sheetId="2197">
        <row r="1">
          <cell r="J1">
            <v>1.7453292519943295E-2</v>
          </cell>
        </row>
      </sheetData>
      <sheetData sheetId="2198">
        <row r="1">
          <cell r="J1">
            <v>1.7453292519943295E-2</v>
          </cell>
        </row>
      </sheetData>
      <sheetData sheetId="2199">
        <row r="1">
          <cell r="J1">
            <v>1.7453292519943295E-2</v>
          </cell>
        </row>
      </sheetData>
      <sheetData sheetId="2200">
        <row r="1">
          <cell r="J1">
            <v>1.7453292519943295E-2</v>
          </cell>
        </row>
      </sheetData>
      <sheetData sheetId="2201">
        <row r="1">
          <cell r="J1">
            <v>1.7453292519943295E-2</v>
          </cell>
        </row>
      </sheetData>
      <sheetData sheetId="2202">
        <row r="1">
          <cell r="J1">
            <v>1.7453292519943295E-2</v>
          </cell>
        </row>
      </sheetData>
      <sheetData sheetId="2203">
        <row r="1">
          <cell r="J1">
            <v>1.7453292519943295E-2</v>
          </cell>
        </row>
      </sheetData>
      <sheetData sheetId="2204">
        <row r="1">
          <cell r="J1">
            <v>1.7453292519943295E-2</v>
          </cell>
        </row>
      </sheetData>
      <sheetData sheetId="2205">
        <row r="1">
          <cell r="J1">
            <v>1.7453292519943295E-2</v>
          </cell>
        </row>
      </sheetData>
      <sheetData sheetId="2206">
        <row r="1">
          <cell r="J1">
            <v>1.7453292519943295E-2</v>
          </cell>
        </row>
      </sheetData>
      <sheetData sheetId="2207">
        <row r="1">
          <cell r="J1">
            <v>1.7453292519943295E-2</v>
          </cell>
        </row>
      </sheetData>
      <sheetData sheetId="2208">
        <row r="1">
          <cell r="J1">
            <v>1.7453292519943295E-2</v>
          </cell>
        </row>
      </sheetData>
      <sheetData sheetId="2209">
        <row r="1">
          <cell r="J1">
            <v>1.7453292519943295E-2</v>
          </cell>
        </row>
      </sheetData>
      <sheetData sheetId="2210">
        <row r="1">
          <cell r="J1">
            <v>1.7453292519943295E-2</v>
          </cell>
        </row>
      </sheetData>
      <sheetData sheetId="2211">
        <row r="1">
          <cell r="J1">
            <v>1.7453292519943295E-2</v>
          </cell>
        </row>
      </sheetData>
      <sheetData sheetId="2212">
        <row r="1">
          <cell r="J1">
            <v>1.7453292519943295E-2</v>
          </cell>
        </row>
      </sheetData>
      <sheetData sheetId="2213">
        <row r="1">
          <cell r="J1">
            <v>1.7453292519943295E-2</v>
          </cell>
        </row>
      </sheetData>
      <sheetData sheetId="2214">
        <row r="1">
          <cell r="J1">
            <v>1.7453292519943295E-2</v>
          </cell>
        </row>
      </sheetData>
      <sheetData sheetId="2215">
        <row r="1">
          <cell r="J1">
            <v>1.7453292519943295E-2</v>
          </cell>
        </row>
      </sheetData>
      <sheetData sheetId="2216">
        <row r="1">
          <cell r="J1">
            <v>1.7453292519943295E-2</v>
          </cell>
        </row>
      </sheetData>
      <sheetData sheetId="2217">
        <row r="1">
          <cell r="J1">
            <v>1.7453292519943295E-2</v>
          </cell>
        </row>
      </sheetData>
      <sheetData sheetId="2218">
        <row r="1">
          <cell r="J1">
            <v>1.7453292519943295E-2</v>
          </cell>
        </row>
      </sheetData>
      <sheetData sheetId="2219">
        <row r="1">
          <cell r="J1">
            <v>1.7453292519943295E-2</v>
          </cell>
        </row>
      </sheetData>
      <sheetData sheetId="2220">
        <row r="1">
          <cell r="J1">
            <v>1.7453292519943295E-2</v>
          </cell>
        </row>
      </sheetData>
      <sheetData sheetId="2221">
        <row r="1">
          <cell r="J1">
            <v>1.7453292519943295E-2</v>
          </cell>
        </row>
      </sheetData>
      <sheetData sheetId="2222">
        <row r="1">
          <cell r="J1">
            <v>1.7453292519943295E-2</v>
          </cell>
        </row>
      </sheetData>
      <sheetData sheetId="2223">
        <row r="1">
          <cell r="J1">
            <v>1.7453292519943295E-2</v>
          </cell>
        </row>
      </sheetData>
      <sheetData sheetId="2224">
        <row r="1">
          <cell r="J1">
            <v>1.7453292519943295E-2</v>
          </cell>
        </row>
      </sheetData>
      <sheetData sheetId="2225">
        <row r="1">
          <cell r="J1">
            <v>1.7453292519943295E-2</v>
          </cell>
        </row>
      </sheetData>
      <sheetData sheetId="2226">
        <row r="1">
          <cell r="J1">
            <v>1.7453292519943295E-2</v>
          </cell>
        </row>
      </sheetData>
      <sheetData sheetId="2227">
        <row r="1">
          <cell r="J1">
            <v>1.7453292519943295E-2</v>
          </cell>
        </row>
      </sheetData>
      <sheetData sheetId="2228">
        <row r="1">
          <cell r="J1">
            <v>1.7453292519943295E-2</v>
          </cell>
        </row>
      </sheetData>
      <sheetData sheetId="2229">
        <row r="1">
          <cell r="J1">
            <v>1.7453292519943295E-2</v>
          </cell>
        </row>
      </sheetData>
      <sheetData sheetId="2230">
        <row r="1">
          <cell r="J1">
            <v>1.7453292519943295E-2</v>
          </cell>
        </row>
      </sheetData>
      <sheetData sheetId="2231">
        <row r="1">
          <cell r="J1">
            <v>1.7453292519943295E-2</v>
          </cell>
        </row>
      </sheetData>
      <sheetData sheetId="2232">
        <row r="1">
          <cell r="J1">
            <v>1.7453292519943295E-2</v>
          </cell>
        </row>
      </sheetData>
      <sheetData sheetId="2233">
        <row r="1">
          <cell r="J1">
            <v>1.7453292519943295E-2</v>
          </cell>
        </row>
      </sheetData>
      <sheetData sheetId="2234">
        <row r="1">
          <cell r="J1">
            <v>1.7453292519943295E-2</v>
          </cell>
        </row>
      </sheetData>
      <sheetData sheetId="2235">
        <row r="1">
          <cell r="J1">
            <v>1.7453292519943295E-2</v>
          </cell>
        </row>
      </sheetData>
      <sheetData sheetId="2236">
        <row r="1">
          <cell r="J1">
            <v>1.7453292519943295E-2</v>
          </cell>
        </row>
      </sheetData>
      <sheetData sheetId="2237">
        <row r="1">
          <cell r="J1">
            <v>1.7453292519943295E-2</v>
          </cell>
        </row>
      </sheetData>
      <sheetData sheetId="2238">
        <row r="1">
          <cell r="J1">
            <v>1.7453292519943295E-2</v>
          </cell>
        </row>
      </sheetData>
      <sheetData sheetId="2239">
        <row r="1">
          <cell r="J1">
            <v>1.7453292519943295E-2</v>
          </cell>
        </row>
      </sheetData>
      <sheetData sheetId="2240">
        <row r="1">
          <cell r="J1">
            <v>1.7453292519943295E-2</v>
          </cell>
        </row>
      </sheetData>
      <sheetData sheetId="2241">
        <row r="1">
          <cell r="J1">
            <v>1.7453292519943295E-2</v>
          </cell>
        </row>
      </sheetData>
      <sheetData sheetId="2242">
        <row r="1">
          <cell r="J1">
            <v>1.7453292519943295E-2</v>
          </cell>
        </row>
      </sheetData>
      <sheetData sheetId="2243">
        <row r="1">
          <cell r="J1">
            <v>1.7453292519943295E-2</v>
          </cell>
        </row>
      </sheetData>
      <sheetData sheetId="2244">
        <row r="1">
          <cell r="J1">
            <v>1.7453292519943295E-2</v>
          </cell>
        </row>
      </sheetData>
      <sheetData sheetId="2245">
        <row r="1">
          <cell r="J1">
            <v>1.7453292519943295E-2</v>
          </cell>
        </row>
      </sheetData>
      <sheetData sheetId="2246">
        <row r="1">
          <cell r="J1">
            <v>1.7453292519943295E-2</v>
          </cell>
        </row>
      </sheetData>
      <sheetData sheetId="2247">
        <row r="1">
          <cell r="J1">
            <v>1.7453292519943295E-2</v>
          </cell>
        </row>
      </sheetData>
      <sheetData sheetId="2248">
        <row r="1">
          <cell r="J1">
            <v>1.7453292519943295E-2</v>
          </cell>
        </row>
      </sheetData>
      <sheetData sheetId="2249">
        <row r="1">
          <cell r="J1">
            <v>1.7453292519943295E-2</v>
          </cell>
        </row>
      </sheetData>
      <sheetData sheetId="2250">
        <row r="1">
          <cell r="J1">
            <v>1.7453292519943295E-2</v>
          </cell>
        </row>
      </sheetData>
      <sheetData sheetId="2251">
        <row r="1">
          <cell r="J1">
            <v>1.7453292519943295E-2</v>
          </cell>
        </row>
      </sheetData>
      <sheetData sheetId="2252">
        <row r="1">
          <cell r="J1">
            <v>1.7453292519943295E-2</v>
          </cell>
        </row>
      </sheetData>
      <sheetData sheetId="2253">
        <row r="1">
          <cell r="J1">
            <v>1.7453292519943295E-2</v>
          </cell>
        </row>
      </sheetData>
      <sheetData sheetId="2254">
        <row r="1">
          <cell r="J1">
            <v>1.7453292519943295E-2</v>
          </cell>
        </row>
      </sheetData>
      <sheetData sheetId="2255">
        <row r="1">
          <cell r="J1">
            <v>1.7453292519943295E-2</v>
          </cell>
        </row>
      </sheetData>
      <sheetData sheetId="2256">
        <row r="1">
          <cell r="J1">
            <v>1.7453292519943295E-2</v>
          </cell>
        </row>
      </sheetData>
      <sheetData sheetId="2257">
        <row r="1">
          <cell r="J1">
            <v>1.7453292519943295E-2</v>
          </cell>
        </row>
      </sheetData>
      <sheetData sheetId="2258">
        <row r="1">
          <cell r="J1">
            <v>1.7453292519943295E-2</v>
          </cell>
        </row>
      </sheetData>
      <sheetData sheetId="2259">
        <row r="1">
          <cell r="J1">
            <v>1.7453292519943295E-2</v>
          </cell>
        </row>
      </sheetData>
      <sheetData sheetId="2260">
        <row r="1">
          <cell r="J1">
            <v>1.7453292519943295E-2</v>
          </cell>
        </row>
      </sheetData>
      <sheetData sheetId="2261">
        <row r="1">
          <cell r="J1">
            <v>1.7453292519943295E-2</v>
          </cell>
        </row>
      </sheetData>
      <sheetData sheetId="2262">
        <row r="1">
          <cell r="J1">
            <v>1.7453292519943295E-2</v>
          </cell>
        </row>
      </sheetData>
      <sheetData sheetId="2263">
        <row r="1">
          <cell r="J1">
            <v>1.7453292519943295E-2</v>
          </cell>
        </row>
      </sheetData>
      <sheetData sheetId="2264">
        <row r="1">
          <cell r="J1">
            <v>1.7453292519943295E-2</v>
          </cell>
        </row>
      </sheetData>
      <sheetData sheetId="2265">
        <row r="1">
          <cell r="J1">
            <v>1.7453292519943295E-2</v>
          </cell>
        </row>
      </sheetData>
      <sheetData sheetId="2266">
        <row r="1">
          <cell r="J1">
            <v>1.7453292519943295E-2</v>
          </cell>
        </row>
      </sheetData>
      <sheetData sheetId="2267">
        <row r="1">
          <cell r="J1">
            <v>1.7453292519943295E-2</v>
          </cell>
        </row>
      </sheetData>
      <sheetData sheetId="2268">
        <row r="1">
          <cell r="J1">
            <v>1.7453292519943295E-2</v>
          </cell>
        </row>
      </sheetData>
      <sheetData sheetId="2269">
        <row r="1">
          <cell r="J1">
            <v>1.7453292519943295E-2</v>
          </cell>
        </row>
      </sheetData>
      <sheetData sheetId="2270">
        <row r="1">
          <cell r="J1">
            <v>1.7453292519943295E-2</v>
          </cell>
        </row>
      </sheetData>
      <sheetData sheetId="2271">
        <row r="1">
          <cell r="J1">
            <v>1.7453292519943295E-2</v>
          </cell>
        </row>
      </sheetData>
      <sheetData sheetId="2272">
        <row r="1">
          <cell r="J1">
            <v>1.7453292519943295E-2</v>
          </cell>
        </row>
      </sheetData>
      <sheetData sheetId="2273">
        <row r="1">
          <cell r="J1">
            <v>1.7453292519943295E-2</v>
          </cell>
        </row>
      </sheetData>
      <sheetData sheetId="2274">
        <row r="1">
          <cell r="J1">
            <v>1.7453292519943295E-2</v>
          </cell>
        </row>
      </sheetData>
      <sheetData sheetId="2275">
        <row r="1">
          <cell r="J1">
            <v>1.7453292519943295E-2</v>
          </cell>
        </row>
      </sheetData>
      <sheetData sheetId="2276">
        <row r="1">
          <cell r="J1">
            <v>1.7453292519943295E-2</v>
          </cell>
        </row>
      </sheetData>
      <sheetData sheetId="2277">
        <row r="1">
          <cell r="J1">
            <v>1.7453292519943295E-2</v>
          </cell>
        </row>
      </sheetData>
      <sheetData sheetId="2278">
        <row r="1">
          <cell r="J1">
            <v>1.7453292519943295E-2</v>
          </cell>
        </row>
      </sheetData>
      <sheetData sheetId="2279">
        <row r="1">
          <cell r="J1">
            <v>1.7453292519943295E-2</v>
          </cell>
        </row>
      </sheetData>
      <sheetData sheetId="2280">
        <row r="1">
          <cell r="J1">
            <v>1.7453292519943295E-2</v>
          </cell>
        </row>
      </sheetData>
      <sheetData sheetId="2281">
        <row r="1">
          <cell r="J1">
            <v>1.7453292519943295E-2</v>
          </cell>
        </row>
      </sheetData>
      <sheetData sheetId="2282">
        <row r="1">
          <cell r="J1">
            <v>1.7453292519943295E-2</v>
          </cell>
        </row>
      </sheetData>
      <sheetData sheetId="2283">
        <row r="1">
          <cell r="J1">
            <v>1.7453292519943295E-2</v>
          </cell>
        </row>
      </sheetData>
      <sheetData sheetId="2284">
        <row r="1">
          <cell r="J1">
            <v>1.7453292519943295E-2</v>
          </cell>
        </row>
      </sheetData>
      <sheetData sheetId="2285">
        <row r="1">
          <cell r="J1">
            <v>1.7453292519943295E-2</v>
          </cell>
        </row>
      </sheetData>
      <sheetData sheetId="2286">
        <row r="1">
          <cell r="J1">
            <v>1.7453292519943295E-2</v>
          </cell>
        </row>
      </sheetData>
      <sheetData sheetId="2287">
        <row r="1">
          <cell r="J1">
            <v>1.7453292519943295E-2</v>
          </cell>
        </row>
      </sheetData>
      <sheetData sheetId="2288">
        <row r="1">
          <cell r="J1">
            <v>1.7453292519943295E-2</v>
          </cell>
        </row>
      </sheetData>
      <sheetData sheetId="2289">
        <row r="1">
          <cell r="J1">
            <v>1.7453292519943295E-2</v>
          </cell>
        </row>
      </sheetData>
      <sheetData sheetId="2290">
        <row r="1">
          <cell r="J1">
            <v>1.7453292519943295E-2</v>
          </cell>
        </row>
      </sheetData>
      <sheetData sheetId="2291">
        <row r="1">
          <cell r="J1">
            <v>1.7453292519943295E-2</v>
          </cell>
        </row>
      </sheetData>
      <sheetData sheetId="2292">
        <row r="1">
          <cell r="J1">
            <v>1.7453292519943295E-2</v>
          </cell>
        </row>
      </sheetData>
      <sheetData sheetId="2293">
        <row r="1">
          <cell r="J1">
            <v>1.7453292519943295E-2</v>
          </cell>
        </row>
      </sheetData>
      <sheetData sheetId="2294">
        <row r="1">
          <cell r="J1">
            <v>1.7453292519943295E-2</v>
          </cell>
        </row>
      </sheetData>
      <sheetData sheetId="2295">
        <row r="1">
          <cell r="J1">
            <v>1.7453292519943295E-2</v>
          </cell>
        </row>
      </sheetData>
      <sheetData sheetId="2296">
        <row r="1">
          <cell r="J1">
            <v>1.7453292519943295E-2</v>
          </cell>
        </row>
      </sheetData>
      <sheetData sheetId="2297">
        <row r="1">
          <cell r="J1">
            <v>1.7453292519943295E-2</v>
          </cell>
        </row>
      </sheetData>
      <sheetData sheetId="2298">
        <row r="1">
          <cell r="J1">
            <v>1.7453292519943295E-2</v>
          </cell>
        </row>
      </sheetData>
      <sheetData sheetId="2299">
        <row r="1">
          <cell r="J1">
            <v>1.7453292519943295E-2</v>
          </cell>
        </row>
      </sheetData>
      <sheetData sheetId="2300">
        <row r="1">
          <cell r="J1">
            <v>1.7453292519943295E-2</v>
          </cell>
        </row>
      </sheetData>
      <sheetData sheetId="2301">
        <row r="1">
          <cell r="J1">
            <v>1.7453292519943295E-2</v>
          </cell>
        </row>
      </sheetData>
      <sheetData sheetId="2302">
        <row r="1">
          <cell r="J1">
            <v>1.7453292519943295E-2</v>
          </cell>
        </row>
      </sheetData>
      <sheetData sheetId="2303">
        <row r="1">
          <cell r="J1">
            <v>1.7453292519943295E-2</v>
          </cell>
        </row>
      </sheetData>
      <sheetData sheetId="2304">
        <row r="1">
          <cell r="J1">
            <v>1.7453292519943295E-2</v>
          </cell>
        </row>
      </sheetData>
      <sheetData sheetId="2305">
        <row r="1">
          <cell r="J1">
            <v>1.7453292519943295E-2</v>
          </cell>
        </row>
      </sheetData>
      <sheetData sheetId="2306">
        <row r="1">
          <cell r="J1">
            <v>1.7453292519943295E-2</v>
          </cell>
        </row>
      </sheetData>
      <sheetData sheetId="2307">
        <row r="1">
          <cell r="J1">
            <v>1.7453292519943295E-2</v>
          </cell>
        </row>
      </sheetData>
      <sheetData sheetId="2308">
        <row r="1">
          <cell r="J1">
            <v>1.7453292519943295E-2</v>
          </cell>
        </row>
      </sheetData>
      <sheetData sheetId="2309">
        <row r="1">
          <cell r="J1">
            <v>1.7453292519943295E-2</v>
          </cell>
        </row>
      </sheetData>
      <sheetData sheetId="2310">
        <row r="1">
          <cell r="J1">
            <v>1.7453292519943295E-2</v>
          </cell>
        </row>
      </sheetData>
      <sheetData sheetId="2311">
        <row r="1">
          <cell r="J1">
            <v>1.7453292519943295E-2</v>
          </cell>
        </row>
      </sheetData>
      <sheetData sheetId="2312">
        <row r="1">
          <cell r="J1">
            <v>1.7453292519943295E-2</v>
          </cell>
        </row>
      </sheetData>
      <sheetData sheetId="2313">
        <row r="1">
          <cell r="J1">
            <v>1.7453292519943295E-2</v>
          </cell>
        </row>
      </sheetData>
      <sheetData sheetId="2314">
        <row r="1">
          <cell r="J1">
            <v>1.7453292519943295E-2</v>
          </cell>
        </row>
      </sheetData>
      <sheetData sheetId="2315">
        <row r="1">
          <cell r="J1">
            <v>1.7453292519943295E-2</v>
          </cell>
        </row>
      </sheetData>
      <sheetData sheetId="2316">
        <row r="1">
          <cell r="J1">
            <v>1.7453292519943295E-2</v>
          </cell>
        </row>
      </sheetData>
      <sheetData sheetId="2317">
        <row r="1">
          <cell r="J1">
            <v>1.7453292519943295E-2</v>
          </cell>
        </row>
      </sheetData>
      <sheetData sheetId="2318">
        <row r="1">
          <cell r="J1">
            <v>1.7453292519943295E-2</v>
          </cell>
        </row>
      </sheetData>
      <sheetData sheetId="2319">
        <row r="1">
          <cell r="J1">
            <v>1.7453292519943295E-2</v>
          </cell>
        </row>
      </sheetData>
      <sheetData sheetId="2320">
        <row r="1">
          <cell r="J1">
            <v>1.7453292519943295E-2</v>
          </cell>
        </row>
      </sheetData>
      <sheetData sheetId="2321">
        <row r="1">
          <cell r="J1">
            <v>1.7453292519943295E-2</v>
          </cell>
        </row>
      </sheetData>
      <sheetData sheetId="2322">
        <row r="1">
          <cell r="J1">
            <v>1.7453292519943295E-2</v>
          </cell>
        </row>
      </sheetData>
      <sheetData sheetId="2323">
        <row r="1">
          <cell r="J1">
            <v>1.7453292519943295E-2</v>
          </cell>
        </row>
      </sheetData>
      <sheetData sheetId="2324">
        <row r="1">
          <cell r="J1">
            <v>1.7453292519943295E-2</v>
          </cell>
        </row>
      </sheetData>
      <sheetData sheetId="2325">
        <row r="1">
          <cell r="J1">
            <v>1.7453292519943295E-2</v>
          </cell>
        </row>
      </sheetData>
      <sheetData sheetId="2326">
        <row r="1">
          <cell r="J1">
            <v>1.7453292519943295E-2</v>
          </cell>
        </row>
      </sheetData>
      <sheetData sheetId="2327">
        <row r="1">
          <cell r="J1">
            <v>1.7453292519943295E-2</v>
          </cell>
        </row>
      </sheetData>
      <sheetData sheetId="2328">
        <row r="1">
          <cell r="J1">
            <v>1.7453292519943295E-2</v>
          </cell>
        </row>
      </sheetData>
      <sheetData sheetId="2329">
        <row r="1">
          <cell r="J1">
            <v>1.7453292519943295E-2</v>
          </cell>
        </row>
      </sheetData>
      <sheetData sheetId="2330">
        <row r="1">
          <cell r="J1">
            <v>1.7453292519943295E-2</v>
          </cell>
        </row>
      </sheetData>
      <sheetData sheetId="2331">
        <row r="1">
          <cell r="J1">
            <v>1.7453292519943295E-2</v>
          </cell>
        </row>
      </sheetData>
      <sheetData sheetId="2332">
        <row r="1">
          <cell r="J1">
            <v>1.7453292519943295E-2</v>
          </cell>
        </row>
      </sheetData>
      <sheetData sheetId="2333">
        <row r="1">
          <cell r="J1">
            <v>1.7453292519943295E-2</v>
          </cell>
        </row>
      </sheetData>
      <sheetData sheetId="2334">
        <row r="1">
          <cell r="J1">
            <v>1.7453292519943295E-2</v>
          </cell>
        </row>
      </sheetData>
      <sheetData sheetId="2335">
        <row r="1">
          <cell r="J1">
            <v>1.7453292519943295E-2</v>
          </cell>
        </row>
      </sheetData>
      <sheetData sheetId="2336">
        <row r="1">
          <cell r="J1">
            <v>1.7453292519943295E-2</v>
          </cell>
        </row>
      </sheetData>
      <sheetData sheetId="2337">
        <row r="1">
          <cell r="J1">
            <v>1.7453292519943295E-2</v>
          </cell>
        </row>
      </sheetData>
      <sheetData sheetId="2338">
        <row r="1">
          <cell r="J1">
            <v>1.7453292519943295E-2</v>
          </cell>
        </row>
      </sheetData>
      <sheetData sheetId="2339">
        <row r="1">
          <cell r="J1">
            <v>1.7453292519943295E-2</v>
          </cell>
        </row>
      </sheetData>
      <sheetData sheetId="2340">
        <row r="1">
          <cell r="J1">
            <v>1.7453292519943295E-2</v>
          </cell>
        </row>
      </sheetData>
      <sheetData sheetId="2341">
        <row r="1">
          <cell r="J1">
            <v>1.7453292519943295E-2</v>
          </cell>
        </row>
      </sheetData>
      <sheetData sheetId="2342">
        <row r="1">
          <cell r="J1">
            <v>1.7453292519943295E-2</v>
          </cell>
        </row>
      </sheetData>
      <sheetData sheetId="2343">
        <row r="1">
          <cell r="J1">
            <v>1.7453292519943295E-2</v>
          </cell>
        </row>
      </sheetData>
      <sheetData sheetId="2344">
        <row r="1">
          <cell r="J1">
            <v>1.7453292519943295E-2</v>
          </cell>
        </row>
      </sheetData>
      <sheetData sheetId="2345">
        <row r="1">
          <cell r="J1">
            <v>1.7453292519943295E-2</v>
          </cell>
        </row>
      </sheetData>
      <sheetData sheetId="2346">
        <row r="1">
          <cell r="J1">
            <v>1.7453292519943295E-2</v>
          </cell>
        </row>
      </sheetData>
      <sheetData sheetId="2347">
        <row r="1">
          <cell r="J1">
            <v>1.7453292519943295E-2</v>
          </cell>
        </row>
      </sheetData>
      <sheetData sheetId="2348">
        <row r="1">
          <cell r="J1">
            <v>1.7453292519943295E-2</v>
          </cell>
        </row>
      </sheetData>
      <sheetData sheetId="2349">
        <row r="1">
          <cell r="J1">
            <v>1.7453292519943295E-2</v>
          </cell>
        </row>
      </sheetData>
      <sheetData sheetId="2350">
        <row r="1">
          <cell r="J1">
            <v>1.7453292519943295E-2</v>
          </cell>
        </row>
      </sheetData>
      <sheetData sheetId="2351">
        <row r="1">
          <cell r="J1">
            <v>1.7453292519943295E-2</v>
          </cell>
        </row>
      </sheetData>
      <sheetData sheetId="2352">
        <row r="1">
          <cell r="J1">
            <v>1.7453292519943295E-2</v>
          </cell>
        </row>
      </sheetData>
      <sheetData sheetId="2353">
        <row r="1">
          <cell r="J1">
            <v>1.7453292519943295E-2</v>
          </cell>
        </row>
      </sheetData>
      <sheetData sheetId="2354">
        <row r="1">
          <cell r="J1">
            <v>1.7453292519943295E-2</v>
          </cell>
        </row>
      </sheetData>
      <sheetData sheetId="2355">
        <row r="1">
          <cell r="J1">
            <v>1.7453292519943295E-2</v>
          </cell>
        </row>
      </sheetData>
      <sheetData sheetId="2356">
        <row r="1">
          <cell r="J1">
            <v>1.7453292519943295E-2</v>
          </cell>
        </row>
      </sheetData>
      <sheetData sheetId="2357">
        <row r="1">
          <cell r="J1">
            <v>1.7453292519943295E-2</v>
          </cell>
        </row>
      </sheetData>
      <sheetData sheetId="2358">
        <row r="1">
          <cell r="J1">
            <v>1.7453292519943295E-2</v>
          </cell>
        </row>
      </sheetData>
      <sheetData sheetId="2359">
        <row r="1">
          <cell r="J1">
            <v>1.7453292519943295E-2</v>
          </cell>
        </row>
      </sheetData>
      <sheetData sheetId="2360">
        <row r="1">
          <cell r="J1">
            <v>1.7453292519943295E-2</v>
          </cell>
        </row>
      </sheetData>
      <sheetData sheetId="2361">
        <row r="1">
          <cell r="J1">
            <v>1.7453292519943295E-2</v>
          </cell>
        </row>
      </sheetData>
      <sheetData sheetId="2362">
        <row r="1">
          <cell r="J1">
            <v>1.7453292519943295E-2</v>
          </cell>
        </row>
      </sheetData>
      <sheetData sheetId="2363">
        <row r="1">
          <cell r="J1">
            <v>1.7453292519943295E-2</v>
          </cell>
        </row>
      </sheetData>
      <sheetData sheetId="2364">
        <row r="1">
          <cell r="J1">
            <v>1.7453292519943295E-2</v>
          </cell>
        </row>
      </sheetData>
      <sheetData sheetId="2365">
        <row r="1">
          <cell r="J1">
            <v>1.7453292519943295E-2</v>
          </cell>
        </row>
      </sheetData>
      <sheetData sheetId="2366">
        <row r="1">
          <cell r="J1">
            <v>1.7453292519943295E-2</v>
          </cell>
        </row>
      </sheetData>
      <sheetData sheetId="2367">
        <row r="1">
          <cell r="J1">
            <v>1.7453292519943295E-2</v>
          </cell>
        </row>
      </sheetData>
      <sheetData sheetId="2368">
        <row r="1">
          <cell r="J1">
            <v>1.7453292519943295E-2</v>
          </cell>
        </row>
      </sheetData>
      <sheetData sheetId="2369">
        <row r="1">
          <cell r="J1">
            <v>1.7453292519943295E-2</v>
          </cell>
        </row>
      </sheetData>
      <sheetData sheetId="2370">
        <row r="1">
          <cell r="J1">
            <v>1.7453292519943295E-2</v>
          </cell>
        </row>
      </sheetData>
      <sheetData sheetId="2371">
        <row r="1">
          <cell r="J1">
            <v>1.7453292519943295E-2</v>
          </cell>
        </row>
      </sheetData>
      <sheetData sheetId="2372">
        <row r="1">
          <cell r="J1">
            <v>1.7453292519943295E-2</v>
          </cell>
        </row>
      </sheetData>
      <sheetData sheetId="2373">
        <row r="1">
          <cell r="J1">
            <v>1.7453292519943295E-2</v>
          </cell>
        </row>
      </sheetData>
      <sheetData sheetId="2374">
        <row r="1">
          <cell r="J1">
            <v>1.7453292519943295E-2</v>
          </cell>
        </row>
      </sheetData>
      <sheetData sheetId="2375">
        <row r="1">
          <cell r="J1">
            <v>1.7453292519943295E-2</v>
          </cell>
        </row>
      </sheetData>
      <sheetData sheetId="2376">
        <row r="1">
          <cell r="J1">
            <v>1.7453292519943295E-2</v>
          </cell>
        </row>
      </sheetData>
      <sheetData sheetId="2377">
        <row r="1">
          <cell r="J1">
            <v>1.7453292519943295E-2</v>
          </cell>
        </row>
      </sheetData>
      <sheetData sheetId="2378">
        <row r="1">
          <cell r="J1">
            <v>1.7453292519943295E-2</v>
          </cell>
        </row>
      </sheetData>
      <sheetData sheetId="2379">
        <row r="1">
          <cell r="J1">
            <v>1.7453292519943295E-2</v>
          </cell>
        </row>
      </sheetData>
      <sheetData sheetId="2380">
        <row r="1">
          <cell r="J1">
            <v>1.7453292519943295E-2</v>
          </cell>
        </row>
      </sheetData>
      <sheetData sheetId="2381">
        <row r="1">
          <cell r="J1">
            <v>1.7453292519943295E-2</v>
          </cell>
        </row>
      </sheetData>
      <sheetData sheetId="2382">
        <row r="1">
          <cell r="J1">
            <v>1.7453292519943295E-2</v>
          </cell>
        </row>
      </sheetData>
      <sheetData sheetId="2383">
        <row r="1">
          <cell r="J1">
            <v>1.7453292519943295E-2</v>
          </cell>
        </row>
      </sheetData>
      <sheetData sheetId="2384">
        <row r="1">
          <cell r="J1">
            <v>1.7453292519943295E-2</v>
          </cell>
        </row>
      </sheetData>
      <sheetData sheetId="2385">
        <row r="1">
          <cell r="J1">
            <v>1.7453292519943295E-2</v>
          </cell>
        </row>
      </sheetData>
      <sheetData sheetId="2386">
        <row r="1">
          <cell r="J1">
            <v>1.7453292519943295E-2</v>
          </cell>
        </row>
      </sheetData>
      <sheetData sheetId="2387">
        <row r="1">
          <cell r="J1">
            <v>1.7453292519943295E-2</v>
          </cell>
        </row>
      </sheetData>
      <sheetData sheetId="2388">
        <row r="1">
          <cell r="J1">
            <v>1.7453292519943295E-2</v>
          </cell>
        </row>
      </sheetData>
      <sheetData sheetId="2389">
        <row r="1">
          <cell r="J1">
            <v>1.7453292519943295E-2</v>
          </cell>
        </row>
      </sheetData>
      <sheetData sheetId="2390">
        <row r="1">
          <cell r="J1">
            <v>1.7453292519943295E-2</v>
          </cell>
        </row>
      </sheetData>
      <sheetData sheetId="2391">
        <row r="1">
          <cell r="J1">
            <v>1.7453292519943295E-2</v>
          </cell>
        </row>
      </sheetData>
      <sheetData sheetId="2392">
        <row r="1">
          <cell r="J1">
            <v>1.7453292519943295E-2</v>
          </cell>
        </row>
      </sheetData>
      <sheetData sheetId="2393">
        <row r="1">
          <cell r="J1">
            <v>1.7453292519943295E-2</v>
          </cell>
        </row>
      </sheetData>
      <sheetData sheetId="2394">
        <row r="1">
          <cell r="J1">
            <v>1.7453292519943295E-2</v>
          </cell>
        </row>
      </sheetData>
      <sheetData sheetId="2395">
        <row r="1">
          <cell r="J1">
            <v>1.7453292519943295E-2</v>
          </cell>
        </row>
      </sheetData>
      <sheetData sheetId="2396">
        <row r="1">
          <cell r="J1">
            <v>1.7453292519943295E-2</v>
          </cell>
        </row>
      </sheetData>
      <sheetData sheetId="2397">
        <row r="1">
          <cell r="J1">
            <v>1.7453292519943295E-2</v>
          </cell>
        </row>
      </sheetData>
      <sheetData sheetId="2398">
        <row r="1">
          <cell r="J1">
            <v>1.7453292519943295E-2</v>
          </cell>
        </row>
      </sheetData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>
        <row r="1">
          <cell r="J1">
            <v>1.7453292519943295E-2</v>
          </cell>
        </row>
      </sheetData>
      <sheetData sheetId="2494">
        <row r="1">
          <cell r="J1">
            <v>1.7453292519943295E-2</v>
          </cell>
        </row>
      </sheetData>
      <sheetData sheetId="2495">
        <row r="1">
          <cell r="J1">
            <v>1.7453292519943295E-2</v>
          </cell>
        </row>
      </sheetData>
      <sheetData sheetId="2496">
        <row r="1">
          <cell r="J1">
            <v>1.7453292519943295E-2</v>
          </cell>
        </row>
      </sheetData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>
        <row r="2">
          <cell r="B2">
            <v>1</v>
          </cell>
        </row>
      </sheetData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>
        <row r="1">
          <cell r="J1">
            <v>1.7453292519943295E-2</v>
          </cell>
        </row>
      </sheetData>
      <sheetData sheetId="2619">
        <row r="1">
          <cell r="J1">
            <v>1.7453292519943295E-2</v>
          </cell>
        </row>
      </sheetData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>
        <row r="1">
          <cell r="J1">
            <v>1.7453292519943295E-2</v>
          </cell>
        </row>
      </sheetData>
      <sheetData sheetId="2633">
        <row r="1">
          <cell r="J1">
            <v>1.7453292519943295E-2</v>
          </cell>
        </row>
      </sheetData>
      <sheetData sheetId="2634">
        <row r="1">
          <cell r="J1">
            <v>1.7453292519943295E-2</v>
          </cell>
        </row>
      </sheetData>
      <sheetData sheetId="2635">
        <row r="1">
          <cell r="J1">
            <v>1.7453292519943295E-2</v>
          </cell>
        </row>
      </sheetData>
      <sheetData sheetId="2636">
        <row r="1">
          <cell r="J1">
            <v>1.7453292519943295E-2</v>
          </cell>
        </row>
      </sheetData>
      <sheetData sheetId="2637">
        <row r="1">
          <cell r="J1">
            <v>1.7453292519943295E-2</v>
          </cell>
        </row>
      </sheetData>
      <sheetData sheetId="2638">
        <row r="1">
          <cell r="J1">
            <v>1.7453292519943295E-2</v>
          </cell>
        </row>
      </sheetData>
      <sheetData sheetId="2639">
        <row r="1">
          <cell r="J1">
            <v>1.7453292519943295E-2</v>
          </cell>
        </row>
      </sheetData>
      <sheetData sheetId="2640">
        <row r="1">
          <cell r="J1">
            <v>1.7453292519943295E-2</v>
          </cell>
        </row>
      </sheetData>
      <sheetData sheetId="2641">
        <row r="1">
          <cell r="J1">
            <v>1.7453292519943295E-2</v>
          </cell>
        </row>
      </sheetData>
      <sheetData sheetId="2642">
        <row r="1">
          <cell r="J1">
            <v>1.7453292519943295E-2</v>
          </cell>
        </row>
      </sheetData>
      <sheetData sheetId="2643">
        <row r="1">
          <cell r="J1">
            <v>1.7453292519943295E-2</v>
          </cell>
        </row>
      </sheetData>
      <sheetData sheetId="2644">
        <row r="1">
          <cell r="J1">
            <v>1.7453292519943295E-2</v>
          </cell>
        </row>
      </sheetData>
      <sheetData sheetId="2645">
        <row r="1">
          <cell r="J1">
            <v>1.7453292519943295E-2</v>
          </cell>
        </row>
      </sheetData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1">
          <cell r="J1">
            <v>1.7453292519943295E-2</v>
          </cell>
        </row>
      </sheetData>
      <sheetData sheetId="2674">
        <row r="1">
          <cell r="J1">
            <v>1.7453292519943295E-2</v>
          </cell>
        </row>
      </sheetData>
      <sheetData sheetId="2675">
        <row r="1">
          <cell r="J1">
            <v>1.7453292519943295E-2</v>
          </cell>
        </row>
      </sheetData>
      <sheetData sheetId="2676">
        <row r="1">
          <cell r="J1">
            <v>1.7453292519943295E-2</v>
          </cell>
        </row>
      </sheetData>
      <sheetData sheetId="2677">
        <row r="1">
          <cell r="J1">
            <v>1.7453292519943295E-2</v>
          </cell>
        </row>
      </sheetData>
      <sheetData sheetId="2678">
        <row r="1">
          <cell r="J1">
            <v>1.7453292519943295E-2</v>
          </cell>
        </row>
      </sheetData>
      <sheetData sheetId="2679">
        <row r="1">
          <cell r="J1">
            <v>1.7453292519943295E-2</v>
          </cell>
        </row>
      </sheetData>
      <sheetData sheetId="2680">
        <row r="1">
          <cell r="J1">
            <v>1.7453292519943295E-2</v>
          </cell>
        </row>
      </sheetData>
      <sheetData sheetId="2681">
        <row r="1">
          <cell r="J1">
            <v>1.7453292519943295E-2</v>
          </cell>
        </row>
      </sheetData>
      <sheetData sheetId="2682">
        <row r="1">
          <cell r="J1">
            <v>1.7453292519943295E-2</v>
          </cell>
        </row>
      </sheetData>
      <sheetData sheetId="2683">
        <row r="1">
          <cell r="J1">
            <v>1.7453292519943295E-2</v>
          </cell>
        </row>
      </sheetData>
      <sheetData sheetId="2684">
        <row r="1">
          <cell r="J1">
            <v>1.7453292519943295E-2</v>
          </cell>
        </row>
      </sheetData>
      <sheetData sheetId="2685">
        <row r="1">
          <cell r="J1">
            <v>1.7453292519943295E-2</v>
          </cell>
        </row>
      </sheetData>
      <sheetData sheetId="2686">
        <row r="1">
          <cell r="J1">
            <v>1.7453292519943295E-2</v>
          </cell>
        </row>
      </sheetData>
      <sheetData sheetId="2687">
        <row r="1">
          <cell r="J1">
            <v>1.7453292519943295E-2</v>
          </cell>
        </row>
      </sheetData>
      <sheetData sheetId="2688">
        <row r="1">
          <cell r="J1">
            <v>1.7453292519943295E-2</v>
          </cell>
        </row>
      </sheetData>
      <sheetData sheetId="2689">
        <row r="1">
          <cell r="J1">
            <v>1.7453292519943295E-2</v>
          </cell>
        </row>
      </sheetData>
      <sheetData sheetId="2690">
        <row r="1">
          <cell r="J1">
            <v>1.7453292519943295E-2</v>
          </cell>
        </row>
      </sheetData>
      <sheetData sheetId="2691">
        <row r="1">
          <cell r="J1">
            <v>1.7453292519943295E-2</v>
          </cell>
        </row>
      </sheetData>
      <sheetData sheetId="2692">
        <row r="1">
          <cell r="J1">
            <v>1.7453292519943295E-2</v>
          </cell>
        </row>
      </sheetData>
      <sheetData sheetId="2693">
        <row r="1">
          <cell r="J1">
            <v>1.7453292519943295E-2</v>
          </cell>
        </row>
      </sheetData>
      <sheetData sheetId="2694">
        <row r="1">
          <cell r="J1">
            <v>1.7453292519943295E-2</v>
          </cell>
        </row>
      </sheetData>
      <sheetData sheetId="2695">
        <row r="1">
          <cell r="J1">
            <v>1.7453292519943295E-2</v>
          </cell>
        </row>
      </sheetData>
      <sheetData sheetId="2696">
        <row r="1">
          <cell r="J1">
            <v>1.7453292519943295E-2</v>
          </cell>
        </row>
      </sheetData>
      <sheetData sheetId="2697">
        <row r="1">
          <cell r="J1">
            <v>1.7453292519943295E-2</v>
          </cell>
        </row>
      </sheetData>
      <sheetData sheetId="2698">
        <row r="1">
          <cell r="J1">
            <v>1.7453292519943295E-2</v>
          </cell>
        </row>
      </sheetData>
      <sheetData sheetId="2699">
        <row r="1">
          <cell r="J1">
            <v>1.7453292519943295E-2</v>
          </cell>
        </row>
      </sheetData>
      <sheetData sheetId="2700">
        <row r="1">
          <cell r="J1">
            <v>1.7453292519943295E-2</v>
          </cell>
        </row>
      </sheetData>
      <sheetData sheetId="2701">
        <row r="1">
          <cell r="J1">
            <v>1.7453292519943295E-2</v>
          </cell>
        </row>
      </sheetData>
      <sheetData sheetId="2702">
        <row r="1">
          <cell r="J1">
            <v>1.7453292519943295E-2</v>
          </cell>
        </row>
      </sheetData>
      <sheetData sheetId="2703">
        <row r="1">
          <cell r="J1">
            <v>1.7453292519943295E-2</v>
          </cell>
        </row>
      </sheetData>
      <sheetData sheetId="2704">
        <row r="1">
          <cell r="J1">
            <v>1.7453292519943295E-2</v>
          </cell>
        </row>
      </sheetData>
      <sheetData sheetId="2705">
        <row r="1">
          <cell r="J1">
            <v>1.7453292519943295E-2</v>
          </cell>
        </row>
      </sheetData>
      <sheetData sheetId="2706">
        <row r="1">
          <cell r="J1">
            <v>1.7453292519943295E-2</v>
          </cell>
        </row>
      </sheetData>
      <sheetData sheetId="2707">
        <row r="1">
          <cell r="J1">
            <v>1.7453292519943295E-2</v>
          </cell>
        </row>
      </sheetData>
      <sheetData sheetId="2708">
        <row r="1">
          <cell r="J1">
            <v>1.7453292519943295E-2</v>
          </cell>
        </row>
      </sheetData>
      <sheetData sheetId="2709">
        <row r="1">
          <cell r="J1">
            <v>1.7453292519943295E-2</v>
          </cell>
        </row>
      </sheetData>
      <sheetData sheetId="2710">
        <row r="1">
          <cell r="J1">
            <v>1.7453292519943295E-2</v>
          </cell>
        </row>
      </sheetData>
      <sheetData sheetId="2711">
        <row r="1">
          <cell r="J1">
            <v>1.7453292519943295E-2</v>
          </cell>
        </row>
      </sheetData>
      <sheetData sheetId="2712">
        <row r="1">
          <cell r="J1">
            <v>1.7453292519943295E-2</v>
          </cell>
        </row>
      </sheetData>
      <sheetData sheetId="2713">
        <row r="1">
          <cell r="J1">
            <v>1.7453292519943295E-2</v>
          </cell>
        </row>
      </sheetData>
      <sheetData sheetId="2714">
        <row r="1">
          <cell r="J1">
            <v>1.7453292519943295E-2</v>
          </cell>
        </row>
      </sheetData>
      <sheetData sheetId="2715">
        <row r="1">
          <cell r="J1">
            <v>1.7453292519943295E-2</v>
          </cell>
        </row>
      </sheetData>
      <sheetData sheetId="2716">
        <row r="1">
          <cell r="J1">
            <v>1.7453292519943295E-2</v>
          </cell>
        </row>
      </sheetData>
      <sheetData sheetId="2717">
        <row r="1">
          <cell r="J1">
            <v>1.7453292519943295E-2</v>
          </cell>
        </row>
      </sheetData>
      <sheetData sheetId="2718">
        <row r="1">
          <cell r="J1">
            <v>1.7453292519943295E-2</v>
          </cell>
        </row>
      </sheetData>
      <sheetData sheetId="2719">
        <row r="1">
          <cell r="J1">
            <v>1.7453292519943295E-2</v>
          </cell>
        </row>
      </sheetData>
      <sheetData sheetId="2720">
        <row r="1">
          <cell r="J1">
            <v>1.7453292519943295E-2</v>
          </cell>
        </row>
      </sheetData>
      <sheetData sheetId="2721">
        <row r="1">
          <cell r="J1">
            <v>1.7453292519943295E-2</v>
          </cell>
        </row>
      </sheetData>
      <sheetData sheetId="2722">
        <row r="1">
          <cell r="J1">
            <v>1.7453292519943295E-2</v>
          </cell>
        </row>
      </sheetData>
      <sheetData sheetId="2723">
        <row r="1">
          <cell r="J1">
            <v>1.7453292519943295E-2</v>
          </cell>
        </row>
      </sheetData>
      <sheetData sheetId="2724">
        <row r="1">
          <cell r="J1">
            <v>1.7453292519943295E-2</v>
          </cell>
        </row>
      </sheetData>
      <sheetData sheetId="2725">
        <row r="1">
          <cell r="J1">
            <v>1.7453292519943295E-2</v>
          </cell>
        </row>
      </sheetData>
      <sheetData sheetId="2726">
        <row r="1">
          <cell r="J1">
            <v>1.7453292519943295E-2</v>
          </cell>
        </row>
      </sheetData>
      <sheetData sheetId="2727">
        <row r="1">
          <cell r="J1">
            <v>1.7453292519943295E-2</v>
          </cell>
        </row>
      </sheetData>
      <sheetData sheetId="2728">
        <row r="1">
          <cell r="J1">
            <v>1.7453292519943295E-2</v>
          </cell>
        </row>
      </sheetData>
      <sheetData sheetId="2729">
        <row r="1">
          <cell r="J1">
            <v>1.7453292519943295E-2</v>
          </cell>
        </row>
      </sheetData>
      <sheetData sheetId="2730">
        <row r="1">
          <cell r="J1">
            <v>1.7453292519943295E-2</v>
          </cell>
        </row>
      </sheetData>
      <sheetData sheetId="2731">
        <row r="1">
          <cell r="J1">
            <v>1.7453292519943295E-2</v>
          </cell>
        </row>
      </sheetData>
      <sheetData sheetId="2732">
        <row r="1">
          <cell r="J1">
            <v>1.7453292519943295E-2</v>
          </cell>
        </row>
      </sheetData>
      <sheetData sheetId="2733">
        <row r="1">
          <cell r="J1">
            <v>1.7453292519943295E-2</v>
          </cell>
        </row>
      </sheetData>
      <sheetData sheetId="2734">
        <row r="1">
          <cell r="J1">
            <v>1.7453292519943295E-2</v>
          </cell>
        </row>
      </sheetData>
      <sheetData sheetId="2735">
        <row r="1">
          <cell r="J1">
            <v>1.7453292519943295E-2</v>
          </cell>
        </row>
      </sheetData>
      <sheetData sheetId="2736">
        <row r="1">
          <cell r="J1">
            <v>1.7453292519943295E-2</v>
          </cell>
        </row>
      </sheetData>
      <sheetData sheetId="2737">
        <row r="1">
          <cell r="J1">
            <v>1.7453292519943295E-2</v>
          </cell>
        </row>
      </sheetData>
      <sheetData sheetId="2738">
        <row r="1">
          <cell r="J1">
            <v>1.7453292519943295E-2</v>
          </cell>
        </row>
      </sheetData>
      <sheetData sheetId="2739">
        <row r="1">
          <cell r="J1">
            <v>1.7453292519943295E-2</v>
          </cell>
        </row>
      </sheetData>
      <sheetData sheetId="2740">
        <row r="1">
          <cell r="J1">
            <v>1.7453292519943295E-2</v>
          </cell>
        </row>
      </sheetData>
      <sheetData sheetId="2741">
        <row r="1">
          <cell r="J1">
            <v>1.7453292519943295E-2</v>
          </cell>
        </row>
      </sheetData>
      <sheetData sheetId="2742">
        <row r="1">
          <cell r="J1">
            <v>1.7453292519943295E-2</v>
          </cell>
        </row>
      </sheetData>
      <sheetData sheetId="2743">
        <row r="1">
          <cell r="J1">
            <v>1.7453292519943295E-2</v>
          </cell>
        </row>
      </sheetData>
      <sheetData sheetId="2744">
        <row r="1">
          <cell r="J1">
            <v>1.7453292519943295E-2</v>
          </cell>
        </row>
      </sheetData>
      <sheetData sheetId="2745">
        <row r="1">
          <cell r="J1">
            <v>1.7453292519943295E-2</v>
          </cell>
        </row>
      </sheetData>
      <sheetData sheetId="2746">
        <row r="1">
          <cell r="J1">
            <v>1.7453292519943295E-2</v>
          </cell>
        </row>
      </sheetData>
      <sheetData sheetId="2747">
        <row r="1">
          <cell r="J1">
            <v>1.7453292519943295E-2</v>
          </cell>
        </row>
      </sheetData>
      <sheetData sheetId="2748">
        <row r="1">
          <cell r="J1">
            <v>1.7453292519943295E-2</v>
          </cell>
        </row>
      </sheetData>
      <sheetData sheetId="2749">
        <row r="1">
          <cell r="J1">
            <v>1.7453292519943295E-2</v>
          </cell>
        </row>
      </sheetData>
      <sheetData sheetId="2750">
        <row r="1">
          <cell r="J1">
            <v>1.7453292519943295E-2</v>
          </cell>
        </row>
      </sheetData>
      <sheetData sheetId="2751">
        <row r="1">
          <cell r="J1">
            <v>1.7453292519943295E-2</v>
          </cell>
        </row>
      </sheetData>
      <sheetData sheetId="2752">
        <row r="1">
          <cell r="J1">
            <v>1.7453292519943295E-2</v>
          </cell>
        </row>
      </sheetData>
      <sheetData sheetId="2753">
        <row r="1">
          <cell r="J1">
            <v>1.7453292519943295E-2</v>
          </cell>
        </row>
      </sheetData>
      <sheetData sheetId="2754">
        <row r="1">
          <cell r="J1">
            <v>1.7453292519943295E-2</v>
          </cell>
        </row>
      </sheetData>
      <sheetData sheetId="2755">
        <row r="1">
          <cell r="J1">
            <v>1.7453292519943295E-2</v>
          </cell>
        </row>
      </sheetData>
      <sheetData sheetId="2756">
        <row r="1">
          <cell r="J1">
            <v>1.7453292519943295E-2</v>
          </cell>
        </row>
      </sheetData>
      <sheetData sheetId="2757">
        <row r="1">
          <cell r="J1">
            <v>1.7453292519943295E-2</v>
          </cell>
        </row>
      </sheetData>
      <sheetData sheetId="2758">
        <row r="1">
          <cell r="J1">
            <v>1.7453292519943295E-2</v>
          </cell>
        </row>
      </sheetData>
      <sheetData sheetId="2759">
        <row r="1">
          <cell r="J1">
            <v>1.7453292519943295E-2</v>
          </cell>
        </row>
      </sheetData>
      <sheetData sheetId="2760">
        <row r="1">
          <cell r="J1">
            <v>1.7453292519943295E-2</v>
          </cell>
        </row>
      </sheetData>
      <sheetData sheetId="2761">
        <row r="1">
          <cell r="J1">
            <v>1.7453292519943295E-2</v>
          </cell>
        </row>
      </sheetData>
      <sheetData sheetId="2762">
        <row r="1">
          <cell r="J1">
            <v>1.7453292519943295E-2</v>
          </cell>
        </row>
      </sheetData>
      <sheetData sheetId="2763">
        <row r="1">
          <cell r="J1">
            <v>1.7453292519943295E-2</v>
          </cell>
        </row>
      </sheetData>
      <sheetData sheetId="2764">
        <row r="1">
          <cell r="J1">
            <v>1.7453292519943295E-2</v>
          </cell>
        </row>
      </sheetData>
      <sheetData sheetId="2765">
        <row r="1">
          <cell r="J1">
            <v>1.7453292519943295E-2</v>
          </cell>
        </row>
      </sheetData>
      <sheetData sheetId="2766">
        <row r="1">
          <cell r="J1">
            <v>1.7453292519943295E-2</v>
          </cell>
        </row>
      </sheetData>
      <sheetData sheetId="2767">
        <row r="1">
          <cell r="J1">
            <v>1.7453292519943295E-2</v>
          </cell>
        </row>
      </sheetData>
      <sheetData sheetId="2768">
        <row r="1">
          <cell r="J1">
            <v>1.7453292519943295E-2</v>
          </cell>
        </row>
      </sheetData>
      <sheetData sheetId="2769">
        <row r="1">
          <cell r="J1">
            <v>1.7453292519943295E-2</v>
          </cell>
        </row>
      </sheetData>
      <sheetData sheetId="2770">
        <row r="1">
          <cell r="J1">
            <v>1.7453292519943295E-2</v>
          </cell>
        </row>
      </sheetData>
      <sheetData sheetId="2771">
        <row r="1">
          <cell r="J1">
            <v>1.7453292519943295E-2</v>
          </cell>
        </row>
      </sheetData>
      <sheetData sheetId="2772">
        <row r="1">
          <cell r="J1">
            <v>1.7453292519943295E-2</v>
          </cell>
        </row>
      </sheetData>
      <sheetData sheetId="2773">
        <row r="1">
          <cell r="J1">
            <v>1.7453292519943295E-2</v>
          </cell>
        </row>
      </sheetData>
      <sheetData sheetId="2774">
        <row r="1">
          <cell r="J1">
            <v>1.7453292519943295E-2</v>
          </cell>
        </row>
      </sheetData>
      <sheetData sheetId="2775">
        <row r="1">
          <cell r="J1">
            <v>1.7453292519943295E-2</v>
          </cell>
        </row>
      </sheetData>
      <sheetData sheetId="2776">
        <row r="1">
          <cell r="J1">
            <v>1.7453292519943295E-2</v>
          </cell>
        </row>
      </sheetData>
      <sheetData sheetId="2777">
        <row r="1">
          <cell r="J1">
            <v>1.7453292519943295E-2</v>
          </cell>
        </row>
      </sheetData>
      <sheetData sheetId="2778">
        <row r="1">
          <cell r="J1">
            <v>1.7453292519943295E-2</v>
          </cell>
        </row>
      </sheetData>
      <sheetData sheetId="2779">
        <row r="1">
          <cell r="J1">
            <v>1.7453292519943295E-2</v>
          </cell>
        </row>
      </sheetData>
      <sheetData sheetId="2780">
        <row r="1">
          <cell r="J1">
            <v>1.7453292519943295E-2</v>
          </cell>
        </row>
      </sheetData>
      <sheetData sheetId="2781">
        <row r="1">
          <cell r="J1">
            <v>1.7453292519943295E-2</v>
          </cell>
        </row>
      </sheetData>
      <sheetData sheetId="2782">
        <row r="1">
          <cell r="J1">
            <v>1.7453292519943295E-2</v>
          </cell>
        </row>
      </sheetData>
      <sheetData sheetId="2783">
        <row r="1">
          <cell r="J1">
            <v>1.7453292519943295E-2</v>
          </cell>
        </row>
      </sheetData>
      <sheetData sheetId="2784">
        <row r="1">
          <cell r="J1">
            <v>1.7453292519943295E-2</v>
          </cell>
        </row>
      </sheetData>
      <sheetData sheetId="2785">
        <row r="1">
          <cell r="J1">
            <v>1.7453292519943295E-2</v>
          </cell>
        </row>
      </sheetData>
      <sheetData sheetId="2786">
        <row r="1">
          <cell r="J1">
            <v>1.7453292519943295E-2</v>
          </cell>
        </row>
      </sheetData>
      <sheetData sheetId="2787">
        <row r="1">
          <cell r="J1">
            <v>1.7453292519943295E-2</v>
          </cell>
        </row>
      </sheetData>
      <sheetData sheetId="2788">
        <row r="1">
          <cell r="J1">
            <v>1.7453292519943295E-2</v>
          </cell>
        </row>
      </sheetData>
      <sheetData sheetId="2789">
        <row r="1">
          <cell r="J1">
            <v>1.7453292519943295E-2</v>
          </cell>
        </row>
      </sheetData>
      <sheetData sheetId="2790">
        <row r="1">
          <cell r="J1">
            <v>1.7453292519943295E-2</v>
          </cell>
        </row>
      </sheetData>
      <sheetData sheetId="2791">
        <row r="1">
          <cell r="J1">
            <v>1.7453292519943295E-2</v>
          </cell>
        </row>
      </sheetData>
      <sheetData sheetId="2792">
        <row r="1">
          <cell r="J1">
            <v>1.7453292519943295E-2</v>
          </cell>
        </row>
      </sheetData>
      <sheetData sheetId="2793">
        <row r="1">
          <cell r="J1">
            <v>1.7453292519943295E-2</v>
          </cell>
        </row>
      </sheetData>
      <sheetData sheetId="2794">
        <row r="1">
          <cell r="J1">
            <v>1.7453292519943295E-2</v>
          </cell>
        </row>
      </sheetData>
      <sheetData sheetId="2795">
        <row r="1">
          <cell r="J1">
            <v>1.7453292519943295E-2</v>
          </cell>
        </row>
      </sheetData>
      <sheetData sheetId="2796">
        <row r="1">
          <cell r="J1">
            <v>1.7453292519943295E-2</v>
          </cell>
        </row>
      </sheetData>
      <sheetData sheetId="2797">
        <row r="1">
          <cell r="J1">
            <v>1.7453292519943295E-2</v>
          </cell>
        </row>
      </sheetData>
      <sheetData sheetId="2798">
        <row r="1">
          <cell r="J1">
            <v>1.7453292519943295E-2</v>
          </cell>
        </row>
      </sheetData>
      <sheetData sheetId="2799">
        <row r="1">
          <cell r="J1">
            <v>1.7453292519943295E-2</v>
          </cell>
        </row>
      </sheetData>
      <sheetData sheetId="2800">
        <row r="1">
          <cell r="J1">
            <v>1.7453292519943295E-2</v>
          </cell>
        </row>
      </sheetData>
      <sheetData sheetId="2801">
        <row r="1">
          <cell r="J1">
            <v>1.7453292519943295E-2</v>
          </cell>
        </row>
      </sheetData>
      <sheetData sheetId="2802">
        <row r="1">
          <cell r="J1">
            <v>1.7453292519943295E-2</v>
          </cell>
        </row>
      </sheetData>
      <sheetData sheetId="2803">
        <row r="1">
          <cell r="J1">
            <v>1.7453292519943295E-2</v>
          </cell>
        </row>
      </sheetData>
      <sheetData sheetId="2804">
        <row r="1">
          <cell r="J1">
            <v>1.7453292519943295E-2</v>
          </cell>
        </row>
      </sheetData>
      <sheetData sheetId="2805">
        <row r="1">
          <cell r="J1">
            <v>1.7453292519943295E-2</v>
          </cell>
        </row>
      </sheetData>
      <sheetData sheetId="2806">
        <row r="1">
          <cell r="J1">
            <v>1.7453292519943295E-2</v>
          </cell>
        </row>
      </sheetData>
      <sheetData sheetId="2807">
        <row r="1">
          <cell r="J1">
            <v>1.7453292519943295E-2</v>
          </cell>
        </row>
      </sheetData>
      <sheetData sheetId="2808">
        <row r="1">
          <cell r="J1">
            <v>1.7453292519943295E-2</v>
          </cell>
        </row>
      </sheetData>
      <sheetData sheetId="2809">
        <row r="1">
          <cell r="J1">
            <v>1.7453292519943295E-2</v>
          </cell>
        </row>
      </sheetData>
      <sheetData sheetId="2810">
        <row r="1">
          <cell r="J1">
            <v>1.7453292519943295E-2</v>
          </cell>
        </row>
      </sheetData>
      <sheetData sheetId="2811">
        <row r="1">
          <cell r="J1">
            <v>1.7453292519943295E-2</v>
          </cell>
        </row>
      </sheetData>
      <sheetData sheetId="2812">
        <row r="1">
          <cell r="J1">
            <v>1.7453292519943295E-2</v>
          </cell>
        </row>
      </sheetData>
      <sheetData sheetId="2813">
        <row r="1">
          <cell r="J1">
            <v>1.7453292519943295E-2</v>
          </cell>
        </row>
      </sheetData>
      <sheetData sheetId="2814">
        <row r="1">
          <cell r="J1">
            <v>1.7453292519943295E-2</v>
          </cell>
        </row>
      </sheetData>
      <sheetData sheetId="2815">
        <row r="1">
          <cell r="J1">
            <v>1.7453292519943295E-2</v>
          </cell>
        </row>
      </sheetData>
      <sheetData sheetId="2816">
        <row r="1">
          <cell r="J1">
            <v>1.7453292519943295E-2</v>
          </cell>
        </row>
      </sheetData>
      <sheetData sheetId="2817">
        <row r="1">
          <cell r="J1">
            <v>1.7453292519943295E-2</v>
          </cell>
        </row>
      </sheetData>
      <sheetData sheetId="2818">
        <row r="1">
          <cell r="J1">
            <v>1.7453292519943295E-2</v>
          </cell>
        </row>
      </sheetData>
      <sheetData sheetId="2819">
        <row r="1">
          <cell r="J1">
            <v>1.7453292519943295E-2</v>
          </cell>
        </row>
      </sheetData>
      <sheetData sheetId="2820">
        <row r="1">
          <cell r="J1">
            <v>1.7453292519943295E-2</v>
          </cell>
        </row>
      </sheetData>
      <sheetData sheetId="2821">
        <row r="1">
          <cell r="J1">
            <v>1.7453292519943295E-2</v>
          </cell>
        </row>
      </sheetData>
      <sheetData sheetId="2822">
        <row r="1">
          <cell r="J1">
            <v>1.7453292519943295E-2</v>
          </cell>
        </row>
      </sheetData>
      <sheetData sheetId="2823">
        <row r="1">
          <cell r="J1">
            <v>1.7453292519943295E-2</v>
          </cell>
        </row>
      </sheetData>
      <sheetData sheetId="2824">
        <row r="1">
          <cell r="J1">
            <v>1.7453292519943295E-2</v>
          </cell>
        </row>
      </sheetData>
      <sheetData sheetId="2825">
        <row r="1">
          <cell r="J1">
            <v>1.7453292519943295E-2</v>
          </cell>
        </row>
      </sheetData>
      <sheetData sheetId="2826">
        <row r="1">
          <cell r="J1">
            <v>1.7453292519943295E-2</v>
          </cell>
        </row>
      </sheetData>
      <sheetData sheetId="2827">
        <row r="1">
          <cell r="J1">
            <v>1.7453292519943295E-2</v>
          </cell>
        </row>
      </sheetData>
      <sheetData sheetId="2828">
        <row r="1">
          <cell r="J1">
            <v>1.7453292519943295E-2</v>
          </cell>
        </row>
      </sheetData>
      <sheetData sheetId="2829">
        <row r="1">
          <cell r="J1">
            <v>1.7453292519943295E-2</v>
          </cell>
        </row>
      </sheetData>
      <sheetData sheetId="2830">
        <row r="1">
          <cell r="J1">
            <v>1.7453292519943295E-2</v>
          </cell>
        </row>
      </sheetData>
      <sheetData sheetId="2831">
        <row r="1">
          <cell r="J1">
            <v>1.7453292519943295E-2</v>
          </cell>
        </row>
      </sheetData>
      <sheetData sheetId="2832">
        <row r="1">
          <cell r="J1">
            <v>1.7453292519943295E-2</v>
          </cell>
        </row>
      </sheetData>
      <sheetData sheetId="2833">
        <row r="1">
          <cell r="J1">
            <v>1.7453292519943295E-2</v>
          </cell>
        </row>
      </sheetData>
      <sheetData sheetId="2834">
        <row r="1">
          <cell r="J1">
            <v>1.7453292519943295E-2</v>
          </cell>
        </row>
      </sheetData>
      <sheetData sheetId="2835">
        <row r="1">
          <cell r="J1">
            <v>1.7453292519943295E-2</v>
          </cell>
        </row>
      </sheetData>
      <sheetData sheetId="2836">
        <row r="1">
          <cell r="J1">
            <v>1.7453292519943295E-2</v>
          </cell>
        </row>
      </sheetData>
      <sheetData sheetId="2837">
        <row r="1">
          <cell r="J1">
            <v>1.7453292519943295E-2</v>
          </cell>
        </row>
      </sheetData>
      <sheetData sheetId="2838">
        <row r="1">
          <cell r="J1">
            <v>1.7453292519943295E-2</v>
          </cell>
        </row>
      </sheetData>
      <sheetData sheetId="2839">
        <row r="1">
          <cell r="J1">
            <v>1.7453292519943295E-2</v>
          </cell>
        </row>
      </sheetData>
      <sheetData sheetId="2840">
        <row r="1">
          <cell r="J1">
            <v>1.7453292519943295E-2</v>
          </cell>
        </row>
      </sheetData>
      <sheetData sheetId="2841">
        <row r="1">
          <cell r="J1">
            <v>1.7453292519943295E-2</v>
          </cell>
        </row>
      </sheetData>
      <sheetData sheetId="2842">
        <row r="1">
          <cell r="J1">
            <v>1.7453292519943295E-2</v>
          </cell>
        </row>
      </sheetData>
      <sheetData sheetId="2843">
        <row r="1">
          <cell r="J1">
            <v>1.7453292519943295E-2</v>
          </cell>
        </row>
      </sheetData>
      <sheetData sheetId="2844">
        <row r="1">
          <cell r="J1">
            <v>1.7453292519943295E-2</v>
          </cell>
        </row>
      </sheetData>
      <sheetData sheetId="2845">
        <row r="1">
          <cell r="J1">
            <v>1.7453292519943295E-2</v>
          </cell>
        </row>
      </sheetData>
      <sheetData sheetId="2846">
        <row r="1">
          <cell r="J1">
            <v>1.7453292519943295E-2</v>
          </cell>
        </row>
      </sheetData>
      <sheetData sheetId="2847">
        <row r="1">
          <cell r="J1">
            <v>1.7453292519943295E-2</v>
          </cell>
        </row>
      </sheetData>
      <sheetData sheetId="2848">
        <row r="1">
          <cell r="J1">
            <v>1.7453292519943295E-2</v>
          </cell>
        </row>
      </sheetData>
      <sheetData sheetId="2849">
        <row r="1">
          <cell r="J1">
            <v>1.7453292519943295E-2</v>
          </cell>
        </row>
      </sheetData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>
        <row r="1">
          <cell r="J1">
            <v>1.7453292519943295E-2</v>
          </cell>
        </row>
      </sheetData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>
        <row r="1">
          <cell r="J1">
            <v>1.7453292519943295E-2</v>
          </cell>
        </row>
      </sheetData>
      <sheetData sheetId="2871">
        <row r="1">
          <cell r="J1">
            <v>1.7453292519943295E-2</v>
          </cell>
        </row>
      </sheetData>
      <sheetData sheetId="2872">
        <row r="1">
          <cell r="J1">
            <v>1.7453292519943295E-2</v>
          </cell>
        </row>
      </sheetData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>
        <row r="1">
          <cell r="J1">
            <v>1.7453292519943295E-2</v>
          </cell>
        </row>
      </sheetData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>
        <row r="1">
          <cell r="J1">
            <v>1.7453292519943295E-2</v>
          </cell>
        </row>
      </sheetData>
      <sheetData sheetId="3068" refreshError="1"/>
      <sheetData sheetId="3069" refreshError="1"/>
      <sheetData sheetId="3070">
        <row r="1">
          <cell r="J1">
            <v>1.7453292519943295E-2</v>
          </cell>
        </row>
      </sheetData>
      <sheetData sheetId="3071" refreshError="1"/>
      <sheetData sheetId="3072" refreshError="1"/>
      <sheetData sheetId="3073" refreshError="1"/>
      <sheetData sheetId="3074">
        <row r="1">
          <cell r="J1">
            <v>1.7453292519943295E-2</v>
          </cell>
        </row>
      </sheetData>
      <sheetData sheetId="3075">
        <row r="1">
          <cell r="J1">
            <v>1.7453292519943295E-2</v>
          </cell>
        </row>
      </sheetData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>
        <row r="1">
          <cell r="J1">
            <v>1.7453292519943295E-2</v>
          </cell>
        </row>
      </sheetData>
      <sheetData sheetId="3084" refreshError="1"/>
      <sheetData sheetId="3085" refreshError="1"/>
      <sheetData sheetId="3086" refreshError="1"/>
      <sheetData sheetId="3087" refreshError="1"/>
      <sheetData sheetId="3088">
        <row r="1">
          <cell r="J1">
            <v>1.7453292519943295E-2</v>
          </cell>
        </row>
      </sheetData>
      <sheetData sheetId="3089" refreshError="1"/>
      <sheetData sheetId="3090" refreshError="1"/>
      <sheetData sheetId="3091">
        <row r="1">
          <cell r="J1">
            <v>1.7453292519943295E-2</v>
          </cell>
        </row>
      </sheetData>
      <sheetData sheetId="3092">
        <row r="1">
          <cell r="J1">
            <v>1.7453292519943295E-2</v>
          </cell>
        </row>
      </sheetData>
      <sheetData sheetId="3093">
        <row r="1">
          <cell r="J1">
            <v>1.7453292519943295E-2</v>
          </cell>
        </row>
      </sheetData>
      <sheetData sheetId="3094">
        <row r="1">
          <cell r="J1">
            <v>1.7453292519943295E-2</v>
          </cell>
        </row>
      </sheetData>
      <sheetData sheetId="3095">
        <row r="1">
          <cell r="J1">
            <v>1.7453292519943295E-2</v>
          </cell>
        </row>
      </sheetData>
      <sheetData sheetId="3096">
        <row r="1">
          <cell r="J1">
            <v>1.7453292519943295E-2</v>
          </cell>
        </row>
      </sheetData>
      <sheetData sheetId="3097">
        <row r="1">
          <cell r="J1">
            <v>1.7453292519943295E-2</v>
          </cell>
        </row>
      </sheetData>
      <sheetData sheetId="3098">
        <row r="1">
          <cell r="J1">
            <v>1.7453292519943295E-2</v>
          </cell>
        </row>
      </sheetData>
      <sheetData sheetId="3099">
        <row r="1">
          <cell r="J1">
            <v>1.7453292519943295E-2</v>
          </cell>
        </row>
      </sheetData>
      <sheetData sheetId="3100">
        <row r="1">
          <cell r="J1">
            <v>1.7453292519943295E-2</v>
          </cell>
        </row>
      </sheetData>
      <sheetData sheetId="3101">
        <row r="1">
          <cell r="J1">
            <v>1.7453292519943295E-2</v>
          </cell>
        </row>
      </sheetData>
      <sheetData sheetId="3102">
        <row r="1">
          <cell r="J1">
            <v>1.7453292519943295E-2</v>
          </cell>
        </row>
      </sheetData>
      <sheetData sheetId="3103">
        <row r="1">
          <cell r="J1">
            <v>1.7453292519943295E-2</v>
          </cell>
        </row>
      </sheetData>
      <sheetData sheetId="3104">
        <row r="1">
          <cell r="J1">
            <v>1.7453292519943295E-2</v>
          </cell>
        </row>
      </sheetData>
      <sheetData sheetId="3105">
        <row r="1">
          <cell r="J1">
            <v>1.7453292519943295E-2</v>
          </cell>
        </row>
      </sheetData>
      <sheetData sheetId="3106">
        <row r="1">
          <cell r="J1">
            <v>1.7453292519943295E-2</v>
          </cell>
        </row>
      </sheetData>
      <sheetData sheetId="3107">
        <row r="1">
          <cell r="J1">
            <v>1.7453292519943295E-2</v>
          </cell>
        </row>
      </sheetData>
      <sheetData sheetId="3108">
        <row r="1">
          <cell r="J1">
            <v>1.7453292519943295E-2</v>
          </cell>
        </row>
      </sheetData>
      <sheetData sheetId="3109">
        <row r="1">
          <cell r="J1">
            <v>1.7453292519943295E-2</v>
          </cell>
        </row>
      </sheetData>
      <sheetData sheetId="3110">
        <row r="1">
          <cell r="J1">
            <v>1.7453292519943295E-2</v>
          </cell>
        </row>
      </sheetData>
      <sheetData sheetId="3111">
        <row r="1">
          <cell r="J1">
            <v>1.7453292519943295E-2</v>
          </cell>
        </row>
      </sheetData>
      <sheetData sheetId="3112">
        <row r="1">
          <cell r="J1">
            <v>1.7453292519943295E-2</v>
          </cell>
        </row>
      </sheetData>
      <sheetData sheetId="3113">
        <row r="1">
          <cell r="J1">
            <v>1.7453292519943295E-2</v>
          </cell>
        </row>
      </sheetData>
      <sheetData sheetId="3114">
        <row r="1">
          <cell r="J1">
            <v>1.7453292519943295E-2</v>
          </cell>
        </row>
      </sheetData>
      <sheetData sheetId="3115">
        <row r="1">
          <cell r="J1">
            <v>1.7453292519943295E-2</v>
          </cell>
        </row>
      </sheetData>
      <sheetData sheetId="3116">
        <row r="1">
          <cell r="J1">
            <v>1.7453292519943295E-2</v>
          </cell>
        </row>
      </sheetData>
      <sheetData sheetId="3117">
        <row r="1">
          <cell r="J1">
            <v>1.7453292519943295E-2</v>
          </cell>
        </row>
      </sheetData>
      <sheetData sheetId="3118">
        <row r="1">
          <cell r="J1">
            <v>1.7453292519943295E-2</v>
          </cell>
        </row>
      </sheetData>
      <sheetData sheetId="3119">
        <row r="1">
          <cell r="J1">
            <v>1.7453292519943295E-2</v>
          </cell>
        </row>
      </sheetData>
      <sheetData sheetId="3120">
        <row r="1">
          <cell r="J1">
            <v>1.7453292519943295E-2</v>
          </cell>
        </row>
      </sheetData>
      <sheetData sheetId="3121">
        <row r="1">
          <cell r="J1">
            <v>1.7453292519943295E-2</v>
          </cell>
        </row>
      </sheetData>
      <sheetData sheetId="3122">
        <row r="1">
          <cell r="J1">
            <v>1.7453292519943295E-2</v>
          </cell>
        </row>
      </sheetData>
      <sheetData sheetId="3123">
        <row r="1">
          <cell r="J1">
            <v>1.7453292519943295E-2</v>
          </cell>
        </row>
      </sheetData>
      <sheetData sheetId="3124">
        <row r="1">
          <cell r="J1">
            <v>1.7453292519943295E-2</v>
          </cell>
        </row>
      </sheetData>
      <sheetData sheetId="3125">
        <row r="1">
          <cell r="J1">
            <v>1.7453292519943295E-2</v>
          </cell>
        </row>
      </sheetData>
      <sheetData sheetId="3126">
        <row r="1">
          <cell r="J1">
            <v>1.7453292519943295E-2</v>
          </cell>
        </row>
      </sheetData>
      <sheetData sheetId="3127">
        <row r="1">
          <cell r="J1">
            <v>1.7453292519943295E-2</v>
          </cell>
        </row>
      </sheetData>
      <sheetData sheetId="3128">
        <row r="1">
          <cell r="J1">
            <v>1.7453292519943295E-2</v>
          </cell>
        </row>
      </sheetData>
      <sheetData sheetId="3129">
        <row r="1">
          <cell r="J1">
            <v>1.7453292519943295E-2</v>
          </cell>
        </row>
      </sheetData>
      <sheetData sheetId="3130">
        <row r="1">
          <cell r="J1">
            <v>1.7453292519943295E-2</v>
          </cell>
        </row>
      </sheetData>
      <sheetData sheetId="3131">
        <row r="1">
          <cell r="J1">
            <v>1.7453292519943295E-2</v>
          </cell>
        </row>
      </sheetData>
      <sheetData sheetId="3132">
        <row r="1">
          <cell r="J1">
            <v>1.7453292519943295E-2</v>
          </cell>
        </row>
      </sheetData>
      <sheetData sheetId="3133">
        <row r="1">
          <cell r="J1">
            <v>1.7453292519943295E-2</v>
          </cell>
        </row>
      </sheetData>
      <sheetData sheetId="3134">
        <row r="1">
          <cell r="J1">
            <v>1.7453292519943295E-2</v>
          </cell>
        </row>
      </sheetData>
      <sheetData sheetId="3135">
        <row r="1">
          <cell r="J1">
            <v>1.7453292519943295E-2</v>
          </cell>
        </row>
      </sheetData>
      <sheetData sheetId="3136">
        <row r="1">
          <cell r="J1">
            <v>1.7453292519943295E-2</v>
          </cell>
        </row>
      </sheetData>
      <sheetData sheetId="3137">
        <row r="1">
          <cell r="J1">
            <v>1.7453292519943295E-2</v>
          </cell>
        </row>
      </sheetData>
      <sheetData sheetId="3138">
        <row r="1">
          <cell r="J1">
            <v>1.7453292519943295E-2</v>
          </cell>
        </row>
      </sheetData>
      <sheetData sheetId="3139">
        <row r="1">
          <cell r="J1">
            <v>1.7453292519943295E-2</v>
          </cell>
        </row>
      </sheetData>
      <sheetData sheetId="3140">
        <row r="1">
          <cell r="J1">
            <v>1.7453292519943295E-2</v>
          </cell>
        </row>
      </sheetData>
      <sheetData sheetId="3141">
        <row r="1">
          <cell r="J1">
            <v>1.7453292519943295E-2</v>
          </cell>
        </row>
      </sheetData>
      <sheetData sheetId="3142">
        <row r="1">
          <cell r="J1">
            <v>1.7453292519943295E-2</v>
          </cell>
        </row>
      </sheetData>
      <sheetData sheetId="3143">
        <row r="1">
          <cell r="J1">
            <v>1.7453292519943295E-2</v>
          </cell>
        </row>
      </sheetData>
      <sheetData sheetId="3144">
        <row r="1">
          <cell r="J1">
            <v>1.7453292519943295E-2</v>
          </cell>
        </row>
      </sheetData>
      <sheetData sheetId="3145">
        <row r="1">
          <cell r="J1">
            <v>1.7453292519943295E-2</v>
          </cell>
        </row>
      </sheetData>
      <sheetData sheetId="3146">
        <row r="1">
          <cell r="J1">
            <v>1.7453292519943295E-2</v>
          </cell>
        </row>
      </sheetData>
      <sheetData sheetId="3147">
        <row r="1">
          <cell r="J1">
            <v>1.7453292519943295E-2</v>
          </cell>
        </row>
      </sheetData>
      <sheetData sheetId="3148">
        <row r="1">
          <cell r="J1">
            <v>1.7453292519943295E-2</v>
          </cell>
        </row>
      </sheetData>
      <sheetData sheetId="3149">
        <row r="1">
          <cell r="J1">
            <v>1.7453292519943295E-2</v>
          </cell>
        </row>
      </sheetData>
      <sheetData sheetId="3150">
        <row r="1">
          <cell r="J1">
            <v>1.7453292519943295E-2</v>
          </cell>
        </row>
      </sheetData>
      <sheetData sheetId="3151" refreshError="1"/>
      <sheetData sheetId="3152">
        <row r="1">
          <cell r="J1">
            <v>1.7453292519943295E-2</v>
          </cell>
        </row>
      </sheetData>
      <sheetData sheetId="3153">
        <row r="1">
          <cell r="J1">
            <v>1.7453292519943295E-2</v>
          </cell>
        </row>
      </sheetData>
      <sheetData sheetId="3154">
        <row r="1">
          <cell r="J1">
            <v>1.7453292519943295E-2</v>
          </cell>
        </row>
      </sheetData>
      <sheetData sheetId="3155">
        <row r="1">
          <cell r="J1">
            <v>1.7453292519943295E-2</v>
          </cell>
        </row>
      </sheetData>
      <sheetData sheetId="3156">
        <row r="1">
          <cell r="J1">
            <v>1.7453292519943295E-2</v>
          </cell>
        </row>
      </sheetData>
      <sheetData sheetId="3157">
        <row r="1">
          <cell r="J1">
            <v>1.7453292519943295E-2</v>
          </cell>
        </row>
      </sheetData>
      <sheetData sheetId="3158">
        <row r="1">
          <cell r="J1">
            <v>1.7453292519943295E-2</v>
          </cell>
        </row>
      </sheetData>
      <sheetData sheetId="3159">
        <row r="1">
          <cell r="J1">
            <v>1.7453292519943295E-2</v>
          </cell>
        </row>
      </sheetData>
      <sheetData sheetId="3160">
        <row r="1">
          <cell r="J1">
            <v>1.7453292519943295E-2</v>
          </cell>
        </row>
      </sheetData>
      <sheetData sheetId="3161">
        <row r="1">
          <cell r="J1">
            <v>1.7453292519943295E-2</v>
          </cell>
        </row>
      </sheetData>
      <sheetData sheetId="3162">
        <row r="1">
          <cell r="J1">
            <v>1.7453292519943295E-2</v>
          </cell>
        </row>
      </sheetData>
      <sheetData sheetId="3163">
        <row r="1">
          <cell r="J1">
            <v>1.7453292519943295E-2</v>
          </cell>
        </row>
      </sheetData>
      <sheetData sheetId="3164">
        <row r="1">
          <cell r="J1">
            <v>1.7453292519943295E-2</v>
          </cell>
        </row>
      </sheetData>
      <sheetData sheetId="3165">
        <row r="1">
          <cell r="J1">
            <v>1.7453292519943295E-2</v>
          </cell>
        </row>
      </sheetData>
      <sheetData sheetId="3166">
        <row r="1">
          <cell r="J1">
            <v>1.7453292519943295E-2</v>
          </cell>
        </row>
      </sheetData>
      <sheetData sheetId="3167">
        <row r="1">
          <cell r="J1">
            <v>1.7453292519943295E-2</v>
          </cell>
        </row>
      </sheetData>
      <sheetData sheetId="3168">
        <row r="1">
          <cell r="J1">
            <v>1.7453292519943295E-2</v>
          </cell>
        </row>
      </sheetData>
      <sheetData sheetId="3169">
        <row r="1">
          <cell r="J1">
            <v>1.7453292519943295E-2</v>
          </cell>
        </row>
      </sheetData>
      <sheetData sheetId="3170">
        <row r="1">
          <cell r="J1">
            <v>1.7453292519943295E-2</v>
          </cell>
        </row>
      </sheetData>
      <sheetData sheetId="3171">
        <row r="1">
          <cell r="J1">
            <v>1.7453292519943295E-2</v>
          </cell>
        </row>
      </sheetData>
      <sheetData sheetId="3172">
        <row r="1">
          <cell r="J1">
            <v>1.7453292519943295E-2</v>
          </cell>
        </row>
      </sheetData>
      <sheetData sheetId="3173">
        <row r="1">
          <cell r="J1">
            <v>1.7453292519943295E-2</v>
          </cell>
        </row>
      </sheetData>
      <sheetData sheetId="3174">
        <row r="1">
          <cell r="J1">
            <v>1.7453292519943295E-2</v>
          </cell>
        </row>
      </sheetData>
      <sheetData sheetId="3175">
        <row r="1">
          <cell r="J1">
            <v>1.7453292519943295E-2</v>
          </cell>
        </row>
      </sheetData>
      <sheetData sheetId="3176">
        <row r="1">
          <cell r="J1">
            <v>1.7453292519943295E-2</v>
          </cell>
        </row>
      </sheetData>
      <sheetData sheetId="3177">
        <row r="1">
          <cell r="J1">
            <v>1.7453292519943295E-2</v>
          </cell>
        </row>
      </sheetData>
      <sheetData sheetId="3178">
        <row r="1">
          <cell r="J1">
            <v>1.7453292519943295E-2</v>
          </cell>
        </row>
      </sheetData>
      <sheetData sheetId="3179">
        <row r="1">
          <cell r="J1">
            <v>1.7453292519943295E-2</v>
          </cell>
        </row>
      </sheetData>
      <sheetData sheetId="3180" refreshError="1"/>
      <sheetData sheetId="3181">
        <row r="1">
          <cell r="J1">
            <v>1.7453292519943295E-2</v>
          </cell>
        </row>
      </sheetData>
      <sheetData sheetId="3182">
        <row r="1">
          <cell r="J1">
            <v>1.7453292519943295E-2</v>
          </cell>
        </row>
      </sheetData>
      <sheetData sheetId="3183" refreshError="1"/>
      <sheetData sheetId="3184" refreshError="1"/>
      <sheetData sheetId="3185" refreshError="1"/>
      <sheetData sheetId="3186">
        <row r="1">
          <cell r="J1">
            <v>1.7453292519943295E-2</v>
          </cell>
        </row>
      </sheetData>
      <sheetData sheetId="3187">
        <row r="1">
          <cell r="J1">
            <v>1.7453292519943295E-2</v>
          </cell>
        </row>
      </sheetData>
      <sheetData sheetId="3188" refreshError="1"/>
      <sheetData sheetId="3189" refreshError="1"/>
      <sheetData sheetId="3190" refreshError="1"/>
      <sheetData sheetId="3191" refreshError="1"/>
      <sheetData sheetId="3192">
        <row r="1">
          <cell r="J1">
            <v>1.7453292519943295E-2</v>
          </cell>
        </row>
      </sheetData>
      <sheetData sheetId="3193">
        <row r="1">
          <cell r="J1">
            <v>1.7453292519943295E-2</v>
          </cell>
        </row>
      </sheetData>
      <sheetData sheetId="3194">
        <row r="1">
          <cell r="J1">
            <v>1.7453292519943295E-2</v>
          </cell>
        </row>
      </sheetData>
      <sheetData sheetId="3195" refreshError="1"/>
      <sheetData sheetId="3196">
        <row r="1">
          <cell r="J1">
            <v>1.7453292519943295E-2</v>
          </cell>
        </row>
      </sheetData>
      <sheetData sheetId="3197">
        <row r="1">
          <cell r="J1">
            <v>1.7453292519943295E-2</v>
          </cell>
        </row>
      </sheetData>
      <sheetData sheetId="3198">
        <row r="1">
          <cell r="J1">
            <v>1.7453292519943295E-2</v>
          </cell>
        </row>
      </sheetData>
      <sheetData sheetId="3199">
        <row r="1">
          <cell r="J1">
            <v>1.7453292519943295E-2</v>
          </cell>
        </row>
      </sheetData>
      <sheetData sheetId="3200" refreshError="1"/>
      <sheetData sheetId="3201" refreshError="1"/>
      <sheetData sheetId="3202">
        <row r="1">
          <cell r="J1">
            <v>1.7453292519943295E-2</v>
          </cell>
        </row>
      </sheetData>
      <sheetData sheetId="3203">
        <row r="1">
          <cell r="J1">
            <v>1.7453292519943295E-2</v>
          </cell>
        </row>
      </sheetData>
      <sheetData sheetId="3204">
        <row r="1">
          <cell r="J1">
            <v>1.7453292519943295E-2</v>
          </cell>
        </row>
      </sheetData>
      <sheetData sheetId="3205">
        <row r="1">
          <cell r="J1">
            <v>1.7453292519943295E-2</v>
          </cell>
        </row>
      </sheetData>
      <sheetData sheetId="3206" refreshError="1"/>
      <sheetData sheetId="3207">
        <row r="1">
          <cell r="J1">
            <v>1.7453292519943295E-2</v>
          </cell>
        </row>
      </sheetData>
      <sheetData sheetId="3208" refreshError="1"/>
      <sheetData sheetId="3209" refreshError="1"/>
      <sheetData sheetId="3210" refreshError="1"/>
      <sheetData sheetId="3211" refreshError="1"/>
      <sheetData sheetId="3212">
        <row r="1">
          <cell r="J1">
            <v>1.7453292519943295E-2</v>
          </cell>
        </row>
      </sheetData>
      <sheetData sheetId="3213" refreshError="1"/>
      <sheetData sheetId="3214" refreshError="1"/>
      <sheetData sheetId="3215" refreshError="1"/>
      <sheetData sheetId="3216" refreshError="1"/>
      <sheetData sheetId="3217">
        <row r="1">
          <cell r="J1">
            <v>1.7453292519943295E-2</v>
          </cell>
        </row>
      </sheetData>
      <sheetData sheetId="3218">
        <row r="1">
          <cell r="J1">
            <v>1.7453292519943295E-2</v>
          </cell>
        </row>
      </sheetData>
      <sheetData sheetId="3219">
        <row r="1">
          <cell r="J1">
            <v>1.7453292519943295E-2</v>
          </cell>
        </row>
      </sheetData>
      <sheetData sheetId="3220" refreshError="1"/>
      <sheetData sheetId="3221">
        <row r="1">
          <cell r="J1">
            <v>1.7453292519943295E-2</v>
          </cell>
        </row>
      </sheetData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>
        <row r="1">
          <cell r="J1">
            <v>1.7453292519943295E-2</v>
          </cell>
        </row>
      </sheetData>
      <sheetData sheetId="3228" refreshError="1"/>
      <sheetData sheetId="3229" refreshError="1"/>
      <sheetData sheetId="3230">
        <row r="1">
          <cell r="J1">
            <v>1.7453292519943295E-2</v>
          </cell>
        </row>
      </sheetData>
      <sheetData sheetId="3231">
        <row r="1">
          <cell r="J1">
            <v>1.7453292519943295E-2</v>
          </cell>
        </row>
      </sheetData>
      <sheetData sheetId="3232" refreshError="1"/>
      <sheetData sheetId="3233">
        <row r="1">
          <cell r="J1">
            <v>1.7453292519943295E-2</v>
          </cell>
        </row>
      </sheetData>
      <sheetData sheetId="3234">
        <row r="1">
          <cell r="J1">
            <v>1.7453292519943295E-2</v>
          </cell>
        </row>
      </sheetData>
      <sheetData sheetId="3235">
        <row r="1">
          <cell r="J1">
            <v>1.7453292519943295E-2</v>
          </cell>
        </row>
      </sheetData>
      <sheetData sheetId="3236">
        <row r="1">
          <cell r="J1">
            <v>1.7453292519943295E-2</v>
          </cell>
        </row>
      </sheetData>
      <sheetData sheetId="3237">
        <row r="1">
          <cell r="J1">
            <v>1.7453292519943295E-2</v>
          </cell>
        </row>
      </sheetData>
      <sheetData sheetId="3238" refreshError="1"/>
      <sheetData sheetId="3239">
        <row r="1">
          <cell r="J1">
            <v>1.7453292519943295E-2</v>
          </cell>
        </row>
      </sheetData>
      <sheetData sheetId="3240">
        <row r="1">
          <cell r="J1">
            <v>1.7453292519943295E-2</v>
          </cell>
        </row>
      </sheetData>
      <sheetData sheetId="3241">
        <row r="1">
          <cell r="J1">
            <v>1.7453292519943295E-2</v>
          </cell>
        </row>
      </sheetData>
      <sheetData sheetId="3242">
        <row r="1">
          <cell r="J1">
            <v>1.7453292519943295E-2</v>
          </cell>
        </row>
      </sheetData>
      <sheetData sheetId="3243">
        <row r="1">
          <cell r="J1">
            <v>1.7453292519943295E-2</v>
          </cell>
        </row>
      </sheetData>
      <sheetData sheetId="3244">
        <row r="1">
          <cell r="J1">
            <v>1.7453292519943295E-2</v>
          </cell>
        </row>
      </sheetData>
      <sheetData sheetId="3245">
        <row r="1">
          <cell r="J1">
            <v>1.7453292519943295E-2</v>
          </cell>
        </row>
      </sheetData>
      <sheetData sheetId="3246">
        <row r="1">
          <cell r="J1">
            <v>1.7453292519943295E-2</v>
          </cell>
        </row>
      </sheetData>
      <sheetData sheetId="3247">
        <row r="1">
          <cell r="J1">
            <v>1.7453292519943295E-2</v>
          </cell>
        </row>
      </sheetData>
      <sheetData sheetId="3248">
        <row r="1">
          <cell r="J1">
            <v>1.7453292519943295E-2</v>
          </cell>
        </row>
      </sheetData>
      <sheetData sheetId="3249" refreshError="1"/>
      <sheetData sheetId="3250" refreshError="1"/>
      <sheetData sheetId="3251">
        <row r="1">
          <cell r="J1">
            <v>1.7453292519943295E-2</v>
          </cell>
        </row>
      </sheetData>
      <sheetData sheetId="3252">
        <row r="1">
          <cell r="J1">
            <v>1.7453292519943295E-2</v>
          </cell>
        </row>
      </sheetData>
      <sheetData sheetId="3253">
        <row r="1">
          <cell r="J1">
            <v>1.7453292519943295E-2</v>
          </cell>
        </row>
      </sheetData>
      <sheetData sheetId="3254" refreshError="1"/>
      <sheetData sheetId="3255" refreshError="1"/>
      <sheetData sheetId="3256">
        <row r="1">
          <cell r="J1">
            <v>1.7453292519943295E-2</v>
          </cell>
        </row>
      </sheetData>
      <sheetData sheetId="3257" refreshError="1"/>
      <sheetData sheetId="3258">
        <row r="1">
          <cell r="J1">
            <v>1.7453292519943295E-2</v>
          </cell>
        </row>
      </sheetData>
      <sheetData sheetId="3259">
        <row r="1">
          <cell r="J1">
            <v>1.7453292519943295E-2</v>
          </cell>
        </row>
      </sheetData>
      <sheetData sheetId="3260">
        <row r="1">
          <cell r="J1">
            <v>1.7453292519943295E-2</v>
          </cell>
        </row>
      </sheetData>
      <sheetData sheetId="3261" refreshError="1"/>
      <sheetData sheetId="3262" refreshError="1"/>
      <sheetData sheetId="3263" refreshError="1"/>
      <sheetData sheetId="3264" refreshError="1"/>
      <sheetData sheetId="3265">
        <row r="1">
          <cell r="J1">
            <v>1.7453292519943295E-2</v>
          </cell>
        </row>
      </sheetData>
      <sheetData sheetId="3266">
        <row r="1">
          <cell r="J1">
            <v>1.7453292519943295E-2</v>
          </cell>
        </row>
      </sheetData>
      <sheetData sheetId="3267">
        <row r="1">
          <cell r="J1">
            <v>1.7453292519943295E-2</v>
          </cell>
        </row>
      </sheetData>
      <sheetData sheetId="3268">
        <row r="1">
          <cell r="J1">
            <v>1.7453292519943295E-2</v>
          </cell>
        </row>
      </sheetData>
      <sheetData sheetId="3269">
        <row r="1">
          <cell r="J1">
            <v>1.7453292519943295E-2</v>
          </cell>
        </row>
      </sheetData>
      <sheetData sheetId="3270">
        <row r="1">
          <cell r="J1">
            <v>1.7453292519943295E-2</v>
          </cell>
        </row>
      </sheetData>
      <sheetData sheetId="3271" refreshError="1"/>
      <sheetData sheetId="3272">
        <row r="1">
          <cell r="J1">
            <v>1.7453292519943295E-2</v>
          </cell>
        </row>
      </sheetData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>
        <row r="1">
          <cell r="J1">
            <v>1.7453292519943295E-2</v>
          </cell>
        </row>
      </sheetData>
      <sheetData sheetId="3280" refreshError="1"/>
      <sheetData sheetId="3281">
        <row r="1">
          <cell r="J1">
            <v>1.7453292519943295E-2</v>
          </cell>
        </row>
      </sheetData>
      <sheetData sheetId="3282">
        <row r="1">
          <cell r="J1">
            <v>1.7453292519943295E-2</v>
          </cell>
        </row>
      </sheetData>
      <sheetData sheetId="3283">
        <row r="1">
          <cell r="J1">
            <v>1.7453292519943295E-2</v>
          </cell>
        </row>
      </sheetData>
      <sheetData sheetId="3284">
        <row r="1">
          <cell r="J1">
            <v>1.7453292519943295E-2</v>
          </cell>
        </row>
      </sheetData>
      <sheetData sheetId="3285">
        <row r="1">
          <cell r="J1">
            <v>1.7453292519943295E-2</v>
          </cell>
        </row>
      </sheetData>
      <sheetData sheetId="3286">
        <row r="1">
          <cell r="J1">
            <v>1.7453292519943295E-2</v>
          </cell>
        </row>
      </sheetData>
      <sheetData sheetId="3287" refreshError="1"/>
      <sheetData sheetId="3288">
        <row r="1">
          <cell r="J1">
            <v>1.7453292519943295E-2</v>
          </cell>
        </row>
      </sheetData>
      <sheetData sheetId="3289">
        <row r="1">
          <cell r="J1">
            <v>1.7453292519943295E-2</v>
          </cell>
        </row>
      </sheetData>
      <sheetData sheetId="3290">
        <row r="1">
          <cell r="J1">
            <v>1.7453292519943295E-2</v>
          </cell>
        </row>
      </sheetData>
      <sheetData sheetId="3291">
        <row r="1">
          <cell r="J1">
            <v>1.7453292519943295E-2</v>
          </cell>
        </row>
      </sheetData>
      <sheetData sheetId="3292">
        <row r="1">
          <cell r="J1">
            <v>1.7453292519943295E-2</v>
          </cell>
        </row>
      </sheetData>
      <sheetData sheetId="3293">
        <row r="1">
          <cell r="J1">
            <v>1.7453292519943295E-2</v>
          </cell>
        </row>
      </sheetData>
      <sheetData sheetId="3294">
        <row r="1">
          <cell r="J1">
            <v>1.7453292519943295E-2</v>
          </cell>
        </row>
      </sheetData>
      <sheetData sheetId="3295">
        <row r="1">
          <cell r="J1">
            <v>1.7453292519943295E-2</v>
          </cell>
        </row>
      </sheetData>
      <sheetData sheetId="3296">
        <row r="1">
          <cell r="J1">
            <v>1.7453292519943295E-2</v>
          </cell>
        </row>
      </sheetData>
      <sheetData sheetId="3297">
        <row r="1">
          <cell r="J1">
            <v>1.7453292519943295E-2</v>
          </cell>
        </row>
      </sheetData>
      <sheetData sheetId="3298" refreshError="1"/>
      <sheetData sheetId="3299">
        <row r="1">
          <cell r="J1">
            <v>1.7453292519943295E-2</v>
          </cell>
        </row>
      </sheetData>
      <sheetData sheetId="3300">
        <row r="1">
          <cell r="J1">
            <v>1.7453292519943295E-2</v>
          </cell>
        </row>
      </sheetData>
      <sheetData sheetId="3301" refreshError="1"/>
      <sheetData sheetId="3302" refreshError="1"/>
      <sheetData sheetId="3303">
        <row r="1">
          <cell r="J1">
            <v>1.7453292519943295E-2</v>
          </cell>
        </row>
      </sheetData>
      <sheetData sheetId="3304">
        <row r="1">
          <cell r="J1">
            <v>1.7453292519943295E-2</v>
          </cell>
        </row>
      </sheetData>
      <sheetData sheetId="3305">
        <row r="1">
          <cell r="J1">
            <v>1.7453292519943295E-2</v>
          </cell>
        </row>
      </sheetData>
      <sheetData sheetId="3306">
        <row r="1">
          <cell r="J1">
            <v>1.7453292519943295E-2</v>
          </cell>
        </row>
      </sheetData>
      <sheetData sheetId="3307" refreshError="1"/>
      <sheetData sheetId="3308" refreshError="1"/>
      <sheetData sheetId="3309">
        <row r="1">
          <cell r="J1">
            <v>1.7453292519943295E-2</v>
          </cell>
        </row>
      </sheetData>
      <sheetData sheetId="3310" refreshError="1"/>
      <sheetData sheetId="3311">
        <row r="1">
          <cell r="J1">
            <v>1.7453292519943295E-2</v>
          </cell>
        </row>
      </sheetData>
      <sheetData sheetId="3312" refreshError="1"/>
      <sheetData sheetId="3313" refreshError="1"/>
      <sheetData sheetId="3314">
        <row r="1">
          <cell r="J1">
            <v>1.7453292519943295E-2</v>
          </cell>
        </row>
      </sheetData>
      <sheetData sheetId="3315">
        <row r="1">
          <cell r="J1">
            <v>1.7453292519943295E-2</v>
          </cell>
        </row>
      </sheetData>
      <sheetData sheetId="3316">
        <row r="1">
          <cell r="J1">
            <v>1.7453292519943295E-2</v>
          </cell>
        </row>
      </sheetData>
      <sheetData sheetId="3317">
        <row r="1">
          <cell r="J1">
            <v>1.7453292519943295E-2</v>
          </cell>
        </row>
      </sheetData>
      <sheetData sheetId="3318">
        <row r="1">
          <cell r="J1">
            <v>1.7453292519943295E-2</v>
          </cell>
        </row>
      </sheetData>
      <sheetData sheetId="3319">
        <row r="1">
          <cell r="J1">
            <v>1.7453292519943295E-2</v>
          </cell>
        </row>
      </sheetData>
      <sheetData sheetId="3320">
        <row r="1">
          <cell r="J1">
            <v>1.7453292519943295E-2</v>
          </cell>
        </row>
      </sheetData>
      <sheetData sheetId="3321">
        <row r="1">
          <cell r="J1">
            <v>1.7453292519943295E-2</v>
          </cell>
        </row>
      </sheetData>
      <sheetData sheetId="3322">
        <row r="1">
          <cell r="J1">
            <v>1.7453292519943295E-2</v>
          </cell>
        </row>
      </sheetData>
      <sheetData sheetId="3323">
        <row r="1">
          <cell r="J1">
            <v>1.7453292519943295E-2</v>
          </cell>
        </row>
      </sheetData>
      <sheetData sheetId="3324">
        <row r="1">
          <cell r="J1">
            <v>1.7453292519943295E-2</v>
          </cell>
        </row>
      </sheetData>
      <sheetData sheetId="3325">
        <row r="1">
          <cell r="J1">
            <v>1.7453292519943295E-2</v>
          </cell>
        </row>
      </sheetData>
      <sheetData sheetId="3326">
        <row r="1">
          <cell r="J1">
            <v>1.7453292519943295E-2</v>
          </cell>
        </row>
      </sheetData>
      <sheetData sheetId="3327">
        <row r="1">
          <cell r="J1">
            <v>1.7453292519943295E-2</v>
          </cell>
        </row>
      </sheetData>
      <sheetData sheetId="3328">
        <row r="1">
          <cell r="J1">
            <v>1.7453292519943295E-2</v>
          </cell>
        </row>
      </sheetData>
      <sheetData sheetId="3329">
        <row r="1">
          <cell r="J1">
            <v>1.7453292519943295E-2</v>
          </cell>
        </row>
      </sheetData>
      <sheetData sheetId="3330">
        <row r="1">
          <cell r="J1">
            <v>1.7453292519943295E-2</v>
          </cell>
        </row>
      </sheetData>
      <sheetData sheetId="3331">
        <row r="1">
          <cell r="J1">
            <v>1.7453292519943295E-2</v>
          </cell>
        </row>
      </sheetData>
      <sheetData sheetId="3332" refreshError="1"/>
      <sheetData sheetId="3333">
        <row r="1">
          <cell r="J1">
            <v>1.7453292519943295E-2</v>
          </cell>
        </row>
      </sheetData>
      <sheetData sheetId="3334">
        <row r="1">
          <cell r="J1">
            <v>1.7453292519943295E-2</v>
          </cell>
        </row>
      </sheetData>
      <sheetData sheetId="3335">
        <row r="1">
          <cell r="J1">
            <v>1.7453292519943295E-2</v>
          </cell>
        </row>
      </sheetData>
      <sheetData sheetId="3336">
        <row r="1">
          <cell r="J1">
            <v>1.7453292519943295E-2</v>
          </cell>
        </row>
      </sheetData>
      <sheetData sheetId="3337">
        <row r="1">
          <cell r="J1">
            <v>1.7453292519943295E-2</v>
          </cell>
        </row>
      </sheetData>
      <sheetData sheetId="3338">
        <row r="1">
          <cell r="J1">
            <v>1.7453292519943295E-2</v>
          </cell>
        </row>
      </sheetData>
      <sheetData sheetId="3339">
        <row r="1">
          <cell r="J1">
            <v>1.7453292519943295E-2</v>
          </cell>
        </row>
      </sheetData>
      <sheetData sheetId="3340">
        <row r="1">
          <cell r="J1">
            <v>1.7453292519943295E-2</v>
          </cell>
        </row>
      </sheetData>
      <sheetData sheetId="3341" refreshError="1"/>
      <sheetData sheetId="3342" refreshError="1"/>
      <sheetData sheetId="3343">
        <row r="1">
          <cell r="J1">
            <v>1.7453292519943295E-2</v>
          </cell>
        </row>
      </sheetData>
      <sheetData sheetId="3344">
        <row r="1">
          <cell r="J1">
            <v>1.7453292519943295E-2</v>
          </cell>
        </row>
      </sheetData>
      <sheetData sheetId="3345">
        <row r="1">
          <cell r="J1">
            <v>1.7453292519943295E-2</v>
          </cell>
        </row>
      </sheetData>
      <sheetData sheetId="3346">
        <row r="1">
          <cell r="J1">
            <v>1.7453292519943295E-2</v>
          </cell>
        </row>
      </sheetData>
      <sheetData sheetId="3347">
        <row r="1">
          <cell r="J1">
            <v>1.7453292519943295E-2</v>
          </cell>
        </row>
      </sheetData>
      <sheetData sheetId="3348">
        <row r="1">
          <cell r="J1">
            <v>1.7453292519943295E-2</v>
          </cell>
        </row>
      </sheetData>
      <sheetData sheetId="3349">
        <row r="1">
          <cell r="J1">
            <v>1.7453292519943295E-2</v>
          </cell>
        </row>
      </sheetData>
      <sheetData sheetId="3350">
        <row r="1">
          <cell r="J1">
            <v>1.7453292519943295E-2</v>
          </cell>
        </row>
      </sheetData>
      <sheetData sheetId="3351">
        <row r="1">
          <cell r="J1">
            <v>1.7453292519943295E-2</v>
          </cell>
        </row>
      </sheetData>
      <sheetData sheetId="3352">
        <row r="1">
          <cell r="J1">
            <v>1.7453292519943295E-2</v>
          </cell>
        </row>
      </sheetData>
      <sheetData sheetId="3353">
        <row r="1">
          <cell r="J1">
            <v>1.7453292519943295E-2</v>
          </cell>
        </row>
      </sheetData>
      <sheetData sheetId="3354">
        <row r="1">
          <cell r="J1">
            <v>1.7453292519943295E-2</v>
          </cell>
        </row>
      </sheetData>
      <sheetData sheetId="3355">
        <row r="1">
          <cell r="J1">
            <v>1.7453292519943295E-2</v>
          </cell>
        </row>
      </sheetData>
      <sheetData sheetId="3356">
        <row r="1">
          <cell r="J1">
            <v>1.7453292519943295E-2</v>
          </cell>
        </row>
      </sheetData>
      <sheetData sheetId="3357">
        <row r="1">
          <cell r="J1">
            <v>1.7453292519943295E-2</v>
          </cell>
        </row>
      </sheetData>
      <sheetData sheetId="3358">
        <row r="1">
          <cell r="J1">
            <v>1.7453292519943295E-2</v>
          </cell>
        </row>
      </sheetData>
      <sheetData sheetId="3359">
        <row r="1">
          <cell r="J1">
            <v>1.7453292519943295E-2</v>
          </cell>
        </row>
      </sheetData>
      <sheetData sheetId="3360">
        <row r="1">
          <cell r="J1">
            <v>1.7453292519943295E-2</v>
          </cell>
        </row>
      </sheetData>
      <sheetData sheetId="3361">
        <row r="1">
          <cell r="J1">
            <v>1.7453292519943295E-2</v>
          </cell>
        </row>
      </sheetData>
      <sheetData sheetId="3362">
        <row r="1">
          <cell r="J1">
            <v>1.7453292519943295E-2</v>
          </cell>
        </row>
      </sheetData>
      <sheetData sheetId="3363">
        <row r="1">
          <cell r="J1">
            <v>1.7453292519943295E-2</v>
          </cell>
        </row>
      </sheetData>
      <sheetData sheetId="3364">
        <row r="1">
          <cell r="J1">
            <v>1.7453292519943295E-2</v>
          </cell>
        </row>
      </sheetData>
      <sheetData sheetId="3365">
        <row r="1">
          <cell r="J1">
            <v>1.7453292519943295E-2</v>
          </cell>
        </row>
      </sheetData>
      <sheetData sheetId="3366">
        <row r="1">
          <cell r="J1">
            <v>1.7453292519943295E-2</v>
          </cell>
        </row>
      </sheetData>
      <sheetData sheetId="3367">
        <row r="1">
          <cell r="J1">
            <v>1.7453292519943295E-2</v>
          </cell>
        </row>
      </sheetData>
      <sheetData sheetId="3368">
        <row r="1">
          <cell r="J1">
            <v>1.7453292519943295E-2</v>
          </cell>
        </row>
      </sheetData>
      <sheetData sheetId="3369">
        <row r="1">
          <cell r="J1">
            <v>1.7453292519943295E-2</v>
          </cell>
        </row>
      </sheetData>
      <sheetData sheetId="3370">
        <row r="1">
          <cell r="J1">
            <v>1.7453292519943295E-2</v>
          </cell>
        </row>
      </sheetData>
      <sheetData sheetId="3371">
        <row r="1">
          <cell r="J1">
            <v>1.7453292519943295E-2</v>
          </cell>
        </row>
      </sheetData>
      <sheetData sheetId="3372">
        <row r="1">
          <cell r="J1">
            <v>1.7453292519943295E-2</v>
          </cell>
        </row>
      </sheetData>
      <sheetData sheetId="3373">
        <row r="1">
          <cell r="J1">
            <v>1.7453292519943295E-2</v>
          </cell>
        </row>
      </sheetData>
      <sheetData sheetId="3374">
        <row r="1">
          <cell r="J1">
            <v>1.7453292519943295E-2</v>
          </cell>
        </row>
      </sheetData>
      <sheetData sheetId="3375">
        <row r="1">
          <cell r="J1">
            <v>1.7453292519943295E-2</v>
          </cell>
        </row>
      </sheetData>
      <sheetData sheetId="3376">
        <row r="1">
          <cell r="J1">
            <v>1.7453292519943295E-2</v>
          </cell>
        </row>
      </sheetData>
      <sheetData sheetId="3377">
        <row r="1">
          <cell r="J1">
            <v>1.7453292519943295E-2</v>
          </cell>
        </row>
      </sheetData>
      <sheetData sheetId="3378">
        <row r="1">
          <cell r="J1">
            <v>1.7453292519943295E-2</v>
          </cell>
        </row>
      </sheetData>
      <sheetData sheetId="3379">
        <row r="1">
          <cell r="J1">
            <v>1.7453292519943295E-2</v>
          </cell>
        </row>
      </sheetData>
      <sheetData sheetId="3380">
        <row r="1">
          <cell r="J1">
            <v>1.7453292519943295E-2</v>
          </cell>
        </row>
      </sheetData>
      <sheetData sheetId="3381">
        <row r="1">
          <cell r="J1">
            <v>1.7453292519943295E-2</v>
          </cell>
        </row>
      </sheetData>
      <sheetData sheetId="3382">
        <row r="1">
          <cell r="J1">
            <v>1.7453292519943295E-2</v>
          </cell>
        </row>
      </sheetData>
      <sheetData sheetId="3383">
        <row r="1">
          <cell r="J1">
            <v>1.7453292519943295E-2</v>
          </cell>
        </row>
      </sheetData>
      <sheetData sheetId="3384">
        <row r="1">
          <cell r="J1">
            <v>1.7453292519943295E-2</v>
          </cell>
        </row>
      </sheetData>
      <sheetData sheetId="3385">
        <row r="1">
          <cell r="J1">
            <v>1.7453292519943295E-2</v>
          </cell>
        </row>
      </sheetData>
      <sheetData sheetId="3386">
        <row r="1">
          <cell r="J1">
            <v>1.7453292519943295E-2</v>
          </cell>
        </row>
      </sheetData>
      <sheetData sheetId="3387">
        <row r="1">
          <cell r="J1">
            <v>1.7453292519943295E-2</v>
          </cell>
        </row>
      </sheetData>
      <sheetData sheetId="3388">
        <row r="1">
          <cell r="J1">
            <v>1.7453292519943295E-2</v>
          </cell>
        </row>
      </sheetData>
      <sheetData sheetId="3389">
        <row r="1">
          <cell r="J1">
            <v>1.7453292519943295E-2</v>
          </cell>
        </row>
      </sheetData>
      <sheetData sheetId="3390">
        <row r="1">
          <cell r="J1">
            <v>1.7453292519943295E-2</v>
          </cell>
        </row>
      </sheetData>
      <sheetData sheetId="3391">
        <row r="1">
          <cell r="J1">
            <v>1.7453292519943295E-2</v>
          </cell>
        </row>
      </sheetData>
      <sheetData sheetId="3392">
        <row r="1">
          <cell r="J1">
            <v>1.7453292519943295E-2</v>
          </cell>
        </row>
      </sheetData>
      <sheetData sheetId="3393">
        <row r="1">
          <cell r="J1">
            <v>1.7453292519943295E-2</v>
          </cell>
        </row>
      </sheetData>
      <sheetData sheetId="3394">
        <row r="1">
          <cell r="J1">
            <v>1.7453292519943295E-2</v>
          </cell>
        </row>
      </sheetData>
      <sheetData sheetId="3395">
        <row r="1">
          <cell r="J1">
            <v>1.7453292519943295E-2</v>
          </cell>
        </row>
      </sheetData>
      <sheetData sheetId="3396">
        <row r="1">
          <cell r="J1">
            <v>1.7453292519943295E-2</v>
          </cell>
        </row>
      </sheetData>
      <sheetData sheetId="3397">
        <row r="1">
          <cell r="J1">
            <v>1.7453292519943295E-2</v>
          </cell>
        </row>
      </sheetData>
      <sheetData sheetId="3398">
        <row r="1">
          <cell r="J1">
            <v>1.7453292519943295E-2</v>
          </cell>
        </row>
      </sheetData>
      <sheetData sheetId="3399">
        <row r="1">
          <cell r="J1">
            <v>1.7453292519943295E-2</v>
          </cell>
        </row>
      </sheetData>
      <sheetData sheetId="3400">
        <row r="1">
          <cell r="J1">
            <v>1.7453292519943295E-2</v>
          </cell>
        </row>
      </sheetData>
      <sheetData sheetId="3401">
        <row r="1">
          <cell r="J1">
            <v>1.7453292519943295E-2</v>
          </cell>
        </row>
      </sheetData>
      <sheetData sheetId="3402">
        <row r="1">
          <cell r="J1">
            <v>1.7453292519943295E-2</v>
          </cell>
        </row>
      </sheetData>
      <sheetData sheetId="3403">
        <row r="1">
          <cell r="J1">
            <v>1.7453292519943295E-2</v>
          </cell>
        </row>
      </sheetData>
      <sheetData sheetId="3404">
        <row r="1">
          <cell r="J1">
            <v>1.7453292519943295E-2</v>
          </cell>
        </row>
      </sheetData>
      <sheetData sheetId="3405">
        <row r="1">
          <cell r="J1">
            <v>1.7453292519943295E-2</v>
          </cell>
        </row>
      </sheetData>
      <sheetData sheetId="3406">
        <row r="1">
          <cell r="J1">
            <v>1.7453292519943295E-2</v>
          </cell>
        </row>
      </sheetData>
      <sheetData sheetId="3407">
        <row r="1">
          <cell r="J1">
            <v>1.7453292519943295E-2</v>
          </cell>
        </row>
      </sheetData>
      <sheetData sheetId="3408">
        <row r="1">
          <cell r="J1">
            <v>1.7453292519943295E-2</v>
          </cell>
        </row>
      </sheetData>
      <sheetData sheetId="3409">
        <row r="1">
          <cell r="J1">
            <v>1.7453292519943295E-2</v>
          </cell>
        </row>
      </sheetData>
      <sheetData sheetId="3410">
        <row r="1">
          <cell r="J1">
            <v>1.7453292519943295E-2</v>
          </cell>
        </row>
      </sheetData>
      <sheetData sheetId="3411">
        <row r="1">
          <cell r="J1">
            <v>1.7453292519943295E-2</v>
          </cell>
        </row>
      </sheetData>
      <sheetData sheetId="3412">
        <row r="1">
          <cell r="J1">
            <v>1.7453292519943295E-2</v>
          </cell>
        </row>
      </sheetData>
      <sheetData sheetId="3413">
        <row r="1">
          <cell r="J1">
            <v>1.7453292519943295E-2</v>
          </cell>
        </row>
      </sheetData>
      <sheetData sheetId="3414">
        <row r="1">
          <cell r="J1">
            <v>1.7453292519943295E-2</v>
          </cell>
        </row>
      </sheetData>
      <sheetData sheetId="3415">
        <row r="1">
          <cell r="J1">
            <v>1.7453292519943295E-2</v>
          </cell>
        </row>
      </sheetData>
      <sheetData sheetId="3416">
        <row r="1">
          <cell r="J1">
            <v>1.7453292519943295E-2</v>
          </cell>
        </row>
      </sheetData>
      <sheetData sheetId="3417">
        <row r="1">
          <cell r="J1">
            <v>1.7453292519943295E-2</v>
          </cell>
        </row>
      </sheetData>
      <sheetData sheetId="3418">
        <row r="1">
          <cell r="J1">
            <v>1.7453292519943295E-2</v>
          </cell>
        </row>
      </sheetData>
      <sheetData sheetId="3419">
        <row r="1">
          <cell r="J1">
            <v>1.7453292519943295E-2</v>
          </cell>
        </row>
      </sheetData>
      <sheetData sheetId="3420">
        <row r="1">
          <cell r="J1">
            <v>1.7453292519943295E-2</v>
          </cell>
        </row>
      </sheetData>
      <sheetData sheetId="3421">
        <row r="1">
          <cell r="J1">
            <v>1.7453292519943295E-2</v>
          </cell>
        </row>
      </sheetData>
      <sheetData sheetId="3422">
        <row r="1">
          <cell r="J1">
            <v>1.7453292519943295E-2</v>
          </cell>
        </row>
      </sheetData>
      <sheetData sheetId="3423">
        <row r="1">
          <cell r="J1">
            <v>1.7453292519943295E-2</v>
          </cell>
        </row>
      </sheetData>
      <sheetData sheetId="3424">
        <row r="1">
          <cell r="J1">
            <v>1.7453292519943295E-2</v>
          </cell>
        </row>
      </sheetData>
      <sheetData sheetId="3425">
        <row r="1">
          <cell r="J1">
            <v>1.7453292519943295E-2</v>
          </cell>
        </row>
      </sheetData>
      <sheetData sheetId="3426">
        <row r="1">
          <cell r="J1">
            <v>1.7453292519943295E-2</v>
          </cell>
        </row>
      </sheetData>
      <sheetData sheetId="3427">
        <row r="1">
          <cell r="J1">
            <v>1.7453292519943295E-2</v>
          </cell>
        </row>
      </sheetData>
      <sheetData sheetId="3428">
        <row r="1">
          <cell r="J1">
            <v>1.7453292519943295E-2</v>
          </cell>
        </row>
      </sheetData>
      <sheetData sheetId="3429">
        <row r="1">
          <cell r="J1">
            <v>1.7453292519943295E-2</v>
          </cell>
        </row>
      </sheetData>
      <sheetData sheetId="3430">
        <row r="1">
          <cell r="J1">
            <v>1.7453292519943295E-2</v>
          </cell>
        </row>
      </sheetData>
      <sheetData sheetId="3431">
        <row r="1">
          <cell r="J1">
            <v>1.7453292519943295E-2</v>
          </cell>
        </row>
      </sheetData>
      <sheetData sheetId="3432">
        <row r="1">
          <cell r="J1">
            <v>1.7453292519943295E-2</v>
          </cell>
        </row>
      </sheetData>
      <sheetData sheetId="3433">
        <row r="1">
          <cell r="J1">
            <v>1.7453292519943295E-2</v>
          </cell>
        </row>
      </sheetData>
      <sheetData sheetId="3434">
        <row r="1">
          <cell r="J1">
            <v>1.7453292519943295E-2</v>
          </cell>
        </row>
      </sheetData>
      <sheetData sheetId="3435">
        <row r="1">
          <cell r="J1">
            <v>1.7453292519943295E-2</v>
          </cell>
        </row>
      </sheetData>
      <sheetData sheetId="3436">
        <row r="1">
          <cell r="J1">
            <v>1.7453292519943295E-2</v>
          </cell>
        </row>
      </sheetData>
      <sheetData sheetId="3437">
        <row r="1">
          <cell r="J1">
            <v>1.7453292519943295E-2</v>
          </cell>
        </row>
      </sheetData>
      <sheetData sheetId="3438">
        <row r="1">
          <cell r="J1">
            <v>1.7453292519943295E-2</v>
          </cell>
        </row>
      </sheetData>
      <sheetData sheetId="3439">
        <row r="1">
          <cell r="J1">
            <v>1.7453292519943295E-2</v>
          </cell>
        </row>
      </sheetData>
      <sheetData sheetId="3440">
        <row r="1">
          <cell r="J1">
            <v>1.7453292519943295E-2</v>
          </cell>
        </row>
      </sheetData>
      <sheetData sheetId="3441">
        <row r="1">
          <cell r="J1">
            <v>1.7453292519943295E-2</v>
          </cell>
        </row>
      </sheetData>
      <sheetData sheetId="3442">
        <row r="1">
          <cell r="J1">
            <v>1.7453292519943295E-2</v>
          </cell>
        </row>
      </sheetData>
      <sheetData sheetId="3443">
        <row r="1">
          <cell r="J1">
            <v>1.7453292519943295E-2</v>
          </cell>
        </row>
      </sheetData>
      <sheetData sheetId="3444">
        <row r="1">
          <cell r="J1">
            <v>1.7453292519943295E-2</v>
          </cell>
        </row>
      </sheetData>
      <sheetData sheetId="3445">
        <row r="1">
          <cell r="J1">
            <v>1.7453292519943295E-2</v>
          </cell>
        </row>
      </sheetData>
      <sheetData sheetId="3446">
        <row r="1">
          <cell r="J1">
            <v>1.7453292519943295E-2</v>
          </cell>
        </row>
      </sheetData>
      <sheetData sheetId="3447">
        <row r="1">
          <cell r="J1">
            <v>1.7453292519943295E-2</v>
          </cell>
        </row>
      </sheetData>
      <sheetData sheetId="3448">
        <row r="1">
          <cell r="J1">
            <v>1.7453292519943295E-2</v>
          </cell>
        </row>
      </sheetData>
      <sheetData sheetId="3449">
        <row r="1">
          <cell r="J1">
            <v>1.7453292519943295E-2</v>
          </cell>
        </row>
      </sheetData>
      <sheetData sheetId="3450">
        <row r="1">
          <cell r="J1">
            <v>1.7453292519943295E-2</v>
          </cell>
        </row>
      </sheetData>
      <sheetData sheetId="3451">
        <row r="1">
          <cell r="J1">
            <v>1.7453292519943295E-2</v>
          </cell>
        </row>
      </sheetData>
      <sheetData sheetId="3452">
        <row r="1">
          <cell r="J1">
            <v>1.7453292519943295E-2</v>
          </cell>
        </row>
      </sheetData>
      <sheetData sheetId="3453">
        <row r="1">
          <cell r="J1">
            <v>1.7453292519943295E-2</v>
          </cell>
        </row>
      </sheetData>
      <sheetData sheetId="3454">
        <row r="1">
          <cell r="J1">
            <v>1.7453292519943295E-2</v>
          </cell>
        </row>
      </sheetData>
      <sheetData sheetId="3455">
        <row r="1">
          <cell r="J1">
            <v>1.7453292519943295E-2</v>
          </cell>
        </row>
      </sheetData>
      <sheetData sheetId="3456">
        <row r="1">
          <cell r="J1">
            <v>1.7453292519943295E-2</v>
          </cell>
        </row>
      </sheetData>
      <sheetData sheetId="3457">
        <row r="1">
          <cell r="J1">
            <v>1.7453292519943295E-2</v>
          </cell>
        </row>
      </sheetData>
      <sheetData sheetId="3458">
        <row r="1">
          <cell r="J1">
            <v>1.7453292519943295E-2</v>
          </cell>
        </row>
      </sheetData>
      <sheetData sheetId="3459">
        <row r="1">
          <cell r="J1">
            <v>1.7453292519943295E-2</v>
          </cell>
        </row>
      </sheetData>
      <sheetData sheetId="3460">
        <row r="1">
          <cell r="J1">
            <v>1.7453292519943295E-2</v>
          </cell>
        </row>
      </sheetData>
      <sheetData sheetId="3461">
        <row r="1">
          <cell r="J1">
            <v>1.7453292519943295E-2</v>
          </cell>
        </row>
      </sheetData>
      <sheetData sheetId="3462">
        <row r="1">
          <cell r="J1">
            <v>1.7453292519943295E-2</v>
          </cell>
        </row>
      </sheetData>
      <sheetData sheetId="3463">
        <row r="1">
          <cell r="J1">
            <v>1.7453292519943295E-2</v>
          </cell>
        </row>
      </sheetData>
      <sheetData sheetId="3464">
        <row r="1">
          <cell r="J1">
            <v>1.7453292519943295E-2</v>
          </cell>
        </row>
      </sheetData>
      <sheetData sheetId="3465">
        <row r="1">
          <cell r="J1">
            <v>1.7453292519943295E-2</v>
          </cell>
        </row>
      </sheetData>
      <sheetData sheetId="3466">
        <row r="1">
          <cell r="J1">
            <v>1.7453292519943295E-2</v>
          </cell>
        </row>
      </sheetData>
      <sheetData sheetId="3467">
        <row r="1">
          <cell r="J1">
            <v>1.7453292519943295E-2</v>
          </cell>
        </row>
      </sheetData>
      <sheetData sheetId="3468">
        <row r="1">
          <cell r="J1">
            <v>1.7453292519943295E-2</v>
          </cell>
        </row>
      </sheetData>
      <sheetData sheetId="3469">
        <row r="1">
          <cell r="J1">
            <v>1.7453292519943295E-2</v>
          </cell>
        </row>
      </sheetData>
      <sheetData sheetId="3470">
        <row r="1">
          <cell r="J1">
            <v>1.7453292519943295E-2</v>
          </cell>
        </row>
      </sheetData>
      <sheetData sheetId="3471">
        <row r="1">
          <cell r="J1">
            <v>1.7453292519943295E-2</v>
          </cell>
        </row>
      </sheetData>
      <sheetData sheetId="3472">
        <row r="1">
          <cell r="J1">
            <v>1.7453292519943295E-2</v>
          </cell>
        </row>
      </sheetData>
      <sheetData sheetId="3473">
        <row r="1">
          <cell r="J1">
            <v>1.7453292519943295E-2</v>
          </cell>
        </row>
      </sheetData>
      <sheetData sheetId="3474">
        <row r="1">
          <cell r="J1">
            <v>1.7453292519943295E-2</v>
          </cell>
        </row>
      </sheetData>
      <sheetData sheetId="3475">
        <row r="1">
          <cell r="J1">
            <v>1.7453292519943295E-2</v>
          </cell>
        </row>
      </sheetData>
      <sheetData sheetId="3476">
        <row r="1">
          <cell r="J1">
            <v>1.7453292519943295E-2</v>
          </cell>
        </row>
      </sheetData>
      <sheetData sheetId="3477">
        <row r="1">
          <cell r="J1">
            <v>1.7453292519943295E-2</v>
          </cell>
        </row>
      </sheetData>
      <sheetData sheetId="3478">
        <row r="1">
          <cell r="J1">
            <v>1.7453292519943295E-2</v>
          </cell>
        </row>
      </sheetData>
      <sheetData sheetId="3479">
        <row r="1">
          <cell r="J1">
            <v>1.7453292519943295E-2</v>
          </cell>
        </row>
      </sheetData>
      <sheetData sheetId="3480">
        <row r="1">
          <cell r="J1">
            <v>1.7453292519943295E-2</v>
          </cell>
        </row>
      </sheetData>
      <sheetData sheetId="3481">
        <row r="1">
          <cell r="J1">
            <v>1.7453292519943295E-2</v>
          </cell>
        </row>
      </sheetData>
      <sheetData sheetId="3482">
        <row r="1">
          <cell r="J1">
            <v>1.7453292519943295E-2</v>
          </cell>
        </row>
      </sheetData>
      <sheetData sheetId="3483">
        <row r="1">
          <cell r="J1">
            <v>1.7453292519943295E-2</v>
          </cell>
        </row>
      </sheetData>
      <sheetData sheetId="3484">
        <row r="1">
          <cell r="J1">
            <v>1.7453292519943295E-2</v>
          </cell>
        </row>
      </sheetData>
      <sheetData sheetId="3485">
        <row r="1">
          <cell r="J1">
            <v>1.7453292519943295E-2</v>
          </cell>
        </row>
      </sheetData>
      <sheetData sheetId="3486">
        <row r="1">
          <cell r="J1">
            <v>1.7453292519943295E-2</v>
          </cell>
        </row>
      </sheetData>
      <sheetData sheetId="3487">
        <row r="1">
          <cell r="J1">
            <v>1.7453292519943295E-2</v>
          </cell>
        </row>
      </sheetData>
      <sheetData sheetId="3488">
        <row r="1">
          <cell r="J1">
            <v>1.7453292519943295E-2</v>
          </cell>
        </row>
      </sheetData>
      <sheetData sheetId="3489">
        <row r="1">
          <cell r="J1">
            <v>1.7453292519943295E-2</v>
          </cell>
        </row>
      </sheetData>
      <sheetData sheetId="3490">
        <row r="1">
          <cell r="J1">
            <v>1.7453292519943295E-2</v>
          </cell>
        </row>
      </sheetData>
      <sheetData sheetId="3491">
        <row r="1">
          <cell r="J1">
            <v>1.7453292519943295E-2</v>
          </cell>
        </row>
      </sheetData>
      <sheetData sheetId="3492">
        <row r="1">
          <cell r="J1">
            <v>1.7453292519943295E-2</v>
          </cell>
        </row>
      </sheetData>
      <sheetData sheetId="3493">
        <row r="1">
          <cell r="J1">
            <v>1.7453292519943295E-2</v>
          </cell>
        </row>
      </sheetData>
      <sheetData sheetId="3494">
        <row r="1">
          <cell r="J1">
            <v>1.7453292519943295E-2</v>
          </cell>
        </row>
      </sheetData>
      <sheetData sheetId="3495">
        <row r="1">
          <cell r="J1">
            <v>1.7453292519943295E-2</v>
          </cell>
        </row>
      </sheetData>
      <sheetData sheetId="3496">
        <row r="1">
          <cell r="J1">
            <v>1.7453292519943295E-2</v>
          </cell>
        </row>
      </sheetData>
      <sheetData sheetId="3497">
        <row r="1">
          <cell r="J1">
            <v>1.7453292519943295E-2</v>
          </cell>
        </row>
      </sheetData>
      <sheetData sheetId="3498">
        <row r="1">
          <cell r="J1">
            <v>1.7453292519943295E-2</v>
          </cell>
        </row>
      </sheetData>
      <sheetData sheetId="3499">
        <row r="1">
          <cell r="J1">
            <v>1.7453292519943295E-2</v>
          </cell>
        </row>
      </sheetData>
      <sheetData sheetId="3500">
        <row r="1">
          <cell r="J1">
            <v>1.7453292519943295E-2</v>
          </cell>
        </row>
      </sheetData>
      <sheetData sheetId="3501">
        <row r="1">
          <cell r="J1">
            <v>1.7453292519943295E-2</v>
          </cell>
        </row>
      </sheetData>
      <sheetData sheetId="3502">
        <row r="1">
          <cell r="J1">
            <v>1.7453292519943295E-2</v>
          </cell>
        </row>
      </sheetData>
      <sheetData sheetId="3503">
        <row r="1">
          <cell r="J1">
            <v>1.7453292519943295E-2</v>
          </cell>
        </row>
      </sheetData>
      <sheetData sheetId="3504">
        <row r="1">
          <cell r="J1">
            <v>1.7453292519943295E-2</v>
          </cell>
        </row>
      </sheetData>
      <sheetData sheetId="3505">
        <row r="1">
          <cell r="J1">
            <v>1.7453292519943295E-2</v>
          </cell>
        </row>
      </sheetData>
      <sheetData sheetId="3506">
        <row r="1">
          <cell r="J1">
            <v>1.7453292519943295E-2</v>
          </cell>
        </row>
      </sheetData>
      <sheetData sheetId="3507">
        <row r="1">
          <cell r="J1">
            <v>1.7453292519943295E-2</v>
          </cell>
        </row>
      </sheetData>
      <sheetData sheetId="3508">
        <row r="1">
          <cell r="J1">
            <v>1.7453292519943295E-2</v>
          </cell>
        </row>
      </sheetData>
      <sheetData sheetId="3509">
        <row r="1">
          <cell r="J1">
            <v>1.7453292519943295E-2</v>
          </cell>
        </row>
      </sheetData>
      <sheetData sheetId="3510">
        <row r="1">
          <cell r="J1">
            <v>1.7453292519943295E-2</v>
          </cell>
        </row>
      </sheetData>
      <sheetData sheetId="3511">
        <row r="1">
          <cell r="J1">
            <v>1.7453292519943295E-2</v>
          </cell>
        </row>
      </sheetData>
      <sheetData sheetId="3512">
        <row r="1">
          <cell r="J1">
            <v>1.7453292519943295E-2</v>
          </cell>
        </row>
      </sheetData>
      <sheetData sheetId="3513">
        <row r="1">
          <cell r="J1">
            <v>1.7453292519943295E-2</v>
          </cell>
        </row>
      </sheetData>
      <sheetData sheetId="3514">
        <row r="1">
          <cell r="J1">
            <v>1.7453292519943295E-2</v>
          </cell>
        </row>
      </sheetData>
      <sheetData sheetId="3515">
        <row r="1">
          <cell r="J1">
            <v>1.7453292519943295E-2</v>
          </cell>
        </row>
      </sheetData>
      <sheetData sheetId="3516">
        <row r="1">
          <cell r="J1">
            <v>1.7453292519943295E-2</v>
          </cell>
        </row>
      </sheetData>
      <sheetData sheetId="3517">
        <row r="1">
          <cell r="J1">
            <v>1.7453292519943295E-2</v>
          </cell>
        </row>
      </sheetData>
      <sheetData sheetId="3518">
        <row r="1">
          <cell r="J1">
            <v>1.7453292519943295E-2</v>
          </cell>
        </row>
      </sheetData>
      <sheetData sheetId="3519">
        <row r="1">
          <cell r="J1">
            <v>1.7453292519943295E-2</v>
          </cell>
        </row>
      </sheetData>
      <sheetData sheetId="3520">
        <row r="1">
          <cell r="J1">
            <v>1.7453292519943295E-2</v>
          </cell>
        </row>
      </sheetData>
      <sheetData sheetId="3521">
        <row r="1">
          <cell r="J1">
            <v>1.7453292519943295E-2</v>
          </cell>
        </row>
      </sheetData>
      <sheetData sheetId="3522">
        <row r="1">
          <cell r="J1">
            <v>1.7453292519943295E-2</v>
          </cell>
        </row>
      </sheetData>
      <sheetData sheetId="3523">
        <row r="1">
          <cell r="J1">
            <v>1.7453292519943295E-2</v>
          </cell>
        </row>
      </sheetData>
      <sheetData sheetId="3524">
        <row r="1">
          <cell r="J1">
            <v>1.7453292519943295E-2</v>
          </cell>
        </row>
      </sheetData>
      <sheetData sheetId="3525">
        <row r="1">
          <cell r="J1">
            <v>1.7453292519943295E-2</v>
          </cell>
        </row>
      </sheetData>
      <sheetData sheetId="3526">
        <row r="1">
          <cell r="J1">
            <v>1.7453292519943295E-2</v>
          </cell>
        </row>
      </sheetData>
      <sheetData sheetId="3527">
        <row r="1">
          <cell r="J1">
            <v>1.7453292519943295E-2</v>
          </cell>
        </row>
      </sheetData>
      <sheetData sheetId="3528">
        <row r="1">
          <cell r="J1">
            <v>1.7453292519943295E-2</v>
          </cell>
        </row>
      </sheetData>
      <sheetData sheetId="3529">
        <row r="1">
          <cell r="J1">
            <v>1.7453292519943295E-2</v>
          </cell>
        </row>
      </sheetData>
      <sheetData sheetId="3530">
        <row r="1">
          <cell r="J1">
            <v>1.7453292519943295E-2</v>
          </cell>
        </row>
      </sheetData>
      <sheetData sheetId="3531">
        <row r="1">
          <cell r="J1">
            <v>1.7453292519943295E-2</v>
          </cell>
        </row>
      </sheetData>
      <sheetData sheetId="3532">
        <row r="1">
          <cell r="J1">
            <v>1.7453292519943295E-2</v>
          </cell>
        </row>
      </sheetData>
      <sheetData sheetId="3533">
        <row r="1">
          <cell r="J1">
            <v>1.7453292519943295E-2</v>
          </cell>
        </row>
      </sheetData>
      <sheetData sheetId="3534">
        <row r="1">
          <cell r="J1">
            <v>1.7453292519943295E-2</v>
          </cell>
        </row>
      </sheetData>
      <sheetData sheetId="3535">
        <row r="1">
          <cell r="J1">
            <v>1.7453292519943295E-2</v>
          </cell>
        </row>
      </sheetData>
      <sheetData sheetId="3536">
        <row r="1">
          <cell r="J1">
            <v>1.7453292519943295E-2</v>
          </cell>
        </row>
      </sheetData>
      <sheetData sheetId="3537">
        <row r="1">
          <cell r="J1">
            <v>1.7453292519943295E-2</v>
          </cell>
        </row>
      </sheetData>
      <sheetData sheetId="3538">
        <row r="1">
          <cell r="J1">
            <v>1.7453292519943295E-2</v>
          </cell>
        </row>
      </sheetData>
      <sheetData sheetId="3539">
        <row r="1">
          <cell r="J1">
            <v>1.7453292519943295E-2</v>
          </cell>
        </row>
      </sheetData>
      <sheetData sheetId="3540">
        <row r="1">
          <cell r="J1">
            <v>1.7453292519943295E-2</v>
          </cell>
        </row>
      </sheetData>
      <sheetData sheetId="3541">
        <row r="1">
          <cell r="J1">
            <v>1.7453292519943295E-2</v>
          </cell>
        </row>
      </sheetData>
      <sheetData sheetId="3542">
        <row r="1">
          <cell r="J1">
            <v>1.7453292519943295E-2</v>
          </cell>
        </row>
      </sheetData>
      <sheetData sheetId="3543">
        <row r="1">
          <cell r="J1">
            <v>1.7453292519943295E-2</v>
          </cell>
        </row>
      </sheetData>
      <sheetData sheetId="3544">
        <row r="1">
          <cell r="J1">
            <v>1.7453292519943295E-2</v>
          </cell>
        </row>
      </sheetData>
      <sheetData sheetId="3545">
        <row r="1">
          <cell r="J1">
            <v>1.7453292519943295E-2</v>
          </cell>
        </row>
      </sheetData>
      <sheetData sheetId="3546">
        <row r="1">
          <cell r="J1">
            <v>1.7453292519943295E-2</v>
          </cell>
        </row>
      </sheetData>
      <sheetData sheetId="3547">
        <row r="1">
          <cell r="J1">
            <v>1.7453292519943295E-2</v>
          </cell>
        </row>
      </sheetData>
      <sheetData sheetId="3548">
        <row r="1">
          <cell r="J1">
            <v>1.7453292519943295E-2</v>
          </cell>
        </row>
      </sheetData>
      <sheetData sheetId="3549">
        <row r="1">
          <cell r="J1">
            <v>1.7453292519943295E-2</v>
          </cell>
        </row>
      </sheetData>
      <sheetData sheetId="3550">
        <row r="1">
          <cell r="J1">
            <v>1.7453292519943295E-2</v>
          </cell>
        </row>
      </sheetData>
      <sheetData sheetId="3551">
        <row r="1">
          <cell r="J1">
            <v>1.7453292519943295E-2</v>
          </cell>
        </row>
      </sheetData>
      <sheetData sheetId="3552">
        <row r="1">
          <cell r="J1">
            <v>1.7453292519943295E-2</v>
          </cell>
        </row>
      </sheetData>
      <sheetData sheetId="3553">
        <row r="1">
          <cell r="J1">
            <v>1.7453292519943295E-2</v>
          </cell>
        </row>
      </sheetData>
      <sheetData sheetId="3554">
        <row r="1">
          <cell r="J1">
            <v>1.7453292519943295E-2</v>
          </cell>
        </row>
      </sheetData>
      <sheetData sheetId="3555">
        <row r="1">
          <cell r="J1">
            <v>1.7453292519943295E-2</v>
          </cell>
        </row>
      </sheetData>
      <sheetData sheetId="3556">
        <row r="1">
          <cell r="J1">
            <v>1.7453292519943295E-2</v>
          </cell>
        </row>
      </sheetData>
      <sheetData sheetId="3557">
        <row r="1">
          <cell r="J1">
            <v>1.7453292519943295E-2</v>
          </cell>
        </row>
      </sheetData>
      <sheetData sheetId="3558">
        <row r="1">
          <cell r="J1">
            <v>1.7453292519943295E-2</v>
          </cell>
        </row>
      </sheetData>
      <sheetData sheetId="3559">
        <row r="1">
          <cell r="J1">
            <v>1.7453292519943295E-2</v>
          </cell>
        </row>
      </sheetData>
      <sheetData sheetId="3560">
        <row r="1">
          <cell r="J1">
            <v>1.7453292519943295E-2</v>
          </cell>
        </row>
      </sheetData>
      <sheetData sheetId="3561">
        <row r="1">
          <cell r="J1">
            <v>1.7453292519943295E-2</v>
          </cell>
        </row>
      </sheetData>
      <sheetData sheetId="3562">
        <row r="1">
          <cell r="J1">
            <v>1.7453292519943295E-2</v>
          </cell>
        </row>
      </sheetData>
      <sheetData sheetId="3563">
        <row r="1">
          <cell r="J1">
            <v>1.7453292519943295E-2</v>
          </cell>
        </row>
      </sheetData>
      <sheetData sheetId="3564">
        <row r="1">
          <cell r="J1">
            <v>1.7453292519943295E-2</v>
          </cell>
        </row>
      </sheetData>
      <sheetData sheetId="3565">
        <row r="1">
          <cell r="J1">
            <v>1.7453292519943295E-2</v>
          </cell>
        </row>
      </sheetData>
      <sheetData sheetId="3566">
        <row r="1">
          <cell r="J1">
            <v>1.7453292519943295E-2</v>
          </cell>
        </row>
      </sheetData>
      <sheetData sheetId="3567">
        <row r="1">
          <cell r="J1">
            <v>1.7453292519943295E-2</v>
          </cell>
        </row>
      </sheetData>
      <sheetData sheetId="3568">
        <row r="1">
          <cell r="J1">
            <v>1.7453292519943295E-2</v>
          </cell>
        </row>
      </sheetData>
      <sheetData sheetId="3569">
        <row r="1">
          <cell r="J1">
            <v>1.7453292519943295E-2</v>
          </cell>
        </row>
      </sheetData>
      <sheetData sheetId="3570">
        <row r="1">
          <cell r="J1">
            <v>1.7453292519943295E-2</v>
          </cell>
        </row>
      </sheetData>
      <sheetData sheetId="3571">
        <row r="1">
          <cell r="J1">
            <v>1.7453292519943295E-2</v>
          </cell>
        </row>
      </sheetData>
      <sheetData sheetId="3572">
        <row r="1">
          <cell r="J1">
            <v>1.7453292519943295E-2</v>
          </cell>
        </row>
      </sheetData>
      <sheetData sheetId="3573">
        <row r="1">
          <cell r="J1">
            <v>1.7453292519943295E-2</v>
          </cell>
        </row>
      </sheetData>
      <sheetData sheetId="3574">
        <row r="1">
          <cell r="J1">
            <v>1.7453292519943295E-2</v>
          </cell>
        </row>
      </sheetData>
      <sheetData sheetId="3575">
        <row r="1">
          <cell r="J1">
            <v>1.7453292519943295E-2</v>
          </cell>
        </row>
      </sheetData>
      <sheetData sheetId="3576">
        <row r="1">
          <cell r="J1">
            <v>1.7453292519943295E-2</v>
          </cell>
        </row>
      </sheetData>
      <sheetData sheetId="3577">
        <row r="1">
          <cell r="J1">
            <v>1.7453292519943295E-2</v>
          </cell>
        </row>
      </sheetData>
      <sheetData sheetId="3578">
        <row r="1">
          <cell r="J1">
            <v>1.7453292519943295E-2</v>
          </cell>
        </row>
      </sheetData>
      <sheetData sheetId="3579">
        <row r="1">
          <cell r="J1">
            <v>1.7453292519943295E-2</v>
          </cell>
        </row>
      </sheetData>
      <sheetData sheetId="3580">
        <row r="1">
          <cell r="J1">
            <v>1.7453292519943295E-2</v>
          </cell>
        </row>
      </sheetData>
      <sheetData sheetId="3581">
        <row r="1">
          <cell r="J1">
            <v>1.7453292519943295E-2</v>
          </cell>
        </row>
      </sheetData>
      <sheetData sheetId="3582">
        <row r="1">
          <cell r="J1">
            <v>1.7453292519943295E-2</v>
          </cell>
        </row>
      </sheetData>
      <sheetData sheetId="3583">
        <row r="1">
          <cell r="J1">
            <v>1.7453292519943295E-2</v>
          </cell>
        </row>
      </sheetData>
      <sheetData sheetId="3584">
        <row r="1">
          <cell r="J1">
            <v>1.7453292519943295E-2</v>
          </cell>
        </row>
      </sheetData>
      <sheetData sheetId="3585">
        <row r="1">
          <cell r="J1">
            <v>1.7453292519943295E-2</v>
          </cell>
        </row>
      </sheetData>
      <sheetData sheetId="3586">
        <row r="1">
          <cell r="J1">
            <v>1.7453292519943295E-2</v>
          </cell>
        </row>
      </sheetData>
      <sheetData sheetId="3587">
        <row r="1">
          <cell r="J1">
            <v>1.7453292519943295E-2</v>
          </cell>
        </row>
      </sheetData>
      <sheetData sheetId="3588">
        <row r="1">
          <cell r="J1">
            <v>1.7453292519943295E-2</v>
          </cell>
        </row>
      </sheetData>
      <sheetData sheetId="3589">
        <row r="1">
          <cell r="J1">
            <v>1.7453292519943295E-2</v>
          </cell>
        </row>
      </sheetData>
      <sheetData sheetId="3590">
        <row r="1">
          <cell r="J1">
            <v>1.7453292519943295E-2</v>
          </cell>
        </row>
      </sheetData>
      <sheetData sheetId="3591">
        <row r="1">
          <cell r="J1">
            <v>1.7453292519943295E-2</v>
          </cell>
        </row>
      </sheetData>
      <sheetData sheetId="3592">
        <row r="1">
          <cell r="J1">
            <v>1.7453292519943295E-2</v>
          </cell>
        </row>
      </sheetData>
      <sheetData sheetId="3593">
        <row r="1">
          <cell r="J1">
            <v>1.7453292519943295E-2</v>
          </cell>
        </row>
      </sheetData>
      <sheetData sheetId="3594">
        <row r="1">
          <cell r="J1">
            <v>1.7453292519943295E-2</v>
          </cell>
        </row>
      </sheetData>
      <sheetData sheetId="3595">
        <row r="1">
          <cell r="J1">
            <v>1.7453292519943295E-2</v>
          </cell>
        </row>
      </sheetData>
      <sheetData sheetId="3596">
        <row r="1">
          <cell r="J1">
            <v>1.7453292519943295E-2</v>
          </cell>
        </row>
      </sheetData>
      <sheetData sheetId="3597">
        <row r="1">
          <cell r="J1">
            <v>1.7453292519943295E-2</v>
          </cell>
        </row>
      </sheetData>
      <sheetData sheetId="3598">
        <row r="1">
          <cell r="J1">
            <v>1.7453292519943295E-2</v>
          </cell>
        </row>
      </sheetData>
      <sheetData sheetId="3599">
        <row r="1">
          <cell r="J1">
            <v>1.7453292519943295E-2</v>
          </cell>
        </row>
      </sheetData>
      <sheetData sheetId="3600">
        <row r="1">
          <cell r="J1">
            <v>1.7453292519943295E-2</v>
          </cell>
        </row>
      </sheetData>
      <sheetData sheetId="3601">
        <row r="1">
          <cell r="J1">
            <v>1.7453292519943295E-2</v>
          </cell>
        </row>
      </sheetData>
      <sheetData sheetId="3602">
        <row r="1">
          <cell r="J1">
            <v>1.7453292519943295E-2</v>
          </cell>
        </row>
      </sheetData>
      <sheetData sheetId="3603">
        <row r="1">
          <cell r="J1">
            <v>1.7453292519943295E-2</v>
          </cell>
        </row>
      </sheetData>
      <sheetData sheetId="3604">
        <row r="1">
          <cell r="J1">
            <v>1.7453292519943295E-2</v>
          </cell>
        </row>
      </sheetData>
      <sheetData sheetId="3605">
        <row r="1">
          <cell r="J1">
            <v>1.7453292519943295E-2</v>
          </cell>
        </row>
      </sheetData>
      <sheetData sheetId="3606">
        <row r="1">
          <cell r="J1">
            <v>1.7453292519943295E-2</v>
          </cell>
        </row>
      </sheetData>
      <sheetData sheetId="3607">
        <row r="1">
          <cell r="J1">
            <v>1.7453292519943295E-2</v>
          </cell>
        </row>
      </sheetData>
      <sheetData sheetId="3608">
        <row r="1">
          <cell r="J1">
            <v>1.7453292519943295E-2</v>
          </cell>
        </row>
      </sheetData>
      <sheetData sheetId="3609">
        <row r="1">
          <cell r="J1">
            <v>1.7453292519943295E-2</v>
          </cell>
        </row>
      </sheetData>
      <sheetData sheetId="3610">
        <row r="1">
          <cell r="J1">
            <v>1.7453292519943295E-2</v>
          </cell>
        </row>
      </sheetData>
      <sheetData sheetId="3611">
        <row r="1">
          <cell r="J1">
            <v>1.7453292519943295E-2</v>
          </cell>
        </row>
      </sheetData>
      <sheetData sheetId="3612" refreshError="1"/>
      <sheetData sheetId="3613" refreshError="1"/>
      <sheetData sheetId="3614">
        <row r="1">
          <cell r="J1">
            <v>1.7453292519943295E-2</v>
          </cell>
        </row>
      </sheetData>
      <sheetData sheetId="3615">
        <row r="1">
          <cell r="J1">
            <v>1.7453292519943295E-2</v>
          </cell>
        </row>
      </sheetData>
      <sheetData sheetId="3616">
        <row r="1">
          <cell r="J1">
            <v>1.7453292519943295E-2</v>
          </cell>
        </row>
      </sheetData>
      <sheetData sheetId="3617">
        <row r="1">
          <cell r="J1">
            <v>1.7453292519943295E-2</v>
          </cell>
        </row>
      </sheetData>
      <sheetData sheetId="3618">
        <row r="1">
          <cell r="J1">
            <v>1.7453292519943295E-2</v>
          </cell>
        </row>
      </sheetData>
      <sheetData sheetId="3619">
        <row r="1">
          <cell r="J1">
            <v>1.7453292519943295E-2</v>
          </cell>
        </row>
      </sheetData>
      <sheetData sheetId="3620">
        <row r="1">
          <cell r="J1">
            <v>1.7453292519943295E-2</v>
          </cell>
        </row>
      </sheetData>
      <sheetData sheetId="3621">
        <row r="1">
          <cell r="J1">
            <v>1.7453292519943295E-2</v>
          </cell>
        </row>
      </sheetData>
      <sheetData sheetId="3622">
        <row r="1">
          <cell r="J1">
            <v>1.7453292519943295E-2</v>
          </cell>
        </row>
      </sheetData>
      <sheetData sheetId="3623">
        <row r="1">
          <cell r="J1">
            <v>1.7453292519943295E-2</v>
          </cell>
        </row>
      </sheetData>
      <sheetData sheetId="3624">
        <row r="1">
          <cell r="J1">
            <v>1.7453292519943295E-2</v>
          </cell>
        </row>
      </sheetData>
      <sheetData sheetId="3625">
        <row r="1">
          <cell r="J1">
            <v>1.7453292519943295E-2</v>
          </cell>
        </row>
      </sheetData>
      <sheetData sheetId="3626">
        <row r="1">
          <cell r="J1">
            <v>1.7453292519943295E-2</v>
          </cell>
        </row>
      </sheetData>
      <sheetData sheetId="3627">
        <row r="1">
          <cell r="J1">
            <v>1.7453292519943295E-2</v>
          </cell>
        </row>
      </sheetData>
      <sheetData sheetId="3628">
        <row r="1">
          <cell r="J1">
            <v>1.7453292519943295E-2</v>
          </cell>
        </row>
      </sheetData>
      <sheetData sheetId="3629">
        <row r="1">
          <cell r="J1">
            <v>1.7453292519943295E-2</v>
          </cell>
        </row>
      </sheetData>
      <sheetData sheetId="3630">
        <row r="1">
          <cell r="J1">
            <v>1.7453292519943295E-2</v>
          </cell>
        </row>
      </sheetData>
      <sheetData sheetId="3631">
        <row r="1">
          <cell r="J1">
            <v>1.7453292519943295E-2</v>
          </cell>
        </row>
      </sheetData>
      <sheetData sheetId="3632">
        <row r="1">
          <cell r="J1">
            <v>1.7453292519943295E-2</v>
          </cell>
        </row>
      </sheetData>
      <sheetData sheetId="3633">
        <row r="1">
          <cell r="J1">
            <v>1.7453292519943295E-2</v>
          </cell>
        </row>
      </sheetData>
      <sheetData sheetId="3634">
        <row r="1">
          <cell r="J1">
            <v>1.7453292519943295E-2</v>
          </cell>
        </row>
      </sheetData>
      <sheetData sheetId="3635">
        <row r="1">
          <cell r="J1">
            <v>1.7453292519943295E-2</v>
          </cell>
        </row>
      </sheetData>
      <sheetData sheetId="3636">
        <row r="1">
          <cell r="J1">
            <v>1.7453292519943295E-2</v>
          </cell>
        </row>
      </sheetData>
      <sheetData sheetId="3637">
        <row r="1">
          <cell r="J1">
            <v>1.7453292519943295E-2</v>
          </cell>
        </row>
      </sheetData>
      <sheetData sheetId="3638">
        <row r="1">
          <cell r="J1">
            <v>1.7453292519943295E-2</v>
          </cell>
        </row>
      </sheetData>
      <sheetData sheetId="3639">
        <row r="1">
          <cell r="J1">
            <v>1.7453292519943295E-2</v>
          </cell>
        </row>
      </sheetData>
      <sheetData sheetId="3640">
        <row r="1">
          <cell r="J1">
            <v>1.7453292519943295E-2</v>
          </cell>
        </row>
      </sheetData>
      <sheetData sheetId="3641">
        <row r="1">
          <cell r="J1">
            <v>1.7453292519943295E-2</v>
          </cell>
        </row>
      </sheetData>
      <sheetData sheetId="3642">
        <row r="1">
          <cell r="J1">
            <v>1.7453292519943295E-2</v>
          </cell>
        </row>
      </sheetData>
      <sheetData sheetId="3643">
        <row r="1">
          <cell r="J1">
            <v>1.7453292519943295E-2</v>
          </cell>
        </row>
      </sheetData>
      <sheetData sheetId="3644">
        <row r="1">
          <cell r="J1">
            <v>1.7453292519943295E-2</v>
          </cell>
        </row>
      </sheetData>
      <sheetData sheetId="3645">
        <row r="1">
          <cell r="J1">
            <v>1.7453292519943295E-2</v>
          </cell>
        </row>
      </sheetData>
      <sheetData sheetId="3646">
        <row r="1">
          <cell r="J1">
            <v>1.7453292519943295E-2</v>
          </cell>
        </row>
      </sheetData>
      <sheetData sheetId="3647">
        <row r="1">
          <cell r="J1">
            <v>1.7453292519943295E-2</v>
          </cell>
        </row>
      </sheetData>
      <sheetData sheetId="3648">
        <row r="1">
          <cell r="J1">
            <v>1.7453292519943295E-2</v>
          </cell>
        </row>
      </sheetData>
      <sheetData sheetId="3649">
        <row r="1">
          <cell r="J1">
            <v>1.7453292519943295E-2</v>
          </cell>
        </row>
      </sheetData>
      <sheetData sheetId="3650">
        <row r="1">
          <cell r="J1">
            <v>1.7453292519943295E-2</v>
          </cell>
        </row>
      </sheetData>
      <sheetData sheetId="3651">
        <row r="1">
          <cell r="J1">
            <v>1.7453292519943295E-2</v>
          </cell>
        </row>
      </sheetData>
      <sheetData sheetId="3652">
        <row r="1">
          <cell r="J1">
            <v>1.7453292519943295E-2</v>
          </cell>
        </row>
      </sheetData>
      <sheetData sheetId="3653">
        <row r="1">
          <cell r="J1">
            <v>1.7453292519943295E-2</v>
          </cell>
        </row>
      </sheetData>
      <sheetData sheetId="3654">
        <row r="1">
          <cell r="J1">
            <v>1.7453292519943295E-2</v>
          </cell>
        </row>
      </sheetData>
      <sheetData sheetId="3655">
        <row r="1">
          <cell r="J1">
            <v>1.7453292519943295E-2</v>
          </cell>
        </row>
      </sheetData>
      <sheetData sheetId="3656">
        <row r="1">
          <cell r="J1">
            <v>1.7453292519943295E-2</v>
          </cell>
        </row>
      </sheetData>
      <sheetData sheetId="3657">
        <row r="1">
          <cell r="J1">
            <v>1.7453292519943295E-2</v>
          </cell>
        </row>
      </sheetData>
      <sheetData sheetId="3658">
        <row r="1">
          <cell r="J1">
            <v>1.7453292519943295E-2</v>
          </cell>
        </row>
      </sheetData>
      <sheetData sheetId="3659">
        <row r="1">
          <cell r="J1">
            <v>1.7453292519943295E-2</v>
          </cell>
        </row>
      </sheetData>
      <sheetData sheetId="3660">
        <row r="1">
          <cell r="J1">
            <v>1.7453292519943295E-2</v>
          </cell>
        </row>
      </sheetData>
      <sheetData sheetId="3661">
        <row r="1">
          <cell r="J1">
            <v>1.7453292519943295E-2</v>
          </cell>
        </row>
      </sheetData>
      <sheetData sheetId="3662">
        <row r="1">
          <cell r="J1">
            <v>1.7453292519943295E-2</v>
          </cell>
        </row>
      </sheetData>
      <sheetData sheetId="3663">
        <row r="1">
          <cell r="J1">
            <v>1.7453292519943295E-2</v>
          </cell>
        </row>
      </sheetData>
      <sheetData sheetId="3664">
        <row r="1">
          <cell r="J1">
            <v>1.7453292519943295E-2</v>
          </cell>
        </row>
      </sheetData>
      <sheetData sheetId="3665">
        <row r="1">
          <cell r="J1">
            <v>1.7453292519943295E-2</v>
          </cell>
        </row>
      </sheetData>
      <sheetData sheetId="3666">
        <row r="1">
          <cell r="J1">
            <v>1.7453292519943295E-2</v>
          </cell>
        </row>
      </sheetData>
      <sheetData sheetId="3667">
        <row r="1">
          <cell r="J1">
            <v>1.7453292519943295E-2</v>
          </cell>
        </row>
      </sheetData>
      <sheetData sheetId="3668">
        <row r="1">
          <cell r="J1">
            <v>1.7453292519943295E-2</v>
          </cell>
        </row>
      </sheetData>
      <sheetData sheetId="3669">
        <row r="1">
          <cell r="J1">
            <v>1.7453292519943295E-2</v>
          </cell>
        </row>
      </sheetData>
      <sheetData sheetId="3670">
        <row r="1">
          <cell r="J1">
            <v>1.7453292519943295E-2</v>
          </cell>
        </row>
      </sheetData>
      <sheetData sheetId="3671">
        <row r="1">
          <cell r="J1">
            <v>1.7453292519943295E-2</v>
          </cell>
        </row>
      </sheetData>
      <sheetData sheetId="3672">
        <row r="1">
          <cell r="J1">
            <v>1.7453292519943295E-2</v>
          </cell>
        </row>
      </sheetData>
      <sheetData sheetId="3673">
        <row r="1">
          <cell r="J1">
            <v>1.7453292519943295E-2</v>
          </cell>
        </row>
      </sheetData>
      <sheetData sheetId="3674">
        <row r="1">
          <cell r="J1">
            <v>1.7453292519943295E-2</v>
          </cell>
        </row>
      </sheetData>
      <sheetData sheetId="3675">
        <row r="1">
          <cell r="J1">
            <v>1.7453292519943295E-2</v>
          </cell>
        </row>
      </sheetData>
      <sheetData sheetId="3676">
        <row r="1">
          <cell r="J1">
            <v>1.7453292519943295E-2</v>
          </cell>
        </row>
      </sheetData>
      <sheetData sheetId="3677">
        <row r="1">
          <cell r="J1">
            <v>1.7453292519943295E-2</v>
          </cell>
        </row>
      </sheetData>
      <sheetData sheetId="3678">
        <row r="1">
          <cell r="J1">
            <v>1.7453292519943295E-2</v>
          </cell>
        </row>
      </sheetData>
      <sheetData sheetId="3679">
        <row r="1">
          <cell r="J1">
            <v>1.7453292519943295E-2</v>
          </cell>
        </row>
      </sheetData>
      <sheetData sheetId="3680">
        <row r="1">
          <cell r="J1">
            <v>1.7453292519943295E-2</v>
          </cell>
        </row>
      </sheetData>
      <sheetData sheetId="3681">
        <row r="1">
          <cell r="J1">
            <v>1.7453292519943295E-2</v>
          </cell>
        </row>
      </sheetData>
      <sheetData sheetId="3682">
        <row r="1">
          <cell r="J1">
            <v>1.7453292519943295E-2</v>
          </cell>
        </row>
      </sheetData>
      <sheetData sheetId="3683">
        <row r="1">
          <cell r="J1">
            <v>1.7453292519943295E-2</v>
          </cell>
        </row>
      </sheetData>
      <sheetData sheetId="3684">
        <row r="1">
          <cell r="J1">
            <v>1.7453292519943295E-2</v>
          </cell>
        </row>
      </sheetData>
      <sheetData sheetId="3685">
        <row r="1">
          <cell r="J1">
            <v>1.7453292519943295E-2</v>
          </cell>
        </row>
      </sheetData>
      <sheetData sheetId="3686">
        <row r="1">
          <cell r="J1">
            <v>1.7453292519943295E-2</v>
          </cell>
        </row>
      </sheetData>
      <sheetData sheetId="3687">
        <row r="1">
          <cell r="J1">
            <v>1.7453292519943295E-2</v>
          </cell>
        </row>
      </sheetData>
      <sheetData sheetId="3688">
        <row r="1">
          <cell r="J1">
            <v>1.7453292519943295E-2</v>
          </cell>
        </row>
      </sheetData>
      <sheetData sheetId="3689">
        <row r="1">
          <cell r="J1">
            <v>1.7453292519943295E-2</v>
          </cell>
        </row>
      </sheetData>
      <sheetData sheetId="3690">
        <row r="1">
          <cell r="J1">
            <v>1.7453292519943295E-2</v>
          </cell>
        </row>
      </sheetData>
      <sheetData sheetId="3691">
        <row r="1">
          <cell r="J1">
            <v>1.7453292519943295E-2</v>
          </cell>
        </row>
      </sheetData>
      <sheetData sheetId="3692">
        <row r="1">
          <cell r="J1">
            <v>1.7453292519943295E-2</v>
          </cell>
        </row>
      </sheetData>
      <sheetData sheetId="3693">
        <row r="1">
          <cell r="J1">
            <v>1.7453292519943295E-2</v>
          </cell>
        </row>
      </sheetData>
      <sheetData sheetId="3694">
        <row r="1">
          <cell r="J1">
            <v>1.7453292519943295E-2</v>
          </cell>
        </row>
      </sheetData>
      <sheetData sheetId="3695">
        <row r="1">
          <cell r="J1">
            <v>1.7453292519943295E-2</v>
          </cell>
        </row>
      </sheetData>
      <sheetData sheetId="3696">
        <row r="1">
          <cell r="J1">
            <v>1.7453292519943295E-2</v>
          </cell>
        </row>
      </sheetData>
      <sheetData sheetId="3697">
        <row r="1">
          <cell r="J1">
            <v>1.7453292519943295E-2</v>
          </cell>
        </row>
      </sheetData>
      <sheetData sheetId="3698">
        <row r="1">
          <cell r="J1">
            <v>1.7453292519943295E-2</v>
          </cell>
        </row>
      </sheetData>
      <sheetData sheetId="3699">
        <row r="1">
          <cell r="J1">
            <v>1.7453292519943295E-2</v>
          </cell>
        </row>
      </sheetData>
      <sheetData sheetId="3700">
        <row r="1">
          <cell r="J1">
            <v>1.7453292519943295E-2</v>
          </cell>
        </row>
      </sheetData>
      <sheetData sheetId="3701">
        <row r="1">
          <cell r="J1">
            <v>1.7453292519943295E-2</v>
          </cell>
        </row>
      </sheetData>
      <sheetData sheetId="3702">
        <row r="1">
          <cell r="J1">
            <v>1.7453292519943295E-2</v>
          </cell>
        </row>
      </sheetData>
      <sheetData sheetId="3703">
        <row r="1">
          <cell r="J1">
            <v>1.7453292519943295E-2</v>
          </cell>
        </row>
      </sheetData>
      <sheetData sheetId="3704">
        <row r="1">
          <cell r="J1">
            <v>1.7453292519943295E-2</v>
          </cell>
        </row>
      </sheetData>
      <sheetData sheetId="3705">
        <row r="1">
          <cell r="J1">
            <v>1.7453292519943295E-2</v>
          </cell>
        </row>
      </sheetData>
      <sheetData sheetId="3706">
        <row r="1">
          <cell r="J1">
            <v>1.7453292519943295E-2</v>
          </cell>
        </row>
      </sheetData>
      <sheetData sheetId="3707">
        <row r="1">
          <cell r="J1">
            <v>1.7453292519943295E-2</v>
          </cell>
        </row>
      </sheetData>
      <sheetData sheetId="3708">
        <row r="1">
          <cell r="J1">
            <v>1.7453292519943295E-2</v>
          </cell>
        </row>
      </sheetData>
      <sheetData sheetId="3709">
        <row r="1">
          <cell r="J1">
            <v>1.7453292519943295E-2</v>
          </cell>
        </row>
      </sheetData>
      <sheetData sheetId="3710">
        <row r="1">
          <cell r="J1">
            <v>1.7453292519943295E-2</v>
          </cell>
        </row>
      </sheetData>
      <sheetData sheetId="3711">
        <row r="1">
          <cell r="J1">
            <v>1.7453292519943295E-2</v>
          </cell>
        </row>
      </sheetData>
      <sheetData sheetId="3712">
        <row r="1">
          <cell r="J1">
            <v>1.7453292519943295E-2</v>
          </cell>
        </row>
      </sheetData>
      <sheetData sheetId="3713">
        <row r="1">
          <cell r="J1">
            <v>1.7453292519943295E-2</v>
          </cell>
        </row>
      </sheetData>
      <sheetData sheetId="3714">
        <row r="1">
          <cell r="J1">
            <v>1.7453292519943295E-2</v>
          </cell>
        </row>
      </sheetData>
      <sheetData sheetId="3715">
        <row r="1">
          <cell r="J1">
            <v>1.7453292519943295E-2</v>
          </cell>
        </row>
      </sheetData>
      <sheetData sheetId="3716">
        <row r="1">
          <cell r="J1">
            <v>1.7453292519943295E-2</v>
          </cell>
        </row>
      </sheetData>
      <sheetData sheetId="3717">
        <row r="1">
          <cell r="J1">
            <v>1.7453292519943295E-2</v>
          </cell>
        </row>
      </sheetData>
      <sheetData sheetId="3718">
        <row r="1">
          <cell r="J1">
            <v>1.7453292519943295E-2</v>
          </cell>
        </row>
      </sheetData>
      <sheetData sheetId="3719">
        <row r="1">
          <cell r="J1">
            <v>1.7453292519943295E-2</v>
          </cell>
        </row>
      </sheetData>
      <sheetData sheetId="3720">
        <row r="1">
          <cell r="J1">
            <v>1.7453292519943295E-2</v>
          </cell>
        </row>
      </sheetData>
      <sheetData sheetId="3721">
        <row r="1">
          <cell r="J1">
            <v>1.7453292519943295E-2</v>
          </cell>
        </row>
      </sheetData>
      <sheetData sheetId="3722">
        <row r="1">
          <cell r="J1">
            <v>1.7453292519943295E-2</v>
          </cell>
        </row>
      </sheetData>
      <sheetData sheetId="3723">
        <row r="1">
          <cell r="J1">
            <v>1.7453292519943295E-2</v>
          </cell>
        </row>
      </sheetData>
      <sheetData sheetId="3724">
        <row r="1">
          <cell r="J1">
            <v>1.7453292519943295E-2</v>
          </cell>
        </row>
      </sheetData>
      <sheetData sheetId="3725">
        <row r="1">
          <cell r="J1">
            <v>1.7453292519943295E-2</v>
          </cell>
        </row>
      </sheetData>
      <sheetData sheetId="3726">
        <row r="1">
          <cell r="J1">
            <v>1.7453292519943295E-2</v>
          </cell>
        </row>
      </sheetData>
      <sheetData sheetId="3727">
        <row r="1">
          <cell r="J1">
            <v>1.7453292519943295E-2</v>
          </cell>
        </row>
      </sheetData>
      <sheetData sheetId="3728">
        <row r="1">
          <cell r="J1">
            <v>1.7453292519943295E-2</v>
          </cell>
        </row>
      </sheetData>
      <sheetData sheetId="3729">
        <row r="1">
          <cell r="J1">
            <v>1.7453292519943295E-2</v>
          </cell>
        </row>
      </sheetData>
      <sheetData sheetId="3730">
        <row r="1">
          <cell r="J1">
            <v>1.7453292519943295E-2</v>
          </cell>
        </row>
      </sheetData>
      <sheetData sheetId="3731">
        <row r="1">
          <cell r="J1">
            <v>1.7453292519943295E-2</v>
          </cell>
        </row>
      </sheetData>
      <sheetData sheetId="3732">
        <row r="1">
          <cell r="J1">
            <v>1.7453292519943295E-2</v>
          </cell>
        </row>
      </sheetData>
      <sheetData sheetId="3733">
        <row r="1">
          <cell r="J1">
            <v>1.7453292519943295E-2</v>
          </cell>
        </row>
      </sheetData>
      <sheetData sheetId="3734">
        <row r="1">
          <cell r="J1">
            <v>1.7453292519943295E-2</v>
          </cell>
        </row>
      </sheetData>
      <sheetData sheetId="3735">
        <row r="1">
          <cell r="J1">
            <v>1.7453292519943295E-2</v>
          </cell>
        </row>
      </sheetData>
      <sheetData sheetId="3736">
        <row r="1">
          <cell r="J1">
            <v>1.7453292519943295E-2</v>
          </cell>
        </row>
      </sheetData>
      <sheetData sheetId="3737">
        <row r="1">
          <cell r="J1">
            <v>1.7453292519943295E-2</v>
          </cell>
        </row>
      </sheetData>
      <sheetData sheetId="3738">
        <row r="1">
          <cell r="J1">
            <v>1.7453292519943295E-2</v>
          </cell>
        </row>
      </sheetData>
      <sheetData sheetId="3739">
        <row r="1">
          <cell r="J1">
            <v>1.7453292519943295E-2</v>
          </cell>
        </row>
      </sheetData>
      <sheetData sheetId="3740">
        <row r="1">
          <cell r="J1">
            <v>1.7453292519943295E-2</v>
          </cell>
        </row>
      </sheetData>
      <sheetData sheetId="3741">
        <row r="1">
          <cell r="J1">
            <v>1.7453292519943295E-2</v>
          </cell>
        </row>
      </sheetData>
      <sheetData sheetId="3742">
        <row r="1">
          <cell r="J1">
            <v>1.7453292519943295E-2</v>
          </cell>
        </row>
      </sheetData>
      <sheetData sheetId="3743">
        <row r="1">
          <cell r="J1">
            <v>1.7453292519943295E-2</v>
          </cell>
        </row>
      </sheetData>
      <sheetData sheetId="3744">
        <row r="1">
          <cell r="J1">
            <v>1.7453292519943295E-2</v>
          </cell>
        </row>
      </sheetData>
      <sheetData sheetId="3745">
        <row r="1">
          <cell r="J1">
            <v>1.7453292519943295E-2</v>
          </cell>
        </row>
      </sheetData>
      <sheetData sheetId="3746">
        <row r="1">
          <cell r="J1">
            <v>1.7453292519943295E-2</v>
          </cell>
        </row>
      </sheetData>
      <sheetData sheetId="3747">
        <row r="1">
          <cell r="J1">
            <v>1.7453292519943295E-2</v>
          </cell>
        </row>
      </sheetData>
      <sheetData sheetId="3748">
        <row r="1">
          <cell r="J1">
            <v>1.7453292519943295E-2</v>
          </cell>
        </row>
      </sheetData>
      <sheetData sheetId="3749">
        <row r="1">
          <cell r="J1">
            <v>1.7453292519943295E-2</v>
          </cell>
        </row>
      </sheetData>
      <sheetData sheetId="3750">
        <row r="1">
          <cell r="J1">
            <v>1.7453292519943295E-2</v>
          </cell>
        </row>
      </sheetData>
      <sheetData sheetId="3751">
        <row r="1">
          <cell r="J1">
            <v>1.7453292519943295E-2</v>
          </cell>
        </row>
      </sheetData>
      <sheetData sheetId="3752">
        <row r="1">
          <cell r="J1">
            <v>1.7453292519943295E-2</v>
          </cell>
        </row>
      </sheetData>
      <sheetData sheetId="3753">
        <row r="1">
          <cell r="J1">
            <v>1.7453292519943295E-2</v>
          </cell>
        </row>
      </sheetData>
      <sheetData sheetId="3754">
        <row r="1">
          <cell r="J1">
            <v>1.7453292519943295E-2</v>
          </cell>
        </row>
      </sheetData>
      <sheetData sheetId="3755">
        <row r="1">
          <cell r="J1">
            <v>1.7453292519943295E-2</v>
          </cell>
        </row>
      </sheetData>
      <sheetData sheetId="3756">
        <row r="1">
          <cell r="J1">
            <v>1.7453292519943295E-2</v>
          </cell>
        </row>
      </sheetData>
      <sheetData sheetId="3757">
        <row r="1">
          <cell r="J1">
            <v>1.7453292519943295E-2</v>
          </cell>
        </row>
      </sheetData>
      <sheetData sheetId="3758">
        <row r="1">
          <cell r="J1">
            <v>1.7453292519943295E-2</v>
          </cell>
        </row>
      </sheetData>
      <sheetData sheetId="3759">
        <row r="1">
          <cell r="J1">
            <v>1.7453292519943295E-2</v>
          </cell>
        </row>
      </sheetData>
      <sheetData sheetId="3760">
        <row r="1">
          <cell r="J1">
            <v>1.7453292519943295E-2</v>
          </cell>
        </row>
      </sheetData>
      <sheetData sheetId="3761">
        <row r="1">
          <cell r="J1">
            <v>1.7453292519943295E-2</v>
          </cell>
        </row>
      </sheetData>
      <sheetData sheetId="3762">
        <row r="1">
          <cell r="J1">
            <v>1.7453292519943295E-2</v>
          </cell>
        </row>
      </sheetData>
      <sheetData sheetId="3763">
        <row r="1">
          <cell r="J1">
            <v>1.7453292519943295E-2</v>
          </cell>
        </row>
      </sheetData>
      <sheetData sheetId="3764">
        <row r="1">
          <cell r="J1">
            <v>1.7453292519943295E-2</v>
          </cell>
        </row>
      </sheetData>
      <sheetData sheetId="3765">
        <row r="1">
          <cell r="J1">
            <v>1.7453292519943295E-2</v>
          </cell>
        </row>
      </sheetData>
      <sheetData sheetId="3766">
        <row r="1">
          <cell r="J1">
            <v>1.7453292519943295E-2</v>
          </cell>
        </row>
      </sheetData>
      <sheetData sheetId="3767">
        <row r="1">
          <cell r="J1">
            <v>1.7453292519943295E-2</v>
          </cell>
        </row>
      </sheetData>
      <sheetData sheetId="3768">
        <row r="1">
          <cell r="J1">
            <v>1.7453292519943295E-2</v>
          </cell>
        </row>
      </sheetData>
      <sheetData sheetId="3769">
        <row r="1">
          <cell r="J1">
            <v>1.7453292519943295E-2</v>
          </cell>
        </row>
      </sheetData>
      <sheetData sheetId="3770">
        <row r="1">
          <cell r="J1">
            <v>1.7453292519943295E-2</v>
          </cell>
        </row>
      </sheetData>
      <sheetData sheetId="3771">
        <row r="1">
          <cell r="J1">
            <v>1.7453292519943295E-2</v>
          </cell>
        </row>
      </sheetData>
      <sheetData sheetId="3772">
        <row r="1">
          <cell r="J1">
            <v>1.7453292519943295E-2</v>
          </cell>
        </row>
      </sheetData>
      <sheetData sheetId="3773">
        <row r="1">
          <cell r="J1">
            <v>1.7453292519943295E-2</v>
          </cell>
        </row>
      </sheetData>
      <sheetData sheetId="3774" refreshError="1"/>
      <sheetData sheetId="3775" refreshError="1"/>
      <sheetData sheetId="3776">
        <row r="1">
          <cell r="J1">
            <v>1.7453292519943295E-2</v>
          </cell>
        </row>
      </sheetData>
      <sheetData sheetId="3777">
        <row r="1">
          <cell r="J1">
            <v>1.7453292519943295E-2</v>
          </cell>
        </row>
      </sheetData>
      <sheetData sheetId="3778">
        <row r="1">
          <cell r="J1">
            <v>1.7453292519943295E-2</v>
          </cell>
        </row>
      </sheetData>
      <sheetData sheetId="3779">
        <row r="1">
          <cell r="J1">
            <v>1.7453292519943295E-2</v>
          </cell>
        </row>
      </sheetData>
      <sheetData sheetId="3780">
        <row r="1">
          <cell r="J1">
            <v>1.7453292519943295E-2</v>
          </cell>
        </row>
      </sheetData>
      <sheetData sheetId="3781">
        <row r="1">
          <cell r="J1">
            <v>1.7453292519943295E-2</v>
          </cell>
        </row>
      </sheetData>
      <sheetData sheetId="3782">
        <row r="1">
          <cell r="J1">
            <v>1.7453292519943295E-2</v>
          </cell>
        </row>
      </sheetData>
      <sheetData sheetId="3783">
        <row r="1">
          <cell r="J1">
            <v>1.7453292519943295E-2</v>
          </cell>
        </row>
      </sheetData>
      <sheetData sheetId="3784">
        <row r="1">
          <cell r="J1">
            <v>1.7453292519943295E-2</v>
          </cell>
        </row>
      </sheetData>
      <sheetData sheetId="3785">
        <row r="1">
          <cell r="J1">
            <v>1.7453292519943295E-2</v>
          </cell>
        </row>
      </sheetData>
      <sheetData sheetId="3786">
        <row r="1">
          <cell r="J1">
            <v>1.7453292519943295E-2</v>
          </cell>
        </row>
      </sheetData>
      <sheetData sheetId="3787">
        <row r="1">
          <cell r="J1">
            <v>1.7453292519943295E-2</v>
          </cell>
        </row>
      </sheetData>
      <sheetData sheetId="3788">
        <row r="1">
          <cell r="J1">
            <v>1.7453292519943295E-2</v>
          </cell>
        </row>
      </sheetData>
      <sheetData sheetId="3789">
        <row r="1">
          <cell r="J1">
            <v>1.7453292519943295E-2</v>
          </cell>
        </row>
      </sheetData>
      <sheetData sheetId="3790">
        <row r="1">
          <cell r="J1">
            <v>1.7453292519943295E-2</v>
          </cell>
        </row>
      </sheetData>
      <sheetData sheetId="3791">
        <row r="1">
          <cell r="J1">
            <v>1.7453292519943295E-2</v>
          </cell>
        </row>
      </sheetData>
      <sheetData sheetId="3792">
        <row r="1">
          <cell r="J1">
            <v>1.7453292519943295E-2</v>
          </cell>
        </row>
      </sheetData>
      <sheetData sheetId="3793">
        <row r="1">
          <cell r="J1">
            <v>1.7453292519943295E-2</v>
          </cell>
        </row>
      </sheetData>
      <sheetData sheetId="3794">
        <row r="1">
          <cell r="J1">
            <v>1.7453292519943295E-2</v>
          </cell>
        </row>
      </sheetData>
      <sheetData sheetId="3795">
        <row r="1">
          <cell r="J1">
            <v>1.7453292519943295E-2</v>
          </cell>
        </row>
      </sheetData>
      <sheetData sheetId="3796">
        <row r="1">
          <cell r="J1">
            <v>1.7453292519943295E-2</v>
          </cell>
        </row>
      </sheetData>
      <sheetData sheetId="3797">
        <row r="1">
          <cell r="J1">
            <v>1.7453292519943295E-2</v>
          </cell>
        </row>
      </sheetData>
      <sheetData sheetId="3798">
        <row r="1">
          <cell r="J1">
            <v>1.7453292519943295E-2</v>
          </cell>
        </row>
      </sheetData>
      <sheetData sheetId="3799">
        <row r="1">
          <cell r="J1">
            <v>1.7453292519943295E-2</v>
          </cell>
        </row>
      </sheetData>
      <sheetData sheetId="3800">
        <row r="1">
          <cell r="J1">
            <v>1.7453292519943295E-2</v>
          </cell>
        </row>
      </sheetData>
      <sheetData sheetId="3801">
        <row r="1">
          <cell r="J1">
            <v>1.7453292519943295E-2</v>
          </cell>
        </row>
      </sheetData>
      <sheetData sheetId="3802">
        <row r="1">
          <cell r="J1">
            <v>1.7453292519943295E-2</v>
          </cell>
        </row>
      </sheetData>
      <sheetData sheetId="3803">
        <row r="1">
          <cell r="J1">
            <v>1.7453292519943295E-2</v>
          </cell>
        </row>
      </sheetData>
      <sheetData sheetId="3804">
        <row r="1">
          <cell r="J1">
            <v>1.7453292519943295E-2</v>
          </cell>
        </row>
      </sheetData>
      <sheetData sheetId="3805">
        <row r="1">
          <cell r="J1">
            <v>1.7453292519943295E-2</v>
          </cell>
        </row>
      </sheetData>
      <sheetData sheetId="3806">
        <row r="1">
          <cell r="J1">
            <v>1.7453292519943295E-2</v>
          </cell>
        </row>
      </sheetData>
      <sheetData sheetId="3807">
        <row r="1">
          <cell r="J1">
            <v>1.7453292519943295E-2</v>
          </cell>
        </row>
      </sheetData>
      <sheetData sheetId="3808">
        <row r="1">
          <cell r="J1">
            <v>1.7453292519943295E-2</v>
          </cell>
        </row>
      </sheetData>
      <sheetData sheetId="3809">
        <row r="1">
          <cell r="J1">
            <v>1.7453292519943295E-2</v>
          </cell>
        </row>
      </sheetData>
      <sheetData sheetId="3810">
        <row r="1">
          <cell r="J1">
            <v>1.7453292519943295E-2</v>
          </cell>
        </row>
      </sheetData>
      <sheetData sheetId="3811">
        <row r="1">
          <cell r="J1">
            <v>1.7453292519943295E-2</v>
          </cell>
        </row>
      </sheetData>
      <sheetData sheetId="3812">
        <row r="1">
          <cell r="J1">
            <v>1.7453292519943295E-2</v>
          </cell>
        </row>
      </sheetData>
      <sheetData sheetId="3813">
        <row r="1">
          <cell r="J1">
            <v>1.7453292519943295E-2</v>
          </cell>
        </row>
      </sheetData>
      <sheetData sheetId="3814">
        <row r="1">
          <cell r="J1">
            <v>1.7453292519943295E-2</v>
          </cell>
        </row>
      </sheetData>
      <sheetData sheetId="3815">
        <row r="1">
          <cell r="J1">
            <v>1.7453292519943295E-2</v>
          </cell>
        </row>
      </sheetData>
      <sheetData sheetId="3816">
        <row r="1">
          <cell r="J1">
            <v>1.7453292519943295E-2</v>
          </cell>
        </row>
      </sheetData>
      <sheetData sheetId="3817">
        <row r="1">
          <cell r="J1">
            <v>1.7453292519943295E-2</v>
          </cell>
        </row>
      </sheetData>
      <sheetData sheetId="3818">
        <row r="1">
          <cell r="J1">
            <v>1.7453292519943295E-2</v>
          </cell>
        </row>
      </sheetData>
      <sheetData sheetId="3819">
        <row r="1">
          <cell r="J1">
            <v>1.7453292519943295E-2</v>
          </cell>
        </row>
      </sheetData>
      <sheetData sheetId="3820">
        <row r="1">
          <cell r="J1">
            <v>1.7453292519943295E-2</v>
          </cell>
        </row>
      </sheetData>
      <sheetData sheetId="3821">
        <row r="1">
          <cell r="J1">
            <v>1.7453292519943295E-2</v>
          </cell>
        </row>
      </sheetData>
      <sheetData sheetId="3822">
        <row r="1">
          <cell r="J1">
            <v>1.7453292519943295E-2</v>
          </cell>
        </row>
      </sheetData>
      <sheetData sheetId="3823">
        <row r="1">
          <cell r="J1">
            <v>1.7453292519943295E-2</v>
          </cell>
        </row>
      </sheetData>
      <sheetData sheetId="3824">
        <row r="1">
          <cell r="J1">
            <v>1.7453292519943295E-2</v>
          </cell>
        </row>
      </sheetData>
      <sheetData sheetId="3825">
        <row r="1">
          <cell r="J1">
            <v>1.7453292519943295E-2</v>
          </cell>
        </row>
      </sheetData>
      <sheetData sheetId="3826">
        <row r="1">
          <cell r="J1">
            <v>1.7453292519943295E-2</v>
          </cell>
        </row>
      </sheetData>
      <sheetData sheetId="3827">
        <row r="1">
          <cell r="J1">
            <v>1.7453292519943295E-2</v>
          </cell>
        </row>
      </sheetData>
      <sheetData sheetId="3828">
        <row r="1">
          <cell r="J1">
            <v>1.7453292519943295E-2</v>
          </cell>
        </row>
      </sheetData>
      <sheetData sheetId="3829">
        <row r="1">
          <cell r="J1">
            <v>1.7453292519943295E-2</v>
          </cell>
        </row>
      </sheetData>
      <sheetData sheetId="3830">
        <row r="1">
          <cell r="J1">
            <v>1.7453292519943295E-2</v>
          </cell>
        </row>
      </sheetData>
      <sheetData sheetId="3831">
        <row r="1">
          <cell r="J1">
            <v>1.7453292519943295E-2</v>
          </cell>
        </row>
      </sheetData>
      <sheetData sheetId="3832">
        <row r="1">
          <cell r="J1">
            <v>1.7453292519943295E-2</v>
          </cell>
        </row>
      </sheetData>
      <sheetData sheetId="3833">
        <row r="1">
          <cell r="J1">
            <v>1.7453292519943295E-2</v>
          </cell>
        </row>
      </sheetData>
      <sheetData sheetId="3834">
        <row r="1">
          <cell r="J1">
            <v>1.7453292519943295E-2</v>
          </cell>
        </row>
      </sheetData>
      <sheetData sheetId="3835">
        <row r="1">
          <cell r="J1">
            <v>1.7453292519943295E-2</v>
          </cell>
        </row>
      </sheetData>
      <sheetData sheetId="3836">
        <row r="1">
          <cell r="J1">
            <v>1.7453292519943295E-2</v>
          </cell>
        </row>
      </sheetData>
      <sheetData sheetId="3837">
        <row r="1">
          <cell r="J1">
            <v>1.7453292519943295E-2</v>
          </cell>
        </row>
      </sheetData>
      <sheetData sheetId="3838">
        <row r="1">
          <cell r="J1">
            <v>1.7453292519943295E-2</v>
          </cell>
        </row>
      </sheetData>
      <sheetData sheetId="3839">
        <row r="1">
          <cell r="J1">
            <v>1.7453292519943295E-2</v>
          </cell>
        </row>
      </sheetData>
      <sheetData sheetId="3840">
        <row r="1">
          <cell r="J1">
            <v>1.7453292519943295E-2</v>
          </cell>
        </row>
      </sheetData>
      <sheetData sheetId="3841">
        <row r="1">
          <cell r="J1">
            <v>1.7453292519943295E-2</v>
          </cell>
        </row>
      </sheetData>
      <sheetData sheetId="3842">
        <row r="1">
          <cell r="J1">
            <v>1.7453292519943295E-2</v>
          </cell>
        </row>
      </sheetData>
      <sheetData sheetId="3843">
        <row r="1">
          <cell r="J1">
            <v>1.7453292519943295E-2</v>
          </cell>
        </row>
      </sheetData>
      <sheetData sheetId="3844">
        <row r="1">
          <cell r="J1">
            <v>1.7453292519943295E-2</v>
          </cell>
        </row>
      </sheetData>
      <sheetData sheetId="3845">
        <row r="1">
          <cell r="J1">
            <v>1.7453292519943295E-2</v>
          </cell>
        </row>
      </sheetData>
      <sheetData sheetId="3846">
        <row r="1">
          <cell r="J1">
            <v>1.7453292519943295E-2</v>
          </cell>
        </row>
      </sheetData>
      <sheetData sheetId="3847">
        <row r="1">
          <cell r="J1">
            <v>1.7453292519943295E-2</v>
          </cell>
        </row>
      </sheetData>
      <sheetData sheetId="3848">
        <row r="1">
          <cell r="J1">
            <v>1.7453292519943295E-2</v>
          </cell>
        </row>
      </sheetData>
      <sheetData sheetId="3849">
        <row r="1">
          <cell r="J1">
            <v>1.7453292519943295E-2</v>
          </cell>
        </row>
      </sheetData>
      <sheetData sheetId="3850">
        <row r="1">
          <cell r="J1">
            <v>1.7453292519943295E-2</v>
          </cell>
        </row>
      </sheetData>
      <sheetData sheetId="3851">
        <row r="1">
          <cell r="J1">
            <v>1.7453292519943295E-2</v>
          </cell>
        </row>
      </sheetData>
      <sheetData sheetId="3852">
        <row r="1">
          <cell r="J1">
            <v>1.7453292519943295E-2</v>
          </cell>
        </row>
      </sheetData>
      <sheetData sheetId="3853">
        <row r="1">
          <cell r="J1">
            <v>1.7453292519943295E-2</v>
          </cell>
        </row>
      </sheetData>
      <sheetData sheetId="3854">
        <row r="1">
          <cell r="J1">
            <v>1.7453292519943295E-2</v>
          </cell>
        </row>
      </sheetData>
      <sheetData sheetId="3855">
        <row r="1">
          <cell r="J1">
            <v>1.7453292519943295E-2</v>
          </cell>
        </row>
      </sheetData>
      <sheetData sheetId="3856">
        <row r="1">
          <cell r="J1">
            <v>1.7453292519943295E-2</v>
          </cell>
        </row>
      </sheetData>
      <sheetData sheetId="3857">
        <row r="1">
          <cell r="J1">
            <v>1.7453292519943295E-2</v>
          </cell>
        </row>
      </sheetData>
      <sheetData sheetId="3858">
        <row r="1">
          <cell r="J1">
            <v>1.7453292519943295E-2</v>
          </cell>
        </row>
      </sheetData>
      <sheetData sheetId="3859">
        <row r="1">
          <cell r="J1">
            <v>1.7453292519943295E-2</v>
          </cell>
        </row>
      </sheetData>
      <sheetData sheetId="3860">
        <row r="1">
          <cell r="J1">
            <v>1.7453292519943295E-2</v>
          </cell>
        </row>
      </sheetData>
      <sheetData sheetId="3861">
        <row r="1">
          <cell r="J1">
            <v>1.7453292519943295E-2</v>
          </cell>
        </row>
      </sheetData>
      <sheetData sheetId="3862">
        <row r="1">
          <cell r="J1">
            <v>1.7453292519943295E-2</v>
          </cell>
        </row>
      </sheetData>
      <sheetData sheetId="3863" refreshError="1"/>
      <sheetData sheetId="3864">
        <row r="1">
          <cell r="J1">
            <v>1.7453292519943295E-2</v>
          </cell>
        </row>
      </sheetData>
      <sheetData sheetId="3865">
        <row r="1">
          <cell r="J1">
            <v>1.7453292519943295E-2</v>
          </cell>
        </row>
      </sheetData>
      <sheetData sheetId="3866">
        <row r="1">
          <cell r="J1">
            <v>1.7453292519943295E-2</v>
          </cell>
        </row>
      </sheetData>
      <sheetData sheetId="3867">
        <row r="1">
          <cell r="J1">
            <v>1.7453292519943295E-2</v>
          </cell>
        </row>
      </sheetData>
      <sheetData sheetId="3868">
        <row r="1">
          <cell r="J1">
            <v>1.7453292519943295E-2</v>
          </cell>
        </row>
      </sheetData>
      <sheetData sheetId="3869">
        <row r="1">
          <cell r="J1">
            <v>1.7453292519943295E-2</v>
          </cell>
        </row>
      </sheetData>
      <sheetData sheetId="3870">
        <row r="1">
          <cell r="J1">
            <v>1.7453292519943295E-2</v>
          </cell>
        </row>
      </sheetData>
      <sheetData sheetId="3871">
        <row r="1">
          <cell r="J1">
            <v>1.7453292519943295E-2</v>
          </cell>
        </row>
      </sheetData>
      <sheetData sheetId="3872">
        <row r="1">
          <cell r="J1">
            <v>1.7453292519943295E-2</v>
          </cell>
        </row>
      </sheetData>
      <sheetData sheetId="3873">
        <row r="1">
          <cell r="J1">
            <v>1.7453292519943295E-2</v>
          </cell>
        </row>
      </sheetData>
      <sheetData sheetId="3874">
        <row r="1">
          <cell r="J1">
            <v>1.7453292519943295E-2</v>
          </cell>
        </row>
      </sheetData>
      <sheetData sheetId="3875">
        <row r="1">
          <cell r="J1">
            <v>1.7453292519943295E-2</v>
          </cell>
        </row>
      </sheetData>
      <sheetData sheetId="3876">
        <row r="1">
          <cell r="J1">
            <v>1.7453292519943295E-2</v>
          </cell>
        </row>
      </sheetData>
      <sheetData sheetId="3877">
        <row r="1">
          <cell r="J1">
            <v>1.7453292519943295E-2</v>
          </cell>
        </row>
      </sheetData>
      <sheetData sheetId="3878">
        <row r="1">
          <cell r="J1">
            <v>1.7453292519943295E-2</v>
          </cell>
        </row>
      </sheetData>
      <sheetData sheetId="3879">
        <row r="1">
          <cell r="J1">
            <v>1.7453292519943295E-2</v>
          </cell>
        </row>
      </sheetData>
      <sheetData sheetId="3880">
        <row r="1">
          <cell r="J1">
            <v>1.7453292519943295E-2</v>
          </cell>
        </row>
      </sheetData>
      <sheetData sheetId="3881">
        <row r="1">
          <cell r="J1">
            <v>1.7453292519943295E-2</v>
          </cell>
        </row>
      </sheetData>
      <sheetData sheetId="3882">
        <row r="1">
          <cell r="J1">
            <v>1.7453292519943295E-2</v>
          </cell>
        </row>
      </sheetData>
      <sheetData sheetId="3883">
        <row r="1">
          <cell r="J1">
            <v>1.7453292519943295E-2</v>
          </cell>
        </row>
      </sheetData>
      <sheetData sheetId="3884">
        <row r="1">
          <cell r="J1">
            <v>1.7453292519943295E-2</v>
          </cell>
        </row>
      </sheetData>
      <sheetData sheetId="3885">
        <row r="1">
          <cell r="J1">
            <v>1.7453292519943295E-2</v>
          </cell>
        </row>
      </sheetData>
      <sheetData sheetId="3886">
        <row r="1">
          <cell r="J1">
            <v>1.7453292519943295E-2</v>
          </cell>
        </row>
      </sheetData>
      <sheetData sheetId="3887">
        <row r="1">
          <cell r="J1">
            <v>1.7453292519943295E-2</v>
          </cell>
        </row>
      </sheetData>
      <sheetData sheetId="3888">
        <row r="1">
          <cell r="J1">
            <v>1.7453292519943295E-2</v>
          </cell>
        </row>
      </sheetData>
      <sheetData sheetId="3889">
        <row r="1">
          <cell r="J1">
            <v>1.7453292519943295E-2</v>
          </cell>
        </row>
      </sheetData>
      <sheetData sheetId="3890">
        <row r="1">
          <cell r="J1">
            <v>1.7453292519943295E-2</v>
          </cell>
        </row>
      </sheetData>
      <sheetData sheetId="3891">
        <row r="1">
          <cell r="J1">
            <v>1.7453292519943295E-2</v>
          </cell>
        </row>
      </sheetData>
      <sheetData sheetId="3892">
        <row r="1">
          <cell r="J1">
            <v>1.7453292519943295E-2</v>
          </cell>
        </row>
      </sheetData>
      <sheetData sheetId="3893">
        <row r="1">
          <cell r="J1">
            <v>1.7453292519943295E-2</v>
          </cell>
        </row>
      </sheetData>
      <sheetData sheetId="3894">
        <row r="1">
          <cell r="J1">
            <v>1.7453292519943295E-2</v>
          </cell>
        </row>
      </sheetData>
      <sheetData sheetId="3895">
        <row r="1">
          <cell r="J1">
            <v>1.7453292519943295E-2</v>
          </cell>
        </row>
      </sheetData>
      <sheetData sheetId="3896">
        <row r="1">
          <cell r="J1">
            <v>1.7453292519943295E-2</v>
          </cell>
        </row>
      </sheetData>
      <sheetData sheetId="3897">
        <row r="1">
          <cell r="J1">
            <v>1.7453292519943295E-2</v>
          </cell>
        </row>
      </sheetData>
      <sheetData sheetId="3898">
        <row r="1">
          <cell r="J1">
            <v>1.7453292519943295E-2</v>
          </cell>
        </row>
      </sheetData>
      <sheetData sheetId="3899">
        <row r="1">
          <cell r="J1">
            <v>1.7453292519943295E-2</v>
          </cell>
        </row>
      </sheetData>
      <sheetData sheetId="3900">
        <row r="1">
          <cell r="J1">
            <v>1.7453292519943295E-2</v>
          </cell>
        </row>
      </sheetData>
      <sheetData sheetId="3901">
        <row r="1">
          <cell r="J1">
            <v>1.7453292519943295E-2</v>
          </cell>
        </row>
      </sheetData>
      <sheetData sheetId="3902">
        <row r="1">
          <cell r="J1">
            <v>1.7453292519943295E-2</v>
          </cell>
        </row>
      </sheetData>
      <sheetData sheetId="3903">
        <row r="1">
          <cell r="J1">
            <v>1.7453292519943295E-2</v>
          </cell>
        </row>
      </sheetData>
      <sheetData sheetId="3904">
        <row r="1">
          <cell r="J1">
            <v>1.7453292519943295E-2</v>
          </cell>
        </row>
      </sheetData>
      <sheetData sheetId="3905">
        <row r="1">
          <cell r="J1">
            <v>1.7453292519943295E-2</v>
          </cell>
        </row>
      </sheetData>
      <sheetData sheetId="3906">
        <row r="1">
          <cell r="J1">
            <v>1.7453292519943295E-2</v>
          </cell>
        </row>
      </sheetData>
      <sheetData sheetId="3907">
        <row r="1">
          <cell r="J1">
            <v>1.7453292519943295E-2</v>
          </cell>
        </row>
      </sheetData>
      <sheetData sheetId="3908">
        <row r="1">
          <cell r="J1">
            <v>1.7453292519943295E-2</v>
          </cell>
        </row>
      </sheetData>
      <sheetData sheetId="3909">
        <row r="1">
          <cell r="J1">
            <v>1.7453292519943295E-2</v>
          </cell>
        </row>
      </sheetData>
      <sheetData sheetId="3910">
        <row r="1">
          <cell r="J1">
            <v>1.7453292519943295E-2</v>
          </cell>
        </row>
      </sheetData>
      <sheetData sheetId="3911">
        <row r="1">
          <cell r="J1">
            <v>1.7453292519943295E-2</v>
          </cell>
        </row>
      </sheetData>
      <sheetData sheetId="3912">
        <row r="1">
          <cell r="J1">
            <v>1.7453292519943295E-2</v>
          </cell>
        </row>
      </sheetData>
      <sheetData sheetId="3913">
        <row r="1">
          <cell r="J1">
            <v>1.7453292519943295E-2</v>
          </cell>
        </row>
      </sheetData>
      <sheetData sheetId="3914">
        <row r="1">
          <cell r="J1">
            <v>1.7453292519943295E-2</v>
          </cell>
        </row>
      </sheetData>
      <sheetData sheetId="3915">
        <row r="1">
          <cell r="J1">
            <v>1.7453292519943295E-2</v>
          </cell>
        </row>
      </sheetData>
      <sheetData sheetId="3916">
        <row r="1">
          <cell r="J1">
            <v>1.7453292519943295E-2</v>
          </cell>
        </row>
      </sheetData>
      <sheetData sheetId="3917">
        <row r="1">
          <cell r="J1">
            <v>1.7453292519943295E-2</v>
          </cell>
        </row>
      </sheetData>
      <sheetData sheetId="3918">
        <row r="1">
          <cell r="J1">
            <v>1.7453292519943295E-2</v>
          </cell>
        </row>
      </sheetData>
      <sheetData sheetId="3919">
        <row r="1">
          <cell r="J1">
            <v>1.7453292519943295E-2</v>
          </cell>
        </row>
      </sheetData>
      <sheetData sheetId="3920">
        <row r="1">
          <cell r="J1">
            <v>1.7453292519943295E-2</v>
          </cell>
        </row>
      </sheetData>
      <sheetData sheetId="3921">
        <row r="1">
          <cell r="J1">
            <v>1.7453292519943295E-2</v>
          </cell>
        </row>
      </sheetData>
      <sheetData sheetId="3922">
        <row r="1">
          <cell r="J1">
            <v>1.7453292519943295E-2</v>
          </cell>
        </row>
      </sheetData>
      <sheetData sheetId="3923">
        <row r="1">
          <cell r="J1">
            <v>1.7453292519943295E-2</v>
          </cell>
        </row>
      </sheetData>
      <sheetData sheetId="3924">
        <row r="1">
          <cell r="J1">
            <v>1.7453292519943295E-2</v>
          </cell>
        </row>
      </sheetData>
      <sheetData sheetId="3925">
        <row r="1">
          <cell r="J1">
            <v>1.7453292519943295E-2</v>
          </cell>
        </row>
      </sheetData>
      <sheetData sheetId="3926">
        <row r="1">
          <cell r="J1">
            <v>1.7453292519943295E-2</v>
          </cell>
        </row>
      </sheetData>
      <sheetData sheetId="3927">
        <row r="1">
          <cell r="J1">
            <v>1.7453292519943295E-2</v>
          </cell>
        </row>
      </sheetData>
      <sheetData sheetId="3928">
        <row r="1">
          <cell r="J1">
            <v>1.7453292519943295E-2</v>
          </cell>
        </row>
      </sheetData>
      <sheetData sheetId="3929">
        <row r="1">
          <cell r="J1">
            <v>1.7453292519943295E-2</v>
          </cell>
        </row>
      </sheetData>
      <sheetData sheetId="3930">
        <row r="1">
          <cell r="J1">
            <v>1.7453292519943295E-2</v>
          </cell>
        </row>
      </sheetData>
      <sheetData sheetId="3931">
        <row r="1">
          <cell r="J1">
            <v>1.7453292519943295E-2</v>
          </cell>
        </row>
      </sheetData>
      <sheetData sheetId="3932">
        <row r="1">
          <cell r="J1">
            <v>1.7453292519943295E-2</v>
          </cell>
        </row>
      </sheetData>
      <sheetData sheetId="3933">
        <row r="1">
          <cell r="J1">
            <v>1.7453292519943295E-2</v>
          </cell>
        </row>
      </sheetData>
      <sheetData sheetId="3934">
        <row r="1">
          <cell r="J1">
            <v>1.7453292519943295E-2</v>
          </cell>
        </row>
      </sheetData>
      <sheetData sheetId="3935">
        <row r="1">
          <cell r="J1">
            <v>1.7453292519943295E-2</v>
          </cell>
        </row>
      </sheetData>
      <sheetData sheetId="3936">
        <row r="1">
          <cell r="J1">
            <v>1.7453292519943295E-2</v>
          </cell>
        </row>
      </sheetData>
      <sheetData sheetId="3937">
        <row r="1">
          <cell r="J1">
            <v>1.7453292519943295E-2</v>
          </cell>
        </row>
      </sheetData>
      <sheetData sheetId="3938">
        <row r="1">
          <cell r="J1">
            <v>1.7453292519943295E-2</v>
          </cell>
        </row>
      </sheetData>
      <sheetData sheetId="3939">
        <row r="1">
          <cell r="J1">
            <v>1.7453292519943295E-2</v>
          </cell>
        </row>
      </sheetData>
      <sheetData sheetId="3940">
        <row r="1">
          <cell r="J1">
            <v>1.7453292519943295E-2</v>
          </cell>
        </row>
      </sheetData>
      <sheetData sheetId="3941">
        <row r="1">
          <cell r="J1">
            <v>1.7453292519943295E-2</v>
          </cell>
        </row>
      </sheetData>
      <sheetData sheetId="3942">
        <row r="1">
          <cell r="J1">
            <v>1.7453292519943295E-2</v>
          </cell>
        </row>
      </sheetData>
      <sheetData sheetId="3943" refreshError="1"/>
      <sheetData sheetId="3944" refreshError="1"/>
      <sheetData sheetId="3945">
        <row r="1">
          <cell r="J1">
            <v>1.7453292519943295E-2</v>
          </cell>
        </row>
      </sheetData>
      <sheetData sheetId="3946">
        <row r="1">
          <cell r="J1">
            <v>1.7453292519943295E-2</v>
          </cell>
        </row>
      </sheetData>
      <sheetData sheetId="3947">
        <row r="1">
          <cell r="J1">
            <v>1.7453292519943295E-2</v>
          </cell>
        </row>
      </sheetData>
      <sheetData sheetId="3948">
        <row r="1">
          <cell r="J1">
            <v>1.7453292519943295E-2</v>
          </cell>
        </row>
      </sheetData>
      <sheetData sheetId="3949">
        <row r="1">
          <cell r="J1">
            <v>1.7453292519943295E-2</v>
          </cell>
        </row>
      </sheetData>
      <sheetData sheetId="3950">
        <row r="1">
          <cell r="J1">
            <v>1.7453292519943295E-2</v>
          </cell>
        </row>
      </sheetData>
      <sheetData sheetId="3951">
        <row r="1">
          <cell r="J1">
            <v>1.7453292519943295E-2</v>
          </cell>
        </row>
      </sheetData>
      <sheetData sheetId="3952">
        <row r="1">
          <cell r="J1">
            <v>1.7453292519943295E-2</v>
          </cell>
        </row>
      </sheetData>
      <sheetData sheetId="3953">
        <row r="1">
          <cell r="J1">
            <v>1.7453292519943295E-2</v>
          </cell>
        </row>
      </sheetData>
      <sheetData sheetId="3954">
        <row r="1">
          <cell r="J1">
            <v>1.7453292519943295E-2</v>
          </cell>
        </row>
      </sheetData>
      <sheetData sheetId="3955">
        <row r="1">
          <cell r="J1">
            <v>1.7453292519943295E-2</v>
          </cell>
        </row>
      </sheetData>
      <sheetData sheetId="3956">
        <row r="1">
          <cell r="J1">
            <v>1.7453292519943295E-2</v>
          </cell>
        </row>
      </sheetData>
      <sheetData sheetId="3957">
        <row r="1">
          <cell r="J1">
            <v>1.7453292519943295E-2</v>
          </cell>
        </row>
      </sheetData>
      <sheetData sheetId="3958">
        <row r="1">
          <cell r="J1">
            <v>1.7453292519943295E-2</v>
          </cell>
        </row>
      </sheetData>
      <sheetData sheetId="3959">
        <row r="1">
          <cell r="J1">
            <v>1.7453292519943295E-2</v>
          </cell>
        </row>
      </sheetData>
      <sheetData sheetId="3960" refreshError="1"/>
      <sheetData sheetId="3961" refreshError="1"/>
      <sheetData sheetId="3962">
        <row r="1">
          <cell r="J1">
            <v>1.7453292519943295E-2</v>
          </cell>
        </row>
      </sheetData>
      <sheetData sheetId="3963">
        <row r="1">
          <cell r="J1">
            <v>1.7453292519943295E-2</v>
          </cell>
        </row>
      </sheetData>
      <sheetData sheetId="3964">
        <row r="1">
          <cell r="J1">
            <v>1.7453292519943295E-2</v>
          </cell>
        </row>
      </sheetData>
      <sheetData sheetId="3965">
        <row r="1">
          <cell r="J1">
            <v>1.7453292519943295E-2</v>
          </cell>
        </row>
      </sheetData>
      <sheetData sheetId="3966">
        <row r="1">
          <cell r="J1">
            <v>1.7453292519943295E-2</v>
          </cell>
        </row>
      </sheetData>
      <sheetData sheetId="3967">
        <row r="1">
          <cell r="J1">
            <v>1.7453292519943295E-2</v>
          </cell>
        </row>
      </sheetData>
      <sheetData sheetId="3968">
        <row r="1">
          <cell r="J1">
            <v>1.7453292519943295E-2</v>
          </cell>
        </row>
      </sheetData>
      <sheetData sheetId="3969">
        <row r="1">
          <cell r="J1">
            <v>1.7453292519943295E-2</v>
          </cell>
        </row>
      </sheetData>
      <sheetData sheetId="3970">
        <row r="1">
          <cell r="J1">
            <v>1.7453292519943295E-2</v>
          </cell>
        </row>
      </sheetData>
      <sheetData sheetId="3971">
        <row r="1">
          <cell r="J1">
            <v>1.7453292519943295E-2</v>
          </cell>
        </row>
      </sheetData>
      <sheetData sheetId="3972">
        <row r="1">
          <cell r="J1">
            <v>1.7453292519943295E-2</v>
          </cell>
        </row>
      </sheetData>
      <sheetData sheetId="3973">
        <row r="1">
          <cell r="J1">
            <v>1.7453292519943295E-2</v>
          </cell>
        </row>
      </sheetData>
      <sheetData sheetId="3974">
        <row r="1">
          <cell r="J1">
            <v>1.7453292519943295E-2</v>
          </cell>
        </row>
      </sheetData>
      <sheetData sheetId="3975">
        <row r="1">
          <cell r="J1">
            <v>1.7453292519943295E-2</v>
          </cell>
        </row>
      </sheetData>
      <sheetData sheetId="3976">
        <row r="1">
          <cell r="J1">
            <v>1.7453292519943295E-2</v>
          </cell>
        </row>
      </sheetData>
      <sheetData sheetId="3977">
        <row r="1">
          <cell r="J1">
            <v>1.7453292519943295E-2</v>
          </cell>
        </row>
      </sheetData>
      <sheetData sheetId="3978">
        <row r="1">
          <cell r="J1">
            <v>1.7453292519943295E-2</v>
          </cell>
        </row>
      </sheetData>
      <sheetData sheetId="3979">
        <row r="1">
          <cell r="J1">
            <v>1.7453292519943295E-2</v>
          </cell>
        </row>
      </sheetData>
      <sheetData sheetId="3980">
        <row r="1">
          <cell r="J1">
            <v>1.7453292519943295E-2</v>
          </cell>
        </row>
      </sheetData>
      <sheetData sheetId="3981">
        <row r="1">
          <cell r="J1">
            <v>1.7453292519943295E-2</v>
          </cell>
        </row>
      </sheetData>
      <sheetData sheetId="3982">
        <row r="1">
          <cell r="J1">
            <v>1.7453292519943295E-2</v>
          </cell>
        </row>
      </sheetData>
      <sheetData sheetId="3983">
        <row r="1">
          <cell r="J1">
            <v>1.7453292519943295E-2</v>
          </cell>
        </row>
      </sheetData>
      <sheetData sheetId="3984">
        <row r="1">
          <cell r="J1">
            <v>1.7453292519943295E-2</v>
          </cell>
        </row>
      </sheetData>
      <sheetData sheetId="3985">
        <row r="1">
          <cell r="J1">
            <v>1.7453292519943295E-2</v>
          </cell>
        </row>
      </sheetData>
      <sheetData sheetId="3986">
        <row r="1">
          <cell r="J1">
            <v>1.7453292519943295E-2</v>
          </cell>
        </row>
      </sheetData>
      <sheetData sheetId="3987">
        <row r="1">
          <cell r="J1">
            <v>1.7453292519943295E-2</v>
          </cell>
        </row>
      </sheetData>
      <sheetData sheetId="3988">
        <row r="1">
          <cell r="J1">
            <v>1.7453292519943295E-2</v>
          </cell>
        </row>
      </sheetData>
      <sheetData sheetId="3989">
        <row r="1">
          <cell r="J1">
            <v>1.7453292519943295E-2</v>
          </cell>
        </row>
      </sheetData>
      <sheetData sheetId="3990">
        <row r="1">
          <cell r="J1">
            <v>1.7453292519943295E-2</v>
          </cell>
        </row>
      </sheetData>
      <sheetData sheetId="3991">
        <row r="1">
          <cell r="J1">
            <v>1.7453292519943295E-2</v>
          </cell>
        </row>
      </sheetData>
      <sheetData sheetId="3992">
        <row r="1">
          <cell r="J1">
            <v>1.7453292519943295E-2</v>
          </cell>
        </row>
      </sheetData>
      <sheetData sheetId="3993">
        <row r="1">
          <cell r="J1">
            <v>1.7453292519943295E-2</v>
          </cell>
        </row>
      </sheetData>
      <sheetData sheetId="3994">
        <row r="1">
          <cell r="J1">
            <v>1.7453292519943295E-2</v>
          </cell>
        </row>
      </sheetData>
      <sheetData sheetId="3995">
        <row r="1">
          <cell r="J1">
            <v>1.7453292519943295E-2</v>
          </cell>
        </row>
      </sheetData>
      <sheetData sheetId="3996">
        <row r="1">
          <cell r="J1">
            <v>1.7453292519943295E-2</v>
          </cell>
        </row>
      </sheetData>
      <sheetData sheetId="3997">
        <row r="1">
          <cell r="J1">
            <v>1.7453292519943295E-2</v>
          </cell>
        </row>
      </sheetData>
      <sheetData sheetId="3998">
        <row r="1">
          <cell r="J1">
            <v>1.7453292519943295E-2</v>
          </cell>
        </row>
      </sheetData>
      <sheetData sheetId="3999">
        <row r="1">
          <cell r="J1">
            <v>1.7453292519943295E-2</v>
          </cell>
        </row>
      </sheetData>
      <sheetData sheetId="4000">
        <row r="1">
          <cell r="J1">
            <v>1.7453292519943295E-2</v>
          </cell>
        </row>
      </sheetData>
      <sheetData sheetId="4001">
        <row r="1">
          <cell r="J1">
            <v>1.7453292519943295E-2</v>
          </cell>
        </row>
      </sheetData>
      <sheetData sheetId="4002">
        <row r="1">
          <cell r="J1">
            <v>1.7453292519943295E-2</v>
          </cell>
        </row>
      </sheetData>
      <sheetData sheetId="4003">
        <row r="1">
          <cell r="J1">
            <v>1.7453292519943295E-2</v>
          </cell>
        </row>
      </sheetData>
      <sheetData sheetId="4004">
        <row r="1">
          <cell r="J1">
            <v>1.7453292519943295E-2</v>
          </cell>
        </row>
      </sheetData>
      <sheetData sheetId="4005">
        <row r="1">
          <cell r="J1">
            <v>1.7453292519943295E-2</v>
          </cell>
        </row>
      </sheetData>
      <sheetData sheetId="4006">
        <row r="1">
          <cell r="J1">
            <v>1.7453292519943295E-2</v>
          </cell>
        </row>
      </sheetData>
      <sheetData sheetId="4007">
        <row r="1">
          <cell r="J1">
            <v>1.7453292519943295E-2</v>
          </cell>
        </row>
      </sheetData>
      <sheetData sheetId="4008">
        <row r="1">
          <cell r="J1">
            <v>1.7453292519943295E-2</v>
          </cell>
        </row>
      </sheetData>
      <sheetData sheetId="4009">
        <row r="1">
          <cell r="J1">
            <v>1.7453292519943295E-2</v>
          </cell>
        </row>
      </sheetData>
      <sheetData sheetId="4010">
        <row r="1">
          <cell r="J1">
            <v>1.7453292519943295E-2</v>
          </cell>
        </row>
      </sheetData>
      <sheetData sheetId="4011">
        <row r="1">
          <cell r="J1">
            <v>1.7453292519943295E-2</v>
          </cell>
        </row>
      </sheetData>
      <sheetData sheetId="4012">
        <row r="1">
          <cell r="J1">
            <v>1.7453292519943295E-2</v>
          </cell>
        </row>
      </sheetData>
      <sheetData sheetId="4013">
        <row r="1">
          <cell r="J1">
            <v>1.7453292519943295E-2</v>
          </cell>
        </row>
      </sheetData>
      <sheetData sheetId="4014">
        <row r="1">
          <cell r="J1">
            <v>1.7453292519943295E-2</v>
          </cell>
        </row>
      </sheetData>
      <sheetData sheetId="4015">
        <row r="1">
          <cell r="J1">
            <v>1.7453292519943295E-2</v>
          </cell>
        </row>
      </sheetData>
      <sheetData sheetId="4016">
        <row r="1">
          <cell r="J1">
            <v>1.7453292519943295E-2</v>
          </cell>
        </row>
      </sheetData>
      <sheetData sheetId="4017">
        <row r="1">
          <cell r="J1">
            <v>1.7453292519943295E-2</v>
          </cell>
        </row>
      </sheetData>
      <sheetData sheetId="4018">
        <row r="1">
          <cell r="J1">
            <v>1.7453292519943295E-2</v>
          </cell>
        </row>
      </sheetData>
      <sheetData sheetId="4019">
        <row r="1">
          <cell r="J1">
            <v>1.7453292519943295E-2</v>
          </cell>
        </row>
      </sheetData>
      <sheetData sheetId="4020">
        <row r="1">
          <cell r="J1">
            <v>1.7453292519943295E-2</v>
          </cell>
        </row>
      </sheetData>
      <sheetData sheetId="4021">
        <row r="1">
          <cell r="J1">
            <v>1.7453292519943295E-2</v>
          </cell>
        </row>
      </sheetData>
      <sheetData sheetId="4022">
        <row r="1">
          <cell r="J1">
            <v>1.7453292519943295E-2</v>
          </cell>
        </row>
      </sheetData>
      <sheetData sheetId="4023">
        <row r="1">
          <cell r="J1">
            <v>1.7453292519943295E-2</v>
          </cell>
        </row>
      </sheetData>
      <sheetData sheetId="4024">
        <row r="1">
          <cell r="J1">
            <v>1.7453292519943295E-2</v>
          </cell>
        </row>
      </sheetData>
      <sheetData sheetId="4025">
        <row r="1">
          <cell r="J1">
            <v>1.7453292519943295E-2</v>
          </cell>
        </row>
      </sheetData>
      <sheetData sheetId="4026">
        <row r="1">
          <cell r="J1">
            <v>1.7453292519943295E-2</v>
          </cell>
        </row>
      </sheetData>
      <sheetData sheetId="4027">
        <row r="1">
          <cell r="J1">
            <v>1.7453292519943295E-2</v>
          </cell>
        </row>
      </sheetData>
      <sheetData sheetId="4028">
        <row r="1">
          <cell r="J1">
            <v>1.7453292519943295E-2</v>
          </cell>
        </row>
      </sheetData>
      <sheetData sheetId="4029">
        <row r="1">
          <cell r="J1">
            <v>1.7453292519943295E-2</v>
          </cell>
        </row>
      </sheetData>
      <sheetData sheetId="4030" refreshError="1"/>
      <sheetData sheetId="4031">
        <row r="1">
          <cell r="J1">
            <v>1.7453292519943295E-2</v>
          </cell>
        </row>
      </sheetData>
      <sheetData sheetId="4032">
        <row r="1">
          <cell r="J1">
            <v>1.7453292519943295E-2</v>
          </cell>
        </row>
      </sheetData>
      <sheetData sheetId="4033">
        <row r="1">
          <cell r="J1">
            <v>1.7453292519943295E-2</v>
          </cell>
        </row>
      </sheetData>
      <sheetData sheetId="4034">
        <row r="1">
          <cell r="J1">
            <v>1.7453292519943295E-2</v>
          </cell>
        </row>
      </sheetData>
      <sheetData sheetId="4035">
        <row r="1">
          <cell r="J1">
            <v>1.7453292519943295E-2</v>
          </cell>
        </row>
      </sheetData>
      <sheetData sheetId="4036">
        <row r="1">
          <cell r="J1">
            <v>1.7453292519943295E-2</v>
          </cell>
        </row>
      </sheetData>
      <sheetData sheetId="4037">
        <row r="1">
          <cell r="J1">
            <v>1.7453292519943295E-2</v>
          </cell>
        </row>
      </sheetData>
      <sheetData sheetId="4038" refreshError="1"/>
      <sheetData sheetId="4039">
        <row r="1">
          <cell r="J1">
            <v>1.7453292519943295E-2</v>
          </cell>
        </row>
      </sheetData>
      <sheetData sheetId="4040">
        <row r="1">
          <cell r="J1">
            <v>1.7453292519943295E-2</v>
          </cell>
        </row>
      </sheetData>
      <sheetData sheetId="4041">
        <row r="1">
          <cell r="J1">
            <v>1.7453292519943295E-2</v>
          </cell>
        </row>
      </sheetData>
      <sheetData sheetId="4042">
        <row r="1">
          <cell r="J1">
            <v>1.7453292519943295E-2</v>
          </cell>
        </row>
      </sheetData>
      <sheetData sheetId="4043">
        <row r="1">
          <cell r="J1">
            <v>1.7453292519943295E-2</v>
          </cell>
        </row>
      </sheetData>
      <sheetData sheetId="4044">
        <row r="1">
          <cell r="J1">
            <v>1.7453292519943295E-2</v>
          </cell>
        </row>
      </sheetData>
      <sheetData sheetId="4045">
        <row r="1">
          <cell r="J1">
            <v>1.7453292519943295E-2</v>
          </cell>
        </row>
      </sheetData>
      <sheetData sheetId="4046">
        <row r="1">
          <cell r="J1">
            <v>1.7453292519943295E-2</v>
          </cell>
        </row>
      </sheetData>
      <sheetData sheetId="4047">
        <row r="1">
          <cell r="J1">
            <v>1.7453292519943295E-2</v>
          </cell>
        </row>
      </sheetData>
      <sheetData sheetId="4048">
        <row r="1">
          <cell r="J1">
            <v>1.7453292519943295E-2</v>
          </cell>
        </row>
      </sheetData>
      <sheetData sheetId="4049">
        <row r="1">
          <cell r="J1">
            <v>1.7453292519943295E-2</v>
          </cell>
        </row>
      </sheetData>
      <sheetData sheetId="4050">
        <row r="1">
          <cell r="J1">
            <v>1.7453292519943295E-2</v>
          </cell>
        </row>
      </sheetData>
      <sheetData sheetId="4051" refreshError="1"/>
      <sheetData sheetId="4052">
        <row r="1">
          <cell r="J1">
            <v>1.7453292519943295E-2</v>
          </cell>
        </row>
      </sheetData>
      <sheetData sheetId="4053">
        <row r="1">
          <cell r="J1">
            <v>1.7453292519943295E-2</v>
          </cell>
        </row>
      </sheetData>
      <sheetData sheetId="4054">
        <row r="1">
          <cell r="J1">
            <v>1.7453292519943295E-2</v>
          </cell>
        </row>
      </sheetData>
      <sheetData sheetId="4055">
        <row r="1">
          <cell r="J1">
            <v>1.7453292519943295E-2</v>
          </cell>
        </row>
      </sheetData>
      <sheetData sheetId="4056">
        <row r="1">
          <cell r="J1">
            <v>1.7453292519943295E-2</v>
          </cell>
        </row>
      </sheetData>
      <sheetData sheetId="4057">
        <row r="1">
          <cell r="J1">
            <v>1.7453292519943295E-2</v>
          </cell>
        </row>
      </sheetData>
      <sheetData sheetId="4058">
        <row r="1">
          <cell r="J1">
            <v>1.7453292519943295E-2</v>
          </cell>
        </row>
      </sheetData>
      <sheetData sheetId="4059">
        <row r="1">
          <cell r="J1">
            <v>1.7453292519943295E-2</v>
          </cell>
        </row>
      </sheetData>
      <sheetData sheetId="4060">
        <row r="1">
          <cell r="J1">
            <v>1.7453292519943295E-2</v>
          </cell>
        </row>
      </sheetData>
      <sheetData sheetId="4061">
        <row r="1">
          <cell r="J1">
            <v>1.7453292519943295E-2</v>
          </cell>
        </row>
      </sheetData>
      <sheetData sheetId="4062">
        <row r="1">
          <cell r="J1">
            <v>1.7453292519943295E-2</v>
          </cell>
        </row>
      </sheetData>
      <sheetData sheetId="4063">
        <row r="1">
          <cell r="J1">
            <v>1.7453292519943295E-2</v>
          </cell>
        </row>
      </sheetData>
      <sheetData sheetId="4064">
        <row r="1">
          <cell r="J1">
            <v>1.7453292519943295E-2</v>
          </cell>
        </row>
      </sheetData>
      <sheetData sheetId="4065">
        <row r="1">
          <cell r="J1">
            <v>1.7453292519943295E-2</v>
          </cell>
        </row>
      </sheetData>
      <sheetData sheetId="4066">
        <row r="1">
          <cell r="J1">
            <v>1.7453292519943295E-2</v>
          </cell>
        </row>
      </sheetData>
      <sheetData sheetId="4067">
        <row r="1">
          <cell r="J1">
            <v>1.7453292519943295E-2</v>
          </cell>
        </row>
      </sheetData>
      <sheetData sheetId="4068">
        <row r="1">
          <cell r="J1">
            <v>1.7453292519943295E-2</v>
          </cell>
        </row>
      </sheetData>
      <sheetData sheetId="4069">
        <row r="1">
          <cell r="J1">
            <v>1.7453292519943295E-2</v>
          </cell>
        </row>
      </sheetData>
      <sheetData sheetId="4070">
        <row r="1">
          <cell r="J1">
            <v>1.7453292519943295E-2</v>
          </cell>
        </row>
      </sheetData>
      <sheetData sheetId="4071">
        <row r="1">
          <cell r="J1">
            <v>1.7453292519943295E-2</v>
          </cell>
        </row>
      </sheetData>
      <sheetData sheetId="4072">
        <row r="1">
          <cell r="J1">
            <v>1.7453292519943295E-2</v>
          </cell>
        </row>
      </sheetData>
      <sheetData sheetId="4073">
        <row r="1">
          <cell r="J1">
            <v>1.7453292519943295E-2</v>
          </cell>
        </row>
      </sheetData>
      <sheetData sheetId="4074">
        <row r="1">
          <cell r="J1">
            <v>1.7453292519943295E-2</v>
          </cell>
        </row>
      </sheetData>
      <sheetData sheetId="4075">
        <row r="1">
          <cell r="J1">
            <v>1.7453292519943295E-2</v>
          </cell>
        </row>
      </sheetData>
      <sheetData sheetId="4076">
        <row r="1">
          <cell r="J1">
            <v>1.7453292519943295E-2</v>
          </cell>
        </row>
      </sheetData>
      <sheetData sheetId="4077">
        <row r="1">
          <cell r="J1">
            <v>1.7453292519943295E-2</v>
          </cell>
        </row>
      </sheetData>
      <sheetData sheetId="4078">
        <row r="1">
          <cell r="J1">
            <v>1.7453292519943295E-2</v>
          </cell>
        </row>
      </sheetData>
      <sheetData sheetId="4079">
        <row r="1">
          <cell r="J1">
            <v>1.7453292519943295E-2</v>
          </cell>
        </row>
      </sheetData>
      <sheetData sheetId="4080">
        <row r="1">
          <cell r="J1">
            <v>1.7453292519943295E-2</v>
          </cell>
        </row>
      </sheetData>
      <sheetData sheetId="4081">
        <row r="1">
          <cell r="J1">
            <v>1.7453292519943295E-2</v>
          </cell>
        </row>
      </sheetData>
      <sheetData sheetId="4082">
        <row r="1">
          <cell r="J1">
            <v>1.7453292519943295E-2</v>
          </cell>
        </row>
      </sheetData>
      <sheetData sheetId="4083">
        <row r="1">
          <cell r="J1">
            <v>1.7453292519943295E-2</v>
          </cell>
        </row>
      </sheetData>
      <sheetData sheetId="4084">
        <row r="1">
          <cell r="J1">
            <v>1.7453292519943295E-2</v>
          </cell>
        </row>
      </sheetData>
      <sheetData sheetId="4085">
        <row r="1">
          <cell r="J1">
            <v>1.7453292519943295E-2</v>
          </cell>
        </row>
      </sheetData>
      <sheetData sheetId="4086">
        <row r="1">
          <cell r="J1">
            <v>1.7453292519943295E-2</v>
          </cell>
        </row>
      </sheetData>
      <sheetData sheetId="4087">
        <row r="1">
          <cell r="J1">
            <v>1.7453292519943295E-2</v>
          </cell>
        </row>
      </sheetData>
      <sheetData sheetId="4088">
        <row r="1">
          <cell r="J1">
            <v>1.7453292519943295E-2</v>
          </cell>
        </row>
      </sheetData>
      <sheetData sheetId="4089">
        <row r="1">
          <cell r="J1">
            <v>1.7453292519943295E-2</v>
          </cell>
        </row>
      </sheetData>
      <sheetData sheetId="4090">
        <row r="1">
          <cell r="J1">
            <v>1.7453292519943295E-2</v>
          </cell>
        </row>
      </sheetData>
      <sheetData sheetId="4091">
        <row r="1">
          <cell r="J1">
            <v>1.7453292519943295E-2</v>
          </cell>
        </row>
      </sheetData>
      <sheetData sheetId="4092">
        <row r="1">
          <cell r="J1">
            <v>1.7453292519943295E-2</v>
          </cell>
        </row>
      </sheetData>
      <sheetData sheetId="4093">
        <row r="1">
          <cell r="J1">
            <v>1.7453292519943295E-2</v>
          </cell>
        </row>
      </sheetData>
      <sheetData sheetId="4094">
        <row r="1">
          <cell r="J1">
            <v>1.7453292519943295E-2</v>
          </cell>
        </row>
      </sheetData>
      <sheetData sheetId="4095">
        <row r="1">
          <cell r="J1">
            <v>1.7453292519943295E-2</v>
          </cell>
        </row>
      </sheetData>
      <sheetData sheetId="4096">
        <row r="1">
          <cell r="J1">
            <v>1.7453292519943295E-2</v>
          </cell>
        </row>
      </sheetData>
      <sheetData sheetId="4097">
        <row r="1">
          <cell r="J1">
            <v>1.7453292519943295E-2</v>
          </cell>
        </row>
      </sheetData>
      <sheetData sheetId="4098">
        <row r="1">
          <cell r="J1">
            <v>1.7453292519943295E-2</v>
          </cell>
        </row>
      </sheetData>
      <sheetData sheetId="4099">
        <row r="1">
          <cell r="J1">
            <v>1.7453292519943295E-2</v>
          </cell>
        </row>
      </sheetData>
      <sheetData sheetId="4100">
        <row r="1">
          <cell r="J1">
            <v>1.7453292519943295E-2</v>
          </cell>
        </row>
      </sheetData>
      <sheetData sheetId="4101">
        <row r="1">
          <cell r="J1">
            <v>1.7453292519943295E-2</v>
          </cell>
        </row>
      </sheetData>
      <sheetData sheetId="4102">
        <row r="1">
          <cell r="J1">
            <v>1.7453292519943295E-2</v>
          </cell>
        </row>
      </sheetData>
      <sheetData sheetId="4103">
        <row r="1">
          <cell r="J1">
            <v>1.7453292519943295E-2</v>
          </cell>
        </row>
      </sheetData>
      <sheetData sheetId="4104">
        <row r="1">
          <cell r="J1">
            <v>1.7453292519943295E-2</v>
          </cell>
        </row>
      </sheetData>
      <sheetData sheetId="4105">
        <row r="1">
          <cell r="J1">
            <v>1.7453292519943295E-2</v>
          </cell>
        </row>
      </sheetData>
      <sheetData sheetId="4106">
        <row r="1">
          <cell r="J1">
            <v>1.7453292519943295E-2</v>
          </cell>
        </row>
      </sheetData>
      <sheetData sheetId="4107">
        <row r="1">
          <cell r="J1">
            <v>1.7453292519943295E-2</v>
          </cell>
        </row>
      </sheetData>
      <sheetData sheetId="4108">
        <row r="1">
          <cell r="J1">
            <v>1.7453292519943295E-2</v>
          </cell>
        </row>
      </sheetData>
      <sheetData sheetId="4109">
        <row r="1">
          <cell r="J1">
            <v>1.7453292519943295E-2</v>
          </cell>
        </row>
      </sheetData>
      <sheetData sheetId="4110">
        <row r="1">
          <cell r="J1">
            <v>1.7453292519943295E-2</v>
          </cell>
        </row>
      </sheetData>
      <sheetData sheetId="4111">
        <row r="1">
          <cell r="J1">
            <v>1.7453292519943295E-2</v>
          </cell>
        </row>
      </sheetData>
      <sheetData sheetId="4112">
        <row r="1">
          <cell r="J1">
            <v>1.7453292519943295E-2</v>
          </cell>
        </row>
      </sheetData>
      <sheetData sheetId="4113">
        <row r="1">
          <cell r="J1">
            <v>1.7453292519943295E-2</v>
          </cell>
        </row>
      </sheetData>
      <sheetData sheetId="4114">
        <row r="1">
          <cell r="J1">
            <v>1.7453292519943295E-2</v>
          </cell>
        </row>
      </sheetData>
      <sheetData sheetId="4115">
        <row r="1">
          <cell r="J1">
            <v>1.7453292519943295E-2</v>
          </cell>
        </row>
      </sheetData>
      <sheetData sheetId="4116">
        <row r="1">
          <cell r="J1">
            <v>1.7453292519943295E-2</v>
          </cell>
        </row>
      </sheetData>
      <sheetData sheetId="4117">
        <row r="1">
          <cell r="J1">
            <v>1.7453292519943295E-2</v>
          </cell>
        </row>
      </sheetData>
      <sheetData sheetId="4118">
        <row r="1">
          <cell r="J1">
            <v>1.7453292519943295E-2</v>
          </cell>
        </row>
      </sheetData>
      <sheetData sheetId="4119">
        <row r="1">
          <cell r="J1">
            <v>1.7453292519943295E-2</v>
          </cell>
        </row>
      </sheetData>
      <sheetData sheetId="4120">
        <row r="1">
          <cell r="J1">
            <v>1.7453292519943295E-2</v>
          </cell>
        </row>
      </sheetData>
      <sheetData sheetId="4121">
        <row r="1">
          <cell r="J1">
            <v>1.7453292519943295E-2</v>
          </cell>
        </row>
      </sheetData>
      <sheetData sheetId="4122">
        <row r="1">
          <cell r="J1">
            <v>1.7453292519943295E-2</v>
          </cell>
        </row>
      </sheetData>
      <sheetData sheetId="4123">
        <row r="1">
          <cell r="J1">
            <v>1.7453292519943295E-2</v>
          </cell>
        </row>
      </sheetData>
      <sheetData sheetId="4124">
        <row r="1">
          <cell r="J1">
            <v>1.7453292519943295E-2</v>
          </cell>
        </row>
      </sheetData>
      <sheetData sheetId="4125">
        <row r="1">
          <cell r="J1">
            <v>1.7453292519943295E-2</v>
          </cell>
        </row>
      </sheetData>
      <sheetData sheetId="4126">
        <row r="1">
          <cell r="J1">
            <v>1.7453292519943295E-2</v>
          </cell>
        </row>
      </sheetData>
      <sheetData sheetId="4127">
        <row r="1">
          <cell r="J1">
            <v>1.7453292519943295E-2</v>
          </cell>
        </row>
      </sheetData>
      <sheetData sheetId="4128">
        <row r="1">
          <cell r="J1">
            <v>1.7453292519943295E-2</v>
          </cell>
        </row>
      </sheetData>
      <sheetData sheetId="4129">
        <row r="1">
          <cell r="J1">
            <v>1.7453292519943295E-2</v>
          </cell>
        </row>
      </sheetData>
      <sheetData sheetId="4130">
        <row r="1">
          <cell r="J1">
            <v>1.7453292519943295E-2</v>
          </cell>
        </row>
      </sheetData>
      <sheetData sheetId="4131">
        <row r="1">
          <cell r="J1">
            <v>1.7453292519943295E-2</v>
          </cell>
        </row>
      </sheetData>
      <sheetData sheetId="4132">
        <row r="1">
          <cell r="J1">
            <v>1.7453292519943295E-2</v>
          </cell>
        </row>
      </sheetData>
      <sheetData sheetId="4133">
        <row r="1">
          <cell r="J1">
            <v>1.7453292519943295E-2</v>
          </cell>
        </row>
      </sheetData>
      <sheetData sheetId="4134">
        <row r="1">
          <cell r="J1">
            <v>1.7453292519943295E-2</v>
          </cell>
        </row>
      </sheetData>
      <sheetData sheetId="4135">
        <row r="1">
          <cell r="J1">
            <v>1.7453292519943295E-2</v>
          </cell>
        </row>
      </sheetData>
      <sheetData sheetId="4136">
        <row r="1">
          <cell r="J1">
            <v>1.7453292519943295E-2</v>
          </cell>
        </row>
      </sheetData>
      <sheetData sheetId="4137">
        <row r="1">
          <cell r="J1">
            <v>1.7453292519943295E-2</v>
          </cell>
        </row>
      </sheetData>
      <sheetData sheetId="4138">
        <row r="1">
          <cell r="J1">
            <v>1.7453292519943295E-2</v>
          </cell>
        </row>
      </sheetData>
      <sheetData sheetId="4139">
        <row r="1">
          <cell r="J1">
            <v>1.7453292519943295E-2</v>
          </cell>
        </row>
      </sheetData>
      <sheetData sheetId="4140">
        <row r="1">
          <cell r="J1">
            <v>1.7453292519943295E-2</v>
          </cell>
        </row>
      </sheetData>
      <sheetData sheetId="4141">
        <row r="1">
          <cell r="J1">
            <v>1.7453292519943295E-2</v>
          </cell>
        </row>
      </sheetData>
      <sheetData sheetId="4142">
        <row r="1">
          <cell r="J1">
            <v>1.7453292519943295E-2</v>
          </cell>
        </row>
      </sheetData>
      <sheetData sheetId="4143">
        <row r="1">
          <cell r="J1">
            <v>1.7453292519943295E-2</v>
          </cell>
        </row>
      </sheetData>
      <sheetData sheetId="4144">
        <row r="1">
          <cell r="J1">
            <v>1.7453292519943295E-2</v>
          </cell>
        </row>
      </sheetData>
      <sheetData sheetId="4145">
        <row r="1">
          <cell r="J1">
            <v>1.7453292519943295E-2</v>
          </cell>
        </row>
      </sheetData>
      <sheetData sheetId="4146">
        <row r="1">
          <cell r="J1">
            <v>1.7453292519943295E-2</v>
          </cell>
        </row>
      </sheetData>
      <sheetData sheetId="4147">
        <row r="1">
          <cell r="J1">
            <v>1.7453292519943295E-2</v>
          </cell>
        </row>
      </sheetData>
      <sheetData sheetId="4148">
        <row r="1">
          <cell r="J1">
            <v>1.7453292519943295E-2</v>
          </cell>
        </row>
      </sheetData>
      <sheetData sheetId="4149">
        <row r="1">
          <cell r="J1">
            <v>1.7453292519943295E-2</v>
          </cell>
        </row>
      </sheetData>
      <sheetData sheetId="4150">
        <row r="1">
          <cell r="J1">
            <v>1.7453292519943295E-2</v>
          </cell>
        </row>
      </sheetData>
      <sheetData sheetId="4151">
        <row r="1">
          <cell r="J1">
            <v>1.7453292519943295E-2</v>
          </cell>
        </row>
      </sheetData>
      <sheetData sheetId="4152">
        <row r="1">
          <cell r="J1">
            <v>1.7453292519943295E-2</v>
          </cell>
        </row>
      </sheetData>
      <sheetData sheetId="4153">
        <row r="1">
          <cell r="J1">
            <v>1.7453292519943295E-2</v>
          </cell>
        </row>
      </sheetData>
      <sheetData sheetId="4154">
        <row r="1">
          <cell r="J1">
            <v>1.7453292519943295E-2</v>
          </cell>
        </row>
      </sheetData>
      <sheetData sheetId="4155">
        <row r="1">
          <cell r="J1">
            <v>1.7453292519943295E-2</v>
          </cell>
        </row>
      </sheetData>
      <sheetData sheetId="4156">
        <row r="1">
          <cell r="J1">
            <v>1.7453292519943295E-2</v>
          </cell>
        </row>
      </sheetData>
      <sheetData sheetId="4157">
        <row r="1">
          <cell r="J1">
            <v>1.7453292519943295E-2</v>
          </cell>
        </row>
      </sheetData>
      <sheetData sheetId="4158">
        <row r="1">
          <cell r="J1">
            <v>1.7453292519943295E-2</v>
          </cell>
        </row>
      </sheetData>
      <sheetData sheetId="4159">
        <row r="1">
          <cell r="J1">
            <v>1.7453292519943295E-2</v>
          </cell>
        </row>
      </sheetData>
      <sheetData sheetId="4160">
        <row r="1">
          <cell r="J1">
            <v>1.7453292519943295E-2</v>
          </cell>
        </row>
      </sheetData>
      <sheetData sheetId="4161">
        <row r="1">
          <cell r="J1">
            <v>1.7453292519943295E-2</v>
          </cell>
        </row>
      </sheetData>
      <sheetData sheetId="4162">
        <row r="1">
          <cell r="J1">
            <v>1.7453292519943295E-2</v>
          </cell>
        </row>
      </sheetData>
      <sheetData sheetId="4163">
        <row r="1">
          <cell r="J1">
            <v>1.7453292519943295E-2</v>
          </cell>
        </row>
      </sheetData>
      <sheetData sheetId="4164">
        <row r="1">
          <cell r="J1">
            <v>1.7453292519943295E-2</v>
          </cell>
        </row>
      </sheetData>
      <sheetData sheetId="4165">
        <row r="1">
          <cell r="J1">
            <v>1.7453292519943295E-2</v>
          </cell>
        </row>
      </sheetData>
      <sheetData sheetId="4166">
        <row r="1">
          <cell r="J1">
            <v>1.7453292519943295E-2</v>
          </cell>
        </row>
      </sheetData>
      <sheetData sheetId="4167">
        <row r="1">
          <cell r="J1">
            <v>1.7453292519943295E-2</v>
          </cell>
        </row>
      </sheetData>
      <sheetData sheetId="4168">
        <row r="1">
          <cell r="J1">
            <v>1.7453292519943295E-2</v>
          </cell>
        </row>
      </sheetData>
      <sheetData sheetId="4169">
        <row r="1">
          <cell r="J1">
            <v>1.7453292519943295E-2</v>
          </cell>
        </row>
      </sheetData>
      <sheetData sheetId="4170">
        <row r="1">
          <cell r="J1">
            <v>1.7453292519943295E-2</v>
          </cell>
        </row>
      </sheetData>
      <sheetData sheetId="4171">
        <row r="1">
          <cell r="J1">
            <v>1.7453292519943295E-2</v>
          </cell>
        </row>
      </sheetData>
      <sheetData sheetId="4172">
        <row r="1">
          <cell r="J1">
            <v>1.7453292519943295E-2</v>
          </cell>
        </row>
      </sheetData>
      <sheetData sheetId="4173">
        <row r="1">
          <cell r="J1">
            <v>1.7453292519943295E-2</v>
          </cell>
        </row>
      </sheetData>
      <sheetData sheetId="4174">
        <row r="1">
          <cell r="J1">
            <v>1.7453292519943295E-2</v>
          </cell>
        </row>
      </sheetData>
      <sheetData sheetId="4175">
        <row r="1">
          <cell r="J1">
            <v>1.7453292519943295E-2</v>
          </cell>
        </row>
      </sheetData>
      <sheetData sheetId="4176">
        <row r="1">
          <cell r="J1">
            <v>1.7453292519943295E-2</v>
          </cell>
        </row>
      </sheetData>
      <sheetData sheetId="4177">
        <row r="1">
          <cell r="J1">
            <v>1.7453292519943295E-2</v>
          </cell>
        </row>
      </sheetData>
      <sheetData sheetId="4178">
        <row r="1">
          <cell r="J1">
            <v>1.7453292519943295E-2</v>
          </cell>
        </row>
      </sheetData>
      <sheetData sheetId="4179">
        <row r="1">
          <cell r="J1">
            <v>1.7453292519943295E-2</v>
          </cell>
        </row>
      </sheetData>
      <sheetData sheetId="4180">
        <row r="1">
          <cell r="J1">
            <v>1.7453292519943295E-2</v>
          </cell>
        </row>
      </sheetData>
      <sheetData sheetId="4181">
        <row r="1">
          <cell r="J1">
            <v>1.7453292519943295E-2</v>
          </cell>
        </row>
      </sheetData>
      <sheetData sheetId="4182">
        <row r="1">
          <cell r="J1">
            <v>1.7453292519943295E-2</v>
          </cell>
        </row>
      </sheetData>
      <sheetData sheetId="4183">
        <row r="1">
          <cell r="J1">
            <v>1.7453292519943295E-2</v>
          </cell>
        </row>
      </sheetData>
      <sheetData sheetId="4184">
        <row r="1">
          <cell r="J1">
            <v>1.7453292519943295E-2</v>
          </cell>
        </row>
      </sheetData>
      <sheetData sheetId="4185">
        <row r="1">
          <cell r="J1">
            <v>1.7453292519943295E-2</v>
          </cell>
        </row>
      </sheetData>
      <sheetData sheetId="4186">
        <row r="1">
          <cell r="J1">
            <v>1.7453292519943295E-2</v>
          </cell>
        </row>
      </sheetData>
      <sheetData sheetId="4187">
        <row r="1">
          <cell r="J1">
            <v>1.7453292519943295E-2</v>
          </cell>
        </row>
      </sheetData>
      <sheetData sheetId="4188">
        <row r="1">
          <cell r="J1">
            <v>1.7453292519943295E-2</v>
          </cell>
        </row>
      </sheetData>
      <sheetData sheetId="4189">
        <row r="1">
          <cell r="J1">
            <v>1.7453292519943295E-2</v>
          </cell>
        </row>
      </sheetData>
      <sheetData sheetId="4190" refreshError="1"/>
      <sheetData sheetId="4191" refreshError="1"/>
      <sheetData sheetId="4192">
        <row r="1">
          <cell r="J1">
            <v>1.7453292519943295E-2</v>
          </cell>
        </row>
      </sheetData>
      <sheetData sheetId="4193">
        <row r="1">
          <cell r="J1">
            <v>1.7453292519943295E-2</v>
          </cell>
        </row>
      </sheetData>
      <sheetData sheetId="4194">
        <row r="1">
          <cell r="J1">
            <v>1.7453292519943295E-2</v>
          </cell>
        </row>
      </sheetData>
      <sheetData sheetId="4195">
        <row r="1">
          <cell r="J1">
            <v>1.7453292519943295E-2</v>
          </cell>
        </row>
      </sheetData>
      <sheetData sheetId="4196">
        <row r="1">
          <cell r="J1">
            <v>1.7453292519943295E-2</v>
          </cell>
        </row>
      </sheetData>
      <sheetData sheetId="4197">
        <row r="1">
          <cell r="J1">
            <v>1.7453292519943295E-2</v>
          </cell>
        </row>
      </sheetData>
      <sheetData sheetId="4198">
        <row r="1">
          <cell r="J1">
            <v>1.7453292519943295E-2</v>
          </cell>
        </row>
      </sheetData>
      <sheetData sheetId="4199">
        <row r="1">
          <cell r="J1">
            <v>1.7453292519943295E-2</v>
          </cell>
        </row>
      </sheetData>
      <sheetData sheetId="4200">
        <row r="1">
          <cell r="J1">
            <v>1.7453292519943295E-2</v>
          </cell>
        </row>
      </sheetData>
      <sheetData sheetId="4201">
        <row r="1">
          <cell r="J1">
            <v>1.7453292519943295E-2</v>
          </cell>
        </row>
      </sheetData>
      <sheetData sheetId="4202">
        <row r="1">
          <cell r="J1">
            <v>1.7453292519943295E-2</v>
          </cell>
        </row>
      </sheetData>
      <sheetData sheetId="4203">
        <row r="1">
          <cell r="J1">
            <v>1.7453292519943295E-2</v>
          </cell>
        </row>
      </sheetData>
      <sheetData sheetId="4204">
        <row r="1">
          <cell r="J1">
            <v>1.7453292519943295E-2</v>
          </cell>
        </row>
      </sheetData>
      <sheetData sheetId="4205">
        <row r="1">
          <cell r="J1">
            <v>1.7453292519943295E-2</v>
          </cell>
        </row>
      </sheetData>
      <sheetData sheetId="4206">
        <row r="1">
          <cell r="J1">
            <v>1.7453292519943295E-2</v>
          </cell>
        </row>
      </sheetData>
      <sheetData sheetId="4207" refreshError="1"/>
      <sheetData sheetId="4208">
        <row r="1">
          <cell r="J1">
            <v>1.7453292519943295E-2</v>
          </cell>
        </row>
      </sheetData>
      <sheetData sheetId="4209">
        <row r="1">
          <cell r="J1">
            <v>1.7453292519943295E-2</v>
          </cell>
        </row>
      </sheetData>
      <sheetData sheetId="4210">
        <row r="1">
          <cell r="J1">
            <v>1.7453292519943295E-2</v>
          </cell>
        </row>
      </sheetData>
      <sheetData sheetId="4211">
        <row r="1">
          <cell r="J1">
            <v>1.7453292519943295E-2</v>
          </cell>
        </row>
      </sheetData>
      <sheetData sheetId="4212">
        <row r="1">
          <cell r="J1">
            <v>1.7453292519943295E-2</v>
          </cell>
        </row>
      </sheetData>
      <sheetData sheetId="4213">
        <row r="1">
          <cell r="J1">
            <v>1.7453292519943295E-2</v>
          </cell>
        </row>
      </sheetData>
      <sheetData sheetId="4214">
        <row r="1">
          <cell r="J1">
            <v>1.7453292519943295E-2</v>
          </cell>
        </row>
      </sheetData>
      <sheetData sheetId="4215">
        <row r="1">
          <cell r="J1">
            <v>1.7453292519943295E-2</v>
          </cell>
        </row>
      </sheetData>
      <sheetData sheetId="4216">
        <row r="1">
          <cell r="J1">
            <v>1.7453292519943295E-2</v>
          </cell>
        </row>
      </sheetData>
      <sheetData sheetId="4217">
        <row r="1">
          <cell r="J1">
            <v>1.7453292519943295E-2</v>
          </cell>
        </row>
      </sheetData>
      <sheetData sheetId="4218">
        <row r="1">
          <cell r="J1">
            <v>1.7453292519943295E-2</v>
          </cell>
        </row>
      </sheetData>
      <sheetData sheetId="4219">
        <row r="1">
          <cell r="J1">
            <v>1.7453292519943295E-2</v>
          </cell>
        </row>
      </sheetData>
      <sheetData sheetId="4220">
        <row r="1">
          <cell r="J1">
            <v>1.7453292519943295E-2</v>
          </cell>
        </row>
      </sheetData>
      <sheetData sheetId="4221">
        <row r="1">
          <cell r="J1">
            <v>1.7453292519943295E-2</v>
          </cell>
        </row>
      </sheetData>
      <sheetData sheetId="4222">
        <row r="1">
          <cell r="J1">
            <v>1.7453292519943295E-2</v>
          </cell>
        </row>
      </sheetData>
      <sheetData sheetId="4223">
        <row r="1">
          <cell r="J1">
            <v>1.7453292519943295E-2</v>
          </cell>
        </row>
      </sheetData>
      <sheetData sheetId="4224">
        <row r="1">
          <cell r="J1">
            <v>1.7453292519943295E-2</v>
          </cell>
        </row>
      </sheetData>
      <sheetData sheetId="4225">
        <row r="1">
          <cell r="J1">
            <v>1.7453292519943295E-2</v>
          </cell>
        </row>
      </sheetData>
      <sheetData sheetId="4226">
        <row r="1">
          <cell r="J1">
            <v>1.7453292519943295E-2</v>
          </cell>
        </row>
      </sheetData>
      <sheetData sheetId="4227">
        <row r="1">
          <cell r="J1">
            <v>1.7453292519943295E-2</v>
          </cell>
        </row>
      </sheetData>
      <sheetData sheetId="4228">
        <row r="1">
          <cell r="J1">
            <v>1.7453292519943295E-2</v>
          </cell>
        </row>
      </sheetData>
      <sheetData sheetId="4229">
        <row r="1">
          <cell r="J1">
            <v>1.7453292519943295E-2</v>
          </cell>
        </row>
      </sheetData>
      <sheetData sheetId="4230">
        <row r="1">
          <cell r="J1">
            <v>1.7453292519943295E-2</v>
          </cell>
        </row>
      </sheetData>
      <sheetData sheetId="4231">
        <row r="1">
          <cell r="J1">
            <v>1.7453292519943295E-2</v>
          </cell>
        </row>
      </sheetData>
      <sheetData sheetId="4232">
        <row r="1">
          <cell r="J1">
            <v>1.7453292519943295E-2</v>
          </cell>
        </row>
      </sheetData>
      <sheetData sheetId="4233">
        <row r="1">
          <cell r="J1">
            <v>1.7453292519943295E-2</v>
          </cell>
        </row>
      </sheetData>
      <sheetData sheetId="4234">
        <row r="1">
          <cell r="J1">
            <v>1.7453292519943295E-2</v>
          </cell>
        </row>
      </sheetData>
      <sheetData sheetId="4235">
        <row r="1">
          <cell r="J1">
            <v>1.7453292519943295E-2</v>
          </cell>
        </row>
      </sheetData>
      <sheetData sheetId="4236">
        <row r="1">
          <cell r="J1">
            <v>1.7453292519943295E-2</v>
          </cell>
        </row>
      </sheetData>
      <sheetData sheetId="4237">
        <row r="1">
          <cell r="J1">
            <v>1.7453292519943295E-2</v>
          </cell>
        </row>
      </sheetData>
      <sheetData sheetId="4238">
        <row r="1">
          <cell r="J1">
            <v>1.7453292519943295E-2</v>
          </cell>
        </row>
      </sheetData>
      <sheetData sheetId="4239">
        <row r="1">
          <cell r="J1">
            <v>1.7453292519943295E-2</v>
          </cell>
        </row>
      </sheetData>
      <sheetData sheetId="4240">
        <row r="1">
          <cell r="J1">
            <v>1.7453292519943295E-2</v>
          </cell>
        </row>
      </sheetData>
      <sheetData sheetId="4241">
        <row r="1">
          <cell r="J1">
            <v>1.7453292519943295E-2</v>
          </cell>
        </row>
      </sheetData>
      <sheetData sheetId="4242">
        <row r="1">
          <cell r="J1">
            <v>1.7453292519943295E-2</v>
          </cell>
        </row>
      </sheetData>
      <sheetData sheetId="4243">
        <row r="1">
          <cell r="J1">
            <v>1.7453292519943295E-2</v>
          </cell>
        </row>
      </sheetData>
      <sheetData sheetId="4244">
        <row r="1">
          <cell r="J1">
            <v>1.7453292519943295E-2</v>
          </cell>
        </row>
      </sheetData>
      <sheetData sheetId="4245">
        <row r="1">
          <cell r="J1">
            <v>1.7453292519943295E-2</v>
          </cell>
        </row>
      </sheetData>
      <sheetData sheetId="4246">
        <row r="1">
          <cell r="J1">
            <v>1.7453292519943295E-2</v>
          </cell>
        </row>
      </sheetData>
      <sheetData sheetId="4247">
        <row r="1">
          <cell r="J1">
            <v>1.7453292519943295E-2</v>
          </cell>
        </row>
      </sheetData>
      <sheetData sheetId="4248">
        <row r="1">
          <cell r="J1">
            <v>1.7453292519943295E-2</v>
          </cell>
        </row>
      </sheetData>
      <sheetData sheetId="4249">
        <row r="1">
          <cell r="J1">
            <v>1.7453292519943295E-2</v>
          </cell>
        </row>
      </sheetData>
      <sheetData sheetId="4250">
        <row r="1">
          <cell r="J1">
            <v>1.7453292519943295E-2</v>
          </cell>
        </row>
      </sheetData>
      <sheetData sheetId="4251">
        <row r="1">
          <cell r="J1">
            <v>1.7453292519943295E-2</v>
          </cell>
        </row>
      </sheetData>
      <sheetData sheetId="4252">
        <row r="1">
          <cell r="J1">
            <v>1.7453292519943295E-2</v>
          </cell>
        </row>
      </sheetData>
      <sheetData sheetId="4253">
        <row r="1">
          <cell r="J1">
            <v>1.7453292519943295E-2</v>
          </cell>
        </row>
      </sheetData>
      <sheetData sheetId="4254">
        <row r="1">
          <cell r="J1">
            <v>1.7453292519943295E-2</v>
          </cell>
        </row>
      </sheetData>
      <sheetData sheetId="4255">
        <row r="1">
          <cell r="J1">
            <v>1.7453292519943295E-2</v>
          </cell>
        </row>
      </sheetData>
      <sheetData sheetId="4256">
        <row r="1">
          <cell r="J1">
            <v>1.7453292519943295E-2</v>
          </cell>
        </row>
      </sheetData>
      <sheetData sheetId="4257">
        <row r="1">
          <cell r="J1">
            <v>1.7453292519943295E-2</v>
          </cell>
        </row>
      </sheetData>
      <sheetData sheetId="4258">
        <row r="1">
          <cell r="J1">
            <v>1.7453292519943295E-2</v>
          </cell>
        </row>
      </sheetData>
      <sheetData sheetId="4259">
        <row r="1">
          <cell r="J1">
            <v>1.7453292519943295E-2</v>
          </cell>
        </row>
      </sheetData>
      <sheetData sheetId="4260">
        <row r="1">
          <cell r="J1">
            <v>1.7453292519943295E-2</v>
          </cell>
        </row>
      </sheetData>
      <sheetData sheetId="4261">
        <row r="1">
          <cell r="J1">
            <v>1.7453292519943295E-2</v>
          </cell>
        </row>
      </sheetData>
      <sheetData sheetId="4262">
        <row r="1">
          <cell r="J1">
            <v>1.7453292519943295E-2</v>
          </cell>
        </row>
      </sheetData>
      <sheetData sheetId="4263">
        <row r="1">
          <cell r="J1">
            <v>1.7453292519943295E-2</v>
          </cell>
        </row>
      </sheetData>
      <sheetData sheetId="4264">
        <row r="1">
          <cell r="J1">
            <v>1.7453292519943295E-2</v>
          </cell>
        </row>
      </sheetData>
      <sheetData sheetId="4265">
        <row r="1">
          <cell r="J1">
            <v>1.7453292519943295E-2</v>
          </cell>
        </row>
      </sheetData>
      <sheetData sheetId="4266">
        <row r="1">
          <cell r="J1">
            <v>1.7453292519943295E-2</v>
          </cell>
        </row>
      </sheetData>
      <sheetData sheetId="4267">
        <row r="1">
          <cell r="J1">
            <v>1.7453292519943295E-2</v>
          </cell>
        </row>
      </sheetData>
      <sheetData sheetId="4268">
        <row r="1">
          <cell r="J1">
            <v>1.7453292519943295E-2</v>
          </cell>
        </row>
      </sheetData>
      <sheetData sheetId="4269">
        <row r="1">
          <cell r="J1">
            <v>1.7453292519943295E-2</v>
          </cell>
        </row>
      </sheetData>
      <sheetData sheetId="4270">
        <row r="1">
          <cell r="J1">
            <v>1.7453292519943295E-2</v>
          </cell>
        </row>
      </sheetData>
      <sheetData sheetId="4271">
        <row r="1">
          <cell r="J1">
            <v>1.7453292519943295E-2</v>
          </cell>
        </row>
      </sheetData>
      <sheetData sheetId="4272">
        <row r="1">
          <cell r="J1">
            <v>1.7453292519943295E-2</v>
          </cell>
        </row>
      </sheetData>
      <sheetData sheetId="4273">
        <row r="1">
          <cell r="J1">
            <v>1.7453292519943295E-2</v>
          </cell>
        </row>
      </sheetData>
      <sheetData sheetId="4274">
        <row r="1">
          <cell r="J1">
            <v>1.7453292519943295E-2</v>
          </cell>
        </row>
      </sheetData>
      <sheetData sheetId="4275">
        <row r="1">
          <cell r="J1">
            <v>1.7453292519943295E-2</v>
          </cell>
        </row>
      </sheetData>
      <sheetData sheetId="4276">
        <row r="1">
          <cell r="J1">
            <v>1.7453292519943295E-2</v>
          </cell>
        </row>
      </sheetData>
      <sheetData sheetId="4277">
        <row r="1">
          <cell r="J1">
            <v>1.7453292519943295E-2</v>
          </cell>
        </row>
      </sheetData>
      <sheetData sheetId="4278">
        <row r="1">
          <cell r="J1">
            <v>1.7453292519943295E-2</v>
          </cell>
        </row>
      </sheetData>
      <sheetData sheetId="4279" refreshError="1"/>
      <sheetData sheetId="4280">
        <row r="1">
          <cell r="J1">
            <v>1.7453292519943295E-2</v>
          </cell>
        </row>
      </sheetData>
      <sheetData sheetId="4281">
        <row r="1">
          <cell r="J1">
            <v>1.7453292519943295E-2</v>
          </cell>
        </row>
      </sheetData>
      <sheetData sheetId="4282">
        <row r="1">
          <cell r="J1">
            <v>1.7453292519943295E-2</v>
          </cell>
        </row>
      </sheetData>
      <sheetData sheetId="4283">
        <row r="1">
          <cell r="J1">
            <v>1.7453292519943295E-2</v>
          </cell>
        </row>
      </sheetData>
      <sheetData sheetId="4284">
        <row r="1">
          <cell r="J1">
            <v>1.7453292519943295E-2</v>
          </cell>
        </row>
      </sheetData>
      <sheetData sheetId="4285">
        <row r="1">
          <cell r="J1">
            <v>1.7453292519943295E-2</v>
          </cell>
        </row>
      </sheetData>
      <sheetData sheetId="4286">
        <row r="1">
          <cell r="J1">
            <v>1.7453292519943295E-2</v>
          </cell>
        </row>
      </sheetData>
      <sheetData sheetId="4287">
        <row r="1">
          <cell r="J1">
            <v>1.7453292519943295E-2</v>
          </cell>
        </row>
      </sheetData>
      <sheetData sheetId="4288">
        <row r="1">
          <cell r="J1">
            <v>1.7453292519943295E-2</v>
          </cell>
        </row>
      </sheetData>
      <sheetData sheetId="4289">
        <row r="1">
          <cell r="J1">
            <v>1.7453292519943295E-2</v>
          </cell>
        </row>
      </sheetData>
      <sheetData sheetId="4290">
        <row r="1">
          <cell r="J1">
            <v>1.7453292519943295E-2</v>
          </cell>
        </row>
      </sheetData>
      <sheetData sheetId="4291">
        <row r="1">
          <cell r="J1">
            <v>1.7453292519943295E-2</v>
          </cell>
        </row>
      </sheetData>
      <sheetData sheetId="4292">
        <row r="1">
          <cell r="J1">
            <v>1.7453292519943295E-2</v>
          </cell>
        </row>
      </sheetData>
      <sheetData sheetId="4293">
        <row r="1">
          <cell r="J1">
            <v>1.7453292519943295E-2</v>
          </cell>
        </row>
      </sheetData>
      <sheetData sheetId="4294">
        <row r="1">
          <cell r="J1">
            <v>1.7453292519943295E-2</v>
          </cell>
        </row>
      </sheetData>
      <sheetData sheetId="4295">
        <row r="1">
          <cell r="J1">
            <v>1.7453292519943295E-2</v>
          </cell>
        </row>
      </sheetData>
      <sheetData sheetId="4296">
        <row r="1">
          <cell r="J1">
            <v>1.7453292519943295E-2</v>
          </cell>
        </row>
      </sheetData>
      <sheetData sheetId="4297">
        <row r="1">
          <cell r="J1">
            <v>1.7453292519943295E-2</v>
          </cell>
        </row>
      </sheetData>
      <sheetData sheetId="4298">
        <row r="1">
          <cell r="J1">
            <v>1.7453292519943295E-2</v>
          </cell>
        </row>
      </sheetData>
      <sheetData sheetId="4299">
        <row r="1">
          <cell r="J1">
            <v>1.7453292519943295E-2</v>
          </cell>
        </row>
      </sheetData>
      <sheetData sheetId="4300">
        <row r="1">
          <cell r="J1">
            <v>1.7453292519943295E-2</v>
          </cell>
        </row>
      </sheetData>
      <sheetData sheetId="4301">
        <row r="1">
          <cell r="J1">
            <v>1.7453292519943295E-2</v>
          </cell>
        </row>
      </sheetData>
      <sheetData sheetId="4302">
        <row r="1">
          <cell r="J1">
            <v>1.7453292519943295E-2</v>
          </cell>
        </row>
      </sheetData>
      <sheetData sheetId="4303">
        <row r="1">
          <cell r="J1">
            <v>1.7453292519943295E-2</v>
          </cell>
        </row>
      </sheetData>
      <sheetData sheetId="4304">
        <row r="1">
          <cell r="J1">
            <v>1.7453292519943295E-2</v>
          </cell>
        </row>
      </sheetData>
      <sheetData sheetId="4305">
        <row r="1">
          <cell r="J1">
            <v>1.7453292519943295E-2</v>
          </cell>
        </row>
      </sheetData>
      <sheetData sheetId="4306">
        <row r="1">
          <cell r="J1">
            <v>1.7453292519943295E-2</v>
          </cell>
        </row>
      </sheetData>
      <sheetData sheetId="4307">
        <row r="1">
          <cell r="J1">
            <v>1.7453292519943295E-2</v>
          </cell>
        </row>
      </sheetData>
      <sheetData sheetId="4308">
        <row r="1">
          <cell r="J1">
            <v>1.7453292519943295E-2</v>
          </cell>
        </row>
      </sheetData>
      <sheetData sheetId="4309">
        <row r="1">
          <cell r="J1">
            <v>1.7453292519943295E-2</v>
          </cell>
        </row>
      </sheetData>
      <sheetData sheetId="4310">
        <row r="1">
          <cell r="J1">
            <v>1.7453292519943295E-2</v>
          </cell>
        </row>
      </sheetData>
      <sheetData sheetId="4311">
        <row r="1">
          <cell r="J1">
            <v>1.7453292519943295E-2</v>
          </cell>
        </row>
      </sheetData>
      <sheetData sheetId="4312">
        <row r="1">
          <cell r="J1">
            <v>1.7453292519943295E-2</v>
          </cell>
        </row>
      </sheetData>
      <sheetData sheetId="4313">
        <row r="1">
          <cell r="J1">
            <v>1.7453292519943295E-2</v>
          </cell>
        </row>
      </sheetData>
      <sheetData sheetId="4314">
        <row r="1">
          <cell r="J1">
            <v>1.7453292519943295E-2</v>
          </cell>
        </row>
      </sheetData>
      <sheetData sheetId="4315">
        <row r="1">
          <cell r="J1">
            <v>1.7453292519943295E-2</v>
          </cell>
        </row>
      </sheetData>
      <sheetData sheetId="4316">
        <row r="1">
          <cell r="J1">
            <v>1.7453292519943295E-2</v>
          </cell>
        </row>
      </sheetData>
      <sheetData sheetId="4317">
        <row r="1">
          <cell r="J1">
            <v>1.7453292519943295E-2</v>
          </cell>
        </row>
      </sheetData>
      <sheetData sheetId="4318">
        <row r="1">
          <cell r="J1">
            <v>1.7453292519943295E-2</v>
          </cell>
        </row>
      </sheetData>
      <sheetData sheetId="4319">
        <row r="1">
          <cell r="J1">
            <v>1.7453292519943295E-2</v>
          </cell>
        </row>
      </sheetData>
      <sheetData sheetId="4320">
        <row r="1">
          <cell r="J1">
            <v>1.7453292519943295E-2</v>
          </cell>
        </row>
      </sheetData>
      <sheetData sheetId="4321">
        <row r="1">
          <cell r="J1">
            <v>1.7453292519943295E-2</v>
          </cell>
        </row>
      </sheetData>
      <sheetData sheetId="4322">
        <row r="1">
          <cell r="J1">
            <v>1.7453292519943295E-2</v>
          </cell>
        </row>
      </sheetData>
      <sheetData sheetId="4323">
        <row r="1">
          <cell r="J1">
            <v>1.7453292519943295E-2</v>
          </cell>
        </row>
      </sheetData>
      <sheetData sheetId="4324">
        <row r="1">
          <cell r="J1">
            <v>1.7453292519943295E-2</v>
          </cell>
        </row>
      </sheetData>
      <sheetData sheetId="4325">
        <row r="1">
          <cell r="J1">
            <v>1.7453292519943295E-2</v>
          </cell>
        </row>
      </sheetData>
      <sheetData sheetId="4326">
        <row r="1">
          <cell r="J1">
            <v>1.7453292519943295E-2</v>
          </cell>
        </row>
      </sheetData>
      <sheetData sheetId="4327">
        <row r="1">
          <cell r="J1">
            <v>1.7453292519943295E-2</v>
          </cell>
        </row>
      </sheetData>
      <sheetData sheetId="4328">
        <row r="1">
          <cell r="J1">
            <v>1.7453292519943295E-2</v>
          </cell>
        </row>
      </sheetData>
      <sheetData sheetId="4329">
        <row r="1">
          <cell r="J1">
            <v>1.7453292519943295E-2</v>
          </cell>
        </row>
      </sheetData>
      <sheetData sheetId="4330">
        <row r="1">
          <cell r="J1">
            <v>1.7453292519943295E-2</v>
          </cell>
        </row>
      </sheetData>
      <sheetData sheetId="4331">
        <row r="1">
          <cell r="J1">
            <v>1.7453292519943295E-2</v>
          </cell>
        </row>
      </sheetData>
      <sheetData sheetId="4332">
        <row r="1">
          <cell r="J1">
            <v>1.7453292519943295E-2</v>
          </cell>
        </row>
      </sheetData>
      <sheetData sheetId="4333">
        <row r="1">
          <cell r="J1">
            <v>1.7453292519943295E-2</v>
          </cell>
        </row>
      </sheetData>
      <sheetData sheetId="4334">
        <row r="1">
          <cell r="J1">
            <v>1.7453292519943295E-2</v>
          </cell>
        </row>
      </sheetData>
      <sheetData sheetId="4335">
        <row r="1">
          <cell r="J1">
            <v>1.7453292519943295E-2</v>
          </cell>
        </row>
      </sheetData>
      <sheetData sheetId="4336">
        <row r="1">
          <cell r="J1">
            <v>1.7453292519943295E-2</v>
          </cell>
        </row>
      </sheetData>
      <sheetData sheetId="4337">
        <row r="1">
          <cell r="J1">
            <v>1.7453292519943295E-2</v>
          </cell>
        </row>
      </sheetData>
      <sheetData sheetId="4338">
        <row r="1">
          <cell r="J1">
            <v>1.7453292519943295E-2</v>
          </cell>
        </row>
      </sheetData>
      <sheetData sheetId="4339">
        <row r="1">
          <cell r="J1">
            <v>1.7453292519943295E-2</v>
          </cell>
        </row>
      </sheetData>
      <sheetData sheetId="4340">
        <row r="1">
          <cell r="J1">
            <v>1.7453292519943295E-2</v>
          </cell>
        </row>
      </sheetData>
      <sheetData sheetId="4341">
        <row r="1">
          <cell r="J1">
            <v>1.7453292519943295E-2</v>
          </cell>
        </row>
      </sheetData>
      <sheetData sheetId="4342">
        <row r="1">
          <cell r="J1">
            <v>1.7453292519943295E-2</v>
          </cell>
        </row>
      </sheetData>
      <sheetData sheetId="4343">
        <row r="1">
          <cell r="J1">
            <v>1.7453292519943295E-2</v>
          </cell>
        </row>
      </sheetData>
      <sheetData sheetId="4344">
        <row r="1">
          <cell r="J1">
            <v>1.7453292519943295E-2</v>
          </cell>
        </row>
      </sheetData>
      <sheetData sheetId="4345">
        <row r="1">
          <cell r="J1">
            <v>1.7453292519943295E-2</v>
          </cell>
        </row>
      </sheetData>
      <sheetData sheetId="4346">
        <row r="1">
          <cell r="J1">
            <v>1.7453292519943295E-2</v>
          </cell>
        </row>
      </sheetData>
      <sheetData sheetId="4347">
        <row r="1">
          <cell r="J1">
            <v>1.7453292519943295E-2</v>
          </cell>
        </row>
      </sheetData>
      <sheetData sheetId="4348">
        <row r="1">
          <cell r="J1">
            <v>1.7453292519943295E-2</v>
          </cell>
        </row>
      </sheetData>
      <sheetData sheetId="4349">
        <row r="1">
          <cell r="J1">
            <v>1.7453292519943295E-2</v>
          </cell>
        </row>
      </sheetData>
      <sheetData sheetId="4350">
        <row r="1">
          <cell r="J1">
            <v>1.7453292519943295E-2</v>
          </cell>
        </row>
      </sheetData>
      <sheetData sheetId="4351">
        <row r="1">
          <cell r="J1">
            <v>1.7453292519943295E-2</v>
          </cell>
        </row>
      </sheetData>
      <sheetData sheetId="4352">
        <row r="1">
          <cell r="J1">
            <v>1.7453292519943295E-2</v>
          </cell>
        </row>
      </sheetData>
      <sheetData sheetId="4353">
        <row r="1">
          <cell r="J1">
            <v>1.7453292519943295E-2</v>
          </cell>
        </row>
      </sheetData>
      <sheetData sheetId="4354">
        <row r="1">
          <cell r="J1">
            <v>1.7453292519943295E-2</v>
          </cell>
        </row>
      </sheetData>
      <sheetData sheetId="4355">
        <row r="1">
          <cell r="J1">
            <v>1.7453292519943295E-2</v>
          </cell>
        </row>
      </sheetData>
      <sheetData sheetId="4356">
        <row r="1">
          <cell r="J1">
            <v>1.7453292519943295E-2</v>
          </cell>
        </row>
      </sheetData>
      <sheetData sheetId="4357">
        <row r="1">
          <cell r="J1">
            <v>1.7453292519943295E-2</v>
          </cell>
        </row>
      </sheetData>
      <sheetData sheetId="4358">
        <row r="1">
          <cell r="J1">
            <v>1.7453292519943295E-2</v>
          </cell>
        </row>
      </sheetData>
      <sheetData sheetId="4359">
        <row r="1">
          <cell r="J1">
            <v>1.7453292519943295E-2</v>
          </cell>
        </row>
      </sheetData>
      <sheetData sheetId="4360">
        <row r="1">
          <cell r="J1">
            <v>1.7453292519943295E-2</v>
          </cell>
        </row>
      </sheetData>
      <sheetData sheetId="4361">
        <row r="1">
          <cell r="J1">
            <v>1.7453292519943295E-2</v>
          </cell>
        </row>
      </sheetData>
      <sheetData sheetId="4362">
        <row r="1">
          <cell r="J1">
            <v>1.7453292519943295E-2</v>
          </cell>
        </row>
      </sheetData>
      <sheetData sheetId="4363">
        <row r="1">
          <cell r="J1">
            <v>1.7453292519943295E-2</v>
          </cell>
        </row>
      </sheetData>
      <sheetData sheetId="4364">
        <row r="1">
          <cell r="J1">
            <v>1.7453292519943295E-2</v>
          </cell>
        </row>
      </sheetData>
      <sheetData sheetId="4365">
        <row r="1">
          <cell r="J1">
            <v>1.7453292519943295E-2</v>
          </cell>
        </row>
      </sheetData>
      <sheetData sheetId="4366">
        <row r="1">
          <cell r="J1">
            <v>1.7453292519943295E-2</v>
          </cell>
        </row>
      </sheetData>
      <sheetData sheetId="4367">
        <row r="1">
          <cell r="J1">
            <v>1.7453292519943295E-2</v>
          </cell>
        </row>
      </sheetData>
      <sheetData sheetId="4368">
        <row r="1">
          <cell r="J1">
            <v>1.7453292519943295E-2</v>
          </cell>
        </row>
      </sheetData>
      <sheetData sheetId="4369">
        <row r="1">
          <cell r="J1">
            <v>1.7453292519943295E-2</v>
          </cell>
        </row>
      </sheetData>
      <sheetData sheetId="4370">
        <row r="1">
          <cell r="J1">
            <v>1.7453292519943295E-2</v>
          </cell>
        </row>
      </sheetData>
      <sheetData sheetId="4371">
        <row r="1">
          <cell r="J1">
            <v>1.7453292519943295E-2</v>
          </cell>
        </row>
      </sheetData>
      <sheetData sheetId="4372">
        <row r="1">
          <cell r="J1">
            <v>1.7453292519943295E-2</v>
          </cell>
        </row>
      </sheetData>
      <sheetData sheetId="4373">
        <row r="1">
          <cell r="J1">
            <v>1.7453292519943295E-2</v>
          </cell>
        </row>
      </sheetData>
      <sheetData sheetId="4374">
        <row r="1">
          <cell r="J1">
            <v>1.7453292519943295E-2</v>
          </cell>
        </row>
      </sheetData>
      <sheetData sheetId="4375">
        <row r="1">
          <cell r="J1">
            <v>1.7453292519943295E-2</v>
          </cell>
        </row>
      </sheetData>
      <sheetData sheetId="4376">
        <row r="1">
          <cell r="J1">
            <v>1.7453292519943295E-2</v>
          </cell>
        </row>
      </sheetData>
      <sheetData sheetId="4377">
        <row r="1">
          <cell r="J1">
            <v>1.7453292519943295E-2</v>
          </cell>
        </row>
      </sheetData>
      <sheetData sheetId="4378">
        <row r="1">
          <cell r="J1">
            <v>1.7453292519943295E-2</v>
          </cell>
        </row>
      </sheetData>
      <sheetData sheetId="4379">
        <row r="1">
          <cell r="J1">
            <v>1.7453292519943295E-2</v>
          </cell>
        </row>
      </sheetData>
      <sheetData sheetId="4380">
        <row r="1">
          <cell r="J1">
            <v>1.7453292519943295E-2</v>
          </cell>
        </row>
      </sheetData>
      <sheetData sheetId="4381">
        <row r="1">
          <cell r="J1">
            <v>1.7453292519943295E-2</v>
          </cell>
        </row>
      </sheetData>
      <sheetData sheetId="4382">
        <row r="1">
          <cell r="J1">
            <v>1.7453292519943295E-2</v>
          </cell>
        </row>
      </sheetData>
      <sheetData sheetId="4383">
        <row r="1">
          <cell r="J1">
            <v>1.7453292519943295E-2</v>
          </cell>
        </row>
      </sheetData>
      <sheetData sheetId="4384">
        <row r="1">
          <cell r="J1">
            <v>1.7453292519943295E-2</v>
          </cell>
        </row>
      </sheetData>
      <sheetData sheetId="4385">
        <row r="1">
          <cell r="J1">
            <v>1.7453292519943295E-2</v>
          </cell>
        </row>
      </sheetData>
      <sheetData sheetId="4386">
        <row r="1">
          <cell r="J1">
            <v>1.7453292519943295E-2</v>
          </cell>
        </row>
      </sheetData>
      <sheetData sheetId="4387">
        <row r="1">
          <cell r="J1">
            <v>1.7453292519943295E-2</v>
          </cell>
        </row>
      </sheetData>
      <sheetData sheetId="4388">
        <row r="1">
          <cell r="J1">
            <v>1.7453292519943295E-2</v>
          </cell>
        </row>
      </sheetData>
      <sheetData sheetId="4389">
        <row r="1">
          <cell r="J1">
            <v>1.7453292519943295E-2</v>
          </cell>
        </row>
      </sheetData>
      <sheetData sheetId="4390">
        <row r="1">
          <cell r="J1">
            <v>1.7453292519943295E-2</v>
          </cell>
        </row>
      </sheetData>
      <sheetData sheetId="4391">
        <row r="1">
          <cell r="J1">
            <v>1.7453292519943295E-2</v>
          </cell>
        </row>
      </sheetData>
      <sheetData sheetId="4392">
        <row r="1">
          <cell r="J1">
            <v>1.7453292519943295E-2</v>
          </cell>
        </row>
      </sheetData>
      <sheetData sheetId="4393">
        <row r="1">
          <cell r="J1">
            <v>1.7453292519943295E-2</v>
          </cell>
        </row>
      </sheetData>
      <sheetData sheetId="4394">
        <row r="1">
          <cell r="J1">
            <v>1.7453292519943295E-2</v>
          </cell>
        </row>
      </sheetData>
      <sheetData sheetId="4395">
        <row r="1">
          <cell r="J1">
            <v>1.7453292519943295E-2</v>
          </cell>
        </row>
      </sheetData>
      <sheetData sheetId="4396">
        <row r="1">
          <cell r="J1">
            <v>1.7453292519943295E-2</v>
          </cell>
        </row>
      </sheetData>
      <sheetData sheetId="4397">
        <row r="1">
          <cell r="J1">
            <v>1.7453292519943295E-2</v>
          </cell>
        </row>
      </sheetData>
      <sheetData sheetId="4398">
        <row r="1">
          <cell r="J1">
            <v>1.7453292519943295E-2</v>
          </cell>
        </row>
      </sheetData>
      <sheetData sheetId="4399">
        <row r="1">
          <cell r="J1">
            <v>1.7453292519943295E-2</v>
          </cell>
        </row>
      </sheetData>
      <sheetData sheetId="4400">
        <row r="1">
          <cell r="J1">
            <v>1.7453292519943295E-2</v>
          </cell>
        </row>
      </sheetData>
      <sheetData sheetId="4401">
        <row r="1">
          <cell r="J1">
            <v>1.7453292519943295E-2</v>
          </cell>
        </row>
      </sheetData>
      <sheetData sheetId="4402">
        <row r="1">
          <cell r="J1">
            <v>1.7453292519943295E-2</v>
          </cell>
        </row>
      </sheetData>
      <sheetData sheetId="4403">
        <row r="1">
          <cell r="J1">
            <v>1.7453292519943295E-2</v>
          </cell>
        </row>
      </sheetData>
      <sheetData sheetId="4404">
        <row r="1">
          <cell r="J1">
            <v>1.7453292519943295E-2</v>
          </cell>
        </row>
      </sheetData>
      <sheetData sheetId="4405">
        <row r="1">
          <cell r="J1">
            <v>1.7453292519943295E-2</v>
          </cell>
        </row>
      </sheetData>
      <sheetData sheetId="4406">
        <row r="1">
          <cell r="J1">
            <v>1.7453292519943295E-2</v>
          </cell>
        </row>
      </sheetData>
      <sheetData sheetId="4407">
        <row r="1">
          <cell r="J1">
            <v>1.7453292519943295E-2</v>
          </cell>
        </row>
      </sheetData>
      <sheetData sheetId="4408">
        <row r="1">
          <cell r="J1">
            <v>1.7453292519943295E-2</v>
          </cell>
        </row>
      </sheetData>
      <sheetData sheetId="4409">
        <row r="1">
          <cell r="J1">
            <v>1.7453292519943295E-2</v>
          </cell>
        </row>
      </sheetData>
      <sheetData sheetId="4410">
        <row r="1">
          <cell r="J1">
            <v>1.7453292519943295E-2</v>
          </cell>
        </row>
      </sheetData>
      <sheetData sheetId="4411">
        <row r="1">
          <cell r="J1">
            <v>1.7453292519943295E-2</v>
          </cell>
        </row>
      </sheetData>
      <sheetData sheetId="4412">
        <row r="1">
          <cell r="J1">
            <v>1.7453292519943295E-2</v>
          </cell>
        </row>
      </sheetData>
      <sheetData sheetId="4413">
        <row r="1">
          <cell r="J1">
            <v>1.7453292519943295E-2</v>
          </cell>
        </row>
      </sheetData>
      <sheetData sheetId="4414">
        <row r="1">
          <cell r="J1">
            <v>1.7453292519943295E-2</v>
          </cell>
        </row>
      </sheetData>
      <sheetData sheetId="4415">
        <row r="1">
          <cell r="J1">
            <v>1.7453292519943295E-2</v>
          </cell>
        </row>
      </sheetData>
      <sheetData sheetId="4416">
        <row r="1">
          <cell r="J1">
            <v>1.7453292519943295E-2</v>
          </cell>
        </row>
      </sheetData>
      <sheetData sheetId="4417">
        <row r="1">
          <cell r="J1">
            <v>1.7453292519943295E-2</v>
          </cell>
        </row>
      </sheetData>
      <sheetData sheetId="4418">
        <row r="1">
          <cell r="J1">
            <v>1.7453292519943295E-2</v>
          </cell>
        </row>
      </sheetData>
      <sheetData sheetId="4419">
        <row r="1">
          <cell r="J1">
            <v>1.7453292519943295E-2</v>
          </cell>
        </row>
      </sheetData>
      <sheetData sheetId="4420">
        <row r="1">
          <cell r="J1">
            <v>1.7453292519943295E-2</v>
          </cell>
        </row>
      </sheetData>
      <sheetData sheetId="4421">
        <row r="1">
          <cell r="J1">
            <v>1.7453292519943295E-2</v>
          </cell>
        </row>
      </sheetData>
      <sheetData sheetId="4422">
        <row r="1">
          <cell r="J1">
            <v>1.7453292519943295E-2</v>
          </cell>
        </row>
      </sheetData>
      <sheetData sheetId="4423">
        <row r="1">
          <cell r="J1">
            <v>1.7453292519943295E-2</v>
          </cell>
        </row>
      </sheetData>
      <sheetData sheetId="4424">
        <row r="1">
          <cell r="J1">
            <v>1.7453292519943295E-2</v>
          </cell>
        </row>
      </sheetData>
      <sheetData sheetId="4425">
        <row r="1">
          <cell r="J1">
            <v>1.7453292519943295E-2</v>
          </cell>
        </row>
      </sheetData>
      <sheetData sheetId="4426">
        <row r="1">
          <cell r="J1">
            <v>1.7453292519943295E-2</v>
          </cell>
        </row>
      </sheetData>
      <sheetData sheetId="4427">
        <row r="1">
          <cell r="J1">
            <v>1.7453292519943295E-2</v>
          </cell>
        </row>
      </sheetData>
      <sheetData sheetId="4428">
        <row r="1">
          <cell r="J1">
            <v>1.7453292519943295E-2</v>
          </cell>
        </row>
      </sheetData>
      <sheetData sheetId="4429">
        <row r="1">
          <cell r="J1">
            <v>1.7453292519943295E-2</v>
          </cell>
        </row>
      </sheetData>
      <sheetData sheetId="4430">
        <row r="1">
          <cell r="J1">
            <v>1.7453292519943295E-2</v>
          </cell>
        </row>
      </sheetData>
      <sheetData sheetId="4431">
        <row r="1">
          <cell r="J1">
            <v>1.7453292519943295E-2</v>
          </cell>
        </row>
      </sheetData>
      <sheetData sheetId="4432">
        <row r="1">
          <cell r="J1">
            <v>1.7453292519943295E-2</v>
          </cell>
        </row>
      </sheetData>
      <sheetData sheetId="4433">
        <row r="1">
          <cell r="J1">
            <v>1.7453292519943295E-2</v>
          </cell>
        </row>
      </sheetData>
      <sheetData sheetId="4434">
        <row r="1">
          <cell r="J1">
            <v>1.7453292519943295E-2</v>
          </cell>
        </row>
      </sheetData>
      <sheetData sheetId="4435">
        <row r="1">
          <cell r="J1">
            <v>1.7453292519943295E-2</v>
          </cell>
        </row>
      </sheetData>
      <sheetData sheetId="4436">
        <row r="1">
          <cell r="J1">
            <v>1.7453292519943295E-2</v>
          </cell>
        </row>
      </sheetData>
      <sheetData sheetId="4437">
        <row r="1">
          <cell r="J1">
            <v>1.7453292519943295E-2</v>
          </cell>
        </row>
      </sheetData>
      <sheetData sheetId="4438">
        <row r="1">
          <cell r="J1">
            <v>1.7453292519943295E-2</v>
          </cell>
        </row>
      </sheetData>
      <sheetData sheetId="4439">
        <row r="1">
          <cell r="J1">
            <v>1.7453292519943295E-2</v>
          </cell>
        </row>
      </sheetData>
      <sheetData sheetId="4440">
        <row r="1">
          <cell r="J1">
            <v>1.7453292519943295E-2</v>
          </cell>
        </row>
      </sheetData>
      <sheetData sheetId="4441">
        <row r="1">
          <cell r="J1">
            <v>1.7453292519943295E-2</v>
          </cell>
        </row>
      </sheetData>
      <sheetData sheetId="4442">
        <row r="1">
          <cell r="J1">
            <v>1.7453292519943295E-2</v>
          </cell>
        </row>
      </sheetData>
      <sheetData sheetId="4443">
        <row r="1">
          <cell r="J1">
            <v>1.7453292519943295E-2</v>
          </cell>
        </row>
      </sheetData>
      <sheetData sheetId="4444">
        <row r="1">
          <cell r="J1">
            <v>1.7453292519943295E-2</v>
          </cell>
        </row>
      </sheetData>
      <sheetData sheetId="4445">
        <row r="1">
          <cell r="J1">
            <v>1.7453292519943295E-2</v>
          </cell>
        </row>
      </sheetData>
      <sheetData sheetId="4446">
        <row r="1">
          <cell r="J1">
            <v>1.7453292519943295E-2</v>
          </cell>
        </row>
      </sheetData>
      <sheetData sheetId="4447">
        <row r="1">
          <cell r="J1">
            <v>1.7453292519943295E-2</v>
          </cell>
        </row>
      </sheetData>
      <sheetData sheetId="4448">
        <row r="1">
          <cell r="J1">
            <v>1.7453292519943295E-2</v>
          </cell>
        </row>
      </sheetData>
      <sheetData sheetId="4449">
        <row r="1">
          <cell r="J1">
            <v>1.7453292519943295E-2</v>
          </cell>
        </row>
      </sheetData>
      <sheetData sheetId="4450">
        <row r="1">
          <cell r="J1">
            <v>1.7453292519943295E-2</v>
          </cell>
        </row>
      </sheetData>
      <sheetData sheetId="4451">
        <row r="1">
          <cell r="J1">
            <v>1.7453292519943295E-2</v>
          </cell>
        </row>
      </sheetData>
      <sheetData sheetId="4452">
        <row r="1">
          <cell r="J1">
            <v>1.7453292519943295E-2</v>
          </cell>
        </row>
      </sheetData>
      <sheetData sheetId="4453">
        <row r="1">
          <cell r="J1">
            <v>1.7453292519943295E-2</v>
          </cell>
        </row>
      </sheetData>
      <sheetData sheetId="4454">
        <row r="1">
          <cell r="J1">
            <v>1.7453292519943295E-2</v>
          </cell>
        </row>
      </sheetData>
      <sheetData sheetId="4455">
        <row r="1">
          <cell r="J1">
            <v>1.7453292519943295E-2</v>
          </cell>
        </row>
      </sheetData>
      <sheetData sheetId="4456">
        <row r="1">
          <cell r="J1">
            <v>1.7453292519943295E-2</v>
          </cell>
        </row>
      </sheetData>
      <sheetData sheetId="4457">
        <row r="1">
          <cell r="J1">
            <v>1.7453292519943295E-2</v>
          </cell>
        </row>
      </sheetData>
      <sheetData sheetId="4458">
        <row r="1">
          <cell r="J1">
            <v>1.7453292519943295E-2</v>
          </cell>
        </row>
      </sheetData>
      <sheetData sheetId="4459">
        <row r="1">
          <cell r="J1">
            <v>1.7453292519943295E-2</v>
          </cell>
        </row>
      </sheetData>
      <sheetData sheetId="4460">
        <row r="1">
          <cell r="J1">
            <v>1.7453292519943295E-2</v>
          </cell>
        </row>
      </sheetData>
      <sheetData sheetId="4461">
        <row r="1">
          <cell r="J1">
            <v>1.7453292519943295E-2</v>
          </cell>
        </row>
      </sheetData>
      <sheetData sheetId="4462">
        <row r="1">
          <cell r="J1">
            <v>1.7453292519943295E-2</v>
          </cell>
        </row>
      </sheetData>
      <sheetData sheetId="4463">
        <row r="1">
          <cell r="J1">
            <v>1.7453292519943295E-2</v>
          </cell>
        </row>
      </sheetData>
      <sheetData sheetId="4464">
        <row r="1">
          <cell r="J1">
            <v>1.7453292519943295E-2</v>
          </cell>
        </row>
      </sheetData>
      <sheetData sheetId="4465">
        <row r="1">
          <cell r="J1">
            <v>1.7453292519943295E-2</v>
          </cell>
        </row>
      </sheetData>
      <sheetData sheetId="4466">
        <row r="1">
          <cell r="J1">
            <v>1.7453292519943295E-2</v>
          </cell>
        </row>
      </sheetData>
      <sheetData sheetId="4467">
        <row r="1">
          <cell r="J1">
            <v>1.7453292519943295E-2</v>
          </cell>
        </row>
      </sheetData>
      <sheetData sheetId="4468">
        <row r="1">
          <cell r="J1">
            <v>1.7453292519943295E-2</v>
          </cell>
        </row>
      </sheetData>
      <sheetData sheetId="4469">
        <row r="1">
          <cell r="J1">
            <v>1.7453292519943295E-2</v>
          </cell>
        </row>
      </sheetData>
      <sheetData sheetId="4470">
        <row r="1">
          <cell r="J1">
            <v>1.7453292519943295E-2</v>
          </cell>
        </row>
      </sheetData>
      <sheetData sheetId="4471">
        <row r="1">
          <cell r="J1">
            <v>1.7453292519943295E-2</v>
          </cell>
        </row>
      </sheetData>
      <sheetData sheetId="4472">
        <row r="1">
          <cell r="J1">
            <v>1.7453292519943295E-2</v>
          </cell>
        </row>
      </sheetData>
      <sheetData sheetId="4473">
        <row r="1">
          <cell r="J1">
            <v>1.7453292519943295E-2</v>
          </cell>
        </row>
      </sheetData>
      <sheetData sheetId="4474">
        <row r="1">
          <cell r="J1">
            <v>1.7453292519943295E-2</v>
          </cell>
        </row>
      </sheetData>
      <sheetData sheetId="4475">
        <row r="1">
          <cell r="J1">
            <v>1.7453292519943295E-2</v>
          </cell>
        </row>
      </sheetData>
      <sheetData sheetId="4476">
        <row r="1">
          <cell r="J1">
            <v>1.7453292519943295E-2</v>
          </cell>
        </row>
      </sheetData>
      <sheetData sheetId="4477">
        <row r="1">
          <cell r="J1">
            <v>1.7453292519943295E-2</v>
          </cell>
        </row>
      </sheetData>
      <sheetData sheetId="4478">
        <row r="1">
          <cell r="J1">
            <v>1.7453292519943295E-2</v>
          </cell>
        </row>
      </sheetData>
      <sheetData sheetId="4479">
        <row r="1">
          <cell r="J1">
            <v>1.7453292519943295E-2</v>
          </cell>
        </row>
      </sheetData>
      <sheetData sheetId="4480">
        <row r="1">
          <cell r="J1">
            <v>1.7453292519943295E-2</v>
          </cell>
        </row>
      </sheetData>
      <sheetData sheetId="4481">
        <row r="1">
          <cell r="J1">
            <v>1.7453292519943295E-2</v>
          </cell>
        </row>
      </sheetData>
      <sheetData sheetId="4482">
        <row r="1">
          <cell r="J1">
            <v>1.7453292519943295E-2</v>
          </cell>
        </row>
      </sheetData>
      <sheetData sheetId="4483">
        <row r="1">
          <cell r="J1">
            <v>1.7453292519943295E-2</v>
          </cell>
        </row>
      </sheetData>
      <sheetData sheetId="4484">
        <row r="1">
          <cell r="J1">
            <v>1.7453292519943295E-2</v>
          </cell>
        </row>
      </sheetData>
      <sheetData sheetId="4485">
        <row r="1">
          <cell r="J1">
            <v>1.7453292519943295E-2</v>
          </cell>
        </row>
      </sheetData>
      <sheetData sheetId="4486">
        <row r="1">
          <cell r="J1">
            <v>1.7453292519943295E-2</v>
          </cell>
        </row>
      </sheetData>
      <sheetData sheetId="4487">
        <row r="1">
          <cell r="J1">
            <v>1.7453292519943295E-2</v>
          </cell>
        </row>
      </sheetData>
      <sheetData sheetId="4488">
        <row r="1">
          <cell r="J1">
            <v>1.7453292519943295E-2</v>
          </cell>
        </row>
      </sheetData>
      <sheetData sheetId="4489">
        <row r="1">
          <cell r="J1">
            <v>1.7453292519943295E-2</v>
          </cell>
        </row>
      </sheetData>
      <sheetData sheetId="4490">
        <row r="1">
          <cell r="J1">
            <v>1.7453292519943295E-2</v>
          </cell>
        </row>
      </sheetData>
      <sheetData sheetId="4491">
        <row r="1">
          <cell r="J1">
            <v>1.7453292519943295E-2</v>
          </cell>
        </row>
      </sheetData>
      <sheetData sheetId="4492">
        <row r="1">
          <cell r="J1">
            <v>1.7453292519943295E-2</v>
          </cell>
        </row>
      </sheetData>
      <sheetData sheetId="4493">
        <row r="1">
          <cell r="J1">
            <v>1.7453292519943295E-2</v>
          </cell>
        </row>
      </sheetData>
      <sheetData sheetId="4494">
        <row r="1">
          <cell r="J1">
            <v>1.7453292519943295E-2</v>
          </cell>
        </row>
      </sheetData>
      <sheetData sheetId="4495">
        <row r="1">
          <cell r="J1">
            <v>1.7453292519943295E-2</v>
          </cell>
        </row>
      </sheetData>
      <sheetData sheetId="4496">
        <row r="1">
          <cell r="J1">
            <v>1.7453292519943295E-2</v>
          </cell>
        </row>
      </sheetData>
      <sheetData sheetId="4497">
        <row r="1">
          <cell r="J1">
            <v>1.7453292519943295E-2</v>
          </cell>
        </row>
      </sheetData>
      <sheetData sheetId="4498">
        <row r="1">
          <cell r="J1">
            <v>1.7453292519943295E-2</v>
          </cell>
        </row>
      </sheetData>
      <sheetData sheetId="4499">
        <row r="1">
          <cell r="J1">
            <v>1.7453292519943295E-2</v>
          </cell>
        </row>
      </sheetData>
      <sheetData sheetId="4500">
        <row r="1">
          <cell r="J1">
            <v>1.7453292519943295E-2</v>
          </cell>
        </row>
      </sheetData>
      <sheetData sheetId="4501">
        <row r="1">
          <cell r="J1">
            <v>1.7453292519943295E-2</v>
          </cell>
        </row>
      </sheetData>
      <sheetData sheetId="4502">
        <row r="1">
          <cell r="J1">
            <v>1.7453292519943295E-2</v>
          </cell>
        </row>
      </sheetData>
      <sheetData sheetId="4503">
        <row r="1">
          <cell r="J1">
            <v>1.7453292519943295E-2</v>
          </cell>
        </row>
      </sheetData>
      <sheetData sheetId="4504">
        <row r="1">
          <cell r="J1">
            <v>1.7453292519943295E-2</v>
          </cell>
        </row>
      </sheetData>
      <sheetData sheetId="4505">
        <row r="1">
          <cell r="J1">
            <v>1.7453292519943295E-2</v>
          </cell>
        </row>
      </sheetData>
      <sheetData sheetId="4506">
        <row r="1">
          <cell r="J1">
            <v>1.7453292519943295E-2</v>
          </cell>
        </row>
      </sheetData>
      <sheetData sheetId="4507">
        <row r="1">
          <cell r="J1">
            <v>1.7453292519943295E-2</v>
          </cell>
        </row>
      </sheetData>
      <sheetData sheetId="4508">
        <row r="1">
          <cell r="J1">
            <v>1.7453292519943295E-2</v>
          </cell>
        </row>
      </sheetData>
      <sheetData sheetId="4509">
        <row r="1">
          <cell r="J1">
            <v>1.7453292519943295E-2</v>
          </cell>
        </row>
      </sheetData>
      <sheetData sheetId="4510">
        <row r="1">
          <cell r="J1">
            <v>1.7453292519943295E-2</v>
          </cell>
        </row>
      </sheetData>
      <sheetData sheetId="4511">
        <row r="1">
          <cell r="J1">
            <v>1.7453292519943295E-2</v>
          </cell>
        </row>
      </sheetData>
      <sheetData sheetId="4512">
        <row r="1">
          <cell r="J1">
            <v>1.7453292519943295E-2</v>
          </cell>
        </row>
      </sheetData>
      <sheetData sheetId="4513">
        <row r="1">
          <cell r="J1">
            <v>1.7453292519943295E-2</v>
          </cell>
        </row>
      </sheetData>
      <sheetData sheetId="4514">
        <row r="1">
          <cell r="J1">
            <v>1.7453292519943295E-2</v>
          </cell>
        </row>
      </sheetData>
      <sheetData sheetId="4515">
        <row r="1">
          <cell r="J1">
            <v>1.7453292519943295E-2</v>
          </cell>
        </row>
      </sheetData>
      <sheetData sheetId="4516">
        <row r="1">
          <cell r="J1">
            <v>1.7453292519943295E-2</v>
          </cell>
        </row>
      </sheetData>
      <sheetData sheetId="4517">
        <row r="1">
          <cell r="J1">
            <v>1.7453292519943295E-2</v>
          </cell>
        </row>
      </sheetData>
      <sheetData sheetId="4518">
        <row r="1">
          <cell r="J1">
            <v>1.7453292519943295E-2</v>
          </cell>
        </row>
      </sheetData>
      <sheetData sheetId="4519">
        <row r="1">
          <cell r="J1">
            <v>1.7453292519943295E-2</v>
          </cell>
        </row>
      </sheetData>
      <sheetData sheetId="4520">
        <row r="1">
          <cell r="J1">
            <v>1.7453292519943295E-2</v>
          </cell>
        </row>
      </sheetData>
      <sheetData sheetId="4521">
        <row r="1">
          <cell r="J1">
            <v>1.7453292519943295E-2</v>
          </cell>
        </row>
      </sheetData>
      <sheetData sheetId="4522">
        <row r="1">
          <cell r="J1">
            <v>1.7453292519943295E-2</v>
          </cell>
        </row>
      </sheetData>
      <sheetData sheetId="4523">
        <row r="1">
          <cell r="J1">
            <v>1.7453292519943295E-2</v>
          </cell>
        </row>
      </sheetData>
      <sheetData sheetId="4524">
        <row r="1">
          <cell r="J1">
            <v>1.7453292519943295E-2</v>
          </cell>
        </row>
      </sheetData>
      <sheetData sheetId="4525">
        <row r="1">
          <cell r="J1">
            <v>1.7453292519943295E-2</v>
          </cell>
        </row>
      </sheetData>
      <sheetData sheetId="4526">
        <row r="1">
          <cell r="J1">
            <v>1.7453292519943295E-2</v>
          </cell>
        </row>
      </sheetData>
      <sheetData sheetId="4527">
        <row r="1">
          <cell r="J1">
            <v>1.7453292519943295E-2</v>
          </cell>
        </row>
      </sheetData>
      <sheetData sheetId="4528">
        <row r="1">
          <cell r="J1">
            <v>1.7453292519943295E-2</v>
          </cell>
        </row>
      </sheetData>
      <sheetData sheetId="4529">
        <row r="1">
          <cell r="J1">
            <v>1.7453292519943295E-2</v>
          </cell>
        </row>
      </sheetData>
      <sheetData sheetId="4530">
        <row r="1">
          <cell r="J1">
            <v>1.7453292519943295E-2</v>
          </cell>
        </row>
      </sheetData>
      <sheetData sheetId="4531">
        <row r="1">
          <cell r="J1">
            <v>1.7453292519943295E-2</v>
          </cell>
        </row>
      </sheetData>
      <sheetData sheetId="4532">
        <row r="1">
          <cell r="J1">
            <v>1.7453292519943295E-2</v>
          </cell>
        </row>
      </sheetData>
      <sheetData sheetId="4533">
        <row r="1">
          <cell r="J1">
            <v>1.7453292519943295E-2</v>
          </cell>
        </row>
      </sheetData>
      <sheetData sheetId="4534">
        <row r="1">
          <cell r="J1">
            <v>1.7453292519943295E-2</v>
          </cell>
        </row>
      </sheetData>
      <sheetData sheetId="4535">
        <row r="1">
          <cell r="J1">
            <v>1.7453292519943295E-2</v>
          </cell>
        </row>
      </sheetData>
      <sheetData sheetId="4536">
        <row r="1">
          <cell r="J1">
            <v>1.7453292519943295E-2</v>
          </cell>
        </row>
      </sheetData>
      <sheetData sheetId="4537">
        <row r="1">
          <cell r="J1">
            <v>1.7453292519943295E-2</v>
          </cell>
        </row>
      </sheetData>
      <sheetData sheetId="4538">
        <row r="1">
          <cell r="J1">
            <v>1.7453292519943295E-2</v>
          </cell>
        </row>
      </sheetData>
      <sheetData sheetId="4539">
        <row r="1">
          <cell r="J1">
            <v>1.7453292519943295E-2</v>
          </cell>
        </row>
      </sheetData>
      <sheetData sheetId="4540">
        <row r="1">
          <cell r="J1">
            <v>1.7453292519943295E-2</v>
          </cell>
        </row>
      </sheetData>
      <sheetData sheetId="4541">
        <row r="1">
          <cell r="J1">
            <v>1.7453292519943295E-2</v>
          </cell>
        </row>
      </sheetData>
      <sheetData sheetId="4542">
        <row r="1">
          <cell r="J1">
            <v>1.7453292519943295E-2</v>
          </cell>
        </row>
      </sheetData>
      <sheetData sheetId="4543">
        <row r="1">
          <cell r="J1">
            <v>1.7453292519943295E-2</v>
          </cell>
        </row>
      </sheetData>
      <sheetData sheetId="4544">
        <row r="1">
          <cell r="J1">
            <v>1.7453292519943295E-2</v>
          </cell>
        </row>
      </sheetData>
      <sheetData sheetId="4545">
        <row r="1">
          <cell r="J1">
            <v>1.7453292519943295E-2</v>
          </cell>
        </row>
      </sheetData>
      <sheetData sheetId="4546">
        <row r="1">
          <cell r="J1">
            <v>1.7453292519943295E-2</v>
          </cell>
        </row>
      </sheetData>
      <sheetData sheetId="4547">
        <row r="1">
          <cell r="J1">
            <v>1.7453292519943295E-2</v>
          </cell>
        </row>
      </sheetData>
      <sheetData sheetId="4548">
        <row r="1">
          <cell r="J1">
            <v>1.7453292519943295E-2</v>
          </cell>
        </row>
      </sheetData>
      <sheetData sheetId="4549">
        <row r="1">
          <cell r="J1">
            <v>1.7453292519943295E-2</v>
          </cell>
        </row>
      </sheetData>
      <sheetData sheetId="4550">
        <row r="1">
          <cell r="J1">
            <v>1.7453292519943295E-2</v>
          </cell>
        </row>
      </sheetData>
      <sheetData sheetId="4551">
        <row r="1">
          <cell r="J1">
            <v>1.7453292519943295E-2</v>
          </cell>
        </row>
      </sheetData>
      <sheetData sheetId="4552">
        <row r="1">
          <cell r="J1">
            <v>1.7453292519943295E-2</v>
          </cell>
        </row>
      </sheetData>
      <sheetData sheetId="4553">
        <row r="1">
          <cell r="J1">
            <v>1.7453292519943295E-2</v>
          </cell>
        </row>
      </sheetData>
      <sheetData sheetId="4554">
        <row r="1">
          <cell r="J1">
            <v>1.7453292519943295E-2</v>
          </cell>
        </row>
      </sheetData>
      <sheetData sheetId="4555">
        <row r="1">
          <cell r="J1">
            <v>1.7453292519943295E-2</v>
          </cell>
        </row>
      </sheetData>
      <sheetData sheetId="4556">
        <row r="1">
          <cell r="J1">
            <v>1.7453292519943295E-2</v>
          </cell>
        </row>
      </sheetData>
      <sheetData sheetId="4557">
        <row r="1">
          <cell r="J1">
            <v>1.7453292519943295E-2</v>
          </cell>
        </row>
      </sheetData>
      <sheetData sheetId="4558">
        <row r="1">
          <cell r="J1">
            <v>1.7453292519943295E-2</v>
          </cell>
        </row>
      </sheetData>
      <sheetData sheetId="4559">
        <row r="1">
          <cell r="J1">
            <v>1.7453292519943295E-2</v>
          </cell>
        </row>
      </sheetData>
      <sheetData sheetId="4560">
        <row r="1">
          <cell r="J1">
            <v>1.7453292519943295E-2</v>
          </cell>
        </row>
      </sheetData>
      <sheetData sheetId="4561">
        <row r="1">
          <cell r="J1">
            <v>1.7453292519943295E-2</v>
          </cell>
        </row>
      </sheetData>
      <sheetData sheetId="4562">
        <row r="1">
          <cell r="J1">
            <v>1.7453292519943295E-2</v>
          </cell>
        </row>
      </sheetData>
      <sheetData sheetId="4563">
        <row r="1">
          <cell r="J1">
            <v>1.7453292519943295E-2</v>
          </cell>
        </row>
      </sheetData>
      <sheetData sheetId="4564">
        <row r="1">
          <cell r="J1">
            <v>1.7453292519943295E-2</v>
          </cell>
        </row>
      </sheetData>
      <sheetData sheetId="4565">
        <row r="1">
          <cell r="J1">
            <v>1.7453292519943295E-2</v>
          </cell>
        </row>
      </sheetData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>
        <row r="1">
          <cell r="J1">
            <v>1.7453292519943295E-2</v>
          </cell>
        </row>
      </sheetData>
      <sheetData sheetId="4572" refreshError="1"/>
      <sheetData sheetId="4573" refreshError="1"/>
      <sheetData sheetId="4574">
        <row r="1">
          <cell r="J1">
            <v>1.7453292519943295E-2</v>
          </cell>
        </row>
      </sheetData>
      <sheetData sheetId="4575">
        <row r="1">
          <cell r="J1">
            <v>1.7453292519943295E-2</v>
          </cell>
        </row>
      </sheetData>
      <sheetData sheetId="4576">
        <row r="1">
          <cell r="J1">
            <v>1.7453292519943295E-2</v>
          </cell>
        </row>
      </sheetData>
      <sheetData sheetId="4577" refreshError="1"/>
      <sheetData sheetId="4578">
        <row r="1">
          <cell r="J1">
            <v>1.7453292519943295E-2</v>
          </cell>
        </row>
      </sheetData>
      <sheetData sheetId="4579" refreshError="1"/>
      <sheetData sheetId="4580">
        <row r="1">
          <cell r="J1">
            <v>1.7453292519943295E-2</v>
          </cell>
        </row>
      </sheetData>
      <sheetData sheetId="4581">
        <row r="1">
          <cell r="J1">
            <v>1.7453292519943295E-2</v>
          </cell>
        </row>
      </sheetData>
      <sheetData sheetId="4582" refreshError="1"/>
      <sheetData sheetId="4583">
        <row r="1">
          <cell r="J1">
            <v>1.7453292519943295E-2</v>
          </cell>
        </row>
      </sheetData>
      <sheetData sheetId="4584">
        <row r="1">
          <cell r="J1">
            <v>1.7453292519943295E-2</v>
          </cell>
        </row>
      </sheetData>
      <sheetData sheetId="4585">
        <row r="1">
          <cell r="J1">
            <v>1.7453292519943295E-2</v>
          </cell>
        </row>
      </sheetData>
      <sheetData sheetId="4586" refreshError="1"/>
      <sheetData sheetId="4587" refreshError="1"/>
      <sheetData sheetId="4588">
        <row r="1">
          <cell r="J1">
            <v>1.7453292519943295E-2</v>
          </cell>
        </row>
      </sheetData>
      <sheetData sheetId="4589" refreshError="1"/>
      <sheetData sheetId="4590" refreshError="1"/>
      <sheetData sheetId="4591" refreshError="1"/>
      <sheetData sheetId="4592" refreshError="1"/>
      <sheetData sheetId="4593">
        <row r="1">
          <cell r="J1">
            <v>1.7453292519943295E-2</v>
          </cell>
        </row>
      </sheetData>
      <sheetData sheetId="4594" refreshError="1"/>
      <sheetData sheetId="4595">
        <row r="1">
          <cell r="J1">
            <v>1.7453292519943295E-2</v>
          </cell>
        </row>
      </sheetData>
      <sheetData sheetId="4596">
        <row r="1">
          <cell r="J1">
            <v>1.7453292519943295E-2</v>
          </cell>
        </row>
      </sheetData>
      <sheetData sheetId="4597">
        <row r="1">
          <cell r="J1">
            <v>1.7453292519943295E-2</v>
          </cell>
        </row>
      </sheetData>
      <sheetData sheetId="4598">
        <row r="1">
          <cell r="J1">
            <v>1.7453292519943295E-2</v>
          </cell>
        </row>
      </sheetData>
      <sheetData sheetId="4599">
        <row r="1">
          <cell r="J1">
            <v>1.7453292519943295E-2</v>
          </cell>
        </row>
      </sheetData>
      <sheetData sheetId="4600" refreshError="1"/>
      <sheetData sheetId="4601">
        <row r="1">
          <cell r="J1">
            <v>1.7453292519943295E-2</v>
          </cell>
        </row>
      </sheetData>
      <sheetData sheetId="4602" refreshError="1"/>
      <sheetData sheetId="4603">
        <row r="1">
          <cell r="J1">
            <v>1.7453292519943295E-2</v>
          </cell>
        </row>
      </sheetData>
      <sheetData sheetId="4604" refreshError="1"/>
      <sheetData sheetId="4605" refreshError="1"/>
      <sheetData sheetId="4606">
        <row r="1">
          <cell r="J1">
            <v>1.7453292519943295E-2</v>
          </cell>
        </row>
      </sheetData>
      <sheetData sheetId="4607" refreshError="1"/>
      <sheetData sheetId="4608">
        <row r="1">
          <cell r="J1">
            <v>1.7453292519943295E-2</v>
          </cell>
        </row>
      </sheetData>
      <sheetData sheetId="4609" refreshError="1"/>
      <sheetData sheetId="4610">
        <row r="1">
          <cell r="J1">
            <v>1.7453292519943295E-2</v>
          </cell>
        </row>
      </sheetData>
      <sheetData sheetId="4611" refreshError="1"/>
      <sheetData sheetId="4612">
        <row r="1">
          <cell r="J1">
            <v>1.7453292519943295E-2</v>
          </cell>
        </row>
      </sheetData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>
        <row r="1">
          <cell r="J1">
            <v>1.7453292519943295E-2</v>
          </cell>
        </row>
      </sheetData>
      <sheetData sheetId="4619" refreshError="1"/>
      <sheetData sheetId="4620">
        <row r="1">
          <cell r="J1">
            <v>1.7453292519943295E-2</v>
          </cell>
        </row>
      </sheetData>
      <sheetData sheetId="4621" refreshError="1"/>
      <sheetData sheetId="4622">
        <row r="1">
          <cell r="J1">
            <v>1.7453292519943295E-2</v>
          </cell>
        </row>
      </sheetData>
      <sheetData sheetId="4623" refreshError="1"/>
      <sheetData sheetId="4624" refreshError="1"/>
      <sheetData sheetId="4625">
        <row r="1">
          <cell r="J1">
            <v>1.7453292519943295E-2</v>
          </cell>
        </row>
      </sheetData>
      <sheetData sheetId="4626" refreshError="1"/>
      <sheetData sheetId="4627" refreshError="1"/>
      <sheetData sheetId="4628">
        <row r="1">
          <cell r="J1">
            <v>1.7453292519943295E-2</v>
          </cell>
        </row>
      </sheetData>
      <sheetData sheetId="4629">
        <row r="1">
          <cell r="J1">
            <v>1.7453292519943295E-2</v>
          </cell>
        </row>
      </sheetData>
      <sheetData sheetId="4630" refreshError="1"/>
      <sheetData sheetId="4631" refreshError="1"/>
      <sheetData sheetId="4632" refreshError="1"/>
      <sheetData sheetId="4633">
        <row r="1">
          <cell r="J1">
            <v>1.7453292519943295E-2</v>
          </cell>
        </row>
      </sheetData>
      <sheetData sheetId="4634">
        <row r="1">
          <cell r="J1">
            <v>1.7453292519943295E-2</v>
          </cell>
        </row>
      </sheetData>
      <sheetData sheetId="4635" refreshError="1"/>
      <sheetData sheetId="4636">
        <row r="1">
          <cell r="J1">
            <v>1.7453292519943295E-2</v>
          </cell>
        </row>
      </sheetData>
      <sheetData sheetId="4637" refreshError="1"/>
      <sheetData sheetId="4638" refreshError="1"/>
      <sheetData sheetId="4639">
        <row r="1">
          <cell r="J1">
            <v>1.7453292519943295E-2</v>
          </cell>
        </row>
      </sheetData>
      <sheetData sheetId="4640">
        <row r="1">
          <cell r="J1">
            <v>1.7453292519943295E-2</v>
          </cell>
        </row>
      </sheetData>
      <sheetData sheetId="4641">
        <row r="1">
          <cell r="J1">
            <v>1.7453292519943295E-2</v>
          </cell>
        </row>
      </sheetData>
      <sheetData sheetId="4642">
        <row r="1">
          <cell r="J1">
            <v>1.7453292519943295E-2</v>
          </cell>
        </row>
      </sheetData>
      <sheetData sheetId="4643">
        <row r="1">
          <cell r="J1">
            <v>1.7453292519943295E-2</v>
          </cell>
        </row>
      </sheetData>
      <sheetData sheetId="4644" refreshError="1"/>
      <sheetData sheetId="4645" refreshError="1"/>
      <sheetData sheetId="4646" refreshError="1"/>
      <sheetData sheetId="4647">
        <row r="1">
          <cell r="J1">
            <v>1.7453292519943295E-2</v>
          </cell>
        </row>
      </sheetData>
      <sheetData sheetId="4648" refreshError="1"/>
      <sheetData sheetId="4649" refreshError="1"/>
      <sheetData sheetId="4650">
        <row r="1">
          <cell r="J1">
            <v>1.7453292519943295E-2</v>
          </cell>
        </row>
      </sheetData>
      <sheetData sheetId="4651" refreshError="1"/>
      <sheetData sheetId="4652">
        <row r="1">
          <cell r="J1">
            <v>1.7453292519943295E-2</v>
          </cell>
        </row>
      </sheetData>
      <sheetData sheetId="4653">
        <row r="1">
          <cell r="J1">
            <v>1.7453292519943295E-2</v>
          </cell>
        </row>
      </sheetData>
      <sheetData sheetId="4654">
        <row r="1">
          <cell r="J1">
            <v>1.7453292519943295E-2</v>
          </cell>
        </row>
      </sheetData>
      <sheetData sheetId="4655" refreshError="1"/>
      <sheetData sheetId="4656" refreshError="1"/>
      <sheetData sheetId="4657">
        <row r="1">
          <cell r="J1">
            <v>1.7453292519943295E-2</v>
          </cell>
        </row>
      </sheetData>
      <sheetData sheetId="4658" refreshError="1"/>
      <sheetData sheetId="4659">
        <row r="1">
          <cell r="J1">
            <v>1.7453292519943295E-2</v>
          </cell>
        </row>
      </sheetData>
      <sheetData sheetId="4660">
        <row r="1">
          <cell r="J1">
            <v>1.7453292519943295E-2</v>
          </cell>
        </row>
      </sheetData>
      <sheetData sheetId="4661">
        <row r="1">
          <cell r="J1">
            <v>1.7453292519943295E-2</v>
          </cell>
        </row>
      </sheetData>
      <sheetData sheetId="4662" refreshError="1"/>
      <sheetData sheetId="4663">
        <row r="1">
          <cell r="J1">
            <v>1.7453292519943295E-2</v>
          </cell>
        </row>
      </sheetData>
      <sheetData sheetId="4664" refreshError="1"/>
      <sheetData sheetId="4665" refreshError="1"/>
      <sheetData sheetId="4666">
        <row r="1">
          <cell r="J1">
            <v>1.7453292519943295E-2</v>
          </cell>
        </row>
      </sheetData>
      <sheetData sheetId="4667">
        <row r="1">
          <cell r="J1">
            <v>1.7453292519943295E-2</v>
          </cell>
        </row>
      </sheetData>
      <sheetData sheetId="4668">
        <row r="1">
          <cell r="J1">
            <v>1.7453292519943295E-2</v>
          </cell>
        </row>
      </sheetData>
      <sheetData sheetId="4669" refreshError="1"/>
      <sheetData sheetId="4670">
        <row r="1">
          <cell r="J1">
            <v>1.7453292519943295E-2</v>
          </cell>
        </row>
      </sheetData>
      <sheetData sheetId="4671" refreshError="1"/>
      <sheetData sheetId="4672" refreshError="1"/>
      <sheetData sheetId="4673" refreshError="1"/>
      <sheetData sheetId="4674" refreshError="1"/>
      <sheetData sheetId="4675">
        <row r="1">
          <cell r="J1">
            <v>1.7453292519943295E-2</v>
          </cell>
        </row>
      </sheetData>
      <sheetData sheetId="4676">
        <row r="1">
          <cell r="J1">
            <v>1.7453292519943295E-2</v>
          </cell>
        </row>
      </sheetData>
      <sheetData sheetId="4677">
        <row r="1">
          <cell r="J1">
            <v>1.7453292519943295E-2</v>
          </cell>
        </row>
      </sheetData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>
        <row r="1">
          <cell r="J1">
            <v>1.7453292519943295E-2</v>
          </cell>
        </row>
      </sheetData>
      <sheetData sheetId="4685">
        <row r="1">
          <cell r="J1">
            <v>1.7453292519943295E-2</v>
          </cell>
        </row>
      </sheetData>
      <sheetData sheetId="4686" refreshError="1"/>
      <sheetData sheetId="4687">
        <row r="1">
          <cell r="J1">
            <v>1.7453292519943295E-2</v>
          </cell>
        </row>
      </sheetData>
      <sheetData sheetId="4688" refreshError="1"/>
      <sheetData sheetId="4689">
        <row r="1">
          <cell r="J1">
            <v>1.7453292519943295E-2</v>
          </cell>
        </row>
      </sheetData>
      <sheetData sheetId="4690" refreshError="1"/>
      <sheetData sheetId="4691">
        <row r="1">
          <cell r="J1">
            <v>1.7453292519943295E-2</v>
          </cell>
        </row>
      </sheetData>
      <sheetData sheetId="4692">
        <row r="1">
          <cell r="J1">
            <v>1.7453292519943295E-2</v>
          </cell>
        </row>
      </sheetData>
      <sheetData sheetId="4693" refreshError="1"/>
      <sheetData sheetId="4694">
        <row r="1">
          <cell r="J1">
            <v>1.7453292519943295E-2</v>
          </cell>
        </row>
      </sheetData>
      <sheetData sheetId="4695">
        <row r="1">
          <cell r="J1">
            <v>1.7453292519943295E-2</v>
          </cell>
        </row>
      </sheetData>
      <sheetData sheetId="4696" refreshError="1"/>
      <sheetData sheetId="4697" refreshError="1"/>
      <sheetData sheetId="4698" refreshError="1"/>
      <sheetData sheetId="4699" refreshError="1"/>
      <sheetData sheetId="4700">
        <row r="1">
          <cell r="J1">
            <v>1.7453292519943295E-2</v>
          </cell>
        </row>
      </sheetData>
      <sheetData sheetId="4701" refreshError="1"/>
      <sheetData sheetId="4702">
        <row r="1">
          <cell r="J1">
            <v>1.7453292519943295E-2</v>
          </cell>
        </row>
      </sheetData>
      <sheetData sheetId="4703">
        <row r="1">
          <cell r="J1">
            <v>1.7453292519943295E-2</v>
          </cell>
        </row>
      </sheetData>
      <sheetData sheetId="4704">
        <row r="1">
          <cell r="J1">
            <v>1.7453292519943295E-2</v>
          </cell>
        </row>
      </sheetData>
      <sheetData sheetId="4705" refreshError="1"/>
      <sheetData sheetId="4706" refreshError="1"/>
      <sheetData sheetId="4707" refreshError="1"/>
      <sheetData sheetId="4708" refreshError="1"/>
      <sheetData sheetId="4709">
        <row r="1">
          <cell r="J1">
            <v>1.7453292519943295E-2</v>
          </cell>
        </row>
      </sheetData>
      <sheetData sheetId="4710" refreshError="1"/>
      <sheetData sheetId="4711" refreshError="1"/>
      <sheetData sheetId="4712">
        <row r="1">
          <cell r="J1">
            <v>1.7453292519943295E-2</v>
          </cell>
        </row>
      </sheetData>
      <sheetData sheetId="4713">
        <row r="1">
          <cell r="J1">
            <v>1.7453292519943295E-2</v>
          </cell>
        </row>
      </sheetData>
      <sheetData sheetId="4714" refreshError="1"/>
      <sheetData sheetId="4715">
        <row r="1">
          <cell r="J1">
            <v>1.7453292519943295E-2</v>
          </cell>
        </row>
      </sheetData>
      <sheetData sheetId="4716">
        <row r="1">
          <cell r="J1">
            <v>1.7453292519943295E-2</v>
          </cell>
        </row>
      </sheetData>
      <sheetData sheetId="4717">
        <row r="1">
          <cell r="J1">
            <v>1.7453292519943295E-2</v>
          </cell>
        </row>
      </sheetData>
      <sheetData sheetId="4718">
        <row r="1">
          <cell r="J1">
            <v>1.7453292519943295E-2</v>
          </cell>
        </row>
      </sheetData>
      <sheetData sheetId="4719">
        <row r="1">
          <cell r="J1">
            <v>1.7453292519943295E-2</v>
          </cell>
        </row>
      </sheetData>
      <sheetData sheetId="4720" refreshError="1"/>
      <sheetData sheetId="4721" refreshError="1"/>
      <sheetData sheetId="4722" refreshError="1"/>
      <sheetData sheetId="4723" refreshError="1"/>
      <sheetData sheetId="4724">
        <row r="1">
          <cell r="J1">
            <v>1.7453292519943295E-2</v>
          </cell>
        </row>
      </sheetData>
      <sheetData sheetId="4725">
        <row r="1">
          <cell r="J1">
            <v>1.7453292519943295E-2</v>
          </cell>
        </row>
      </sheetData>
      <sheetData sheetId="4726" refreshError="1"/>
      <sheetData sheetId="4727" refreshError="1"/>
      <sheetData sheetId="4728">
        <row r="1">
          <cell r="J1">
            <v>1.7453292519943295E-2</v>
          </cell>
        </row>
      </sheetData>
      <sheetData sheetId="4729">
        <row r="1">
          <cell r="J1">
            <v>1.7453292519943295E-2</v>
          </cell>
        </row>
      </sheetData>
      <sheetData sheetId="4730" refreshError="1"/>
      <sheetData sheetId="4731" refreshError="1"/>
      <sheetData sheetId="4732">
        <row r="1">
          <cell r="J1">
            <v>1.7453292519943295E-2</v>
          </cell>
        </row>
      </sheetData>
      <sheetData sheetId="4733">
        <row r="1">
          <cell r="J1">
            <v>1.7453292519943295E-2</v>
          </cell>
        </row>
      </sheetData>
      <sheetData sheetId="4734" refreshError="1"/>
      <sheetData sheetId="4735">
        <row r="1">
          <cell r="J1">
            <v>1.7453292519943295E-2</v>
          </cell>
        </row>
      </sheetData>
      <sheetData sheetId="4736" refreshError="1"/>
      <sheetData sheetId="4737" refreshError="1"/>
      <sheetData sheetId="4738">
        <row r="1">
          <cell r="J1">
            <v>1.7453292519943295E-2</v>
          </cell>
        </row>
      </sheetData>
      <sheetData sheetId="4739" refreshError="1"/>
      <sheetData sheetId="4740" refreshError="1"/>
      <sheetData sheetId="4741">
        <row r="1">
          <cell r="J1">
            <v>1.7453292519943295E-2</v>
          </cell>
        </row>
      </sheetData>
      <sheetData sheetId="4742" refreshError="1"/>
      <sheetData sheetId="4743">
        <row r="1">
          <cell r="J1">
            <v>1.7453292519943295E-2</v>
          </cell>
        </row>
      </sheetData>
      <sheetData sheetId="4744">
        <row r="1">
          <cell r="J1">
            <v>1.7453292519943295E-2</v>
          </cell>
        </row>
      </sheetData>
      <sheetData sheetId="4745">
        <row r="1">
          <cell r="J1">
            <v>1.7453292519943295E-2</v>
          </cell>
        </row>
      </sheetData>
      <sheetData sheetId="4746">
        <row r="1">
          <cell r="J1">
            <v>1.7453292519943295E-2</v>
          </cell>
        </row>
      </sheetData>
      <sheetData sheetId="4747">
        <row r="1">
          <cell r="J1">
            <v>1.7453292519943295E-2</v>
          </cell>
        </row>
      </sheetData>
      <sheetData sheetId="4748">
        <row r="1">
          <cell r="J1">
            <v>1.7453292519943295E-2</v>
          </cell>
        </row>
      </sheetData>
      <sheetData sheetId="4749" refreshError="1"/>
      <sheetData sheetId="4750" refreshError="1"/>
      <sheetData sheetId="4751" refreshError="1"/>
      <sheetData sheetId="4752" refreshError="1"/>
      <sheetData sheetId="4753">
        <row r="1">
          <cell r="J1">
            <v>1.7453292519943295E-2</v>
          </cell>
        </row>
      </sheetData>
      <sheetData sheetId="4754">
        <row r="1">
          <cell r="J1">
            <v>1.7453292519943295E-2</v>
          </cell>
        </row>
      </sheetData>
      <sheetData sheetId="4755" refreshError="1"/>
      <sheetData sheetId="4756" refreshError="1"/>
      <sheetData sheetId="4757">
        <row r="1">
          <cell r="J1">
            <v>1.7453292519943295E-2</v>
          </cell>
        </row>
      </sheetData>
      <sheetData sheetId="4758">
        <row r="1">
          <cell r="J1">
            <v>1.7453292519943295E-2</v>
          </cell>
        </row>
      </sheetData>
      <sheetData sheetId="4759" refreshError="1"/>
      <sheetData sheetId="4760" refreshError="1"/>
      <sheetData sheetId="4761">
        <row r="1">
          <cell r="J1">
            <v>1.7453292519943295E-2</v>
          </cell>
        </row>
      </sheetData>
      <sheetData sheetId="4762">
        <row r="1">
          <cell r="J1">
            <v>1.7453292519943295E-2</v>
          </cell>
        </row>
      </sheetData>
      <sheetData sheetId="4763" refreshError="1"/>
      <sheetData sheetId="4764" refreshError="1"/>
      <sheetData sheetId="4765" refreshError="1"/>
      <sheetData sheetId="4766">
        <row r="1">
          <cell r="J1">
            <v>1.7453292519943295E-2</v>
          </cell>
        </row>
      </sheetData>
      <sheetData sheetId="4767" refreshError="1"/>
      <sheetData sheetId="4768" refreshError="1"/>
      <sheetData sheetId="4769">
        <row r="1">
          <cell r="J1">
            <v>1.7453292519943295E-2</v>
          </cell>
        </row>
      </sheetData>
      <sheetData sheetId="4770" refreshError="1"/>
      <sheetData sheetId="4771" refreshError="1"/>
      <sheetData sheetId="4772">
        <row r="1">
          <cell r="J1">
            <v>1.7453292519943295E-2</v>
          </cell>
        </row>
      </sheetData>
      <sheetData sheetId="4773" refreshError="1"/>
      <sheetData sheetId="4774">
        <row r="1">
          <cell r="J1">
            <v>1.7453292519943295E-2</v>
          </cell>
        </row>
      </sheetData>
      <sheetData sheetId="4775">
        <row r="1">
          <cell r="J1">
            <v>1.7453292519943295E-2</v>
          </cell>
        </row>
      </sheetData>
      <sheetData sheetId="4776">
        <row r="1">
          <cell r="J1">
            <v>1.7453292519943295E-2</v>
          </cell>
        </row>
      </sheetData>
      <sheetData sheetId="4777" refreshError="1"/>
      <sheetData sheetId="4778" refreshError="1"/>
      <sheetData sheetId="4779">
        <row r="1">
          <cell r="J1">
            <v>1.7453292519943295E-2</v>
          </cell>
        </row>
      </sheetData>
      <sheetData sheetId="4780">
        <row r="1">
          <cell r="J1">
            <v>1.7453292519943295E-2</v>
          </cell>
        </row>
      </sheetData>
      <sheetData sheetId="4781">
        <row r="1">
          <cell r="J1">
            <v>1.7453292519943295E-2</v>
          </cell>
        </row>
      </sheetData>
      <sheetData sheetId="4782">
        <row r="1">
          <cell r="J1">
            <v>1.7453292519943295E-2</v>
          </cell>
        </row>
      </sheetData>
      <sheetData sheetId="4783">
        <row r="1">
          <cell r="J1">
            <v>1.7453292519943295E-2</v>
          </cell>
        </row>
      </sheetData>
      <sheetData sheetId="4784">
        <row r="1">
          <cell r="J1">
            <v>1.7453292519943295E-2</v>
          </cell>
        </row>
      </sheetData>
      <sheetData sheetId="4785">
        <row r="1">
          <cell r="J1">
            <v>1.7453292519943295E-2</v>
          </cell>
        </row>
      </sheetData>
      <sheetData sheetId="4786" refreshError="1"/>
      <sheetData sheetId="4787" refreshError="1"/>
      <sheetData sheetId="4788">
        <row r="1">
          <cell r="J1">
            <v>1.7453292519943295E-2</v>
          </cell>
        </row>
      </sheetData>
      <sheetData sheetId="4789">
        <row r="1">
          <cell r="J1">
            <v>1.7453292519943295E-2</v>
          </cell>
        </row>
      </sheetData>
      <sheetData sheetId="4790" refreshError="1"/>
      <sheetData sheetId="4791">
        <row r="1">
          <cell r="J1">
            <v>1.7453292519943295E-2</v>
          </cell>
        </row>
      </sheetData>
      <sheetData sheetId="4792" refreshError="1"/>
      <sheetData sheetId="4793">
        <row r="1">
          <cell r="J1">
            <v>1.7453292519943295E-2</v>
          </cell>
        </row>
      </sheetData>
      <sheetData sheetId="4794">
        <row r="1">
          <cell r="J1">
            <v>1.7453292519943295E-2</v>
          </cell>
        </row>
      </sheetData>
      <sheetData sheetId="4795">
        <row r="1">
          <cell r="J1">
            <v>1.7453292519943295E-2</v>
          </cell>
        </row>
      </sheetData>
      <sheetData sheetId="4796" refreshError="1"/>
      <sheetData sheetId="4797">
        <row r="1">
          <cell r="J1">
            <v>1.7453292519943295E-2</v>
          </cell>
        </row>
      </sheetData>
      <sheetData sheetId="4798" refreshError="1"/>
      <sheetData sheetId="4799" refreshError="1"/>
      <sheetData sheetId="4800">
        <row r="1">
          <cell r="J1">
            <v>1.7453292519943295E-2</v>
          </cell>
        </row>
      </sheetData>
      <sheetData sheetId="4801" refreshError="1"/>
      <sheetData sheetId="4802" refreshError="1"/>
      <sheetData sheetId="4803" refreshError="1"/>
      <sheetData sheetId="4804">
        <row r="1">
          <cell r="J1">
            <v>1.7453292519943295E-2</v>
          </cell>
        </row>
      </sheetData>
      <sheetData sheetId="4805" refreshError="1"/>
      <sheetData sheetId="4806">
        <row r="1">
          <cell r="J1">
            <v>1.7453292519943295E-2</v>
          </cell>
        </row>
      </sheetData>
      <sheetData sheetId="4807" refreshError="1"/>
      <sheetData sheetId="4808" refreshError="1"/>
      <sheetData sheetId="4809">
        <row r="1">
          <cell r="J1">
            <v>1.7453292519943295E-2</v>
          </cell>
        </row>
      </sheetData>
      <sheetData sheetId="4810">
        <row r="1">
          <cell r="J1">
            <v>1.7453292519943295E-2</v>
          </cell>
        </row>
      </sheetData>
      <sheetData sheetId="4811" refreshError="1"/>
      <sheetData sheetId="4812" refreshError="1"/>
      <sheetData sheetId="4813">
        <row r="1">
          <cell r="J1">
            <v>1.7453292519943295E-2</v>
          </cell>
        </row>
      </sheetData>
      <sheetData sheetId="4814" refreshError="1"/>
      <sheetData sheetId="4815" refreshError="1"/>
      <sheetData sheetId="4816" refreshError="1"/>
      <sheetData sheetId="4817" refreshError="1"/>
      <sheetData sheetId="4818">
        <row r="1">
          <cell r="J1">
            <v>1.7453292519943295E-2</v>
          </cell>
        </row>
      </sheetData>
      <sheetData sheetId="4819">
        <row r="1">
          <cell r="J1">
            <v>1.7453292519943295E-2</v>
          </cell>
        </row>
      </sheetData>
      <sheetData sheetId="4820" refreshError="1"/>
      <sheetData sheetId="4821" refreshError="1"/>
      <sheetData sheetId="4822" refreshError="1"/>
      <sheetData sheetId="4823">
        <row r="1">
          <cell r="J1">
            <v>1.7453292519943295E-2</v>
          </cell>
        </row>
      </sheetData>
      <sheetData sheetId="4824">
        <row r="1">
          <cell r="J1">
            <v>1.7453292519943295E-2</v>
          </cell>
        </row>
      </sheetData>
      <sheetData sheetId="4825" refreshError="1"/>
      <sheetData sheetId="4826" refreshError="1"/>
      <sheetData sheetId="4827" refreshError="1"/>
      <sheetData sheetId="4828">
        <row r="1">
          <cell r="J1">
            <v>1.7453292519943295E-2</v>
          </cell>
        </row>
      </sheetData>
      <sheetData sheetId="4829">
        <row r="1">
          <cell r="J1">
            <v>1.7453292519943295E-2</v>
          </cell>
        </row>
      </sheetData>
      <sheetData sheetId="4830" refreshError="1"/>
      <sheetData sheetId="4831" refreshError="1"/>
      <sheetData sheetId="4832" refreshError="1"/>
      <sheetData sheetId="4833">
        <row r="1">
          <cell r="J1">
            <v>1.7453292519943295E-2</v>
          </cell>
        </row>
      </sheetData>
      <sheetData sheetId="4834">
        <row r="1">
          <cell r="J1">
            <v>1.7453292519943295E-2</v>
          </cell>
        </row>
      </sheetData>
      <sheetData sheetId="4835" refreshError="1"/>
      <sheetData sheetId="4836" refreshError="1"/>
      <sheetData sheetId="4837">
        <row r="1">
          <cell r="J1">
            <v>1.7453292519943295E-2</v>
          </cell>
        </row>
      </sheetData>
      <sheetData sheetId="4838">
        <row r="1">
          <cell r="J1">
            <v>1.7453292519943295E-2</v>
          </cell>
        </row>
      </sheetData>
      <sheetData sheetId="4839">
        <row r="1">
          <cell r="J1">
            <v>1.7453292519943295E-2</v>
          </cell>
        </row>
      </sheetData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>
        <row r="1">
          <cell r="J1">
            <v>1.7453292519943295E-2</v>
          </cell>
        </row>
      </sheetData>
      <sheetData sheetId="4849">
        <row r="1">
          <cell r="J1">
            <v>1.7453292519943295E-2</v>
          </cell>
        </row>
      </sheetData>
      <sheetData sheetId="4850">
        <row r="1">
          <cell r="J1">
            <v>1.7453292519943295E-2</v>
          </cell>
        </row>
      </sheetData>
      <sheetData sheetId="4851" refreshError="1"/>
      <sheetData sheetId="4852" refreshError="1"/>
      <sheetData sheetId="4853">
        <row r="1">
          <cell r="J1">
            <v>1.7453292519943295E-2</v>
          </cell>
        </row>
      </sheetData>
      <sheetData sheetId="4854">
        <row r="1">
          <cell r="J1">
            <v>1.7453292519943295E-2</v>
          </cell>
        </row>
      </sheetData>
      <sheetData sheetId="4855">
        <row r="1">
          <cell r="J1">
            <v>1.7453292519943295E-2</v>
          </cell>
        </row>
      </sheetData>
      <sheetData sheetId="4856" refreshError="1"/>
      <sheetData sheetId="4857" refreshError="1"/>
      <sheetData sheetId="4858" refreshError="1"/>
      <sheetData sheetId="4859">
        <row r="1">
          <cell r="J1">
            <v>1.7453292519943295E-2</v>
          </cell>
        </row>
      </sheetData>
      <sheetData sheetId="4860" refreshError="1"/>
      <sheetData sheetId="4861">
        <row r="1">
          <cell r="J1">
            <v>1.7453292519943295E-2</v>
          </cell>
        </row>
      </sheetData>
      <sheetData sheetId="4862" refreshError="1"/>
      <sheetData sheetId="4863" refreshError="1"/>
      <sheetData sheetId="4864">
        <row r="1">
          <cell r="J1">
            <v>1.7453292519943295E-2</v>
          </cell>
        </row>
      </sheetData>
      <sheetData sheetId="4865" refreshError="1"/>
      <sheetData sheetId="4866">
        <row r="1">
          <cell r="J1">
            <v>1.7453292519943295E-2</v>
          </cell>
        </row>
      </sheetData>
      <sheetData sheetId="4867">
        <row r="1">
          <cell r="J1">
            <v>1.7453292519943295E-2</v>
          </cell>
        </row>
      </sheetData>
      <sheetData sheetId="4868" refreshError="1"/>
      <sheetData sheetId="4869" refreshError="1"/>
      <sheetData sheetId="4870" refreshError="1"/>
      <sheetData sheetId="4871">
        <row r="1">
          <cell r="J1">
            <v>1.7453292519943295E-2</v>
          </cell>
        </row>
      </sheetData>
      <sheetData sheetId="4872" refreshError="1"/>
      <sheetData sheetId="4873" refreshError="1"/>
      <sheetData sheetId="4874">
        <row r="1">
          <cell r="J1">
            <v>1.7453292519943295E-2</v>
          </cell>
        </row>
      </sheetData>
      <sheetData sheetId="4875" refreshError="1"/>
      <sheetData sheetId="4876">
        <row r="1">
          <cell r="J1">
            <v>1.7453292519943295E-2</v>
          </cell>
        </row>
      </sheetData>
      <sheetData sheetId="4877">
        <row r="1">
          <cell r="J1">
            <v>1.7453292519943295E-2</v>
          </cell>
        </row>
      </sheetData>
      <sheetData sheetId="4878">
        <row r="1">
          <cell r="J1">
            <v>1.7453292519943295E-2</v>
          </cell>
        </row>
      </sheetData>
      <sheetData sheetId="4879" refreshError="1"/>
      <sheetData sheetId="4880">
        <row r="1">
          <cell r="J1">
            <v>1.7453292519943295E-2</v>
          </cell>
        </row>
      </sheetData>
      <sheetData sheetId="4881" refreshError="1"/>
      <sheetData sheetId="4882">
        <row r="1">
          <cell r="J1">
            <v>1.7453292519943295E-2</v>
          </cell>
        </row>
      </sheetData>
      <sheetData sheetId="4883" refreshError="1"/>
      <sheetData sheetId="4884">
        <row r="1">
          <cell r="J1">
            <v>1.7453292519943295E-2</v>
          </cell>
        </row>
      </sheetData>
      <sheetData sheetId="4885">
        <row r="1">
          <cell r="J1">
            <v>1.7453292519943295E-2</v>
          </cell>
        </row>
      </sheetData>
      <sheetData sheetId="4886">
        <row r="1">
          <cell r="J1">
            <v>1.7453292519943295E-2</v>
          </cell>
        </row>
      </sheetData>
      <sheetData sheetId="4887" refreshError="1"/>
      <sheetData sheetId="4888">
        <row r="1">
          <cell r="J1">
            <v>1.7453292519943295E-2</v>
          </cell>
        </row>
      </sheetData>
      <sheetData sheetId="4889">
        <row r="1">
          <cell r="J1">
            <v>1.7453292519943295E-2</v>
          </cell>
        </row>
      </sheetData>
      <sheetData sheetId="4890">
        <row r="1">
          <cell r="J1">
            <v>1.7453292519943295E-2</v>
          </cell>
        </row>
      </sheetData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>
        <row r="1">
          <cell r="J1">
            <v>1.7453292519943295E-2</v>
          </cell>
        </row>
      </sheetData>
      <sheetData sheetId="4898" refreshError="1"/>
      <sheetData sheetId="4899" refreshError="1"/>
      <sheetData sheetId="4900" refreshError="1"/>
      <sheetData sheetId="4901">
        <row r="1">
          <cell r="J1">
            <v>1.7453292519943295E-2</v>
          </cell>
        </row>
      </sheetData>
      <sheetData sheetId="4902">
        <row r="1">
          <cell r="J1">
            <v>1.7453292519943295E-2</v>
          </cell>
        </row>
      </sheetData>
      <sheetData sheetId="4903" refreshError="1"/>
      <sheetData sheetId="4904" refreshError="1"/>
      <sheetData sheetId="4905" refreshError="1"/>
      <sheetData sheetId="4906">
        <row r="1">
          <cell r="J1">
            <v>1.7453292519943295E-2</v>
          </cell>
        </row>
      </sheetData>
      <sheetData sheetId="4907" refreshError="1"/>
      <sheetData sheetId="4908" refreshError="1"/>
      <sheetData sheetId="4909" refreshError="1"/>
      <sheetData sheetId="4910">
        <row r="1">
          <cell r="J1">
            <v>1.7453292519943295E-2</v>
          </cell>
        </row>
      </sheetData>
      <sheetData sheetId="4911">
        <row r="1">
          <cell r="J1">
            <v>1.7453292519943295E-2</v>
          </cell>
        </row>
      </sheetData>
      <sheetData sheetId="4912">
        <row r="1">
          <cell r="J1">
            <v>1.7453292519943295E-2</v>
          </cell>
        </row>
      </sheetData>
      <sheetData sheetId="4913" refreshError="1"/>
      <sheetData sheetId="4914" refreshError="1"/>
      <sheetData sheetId="4915">
        <row r="1">
          <cell r="J1">
            <v>1.7453292519943295E-2</v>
          </cell>
        </row>
      </sheetData>
      <sheetData sheetId="4916">
        <row r="1">
          <cell r="J1">
            <v>1.7453292519943295E-2</v>
          </cell>
        </row>
      </sheetData>
      <sheetData sheetId="4917">
        <row r="1">
          <cell r="J1">
            <v>1.7453292519943295E-2</v>
          </cell>
        </row>
      </sheetData>
      <sheetData sheetId="4918" refreshError="1"/>
      <sheetData sheetId="4919" refreshError="1"/>
      <sheetData sheetId="4920" refreshError="1"/>
      <sheetData sheetId="4921">
        <row r="1">
          <cell r="J1">
            <v>1.7453292519943295E-2</v>
          </cell>
        </row>
      </sheetData>
      <sheetData sheetId="4922" refreshError="1"/>
      <sheetData sheetId="4923">
        <row r="1">
          <cell r="J1">
            <v>1.7453292519943295E-2</v>
          </cell>
        </row>
      </sheetData>
      <sheetData sheetId="4924">
        <row r="1">
          <cell r="J1">
            <v>1.7453292519943295E-2</v>
          </cell>
        </row>
      </sheetData>
      <sheetData sheetId="4925">
        <row r="1">
          <cell r="J1">
            <v>1.7453292519943295E-2</v>
          </cell>
        </row>
      </sheetData>
      <sheetData sheetId="4926" refreshError="1"/>
      <sheetData sheetId="4927">
        <row r="1">
          <cell r="J1">
            <v>1.7453292519943295E-2</v>
          </cell>
        </row>
      </sheetData>
      <sheetData sheetId="4928">
        <row r="1">
          <cell r="J1">
            <v>1.7453292519943295E-2</v>
          </cell>
        </row>
      </sheetData>
      <sheetData sheetId="4929">
        <row r="1">
          <cell r="J1">
            <v>1.7453292519943295E-2</v>
          </cell>
        </row>
      </sheetData>
      <sheetData sheetId="4930" refreshError="1"/>
      <sheetData sheetId="4931">
        <row r="1">
          <cell r="J1">
            <v>1.7453292519943295E-2</v>
          </cell>
        </row>
      </sheetData>
      <sheetData sheetId="4932" refreshError="1"/>
      <sheetData sheetId="4933" refreshError="1"/>
      <sheetData sheetId="4934">
        <row r="1">
          <cell r="J1">
            <v>1.7453292519943295E-2</v>
          </cell>
        </row>
      </sheetData>
      <sheetData sheetId="4935">
        <row r="1">
          <cell r="J1">
            <v>1.7453292519943295E-2</v>
          </cell>
        </row>
      </sheetData>
      <sheetData sheetId="4936">
        <row r="1">
          <cell r="J1">
            <v>1.7453292519943295E-2</v>
          </cell>
        </row>
      </sheetData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>
        <row r="1">
          <cell r="J1">
            <v>1.7453292519943295E-2</v>
          </cell>
        </row>
      </sheetData>
      <sheetData sheetId="4944">
        <row r="1">
          <cell r="J1">
            <v>1.7453292519943295E-2</v>
          </cell>
        </row>
      </sheetData>
      <sheetData sheetId="4945" refreshError="1"/>
      <sheetData sheetId="4946">
        <row r="1">
          <cell r="J1">
            <v>1.7453292519943295E-2</v>
          </cell>
        </row>
      </sheetData>
      <sheetData sheetId="4947" refreshError="1"/>
      <sheetData sheetId="4948">
        <row r="1">
          <cell r="J1">
            <v>1.7453292519943295E-2</v>
          </cell>
        </row>
      </sheetData>
      <sheetData sheetId="4949">
        <row r="1">
          <cell r="J1">
            <v>1.7453292519943295E-2</v>
          </cell>
        </row>
      </sheetData>
      <sheetData sheetId="4950">
        <row r="1">
          <cell r="J1">
            <v>1.7453292519943295E-2</v>
          </cell>
        </row>
      </sheetData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>
        <row r="1">
          <cell r="J1">
            <v>1.7453292519943295E-2</v>
          </cell>
        </row>
      </sheetData>
      <sheetData sheetId="4959">
        <row r="1">
          <cell r="J1">
            <v>1.7453292519943295E-2</v>
          </cell>
        </row>
      </sheetData>
      <sheetData sheetId="4960">
        <row r="1">
          <cell r="J1">
            <v>1.7453292519943295E-2</v>
          </cell>
        </row>
      </sheetData>
      <sheetData sheetId="4961">
        <row r="1">
          <cell r="J1">
            <v>1.7453292519943295E-2</v>
          </cell>
        </row>
      </sheetData>
      <sheetData sheetId="4962" refreshError="1"/>
      <sheetData sheetId="4963">
        <row r="1">
          <cell r="J1">
            <v>1.7453292519943295E-2</v>
          </cell>
        </row>
      </sheetData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>
        <row r="1">
          <cell r="J1">
            <v>1.7453292519943295E-2</v>
          </cell>
        </row>
      </sheetData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>
        <row r="1">
          <cell r="J1">
            <v>1.7453292519943295E-2</v>
          </cell>
        </row>
      </sheetData>
      <sheetData sheetId="4976" refreshError="1"/>
      <sheetData sheetId="4977">
        <row r="1">
          <cell r="J1">
            <v>1.7453292519943295E-2</v>
          </cell>
        </row>
      </sheetData>
      <sheetData sheetId="4978">
        <row r="1">
          <cell r="J1">
            <v>1.7453292519943295E-2</v>
          </cell>
        </row>
      </sheetData>
      <sheetData sheetId="4979">
        <row r="1">
          <cell r="J1">
            <v>1.7453292519943295E-2</v>
          </cell>
        </row>
      </sheetData>
      <sheetData sheetId="4980" refreshError="1"/>
      <sheetData sheetId="4981" refreshError="1"/>
      <sheetData sheetId="4982" refreshError="1"/>
      <sheetData sheetId="4983" refreshError="1"/>
      <sheetData sheetId="4984">
        <row r="1">
          <cell r="J1">
            <v>1.7453292519943295E-2</v>
          </cell>
        </row>
      </sheetData>
      <sheetData sheetId="4985">
        <row r="1">
          <cell r="J1">
            <v>1.7453292519943295E-2</v>
          </cell>
        </row>
      </sheetData>
      <sheetData sheetId="4986">
        <row r="1">
          <cell r="J1">
            <v>1.7453292519943295E-2</v>
          </cell>
        </row>
      </sheetData>
      <sheetData sheetId="4987" refreshError="1"/>
      <sheetData sheetId="4988" refreshError="1"/>
      <sheetData sheetId="4989" refreshError="1"/>
      <sheetData sheetId="4990" refreshError="1"/>
      <sheetData sheetId="4991">
        <row r="1">
          <cell r="J1">
            <v>1.7453292519943295E-2</v>
          </cell>
        </row>
      </sheetData>
      <sheetData sheetId="4992">
        <row r="1">
          <cell r="J1">
            <v>1.7453292519943295E-2</v>
          </cell>
        </row>
      </sheetData>
      <sheetData sheetId="4993" refreshError="1"/>
      <sheetData sheetId="4994" refreshError="1"/>
      <sheetData sheetId="4995" refreshError="1"/>
      <sheetData sheetId="4996">
        <row r="1">
          <cell r="J1">
            <v>1.7453292519943295E-2</v>
          </cell>
        </row>
      </sheetData>
      <sheetData sheetId="4997">
        <row r="1">
          <cell r="J1">
            <v>1.7453292519943295E-2</v>
          </cell>
        </row>
      </sheetData>
      <sheetData sheetId="4998">
        <row r="1">
          <cell r="J1">
            <v>1.7453292519943295E-2</v>
          </cell>
        </row>
      </sheetData>
      <sheetData sheetId="4999">
        <row r="1">
          <cell r="J1">
            <v>1.7453292519943295E-2</v>
          </cell>
        </row>
      </sheetData>
      <sheetData sheetId="5000" refreshError="1"/>
      <sheetData sheetId="5001">
        <row r="1">
          <cell r="J1">
            <v>1.7453292519943295E-2</v>
          </cell>
        </row>
      </sheetData>
      <sheetData sheetId="5002" refreshError="1"/>
      <sheetData sheetId="5003" refreshError="1"/>
      <sheetData sheetId="5004">
        <row r="1">
          <cell r="J1">
            <v>1.7453292519943295E-2</v>
          </cell>
        </row>
      </sheetData>
      <sheetData sheetId="5005" refreshError="1"/>
      <sheetData sheetId="5006" refreshError="1"/>
      <sheetData sheetId="5007">
        <row r="1">
          <cell r="J1">
            <v>1.7453292519943295E-2</v>
          </cell>
        </row>
      </sheetData>
      <sheetData sheetId="5008">
        <row r="1">
          <cell r="J1">
            <v>1.7453292519943295E-2</v>
          </cell>
        </row>
      </sheetData>
      <sheetData sheetId="5009" refreshError="1"/>
      <sheetData sheetId="5010">
        <row r="1">
          <cell r="J1">
            <v>1.7453292519943295E-2</v>
          </cell>
        </row>
      </sheetData>
      <sheetData sheetId="5011">
        <row r="1">
          <cell r="J1">
            <v>1.7453292519943295E-2</v>
          </cell>
        </row>
      </sheetData>
      <sheetData sheetId="5012" refreshError="1"/>
      <sheetData sheetId="5013" refreshError="1"/>
      <sheetData sheetId="5014">
        <row r="1">
          <cell r="J1">
            <v>1.7453292519943295E-2</v>
          </cell>
        </row>
      </sheetData>
      <sheetData sheetId="5015">
        <row r="1">
          <cell r="J1">
            <v>1.7453292519943295E-2</v>
          </cell>
        </row>
      </sheetData>
      <sheetData sheetId="5016">
        <row r="1">
          <cell r="J1">
            <v>1.7453292519943295E-2</v>
          </cell>
        </row>
      </sheetData>
      <sheetData sheetId="5017" refreshError="1"/>
      <sheetData sheetId="5018">
        <row r="1">
          <cell r="J1">
            <v>1.7453292519943295E-2</v>
          </cell>
        </row>
      </sheetData>
      <sheetData sheetId="5019" refreshError="1"/>
      <sheetData sheetId="5020" refreshError="1"/>
      <sheetData sheetId="5021">
        <row r="1">
          <cell r="J1">
            <v>1.7453292519943295E-2</v>
          </cell>
        </row>
      </sheetData>
      <sheetData sheetId="5022">
        <row r="1">
          <cell r="J1">
            <v>1.7453292519943295E-2</v>
          </cell>
        </row>
      </sheetData>
      <sheetData sheetId="5023">
        <row r="1">
          <cell r="J1">
            <v>1.7453292519943295E-2</v>
          </cell>
        </row>
      </sheetData>
      <sheetData sheetId="5024" refreshError="1"/>
      <sheetData sheetId="5025">
        <row r="1">
          <cell r="J1">
            <v>1.7453292519943295E-2</v>
          </cell>
        </row>
      </sheetData>
      <sheetData sheetId="5026" refreshError="1"/>
      <sheetData sheetId="5027">
        <row r="1">
          <cell r="J1">
            <v>1.7453292519943295E-2</v>
          </cell>
        </row>
      </sheetData>
      <sheetData sheetId="5028" refreshError="1"/>
      <sheetData sheetId="5029">
        <row r="1">
          <cell r="J1">
            <v>1.7453292519943295E-2</v>
          </cell>
        </row>
      </sheetData>
      <sheetData sheetId="5030" refreshError="1"/>
      <sheetData sheetId="5031">
        <row r="1">
          <cell r="J1">
            <v>1.7453292519943295E-2</v>
          </cell>
        </row>
      </sheetData>
      <sheetData sheetId="5032">
        <row r="1">
          <cell r="J1">
            <v>1.7453292519943295E-2</v>
          </cell>
        </row>
      </sheetData>
      <sheetData sheetId="5033" refreshError="1"/>
      <sheetData sheetId="5034">
        <row r="1">
          <cell r="J1">
            <v>1.7453292519943295E-2</v>
          </cell>
        </row>
      </sheetData>
      <sheetData sheetId="5035" refreshError="1"/>
      <sheetData sheetId="5036" refreshError="1"/>
      <sheetData sheetId="5037">
        <row r="1">
          <cell r="J1">
            <v>1.7453292519943295E-2</v>
          </cell>
        </row>
      </sheetData>
      <sheetData sheetId="5038">
        <row r="1">
          <cell r="J1">
            <v>1.7453292519943295E-2</v>
          </cell>
        </row>
      </sheetData>
      <sheetData sheetId="5039">
        <row r="1">
          <cell r="J1">
            <v>1.7453292519943295E-2</v>
          </cell>
        </row>
      </sheetData>
      <sheetData sheetId="5040" refreshError="1"/>
      <sheetData sheetId="5041" refreshError="1"/>
      <sheetData sheetId="5042">
        <row r="1">
          <cell r="J1">
            <v>1.7453292519943295E-2</v>
          </cell>
        </row>
      </sheetData>
      <sheetData sheetId="5043">
        <row r="1">
          <cell r="J1">
            <v>1.7453292519943295E-2</v>
          </cell>
        </row>
      </sheetData>
      <sheetData sheetId="5044">
        <row r="1">
          <cell r="J1">
            <v>1.7453292519943295E-2</v>
          </cell>
        </row>
      </sheetData>
      <sheetData sheetId="5045">
        <row r="1">
          <cell r="J1">
            <v>1.7453292519943295E-2</v>
          </cell>
        </row>
      </sheetData>
      <sheetData sheetId="5046" refreshError="1"/>
      <sheetData sheetId="5047" refreshError="1"/>
      <sheetData sheetId="5048" refreshError="1"/>
      <sheetData sheetId="5049" refreshError="1"/>
      <sheetData sheetId="5050">
        <row r="1">
          <cell r="J1">
            <v>1.7453292519943295E-2</v>
          </cell>
        </row>
      </sheetData>
      <sheetData sheetId="5051">
        <row r="1">
          <cell r="J1">
            <v>1.7453292519943295E-2</v>
          </cell>
        </row>
      </sheetData>
      <sheetData sheetId="5052" refreshError="1"/>
      <sheetData sheetId="5053">
        <row r="1">
          <cell r="J1">
            <v>1.7453292519943295E-2</v>
          </cell>
        </row>
      </sheetData>
      <sheetData sheetId="5054">
        <row r="1">
          <cell r="J1">
            <v>1.7453292519943295E-2</v>
          </cell>
        </row>
      </sheetData>
      <sheetData sheetId="5055">
        <row r="1">
          <cell r="J1">
            <v>1.7453292519943295E-2</v>
          </cell>
        </row>
      </sheetData>
      <sheetData sheetId="5056">
        <row r="1">
          <cell r="J1">
            <v>1.7453292519943295E-2</v>
          </cell>
        </row>
      </sheetData>
      <sheetData sheetId="5057" refreshError="1"/>
      <sheetData sheetId="5058" refreshError="1"/>
      <sheetData sheetId="5059" refreshError="1"/>
      <sheetData sheetId="5060">
        <row r="1">
          <cell r="J1">
            <v>1.7453292519943295E-2</v>
          </cell>
        </row>
      </sheetData>
      <sheetData sheetId="5061">
        <row r="1">
          <cell r="J1">
            <v>1.7453292519943295E-2</v>
          </cell>
        </row>
      </sheetData>
      <sheetData sheetId="5062" refreshError="1"/>
      <sheetData sheetId="5063">
        <row r="1">
          <cell r="J1">
            <v>1.7453292519943295E-2</v>
          </cell>
        </row>
      </sheetData>
      <sheetData sheetId="5064" refreshError="1"/>
      <sheetData sheetId="5065" refreshError="1"/>
      <sheetData sheetId="5066">
        <row r="1">
          <cell r="J1">
            <v>1.7453292519943295E-2</v>
          </cell>
        </row>
      </sheetData>
      <sheetData sheetId="5067">
        <row r="1">
          <cell r="J1">
            <v>1.7453292519943295E-2</v>
          </cell>
        </row>
      </sheetData>
      <sheetData sheetId="5068" refreshError="1"/>
      <sheetData sheetId="5069">
        <row r="1">
          <cell r="J1">
            <v>1.7453292519943295E-2</v>
          </cell>
        </row>
      </sheetData>
      <sheetData sheetId="5070">
        <row r="1">
          <cell r="J1">
            <v>1.7453292519943295E-2</v>
          </cell>
        </row>
      </sheetData>
      <sheetData sheetId="5071" refreshError="1"/>
      <sheetData sheetId="5072">
        <row r="1">
          <cell r="J1">
            <v>1.7453292519943295E-2</v>
          </cell>
        </row>
      </sheetData>
      <sheetData sheetId="5073" refreshError="1"/>
      <sheetData sheetId="5074">
        <row r="1">
          <cell r="J1">
            <v>1.7453292519943295E-2</v>
          </cell>
        </row>
      </sheetData>
      <sheetData sheetId="5075" refreshError="1"/>
      <sheetData sheetId="5076" refreshError="1"/>
      <sheetData sheetId="5077" refreshError="1"/>
      <sheetData sheetId="5078">
        <row r="1">
          <cell r="J1">
            <v>1.7453292519943295E-2</v>
          </cell>
        </row>
      </sheetData>
      <sheetData sheetId="5079">
        <row r="1">
          <cell r="J1">
            <v>1.7453292519943295E-2</v>
          </cell>
        </row>
      </sheetData>
      <sheetData sheetId="5080">
        <row r="1">
          <cell r="J1">
            <v>1.7453292519943295E-2</v>
          </cell>
        </row>
      </sheetData>
      <sheetData sheetId="5081">
        <row r="1">
          <cell r="J1">
            <v>1.7453292519943295E-2</v>
          </cell>
        </row>
      </sheetData>
      <sheetData sheetId="5082">
        <row r="1">
          <cell r="J1">
            <v>1.7453292519943295E-2</v>
          </cell>
        </row>
      </sheetData>
      <sheetData sheetId="5083" refreshError="1"/>
      <sheetData sheetId="5084" refreshError="1"/>
      <sheetData sheetId="5085">
        <row r="1">
          <cell r="J1">
            <v>1.7453292519943295E-2</v>
          </cell>
        </row>
      </sheetData>
      <sheetData sheetId="5086">
        <row r="1">
          <cell r="J1">
            <v>1.7453292519943295E-2</v>
          </cell>
        </row>
      </sheetData>
      <sheetData sheetId="5087">
        <row r="1">
          <cell r="J1">
            <v>1.7453292519943295E-2</v>
          </cell>
        </row>
      </sheetData>
      <sheetData sheetId="5088">
        <row r="1">
          <cell r="J1">
            <v>1.7453292519943295E-2</v>
          </cell>
        </row>
      </sheetData>
      <sheetData sheetId="5089">
        <row r="1">
          <cell r="J1">
            <v>1.7453292519943295E-2</v>
          </cell>
        </row>
      </sheetData>
      <sheetData sheetId="5090">
        <row r="1">
          <cell r="J1">
            <v>1.7453292519943295E-2</v>
          </cell>
        </row>
      </sheetData>
      <sheetData sheetId="5091">
        <row r="1">
          <cell r="J1">
            <v>1.7453292519943295E-2</v>
          </cell>
        </row>
      </sheetData>
      <sheetData sheetId="5092">
        <row r="1">
          <cell r="J1">
            <v>1.7453292519943295E-2</v>
          </cell>
        </row>
      </sheetData>
      <sheetData sheetId="5093">
        <row r="1">
          <cell r="J1">
            <v>1.7453292519943295E-2</v>
          </cell>
        </row>
      </sheetData>
      <sheetData sheetId="5094">
        <row r="1">
          <cell r="J1">
            <v>1.7453292519943295E-2</v>
          </cell>
        </row>
      </sheetData>
      <sheetData sheetId="5095">
        <row r="1">
          <cell r="J1">
            <v>1.7453292519943295E-2</v>
          </cell>
        </row>
      </sheetData>
      <sheetData sheetId="5096">
        <row r="1">
          <cell r="J1">
            <v>1.7453292519943295E-2</v>
          </cell>
        </row>
      </sheetData>
      <sheetData sheetId="5097">
        <row r="1">
          <cell r="J1">
            <v>1.7453292519943295E-2</v>
          </cell>
        </row>
      </sheetData>
      <sheetData sheetId="5098">
        <row r="1">
          <cell r="J1">
            <v>1.7453292519943295E-2</v>
          </cell>
        </row>
      </sheetData>
      <sheetData sheetId="5099">
        <row r="1">
          <cell r="J1">
            <v>1.7453292519943295E-2</v>
          </cell>
        </row>
      </sheetData>
      <sheetData sheetId="5100">
        <row r="1">
          <cell r="J1">
            <v>1.7453292519943295E-2</v>
          </cell>
        </row>
      </sheetData>
      <sheetData sheetId="5101">
        <row r="1">
          <cell r="J1">
            <v>1.7453292519943295E-2</v>
          </cell>
        </row>
      </sheetData>
      <sheetData sheetId="5102">
        <row r="1">
          <cell r="J1">
            <v>1.7453292519943295E-2</v>
          </cell>
        </row>
      </sheetData>
      <sheetData sheetId="5103">
        <row r="1">
          <cell r="J1">
            <v>1.7453292519943295E-2</v>
          </cell>
        </row>
      </sheetData>
      <sheetData sheetId="5104">
        <row r="1">
          <cell r="J1">
            <v>1.7453292519943295E-2</v>
          </cell>
        </row>
      </sheetData>
      <sheetData sheetId="5105">
        <row r="1">
          <cell r="J1">
            <v>1.7453292519943295E-2</v>
          </cell>
        </row>
      </sheetData>
      <sheetData sheetId="5106">
        <row r="1">
          <cell r="J1">
            <v>1.7453292519943295E-2</v>
          </cell>
        </row>
      </sheetData>
      <sheetData sheetId="5107">
        <row r="1">
          <cell r="J1">
            <v>1.7453292519943295E-2</v>
          </cell>
        </row>
      </sheetData>
      <sheetData sheetId="5108">
        <row r="1">
          <cell r="J1">
            <v>1.7453292519943295E-2</v>
          </cell>
        </row>
      </sheetData>
      <sheetData sheetId="5109">
        <row r="1">
          <cell r="J1">
            <v>1.7453292519943295E-2</v>
          </cell>
        </row>
      </sheetData>
      <sheetData sheetId="5110">
        <row r="1">
          <cell r="J1">
            <v>1.7453292519943295E-2</v>
          </cell>
        </row>
      </sheetData>
      <sheetData sheetId="5111">
        <row r="1">
          <cell r="J1">
            <v>1.7453292519943295E-2</v>
          </cell>
        </row>
      </sheetData>
      <sheetData sheetId="5112">
        <row r="1">
          <cell r="J1">
            <v>1.7453292519943295E-2</v>
          </cell>
        </row>
      </sheetData>
      <sheetData sheetId="5113">
        <row r="1">
          <cell r="J1">
            <v>1.7453292519943295E-2</v>
          </cell>
        </row>
      </sheetData>
      <sheetData sheetId="5114">
        <row r="1">
          <cell r="J1">
            <v>1.7453292519943295E-2</v>
          </cell>
        </row>
      </sheetData>
      <sheetData sheetId="5115" refreshError="1"/>
      <sheetData sheetId="5116" refreshError="1"/>
      <sheetData sheetId="5117">
        <row r="1">
          <cell r="J1">
            <v>1.7453292519943295E-2</v>
          </cell>
        </row>
      </sheetData>
      <sheetData sheetId="5118">
        <row r="1">
          <cell r="J1">
            <v>1.7453292519943295E-2</v>
          </cell>
        </row>
      </sheetData>
      <sheetData sheetId="5119">
        <row r="1">
          <cell r="J1">
            <v>1.7453292519943295E-2</v>
          </cell>
        </row>
      </sheetData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>
        <row r="1">
          <cell r="J1">
            <v>1.7453292519943295E-2</v>
          </cell>
        </row>
      </sheetData>
      <sheetData sheetId="5126">
        <row r="1">
          <cell r="J1">
            <v>1.7453292519943295E-2</v>
          </cell>
        </row>
      </sheetData>
      <sheetData sheetId="5127">
        <row r="1">
          <cell r="J1">
            <v>1.7453292519943295E-2</v>
          </cell>
        </row>
      </sheetData>
      <sheetData sheetId="5128" refreshError="1"/>
      <sheetData sheetId="5129" refreshError="1"/>
      <sheetData sheetId="5130" refreshError="1"/>
      <sheetData sheetId="5131">
        <row r="1">
          <cell r="J1">
            <v>1.7453292519943295E-2</v>
          </cell>
        </row>
      </sheetData>
      <sheetData sheetId="5132" refreshError="1"/>
      <sheetData sheetId="5133">
        <row r="1">
          <cell r="J1">
            <v>1.7453292519943295E-2</v>
          </cell>
        </row>
      </sheetData>
      <sheetData sheetId="5134">
        <row r="1">
          <cell r="J1">
            <v>1.7453292519943295E-2</v>
          </cell>
        </row>
      </sheetData>
      <sheetData sheetId="5135">
        <row r="1">
          <cell r="J1">
            <v>1.7453292519943295E-2</v>
          </cell>
        </row>
      </sheetData>
      <sheetData sheetId="5136">
        <row r="1">
          <cell r="J1">
            <v>1.7453292519943295E-2</v>
          </cell>
        </row>
      </sheetData>
      <sheetData sheetId="5137">
        <row r="1">
          <cell r="J1">
            <v>1.7453292519943295E-2</v>
          </cell>
        </row>
      </sheetData>
      <sheetData sheetId="5138">
        <row r="1">
          <cell r="J1">
            <v>1.7453292519943295E-2</v>
          </cell>
        </row>
      </sheetData>
      <sheetData sheetId="5139">
        <row r="1">
          <cell r="J1">
            <v>1.7453292519943295E-2</v>
          </cell>
        </row>
      </sheetData>
      <sheetData sheetId="5140">
        <row r="1">
          <cell r="J1">
            <v>1.7453292519943295E-2</v>
          </cell>
        </row>
      </sheetData>
      <sheetData sheetId="5141">
        <row r="1">
          <cell r="J1">
            <v>1.7453292519943295E-2</v>
          </cell>
        </row>
      </sheetData>
      <sheetData sheetId="5142">
        <row r="1">
          <cell r="J1">
            <v>1.7453292519943295E-2</v>
          </cell>
        </row>
      </sheetData>
      <sheetData sheetId="5143">
        <row r="1">
          <cell r="J1">
            <v>1.7453292519943295E-2</v>
          </cell>
        </row>
      </sheetData>
      <sheetData sheetId="5144">
        <row r="1">
          <cell r="J1">
            <v>1.7453292519943295E-2</v>
          </cell>
        </row>
      </sheetData>
      <sheetData sheetId="5145">
        <row r="1">
          <cell r="J1">
            <v>1.7453292519943295E-2</v>
          </cell>
        </row>
      </sheetData>
      <sheetData sheetId="5146">
        <row r="1">
          <cell r="J1">
            <v>1.7453292519943295E-2</v>
          </cell>
        </row>
      </sheetData>
      <sheetData sheetId="5147">
        <row r="1">
          <cell r="J1">
            <v>1.7453292519943295E-2</v>
          </cell>
        </row>
      </sheetData>
      <sheetData sheetId="5148" refreshError="1"/>
      <sheetData sheetId="5149" refreshError="1"/>
      <sheetData sheetId="5150">
        <row r="1">
          <cell r="J1">
            <v>1.7453292519943295E-2</v>
          </cell>
        </row>
      </sheetData>
      <sheetData sheetId="5151">
        <row r="1">
          <cell r="J1">
            <v>1.7453292519943295E-2</v>
          </cell>
        </row>
      </sheetData>
      <sheetData sheetId="5152">
        <row r="1">
          <cell r="J1">
            <v>1.7453292519943295E-2</v>
          </cell>
        </row>
      </sheetData>
      <sheetData sheetId="5153" refreshError="1"/>
      <sheetData sheetId="5154" refreshError="1"/>
      <sheetData sheetId="5155" refreshError="1"/>
      <sheetData sheetId="5156">
        <row r="1">
          <cell r="J1">
            <v>1.7453292519943295E-2</v>
          </cell>
        </row>
      </sheetData>
      <sheetData sheetId="5157" refreshError="1"/>
      <sheetData sheetId="5158">
        <row r="1">
          <cell r="J1">
            <v>1.7453292519943295E-2</v>
          </cell>
        </row>
      </sheetData>
      <sheetData sheetId="5159">
        <row r="1">
          <cell r="J1">
            <v>1.7453292519943295E-2</v>
          </cell>
        </row>
      </sheetData>
      <sheetData sheetId="5160">
        <row r="1">
          <cell r="J1">
            <v>1.7453292519943295E-2</v>
          </cell>
        </row>
      </sheetData>
      <sheetData sheetId="5161">
        <row r="1">
          <cell r="J1">
            <v>1.7453292519943295E-2</v>
          </cell>
        </row>
      </sheetData>
      <sheetData sheetId="5162">
        <row r="1">
          <cell r="J1">
            <v>1.7453292519943295E-2</v>
          </cell>
        </row>
      </sheetData>
      <sheetData sheetId="5163">
        <row r="1">
          <cell r="J1">
            <v>1.7453292519943295E-2</v>
          </cell>
        </row>
      </sheetData>
      <sheetData sheetId="5164">
        <row r="1">
          <cell r="J1">
            <v>1.7453292519943295E-2</v>
          </cell>
        </row>
      </sheetData>
      <sheetData sheetId="5165">
        <row r="1">
          <cell r="J1">
            <v>1.7453292519943295E-2</v>
          </cell>
        </row>
      </sheetData>
      <sheetData sheetId="5166">
        <row r="1">
          <cell r="J1">
            <v>1.7453292519943295E-2</v>
          </cell>
        </row>
      </sheetData>
      <sheetData sheetId="5167">
        <row r="1">
          <cell r="J1">
            <v>1.7453292519943295E-2</v>
          </cell>
        </row>
      </sheetData>
      <sheetData sheetId="5168">
        <row r="1">
          <cell r="J1">
            <v>1.7453292519943295E-2</v>
          </cell>
        </row>
      </sheetData>
      <sheetData sheetId="5169">
        <row r="1">
          <cell r="J1">
            <v>1.7453292519943295E-2</v>
          </cell>
        </row>
      </sheetData>
      <sheetData sheetId="5170">
        <row r="1">
          <cell r="J1">
            <v>1.7453292519943295E-2</v>
          </cell>
        </row>
      </sheetData>
      <sheetData sheetId="5171">
        <row r="1">
          <cell r="J1">
            <v>1.7453292519943295E-2</v>
          </cell>
        </row>
      </sheetData>
      <sheetData sheetId="5172">
        <row r="1">
          <cell r="J1">
            <v>1.7453292519943295E-2</v>
          </cell>
        </row>
      </sheetData>
      <sheetData sheetId="5173" refreshError="1"/>
      <sheetData sheetId="5174" refreshError="1"/>
      <sheetData sheetId="5175">
        <row r="1">
          <cell r="J1">
            <v>1.7453292519943295E-2</v>
          </cell>
        </row>
      </sheetData>
      <sheetData sheetId="5176">
        <row r="1">
          <cell r="J1">
            <v>1.7453292519943295E-2</v>
          </cell>
        </row>
      </sheetData>
      <sheetData sheetId="5177">
        <row r="1">
          <cell r="J1">
            <v>1.7453292519943295E-2</v>
          </cell>
        </row>
      </sheetData>
      <sheetData sheetId="5178" refreshError="1"/>
      <sheetData sheetId="5179" refreshError="1"/>
      <sheetData sheetId="5180" refreshError="1"/>
      <sheetData sheetId="5181">
        <row r="1">
          <cell r="J1">
            <v>1.7453292519943295E-2</v>
          </cell>
        </row>
      </sheetData>
      <sheetData sheetId="5182" refreshError="1"/>
      <sheetData sheetId="5183">
        <row r="1">
          <cell r="J1">
            <v>1.7453292519943295E-2</v>
          </cell>
        </row>
      </sheetData>
      <sheetData sheetId="5184">
        <row r="1">
          <cell r="J1">
            <v>1.7453292519943295E-2</v>
          </cell>
        </row>
      </sheetData>
      <sheetData sheetId="5185">
        <row r="1">
          <cell r="J1">
            <v>1.7453292519943295E-2</v>
          </cell>
        </row>
      </sheetData>
      <sheetData sheetId="5186">
        <row r="1">
          <cell r="J1">
            <v>1.7453292519943295E-2</v>
          </cell>
        </row>
      </sheetData>
      <sheetData sheetId="5187">
        <row r="1">
          <cell r="J1">
            <v>1.7453292519943295E-2</v>
          </cell>
        </row>
      </sheetData>
      <sheetData sheetId="5188">
        <row r="1">
          <cell r="J1">
            <v>1.7453292519943295E-2</v>
          </cell>
        </row>
      </sheetData>
      <sheetData sheetId="5189">
        <row r="1">
          <cell r="J1">
            <v>1.7453292519943295E-2</v>
          </cell>
        </row>
      </sheetData>
      <sheetData sheetId="5190">
        <row r="1">
          <cell r="J1">
            <v>1.7453292519943295E-2</v>
          </cell>
        </row>
      </sheetData>
      <sheetData sheetId="5191">
        <row r="1">
          <cell r="J1">
            <v>1.7453292519943295E-2</v>
          </cell>
        </row>
      </sheetData>
      <sheetData sheetId="5192">
        <row r="1">
          <cell r="J1">
            <v>1.7453292519943295E-2</v>
          </cell>
        </row>
      </sheetData>
      <sheetData sheetId="5193">
        <row r="1">
          <cell r="J1">
            <v>1.7453292519943295E-2</v>
          </cell>
        </row>
      </sheetData>
      <sheetData sheetId="5194">
        <row r="1">
          <cell r="J1">
            <v>1.7453292519943295E-2</v>
          </cell>
        </row>
      </sheetData>
      <sheetData sheetId="5195">
        <row r="1">
          <cell r="J1">
            <v>1.7453292519943295E-2</v>
          </cell>
        </row>
      </sheetData>
      <sheetData sheetId="5196">
        <row r="1">
          <cell r="J1">
            <v>1.7453292519943295E-2</v>
          </cell>
        </row>
      </sheetData>
      <sheetData sheetId="5197">
        <row r="1">
          <cell r="J1">
            <v>1.7453292519943295E-2</v>
          </cell>
        </row>
      </sheetData>
      <sheetData sheetId="5198">
        <row r="1">
          <cell r="J1">
            <v>1.7453292519943295E-2</v>
          </cell>
        </row>
      </sheetData>
      <sheetData sheetId="5199">
        <row r="1">
          <cell r="J1">
            <v>1.7453292519943295E-2</v>
          </cell>
        </row>
      </sheetData>
      <sheetData sheetId="5200">
        <row r="1">
          <cell r="J1">
            <v>1.7453292519943295E-2</v>
          </cell>
        </row>
      </sheetData>
      <sheetData sheetId="5201">
        <row r="1">
          <cell r="J1">
            <v>1.7453292519943295E-2</v>
          </cell>
        </row>
      </sheetData>
      <sheetData sheetId="5202">
        <row r="1">
          <cell r="J1">
            <v>1.7453292519943295E-2</v>
          </cell>
        </row>
      </sheetData>
      <sheetData sheetId="5203">
        <row r="1">
          <cell r="J1">
            <v>1.7453292519943295E-2</v>
          </cell>
        </row>
      </sheetData>
      <sheetData sheetId="5204">
        <row r="1">
          <cell r="J1">
            <v>1.7453292519943295E-2</v>
          </cell>
        </row>
      </sheetData>
      <sheetData sheetId="5205">
        <row r="1">
          <cell r="J1">
            <v>1.7453292519943295E-2</v>
          </cell>
        </row>
      </sheetData>
      <sheetData sheetId="5206">
        <row r="1">
          <cell r="J1">
            <v>1.7453292519943295E-2</v>
          </cell>
        </row>
      </sheetData>
      <sheetData sheetId="5207">
        <row r="1">
          <cell r="J1">
            <v>1.7453292519943295E-2</v>
          </cell>
        </row>
      </sheetData>
      <sheetData sheetId="5208">
        <row r="1">
          <cell r="J1">
            <v>1.7453292519943295E-2</v>
          </cell>
        </row>
      </sheetData>
      <sheetData sheetId="5209">
        <row r="1">
          <cell r="J1">
            <v>1.7453292519943295E-2</v>
          </cell>
        </row>
      </sheetData>
      <sheetData sheetId="5210">
        <row r="1">
          <cell r="J1">
            <v>1.7453292519943295E-2</v>
          </cell>
        </row>
      </sheetData>
      <sheetData sheetId="5211">
        <row r="1">
          <cell r="J1">
            <v>1.7453292519943295E-2</v>
          </cell>
        </row>
      </sheetData>
      <sheetData sheetId="5212">
        <row r="1">
          <cell r="J1">
            <v>1.7453292519943295E-2</v>
          </cell>
        </row>
      </sheetData>
      <sheetData sheetId="5213">
        <row r="1">
          <cell r="J1">
            <v>1.7453292519943295E-2</v>
          </cell>
        </row>
      </sheetData>
      <sheetData sheetId="5214">
        <row r="1">
          <cell r="J1">
            <v>1.7453292519943295E-2</v>
          </cell>
        </row>
      </sheetData>
      <sheetData sheetId="5215">
        <row r="1">
          <cell r="J1">
            <v>1.7453292519943295E-2</v>
          </cell>
        </row>
      </sheetData>
      <sheetData sheetId="5216">
        <row r="1">
          <cell r="J1">
            <v>1.7453292519943295E-2</v>
          </cell>
        </row>
      </sheetData>
      <sheetData sheetId="5217">
        <row r="1">
          <cell r="J1">
            <v>1.7453292519943295E-2</v>
          </cell>
        </row>
      </sheetData>
      <sheetData sheetId="5218">
        <row r="1">
          <cell r="J1">
            <v>1.7453292519943295E-2</v>
          </cell>
        </row>
      </sheetData>
      <sheetData sheetId="5219">
        <row r="1">
          <cell r="J1">
            <v>1.7453292519943295E-2</v>
          </cell>
        </row>
      </sheetData>
      <sheetData sheetId="5220">
        <row r="1">
          <cell r="J1">
            <v>1.7453292519943295E-2</v>
          </cell>
        </row>
      </sheetData>
      <sheetData sheetId="5221">
        <row r="1">
          <cell r="J1">
            <v>1.7453292519943295E-2</v>
          </cell>
        </row>
      </sheetData>
      <sheetData sheetId="5222">
        <row r="1">
          <cell r="J1">
            <v>1.7453292519943295E-2</v>
          </cell>
        </row>
      </sheetData>
      <sheetData sheetId="5223">
        <row r="1">
          <cell r="J1">
            <v>1.7453292519943295E-2</v>
          </cell>
        </row>
      </sheetData>
      <sheetData sheetId="5224">
        <row r="1">
          <cell r="J1">
            <v>1.7453292519943295E-2</v>
          </cell>
        </row>
      </sheetData>
      <sheetData sheetId="5225">
        <row r="1">
          <cell r="J1">
            <v>1.7453292519943295E-2</v>
          </cell>
        </row>
      </sheetData>
      <sheetData sheetId="5226">
        <row r="1">
          <cell r="J1">
            <v>1.7453292519943295E-2</v>
          </cell>
        </row>
      </sheetData>
      <sheetData sheetId="5227">
        <row r="1">
          <cell r="J1">
            <v>1.7453292519943295E-2</v>
          </cell>
        </row>
      </sheetData>
      <sheetData sheetId="5228">
        <row r="1">
          <cell r="J1">
            <v>1.7453292519943295E-2</v>
          </cell>
        </row>
      </sheetData>
      <sheetData sheetId="5229">
        <row r="1">
          <cell r="J1">
            <v>1.7453292519943295E-2</v>
          </cell>
        </row>
      </sheetData>
      <sheetData sheetId="5230">
        <row r="1">
          <cell r="J1">
            <v>1.7453292519943295E-2</v>
          </cell>
        </row>
      </sheetData>
      <sheetData sheetId="5231">
        <row r="1">
          <cell r="J1">
            <v>1.7453292519943295E-2</v>
          </cell>
        </row>
      </sheetData>
      <sheetData sheetId="5232">
        <row r="1">
          <cell r="J1">
            <v>1.7453292519943295E-2</v>
          </cell>
        </row>
      </sheetData>
      <sheetData sheetId="5233">
        <row r="1">
          <cell r="J1">
            <v>1.7453292519943295E-2</v>
          </cell>
        </row>
      </sheetData>
      <sheetData sheetId="5234">
        <row r="1">
          <cell r="J1">
            <v>1.7453292519943295E-2</v>
          </cell>
        </row>
      </sheetData>
      <sheetData sheetId="5235">
        <row r="1">
          <cell r="J1">
            <v>1.7453292519943295E-2</v>
          </cell>
        </row>
      </sheetData>
      <sheetData sheetId="5236">
        <row r="1">
          <cell r="J1">
            <v>1.7453292519943295E-2</v>
          </cell>
        </row>
      </sheetData>
      <sheetData sheetId="5237">
        <row r="1">
          <cell r="J1">
            <v>1.7453292519943295E-2</v>
          </cell>
        </row>
      </sheetData>
      <sheetData sheetId="5238">
        <row r="1">
          <cell r="J1">
            <v>1.7453292519943295E-2</v>
          </cell>
        </row>
      </sheetData>
      <sheetData sheetId="5239">
        <row r="1">
          <cell r="J1">
            <v>1.7453292519943295E-2</v>
          </cell>
        </row>
      </sheetData>
      <sheetData sheetId="5240">
        <row r="1">
          <cell r="J1">
            <v>1.7453292519943295E-2</v>
          </cell>
        </row>
      </sheetData>
      <sheetData sheetId="5241">
        <row r="1">
          <cell r="J1">
            <v>1.7453292519943295E-2</v>
          </cell>
        </row>
      </sheetData>
      <sheetData sheetId="5242">
        <row r="1">
          <cell r="J1">
            <v>1.7453292519943295E-2</v>
          </cell>
        </row>
      </sheetData>
      <sheetData sheetId="5243">
        <row r="1">
          <cell r="J1">
            <v>1.7453292519943295E-2</v>
          </cell>
        </row>
      </sheetData>
      <sheetData sheetId="5244">
        <row r="1">
          <cell r="J1">
            <v>1.7453292519943295E-2</v>
          </cell>
        </row>
      </sheetData>
      <sheetData sheetId="5245">
        <row r="1">
          <cell r="J1">
            <v>1.7453292519943295E-2</v>
          </cell>
        </row>
      </sheetData>
      <sheetData sheetId="5246">
        <row r="1">
          <cell r="J1">
            <v>1.7453292519943295E-2</v>
          </cell>
        </row>
      </sheetData>
      <sheetData sheetId="5247">
        <row r="1">
          <cell r="J1">
            <v>1.7453292519943295E-2</v>
          </cell>
        </row>
      </sheetData>
      <sheetData sheetId="5248">
        <row r="1">
          <cell r="J1">
            <v>1.7453292519943295E-2</v>
          </cell>
        </row>
      </sheetData>
      <sheetData sheetId="5249">
        <row r="1">
          <cell r="J1">
            <v>1.7453292519943295E-2</v>
          </cell>
        </row>
      </sheetData>
      <sheetData sheetId="5250">
        <row r="1">
          <cell r="J1">
            <v>1.7453292519943295E-2</v>
          </cell>
        </row>
      </sheetData>
      <sheetData sheetId="5251">
        <row r="1">
          <cell r="J1">
            <v>1.7453292519943295E-2</v>
          </cell>
        </row>
      </sheetData>
      <sheetData sheetId="5252">
        <row r="1">
          <cell r="J1">
            <v>1.7453292519943295E-2</v>
          </cell>
        </row>
      </sheetData>
      <sheetData sheetId="5253">
        <row r="1">
          <cell r="J1">
            <v>1.7453292519943295E-2</v>
          </cell>
        </row>
      </sheetData>
      <sheetData sheetId="5254">
        <row r="1">
          <cell r="J1">
            <v>1.7453292519943295E-2</v>
          </cell>
        </row>
      </sheetData>
      <sheetData sheetId="5255">
        <row r="1">
          <cell r="J1">
            <v>1.7453292519943295E-2</v>
          </cell>
        </row>
      </sheetData>
      <sheetData sheetId="5256">
        <row r="1">
          <cell r="J1">
            <v>1.7453292519943295E-2</v>
          </cell>
        </row>
      </sheetData>
      <sheetData sheetId="5257">
        <row r="1">
          <cell r="J1">
            <v>1.7453292519943295E-2</v>
          </cell>
        </row>
      </sheetData>
      <sheetData sheetId="5258">
        <row r="1">
          <cell r="J1">
            <v>1.7453292519943295E-2</v>
          </cell>
        </row>
      </sheetData>
      <sheetData sheetId="5259">
        <row r="1">
          <cell r="J1">
            <v>1.7453292519943295E-2</v>
          </cell>
        </row>
      </sheetData>
      <sheetData sheetId="5260">
        <row r="1">
          <cell r="J1">
            <v>1.7453292519943295E-2</v>
          </cell>
        </row>
      </sheetData>
      <sheetData sheetId="5261">
        <row r="1">
          <cell r="J1">
            <v>1.7453292519943295E-2</v>
          </cell>
        </row>
      </sheetData>
      <sheetData sheetId="5262">
        <row r="1">
          <cell r="J1">
            <v>1.7453292519943295E-2</v>
          </cell>
        </row>
      </sheetData>
      <sheetData sheetId="5263">
        <row r="1">
          <cell r="J1">
            <v>1.7453292519943295E-2</v>
          </cell>
        </row>
      </sheetData>
      <sheetData sheetId="5264">
        <row r="1">
          <cell r="J1">
            <v>1.7453292519943295E-2</v>
          </cell>
        </row>
      </sheetData>
      <sheetData sheetId="5265">
        <row r="1">
          <cell r="J1">
            <v>1.7453292519943295E-2</v>
          </cell>
        </row>
      </sheetData>
      <sheetData sheetId="5266">
        <row r="1">
          <cell r="J1">
            <v>1.7453292519943295E-2</v>
          </cell>
        </row>
      </sheetData>
      <sheetData sheetId="5267">
        <row r="1">
          <cell r="J1">
            <v>1.7453292519943295E-2</v>
          </cell>
        </row>
      </sheetData>
      <sheetData sheetId="5268">
        <row r="1">
          <cell r="J1">
            <v>1.7453292519943295E-2</v>
          </cell>
        </row>
      </sheetData>
      <sheetData sheetId="5269">
        <row r="1">
          <cell r="J1">
            <v>1.7453292519943295E-2</v>
          </cell>
        </row>
      </sheetData>
      <sheetData sheetId="5270">
        <row r="1">
          <cell r="J1">
            <v>1.7453292519943295E-2</v>
          </cell>
        </row>
      </sheetData>
      <sheetData sheetId="5271">
        <row r="1">
          <cell r="J1">
            <v>1.7453292519943295E-2</v>
          </cell>
        </row>
      </sheetData>
      <sheetData sheetId="5272">
        <row r="1">
          <cell r="J1">
            <v>1.7453292519943295E-2</v>
          </cell>
        </row>
      </sheetData>
      <sheetData sheetId="5273">
        <row r="1">
          <cell r="J1">
            <v>1.7453292519943295E-2</v>
          </cell>
        </row>
      </sheetData>
      <sheetData sheetId="5274">
        <row r="1">
          <cell r="J1">
            <v>1.7453292519943295E-2</v>
          </cell>
        </row>
      </sheetData>
      <sheetData sheetId="5275">
        <row r="1">
          <cell r="J1">
            <v>1.7453292519943295E-2</v>
          </cell>
        </row>
      </sheetData>
      <sheetData sheetId="5276">
        <row r="1">
          <cell r="J1">
            <v>1.7453292519943295E-2</v>
          </cell>
        </row>
      </sheetData>
      <sheetData sheetId="5277">
        <row r="1">
          <cell r="J1">
            <v>1.7453292519943295E-2</v>
          </cell>
        </row>
      </sheetData>
      <sheetData sheetId="5278">
        <row r="1">
          <cell r="J1">
            <v>1.7453292519943295E-2</v>
          </cell>
        </row>
      </sheetData>
      <sheetData sheetId="5279">
        <row r="1">
          <cell r="J1">
            <v>1.7453292519943295E-2</v>
          </cell>
        </row>
      </sheetData>
      <sheetData sheetId="5280">
        <row r="1">
          <cell r="J1">
            <v>1.7453292519943295E-2</v>
          </cell>
        </row>
      </sheetData>
      <sheetData sheetId="5281">
        <row r="1">
          <cell r="J1">
            <v>1.7453292519943295E-2</v>
          </cell>
        </row>
      </sheetData>
      <sheetData sheetId="5282">
        <row r="1">
          <cell r="J1">
            <v>1.7453292519943295E-2</v>
          </cell>
        </row>
      </sheetData>
      <sheetData sheetId="5283">
        <row r="1">
          <cell r="J1">
            <v>1.7453292519943295E-2</v>
          </cell>
        </row>
      </sheetData>
      <sheetData sheetId="5284">
        <row r="1">
          <cell r="J1">
            <v>1.7453292519943295E-2</v>
          </cell>
        </row>
      </sheetData>
      <sheetData sheetId="5285">
        <row r="1">
          <cell r="J1">
            <v>1.7453292519943295E-2</v>
          </cell>
        </row>
      </sheetData>
      <sheetData sheetId="5286">
        <row r="1">
          <cell r="J1">
            <v>1.7453292519943295E-2</v>
          </cell>
        </row>
      </sheetData>
      <sheetData sheetId="5287">
        <row r="1">
          <cell r="J1">
            <v>1.7453292519943295E-2</v>
          </cell>
        </row>
      </sheetData>
      <sheetData sheetId="5288">
        <row r="1">
          <cell r="J1">
            <v>1.7453292519943295E-2</v>
          </cell>
        </row>
      </sheetData>
      <sheetData sheetId="5289">
        <row r="1">
          <cell r="J1">
            <v>1.7453292519943295E-2</v>
          </cell>
        </row>
      </sheetData>
      <sheetData sheetId="5290">
        <row r="1">
          <cell r="J1">
            <v>1.7453292519943295E-2</v>
          </cell>
        </row>
      </sheetData>
      <sheetData sheetId="5291">
        <row r="1">
          <cell r="J1">
            <v>1.7453292519943295E-2</v>
          </cell>
        </row>
      </sheetData>
      <sheetData sheetId="5292">
        <row r="1">
          <cell r="J1">
            <v>1.7453292519943295E-2</v>
          </cell>
        </row>
      </sheetData>
      <sheetData sheetId="5293">
        <row r="1">
          <cell r="J1">
            <v>1.7453292519943295E-2</v>
          </cell>
        </row>
      </sheetData>
      <sheetData sheetId="5294">
        <row r="1">
          <cell r="J1">
            <v>1.7453292519943295E-2</v>
          </cell>
        </row>
      </sheetData>
      <sheetData sheetId="5295">
        <row r="1">
          <cell r="J1">
            <v>1.7453292519943295E-2</v>
          </cell>
        </row>
      </sheetData>
      <sheetData sheetId="5296">
        <row r="1">
          <cell r="J1">
            <v>1.7453292519943295E-2</v>
          </cell>
        </row>
      </sheetData>
      <sheetData sheetId="5297">
        <row r="1">
          <cell r="J1">
            <v>1.7453292519943295E-2</v>
          </cell>
        </row>
      </sheetData>
      <sheetData sheetId="5298">
        <row r="1">
          <cell r="J1">
            <v>1.7453292519943295E-2</v>
          </cell>
        </row>
      </sheetData>
      <sheetData sheetId="5299">
        <row r="1">
          <cell r="J1">
            <v>1.7453292519943295E-2</v>
          </cell>
        </row>
      </sheetData>
      <sheetData sheetId="5300">
        <row r="1">
          <cell r="J1">
            <v>1.7453292519943295E-2</v>
          </cell>
        </row>
      </sheetData>
      <sheetData sheetId="5301">
        <row r="1">
          <cell r="J1">
            <v>1.7453292519943295E-2</v>
          </cell>
        </row>
      </sheetData>
      <sheetData sheetId="5302">
        <row r="1">
          <cell r="J1">
            <v>1.7453292519943295E-2</v>
          </cell>
        </row>
      </sheetData>
      <sheetData sheetId="5303">
        <row r="1">
          <cell r="J1">
            <v>1.7453292519943295E-2</v>
          </cell>
        </row>
      </sheetData>
      <sheetData sheetId="5304">
        <row r="1">
          <cell r="J1">
            <v>1.7453292519943295E-2</v>
          </cell>
        </row>
      </sheetData>
      <sheetData sheetId="5305">
        <row r="1">
          <cell r="J1">
            <v>1.7453292519943295E-2</v>
          </cell>
        </row>
      </sheetData>
      <sheetData sheetId="5306">
        <row r="1">
          <cell r="J1">
            <v>1.7453292519943295E-2</v>
          </cell>
        </row>
      </sheetData>
      <sheetData sheetId="5307">
        <row r="1">
          <cell r="J1">
            <v>1.7453292519943295E-2</v>
          </cell>
        </row>
      </sheetData>
      <sheetData sheetId="5308">
        <row r="1">
          <cell r="J1">
            <v>1.7453292519943295E-2</v>
          </cell>
        </row>
      </sheetData>
      <sheetData sheetId="5309">
        <row r="1">
          <cell r="J1">
            <v>1.7453292519943295E-2</v>
          </cell>
        </row>
      </sheetData>
      <sheetData sheetId="5310">
        <row r="1">
          <cell r="J1">
            <v>1.7453292519943295E-2</v>
          </cell>
        </row>
      </sheetData>
      <sheetData sheetId="5311">
        <row r="1">
          <cell r="J1">
            <v>1.7453292519943295E-2</v>
          </cell>
        </row>
      </sheetData>
      <sheetData sheetId="5312">
        <row r="1">
          <cell r="J1">
            <v>1.7453292519943295E-2</v>
          </cell>
        </row>
      </sheetData>
      <sheetData sheetId="5313">
        <row r="1">
          <cell r="J1">
            <v>1.7453292519943295E-2</v>
          </cell>
        </row>
      </sheetData>
      <sheetData sheetId="5314">
        <row r="1">
          <cell r="J1">
            <v>1.7453292519943295E-2</v>
          </cell>
        </row>
      </sheetData>
      <sheetData sheetId="5315">
        <row r="1">
          <cell r="J1">
            <v>1.7453292519943295E-2</v>
          </cell>
        </row>
      </sheetData>
      <sheetData sheetId="5316">
        <row r="1">
          <cell r="J1">
            <v>1.7453292519943295E-2</v>
          </cell>
        </row>
      </sheetData>
      <sheetData sheetId="5317">
        <row r="1">
          <cell r="J1">
            <v>1.7453292519943295E-2</v>
          </cell>
        </row>
      </sheetData>
      <sheetData sheetId="5318">
        <row r="1">
          <cell r="J1">
            <v>1.7453292519943295E-2</v>
          </cell>
        </row>
      </sheetData>
      <sheetData sheetId="5319">
        <row r="1">
          <cell r="J1">
            <v>1.7453292519943295E-2</v>
          </cell>
        </row>
      </sheetData>
      <sheetData sheetId="5320">
        <row r="1">
          <cell r="J1">
            <v>1.7453292519943295E-2</v>
          </cell>
        </row>
      </sheetData>
      <sheetData sheetId="5321">
        <row r="1">
          <cell r="J1">
            <v>1.7453292519943295E-2</v>
          </cell>
        </row>
      </sheetData>
      <sheetData sheetId="5322">
        <row r="1">
          <cell r="J1">
            <v>1.7453292519943295E-2</v>
          </cell>
        </row>
      </sheetData>
      <sheetData sheetId="5323">
        <row r="1">
          <cell r="J1">
            <v>1.7453292519943295E-2</v>
          </cell>
        </row>
      </sheetData>
      <sheetData sheetId="5324">
        <row r="1">
          <cell r="J1">
            <v>1.7453292519943295E-2</v>
          </cell>
        </row>
      </sheetData>
      <sheetData sheetId="5325">
        <row r="1">
          <cell r="J1">
            <v>1.7453292519943295E-2</v>
          </cell>
        </row>
      </sheetData>
      <sheetData sheetId="5326">
        <row r="1">
          <cell r="J1">
            <v>1.7453292519943295E-2</v>
          </cell>
        </row>
      </sheetData>
      <sheetData sheetId="5327">
        <row r="1">
          <cell r="J1">
            <v>1.7453292519943295E-2</v>
          </cell>
        </row>
      </sheetData>
      <sheetData sheetId="5328">
        <row r="1">
          <cell r="J1">
            <v>1.7453292519943295E-2</v>
          </cell>
        </row>
      </sheetData>
      <sheetData sheetId="5329">
        <row r="1">
          <cell r="J1">
            <v>1.7453292519943295E-2</v>
          </cell>
        </row>
      </sheetData>
      <sheetData sheetId="5330">
        <row r="1">
          <cell r="J1">
            <v>1.7453292519943295E-2</v>
          </cell>
        </row>
      </sheetData>
      <sheetData sheetId="5331">
        <row r="1">
          <cell r="J1">
            <v>1.7453292519943295E-2</v>
          </cell>
        </row>
      </sheetData>
      <sheetData sheetId="5332">
        <row r="1">
          <cell r="J1">
            <v>1.7453292519943295E-2</v>
          </cell>
        </row>
      </sheetData>
      <sheetData sheetId="5333">
        <row r="1">
          <cell r="J1">
            <v>1.7453292519943295E-2</v>
          </cell>
        </row>
      </sheetData>
      <sheetData sheetId="5334">
        <row r="1">
          <cell r="J1">
            <v>1.7453292519943295E-2</v>
          </cell>
        </row>
      </sheetData>
      <sheetData sheetId="5335">
        <row r="1">
          <cell r="J1">
            <v>1.7453292519943295E-2</v>
          </cell>
        </row>
      </sheetData>
      <sheetData sheetId="5336">
        <row r="1">
          <cell r="J1">
            <v>1.7453292519943295E-2</v>
          </cell>
        </row>
      </sheetData>
      <sheetData sheetId="5337">
        <row r="1">
          <cell r="J1">
            <v>1.7453292519943295E-2</v>
          </cell>
        </row>
      </sheetData>
      <sheetData sheetId="5338">
        <row r="1">
          <cell r="J1">
            <v>1.7453292519943295E-2</v>
          </cell>
        </row>
      </sheetData>
      <sheetData sheetId="5339">
        <row r="1">
          <cell r="J1">
            <v>1.7453292519943295E-2</v>
          </cell>
        </row>
      </sheetData>
      <sheetData sheetId="5340">
        <row r="1">
          <cell r="J1">
            <v>1.7453292519943295E-2</v>
          </cell>
        </row>
      </sheetData>
      <sheetData sheetId="5341">
        <row r="1">
          <cell r="J1">
            <v>1.7453292519943295E-2</v>
          </cell>
        </row>
      </sheetData>
      <sheetData sheetId="5342">
        <row r="1">
          <cell r="J1">
            <v>1.7453292519943295E-2</v>
          </cell>
        </row>
      </sheetData>
      <sheetData sheetId="5343">
        <row r="1">
          <cell r="J1">
            <v>1.7453292519943295E-2</v>
          </cell>
        </row>
      </sheetData>
      <sheetData sheetId="5344">
        <row r="1">
          <cell r="J1">
            <v>1.7453292519943295E-2</v>
          </cell>
        </row>
      </sheetData>
      <sheetData sheetId="5345">
        <row r="1">
          <cell r="J1">
            <v>1.7453292519943295E-2</v>
          </cell>
        </row>
      </sheetData>
      <sheetData sheetId="5346">
        <row r="1">
          <cell r="J1">
            <v>1.7453292519943295E-2</v>
          </cell>
        </row>
      </sheetData>
      <sheetData sheetId="5347">
        <row r="1">
          <cell r="J1">
            <v>1.7453292519943295E-2</v>
          </cell>
        </row>
      </sheetData>
      <sheetData sheetId="5348">
        <row r="1">
          <cell r="J1">
            <v>1.7453292519943295E-2</v>
          </cell>
        </row>
      </sheetData>
      <sheetData sheetId="5349">
        <row r="1">
          <cell r="J1">
            <v>1.7453292519943295E-2</v>
          </cell>
        </row>
      </sheetData>
      <sheetData sheetId="5350">
        <row r="1">
          <cell r="J1">
            <v>1.7453292519943295E-2</v>
          </cell>
        </row>
      </sheetData>
      <sheetData sheetId="5351">
        <row r="1">
          <cell r="J1">
            <v>1.7453292519943295E-2</v>
          </cell>
        </row>
      </sheetData>
      <sheetData sheetId="5352">
        <row r="1">
          <cell r="J1">
            <v>1.7453292519943295E-2</v>
          </cell>
        </row>
      </sheetData>
      <sheetData sheetId="5353">
        <row r="1">
          <cell r="J1">
            <v>1.7453292519943295E-2</v>
          </cell>
        </row>
      </sheetData>
      <sheetData sheetId="5354">
        <row r="1">
          <cell r="J1">
            <v>1.7453292519943295E-2</v>
          </cell>
        </row>
      </sheetData>
      <sheetData sheetId="5355">
        <row r="1">
          <cell r="J1">
            <v>1.7453292519943295E-2</v>
          </cell>
        </row>
      </sheetData>
      <sheetData sheetId="5356">
        <row r="1">
          <cell r="J1">
            <v>1.7453292519943295E-2</v>
          </cell>
        </row>
      </sheetData>
      <sheetData sheetId="5357">
        <row r="1">
          <cell r="J1">
            <v>1.7453292519943295E-2</v>
          </cell>
        </row>
      </sheetData>
      <sheetData sheetId="5358">
        <row r="1">
          <cell r="J1">
            <v>1.7453292519943295E-2</v>
          </cell>
        </row>
      </sheetData>
      <sheetData sheetId="5359">
        <row r="1">
          <cell r="J1">
            <v>1.7453292519943295E-2</v>
          </cell>
        </row>
      </sheetData>
      <sheetData sheetId="5360">
        <row r="1">
          <cell r="J1">
            <v>1.7453292519943295E-2</v>
          </cell>
        </row>
      </sheetData>
      <sheetData sheetId="5361">
        <row r="1">
          <cell r="J1">
            <v>1.7453292519943295E-2</v>
          </cell>
        </row>
      </sheetData>
      <sheetData sheetId="5362">
        <row r="1">
          <cell r="J1">
            <v>1.7453292519943295E-2</v>
          </cell>
        </row>
      </sheetData>
      <sheetData sheetId="5363">
        <row r="1">
          <cell r="J1">
            <v>1.7453292519943295E-2</v>
          </cell>
        </row>
      </sheetData>
      <sheetData sheetId="5364">
        <row r="1">
          <cell r="J1">
            <v>1.7453292519943295E-2</v>
          </cell>
        </row>
      </sheetData>
      <sheetData sheetId="5365">
        <row r="1">
          <cell r="J1">
            <v>1.7453292519943295E-2</v>
          </cell>
        </row>
      </sheetData>
      <sheetData sheetId="5366">
        <row r="1">
          <cell r="J1">
            <v>1.7453292519943295E-2</v>
          </cell>
        </row>
      </sheetData>
      <sheetData sheetId="5367">
        <row r="1">
          <cell r="J1">
            <v>1.7453292519943295E-2</v>
          </cell>
        </row>
      </sheetData>
      <sheetData sheetId="5368">
        <row r="1">
          <cell r="J1">
            <v>1.7453292519943295E-2</v>
          </cell>
        </row>
      </sheetData>
      <sheetData sheetId="5369">
        <row r="1">
          <cell r="J1">
            <v>1.7453292519943295E-2</v>
          </cell>
        </row>
      </sheetData>
      <sheetData sheetId="5370">
        <row r="1">
          <cell r="J1">
            <v>1.7453292519943295E-2</v>
          </cell>
        </row>
      </sheetData>
      <sheetData sheetId="5371">
        <row r="1">
          <cell r="J1">
            <v>1.7453292519943295E-2</v>
          </cell>
        </row>
      </sheetData>
      <sheetData sheetId="5372">
        <row r="1">
          <cell r="J1">
            <v>1.7453292519943295E-2</v>
          </cell>
        </row>
      </sheetData>
      <sheetData sheetId="5373">
        <row r="1">
          <cell r="J1">
            <v>1.7453292519943295E-2</v>
          </cell>
        </row>
      </sheetData>
      <sheetData sheetId="5374">
        <row r="1">
          <cell r="J1">
            <v>1.7453292519943295E-2</v>
          </cell>
        </row>
      </sheetData>
      <sheetData sheetId="5375">
        <row r="1">
          <cell r="J1">
            <v>1.7453292519943295E-2</v>
          </cell>
        </row>
      </sheetData>
      <sheetData sheetId="5376">
        <row r="1">
          <cell r="J1">
            <v>1.7453292519943295E-2</v>
          </cell>
        </row>
      </sheetData>
      <sheetData sheetId="5377">
        <row r="1">
          <cell r="J1">
            <v>1.7453292519943295E-2</v>
          </cell>
        </row>
      </sheetData>
      <sheetData sheetId="5378">
        <row r="1">
          <cell r="J1">
            <v>1.7453292519943295E-2</v>
          </cell>
        </row>
      </sheetData>
      <sheetData sheetId="5379">
        <row r="1">
          <cell r="J1">
            <v>1.7453292519943295E-2</v>
          </cell>
        </row>
      </sheetData>
      <sheetData sheetId="5380">
        <row r="1">
          <cell r="J1">
            <v>1.7453292519943295E-2</v>
          </cell>
        </row>
      </sheetData>
      <sheetData sheetId="5381">
        <row r="1">
          <cell r="J1">
            <v>1.7453292519943295E-2</v>
          </cell>
        </row>
      </sheetData>
      <sheetData sheetId="5382">
        <row r="1">
          <cell r="J1">
            <v>1.7453292519943295E-2</v>
          </cell>
        </row>
      </sheetData>
      <sheetData sheetId="5383">
        <row r="1">
          <cell r="J1">
            <v>1.7453292519943295E-2</v>
          </cell>
        </row>
      </sheetData>
      <sheetData sheetId="5384">
        <row r="1">
          <cell r="J1">
            <v>1.7453292519943295E-2</v>
          </cell>
        </row>
      </sheetData>
      <sheetData sheetId="5385">
        <row r="1">
          <cell r="J1">
            <v>1.7453292519943295E-2</v>
          </cell>
        </row>
      </sheetData>
      <sheetData sheetId="5386">
        <row r="1">
          <cell r="J1">
            <v>1.7453292519943295E-2</v>
          </cell>
        </row>
      </sheetData>
      <sheetData sheetId="5387">
        <row r="1">
          <cell r="J1">
            <v>1.7453292519943295E-2</v>
          </cell>
        </row>
      </sheetData>
      <sheetData sheetId="5388" refreshError="1"/>
      <sheetData sheetId="5389">
        <row r="1">
          <cell r="J1">
            <v>1.7453292519943295E-2</v>
          </cell>
        </row>
      </sheetData>
      <sheetData sheetId="5390">
        <row r="1">
          <cell r="J1">
            <v>1.7453292519943295E-2</v>
          </cell>
        </row>
      </sheetData>
      <sheetData sheetId="5391">
        <row r="1">
          <cell r="J1">
            <v>1.7453292519943295E-2</v>
          </cell>
        </row>
      </sheetData>
      <sheetData sheetId="5392">
        <row r="1">
          <cell r="J1">
            <v>1.7453292519943295E-2</v>
          </cell>
        </row>
      </sheetData>
      <sheetData sheetId="5393">
        <row r="1">
          <cell r="J1">
            <v>1.7453292519943295E-2</v>
          </cell>
        </row>
      </sheetData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>
        <row r="1">
          <cell r="J1">
            <v>1.7453292519943295E-2</v>
          </cell>
        </row>
      </sheetData>
      <sheetData sheetId="5403">
        <row r="1">
          <cell r="J1">
            <v>1.7453292519943295E-2</v>
          </cell>
        </row>
      </sheetData>
      <sheetData sheetId="5404" refreshError="1"/>
      <sheetData sheetId="5405">
        <row r="1">
          <cell r="J1">
            <v>1.7453292519943295E-2</v>
          </cell>
        </row>
      </sheetData>
      <sheetData sheetId="5406" refreshError="1"/>
      <sheetData sheetId="5407" refreshError="1"/>
      <sheetData sheetId="5408">
        <row r="1">
          <cell r="J1">
            <v>1.7453292519943295E-2</v>
          </cell>
        </row>
      </sheetData>
      <sheetData sheetId="5409" refreshError="1"/>
      <sheetData sheetId="5410">
        <row r="1">
          <cell r="J1">
            <v>1.7453292519943295E-2</v>
          </cell>
        </row>
      </sheetData>
      <sheetData sheetId="5411">
        <row r="1">
          <cell r="J1">
            <v>1.7453292519943295E-2</v>
          </cell>
        </row>
      </sheetData>
      <sheetData sheetId="5412">
        <row r="1">
          <cell r="J1">
            <v>1.7453292519943295E-2</v>
          </cell>
        </row>
      </sheetData>
      <sheetData sheetId="5413">
        <row r="1">
          <cell r="J1">
            <v>1.7453292519943295E-2</v>
          </cell>
        </row>
      </sheetData>
      <sheetData sheetId="5414">
        <row r="1">
          <cell r="J1">
            <v>1.7453292519943295E-2</v>
          </cell>
        </row>
      </sheetData>
      <sheetData sheetId="5415">
        <row r="1">
          <cell r="J1">
            <v>1.7453292519943295E-2</v>
          </cell>
        </row>
      </sheetData>
      <sheetData sheetId="5416">
        <row r="1">
          <cell r="J1">
            <v>1.7453292519943295E-2</v>
          </cell>
        </row>
      </sheetData>
      <sheetData sheetId="5417">
        <row r="1">
          <cell r="J1">
            <v>1.7453292519943295E-2</v>
          </cell>
        </row>
      </sheetData>
      <sheetData sheetId="5418">
        <row r="1">
          <cell r="J1">
            <v>1.7453292519943295E-2</v>
          </cell>
        </row>
      </sheetData>
      <sheetData sheetId="5419">
        <row r="1">
          <cell r="J1">
            <v>1.7453292519943295E-2</v>
          </cell>
        </row>
      </sheetData>
      <sheetData sheetId="5420">
        <row r="1">
          <cell r="J1">
            <v>1.7453292519943295E-2</v>
          </cell>
        </row>
      </sheetData>
      <sheetData sheetId="5421">
        <row r="1">
          <cell r="J1">
            <v>1.7453292519943295E-2</v>
          </cell>
        </row>
      </sheetData>
      <sheetData sheetId="5422">
        <row r="1">
          <cell r="J1">
            <v>1.7453292519943295E-2</v>
          </cell>
        </row>
      </sheetData>
      <sheetData sheetId="5423">
        <row r="1">
          <cell r="J1">
            <v>1.7453292519943295E-2</v>
          </cell>
        </row>
      </sheetData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>
        <row r="1">
          <cell r="J1">
            <v>1.7453292519943295E-2</v>
          </cell>
        </row>
      </sheetData>
      <sheetData sheetId="5430" refreshError="1"/>
      <sheetData sheetId="5431" refreshError="1"/>
      <sheetData sheetId="5432">
        <row r="1">
          <cell r="J1">
            <v>1.7453292519943295E-2</v>
          </cell>
        </row>
      </sheetData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>
        <row r="1">
          <cell r="J1">
            <v>1.7453292519943295E-2</v>
          </cell>
        </row>
      </sheetData>
      <sheetData sheetId="5441">
        <row r="1">
          <cell r="J1">
            <v>1.7453292519943295E-2</v>
          </cell>
        </row>
      </sheetData>
      <sheetData sheetId="5442" refreshError="1"/>
      <sheetData sheetId="5443" refreshError="1"/>
      <sheetData sheetId="5444">
        <row r="1">
          <cell r="J1">
            <v>1.7453292519943295E-2</v>
          </cell>
        </row>
      </sheetData>
      <sheetData sheetId="5445" refreshError="1"/>
      <sheetData sheetId="5446" refreshError="1"/>
      <sheetData sheetId="5447">
        <row r="1">
          <cell r="J1">
            <v>1.7453292519943295E-2</v>
          </cell>
        </row>
      </sheetData>
      <sheetData sheetId="5448">
        <row r="1">
          <cell r="J1">
            <v>1.7453292519943295E-2</v>
          </cell>
        </row>
      </sheetData>
      <sheetData sheetId="5449">
        <row r="1">
          <cell r="J1">
            <v>1.7453292519943295E-2</v>
          </cell>
        </row>
      </sheetData>
      <sheetData sheetId="5450" refreshError="1"/>
      <sheetData sheetId="5451" refreshError="1"/>
      <sheetData sheetId="5452" refreshError="1"/>
      <sheetData sheetId="5453">
        <row r="1">
          <cell r="J1">
            <v>1.7453292519943295E-2</v>
          </cell>
        </row>
      </sheetData>
      <sheetData sheetId="5454" refreshError="1"/>
      <sheetData sheetId="5455">
        <row r="1">
          <cell r="J1">
            <v>1.7453292519943295E-2</v>
          </cell>
        </row>
      </sheetData>
      <sheetData sheetId="5456">
        <row r="1">
          <cell r="J1">
            <v>1.7453292519943295E-2</v>
          </cell>
        </row>
      </sheetData>
      <sheetData sheetId="5457">
        <row r="1">
          <cell r="J1">
            <v>1.7453292519943295E-2</v>
          </cell>
        </row>
      </sheetData>
      <sheetData sheetId="5458">
        <row r="1">
          <cell r="J1">
            <v>1.7453292519943295E-2</v>
          </cell>
        </row>
      </sheetData>
      <sheetData sheetId="5459">
        <row r="1">
          <cell r="J1">
            <v>1.7453292519943295E-2</v>
          </cell>
        </row>
      </sheetData>
      <sheetData sheetId="5460">
        <row r="1">
          <cell r="J1">
            <v>1.7453292519943295E-2</v>
          </cell>
        </row>
      </sheetData>
      <sheetData sheetId="5461">
        <row r="1">
          <cell r="J1">
            <v>1.7453292519943295E-2</v>
          </cell>
        </row>
      </sheetData>
      <sheetData sheetId="5462">
        <row r="1">
          <cell r="J1">
            <v>1.7453292519943295E-2</v>
          </cell>
        </row>
      </sheetData>
      <sheetData sheetId="5463">
        <row r="1">
          <cell r="J1">
            <v>1.7453292519943295E-2</v>
          </cell>
        </row>
      </sheetData>
      <sheetData sheetId="5464">
        <row r="1">
          <cell r="J1">
            <v>1.7453292519943295E-2</v>
          </cell>
        </row>
      </sheetData>
      <sheetData sheetId="5465">
        <row r="1">
          <cell r="J1">
            <v>1.7453292519943295E-2</v>
          </cell>
        </row>
      </sheetData>
      <sheetData sheetId="5466">
        <row r="1">
          <cell r="J1">
            <v>1.7453292519943295E-2</v>
          </cell>
        </row>
      </sheetData>
      <sheetData sheetId="5467">
        <row r="1">
          <cell r="J1">
            <v>1.7453292519943295E-2</v>
          </cell>
        </row>
      </sheetData>
      <sheetData sheetId="5468">
        <row r="1">
          <cell r="J1">
            <v>1.7453292519943295E-2</v>
          </cell>
        </row>
      </sheetData>
      <sheetData sheetId="5469">
        <row r="1">
          <cell r="J1">
            <v>1.7453292519943295E-2</v>
          </cell>
        </row>
      </sheetData>
      <sheetData sheetId="5470">
        <row r="1">
          <cell r="J1">
            <v>1.7453292519943295E-2</v>
          </cell>
        </row>
      </sheetData>
      <sheetData sheetId="5471" refreshError="1"/>
      <sheetData sheetId="5472" refreshError="1"/>
      <sheetData sheetId="5473">
        <row r="1">
          <cell r="J1">
            <v>1.7453292519943295E-2</v>
          </cell>
        </row>
      </sheetData>
      <sheetData sheetId="5474">
        <row r="1">
          <cell r="J1">
            <v>1.7453292519943295E-2</v>
          </cell>
        </row>
      </sheetData>
      <sheetData sheetId="5475">
        <row r="1">
          <cell r="J1">
            <v>1.7453292519943295E-2</v>
          </cell>
        </row>
      </sheetData>
      <sheetData sheetId="5476" refreshError="1"/>
      <sheetData sheetId="5477" refreshError="1"/>
      <sheetData sheetId="5478" refreshError="1"/>
      <sheetData sheetId="5479">
        <row r="1">
          <cell r="J1">
            <v>1.7453292519943295E-2</v>
          </cell>
        </row>
      </sheetData>
      <sheetData sheetId="5480" refreshError="1"/>
      <sheetData sheetId="5481">
        <row r="1">
          <cell r="J1">
            <v>1.7453292519943295E-2</v>
          </cell>
        </row>
      </sheetData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>
        <row r="1">
          <cell r="J1">
            <v>1.7453292519943295E-2</v>
          </cell>
        </row>
      </sheetData>
      <sheetData sheetId="5558">
        <row r="1">
          <cell r="J1">
            <v>1.7453292519943295E-2</v>
          </cell>
        </row>
      </sheetData>
      <sheetData sheetId="5559">
        <row r="1">
          <cell r="J1">
            <v>1.7453292519943295E-2</v>
          </cell>
        </row>
      </sheetData>
      <sheetData sheetId="5560">
        <row r="1">
          <cell r="J1">
            <v>1.7453292519943295E-2</v>
          </cell>
        </row>
      </sheetData>
      <sheetData sheetId="5561">
        <row r="1">
          <cell r="J1">
            <v>1.7453292519943295E-2</v>
          </cell>
        </row>
      </sheetData>
      <sheetData sheetId="5562">
        <row r="1">
          <cell r="J1">
            <v>1.7453292519943295E-2</v>
          </cell>
        </row>
      </sheetData>
      <sheetData sheetId="5563">
        <row r="1">
          <cell r="J1">
            <v>1.7453292519943295E-2</v>
          </cell>
        </row>
      </sheetData>
      <sheetData sheetId="5564">
        <row r="1">
          <cell r="J1">
            <v>1.7453292519943295E-2</v>
          </cell>
        </row>
      </sheetData>
      <sheetData sheetId="5565">
        <row r="1">
          <cell r="J1">
            <v>1.7453292519943295E-2</v>
          </cell>
        </row>
      </sheetData>
      <sheetData sheetId="5566">
        <row r="1">
          <cell r="J1">
            <v>1.7453292519943295E-2</v>
          </cell>
        </row>
      </sheetData>
      <sheetData sheetId="5567">
        <row r="1">
          <cell r="J1">
            <v>1.7453292519943295E-2</v>
          </cell>
        </row>
      </sheetData>
      <sheetData sheetId="5568">
        <row r="1">
          <cell r="J1">
            <v>1.7453292519943295E-2</v>
          </cell>
        </row>
      </sheetData>
      <sheetData sheetId="5569">
        <row r="1">
          <cell r="J1">
            <v>1.7453292519943295E-2</v>
          </cell>
        </row>
      </sheetData>
      <sheetData sheetId="5570">
        <row r="1">
          <cell r="J1">
            <v>1.7453292519943295E-2</v>
          </cell>
        </row>
      </sheetData>
      <sheetData sheetId="5571">
        <row r="1">
          <cell r="J1">
            <v>1.7453292519943295E-2</v>
          </cell>
        </row>
      </sheetData>
      <sheetData sheetId="5572">
        <row r="1">
          <cell r="J1">
            <v>1.7453292519943295E-2</v>
          </cell>
        </row>
      </sheetData>
      <sheetData sheetId="5573">
        <row r="1">
          <cell r="J1">
            <v>1.7453292519943295E-2</v>
          </cell>
        </row>
      </sheetData>
      <sheetData sheetId="5574">
        <row r="1">
          <cell r="J1">
            <v>1.7453292519943295E-2</v>
          </cell>
        </row>
      </sheetData>
      <sheetData sheetId="5575">
        <row r="1">
          <cell r="J1">
            <v>1.7453292519943295E-2</v>
          </cell>
        </row>
      </sheetData>
      <sheetData sheetId="5576">
        <row r="1">
          <cell r="J1">
            <v>1.7453292519943295E-2</v>
          </cell>
        </row>
      </sheetData>
      <sheetData sheetId="5577">
        <row r="1">
          <cell r="J1">
            <v>1.7453292519943295E-2</v>
          </cell>
        </row>
      </sheetData>
      <sheetData sheetId="5578">
        <row r="1">
          <cell r="J1">
            <v>1.7453292519943295E-2</v>
          </cell>
        </row>
      </sheetData>
      <sheetData sheetId="5579">
        <row r="1">
          <cell r="J1">
            <v>1.7453292519943295E-2</v>
          </cell>
        </row>
      </sheetData>
      <sheetData sheetId="5580">
        <row r="1">
          <cell r="J1">
            <v>1.7453292519943295E-2</v>
          </cell>
        </row>
      </sheetData>
      <sheetData sheetId="5581">
        <row r="1">
          <cell r="J1">
            <v>1.7453292519943295E-2</v>
          </cell>
        </row>
      </sheetData>
      <sheetData sheetId="5582">
        <row r="1">
          <cell r="J1">
            <v>1.7453292519943295E-2</v>
          </cell>
        </row>
      </sheetData>
      <sheetData sheetId="5583">
        <row r="1">
          <cell r="J1">
            <v>1.7453292519943295E-2</v>
          </cell>
        </row>
      </sheetData>
      <sheetData sheetId="5584">
        <row r="1">
          <cell r="J1">
            <v>1.7453292519943295E-2</v>
          </cell>
        </row>
      </sheetData>
      <sheetData sheetId="5585">
        <row r="1">
          <cell r="J1">
            <v>1.7453292519943295E-2</v>
          </cell>
        </row>
      </sheetData>
      <sheetData sheetId="5586">
        <row r="1">
          <cell r="J1">
            <v>1.7453292519943295E-2</v>
          </cell>
        </row>
      </sheetData>
      <sheetData sheetId="5587">
        <row r="1">
          <cell r="J1">
            <v>1.7453292519943295E-2</v>
          </cell>
        </row>
      </sheetData>
      <sheetData sheetId="5588">
        <row r="1">
          <cell r="J1">
            <v>1.7453292519943295E-2</v>
          </cell>
        </row>
      </sheetData>
      <sheetData sheetId="5589">
        <row r="1">
          <cell r="J1">
            <v>1.7453292519943295E-2</v>
          </cell>
        </row>
      </sheetData>
      <sheetData sheetId="5590">
        <row r="1">
          <cell r="J1">
            <v>1.7453292519943295E-2</v>
          </cell>
        </row>
      </sheetData>
      <sheetData sheetId="5591">
        <row r="1">
          <cell r="J1">
            <v>1.7453292519943295E-2</v>
          </cell>
        </row>
      </sheetData>
      <sheetData sheetId="5592">
        <row r="1">
          <cell r="J1">
            <v>1.7453292519943295E-2</v>
          </cell>
        </row>
      </sheetData>
      <sheetData sheetId="5593">
        <row r="1">
          <cell r="J1">
            <v>1.7453292519943295E-2</v>
          </cell>
        </row>
      </sheetData>
      <sheetData sheetId="5594">
        <row r="1">
          <cell r="J1">
            <v>1.7453292519943295E-2</v>
          </cell>
        </row>
      </sheetData>
      <sheetData sheetId="5595">
        <row r="1">
          <cell r="J1">
            <v>1.7453292519943295E-2</v>
          </cell>
        </row>
      </sheetData>
      <sheetData sheetId="5596">
        <row r="1">
          <cell r="J1">
            <v>1.7453292519943295E-2</v>
          </cell>
        </row>
      </sheetData>
      <sheetData sheetId="5597">
        <row r="1">
          <cell r="J1">
            <v>1.7453292519943295E-2</v>
          </cell>
        </row>
      </sheetData>
      <sheetData sheetId="5598">
        <row r="1">
          <cell r="J1">
            <v>1.7453292519943295E-2</v>
          </cell>
        </row>
      </sheetData>
      <sheetData sheetId="5599">
        <row r="1">
          <cell r="J1">
            <v>1.7453292519943295E-2</v>
          </cell>
        </row>
      </sheetData>
      <sheetData sheetId="5600">
        <row r="1">
          <cell r="J1">
            <v>1.7453292519943295E-2</v>
          </cell>
        </row>
      </sheetData>
      <sheetData sheetId="5601">
        <row r="1">
          <cell r="J1">
            <v>1.7453292519943295E-2</v>
          </cell>
        </row>
      </sheetData>
      <sheetData sheetId="5602">
        <row r="1">
          <cell r="J1">
            <v>1.7453292519943295E-2</v>
          </cell>
        </row>
      </sheetData>
      <sheetData sheetId="5603">
        <row r="1">
          <cell r="J1">
            <v>1.7453292519943295E-2</v>
          </cell>
        </row>
      </sheetData>
      <sheetData sheetId="5604">
        <row r="1">
          <cell r="J1">
            <v>1.7453292519943295E-2</v>
          </cell>
        </row>
      </sheetData>
      <sheetData sheetId="5605">
        <row r="1">
          <cell r="J1">
            <v>1.7453292519943295E-2</v>
          </cell>
        </row>
      </sheetData>
      <sheetData sheetId="5606">
        <row r="1">
          <cell r="J1">
            <v>1.7453292519943295E-2</v>
          </cell>
        </row>
      </sheetData>
      <sheetData sheetId="5607">
        <row r="1">
          <cell r="J1">
            <v>1.7453292519943295E-2</v>
          </cell>
        </row>
      </sheetData>
      <sheetData sheetId="5608">
        <row r="1">
          <cell r="J1">
            <v>1.7453292519943295E-2</v>
          </cell>
        </row>
      </sheetData>
      <sheetData sheetId="5609">
        <row r="1">
          <cell r="J1">
            <v>1.7453292519943295E-2</v>
          </cell>
        </row>
      </sheetData>
      <sheetData sheetId="5610">
        <row r="1">
          <cell r="J1">
            <v>1.7453292519943295E-2</v>
          </cell>
        </row>
      </sheetData>
      <sheetData sheetId="5611">
        <row r="1">
          <cell r="J1">
            <v>1.7453292519943295E-2</v>
          </cell>
        </row>
      </sheetData>
      <sheetData sheetId="5612">
        <row r="1">
          <cell r="J1">
            <v>1.7453292519943295E-2</v>
          </cell>
        </row>
      </sheetData>
      <sheetData sheetId="5613">
        <row r="1">
          <cell r="J1">
            <v>1.7453292519943295E-2</v>
          </cell>
        </row>
      </sheetData>
      <sheetData sheetId="5614">
        <row r="1">
          <cell r="J1">
            <v>1.7453292519943295E-2</v>
          </cell>
        </row>
      </sheetData>
      <sheetData sheetId="5615">
        <row r="1">
          <cell r="J1">
            <v>1.7453292519943295E-2</v>
          </cell>
        </row>
      </sheetData>
      <sheetData sheetId="5616">
        <row r="1">
          <cell r="J1">
            <v>1.7453292519943295E-2</v>
          </cell>
        </row>
      </sheetData>
      <sheetData sheetId="5617">
        <row r="1">
          <cell r="J1">
            <v>1.7453292519943295E-2</v>
          </cell>
        </row>
      </sheetData>
      <sheetData sheetId="5618">
        <row r="1">
          <cell r="J1">
            <v>1.7453292519943295E-2</v>
          </cell>
        </row>
      </sheetData>
      <sheetData sheetId="5619">
        <row r="1">
          <cell r="J1">
            <v>1.7453292519943295E-2</v>
          </cell>
        </row>
      </sheetData>
      <sheetData sheetId="5620">
        <row r="1">
          <cell r="J1">
            <v>1.7453292519943295E-2</v>
          </cell>
        </row>
      </sheetData>
      <sheetData sheetId="5621">
        <row r="1">
          <cell r="J1">
            <v>1.7453292519943295E-2</v>
          </cell>
        </row>
      </sheetData>
      <sheetData sheetId="5622">
        <row r="1">
          <cell r="J1">
            <v>1.7453292519943295E-2</v>
          </cell>
        </row>
      </sheetData>
      <sheetData sheetId="5623">
        <row r="1">
          <cell r="J1">
            <v>1.7453292519943295E-2</v>
          </cell>
        </row>
      </sheetData>
      <sheetData sheetId="5624">
        <row r="1">
          <cell r="J1">
            <v>1.7453292519943295E-2</v>
          </cell>
        </row>
      </sheetData>
      <sheetData sheetId="5625">
        <row r="1">
          <cell r="J1">
            <v>1.7453292519943295E-2</v>
          </cell>
        </row>
      </sheetData>
      <sheetData sheetId="5626">
        <row r="1">
          <cell r="J1">
            <v>1.7453292519943295E-2</v>
          </cell>
        </row>
      </sheetData>
      <sheetData sheetId="5627">
        <row r="1">
          <cell r="J1">
            <v>1.7453292519943295E-2</v>
          </cell>
        </row>
      </sheetData>
      <sheetData sheetId="5628">
        <row r="1">
          <cell r="J1">
            <v>1.7453292519943295E-2</v>
          </cell>
        </row>
      </sheetData>
      <sheetData sheetId="5629">
        <row r="1">
          <cell r="J1">
            <v>1.7453292519943295E-2</v>
          </cell>
        </row>
      </sheetData>
      <sheetData sheetId="5630">
        <row r="1">
          <cell r="J1">
            <v>1.7453292519943295E-2</v>
          </cell>
        </row>
      </sheetData>
      <sheetData sheetId="5631">
        <row r="1">
          <cell r="J1">
            <v>1.7453292519943295E-2</v>
          </cell>
        </row>
      </sheetData>
      <sheetData sheetId="5632">
        <row r="1">
          <cell r="J1">
            <v>1.7453292519943295E-2</v>
          </cell>
        </row>
      </sheetData>
      <sheetData sheetId="5633">
        <row r="1">
          <cell r="J1">
            <v>1.7453292519943295E-2</v>
          </cell>
        </row>
      </sheetData>
      <sheetData sheetId="5634">
        <row r="1">
          <cell r="J1">
            <v>1.7453292519943295E-2</v>
          </cell>
        </row>
      </sheetData>
      <sheetData sheetId="5635">
        <row r="1">
          <cell r="J1">
            <v>1.7453292519943295E-2</v>
          </cell>
        </row>
      </sheetData>
      <sheetData sheetId="5636">
        <row r="1">
          <cell r="J1">
            <v>1.7453292519943295E-2</v>
          </cell>
        </row>
      </sheetData>
      <sheetData sheetId="5637">
        <row r="1">
          <cell r="J1">
            <v>1.7453292519943295E-2</v>
          </cell>
        </row>
      </sheetData>
      <sheetData sheetId="5638">
        <row r="1">
          <cell r="J1">
            <v>1.7453292519943295E-2</v>
          </cell>
        </row>
      </sheetData>
      <sheetData sheetId="5639">
        <row r="1">
          <cell r="J1">
            <v>1.7453292519943295E-2</v>
          </cell>
        </row>
      </sheetData>
      <sheetData sheetId="5640">
        <row r="1">
          <cell r="J1">
            <v>1.7453292519943295E-2</v>
          </cell>
        </row>
      </sheetData>
      <sheetData sheetId="5641">
        <row r="1">
          <cell r="J1">
            <v>1.7453292519943295E-2</v>
          </cell>
        </row>
      </sheetData>
      <sheetData sheetId="5642">
        <row r="1">
          <cell r="J1">
            <v>1.7453292519943295E-2</v>
          </cell>
        </row>
      </sheetData>
      <sheetData sheetId="5643">
        <row r="1">
          <cell r="J1">
            <v>1.7453292519943295E-2</v>
          </cell>
        </row>
      </sheetData>
      <sheetData sheetId="5644">
        <row r="1">
          <cell r="J1">
            <v>1.7453292519943295E-2</v>
          </cell>
        </row>
      </sheetData>
      <sheetData sheetId="5645">
        <row r="1">
          <cell r="J1">
            <v>1.7453292519943295E-2</v>
          </cell>
        </row>
      </sheetData>
      <sheetData sheetId="5646">
        <row r="1">
          <cell r="J1">
            <v>1.7453292519943295E-2</v>
          </cell>
        </row>
      </sheetData>
      <sheetData sheetId="5647">
        <row r="1">
          <cell r="J1">
            <v>1.7453292519943295E-2</v>
          </cell>
        </row>
      </sheetData>
      <sheetData sheetId="5648">
        <row r="1">
          <cell r="J1">
            <v>1.7453292519943295E-2</v>
          </cell>
        </row>
      </sheetData>
      <sheetData sheetId="5649">
        <row r="1">
          <cell r="J1">
            <v>1.7453292519943295E-2</v>
          </cell>
        </row>
      </sheetData>
      <sheetData sheetId="5650">
        <row r="1">
          <cell r="J1">
            <v>1.7453292519943295E-2</v>
          </cell>
        </row>
      </sheetData>
      <sheetData sheetId="5651">
        <row r="1">
          <cell r="J1">
            <v>1.7453292519943295E-2</v>
          </cell>
        </row>
      </sheetData>
      <sheetData sheetId="5652">
        <row r="1">
          <cell r="J1">
            <v>1.7453292519943295E-2</v>
          </cell>
        </row>
      </sheetData>
      <sheetData sheetId="5653">
        <row r="1">
          <cell r="J1">
            <v>1.7453292519943295E-2</v>
          </cell>
        </row>
      </sheetData>
      <sheetData sheetId="5654">
        <row r="1">
          <cell r="J1">
            <v>1.7453292519943295E-2</v>
          </cell>
        </row>
      </sheetData>
      <sheetData sheetId="5655">
        <row r="1">
          <cell r="J1">
            <v>1.7453292519943295E-2</v>
          </cell>
        </row>
      </sheetData>
      <sheetData sheetId="5656">
        <row r="1">
          <cell r="J1">
            <v>1.7453292519943295E-2</v>
          </cell>
        </row>
      </sheetData>
      <sheetData sheetId="5657">
        <row r="1">
          <cell r="J1">
            <v>1.7453292519943295E-2</v>
          </cell>
        </row>
      </sheetData>
      <sheetData sheetId="5658">
        <row r="1">
          <cell r="J1">
            <v>1.7453292519943295E-2</v>
          </cell>
        </row>
      </sheetData>
      <sheetData sheetId="5659">
        <row r="1">
          <cell r="J1">
            <v>1.7453292519943295E-2</v>
          </cell>
        </row>
      </sheetData>
      <sheetData sheetId="5660">
        <row r="1">
          <cell r="J1">
            <v>1.7453292519943295E-2</v>
          </cell>
        </row>
      </sheetData>
      <sheetData sheetId="5661">
        <row r="1">
          <cell r="J1">
            <v>1.7453292519943295E-2</v>
          </cell>
        </row>
      </sheetData>
      <sheetData sheetId="5662">
        <row r="1">
          <cell r="J1">
            <v>1.7453292519943295E-2</v>
          </cell>
        </row>
      </sheetData>
      <sheetData sheetId="5663">
        <row r="1">
          <cell r="J1">
            <v>1.7453292519943295E-2</v>
          </cell>
        </row>
      </sheetData>
      <sheetData sheetId="5664">
        <row r="1">
          <cell r="J1">
            <v>1.7453292519943295E-2</v>
          </cell>
        </row>
      </sheetData>
      <sheetData sheetId="5665">
        <row r="1">
          <cell r="J1">
            <v>1.7453292519943295E-2</v>
          </cell>
        </row>
      </sheetData>
      <sheetData sheetId="5666">
        <row r="1">
          <cell r="J1">
            <v>1.7453292519943295E-2</v>
          </cell>
        </row>
      </sheetData>
      <sheetData sheetId="5667">
        <row r="1">
          <cell r="J1">
            <v>1.7453292519943295E-2</v>
          </cell>
        </row>
      </sheetData>
      <sheetData sheetId="5668">
        <row r="1">
          <cell r="J1">
            <v>1.7453292519943295E-2</v>
          </cell>
        </row>
      </sheetData>
      <sheetData sheetId="5669">
        <row r="1">
          <cell r="J1">
            <v>1.7453292519943295E-2</v>
          </cell>
        </row>
      </sheetData>
      <sheetData sheetId="5670">
        <row r="1">
          <cell r="J1">
            <v>1.7453292519943295E-2</v>
          </cell>
        </row>
      </sheetData>
      <sheetData sheetId="5671">
        <row r="1">
          <cell r="J1">
            <v>1.7453292519943295E-2</v>
          </cell>
        </row>
      </sheetData>
      <sheetData sheetId="5672">
        <row r="1">
          <cell r="J1">
            <v>1.7453292519943295E-2</v>
          </cell>
        </row>
      </sheetData>
      <sheetData sheetId="5673">
        <row r="1">
          <cell r="J1">
            <v>1.7453292519943295E-2</v>
          </cell>
        </row>
      </sheetData>
      <sheetData sheetId="5674">
        <row r="1">
          <cell r="J1">
            <v>1.7453292519943295E-2</v>
          </cell>
        </row>
      </sheetData>
      <sheetData sheetId="5675">
        <row r="1">
          <cell r="J1">
            <v>1.7453292519943295E-2</v>
          </cell>
        </row>
      </sheetData>
      <sheetData sheetId="5676">
        <row r="1">
          <cell r="J1">
            <v>1.7453292519943295E-2</v>
          </cell>
        </row>
      </sheetData>
      <sheetData sheetId="5677">
        <row r="1">
          <cell r="J1">
            <v>1.7453292519943295E-2</v>
          </cell>
        </row>
      </sheetData>
      <sheetData sheetId="5678">
        <row r="1">
          <cell r="J1">
            <v>1.7453292519943295E-2</v>
          </cell>
        </row>
      </sheetData>
      <sheetData sheetId="5679">
        <row r="1">
          <cell r="J1">
            <v>1.7453292519943295E-2</v>
          </cell>
        </row>
      </sheetData>
      <sheetData sheetId="5680">
        <row r="1">
          <cell r="J1">
            <v>1.7453292519943295E-2</v>
          </cell>
        </row>
      </sheetData>
      <sheetData sheetId="5681">
        <row r="1">
          <cell r="J1">
            <v>1.7453292519943295E-2</v>
          </cell>
        </row>
      </sheetData>
      <sheetData sheetId="5682">
        <row r="1">
          <cell r="J1">
            <v>1.7453292519943295E-2</v>
          </cell>
        </row>
      </sheetData>
      <sheetData sheetId="5683">
        <row r="1">
          <cell r="J1">
            <v>1.7453292519943295E-2</v>
          </cell>
        </row>
      </sheetData>
      <sheetData sheetId="5684">
        <row r="1">
          <cell r="J1">
            <v>1.7453292519943295E-2</v>
          </cell>
        </row>
      </sheetData>
      <sheetData sheetId="5685">
        <row r="1">
          <cell r="J1">
            <v>1.7453292519943295E-2</v>
          </cell>
        </row>
      </sheetData>
      <sheetData sheetId="5686">
        <row r="1">
          <cell r="J1">
            <v>1.7453292519943295E-2</v>
          </cell>
        </row>
      </sheetData>
      <sheetData sheetId="5687">
        <row r="1">
          <cell r="J1">
            <v>1.7453292519943295E-2</v>
          </cell>
        </row>
      </sheetData>
      <sheetData sheetId="5688">
        <row r="1">
          <cell r="J1">
            <v>1.7453292519943295E-2</v>
          </cell>
        </row>
      </sheetData>
      <sheetData sheetId="5689">
        <row r="1">
          <cell r="J1">
            <v>1.7453292519943295E-2</v>
          </cell>
        </row>
      </sheetData>
      <sheetData sheetId="5690">
        <row r="1">
          <cell r="J1">
            <v>1.7453292519943295E-2</v>
          </cell>
        </row>
      </sheetData>
      <sheetData sheetId="5691">
        <row r="1">
          <cell r="J1">
            <v>1.7453292519943295E-2</v>
          </cell>
        </row>
      </sheetData>
      <sheetData sheetId="5692">
        <row r="1">
          <cell r="J1">
            <v>1.7453292519943295E-2</v>
          </cell>
        </row>
      </sheetData>
      <sheetData sheetId="5693">
        <row r="1">
          <cell r="J1">
            <v>1.7453292519943295E-2</v>
          </cell>
        </row>
      </sheetData>
      <sheetData sheetId="5694">
        <row r="1">
          <cell r="J1">
            <v>1.7453292519943295E-2</v>
          </cell>
        </row>
      </sheetData>
      <sheetData sheetId="5695">
        <row r="1">
          <cell r="J1">
            <v>1.7453292519943295E-2</v>
          </cell>
        </row>
      </sheetData>
      <sheetData sheetId="5696">
        <row r="1">
          <cell r="J1">
            <v>1.7453292519943295E-2</v>
          </cell>
        </row>
      </sheetData>
      <sheetData sheetId="5697">
        <row r="1">
          <cell r="J1">
            <v>1.7453292519943295E-2</v>
          </cell>
        </row>
      </sheetData>
      <sheetData sheetId="5698">
        <row r="1">
          <cell r="J1">
            <v>1.7453292519943295E-2</v>
          </cell>
        </row>
      </sheetData>
      <sheetData sheetId="5699">
        <row r="1">
          <cell r="J1">
            <v>1.7453292519943295E-2</v>
          </cell>
        </row>
      </sheetData>
      <sheetData sheetId="5700">
        <row r="1">
          <cell r="J1">
            <v>1.7453292519943295E-2</v>
          </cell>
        </row>
      </sheetData>
      <sheetData sheetId="5701">
        <row r="1">
          <cell r="J1">
            <v>1.7453292519943295E-2</v>
          </cell>
        </row>
      </sheetData>
      <sheetData sheetId="5702">
        <row r="1">
          <cell r="J1">
            <v>1.7453292519943295E-2</v>
          </cell>
        </row>
      </sheetData>
      <sheetData sheetId="5703">
        <row r="1">
          <cell r="J1">
            <v>1.7453292519943295E-2</v>
          </cell>
        </row>
      </sheetData>
      <sheetData sheetId="5704">
        <row r="1">
          <cell r="J1">
            <v>1.7453292519943295E-2</v>
          </cell>
        </row>
      </sheetData>
      <sheetData sheetId="5705">
        <row r="1">
          <cell r="J1">
            <v>1.7453292519943295E-2</v>
          </cell>
        </row>
      </sheetData>
      <sheetData sheetId="5706">
        <row r="1">
          <cell r="J1">
            <v>1.7453292519943295E-2</v>
          </cell>
        </row>
      </sheetData>
      <sheetData sheetId="5707">
        <row r="1">
          <cell r="J1">
            <v>1.7453292519943295E-2</v>
          </cell>
        </row>
      </sheetData>
      <sheetData sheetId="5708">
        <row r="1">
          <cell r="J1">
            <v>1.7453292519943295E-2</v>
          </cell>
        </row>
      </sheetData>
      <sheetData sheetId="5709">
        <row r="1">
          <cell r="J1">
            <v>1.7453292519943295E-2</v>
          </cell>
        </row>
      </sheetData>
      <sheetData sheetId="5710">
        <row r="1">
          <cell r="J1">
            <v>1.7453292519943295E-2</v>
          </cell>
        </row>
      </sheetData>
      <sheetData sheetId="5711">
        <row r="1">
          <cell r="J1">
            <v>1.7453292519943295E-2</v>
          </cell>
        </row>
      </sheetData>
      <sheetData sheetId="5712">
        <row r="1">
          <cell r="J1">
            <v>1.7453292519943295E-2</v>
          </cell>
        </row>
      </sheetData>
      <sheetData sheetId="5713">
        <row r="1">
          <cell r="J1">
            <v>1.7453292519943295E-2</v>
          </cell>
        </row>
      </sheetData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>
        <row r="2">
          <cell r="B2">
            <v>1</v>
          </cell>
        </row>
      </sheetData>
      <sheetData sheetId="5867">
        <row r="2">
          <cell r="B2">
            <v>1</v>
          </cell>
        </row>
      </sheetData>
      <sheetData sheetId="5868">
        <row r="2">
          <cell r="B2">
            <v>1</v>
          </cell>
        </row>
      </sheetData>
      <sheetData sheetId="5869">
        <row r="2">
          <cell r="B2">
            <v>1</v>
          </cell>
        </row>
      </sheetData>
      <sheetData sheetId="5870">
        <row r="2">
          <cell r="B2">
            <v>1</v>
          </cell>
        </row>
      </sheetData>
      <sheetData sheetId="5871">
        <row r="2">
          <cell r="B2">
            <v>1</v>
          </cell>
        </row>
      </sheetData>
      <sheetData sheetId="5872">
        <row r="2">
          <cell r="B2">
            <v>1</v>
          </cell>
        </row>
      </sheetData>
      <sheetData sheetId="5873">
        <row r="2">
          <cell r="B2">
            <v>1</v>
          </cell>
        </row>
      </sheetData>
      <sheetData sheetId="5874">
        <row r="2">
          <cell r="B2">
            <v>1</v>
          </cell>
        </row>
      </sheetData>
      <sheetData sheetId="5875">
        <row r="2">
          <cell r="B2">
            <v>1</v>
          </cell>
        </row>
      </sheetData>
      <sheetData sheetId="5876">
        <row r="2">
          <cell r="B2">
            <v>1</v>
          </cell>
        </row>
      </sheetData>
      <sheetData sheetId="5877">
        <row r="2">
          <cell r="B2">
            <v>1</v>
          </cell>
        </row>
      </sheetData>
      <sheetData sheetId="5878">
        <row r="2">
          <cell r="B2">
            <v>1</v>
          </cell>
        </row>
      </sheetData>
      <sheetData sheetId="5879">
        <row r="2">
          <cell r="B2">
            <v>1</v>
          </cell>
        </row>
      </sheetData>
      <sheetData sheetId="5880">
        <row r="2">
          <cell r="B2">
            <v>1</v>
          </cell>
        </row>
      </sheetData>
      <sheetData sheetId="5881">
        <row r="2">
          <cell r="B2">
            <v>1</v>
          </cell>
        </row>
      </sheetData>
      <sheetData sheetId="5882">
        <row r="2">
          <cell r="B2">
            <v>1</v>
          </cell>
        </row>
      </sheetData>
      <sheetData sheetId="5883">
        <row r="1">
          <cell r="J1">
            <v>1.7453292519943295E-2</v>
          </cell>
        </row>
      </sheetData>
      <sheetData sheetId="5884">
        <row r="1">
          <cell r="J1">
            <v>1.7453292519943295E-2</v>
          </cell>
        </row>
      </sheetData>
      <sheetData sheetId="5885">
        <row r="1">
          <cell r="J1">
            <v>1.7453292519943295E-2</v>
          </cell>
        </row>
      </sheetData>
      <sheetData sheetId="5886">
        <row r="1">
          <cell r="J1">
            <v>1.7453292519943295E-2</v>
          </cell>
        </row>
      </sheetData>
      <sheetData sheetId="5887">
        <row r="1">
          <cell r="J1">
            <v>1.7453292519943295E-2</v>
          </cell>
        </row>
      </sheetData>
      <sheetData sheetId="5888">
        <row r="1">
          <cell r="J1">
            <v>1.7453292519943295E-2</v>
          </cell>
        </row>
      </sheetData>
      <sheetData sheetId="5889">
        <row r="1">
          <cell r="J1">
            <v>1.7453292519943295E-2</v>
          </cell>
        </row>
      </sheetData>
      <sheetData sheetId="5890">
        <row r="1">
          <cell r="J1">
            <v>1.7453292519943295E-2</v>
          </cell>
        </row>
      </sheetData>
      <sheetData sheetId="5891">
        <row r="1">
          <cell r="J1">
            <v>1.7453292519943295E-2</v>
          </cell>
        </row>
      </sheetData>
      <sheetData sheetId="5892">
        <row r="1">
          <cell r="J1">
            <v>1.7453292519943295E-2</v>
          </cell>
        </row>
      </sheetData>
      <sheetData sheetId="5893">
        <row r="1">
          <cell r="J1">
            <v>1.7453292519943295E-2</v>
          </cell>
        </row>
      </sheetData>
      <sheetData sheetId="5894">
        <row r="1">
          <cell r="J1">
            <v>1.7453292519943295E-2</v>
          </cell>
        </row>
      </sheetData>
      <sheetData sheetId="5895">
        <row r="1">
          <cell r="J1">
            <v>1.7453292519943295E-2</v>
          </cell>
        </row>
      </sheetData>
      <sheetData sheetId="5896">
        <row r="1">
          <cell r="J1">
            <v>1.7453292519943295E-2</v>
          </cell>
        </row>
      </sheetData>
      <sheetData sheetId="5897">
        <row r="1">
          <cell r="J1">
            <v>1.7453292519943295E-2</v>
          </cell>
        </row>
      </sheetData>
      <sheetData sheetId="5898">
        <row r="1">
          <cell r="J1">
            <v>1.7453292519943295E-2</v>
          </cell>
        </row>
      </sheetData>
      <sheetData sheetId="5899">
        <row r="1">
          <cell r="J1">
            <v>1.7453292519943295E-2</v>
          </cell>
        </row>
      </sheetData>
      <sheetData sheetId="5900">
        <row r="1">
          <cell r="J1">
            <v>1.7453292519943295E-2</v>
          </cell>
        </row>
      </sheetData>
      <sheetData sheetId="5901">
        <row r="1">
          <cell r="J1">
            <v>1.7453292519943295E-2</v>
          </cell>
        </row>
      </sheetData>
      <sheetData sheetId="5902">
        <row r="1">
          <cell r="J1">
            <v>1.7453292519943295E-2</v>
          </cell>
        </row>
      </sheetData>
      <sheetData sheetId="5903">
        <row r="1">
          <cell r="J1">
            <v>1.7453292519943295E-2</v>
          </cell>
        </row>
      </sheetData>
      <sheetData sheetId="5904">
        <row r="1">
          <cell r="J1">
            <v>1.7453292519943295E-2</v>
          </cell>
        </row>
      </sheetData>
      <sheetData sheetId="5905">
        <row r="1">
          <cell r="J1">
            <v>1.7453292519943295E-2</v>
          </cell>
        </row>
      </sheetData>
      <sheetData sheetId="5906">
        <row r="1">
          <cell r="J1">
            <v>1.7453292519943295E-2</v>
          </cell>
        </row>
      </sheetData>
      <sheetData sheetId="5907">
        <row r="1">
          <cell r="J1">
            <v>1.7453292519943295E-2</v>
          </cell>
        </row>
      </sheetData>
      <sheetData sheetId="5908">
        <row r="1">
          <cell r="J1">
            <v>1.7453292519943295E-2</v>
          </cell>
        </row>
      </sheetData>
      <sheetData sheetId="5909">
        <row r="1">
          <cell r="J1">
            <v>1.7453292519943295E-2</v>
          </cell>
        </row>
      </sheetData>
      <sheetData sheetId="5910">
        <row r="1">
          <cell r="J1">
            <v>1.7453292519943295E-2</v>
          </cell>
        </row>
      </sheetData>
      <sheetData sheetId="5911">
        <row r="1">
          <cell r="J1">
            <v>1.7453292519943295E-2</v>
          </cell>
        </row>
      </sheetData>
      <sheetData sheetId="5912">
        <row r="1">
          <cell r="J1">
            <v>1.7453292519943295E-2</v>
          </cell>
        </row>
      </sheetData>
      <sheetData sheetId="5913">
        <row r="1">
          <cell r="J1">
            <v>1.7453292519943295E-2</v>
          </cell>
        </row>
      </sheetData>
      <sheetData sheetId="5914">
        <row r="1">
          <cell r="J1">
            <v>1.7453292519943295E-2</v>
          </cell>
        </row>
      </sheetData>
      <sheetData sheetId="5915">
        <row r="1">
          <cell r="J1">
            <v>1.7453292519943295E-2</v>
          </cell>
        </row>
      </sheetData>
      <sheetData sheetId="5916">
        <row r="1">
          <cell r="J1">
            <v>1.7453292519943295E-2</v>
          </cell>
        </row>
      </sheetData>
      <sheetData sheetId="5917">
        <row r="1">
          <cell r="J1">
            <v>1.7453292519943295E-2</v>
          </cell>
        </row>
      </sheetData>
      <sheetData sheetId="5918">
        <row r="1">
          <cell r="J1">
            <v>1.7453292519943295E-2</v>
          </cell>
        </row>
      </sheetData>
      <sheetData sheetId="5919">
        <row r="1">
          <cell r="J1">
            <v>1.7453292519943295E-2</v>
          </cell>
        </row>
      </sheetData>
      <sheetData sheetId="5920">
        <row r="1">
          <cell r="J1">
            <v>1.7453292519943295E-2</v>
          </cell>
        </row>
      </sheetData>
      <sheetData sheetId="5921">
        <row r="1">
          <cell r="J1">
            <v>1.7453292519943295E-2</v>
          </cell>
        </row>
      </sheetData>
      <sheetData sheetId="5922">
        <row r="1">
          <cell r="J1">
            <v>1.7453292519943295E-2</v>
          </cell>
        </row>
      </sheetData>
      <sheetData sheetId="5923">
        <row r="1">
          <cell r="J1">
            <v>1.7453292519943295E-2</v>
          </cell>
        </row>
      </sheetData>
      <sheetData sheetId="5924">
        <row r="1">
          <cell r="J1">
            <v>1.7453292519943295E-2</v>
          </cell>
        </row>
      </sheetData>
      <sheetData sheetId="5925">
        <row r="1">
          <cell r="J1">
            <v>1.7453292519943295E-2</v>
          </cell>
        </row>
      </sheetData>
      <sheetData sheetId="5926">
        <row r="1">
          <cell r="J1">
            <v>1.7453292519943295E-2</v>
          </cell>
        </row>
      </sheetData>
      <sheetData sheetId="5927">
        <row r="1">
          <cell r="J1">
            <v>1.7453292519943295E-2</v>
          </cell>
        </row>
      </sheetData>
      <sheetData sheetId="5928">
        <row r="1">
          <cell r="J1">
            <v>1.7453292519943295E-2</v>
          </cell>
        </row>
      </sheetData>
      <sheetData sheetId="5929">
        <row r="1">
          <cell r="J1">
            <v>1.7453292519943295E-2</v>
          </cell>
        </row>
      </sheetData>
      <sheetData sheetId="5930">
        <row r="1">
          <cell r="J1">
            <v>1.7453292519943295E-2</v>
          </cell>
        </row>
      </sheetData>
      <sheetData sheetId="5931">
        <row r="1">
          <cell r="J1">
            <v>1.7453292519943295E-2</v>
          </cell>
        </row>
      </sheetData>
      <sheetData sheetId="5932">
        <row r="1">
          <cell r="J1">
            <v>1.7453292519943295E-2</v>
          </cell>
        </row>
      </sheetData>
      <sheetData sheetId="5933">
        <row r="1">
          <cell r="J1">
            <v>1.7453292519943295E-2</v>
          </cell>
        </row>
      </sheetData>
      <sheetData sheetId="5934">
        <row r="1">
          <cell r="J1">
            <v>1.7453292519943295E-2</v>
          </cell>
        </row>
      </sheetData>
      <sheetData sheetId="5935">
        <row r="1">
          <cell r="J1">
            <v>1.7453292519943295E-2</v>
          </cell>
        </row>
      </sheetData>
      <sheetData sheetId="5936">
        <row r="1">
          <cell r="J1">
            <v>1.7453292519943295E-2</v>
          </cell>
        </row>
      </sheetData>
      <sheetData sheetId="5937">
        <row r="1">
          <cell r="J1">
            <v>1.7453292519943295E-2</v>
          </cell>
        </row>
      </sheetData>
      <sheetData sheetId="5938">
        <row r="1">
          <cell r="J1">
            <v>1.7453292519943295E-2</v>
          </cell>
        </row>
      </sheetData>
      <sheetData sheetId="5939">
        <row r="1">
          <cell r="J1">
            <v>1.7453292519943295E-2</v>
          </cell>
        </row>
      </sheetData>
      <sheetData sheetId="5940">
        <row r="1">
          <cell r="J1">
            <v>1.7453292519943295E-2</v>
          </cell>
        </row>
      </sheetData>
      <sheetData sheetId="5941">
        <row r="1">
          <cell r="J1">
            <v>1.7453292519943295E-2</v>
          </cell>
        </row>
      </sheetData>
      <sheetData sheetId="5942">
        <row r="1">
          <cell r="J1">
            <v>1.7453292519943295E-2</v>
          </cell>
        </row>
      </sheetData>
      <sheetData sheetId="5943">
        <row r="1">
          <cell r="J1">
            <v>1.7453292519943295E-2</v>
          </cell>
        </row>
      </sheetData>
      <sheetData sheetId="5944">
        <row r="1">
          <cell r="J1">
            <v>1.7453292519943295E-2</v>
          </cell>
        </row>
      </sheetData>
      <sheetData sheetId="5945">
        <row r="1">
          <cell r="J1">
            <v>1.7453292519943295E-2</v>
          </cell>
        </row>
      </sheetData>
      <sheetData sheetId="5946">
        <row r="1">
          <cell r="J1">
            <v>1.7453292519943295E-2</v>
          </cell>
        </row>
      </sheetData>
      <sheetData sheetId="5947">
        <row r="1">
          <cell r="J1">
            <v>1.7453292519943295E-2</v>
          </cell>
        </row>
      </sheetData>
      <sheetData sheetId="5948">
        <row r="1">
          <cell r="J1">
            <v>1.7453292519943295E-2</v>
          </cell>
        </row>
      </sheetData>
      <sheetData sheetId="5949">
        <row r="1">
          <cell r="J1">
            <v>1.7453292519943295E-2</v>
          </cell>
        </row>
      </sheetData>
      <sheetData sheetId="5950">
        <row r="1">
          <cell r="J1">
            <v>1.7453292519943295E-2</v>
          </cell>
        </row>
      </sheetData>
      <sheetData sheetId="5951">
        <row r="1">
          <cell r="J1">
            <v>1.7453292519943295E-2</v>
          </cell>
        </row>
      </sheetData>
      <sheetData sheetId="5952">
        <row r="1">
          <cell r="J1">
            <v>1.7453292519943295E-2</v>
          </cell>
        </row>
      </sheetData>
      <sheetData sheetId="5953">
        <row r="1">
          <cell r="J1">
            <v>1.7453292519943295E-2</v>
          </cell>
        </row>
      </sheetData>
      <sheetData sheetId="5954">
        <row r="1">
          <cell r="J1">
            <v>1.7453292519943295E-2</v>
          </cell>
        </row>
      </sheetData>
      <sheetData sheetId="5955">
        <row r="1">
          <cell r="J1">
            <v>1.7453292519943295E-2</v>
          </cell>
        </row>
      </sheetData>
      <sheetData sheetId="5956">
        <row r="1">
          <cell r="J1">
            <v>1.7453292519943295E-2</v>
          </cell>
        </row>
      </sheetData>
      <sheetData sheetId="5957">
        <row r="1">
          <cell r="J1">
            <v>1.7453292519943295E-2</v>
          </cell>
        </row>
      </sheetData>
      <sheetData sheetId="5958">
        <row r="1">
          <cell r="J1">
            <v>1.7453292519943295E-2</v>
          </cell>
        </row>
      </sheetData>
      <sheetData sheetId="5959">
        <row r="1">
          <cell r="J1">
            <v>1.7453292519943295E-2</v>
          </cell>
        </row>
      </sheetData>
      <sheetData sheetId="5960">
        <row r="1">
          <cell r="J1">
            <v>1.7453292519943295E-2</v>
          </cell>
        </row>
      </sheetData>
      <sheetData sheetId="5961">
        <row r="1">
          <cell r="J1">
            <v>1.7453292519943295E-2</v>
          </cell>
        </row>
      </sheetData>
      <sheetData sheetId="5962">
        <row r="1">
          <cell r="J1">
            <v>1.7453292519943295E-2</v>
          </cell>
        </row>
      </sheetData>
      <sheetData sheetId="5963">
        <row r="1">
          <cell r="J1">
            <v>1.7453292519943295E-2</v>
          </cell>
        </row>
      </sheetData>
      <sheetData sheetId="5964">
        <row r="1">
          <cell r="J1">
            <v>1.7453292519943295E-2</v>
          </cell>
        </row>
      </sheetData>
      <sheetData sheetId="5965">
        <row r="1">
          <cell r="J1">
            <v>1.7453292519943295E-2</v>
          </cell>
        </row>
      </sheetData>
      <sheetData sheetId="5966">
        <row r="1">
          <cell r="J1">
            <v>1.7453292519943295E-2</v>
          </cell>
        </row>
      </sheetData>
      <sheetData sheetId="5967">
        <row r="1">
          <cell r="J1">
            <v>1.7453292519943295E-2</v>
          </cell>
        </row>
      </sheetData>
      <sheetData sheetId="5968">
        <row r="1">
          <cell r="J1">
            <v>1.7453292519943295E-2</v>
          </cell>
        </row>
      </sheetData>
      <sheetData sheetId="5969">
        <row r="1">
          <cell r="J1">
            <v>1.7453292519943295E-2</v>
          </cell>
        </row>
      </sheetData>
      <sheetData sheetId="5970">
        <row r="1">
          <cell r="J1">
            <v>1.7453292519943295E-2</v>
          </cell>
        </row>
      </sheetData>
      <sheetData sheetId="5971">
        <row r="1">
          <cell r="J1">
            <v>1.7453292519943295E-2</v>
          </cell>
        </row>
      </sheetData>
      <sheetData sheetId="5972">
        <row r="1">
          <cell r="J1">
            <v>1.7453292519943295E-2</v>
          </cell>
        </row>
      </sheetData>
      <sheetData sheetId="5973">
        <row r="1">
          <cell r="J1">
            <v>1.7453292519943295E-2</v>
          </cell>
        </row>
      </sheetData>
      <sheetData sheetId="5974">
        <row r="1">
          <cell r="J1">
            <v>1.7453292519943295E-2</v>
          </cell>
        </row>
      </sheetData>
      <sheetData sheetId="5975">
        <row r="1">
          <cell r="J1">
            <v>1.7453292519943295E-2</v>
          </cell>
        </row>
      </sheetData>
      <sheetData sheetId="5976">
        <row r="1">
          <cell r="J1">
            <v>1.7453292519943295E-2</v>
          </cell>
        </row>
      </sheetData>
      <sheetData sheetId="5977">
        <row r="1">
          <cell r="J1">
            <v>1.7453292519943295E-2</v>
          </cell>
        </row>
      </sheetData>
      <sheetData sheetId="5978">
        <row r="1">
          <cell r="J1">
            <v>1.7453292519943295E-2</v>
          </cell>
        </row>
      </sheetData>
      <sheetData sheetId="5979">
        <row r="1">
          <cell r="J1">
            <v>1.7453292519943295E-2</v>
          </cell>
        </row>
      </sheetData>
      <sheetData sheetId="5980">
        <row r="1">
          <cell r="J1">
            <v>1.7453292519943295E-2</v>
          </cell>
        </row>
      </sheetData>
      <sheetData sheetId="5981">
        <row r="1">
          <cell r="J1">
            <v>1.7453292519943295E-2</v>
          </cell>
        </row>
      </sheetData>
      <sheetData sheetId="5982">
        <row r="1">
          <cell r="J1">
            <v>1.7453292519943295E-2</v>
          </cell>
        </row>
      </sheetData>
      <sheetData sheetId="5983">
        <row r="1">
          <cell r="J1">
            <v>1.7453292519943295E-2</v>
          </cell>
        </row>
      </sheetData>
      <sheetData sheetId="5984">
        <row r="1">
          <cell r="J1">
            <v>1.7453292519943295E-2</v>
          </cell>
        </row>
      </sheetData>
      <sheetData sheetId="5985">
        <row r="1">
          <cell r="J1">
            <v>1.7453292519943295E-2</v>
          </cell>
        </row>
      </sheetData>
      <sheetData sheetId="5986">
        <row r="1">
          <cell r="J1">
            <v>1.7453292519943295E-2</v>
          </cell>
        </row>
      </sheetData>
      <sheetData sheetId="5987">
        <row r="1">
          <cell r="J1">
            <v>1.7453292519943295E-2</v>
          </cell>
        </row>
      </sheetData>
      <sheetData sheetId="5988">
        <row r="1">
          <cell r="J1">
            <v>1.7453292519943295E-2</v>
          </cell>
        </row>
      </sheetData>
      <sheetData sheetId="5989">
        <row r="1">
          <cell r="J1">
            <v>1.7453292519943295E-2</v>
          </cell>
        </row>
      </sheetData>
      <sheetData sheetId="5990">
        <row r="1">
          <cell r="J1">
            <v>1.7453292519943295E-2</v>
          </cell>
        </row>
      </sheetData>
      <sheetData sheetId="5991">
        <row r="1">
          <cell r="J1">
            <v>1.7453292519943295E-2</v>
          </cell>
        </row>
      </sheetData>
      <sheetData sheetId="5992">
        <row r="1">
          <cell r="J1">
            <v>1.7453292519943295E-2</v>
          </cell>
        </row>
      </sheetData>
      <sheetData sheetId="5993">
        <row r="1">
          <cell r="J1">
            <v>1.7453292519943295E-2</v>
          </cell>
        </row>
      </sheetData>
      <sheetData sheetId="5994">
        <row r="1">
          <cell r="J1">
            <v>1.7453292519943295E-2</v>
          </cell>
        </row>
      </sheetData>
      <sheetData sheetId="5995">
        <row r="1">
          <cell r="J1">
            <v>1.7453292519943295E-2</v>
          </cell>
        </row>
      </sheetData>
      <sheetData sheetId="5996">
        <row r="1">
          <cell r="J1">
            <v>1.7453292519943295E-2</v>
          </cell>
        </row>
      </sheetData>
      <sheetData sheetId="5997">
        <row r="1">
          <cell r="J1">
            <v>1.7453292519943295E-2</v>
          </cell>
        </row>
      </sheetData>
      <sheetData sheetId="5998">
        <row r="1">
          <cell r="J1">
            <v>1.7453292519943295E-2</v>
          </cell>
        </row>
      </sheetData>
      <sheetData sheetId="5999">
        <row r="1">
          <cell r="J1">
            <v>1.7453292519943295E-2</v>
          </cell>
        </row>
      </sheetData>
      <sheetData sheetId="6000">
        <row r="1">
          <cell r="J1">
            <v>1.7453292519943295E-2</v>
          </cell>
        </row>
      </sheetData>
      <sheetData sheetId="6001">
        <row r="1">
          <cell r="J1">
            <v>1.7453292519943295E-2</v>
          </cell>
        </row>
      </sheetData>
      <sheetData sheetId="6002">
        <row r="1">
          <cell r="J1">
            <v>1.7453292519943295E-2</v>
          </cell>
        </row>
      </sheetData>
      <sheetData sheetId="6003">
        <row r="1">
          <cell r="J1">
            <v>1.7453292519943295E-2</v>
          </cell>
        </row>
      </sheetData>
      <sheetData sheetId="6004">
        <row r="1">
          <cell r="J1">
            <v>1.7453292519943295E-2</v>
          </cell>
        </row>
      </sheetData>
      <sheetData sheetId="6005">
        <row r="1">
          <cell r="J1">
            <v>1.7453292519943295E-2</v>
          </cell>
        </row>
      </sheetData>
      <sheetData sheetId="6006">
        <row r="1">
          <cell r="J1">
            <v>1.7453292519943295E-2</v>
          </cell>
        </row>
      </sheetData>
      <sheetData sheetId="6007">
        <row r="1">
          <cell r="J1">
            <v>1.7453292519943295E-2</v>
          </cell>
        </row>
      </sheetData>
      <sheetData sheetId="6008">
        <row r="1">
          <cell r="J1">
            <v>1.7453292519943295E-2</v>
          </cell>
        </row>
      </sheetData>
      <sheetData sheetId="6009">
        <row r="1">
          <cell r="J1">
            <v>1.7453292519943295E-2</v>
          </cell>
        </row>
      </sheetData>
      <sheetData sheetId="6010">
        <row r="1">
          <cell r="J1">
            <v>1.7453292519943295E-2</v>
          </cell>
        </row>
      </sheetData>
      <sheetData sheetId="6011">
        <row r="1">
          <cell r="J1">
            <v>1.7453292519943295E-2</v>
          </cell>
        </row>
      </sheetData>
      <sheetData sheetId="6012">
        <row r="1">
          <cell r="J1">
            <v>1.7453292519943295E-2</v>
          </cell>
        </row>
      </sheetData>
      <sheetData sheetId="6013">
        <row r="1">
          <cell r="J1">
            <v>1.7453292519943295E-2</v>
          </cell>
        </row>
      </sheetData>
      <sheetData sheetId="6014">
        <row r="1">
          <cell r="J1">
            <v>1.7453292519943295E-2</v>
          </cell>
        </row>
      </sheetData>
      <sheetData sheetId="6015">
        <row r="1">
          <cell r="J1">
            <v>1.7453292519943295E-2</v>
          </cell>
        </row>
      </sheetData>
      <sheetData sheetId="6016">
        <row r="1">
          <cell r="J1">
            <v>1.7453292519943295E-2</v>
          </cell>
        </row>
      </sheetData>
      <sheetData sheetId="6017">
        <row r="1">
          <cell r="J1">
            <v>1.7453292519943295E-2</v>
          </cell>
        </row>
      </sheetData>
      <sheetData sheetId="6018">
        <row r="1">
          <cell r="J1">
            <v>1.7453292519943295E-2</v>
          </cell>
        </row>
      </sheetData>
      <sheetData sheetId="6019">
        <row r="1">
          <cell r="J1">
            <v>1.7453292519943295E-2</v>
          </cell>
        </row>
      </sheetData>
      <sheetData sheetId="6020">
        <row r="1">
          <cell r="J1">
            <v>1.7453292519943295E-2</v>
          </cell>
        </row>
      </sheetData>
      <sheetData sheetId="6021">
        <row r="1">
          <cell r="J1">
            <v>1.7453292519943295E-2</v>
          </cell>
        </row>
      </sheetData>
      <sheetData sheetId="6022">
        <row r="1">
          <cell r="J1">
            <v>1.7453292519943295E-2</v>
          </cell>
        </row>
      </sheetData>
      <sheetData sheetId="6023">
        <row r="1">
          <cell r="J1">
            <v>1.7453292519943295E-2</v>
          </cell>
        </row>
      </sheetData>
      <sheetData sheetId="6024">
        <row r="1">
          <cell r="J1">
            <v>1.7453292519943295E-2</v>
          </cell>
        </row>
      </sheetData>
      <sheetData sheetId="6025">
        <row r="1">
          <cell r="J1">
            <v>1.7453292519943295E-2</v>
          </cell>
        </row>
      </sheetData>
      <sheetData sheetId="6026">
        <row r="1">
          <cell r="J1">
            <v>1.7453292519943295E-2</v>
          </cell>
        </row>
      </sheetData>
      <sheetData sheetId="6027">
        <row r="1">
          <cell r="J1">
            <v>1.7453292519943295E-2</v>
          </cell>
        </row>
      </sheetData>
      <sheetData sheetId="6028">
        <row r="1">
          <cell r="J1">
            <v>1.7453292519943295E-2</v>
          </cell>
        </row>
      </sheetData>
      <sheetData sheetId="6029">
        <row r="1">
          <cell r="J1">
            <v>1.7453292519943295E-2</v>
          </cell>
        </row>
      </sheetData>
      <sheetData sheetId="6030">
        <row r="1">
          <cell r="J1">
            <v>1.7453292519943295E-2</v>
          </cell>
        </row>
      </sheetData>
      <sheetData sheetId="6031">
        <row r="1">
          <cell r="J1">
            <v>1.7453292519943295E-2</v>
          </cell>
        </row>
      </sheetData>
      <sheetData sheetId="6032">
        <row r="1">
          <cell r="J1">
            <v>1.7453292519943295E-2</v>
          </cell>
        </row>
      </sheetData>
      <sheetData sheetId="6033">
        <row r="1">
          <cell r="J1">
            <v>1.7453292519943295E-2</v>
          </cell>
        </row>
      </sheetData>
      <sheetData sheetId="6034">
        <row r="1">
          <cell r="J1">
            <v>1.7453292519943295E-2</v>
          </cell>
        </row>
      </sheetData>
      <sheetData sheetId="6035">
        <row r="1">
          <cell r="J1">
            <v>1.7453292519943295E-2</v>
          </cell>
        </row>
      </sheetData>
      <sheetData sheetId="6036">
        <row r="1">
          <cell r="J1">
            <v>1.7453292519943295E-2</v>
          </cell>
        </row>
      </sheetData>
      <sheetData sheetId="6037">
        <row r="1">
          <cell r="J1">
            <v>1.7453292519943295E-2</v>
          </cell>
        </row>
      </sheetData>
      <sheetData sheetId="6038">
        <row r="1">
          <cell r="J1">
            <v>1.7453292519943295E-2</v>
          </cell>
        </row>
      </sheetData>
      <sheetData sheetId="6039">
        <row r="1">
          <cell r="J1">
            <v>1.7453292519943295E-2</v>
          </cell>
        </row>
      </sheetData>
      <sheetData sheetId="6040">
        <row r="1">
          <cell r="J1">
            <v>1.7453292519943295E-2</v>
          </cell>
        </row>
      </sheetData>
      <sheetData sheetId="6041">
        <row r="1">
          <cell r="J1">
            <v>1.7453292519943295E-2</v>
          </cell>
        </row>
      </sheetData>
      <sheetData sheetId="6042">
        <row r="1">
          <cell r="J1">
            <v>1.7453292519943295E-2</v>
          </cell>
        </row>
      </sheetData>
      <sheetData sheetId="6043">
        <row r="1">
          <cell r="J1">
            <v>1.7453292519943295E-2</v>
          </cell>
        </row>
      </sheetData>
      <sheetData sheetId="6044">
        <row r="1">
          <cell r="J1">
            <v>1.7453292519943295E-2</v>
          </cell>
        </row>
      </sheetData>
      <sheetData sheetId="6045">
        <row r="1">
          <cell r="J1">
            <v>1.7453292519943295E-2</v>
          </cell>
        </row>
      </sheetData>
      <sheetData sheetId="6046">
        <row r="1">
          <cell r="J1">
            <v>1.7453292519943295E-2</v>
          </cell>
        </row>
      </sheetData>
      <sheetData sheetId="6047">
        <row r="1">
          <cell r="J1">
            <v>1.7453292519943295E-2</v>
          </cell>
        </row>
      </sheetData>
      <sheetData sheetId="6048">
        <row r="1">
          <cell r="J1">
            <v>1.7453292519943295E-2</v>
          </cell>
        </row>
      </sheetData>
      <sheetData sheetId="6049">
        <row r="1">
          <cell r="J1">
            <v>1.7453292519943295E-2</v>
          </cell>
        </row>
      </sheetData>
      <sheetData sheetId="6050">
        <row r="1">
          <cell r="J1">
            <v>1.7453292519943295E-2</v>
          </cell>
        </row>
      </sheetData>
      <sheetData sheetId="6051">
        <row r="1">
          <cell r="J1">
            <v>1.7453292519943295E-2</v>
          </cell>
        </row>
      </sheetData>
      <sheetData sheetId="6052">
        <row r="1">
          <cell r="J1">
            <v>1.7453292519943295E-2</v>
          </cell>
        </row>
      </sheetData>
      <sheetData sheetId="6053">
        <row r="1">
          <cell r="J1">
            <v>1.7453292519943295E-2</v>
          </cell>
        </row>
      </sheetData>
      <sheetData sheetId="6054">
        <row r="1">
          <cell r="J1">
            <v>1.7453292519943295E-2</v>
          </cell>
        </row>
      </sheetData>
      <sheetData sheetId="6055">
        <row r="1">
          <cell r="J1">
            <v>1.7453292519943295E-2</v>
          </cell>
        </row>
      </sheetData>
      <sheetData sheetId="6056">
        <row r="1">
          <cell r="J1">
            <v>1.7453292519943295E-2</v>
          </cell>
        </row>
      </sheetData>
      <sheetData sheetId="6057">
        <row r="1">
          <cell r="J1">
            <v>1.7453292519943295E-2</v>
          </cell>
        </row>
      </sheetData>
      <sheetData sheetId="6058">
        <row r="1">
          <cell r="J1">
            <v>1.7453292519943295E-2</v>
          </cell>
        </row>
      </sheetData>
      <sheetData sheetId="6059">
        <row r="1">
          <cell r="J1">
            <v>1.7453292519943295E-2</v>
          </cell>
        </row>
      </sheetData>
      <sheetData sheetId="6060">
        <row r="1">
          <cell r="J1">
            <v>1.7453292519943295E-2</v>
          </cell>
        </row>
      </sheetData>
      <sheetData sheetId="6061">
        <row r="1">
          <cell r="J1">
            <v>1.7453292519943295E-2</v>
          </cell>
        </row>
      </sheetData>
      <sheetData sheetId="6062">
        <row r="1">
          <cell r="J1">
            <v>1.7453292519943295E-2</v>
          </cell>
        </row>
      </sheetData>
      <sheetData sheetId="6063">
        <row r="1">
          <cell r="J1">
            <v>1.7453292519943295E-2</v>
          </cell>
        </row>
      </sheetData>
      <sheetData sheetId="6064">
        <row r="1">
          <cell r="J1">
            <v>1.7453292519943295E-2</v>
          </cell>
        </row>
      </sheetData>
      <sheetData sheetId="6065">
        <row r="1">
          <cell r="J1">
            <v>1.7453292519943295E-2</v>
          </cell>
        </row>
      </sheetData>
      <sheetData sheetId="6066">
        <row r="1">
          <cell r="J1">
            <v>1.7453292519943295E-2</v>
          </cell>
        </row>
      </sheetData>
      <sheetData sheetId="6067">
        <row r="1">
          <cell r="J1">
            <v>1.7453292519943295E-2</v>
          </cell>
        </row>
      </sheetData>
      <sheetData sheetId="6068">
        <row r="1">
          <cell r="J1">
            <v>1.7453292519943295E-2</v>
          </cell>
        </row>
      </sheetData>
      <sheetData sheetId="6069">
        <row r="1">
          <cell r="J1">
            <v>1.7453292519943295E-2</v>
          </cell>
        </row>
      </sheetData>
      <sheetData sheetId="6070">
        <row r="1">
          <cell r="J1">
            <v>1.7453292519943295E-2</v>
          </cell>
        </row>
      </sheetData>
      <sheetData sheetId="6071">
        <row r="1">
          <cell r="J1">
            <v>1.7453292519943295E-2</v>
          </cell>
        </row>
      </sheetData>
      <sheetData sheetId="6072">
        <row r="1">
          <cell r="J1">
            <v>1.7453292519943295E-2</v>
          </cell>
        </row>
      </sheetData>
      <sheetData sheetId="6073">
        <row r="1">
          <cell r="J1">
            <v>1.7453292519943295E-2</v>
          </cell>
        </row>
      </sheetData>
      <sheetData sheetId="6074">
        <row r="1">
          <cell r="J1">
            <v>1.7453292519943295E-2</v>
          </cell>
        </row>
      </sheetData>
      <sheetData sheetId="6075">
        <row r="1">
          <cell r="J1">
            <v>1.7453292519943295E-2</v>
          </cell>
        </row>
      </sheetData>
      <sheetData sheetId="6076">
        <row r="1">
          <cell r="J1">
            <v>1.7453292519943295E-2</v>
          </cell>
        </row>
      </sheetData>
      <sheetData sheetId="6077">
        <row r="1">
          <cell r="J1">
            <v>1.7453292519943295E-2</v>
          </cell>
        </row>
      </sheetData>
      <sheetData sheetId="6078">
        <row r="1">
          <cell r="J1">
            <v>1.7453292519943295E-2</v>
          </cell>
        </row>
      </sheetData>
      <sheetData sheetId="6079">
        <row r="1">
          <cell r="J1">
            <v>1.7453292519943295E-2</v>
          </cell>
        </row>
      </sheetData>
      <sheetData sheetId="6080">
        <row r="1">
          <cell r="J1">
            <v>1.7453292519943295E-2</v>
          </cell>
        </row>
      </sheetData>
      <sheetData sheetId="6081">
        <row r="1">
          <cell r="J1">
            <v>1.7453292519943295E-2</v>
          </cell>
        </row>
      </sheetData>
      <sheetData sheetId="6082">
        <row r="1">
          <cell r="J1">
            <v>1.7453292519943295E-2</v>
          </cell>
        </row>
      </sheetData>
      <sheetData sheetId="6083">
        <row r="1">
          <cell r="J1">
            <v>1.7453292519943295E-2</v>
          </cell>
        </row>
      </sheetData>
      <sheetData sheetId="6084">
        <row r="1">
          <cell r="J1">
            <v>1.7453292519943295E-2</v>
          </cell>
        </row>
      </sheetData>
      <sheetData sheetId="6085">
        <row r="1">
          <cell r="J1">
            <v>1.7453292519943295E-2</v>
          </cell>
        </row>
      </sheetData>
      <sheetData sheetId="6086">
        <row r="1">
          <cell r="J1">
            <v>1.7453292519943295E-2</v>
          </cell>
        </row>
      </sheetData>
      <sheetData sheetId="6087">
        <row r="1">
          <cell r="J1">
            <v>1.7453292519943295E-2</v>
          </cell>
        </row>
      </sheetData>
      <sheetData sheetId="6088">
        <row r="1">
          <cell r="J1">
            <v>1.7453292519943295E-2</v>
          </cell>
        </row>
      </sheetData>
      <sheetData sheetId="6089">
        <row r="1">
          <cell r="J1">
            <v>1.7453292519943295E-2</v>
          </cell>
        </row>
      </sheetData>
      <sheetData sheetId="6090">
        <row r="1">
          <cell r="J1">
            <v>1.7453292519943295E-2</v>
          </cell>
        </row>
      </sheetData>
      <sheetData sheetId="6091">
        <row r="1">
          <cell r="J1">
            <v>1.7453292519943295E-2</v>
          </cell>
        </row>
      </sheetData>
      <sheetData sheetId="6092">
        <row r="1">
          <cell r="J1">
            <v>1.7453292519943295E-2</v>
          </cell>
        </row>
      </sheetData>
      <sheetData sheetId="6093">
        <row r="1">
          <cell r="J1">
            <v>1.7453292519943295E-2</v>
          </cell>
        </row>
      </sheetData>
      <sheetData sheetId="6094">
        <row r="1">
          <cell r="J1">
            <v>1.7453292519943295E-2</v>
          </cell>
        </row>
      </sheetData>
      <sheetData sheetId="6095">
        <row r="1">
          <cell r="J1">
            <v>1.7453292519943295E-2</v>
          </cell>
        </row>
      </sheetData>
      <sheetData sheetId="6096">
        <row r="1">
          <cell r="J1">
            <v>1.7453292519943295E-2</v>
          </cell>
        </row>
      </sheetData>
      <sheetData sheetId="6097">
        <row r="1">
          <cell r="J1">
            <v>1.7453292519943295E-2</v>
          </cell>
        </row>
      </sheetData>
      <sheetData sheetId="6098">
        <row r="1">
          <cell r="J1">
            <v>1.7453292519943295E-2</v>
          </cell>
        </row>
      </sheetData>
      <sheetData sheetId="6099">
        <row r="1">
          <cell r="J1">
            <v>1.7453292519943295E-2</v>
          </cell>
        </row>
      </sheetData>
      <sheetData sheetId="6100">
        <row r="1">
          <cell r="J1">
            <v>1.7453292519943295E-2</v>
          </cell>
        </row>
      </sheetData>
      <sheetData sheetId="6101">
        <row r="1">
          <cell r="J1">
            <v>1.7453292519943295E-2</v>
          </cell>
        </row>
      </sheetData>
      <sheetData sheetId="6102">
        <row r="1">
          <cell r="J1">
            <v>1.7453292519943295E-2</v>
          </cell>
        </row>
      </sheetData>
      <sheetData sheetId="6103">
        <row r="1">
          <cell r="J1">
            <v>1.7453292519943295E-2</v>
          </cell>
        </row>
      </sheetData>
      <sheetData sheetId="6104">
        <row r="1">
          <cell r="J1">
            <v>1.7453292519943295E-2</v>
          </cell>
        </row>
      </sheetData>
      <sheetData sheetId="6105">
        <row r="1">
          <cell r="J1">
            <v>1.7453292519943295E-2</v>
          </cell>
        </row>
      </sheetData>
      <sheetData sheetId="6106">
        <row r="1">
          <cell r="J1">
            <v>1.7453292519943295E-2</v>
          </cell>
        </row>
      </sheetData>
      <sheetData sheetId="6107">
        <row r="1">
          <cell r="J1">
            <v>1.7453292519943295E-2</v>
          </cell>
        </row>
      </sheetData>
      <sheetData sheetId="6108">
        <row r="1">
          <cell r="J1">
            <v>1.7453292519943295E-2</v>
          </cell>
        </row>
      </sheetData>
      <sheetData sheetId="6109">
        <row r="1">
          <cell r="J1">
            <v>1.7453292519943295E-2</v>
          </cell>
        </row>
      </sheetData>
      <sheetData sheetId="6110">
        <row r="1">
          <cell r="J1">
            <v>1.7453292519943295E-2</v>
          </cell>
        </row>
      </sheetData>
      <sheetData sheetId="6111">
        <row r="1">
          <cell r="J1">
            <v>1.7453292519943295E-2</v>
          </cell>
        </row>
      </sheetData>
      <sheetData sheetId="6112">
        <row r="1">
          <cell r="J1">
            <v>1.7453292519943295E-2</v>
          </cell>
        </row>
      </sheetData>
      <sheetData sheetId="6113">
        <row r="1">
          <cell r="J1">
            <v>1.7453292519943295E-2</v>
          </cell>
        </row>
      </sheetData>
      <sheetData sheetId="6114">
        <row r="1">
          <cell r="J1">
            <v>1.7453292519943295E-2</v>
          </cell>
        </row>
      </sheetData>
      <sheetData sheetId="6115">
        <row r="1">
          <cell r="J1">
            <v>1.7453292519943295E-2</v>
          </cell>
        </row>
      </sheetData>
      <sheetData sheetId="6116">
        <row r="1">
          <cell r="J1">
            <v>1.7453292519943295E-2</v>
          </cell>
        </row>
      </sheetData>
      <sheetData sheetId="6117">
        <row r="1">
          <cell r="J1">
            <v>1.7453292519943295E-2</v>
          </cell>
        </row>
      </sheetData>
      <sheetData sheetId="6118">
        <row r="1">
          <cell r="J1">
            <v>1.7453292519943295E-2</v>
          </cell>
        </row>
      </sheetData>
      <sheetData sheetId="6119">
        <row r="1">
          <cell r="J1">
            <v>1.7453292519943295E-2</v>
          </cell>
        </row>
      </sheetData>
      <sheetData sheetId="6120">
        <row r="1">
          <cell r="J1">
            <v>1.7453292519943295E-2</v>
          </cell>
        </row>
      </sheetData>
      <sheetData sheetId="6121">
        <row r="1">
          <cell r="J1">
            <v>1.7453292519943295E-2</v>
          </cell>
        </row>
      </sheetData>
      <sheetData sheetId="6122">
        <row r="1">
          <cell r="J1">
            <v>1.7453292519943295E-2</v>
          </cell>
        </row>
      </sheetData>
      <sheetData sheetId="6123">
        <row r="1">
          <cell r="J1">
            <v>1.7453292519943295E-2</v>
          </cell>
        </row>
      </sheetData>
      <sheetData sheetId="6124">
        <row r="1">
          <cell r="J1">
            <v>1.7453292519943295E-2</v>
          </cell>
        </row>
      </sheetData>
      <sheetData sheetId="6125">
        <row r="1">
          <cell r="J1">
            <v>1.7453292519943295E-2</v>
          </cell>
        </row>
      </sheetData>
      <sheetData sheetId="6126">
        <row r="1">
          <cell r="J1">
            <v>1.7453292519943295E-2</v>
          </cell>
        </row>
      </sheetData>
      <sheetData sheetId="6127">
        <row r="1">
          <cell r="J1">
            <v>1.7453292519943295E-2</v>
          </cell>
        </row>
      </sheetData>
      <sheetData sheetId="6128">
        <row r="1">
          <cell r="J1">
            <v>1.7453292519943295E-2</v>
          </cell>
        </row>
      </sheetData>
      <sheetData sheetId="6129">
        <row r="1">
          <cell r="J1">
            <v>1.7453292519943295E-2</v>
          </cell>
        </row>
      </sheetData>
      <sheetData sheetId="6130">
        <row r="1">
          <cell r="J1">
            <v>1.7453292519943295E-2</v>
          </cell>
        </row>
      </sheetData>
      <sheetData sheetId="6131">
        <row r="1">
          <cell r="J1">
            <v>1.7453292519943295E-2</v>
          </cell>
        </row>
      </sheetData>
      <sheetData sheetId="6132">
        <row r="1">
          <cell r="J1">
            <v>1.7453292519943295E-2</v>
          </cell>
        </row>
      </sheetData>
      <sheetData sheetId="6133">
        <row r="1">
          <cell r="J1">
            <v>1.7453292519943295E-2</v>
          </cell>
        </row>
      </sheetData>
      <sheetData sheetId="6134">
        <row r="1">
          <cell r="J1">
            <v>1.7453292519943295E-2</v>
          </cell>
        </row>
      </sheetData>
      <sheetData sheetId="6135">
        <row r="1">
          <cell r="J1">
            <v>1.7453292519943295E-2</v>
          </cell>
        </row>
      </sheetData>
      <sheetData sheetId="6136">
        <row r="1">
          <cell r="J1">
            <v>1.7453292519943295E-2</v>
          </cell>
        </row>
      </sheetData>
      <sheetData sheetId="6137">
        <row r="1">
          <cell r="J1">
            <v>1.7453292519943295E-2</v>
          </cell>
        </row>
      </sheetData>
      <sheetData sheetId="6138">
        <row r="1">
          <cell r="J1">
            <v>1.7453292519943295E-2</v>
          </cell>
        </row>
      </sheetData>
      <sheetData sheetId="6139">
        <row r="1">
          <cell r="J1">
            <v>1.7453292519943295E-2</v>
          </cell>
        </row>
      </sheetData>
      <sheetData sheetId="6140">
        <row r="1">
          <cell r="J1">
            <v>1.7453292519943295E-2</v>
          </cell>
        </row>
      </sheetData>
      <sheetData sheetId="6141">
        <row r="1">
          <cell r="J1">
            <v>1.7453292519943295E-2</v>
          </cell>
        </row>
      </sheetData>
      <sheetData sheetId="6142">
        <row r="1">
          <cell r="J1">
            <v>1.7453292519943295E-2</v>
          </cell>
        </row>
      </sheetData>
      <sheetData sheetId="6143">
        <row r="1">
          <cell r="J1">
            <v>1.7453292519943295E-2</v>
          </cell>
        </row>
      </sheetData>
      <sheetData sheetId="6144">
        <row r="1">
          <cell r="J1">
            <v>1.7453292519943295E-2</v>
          </cell>
        </row>
      </sheetData>
      <sheetData sheetId="6145">
        <row r="1">
          <cell r="J1">
            <v>1.7453292519943295E-2</v>
          </cell>
        </row>
      </sheetData>
      <sheetData sheetId="6146">
        <row r="1">
          <cell r="J1">
            <v>1.7453292519943295E-2</v>
          </cell>
        </row>
      </sheetData>
      <sheetData sheetId="6147">
        <row r="1">
          <cell r="J1">
            <v>1.7453292519943295E-2</v>
          </cell>
        </row>
      </sheetData>
      <sheetData sheetId="6148">
        <row r="1">
          <cell r="J1">
            <v>1.7453292519943295E-2</v>
          </cell>
        </row>
      </sheetData>
      <sheetData sheetId="6149">
        <row r="1">
          <cell r="J1">
            <v>1.7453292519943295E-2</v>
          </cell>
        </row>
      </sheetData>
      <sheetData sheetId="6150">
        <row r="1">
          <cell r="J1">
            <v>1.7453292519943295E-2</v>
          </cell>
        </row>
      </sheetData>
      <sheetData sheetId="6151">
        <row r="1">
          <cell r="J1">
            <v>1.7453292519943295E-2</v>
          </cell>
        </row>
      </sheetData>
      <sheetData sheetId="6152">
        <row r="1">
          <cell r="J1">
            <v>1.7453292519943295E-2</v>
          </cell>
        </row>
      </sheetData>
      <sheetData sheetId="6153">
        <row r="1">
          <cell r="J1">
            <v>1.7453292519943295E-2</v>
          </cell>
        </row>
      </sheetData>
      <sheetData sheetId="6154">
        <row r="1">
          <cell r="J1">
            <v>1.7453292519943295E-2</v>
          </cell>
        </row>
      </sheetData>
      <sheetData sheetId="6155">
        <row r="1">
          <cell r="J1">
            <v>1.7453292519943295E-2</v>
          </cell>
        </row>
      </sheetData>
      <sheetData sheetId="6156">
        <row r="1">
          <cell r="J1">
            <v>1.7453292519943295E-2</v>
          </cell>
        </row>
      </sheetData>
      <sheetData sheetId="6157">
        <row r="1">
          <cell r="J1">
            <v>1.7453292519943295E-2</v>
          </cell>
        </row>
      </sheetData>
      <sheetData sheetId="6158">
        <row r="1">
          <cell r="J1">
            <v>1.7453292519943295E-2</v>
          </cell>
        </row>
      </sheetData>
      <sheetData sheetId="6159">
        <row r="1">
          <cell r="J1">
            <v>1.7453292519943295E-2</v>
          </cell>
        </row>
      </sheetData>
      <sheetData sheetId="6160">
        <row r="1">
          <cell r="J1">
            <v>1.7453292519943295E-2</v>
          </cell>
        </row>
      </sheetData>
      <sheetData sheetId="6161">
        <row r="1">
          <cell r="J1">
            <v>1.7453292519943295E-2</v>
          </cell>
        </row>
      </sheetData>
      <sheetData sheetId="6162">
        <row r="1">
          <cell r="J1">
            <v>1.7453292519943295E-2</v>
          </cell>
        </row>
      </sheetData>
      <sheetData sheetId="6163">
        <row r="1">
          <cell r="J1">
            <v>1.7453292519943295E-2</v>
          </cell>
        </row>
      </sheetData>
      <sheetData sheetId="6164">
        <row r="1">
          <cell r="J1">
            <v>1.7453292519943295E-2</v>
          </cell>
        </row>
      </sheetData>
      <sheetData sheetId="6165">
        <row r="1">
          <cell r="J1">
            <v>1.7453292519943295E-2</v>
          </cell>
        </row>
      </sheetData>
      <sheetData sheetId="6166">
        <row r="1">
          <cell r="J1">
            <v>1.7453292519943295E-2</v>
          </cell>
        </row>
      </sheetData>
      <sheetData sheetId="6167">
        <row r="1">
          <cell r="J1">
            <v>1.7453292519943295E-2</v>
          </cell>
        </row>
      </sheetData>
      <sheetData sheetId="6168">
        <row r="1">
          <cell r="J1">
            <v>1.7453292519943295E-2</v>
          </cell>
        </row>
      </sheetData>
      <sheetData sheetId="6169">
        <row r="1">
          <cell r="J1">
            <v>1.7453292519943295E-2</v>
          </cell>
        </row>
      </sheetData>
      <sheetData sheetId="6170">
        <row r="1">
          <cell r="J1">
            <v>1.7453292519943295E-2</v>
          </cell>
        </row>
      </sheetData>
      <sheetData sheetId="6171">
        <row r="1">
          <cell r="J1">
            <v>1.7453292519943295E-2</v>
          </cell>
        </row>
      </sheetData>
      <sheetData sheetId="6172">
        <row r="1">
          <cell r="J1">
            <v>1.7453292519943295E-2</v>
          </cell>
        </row>
      </sheetData>
      <sheetData sheetId="6173">
        <row r="1">
          <cell r="J1">
            <v>1.7453292519943295E-2</v>
          </cell>
        </row>
      </sheetData>
      <sheetData sheetId="6174">
        <row r="1">
          <cell r="J1">
            <v>1.7453292519943295E-2</v>
          </cell>
        </row>
      </sheetData>
      <sheetData sheetId="6175">
        <row r="1">
          <cell r="J1">
            <v>1.7453292519943295E-2</v>
          </cell>
        </row>
      </sheetData>
      <sheetData sheetId="6176">
        <row r="1">
          <cell r="J1">
            <v>1.7453292519943295E-2</v>
          </cell>
        </row>
      </sheetData>
      <sheetData sheetId="6177">
        <row r="1">
          <cell r="J1">
            <v>1.7453292519943295E-2</v>
          </cell>
        </row>
      </sheetData>
      <sheetData sheetId="6178">
        <row r="1">
          <cell r="J1">
            <v>1.7453292519943295E-2</v>
          </cell>
        </row>
      </sheetData>
      <sheetData sheetId="6179">
        <row r="1">
          <cell r="J1">
            <v>1.7453292519943295E-2</v>
          </cell>
        </row>
      </sheetData>
      <sheetData sheetId="6180">
        <row r="1">
          <cell r="J1">
            <v>1.7453292519943295E-2</v>
          </cell>
        </row>
      </sheetData>
      <sheetData sheetId="6181">
        <row r="1">
          <cell r="J1">
            <v>1.7453292519943295E-2</v>
          </cell>
        </row>
      </sheetData>
      <sheetData sheetId="6182">
        <row r="1">
          <cell r="J1">
            <v>1.7453292519943295E-2</v>
          </cell>
        </row>
      </sheetData>
      <sheetData sheetId="6183">
        <row r="1">
          <cell r="J1">
            <v>1.7453292519943295E-2</v>
          </cell>
        </row>
      </sheetData>
      <sheetData sheetId="6184">
        <row r="1">
          <cell r="J1">
            <v>1.7453292519943295E-2</v>
          </cell>
        </row>
      </sheetData>
      <sheetData sheetId="6185">
        <row r="1">
          <cell r="J1">
            <v>1.7453292519943295E-2</v>
          </cell>
        </row>
      </sheetData>
      <sheetData sheetId="6186">
        <row r="1">
          <cell r="J1">
            <v>1.7453292519943295E-2</v>
          </cell>
        </row>
      </sheetData>
      <sheetData sheetId="6187">
        <row r="1">
          <cell r="J1">
            <v>1.7453292519943295E-2</v>
          </cell>
        </row>
      </sheetData>
      <sheetData sheetId="6188">
        <row r="1">
          <cell r="J1">
            <v>1.7453292519943295E-2</v>
          </cell>
        </row>
      </sheetData>
      <sheetData sheetId="6189">
        <row r="1">
          <cell r="J1">
            <v>1.7453292519943295E-2</v>
          </cell>
        </row>
      </sheetData>
      <sheetData sheetId="6190">
        <row r="1">
          <cell r="J1">
            <v>1.7453292519943295E-2</v>
          </cell>
        </row>
      </sheetData>
      <sheetData sheetId="6191">
        <row r="1">
          <cell r="J1">
            <v>1.7453292519943295E-2</v>
          </cell>
        </row>
      </sheetData>
      <sheetData sheetId="6192">
        <row r="1">
          <cell r="J1">
            <v>1.7453292519943295E-2</v>
          </cell>
        </row>
      </sheetData>
      <sheetData sheetId="6193">
        <row r="1">
          <cell r="J1">
            <v>1.7453292519943295E-2</v>
          </cell>
        </row>
      </sheetData>
      <sheetData sheetId="6194">
        <row r="1">
          <cell r="J1">
            <v>1.7453292519943295E-2</v>
          </cell>
        </row>
      </sheetData>
      <sheetData sheetId="6195">
        <row r="1">
          <cell r="J1">
            <v>1.7453292519943295E-2</v>
          </cell>
        </row>
      </sheetData>
      <sheetData sheetId="6196">
        <row r="1">
          <cell r="J1">
            <v>1.7453292519943295E-2</v>
          </cell>
        </row>
      </sheetData>
      <sheetData sheetId="6197">
        <row r="1">
          <cell r="J1">
            <v>1.7453292519943295E-2</v>
          </cell>
        </row>
      </sheetData>
      <sheetData sheetId="6198">
        <row r="1">
          <cell r="J1">
            <v>1.7453292519943295E-2</v>
          </cell>
        </row>
      </sheetData>
      <sheetData sheetId="6199">
        <row r="1">
          <cell r="J1">
            <v>1.7453292519943295E-2</v>
          </cell>
        </row>
      </sheetData>
      <sheetData sheetId="6200">
        <row r="1">
          <cell r="J1">
            <v>1.7453292519943295E-2</v>
          </cell>
        </row>
      </sheetData>
      <sheetData sheetId="6201">
        <row r="1">
          <cell r="J1">
            <v>1.7453292519943295E-2</v>
          </cell>
        </row>
      </sheetData>
      <sheetData sheetId="6202">
        <row r="1">
          <cell r="J1">
            <v>1.7453292519943295E-2</v>
          </cell>
        </row>
      </sheetData>
      <sheetData sheetId="6203">
        <row r="1">
          <cell r="J1">
            <v>1.7453292519943295E-2</v>
          </cell>
        </row>
      </sheetData>
      <sheetData sheetId="6204">
        <row r="1">
          <cell r="J1">
            <v>1.7453292519943295E-2</v>
          </cell>
        </row>
      </sheetData>
      <sheetData sheetId="6205">
        <row r="1">
          <cell r="J1">
            <v>1.7453292519943295E-2</v>
          </cell>
        </row>
      </sheetData>
      <sheetData sheetId="6206">
        <row r="1">
          <cell r="J1">
            <v>1.7453292519943295E-2</v>
          </cell>
        </row>
      </sheetData>
      <sheetData sheetId="6207">
        <row r="1">
          <cell r="J1">
            <v>1.7453292519943295E-2</v>
          </cell>
        </row>
      </sheetData>
      <sheetData sheetId="6208">
        <row r="1">
          <cell r="J1">
            <v>1.7453292519943295E-2</v>
          </cell>
        </row>
      </sheetData>
      <sheetData sheetId="6209">
        <row r="1">
          <cell r="J1">
            <v>1.7453292519943295E-2</v>
          </cell>
        </row>
      </sheetData>
      <sheetData sheetId="6210">
        <row r="1">
          <cell r="J1">
            <v>1.7453292519943295E-2</v>
          </cell>
        </row>
      </sheetData>
      <sheetData sheetId="6211">
        <row r="1">
          <cell r="J1">
            <v>1.7453292519943295E-2</v>
          </cell>
        </row>
      </sheetData>
      <sheetData sheetId="6212">
        <row r="1">
          <cell r="J1">
            <v>1.7453292519943295E-2</v>
          </cell>
        </row>
      </sheetData>
      <sheetData sheetId="6213">
        <row r="1">
          <cell r="J1">
            <v>1.7453292519943295E-2</v>
          </cell>
        </row>
      </sheetData>
      <sheetData sheetId="6214">
        <row r="1">
          <cell r="J1">
            <v>1.7453292519943295E-2</v>
          </cell>
        </row>
      </sheetData>
      <sheetData sheetId="6215">
        <row r="1">
          <cell r="J1">
            <v>1.7453292519943295E-2</v>
          </cell>
        </row>
      </sheetData>
      <sheetData sheetId="6216">
        <row r="1">
          <cell r="J1">
            <v>1.7453292519943295E-2</v>
          </cell>
        </row>
      </sheetData>
      <sheetData sheetId="6217">
        <row r="1">
          <cell r="J1">
            <v>1.7453292519943295E-2</v>
          </cell>
        </row>
      </sheetData>
      <sheetData sheetId="6218">
        <row r="1">
          <cell r="J1">
            <v>1.7453292519943295E-2</v>
          </cell>
        </row>
      </sheetData>
      <sheetData sheetId="6219">
        <row r="1">
          <cell r="J1">
            <v>1.7453292519943295E-2</v>
          </cell>
        </row>
      </sheetData>
      <sheetData sheetId="6220">
        <row r="1">
          <cell r="J1">
            <v>1.7453292519943295E-2</v>
          </cell>
        </row>
      </sheetData>
      <sheetData sheetId="6221">
        <row r="1">
          <cell r="J1">
            <v>1.7453292519943295E-2</v>
          </cell>
        </row>
      </sheetData>
      <sheetData sheetId="6222">
        <row r="1">
          <cell r="J1">
            <v>1.7453292519943295E-2</v>
          </cell>
        </row>
      </sheetData>
      <sheetData sheetId="6223">
        <row r="1">
          <cell r="J1">
            <v>1.7453292519943295E-2</v>
          </cell>
        </row>
      </sheetData>
      <sheetData sheetId="6224">
        <row r="1">
          <cell r="J1">
            <v>1.7453292519943295E-2</v>
          </cell>
        </row>
      </sheetData>
      <sheetData sheetId="6225">
        <row r="1">
          <cell r="J1">
            <v>1.7453292519943295E-2</v>
          </cell>
        </row>
      </sheetData>
      <sheetData sheetId="6226">
        <row r="1">
          <cell r="J1">
            <v>1.7453292519943295E-2</v>
          </cell>
        </row>
      </sheetData>
      <sheetData sheetId="6227">
        <row r="1">
          <cell r="J1">
            <v>1.7453292519943295E-2</v>
          </cell>
        </row>
      </sheetData>
      <sheetData sheetId="6228">
        <row r="1">
          <cell r="J1">
            <v>1.7453292519943295E-2</v>
          </cell>
        </row>
      </sheetData>
      <sheetData sheetId="6229">
        <row r="1">
          <cell r="J1">
            <v>1.7453292519943295E-2</v>
          </cell>
        </row>
      </sheetData>
      <sheetData sheetId="6230">
        <row r="1">
          <cell r="J1">
            <v>1.7453292519943295E-2</v>
          </cell>
        </row>
      </sheetData>
      <sheetData sheetId="6231">
        <row r="1">
          <cell r="J1">
            <v>1.7453292519943295E-2</v>
          </cell>
        </row>
      </sheetData>
      <sheetData sheetId="6232">
        <row r="1">
          <cell r="J1">
            <v>1.7453292519943295E-2</v>
          </cell>
        </row>
      </sheetData>
      <sheetData sheetId="6233">
        <row r="1">
          <cell r="J1">
            <v>1.7453292519943295E-2</v>
          </cell>
        </row>
      </sheetData>
      <sheetData sheetId="6234">
        <row r="1">
          <cell r="J1">
            <v>1.7453292519943295E-2</v>
          </cell>
        </row>
      </sheetData>
      <sheetData sheetId="6235">
        <row r="1">
          <cell r="J1">
            <v>1.7453292519943295E-2</v>
          </cell>
        </row>
      </sheetData>
      <sheetData sheetId="6236">
        <row r="1">
          <cell r="J1">
            <v>1.7453292519943295E-2</v>
          </cell>
        </row>
      </sheetData>
      <sheetData sheetId="6237">
        <row r="1">
          <cell r="J1">
            <v>1.7453292519943295E-2</v>
          </cell>
        </row>
      </sheetData>
      <sheetData sheetId="6238">
        <row r="1">
          <cell r="J1">
            <v>1.7453292519943295E-2</v>
          </cell>
        </row>
      </sheetData>
      <sheetData sheetId="6239">
        <row r="1">
          <cell r="J1">
            <v>1.7453292519943295E-2</v>
          </cell>
        </row>
      </sheetData>
      <sheetData sheetId="6240">
        <row r="1">
          <cell r="J1">
            <v>1.7453292519943295E-2</v>
          </cell>
        </row>
      </sheetData>
      <sheetData sheetId="6241">
        <row r="1">
          <cell r="J1">
            <v>1.7453292519943295E-2</v>
          </cell>
        </row>
      </sheetData>
      <sheetData sheetId="6242">
        <row r="1">
          <cell r="J1">
            <v>1.7453292519943295E-2</v>
          </cell>
        </row>
      </sheetData>
      <sheetData sheetId="6243">
        <row r="1">
          <cell r="J1">
            <v>1.7453292519943295E-2</v>
          </cell>
        </row>
      </sheetData>
      <sheetData sheetId="6244">
        <row r="1">
          <cell r="J1">
            <v>1.7453292519943295E-2</v>
          </cell>
        </row>
      </sheetData>
      <sheetData sheetId="6245">
        <row r="1">
          <cell r="J1">
            <v>1.7453292519943295E-2</v>
          </cell>
        </row>
      </sheetData>
      <sheetData sheetId="6246">
        <row r="1">
          <cell r="J1">
            <v>1.7453292519943295E-2</v>
          </cell>
        </row>
      </sheetData>
      <sheetData sheetId="6247">
        <row r="1">
          <cell r="J1">
            <v>1.7453292519943295E-2</v>
          </cell>
        </row>
      </sheetData>
      <sheetData sheetId="6248">
        <row r="1">
          <cell r="J1">
            <v>1.7453292519943295E-2</v>
          </cell>
        </row>
      </sheetData>
      <sheetData sheetId="6249">
        <row r="1">
          <cell r="J1">
            <v>1.7453292519943295E-2</v>
          </cell>
        </row>
      </sheetData>
      <sheetData sheetId="6250">
        <row r="1">
          <cell r="J1">
            <v>1.7453292519943295E-2</v>
          </cell>
        </row>
      </sheetData>
      <sheetData sheetId="6251">
        <row r="1">
          <cell r="J1">
            <v>1.7453292519943295E-2</v>
          </cell>
        </row>
      </sheetData>
      <sheetData sheetId="6252">
        <row r="1">
          <cell r="J1">
            <v>1.7453292519943295E-2</v>
          </cell>
        </row>
      </sheetData>
      <sheetData sheetId="6253">
        <row r="1">
          <cell r="J1">
            <v>1.7453292519943295E-2</v>
          </cell>
        </row>
      </sheetData>
      <sheetData sheetId="6254">
        <row r="1">
          <cell r="J1">
            <v>1.7453292519943295E-2</v>
          </cell>
        </row>
      </sheetData>
      <sheetData sheetId="6255">
        <row r="1">
          <cell r="J1">
            <v>1.7453292519943295E-2</v>
          </cell>
        </row>
      </sheetData>
      <sheetData sheetId="6256">
        <row r="1">
          <cell r="J1">
            <v>1.7453292519943295E-2</v>
          </cell>
        </row>
      </sheetData>
      <sheetData sheetId="6257">
        <row r="1">
          <cell r="J1">
            <v>1.7453292519943295E-2</v>
          </cell>
        </row>
      </sheetData>
      <sheetData sheetId="6258">
        <row r="1">
          <cell r="J1">
            <v>1.7453292519943295E-2</v>
          </cell>
        </row>
      </sheetData>
      <sheetData sheetId="6259">
        <row r="1">
          <cell r="J1">
            <v>1.7453292519943295E-2</v>
          </cell>
        </row>
      </sheetData>
      <sheetData sheetId="6260">
        <row r="1">
          <cell r="J1">
            <v>1.7453292519943295E-2</v>
          </cell>
        </row>
      </sheetData>
      <sheetData sheetId="6261">
        <row r="1">
          <cell r="J1">
            <v>1.7453292519943295E-2</v>
          </cell>
        </row>
      </sheetData>
      <sheetData sheetId="6262">
        <row r="1">
          <cell r="J1">
            <v>1.7453292519943295E-2</v>
          </cell>
        </row>
      </sheetData>
      <sheetData sheetId="6263">
        <row r="1">
          <cell r="J1">
            <v>1.7453292519943295E-2</v>
          </cell>
        </row>
      </sheetData>
      <sheetData sheetId="6264">
        <row r="1">
          <cell r="J1">
            <v>1.7453292519943295E-2</v>
          </cell>
        </row>
      </sheetData>
      <sheetData sheetId="6265">
        <row r="1">
          <cell r="J1">
            <v>1.7453292519943295E-2</v>
          </cell>
        </row>
      </sheetData>
      <sheetData sheetId="6266">
        <row r="1">
          <cell r="J1">
            <v>1.7453292519943295E-2</v>
          </cell>
        </row>
      </sheetData>
      <sheetData sheetId="6267">
        <row r="1">
          <cell r="J1">
            <v>1.7453292519943295E-2</v>
          </cell>
        </row>
      </sheetData>
      <sheetData sheetId="6268">
        <row r="1">
          <cell r="J1">
            <v>1.7453292519943295E-2</v>
          </cell>
        </row>
      </sheetData>
      <sheetData sheetId="6269">
        <row r="1">
          <cell r="J1">
            <v>1.7453292519943295E-2</v>
          </cell>
        </row>
      </sheetData>
      <sheetData sheetId="6270">
        <row r="1">
          <cell r="J1">
            <v>1.7453292519943295E-2</v>
          </cell>
        </row>
      </sheetData>
      <sheetData sheetId="6271">
        <row r="1">
          <cell r="J1">
            <v>1.7453292519943295E-2</v>
          </cell>
        </row>
      </sheetData>
      <sheetData sheetId="6272">
        <row r="1">
          <cell r="J1">
            <v>1.7453292519943295E-2</v>
          </cell>
        </row>
      </sheetData>
      <sheetData sheetId="6273">
        <row r="1">
          <cell r="J1">
            <v>1.7453292519943295E-2</v>
          </cell>
        </row>
      </sheetData>
      <sheetData sheetId="6274">
        <row r="1">
          <cell r="J1">
            <v>1.7453292519943295E-2</v>
          </cell>
        </row>
      </sheetData>
      <sheetData sheetId="6275">
        <row r="1">
          <cell r="J1">
            <v>1.7453292519943295E-2</v>
          </cell>
        </row>
      </sheetData>
      <sheetData sheetId="6276">
        <row r="1">
          <cell r="J1">
            <v>1.7453292519943295E-2</v>
          </cell>
        </row>
      </sheetData>
      <sheetData sheetId="6277">
        <row r="1">
          <cell r="J1">
            <v>1.7453292519943295E-2</v>
          </cell>
        </row>
      </sheetData>
      <sheetData sheetId="6278">
        <row r="1">
          <cell r="J1">
            <v>1.7453292519943295E-2</v>
          </cell>
        </row>
      </sheetData>
      <sheetData sheetId="6279">
        <row r="1">
          <cell r="J1">
            <v>1.7453292519943295E-2</v>
          </cell>
        </row>
      </sheetData>
      <sheetData sheetId="6280">
        <row r="1">
          <cell r="J1">
            <v>1.7453292519943295E-2</v>
          </cell>
        </row>
      </sheetData>
      <sheetData sheetId="6281">
        <row r="1">
          <cell r="J1">
            <v>1.7453292519943295E-2</v>
          </cell>
        </row>
      </sheetData>
      <sheetData sheetId="6282">
        <row r="1">
          <cell r="J1">
            <v>1.7453292519943295E-2</v>
          </cell>
        </row>
      </sheetData>
      <sheetData sheetId="6283">
        <row r="1">
          <cell r="J1">
            <v>1.7453292519943295E-2</v>
          </cell>
        </row>
      </sheetData>
      <sheetData sheetId="6284">
        <row r="1">
          <cell r="J1">
            <v>1.7453292519943295E-2</v>
          </cell>
        </row>
      </sheetData>
      <sheetData sheetId="6285">
        <row r="1">
          <cell r="J1">
            <v>1.7453292519943295E-2</v>
          </cell>
        </row>
      </sheetData>
      <sheetData sheetId="6286">
        <row r="1">
          <cell r="J1">
            <v>1.7453292519943295E-2</v>
          </cell>
        </row>
      </sheetData>
      <sheetData sheetId="6287">
        <row r="1">
          <cell r="J1">
            <v>1.7453292519943295E-2</v>
          </cell>
        </row>
      </sheetData>
      <sheetData sheetId="6288">
        <row r="1">
          <cell r="J1">
            <v>1.7453292519943295E-2</v>
          </cell>
        </row>
      </sheetData>
      <sheetData sheetId="6289">
        <row r="1">
          <cell r="J1">
            <v>1.7453292519943295E-2</v>
          </cell>
        </row>
      </sheetData>
      <sheetData sheetId="6290">
        <row r="1">
          <cell r="J1">
            <v>1.7453292519943295E-2</v>
          </cell>
        </row>
      </sheetData>
      <sheetData sheetId="6291">
        <row r="1">
          <cell r="J1">
            <v>1.7453292519943295E-2</v>
          </cell>
        </row>
      </sheetData>
      <sheetData sheetId="6292">
        <row r="1">
          <cell r="J1">
            <v>1.7453292519943295E-2</v>
          </cell>
        </row>
      </sheetData>
      <sheetData sheetId="6293">
        <row r="1">
          <cell r="J1">
            <v>1.7453292519943295E-2</v>
          </cell>
        </row>
      </sheetData>
      <sheetData sheetId="6294">
        <row r="1">
          <cell r="J1">
            <v>1.7453292519943295E-2</v>
          </cell>
        </row>
      </sheetData>
      <sheetData sheetId="6295">
        <row r="1">
          <cell r="J1">
            <v>1.7453292519943295E-2</v>
          </cell>
        </row>
      </sheetData>
      <sheetData sheetId="6296">
        <row r="1">
          <cell r="J1">
            <v>1.7453292519943295E-2</v>
          </cell>
        </row>
      </sheetData>
      <sheetData sheetId="6297">
        <row r="1">
          <cell r="J1">
            <v>1.7453292519943295E-2</v>
          </cell>
        </row>
      </sheetData>
      <sheetData sheetId="6298">
        <row r="1">
          <cell r="J1">
            <v>1.7453292519943295E-2</v>
          </cell>
        </row>
      </sheetData>
      <sheetData sheetId="6299">
        <row r="1">
          <cell r="J1">
            <v>1.7453292519943295E-2</v>
          </cell>
        </row>
      </sheetData>
      <sheetData sheetId="6300">
        <row r="1">
          <cell r="J1">
            <v>1.7453292519943295E-2</v>
          </cell>
        </row>
      </sheetData>
      <sheetData sheetId="6301">
        <row r="1">
          <cell r="J1">
            <v>1.7453292519943295E-2</v>
          </cell>
        </row>
      </sheetData>
      <sheetData sheetId="6302">
        <row r="1">
          <cell r="J1">
            <v>1.7453292519943295E-2</v>
          </cell>
        </row>
      </sheetData>
      <sheetData sheetId="6303">
        <row r="1">
          <cell r="J1">
            <v>1.7453292519943295E-2</v>
          </cell>
        </row>
      </sheetData>
      <sheetData sheetId="6304">
        <row r="1">
          <cell r="J1">
            <v>1.7453292519943295E-2</v>
          </cell>
        </row>
      </sheetData>
      <sheetData sheetId="6305">
        <row r="1">
          <cell r="J1">
            <v>1.7453292519943295E-2</v>
          </cell>
        </row>
      </sheetData>
      <sheetData sheetId="6306">
        <row r="1">
          <cell r="J1">
            <v>1.7453292519943295E-2</v>
          </cell>
        </row>
      </sheetData>
      <sheetData sheetId="6307">
        <row r="1">
          <cell r="J1">
            <v>1.7453292519943295E-2</v>
          </cell>
        </row>
      </sheetData>
      <sheetData sheetId="6308">
        <row r="1">
          <cell r="J1">
            <v>1.7453292519943295E-2</v>
          </cell>
        </row>
      </sheetData>
      <sheetData sheetId="6309">
        <row r="1">
          <cell r="J1">
            <v>1.7453292519943295E-2</v>
          </cell>
        </row>
      </sheetData>
      <sheetData sheetId="6310">
        <row r="1">
          <cell r="J1">
            <v>1.7453292519943295E-2</v>
          </cell>
        </row>
      </sheetData>
      <sheetData sheetId="6311">
        <row r="1">
          <cell r="J1">
            <v>1.7453292519943295E-2</v>
          </cell>
        </row>
      </sheetData>
      <sheetData sheetId="6312">
        <row r="1">
          <cell r="J1">
            <v>1.7453292519943295E-2</v>
          </cell>
        </row>
      </sheetData>
      <sheetData sheetId="6313">
        <row r="1">
          <cell r="J1">
            <v>1.7453292519943295E-2</v>
          </cell>
        </row>
      </sheetData>
      <sheetData sheetId="6314">
        <row r="1">
          <cell r="J1">
            <v>1.7453292519943295E-2</v>
          </cell>
        </row>
      </sheetData>
      <sheetData sheetId="6315">
        <row r="1">
          <cell r="J1">
            <v>1.7453292519943295E-2</v>
          </cell>
        </row>
      </sheetData>
      <sheetData sheetId="6316">
        <row r="1">
          <cell r="J1">
            <v>1.7453292519943295E-2</v>
          </cell>
        </row>
      </sheetData>
      <sheetData sheetId="6317">
        <row r="1">
          <cell r="J1">
            <v>1.7453292519943295E-2</v>
          </cell>
        </row>
      </sheetData>
      <sheetData sheetId="6318">
        <row r="1">
          <cell r="J1">
            <v>1.7453292519943295E-2</v>
          </cell>
        </row>
      </sheetData>
      <sheetData sheetId="6319">
        <row r="1">
          <cell r="J1">
            <v>1.7453292519943295E-2</v>
          </cell>
        </row>
      </sheetData>
      <sheetData sheetId="6320">
        <row r="1">
          <cell r="J1">
            <v>1.7453292519943295E-2</v>
          </cell>
        </row>
      </sheetData>
      <sheetData sheetId="6321">
        <row r="1">
          <cell r="J1">
            <v>1.7453292519943295E-2</v>
          </cell>
        </row>
      </sheetData>
      <sheetData sheetId="6322">
        <row r="1">
          <cell r="J1">
            <v>1.7453292519943295E-2</v>
          </cell>
        </row>
      </sheetData>
      <sheetData sheetId="6323">
        <row r="1">
          <cell r="J1">
            <v>1.7453292519943295E-2</v>
          </cell>
        </row>
      </sheetData>
      <sheetData sheetId="6324">
        <row r="1">
          <cell r="J1">
            <v>1.7453292519943295E-2</v>
          </cell>
        </row>
      </sheetData>
      <sheetData sheetId="6325">
        <row r="1">
          <cell r="J1">
            <v>1.7453292519943295E-2</v>
          </cell>
        </row>
      </sheetData>
      <sheetData sheetId="6326">
        <row r="1">
          <cell r="J1">
            <v>1.7453292519943295E-2</v>
          </cell>
        </row>
      </sheetData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>
        <row r="1">
          <cell r="J1">
            <v>1.7453292519943295E-2</v>
          </cell>
        </row>
      </sheetData>
      <sheetData sheetId="6778">
        <row r="1">
          <cell r="J1">
            <v>1.7453292519943295E-2</v>
          </cell>
        </row>
      </sheetData>
      <sheetData sheetId="6779">
        <row r="1">
          <cell r="J1">
            <v>1.7453292519943295E-2</v>
          </cell>
        </row>
      </sheetData>
      <sheetData sheetId="6780">
        <row r="1">
          <cell r="J1">
            <v>1.7453292519943295E-2</v>
          </cell>
        </row>
      </sheetData>
      <sheetData sheetId="6781">
        <row r="1">
          <cell r="J1">
            <v>1.7453292519943295E-2</v>
          </cell>
        </row>
      </sheetData>
      <sheetData sheetId="6782">
        <row r="1">
          <cell r="J1">
            <v>1.7453292519943295E-2</v>
          </cell>
        </row>
      </sheetData>
      <sheetData sheetId="6783" refreshError="1"/>
      <sheetData sheetId="6784">
        <row r="1">
          <cell r="J1">
            <v>1.7453292519943295E-2</v>
          </cell>
        </row>
      </sheetData>
      <sheetData sheetId="6785">
        <row r="1">
          <cell r="J1">
            <v>1.7453292519943295E-2</v>
          </cell>
        </row>
      </sheetData>
      <sheetData sheetId="6786">
        <row r="1">
          <cell r="J1">
            <v>1.7453292519943295E-2</v>
          </cell>
        </row>
      </sheetData>
      <sheetData sheetId="6787">
        <row r="1">
          <cell r="J1">
            <v>1.7453292519943295E-2</v>
          </cell>
        </row>
      </sheetData>
      <sheetData sheetId="6788">
        <row r="1">
          <cell r="J1">
            <v>1.7453292519943295E-2</v>
          </cell>
        </row>
      </sheetData>
      <sheetData sheetId="6789" refreshError="1"/>
      <sheetData sheetId="6790" refreshError="1"/>
      <sheetData sheetId="6791" refreshError="1"/>
      <sheetData sheetId="6792">
        <row r="1">
          <cell r="J1">
            <v>1.7453292519943295E-2</v>
          </cell>
        </row>
      </sheetData>
      <sheetData sheetId="6793">
        <row r="1">
          <cell r="J1">
            <v>1.7453292519943295E-2</v>
          </cell>
        </row>
      </sheetData>
      <sheetData sheetId="6794">
        <row r="1">
          <cell r="J1">
            <v>1.7453292519943295E-2</v>
          </cell>
        </row>
      </sheetData>
      <sheetData sheetId="6795">
        <row r="1">
          <cell r="J1">
            <v>1.7453292519943295E-2</v>
          </cell>
        </row>
      </sheetData>
      <sheetData sheetId="6796">
        <row r="1">
          <cell r="J1">
            <v>1.7453292519943295E-2</v>
          </cell>
        </row>
      </sheetData>
      <sheetData sheetId="6797">
        <row r="1">
          <cell r="J1">
            <v>1.7453292519943295E-2</v>
          </cell>
        </row>
      </sheetData>
      <sheetData sheetId="6798">
        <row r="1">
          <cell r="J1">
            <v>1.7453292519943295E-2</v>
          </cell>
        </row>
      </sheetData>
      <sheetData sheetId="6799">
        <row r="1">
          <cell r="J1">
            <v>1.7453292519943295E-2</v>
          </cell>
        </row>
      </sheetData>
      <sheetData sheetId="6800">
        <row r="1">
          <cell r="J1">
            <v>1.7453292519943295E-2</v>
          </cell>
        </row>
      </sheetData>
      <sheetData sheetId="6801">
        <row r="1">
          <cell r="J1">
            <v>1.7453292519943295E-2</v>
          </cell>
        </row>
      </sheetData>
      <sheetData sheetId="6802">
        <row r="1">
          <cell r="J1">
            <v>1.7453292519943295E-2</v>
          </cell>
        </row>
      </sheetData>
      <sheetData sheetId="6803">
        <row r="1">
          <cell r="J1">
            <v>1.7453292519943295E-2</v>
          </cell>
        </row>
      </sheetData>
      <sheetData sheetId="6804">
        <row r="1">
          <cell r="J1">
            <v>1.7453292519943295E-2</v>
          </cell>
        </row>
      </sheetData>
      <sheetData sheetId="6805">
        <row r="1">
          <cell r="J1">
            <v>1.7453292519943295E-2</v>
          </cell>
        </row>
      </sheetData>
      <sheetData sheetId="6806">
        <row r="1">
          <cell r="J1">
            <v>1.7453292519943295E-2</v>
          </cell>
        </row>
      </sheetData>
      <sheetData sheetId="6807">
        <row r="1">
          <cell r="J1">
            <v>1.7453292519943295E-2</v>
          </cell>
        </row>
      </sheetData>
      <sheetData sheetId="6808">
        <row r="1">
          <cell r="J1">
            <v>1.7453292519943295E-2</v>
          </cell>
        </row>
      </sheetData>
      <sheetData sheetId="6809">
        <row r="1">
          <cell r="J1">
            <v>1.7453292519943295E-2</v>
          </cell>
        </row>
      </sheetData>
      <sheetData sheetId="6810">
        <row r="1">
          <cell r="J1">
            <v>1.7453292519943295E-2</v>
          </cell>
        </row>
      </sheetData>
      <sheetData sheetId="6811">
        <row r="1">
          <cell r="J1">
            <v>1.7453292519943295E-2</v>
          </cell>
        </row>
      </sheetData>
      <sheetData sheetId="6812">
        <row r="1">
          <cell r="J1">
            <v>1.7453292519943295E-2</v>
          </cell>
        </row>
      </sheetData>
      <sheetData sheetId="6813">
        <row r="1">
          <cell r="J1">
            <v>1.7453292519943295E-2</v>
          </cell>
        </row>
      </sheetData>
      <sheetData sheetId="6814">
        <row r="1">
          <cell r="J1">
            <v>1.7453292519943295E-2</v>
          </cell>
        </row>
      </sheetData>
      <sheetData sheetId="6815">
        <row r="1">
          <cell r="J1">
            <v>1.7453292519943295E-2</v>
          </cell>
        </row>
      </sheetData>
      <sheetData sheetId="6816">
        <row r="1">
          <cell r="J1">
            <v>1.7453292519943295E-2</v>
          </cell>
        </row>
      </sheetData>
      <sheetData sheetId="6817">
        <row r="1">
          <cell r="J1">
            <v>1.7453292519943295E-2</v>
          </cell>
        </row>
      </sheetData>
      <sheetData sheetId="6818">
        <row r="1">
          <cell r="J1">
            <v>1.7453292519943295E-2</v>
          </cell>
        </row>
      </sheetData>
      <sheetData sheetId="6819">
        <row r="1">
          <cell r="J1">
            <v>1.7453292519943295E-2</v>
          </cell>
        </row>
      </sheetData>
      <sheetData sheetId="6820">
        <row r="1">
          <cell r="J1">
            <v>1.7453292519943295E-2</v>
          </cell>
        </row>
      </sheetData>
      <sheetData sheetId="6821">
        <row r="1">
          <cell r="J1">
            <v>1.7453292519943295E-2</v>
          </cell>
        </row>
      </sheetData>
      <sheetData sheetId="6822">
        <row r="1">
          <cell r="J1">
            <v>1.7453292519943295E-2</v>
          </cell>
        </row>
      </sheetData>
      <sheetData sheetId="6823" refreshError="1"/>
      <sheetData sheetId="6824">
        <row r="1">
          <cell r="J1">
            <v>1.7453292519943295E-2</v>
          </cell>
        </row>
      </sheetData>
      <sheetData sheetId="6825">
        <row r="1">
          <cell r="J1">
            <v>1.7453292519943295E-2</v>
          </cell>
        </row>
      </sheetData>
      <sheetData sheetId="6826">
        <row r="1">
          <cell r="J1">
            <v>1.7453292519943295E-2</v>
          </cell>
        </row>
      </sheetData>
      <sheetData sheetId="6827">
        <row r="1">
          <cell r="J1">
            <v>1.7453292519943295E-2</v>
          </cell>
        </row>
      </sheetData>
      <sheetData sheetId="6828">
        <row r="1">
          <cell r="J1">
            <v>1.7453292519943295E-2</v>
          </cell>
        </row>
      </sheetData>
      <sheetData sheetId="6829">
        <row r="1">
          <cell r="J1">
            <v>1.7453292519943295E-2</v>
          </cell>
        </row>
      </sheetData>
      <sheetData sheetId="6830">
        <row r="1">
          <cell r="J1">
            <v>1.7453292519943295E-2</v>
          </cell>
        </row>
      </sheetData>
      <sheetData sheetId="6831">
        <row r="1">
          <cell r="J1">
            <v>1.7453292519943295E-2</v>
          </cell>
        </row>
      </sheetData>
      <sheetData sheetId="6832">
        <row r="1">
          <cell r="J1">
            <v>1.7453292519943295E-2</v>
          </cell>
        </row>
      </sheetData>
      <sheetData sheetId="6833">
        <row r="1">
          <cell r="J1">
            <v>1.7453292519943295E-2</v>
          </cell>
        </row>
      </sheetData>
      <sheetData sheetId="6834">
        <row r="1">
          <cell r="J1">
            <v>1.7453292519943295E-2</v>
          </cell>
        </row>
      </sheetData>
      <sheetData sheetId="6835">
        <row r="1">
          <cell r="J1">
            <v>1.7453292519943295E-2</v>
          </cell>
        </row>
      </sheetData>
      <sheetData sheetId="6836">
        <row r="1">
          <cell r="J1">
            <v>1.7453292519943295E-2</v>
          </cell>
        </row>
      </sheetData>
      <sheetData sheetId="6837">
        <row r="1">
          <cell r="J1">
            <v>1.7453292519943295E-2</v>
          </cell>
        </row>
      </sheetData>
      <sheetData sheetId="6838">
        <row r="1">
          <cell r="J1">
            <v>1.7453292519943295E-2</v>
          </cell>
        </row>
      </sheetData>
      <sheetData sheetId="6839">
        <row r="1">
          <cell r="J1">
            <v>1.7453292519943295E-2</v>
          </cell>
        </row>
      </sheetData>
      <sheetData sheetId="6840">
        <row r="1">
          <cell r="J1">
            <v>1.7453292519943295E-2</v>
          </cell>
        </row>
      </sheetData>
      <sheetData sheetId="6841">
        <row r="1">
          <cell r="J1">
            <v>1.7453292519943295E-2</v>
          </cell>
        </row>
      </sheetData>
      <sheetData sheetId="6842">
        <row r="1">
          <cell r="J1">
            <v>1.7453292519943295E-2</v>
          </cell>
        </row>
      </sheetData>
      <sheetData sheetId="6843">
        <row r="1">
          <cell r="J1">
            <v>1.7453292519943295E-2</v>
          </cell>
        </row>
      </sheetData>
      <sheetData sheetId="6844">
        <row r="1">
          <cell r="J1">
            <v>1.7453292519943295E-2</v>
          </cell>
        </row>
      </sheetData>
      <sheetData sheetId="6845">
        <row r="1">
          <cell r="J1">
            <v>1.7453292519943295E-2</v>
          </cell>
        </row>
      </sheetData>
      <sheetData sheetId="6846">
        <row r="1">
          <cell r="J1">
            <v>1.7453292519943295E-2</v>
          </cell>
        </row>
      </sheetData>
      <sheetData sheetId="6847">
        <row r="1">
          <cell r="J1">
            <v>1.7453292519943295E-2</v>
          </cell>
        </row>
      </sheetData>
      <sheetData sheetId="6848">
        <row r="1">
          <cell r="J1">
            <v>1.7453292519943295E-2</v>
          </cell>
        </row>
      </sheetData>
      <sheetData sheetId="6849">
        <row r="1">
          <cell r="J1">
            <v>1.7453292519943295E-2</v>
          </cell>
        </row>
      </sheetData>
      <sheetData sheetId="6850">
        <row r="1">
          <cell r="J1">
            <v>1.7453292519943295E-2</v>
          </cell>
        </row>
      </sheetData>
      <sheetData sheetId="6851">
        <row r="1">
          <cell r="J1">
            <v>1.7453292519943295E-2</v>
          </cell>
        </row>
      </sheetData>
      <sheetData sheetId="6852">
        <row r="1">
          <cell r="J1">
            <v>1.7453292519943295E-2</v>
          </cell>
        </row>
      </sheetData>
      <sheetData sheetId="6853">
        <row r="1">
          <cell r="J1">
            <v>1.7453292519943295E-2</v>
          </cell>
        </row>
      </sheetData>
      <sheetData sheetId="6854">
        <row r="1">
          <cell r="J1">
            <v>1.7453292519943295E-2</v>
          </cell>
        </row>
      </sheetData>
      <sheetData sheetId="6855">
        <row r="1">
          <cell r="J1">
            <v>1.7453292519943295E-2</v>
          </cell>
        </row>
      </sheetData>
      <sheetData sheetId="6856">
        <row r="1">
          <cell r="J1">
            <v>1.7453292519943295E-2</v>
          </cell>
        </row>
      </sheetData>
      <sheetData sheetId="6857">
        <row r="1">
          <cell r="J1">
            <v>1.7453292519943295E-2</v>
          </cell>
        </row>
      </sheetData>
      <sheetData sheetId="6858">
        <row r="1">
          <cell r="J1">
            <v>1.7453292519943295E-2</v>
          </cell>
        </row>
      </sheetData>
      <sheetData sheetId="6859">
        <row r="1">
          <cell r="J1">
            <v>1.7453292519943295E-2</v>
          </cell>
        </row>
      </sheetData>
      <sheetData sheetId="6860">
        <row r="1">
          <cell r="J1">
            <v>1.7453292519943295E-2</v>
          </cell>
        </row>
      </sheetData>
      <sheetData sheetId="6861">
        <row r="1">
          <cell r="J1">
            <v>1.7453292519943295E-2</v>
          </cell>
        </row>
      </sheetData>
      <sheetData sheetId="6862">
        <row r="1">
          <cell r="J1">
            <v>1.7453292519943295E-2</v>
          </cell>
        </row>
      </sheetData>
      <sheetData sheetId="6863">
        <row r="1">
          <cell r="J1">
            <v>1.7453292519943295E-2</v>
          </cell>
        </row>
      </sheetData>
      <sheetData sheetId="6864">
        <row r="1">
          <cell r="J1">
            <v>1.7453292519943295E-2</v>
          </cell>
        </row>
      </sheetData>
      <sheetData sheetId="6865">
        <row r="1">
          <cell r="J1">
            <v>1.7453292519943295E-2</v>
          </cell>
        </row>
      </sheetData>
      <sheetData sheetId="6866">
        <row r="1">
          <cell r="J1">
            <v>1.7453292519943295E-2</v>
          </cell>
        </row>
      </sheetData>
      <sheetData sheetId="6867">
        <row r="1">
          <cell r="J1">
            <v>1.7453292519943295E-2</v>
          </cell>
        </row>
      </sheetData>
      <sheetData sheetId="6868">
        <row r="1">
          <cell r="J1">
            <v>1.7453292519943295E-2</v>
          </cell>
        </row>
      </sheetData>
      <sheetData sheetId="6869">
        <row r="1">
          <cell r="J1">
            <v>1.7453292519943295E-2</v>
          </cell>
        </row>
      </sheetData>
      <sheetData sheetId="6870">
        <row r="1">
          <cell r="J1">
            <v>1.7453292519943295E-2</v>
          </cell>
        </row>
      </sheetData>
      <sheetData sheetId="6871">
        <row r="1">
          <cell r="J1">
            <v>1.7453292519943295E-2</v>
          </cell>
        </row>
      </sheetData>
      <sheetData sheetId="6872">
        <row r="1">
          <cell r="J1">
            <v>1.7453292519943295E-2</v>
          </cell>
        </row>
      </sheetData>
      <sheetData sheetId="6873">
        <row r="1">
          <cell r="J1">
            <v>1.7453292519943295E-2</v>
          </cell>
        </row>
      </sheetData>
      <sheetData sheetId="6874">
        <row r="1">
          <cell r="J1">
            <v>1.7453292519943295E-2</v>
          </cell>
        </row>
      </sheetData>
      <sheetData sheetId="6875">
        <row r="1">
          <cell r="J1">
            <v>1.7453292519943295E-2</v>
          </cell>
        </row>
      </sheetData>
      <sheetData sheetId="6876">
        <row r="1">
          <cell r="J1">
            <v>1.7453292519943295E-2</v>
          </cell>
        </row>
      </sheetData>
      <sheetData sheetId="6877">
        <row r="1">
          <cell r="J1">
            <v>1.7453292519943295E-2</v>
          </cell>
        </row>
      </sheetData>
      <sheetData sheetId="6878">
        <row r="1">
          <cell r="J1">
            <v>1.7453292519943295E-2</v>
          </cell>
        </row>
      </sheetData>
      <sheetData sheetId="6879">
        <row r="1">
          <cell r="J1">
            <v>1.7453292519943295E-2</v>
          </cell>
        </row>
      </sheetData>
      <sheetData sheetId="6880">
        <row r="1">
          <cell r="J1">
            <v>1.7453292519943295E-2</v>
          </cell>
        </row>
      </sheetData>
      <sheetData sheetId="6881">
        <row r="1">
          <cell r="J1">
            <v>1.7453292519943295E-2</v>
          </cell>
        </row>
      </sheetData>
      <sheetData sheetId="6882">
        <row r="1">
          <cell r="J1">
            <v>1.7453292519943295E-2</v>
          </cell>
        </row>
      </sheetData>
      <sheetData sheetId="6883">
        <row r="1">
          <cell r="J1">
            <v>1.7453292519943295E-2</v>
          </cell>
        </row>
      </sheetData>
      <sheetData sheetId="6884">
        <row r="1">
          <cell r="J1">
            <v>1.7453292519943295E-2</v>
          </cell>
        </row>
      </sheetData>
      <sheetData sheetId="6885">
        <row r="1">
          <cell r="J1">
            <v>1.7453292519943295E-2</v>
          </cell>
        </row>
      </sheetData>
      <sheetData sheetId="6886">
        <row r="1">
          <cell r="J1">
            <v>1.7453292519943295E-2</v>
          </cell>
        </row>
      </sheetData>
      <sheetData sheetId="6887">
        <row r="1">
          <cell r="J1">
            <v>1.7453292519943295E-2</v>
          </cell>
        </row>
      </sheetData>
      <sheetData sheetId="6888">
        <row r="1">
          <cell r="J1">
            <v>1.7453292519943295E-2</v>
          </cell>
        </row>
      </sheetData>
      <sheetData sheetId="6889">
        <row r="1">
          <cell r="J1">
            <v>1.7453292519943295E-2</v>
          </cell>
        </row>
      </sheetData>
      <sheetData sheetId="6890">
        <row r="1">
          <cell r="J1">
            <v>1.7453292519943295E-2</v>
          </cell>
        </row>
      </sheetData>
      <sheetData sheetId="6891">
        <row r="1">
          <cell r="J1">
            <v>1.7453292519943295E-2</v>
          </cell>
        </row>
      </sheetData>
      <sheetData sheetId="6892">
        <row r="1">
          <cell r="J1">
            <v>1.7453292519943295E-2</v>
          </cell>
        </row>
      </sheetData>
      <sheetData sheetId="6893">
        <row r="1">
          <cell r="J1">
            <v>1.7453292519943295E-2</v>
          </cell>
        </row>
      </sheetData>
      <sheetData sheetId="6894">
        <row r="1">
          <cell r="J1">
            <v>1.7453292519943295E-2</v>
          </cell>
        </row>
      </sheetData>
      <sheetData sheetId="6895">
        <row r="1">
          <cell r="J1">
            <v>1.7453292519943295E-2</v>
          </cell>
        </row>
      </sheetData>
      <sheetData sheetId="6896">
        <row r="1">
          <cell r="J1">
            <v>1.7453292519943295E-2</v>
          </cell>
        </row>
      </sheetData>
      <sheetData sheetId="6897">
        <row r="1">
          <cell r="J1">
            <v>1.7453292519943295E-2</v>
          </cell>
        </row>
      </sheetData>
      <sheetData sheetId="6898">
        <row r="1">
          <cell r="J1">
            <v>1.7453292519943295E-2</v>
          </cell>
        </row>
      </sheetData>
      <sheetData sheetId="6899">
        <row r="1">
          <cell r="J1">
            <v>1.7453292519943295E-2</v>
          </cell>
        </row>
      </sheetData>
      <sheetData sheetId="6900">
        <row r="1">
          <cell r="J1">
            <v>1.7453292519943295E-2</v>
          </cell>
        </row>
      </sheetData>
      <sheetData sheetId="6901">
        <row r="1">
          <cell r="J1">
            <v>1.7453292519943295E-2</v>
          </cell>
        </row>
      </sheetData>
      <sheetData sheetId="6902">
        <row r="1">
          <cell r="J1">
            <v>1.7453292519943295E-2</v>
          </cell>
        </row>
      </sheetData>
      <sheetData sheetId="6903">
        <row r="1">
          <cell r="J1">
            <v>1.7453292519943295E-2</v>
          </cell>
        </row>
      </sheetData>
      <sheetData sheetId="6904">
        <row r="1">
          <cell r="J1">
            <v>1.7453292519943295E-2</v>
          </cell>
        </row>
      </sheetData>
      <sheetData sheetId="6905">
        <row r="1">
          <cell r="J1">
            <v>1.7453292519943295E-2</v>
          </cell>
        </row>
      </sheetData>
      <sheetData sheetId="6906">
        <row r="1">
          <cell r="J1">
            <v>1.7453292519943295E-2</v>
          </cell>
        </row>
      </sheetData>
      <sheetData sheetId="6907">
        <row r="1">
          <cell r="J1">
            <v>1.7453292519943295E-2</v>
          </cell>
        </row>
      </sheetData>
      <sheetData sheetId="6908">
        <row r="1">
          <cell r="J1">
            <v>1.7453292519943295E-2</v>
          </cell>
        </row>
      </sheetData>
      <sheetData sheetId="6909">
        <row r="1">
          <cell r="J1">
            <v>1.7453292519943295E-2</v>
          </cell>
        </row>
      </sheetData>
      <sheetData sheetId="6910">
        <row r="1">
          <cell r="J1">
            <v>1.7453292519943295E-2</v>
          </cell>
        </row>
      </sheetData>
      <sheetData sheetId="6911">
        <row r="1">
          <cell r="J1">
            <v>1.7453292519943295E-2</v>
          </cell>
        </row>
      </sheetData>
      <sheetData sheetId="6912">
        <row r="1">
          <cell r="J1">
            <v>1.7453292519943295E-2</v>
          </cell>
        </row>
      </sheetData>
      <sheetData sheetId="6913">
        <row r="1">
          <cell r="J1">
            <v>1.7453292519943295E-2</v>
          </cell>
        </row>
      </sheetData>
      <sheetData sheetId="6914">
        <row r="1">
          <cell r="J1">
            <v>1.7453292519943295E-2</v>
          </cell>
        </row>
      </sheetData>
      <sheetData sheetId="6915">
        <row r="1">
          <cell r="J1">
            <v>1.7453292519943295E-2</v>
          </cell>
        </row>
      </sheetData>
      <sheetData sheetId="6916">
        <row r="1">
          <cell r="J1">
            <v>1.7453292519943295E-2</v>
          </cell>
        </row>
      </sheetData>
      <sheetData sheetId="6917">
        <row r="1">
          <cell r="J1">
            <v>1.7453292519943295E-2</v>
          </cell>
        </row>
      </sheetData>
      <sheetData sheetId="6918">
        <row r="1">
          <cell r="J1">
            <v>1.7453292519943295E-2</v>
          </cell>
        </row>
      </sheetData>
      <sheetData sheetId="6919">
        <row r="1">
          <cell r="J1">
            <v>1.7453292519943295E-2</v>
          </cell>
        </row>
      </sheetData>
      <sheetData sheetId="6920">
        <row r="1">
          <cell r="J1">
            <v>1.7453292519943295E-2</v>
          </cell>
        </row>
      </sheetData>
      <sheetData sheetId="6921">
        <row r="1">
          <cell r="J1">
            <v>1.7453292519943295E-2</v>
          </cell>
        </row>
      </sheetData>
      <sheetData sheetId="6922">
        <row r="1">
          <cell r="J1">
            <v>1.7453292519943295E-2</v>
          </cell>
        </row>
      </sheetData>
      <sheetData sheetId="6923">
        <row r="1">
          <cell r="J1">
            <v>1.7453292519943295E-2</v>
          </cell>
        </row>
      </sheetData>
      <sheetData sheetId="6924">
        <row r="1">
          <cell r="J1">
            <v>1.7453292519943295E-2</v>
          </cell>
        </row>
      </sheetData>
      <sheetData sheetId="6925">
        <row r="1">
          <cell r="J1">
            <v>1.7453292519943295E-2</v>
          </cell>
        </row>
      </sheetData>
      <sheetData sheetId="6926">
        <row r="1">
          <cell r="J1">
            <v>1.7453292519943295E-2</v>
          </cell>
        </row>
      </sheetData>
      <sheetData sheetId="6927">
        <row r="1">
          <cell r="J1">
            <v>1.7453292519943295E-2</v>
          </cell>
        </row>
      </sheetData>
      <sheetData sheetId="6928">
        <row r="1">
          <cell r="J1">
            <v>1.7453292519943295E-2</v>
          </cell>
        </row>
      </sheetData>
      <sheetData sheetId="6929">
        <row r="1">
          <cell r="J1">
            <v>1.7453292519943295E-2</v>
          </cell>
        </row>
      </sheetData>
      <sheetData sheetId="6930">
        <row r="1">
          <cell r="J1">
            <v>1.7453292519943295E-2</v>
          </cell>
        </row>
      </sheetData>
      <sheetData sheetId="6931">
        <row r="1">
          <cell r="J1">
            <v>1.7453292519943295E-2</v>
          </cell>
        </row>
      </sheetData>
      <sheetData sheetId="6932">
        <row r="1">
          <cell r="J1">
            <v>1.7453292519943295E-2</v>
          </cell>
        </row>
      </sheetData>
      <sheetData sheetId="6933">
        <row r="1">
          <cell r="J1">
            <v>1.7453292519943295E-2</v>
          </cell>
        </row>
      </sheetData>
      <sheetData sheetId="6934">
        <row r="1">
          <cell r="J1">
            <v>1.7453292519943295E-2</v>
          </cell>
        </row>
      </sheetData>
      <sheetData sheetId="6935">
        <row r="1">
          <cell r="J1">
            <v>1.7453292519943295E-2</v>
          </cell>
        </row>
      </sheetData>
      <sheetData sheetId="6936">
        <row r="1">
          <cell r="J1">
            <v>1.7453292519943295E-2</v>
          </cell>
        </row>
      </sheetData>
      <sheetData sheetId="6937">
        <row r="1">
          <cell r="J1">
            <v>1.7453292519943295E-2</v>
          </cell>
        </row>
      </sheetData>
      <sheetData sheetId="6938">
        <row r="1">
          <cell r="J1">
            <v>1.7453292519943295E-2</v>
          </cell>
        </row>
      </sheetData>
      <sheetData sheetId="6939">
        <row r="1">
          <cell r="J1">
            <v>1.7453292519943295E-2</v>
          </cell>
        </row>
      </sheetData>
      <sheetData sheetId="6940">
        <row r="1">
          <cell r="J1">
            <v>1.7453292519943295E-2</v>
          </cell>
        </row>
      </sheetData>
      <sheetData sheetId="6941">
        <row r="1">
          <cell r="J1">
            <v>1.7453292519943295E-2</v>
          </cell>
        </row>
      </sheetData>
      <sheetData sheetId="6942">
        <row r="1">
          <cell r="J1">
            <v>1.7453292519943295E-2</v>
          </cell>
        </row>
      </sheetData>
      <sheetData sheetId="6943">
        <row r="1">
          <cell r="J1">
            <v>1.7453292519943295E-2</v>
          </cell>
        </row>
      </sheetData>
      <sheetData sheetId="6944">
        <row r="1">
          <cell r="J1">
            <v>1.7453292519943295E-2</v>
          </cell>
        </row>
      </sheetData>
      <sheetData sheetId="6945">
        <row r="1">
          <cell r="J1">
            <v>1.7453292519943295E-2</v>
          </cell>
        </row>
      </sheetData>
      <sheetData sheetId="6946">
        <row r="1">
          <cell r="J1">
            <v>1.7453292519943295E-2</v>
          </cell>
        </row>
      </sheetData>
      <sheetData sheetId="6947">
        <row r="1">
          <cell r="J1">
            <v>1.7453292519943295E-2</v>
          </cell>
        </row>
      </sheetData>
      <sheetData sheetId="6948">
        <row r="1">
          <cell r="J1">
            <v>1.7453292519943295E-2</v>
          </cell>
        </row>
      </sheetData>
      <sheetData sheetId="6949">
        <row r="1">
          <cell r="J1">
            <v>1.7453292519943295E-2</v>
          </cell>
        </row>
      </sheetData>
      <sheetData sheetId="6950">
        <row r="1">
          <cell r="J1">
            <v>1.7453292519943295E-2</v>
          </cell>
        </row>
      </sheetData>
      <sheetData sheetId="6951">
        <row r="1">
          <cell r="J1">
            <v>1.7453292519943295E-2</v>
          </cell>
        </row>
      </sheetData>
      <sheetData sheetId="6952">
        <row r="1">
          <cell r="J1">
            <v>1.7453292519943295E-2</v>
          </cell>
        </row>
      </sheetData>
      <sheetData sheetId="6953">
        <row r="1">
          <cell r="J1">
            <v>1.7453292519943295E-2</v>
          </cell>
        </row>
      </sheetData>
      <sheetData sheetId="6954">
        <row r="1">
          <cell r="J1">
            <v>1.7453292519943295E-2</v>
          </cell>
        </row>
      </sheetData>
      <sheetData sheetId="6955">
        <row r="1">
          <cell r="J1">
            <v>1.7453292519943295E-2</v>
          </cell>
        </row>
      </sheetData>
      <sheetData sheetId="6956">
        <row r="1">
          <cell r="J1">
            <v>1.7453292519943295E-2</v>
          </cell>
        </row>
      </sheetData>
      <sheetData sheetId="6957">
        <row r="1">
          <cell r="J1">
            <v>1.7453292519943295E-2</v>
          </cell>
        </row>
      </sheetData>
      <sheetData sheetId="6958">
        <row r="1">
          <cell r="J1">
            <v>1.7453292519943295E-2</v>
          </cell>
        </row>
      </sheetData>
      <sheetData sheetId="6959">
        <row r="1">
          <cell r="J1">
            <v>1.7453292519943295E-2</v>
          </cell>
        </row>
      </sheetData>
      <sheetData sheetId="6960">
        <row r="1">
          <cell r="J1">
            <v>1.7453292519943295E-2</v>
          </cell>
        </row>
      </sheetData>
      <sheetData sheetId="6961" refreshError="1"/>
      <sheetData sheetId="6962" refreshError="1"/>
      <sheetData sheetId="6963">
        <row r="1">
          <cell r="J1">
            <v>1.7453292519943295E-2</v>
          </cell>
        </row>
      </sheetData>
      <sheetData sheetId="6964">
        <row r="1">
          <cell r="J1">
            <v>1.7453292519943295E-2</v>
          </cell>
        </row>
      </sheetData>
      <sheetData sheetId="6965">
        <row r="1">
          <cell r="J1">
            <v>1.7453292519943295E-2</v>
          </cell>
        </row>
      </sheetData>
      <sheetData sheetId="6966">
        <row r="1">
          <cell r="J1">
            <v>1.7453292519943295E-2</v>
          </cell>
        </row>
      </sheetData>
      <sheetData sheetId="6967">
        <row r="1">
          <cell r="J1">
            <v>1.7453292519943295E-2</v>
          </cell>
        </row>
      </sheetData>
      <sheetData sheetId="6968" refreshError="1"/>
      <sheetData sheetId="6969">
        <row r="1">
          <cell r="J1">
            <v>1.7453292519943295E-2</v>
          </cell>
        </row>
      </sheetData>
      <sheetData sheetId="6970">
        <row r="1">
          <cell r="J1">
            <v>1.7453292519943295E-2</v>
          </cell>
        </row>
      </sheetData>
      <sheetData sheetId="6971">
        <row r="1">
          <cell r="J1">
            <v>1.7453292519943295E-2</v>
          </cell>
        </row>
      </sheetData>
      <sheetData sheetId="6972" refreshError="1"/>
      <sheetData sheetId="6973">
        <row r="1">
          <cell r="J1">
            <v>1.7453292519943295E-2</v>
          </cell>
        </row>
      </sheetData>
      <sheetData sheetId="6974">
        <row r="1">
          <cell r="J1">
            <v>1.7453292519943295E-2</v>
          </cell>
        </row>
      </sheetData>
      <sheetData sheetId="6975">
        <row r="1">
          <cell r="J1">
            <v>1.7453292519943295E-2</v>
          </cell>
        </row>
      </sheetData>
      <sheetData sheetId="6976">
        <row r="1">
          <cell r="J1">
            <v>1.7453292519943295E-2</v>
          </cell>
        </row>
      </sheetData>
      <sheetData sheetId="6977">
        <row r="1">
          <cell r="J1">
            <v>1.7453292519943295E-2</v>
          </cell>
        </row>
      </sheetData>
      <sheetData sheetId="6978">
        <row r="1">
          <cell r="J1">
            <v>1.7453292519943295E-2</v>
          </cell>
        </row>
      </sheetData>
      <sheetData sheetId="6979">
        <row r="1">
          <cell r="J1">
            <v>1.7453292519943295E-2</v>
          </cell>
        </row>
      </sheetData>
      <sheetData sheetId="6980">
        <row r="1">
          <cell r="J1">
            <v>1.7453292519943295E-2</v>
          </cell>
        </row>
      </sheetData>
      <sheetData sheetId="6981" refreshError="1"/>
      <sheetData sheetId="6982" refreshError="1"/>
      <sheetData sheetId="6983">
        <row r="1">
          <cell r="J1">
            <v>1.7453292519943295E-2</v>
          </cell>
        </row>
      </sheetData>
      <sheetData sheetId="6984">
        <row r="1">
          <cell r="J1">
            <v>1.7453292519943295E-2</v>
          </cell>
        </row>
      </sheetData>
      <sheetData sheetId="6985">
        <row r="1">
          <cell r="J1">
            <v>1.7453292519943295E-2</v>
          </cell>
        </row>
      </sheetData>
      <sheetData sheetId="6986">
        <row r="1">
          <cell r="J1">
            <v>1.7453292519943295E-2</v>
          </cell>
        </row>
      </sheetData>
      <sheetData sheetId="6987">
        <row r="1">
          <cell r="J1">
            <v>1.7453292519943295E-2</v>
          </cell>
        </row>
      </sheetData>
      <sheetData sheetId="6988" refreshError="1"/>
      <sheetData sheetId="6989">
        <row r="1">
          <cell r="J1">
            <v>1.7453292519943295E-2</v>
          </cell>
        </row>
      </sheetData>
      <sheetData sheetId="6990">
        <row r="1">
          <cell r="J1">
            <v>1.7453292519943295E-2</v>
          </cell>
        </row>
      </sheetData>
      <sheetData sheetId="6991">
        <row r="1">
          <cell r="J1">
            <v>1.7453292519943295E-2</v>
          </cell>
        </row>
      </sheetData>
      <sheetData sheetId="6992" refreshError="1"/>
      <sheetData sheetId="6993">
        <row r="1">
          <cell r="J1">
            <v>1.7453292519943295E-2</v>
          </cell>
        </row>
      </sheetData>
      <sheetData sheetId="6994">
        <row r="1">
          <cell r="J1">
            <v>1.7453292519943295E-2</v>
          </cell>
        </row>
      </sheetData>
      <sheetData sheetId="6995">
        <row r="1">
          <cell r="J1">
            <v>1.7453292519943295E-2</v>
          </cell>
        </row>
      </sheetData>
      <sheetData sheetId="6996">
        <row r="1">
          <cell r="J1">
            <v>1.7453292519943295E-2</v>
          </cell>
        </row>
      </sheetData>
      <sheetData sheetId="6997">
        <row r="1">
          <cell r="J1">
            <v>1.7453292519943295E-2</v>
          </cell>
        </row>
      </sheetData>
      <sheetData sheetId="6998">
        <row r="1">
          <cell r="J1">
            <v>1.7453292519943295E-2</v>
          </cell>
        </row>
      </sheetData>
      <sheetData sheetId="6999">
        <row r="1">
          <cell r="J1">
            <v>1.7453292519943295E-2</v>
          </cell>
        </row>
      </sheetData>
      <sheetData sheetId="7000">
        <row r="1">
          <cell r="J1">
            <v>1.7453292519943295E-2</v>
          </cell>
        </row>
      </sheetData>
      <sheetData sheetId="7001">
        <row r="1">
          <cell r="J1">
            <v>1.7453292519943295E-2</v>
          </cell>
        </row>
      </sheetData>
      <sheetData sheetId="7002">
        <row r="1">
          <cell r="J1">
            <v>1.7453292519943295E-2</v>
          </cell>
        </row>
      </sheetData>
      <sheetData sheetId="7003">
        <row r="1">
          <cell r="J1">
            <v>1.7453292519943295E-2</v>
          </cell>
        </row>
      </sheetData>
      <sheetData sheetId="7004">
        <row r="1">
          <cell r="J1">
            <v>1.7453292519943295E-2</v>
          </cell>
        </row>
      </sheetData>
      <sheetData sheetId="7005">
        <row r="1">
          <cell r="J1">
            <v>1.7453292519943295E-2</v>
          </cell>
        </row>
      </sheetData>
      <sheetData sheetId="7006">
        <row r="1">
          <cell r="J1">
            <v>1.7453292519943295E-2</v>
          </cell>
        </row>
      </sheetData>
      <sheetData sheetId="7007">
        <row r="1">
          <cell r="J1">
            <v>1.7453292519943295E-2</v>
          </cell>
        </row>
      </sheetData>
      <sheetData sheetId="7008">
        <row r="1">
          <cell r="J1">
            <v>1.7453292519943295E-2</v>
          </cell>
        </row>
      </sheetData>
      <sheetData sheetId="7009">
        <row r="1">
          <cell r="J1">
            <v>1.7453292519943295E-2</v>
          </cell>
        </row>
      </sheetData>
      <sheetData sheetId="7010">
        <row r="1">
          <cell r="J1">
            <v>1.7453292519943295E-2</v>
          </cell>
        </row>
      </sheetData>
      <sheetData sheetId="7011">
        <row r="1">
          <cell r="J1">
            <v>1.7453292519943295E-2</v>
          </cell>
        </row>
      </sheetData>
      <sheetData sheetId="7012">
        <row r="1">
          <cell r="J1">
            <v>1.7453292519943295E-2</v>
          </cell>
        </row>
      </sheetData>
      <sheetData sheetId="7013">
        <row r="1">
          <cell r="J1">
            <v>1.7453292519943295E-2</v>
          </cell>
        </row>
      </sheetData>
      <sheetData sheetId="7014">
        <row r="1">
          <cell r="J1">
            <v>1.7453292519943295E-2</v>
          </cell>
        </row>
      </sheetData>
      <sheetData sheetId="7015">
        <row r="1">
          <cell r="J1">
            <v>1.7453292519943295E-2</v>
          </cell>
        </row>
      </sheetData>
      <sheetData sheetId="7016">
        <row r="1">
          <cell r="J1">
            <v>1.7453292519943295E-2</v>
          </cell>
        </row>
      </sheetData>
      <sheetData sheetId="7017">
        <row r="1">
          <cell r="J1">
            <v>1.7453292519943295E-2</v>
          </cell>
        </row>
      </sheetData>
      <sheetData sheetId="7018">
        <row r="1">
          <cell r="J1">
            <v>1.7453292519943295E-2</v>
          </cell>
        </row>
      </sheetData>
      <sheetData sheetId="7019">
        <row r="1">
          <cell r="J1">
            <v>1.7453292519943295E-2</v>
          </cell>
        </row>
      </sheetData>
      <sheetData sheetId="7020">
        <row r="1">
          <cell r="J1">
            <v>1.7453292519943295E-2</v>
          </cell>
        </row>
      </sheetData>
      <sheetData sheetId="7021">
        <row r="1">
          <cell r="J1">
            <v>1.7453292519943295E-2</v>
          </cell>
        </row>
      </sheetData>
      <sheetData sheetId="7022">
        <row r="1">
          <cell r="J1">
            <v>1.7453292519943295E-2</v>
          </cell>
        </row>
      </sheetData>
      <sheetData sheetId="7023">
        <row r="1">
          <cell r="J1">
            <v>1.7453292519943295E-2</v>
          </cell>
        </row>
      </sheetData>
      <sheetData sheetId="7024">
        <row r="1">
          <cell r="J1">
            <v>1.7453292519943295E-2</v>
          </cell>
        </row>
      </sheetData>
      <sheetData sheetId="7025">
        <row r="1">
          <cell r="J1">
            <v>1.7453292519943295E-2</v>
          </cell>
        </row>
      </sheetData>
      <sheetData sheetId="7026">
        <row r="1">
          <cell r="J1">
            <v>1.7453292519943295E-2</v>
          </cell>
        </row>
      </sheetData>
      <sheetData sheetId="7027">
        <row r="1">
          <cell r="J1">
            <v>1.7453292519943295E-2</v>
          </cell>
        </row>
      </sheetData>
      <sheetData sheetId="7028">
        <row r="1">
          <cell r="J1">
            <v>1.7453292519943295E-2</v>
          </cell>
        </row>
      </sheetData>
      <sheetData sheetId="7029">
        <row r="1">
          <cell r="J1">
            <v>1.7453292519943295E-2</v>
          </cell>
        </row>
      </sheetData>
      <sheetData sheetId="7030">
        <row r="1">
          <cell r="J1">
            <v>1.7453292519943295E-2</v>
          </cell>
        </row>
      </sheetData>
      <sheetData sheetId="7031">
        <row r="1">
          <cell r="J1">
            <v>1.7453292519943295E-2</v>
          </cell>
        </row>
      </sheetData>
      <sheetData sheetId="7032">
        <row r="1">
          <cell r="J1">
            <v>1.7453292519943295E-2</v>
          </cell>
        </row>
      </sheetData>
      <sheetData sheetId="7033">
        <row r="1">
          <cell r="J1">
            <v>1.7453292519943295E-2</v>
          </cell>
        </row>
      </sheetData>
      <sheetData sheetId="7034">
        <row r="1">
          <cell r="J1">
            <v>1.7453292519943295E-2</v>
          </cell>
        </row>
      </sheetData>
      <sheetData sheetId="7035">
        <row r="1">
          <cell r="J1">
            <v>1.7453292519943295E-2</v>
          </cell>
        </row>
      </sheetData>
      <sheetData sheetId="7036">
        <row r="1">
          <cell r="J1">
            <v>1.7453292519943295E-2</v>
          </cell>
        </row>
      </sheetData>
      <sheetData sheetId="7037">
        <row r="1">
          <cell r="J1">
            <v>1.7453292519943295E-2</v>
          </cell>
        </row>
      </sheetData>
      <sheetData sheetId="7038">
        <row r="1">
          <cell r="J1">
            <v>1.7453292519943295E-2</v>
          </cell>
        </row>
      </sheetData>
      <sheetData sheetId="7039">
        <row r="1">
          <cell r="J1">
            <v>1.7453292519943295E-2</v>
          </cell>
        </row>
      </sheetData>
      <sheetData sheetId="7040">
        <row r="1">
          <cell r="J1">
            <v>1.7453292519943295E-2</v>
          </cell>
        </row>
      </sheetData>
      <sheetData sheetId="7041">
        <row r="1">
          <cell r="J1">
            <v>1.7453292519943295E-2</v>
          </cell>
        </row>
      </sheetData>
      <sheetData sheetId="7042">
        <row r="1">
          <cell r="J1">
            <v>1.7453292519943295E-2</v>
          </cell>
        </row>
      </sheetData>
      <sheetData sheetId="7043">
        <row r="1">
          <cell r="J1">
            <v>1.7453292519943295E-2</v>
          </cell>
        </row>
      </sheetData>
      <sheetData sheetId="7044">
        <row r="1">
          <cell r="J1">
            <v>1.7453292519943295E-2</v>
          </cell>
        </row>
      </sheetData>
      <sheetData sheetId="7045">
        <row r="1">
          <cell r="J1">
            <v>1.7453292519943295E-2</v>
          </cell>
        </row>
      </sheetData>
      <sheetData sheetId="7046">
        <row r="1">
          <cell r="J1">
            <v>1.7453292519943295E-2</v>
          </cell>
        </row>
      </sheetData>
      <sheetData sheetId="7047">
        <row r="1">
          <cell r="J1">
            <v>1.7453292519943295E-2</v>
          </cell>
        </row>
      </sheetData>
      <sheetData sheetId="7048">
        <row r="1">
          <cell r="J1">
            <v>1.7453292519943295E-2</v>
          </cell>
        </row>
      </sheetData>
      <sheetData sheetId="7049">
        <row r="1">
          <cell r="J1">
            <v>1.7453292519943295E-2</v>
          </cell>
        </row>
      </sheetData>
      <sheetData sheetId="7050">
        <row r="1">
          <cell r="J1">
            <v>1.7453292519943295E-2</v>
          </cell>
        </row>
      </sheetData>
      <sheetData sheetId="7051">
        <row r="1">
          <cell r="J1">
            <v>1.7453292519943295E-2</v>
          </cell>
        </row>
      </sheetData>
      <sheetData sheetId="7052">
        <row r="1">
          <cell r="J1">
            <v>1.7453292519943295E-2</v>
          </cell>
        </row>
      </sheetData>
      <sheetData sheetId="7053">
        <row r="1">
          <cell r="J1">
            <v>1.7453292519943295E-2</v>
          </cell>
        </row>
      </sheetData>
      <sheetData sheetId="7054">
        <row r="1">
          <cell r="J1">
            <v>1.7453292519943295E-2</v>
          </cell>
        </row>
      </sheetData>
      <sheetData sheetId="7055">
        <row r="1">
          <cell r="J1">
            <v>1.7453292519943295E-2</v>
          </cell>
        </row>
      </sheetData>
      <sheetData sheetId="7056">
        <row r="1">
          <cell r="J1">
            <v>1.7453292519943295E-2</v>
          </cell>
        </row>
      </sheetData>
      <sheetData sheetId="7057">
        <row r="1">
          <cell r="J1">
            <v>1.7453292519943295E-2</v>
          </cell>
        </row>
      </sheetData>
      <sheetData sheetId="7058">
        <row r="1">
          <cell r="J1">
            <v>1.7453292519943295E-2</v>
          </cell>
        </row>
      </sheetData>
      <sheetData sheetId="7059">
        <row r="1">
          <cell r="J1">
            <v>1.7453292519943295E-2</v>
          </cell>
        </row>
      </sheetData>
      <sheetData sheetId="7060">
        <row r="1">
          <cell r="J1">
            <v>1.7453292519943295E-2</v>
          </cell>
        </row>
      </sheetData>
      <sheetData sheetId="7061">
        <row r="1">
          <cell r="J1">
            <v>1.7453292519943295E-2</v>
          </cell>
        </row>
      </sheetData>
      <sheetData sheetId="7062">
        <row r="1">
          <cell r="J1">
            <v>1.7453292519943295E-2</v>
          </cell>
        </row>
      </sheetData>
      <sheetData sheetId="7063">
        <row r="1">
          <cell r="J1">
            <v>1.7453292519943295E-2</v>
          </cell>
        </row>
      </sheetData>
      <sheetData sheetId="7064">
        <row r="1">
          <cell r="J1">
            <v>1.7453292519943295E-2</v>
          </cell>
        </row>
      </sheetData>
      <sheetData sheetId="7065">
        <row r="1">
          <cell r="J1">
            <v>1.7453292519943295E-2</v>
          </cell>
        </row>
      </sheetData>
      <sheetData sheetId="7066">
        <row r="1">
          <cell r="J1">
            <v>1.7453292519943295E-2</v>
          </cell>
        </row>
      </sheetData>
      <sheetData sheetId="7067">
        <row r="1">
          <cell r="J1">
            <v>1.7453292519943295E-2</v>
          </cell>
        </row>
      </sheetData>
      <sheetData sheetId="7068">
        <row r="1">
          <cell r="J1">
            <v>1.7453292519943295E-2</v>
          </cell>
        </row>
      </sheetData>
      <sheetData sheetId="7069">
        <row r="1">
          <cell r="J1">
            <v>1.7453292519943295E-2</v>
          </cell>
        </row>
      </sheetData>
      <sheetData sheetId="7070">
        <row r="1">
          <cell r="J1">
            <v>1.7453292519943295E-2</v>
          </cell>
        </row>
      </sheetData>
      <sheetData sheetId="7071">
        <row r="1">
          <cell r="J1">
            <v>1.7453292519943295E-2</v>
          </cell>
        </row>
      </sheetData>
      <sheetData sheetId="7072">
        <row r="1">
          <cell r="J1">
            <v>1.7453292519943295E-2</v>
          </cell>
        </row>
      </sheetData>
      <sheetData sheetId="7073">
        <row r="1">
          <cell r="J1">
            <v>1.7453292519943295E-2</v>
          </cell>
        </row>
      </sheetData>
      <sheetData sheetId="7074">
        <row r="1">
          <cell r="J1">
            <v>1.7453292519943295E-2</v>
          </cell>
        </row>
      </sheetData>
      <sheetData sheetId="7075">
        <row r="1">
          <cell r="J1">
            <v>1.7453292519943295E-2</v>
          </cell>
        </row>
      </sheetData>
      <sheetData sheetId="7076">
        <row r="1">
          <cell r="J1">
            <v>1.7453292519943295E-2</v>
          </cell>
        </row>
      </sheetData>
      <sheetData sheetId="7077">
        <row r="1">
          <cell r="J1">
            <v>1.7453292519943295E-2</v>
          </cell>
        </row>
      </sheetData>
      <sheetData sheetId="7078">
        <row r="1">
          <cell r="J1">
            <v>1.7453292519943295E-2</v>
          </cell>
        </row>
      </sheetData>
      <sheetData sheetId="7079">
        <row r="1">
          <cell r="J1">
            <v>1.7453292519943295E-2</v>
          </cell>
        </row>
      </sheetData>
      <sheetData sheetId="7080">
        <row r="1">
          <cell r="J1">
            <v>1.7453292519943295E-2</v>
          </cell>
        </row>
      </sheetData>
      <sheetData sheetId="7081">
        <row r="1">
          <cell r="J1">
            <v>1.7453292519943295E-2</v>
          </cell>
        </row>
      </sheetData>
      <sheetData sheetId="7082">
        <row r="1">
          <cell r="J1">
            <v>1.7453292519943295E-2</v>
          </cell>
        </row>
      </sheetData>
      <sheetData sheetId="7083">
        <row r="1">
          <cell r="J1">
            <v>1.7453292519943295E-2</v>
          </cell>
        </row>
      </sheetData>
      <sheetData sheetId="7084">
        <row r="1">
          <cell r="J1">
            <v>1.7453292519943295E-2</v>
          </cell>
        </row>
      </sheetData>
      <sheetData sheetId="7085">
        <row r="1">
          <cell r="J1">
            <v>1.7453292519943295E-2</v>
          </cell>
        </row>
      </sheetData>
      <sheetData sheetId="7086">
        <row r="1">
          <cell r="J1">
            <v>1.7453292519943295E-2</v>
          </cell>
        </row>
      </sheetData>
      <sheetData sheetId="7087">
        <row r="1">
          <cell r="J1">
            <v>1.7453292519943295E-2</v>
          </cell>
        </row>
      </sheetData>
      <sheetData sheetId="7088">
        <row r="1">
          <cell r="J1">
            <v>1.7453292519943295E-2</v>
          </cell>
        </row>
      </sheetData>
      <sheetData sheetId="7089">
        <row r="1">
          <cell r="J1">
            <v>1.7453292519943295E-2</v>
          </cell>
        </row>
      </sheetData>
      <sheetData sheetId="7090">
        <row r="1">
          <cell r="J1">
            <v>1.7453292519943295E-2</v>
          </cell>
        </row>
      </sheetData>
      <sheetData sheetId="7091">
        <row r="1">
          <cell r="J1">
            <v>1.7453292519943295E-2</v>
          </cell>
        </row>
      </sheetData>
      <sheetData sheetId="7092">
        <row r="1">
          <cell r="J1">
            <v>1.7453292519943295E-2</v>
          </cell>
        </row>
      </sheetData>
      <sheetData sheetId="7093">
        <row r="1">
          <cell r="J1">
            <v>1.7453292519943295E-2</v>
          </cell>
        </row>
      </sheetData>
      <sheetData sheetId="7094">
        <row r="1">
          <cell r="J1">
            <v>1.7453292519943295E-2</v>
          </cell>
        </row>
      </sheetData>
      <sheetData sheetId="7095">
        <row r="1">
          <cell r="J1">
            <v>1.7453292519943295E-2</v>
          </cell>
        </row>
      </sheetData>
      <sheetData sheetId="7096">
        <row r="1">
          <cell r="J1">
            <v>1.7453292519943295E-2</v>
          </cell>
        </row>
      </sheetData>
      <sheetData sheetId="7097">
        <row r="1">
          <cell r="J1">
            <v>1.7453292519943295E-2</v>
          </cell>
        </row>
      </sheetData>
      <sheetData sheetId="7098">
        <row r="1">
          <cell r="J1">
            <v>1.7453292519943295E-2</v>
          </cell>
        </row>
      </sheetData>
      <sheetData sheetId="7099">
        <row r="1">
          <cell r="J1">
            <v>1.7453292519943295E-2</v>
          </cell>
        </row>
      </sheetData>
      <sheetData sheetId="7100">
        <row r="1">
          <cell r="J1">
            <v>1.7453292519943295E-2</v>
          </cell>
        </row>
      </sheetData>
      <sheetData sheetId="7101">
        <row r="1">
          <cell r="J1">
            <v>1.7453292519943295E-2</v>
          </cell>
        </row>
      </sheetData>
      <sheetData sheetId="7102">
        <row r="1">
          <cell r="J1">
            <v>1.7453292519943295E-2</v>
          </cell>
        </row>
      </sheetData>
      <sheetData sheetId="7103">
        <row r="1">
          <cell r="J1">
            <v>1.7453292519943295E-2</v>
          </cell>
        </row>
      </sheetData>
      <sheetData sheetId="7104">
        <row r="1">
          <cell r="J1">
            <v>1.7453292519943295E-2</v>
          </cell>
        </row>
      </sheetData>
      <sheetData sheetId="7105" refreshError="1"/>
      <sheetData sheetId="7106">
        <row r="1">
          <cell r="J1">
            <v>1.7453292519943295E-2</v>
          </cell>
        </row>
      </sheetData>
      <sheetData sheetId="7107">
        <row r="1">
          <cell r="J1">
            <v>1.7453292519943295E-2</v>
          </cell>
        </row>
      </sheetData>
      <sheetData sheetId="7108">
        <row r="1">
          <cell r="J1">
            <v>1.7453292519943295E-2</v>
          </cell>
        </row>
      </sheetData>
      <sheetData sheetId="7109">
        <row r="1">
          <cell r="J1">
            <v>1.7453292519943295E-2</v>
          </cell>
        </row>
      </sheetData>
      <sheetData sheetId="7110">
        <row r="1">
          <cell r="J1">
            <v>1.7453292519943295E-2</v>
          </cell>
        </row>
      </sheetData>
      <sheetData sheetId="7111">
        <row r="1">
          <cell r="J1">
            <v>1.7453292519943295E-2</v>
          </cell>
        </row>
      </sheetData>
      <sheetData sheetId="7112">
        <row r="1">
          <cell r="J1">
            <v>1.7453292519943295E-2</v>
          </cell>
        </row>
      </sheetData>
      <sheetData sheetId="7113">
        <row r="1">
          <cell r="J1">
            <v>1.7453292519943295E-2</v>
          </cell>
        </row>
      </sheetData>
      <sheetData sheetId="7114">
        <row r="1">
          <cell r="J1">
            <v>1.7453292519943295E-2</v>
          </cell>
        </row>
      </sheetData>
      <sheetData sheetId="7115">
        <row r="1">
          <cell r="J1">
            <v>1.7453292519943295E-2</v>
          </cell>
        </row>
      </sheetData>
      <sheetData sheetId="7116">
        <row r="1">
          <cell r="J1">
            <v>1.7453292519943295E-2</v>
          </cell>
        </row>
      </sheetData>
      <sheetData sheetId="7117">
        <row r="1">
          <cell r="J1">
            <v>1.7453292519943295E-2</v>
          </cell>
        </row>
      </sheetData>
      <sheetData sheetId="7118">
        <row r="1">
          <cell r="J1">
            <v>1.7453292519943295E-2</v>
          </cell>
        </row>
      </sheetData>
      <sheetData sheetId="7119">
        <row r="1">
          <cell r="J1">
            <v>1.7453292519943295E-2</v>
          </cell>
        </row>
      </sheetData>
      <sheetData sheetId="7120">
        <row r="1">
          <cell r="J1">
            <v>1.7453292519943295E-2</v>
          </cell>
        </row>
      </sheetData>
      <sheetData sheetId="7121">
        <row r="1">
          <cell r="J1">
            <v>1.7453292519943295E-2</v>
          </cell>
        </row>
      </sheetData>
      <sheetData sheetId="7122" refreshError="1"/>
      <sheetData sheetId="7123">
        <row r="1">
          <cell r="J1">
            <v>1.7453292519943295E-2</v>
          </cell>
        </row>
      </sheetData>
      <sheetData sheetId="7124">
        <row r="1">
          <cell r="J1">
            <v>1.7453292519943295E-2</v>
          </cell>
        </row>
      </sheetData>
      <sheetData sheetId="7125">
        <row r="1">
          <cell r="J1">
            <v>1.7453292519943295E-2</v>
          </cell>
        </row>
      </sheetData>
      <sheetData sheetId="7126">
        <row r="1">
          <cell r="J1">
            <v>1.7453292519943295E-2</v>
          </cell>
        </row>
      </sheetData>
      <sheetData sheetId="7127">
        <row r="1">
          <cell r="J1">
            <v>1.7453292519943295E-2</v>
          </cell>
        </row>
      </sheetData>
      <sheetData sheetId="7128">
        <row r="1">
          <cell r="J1">
            <v>1.7453292519943295E-2</v>
          </cell>
        </row>
      </sheetData>
      <sheetData sheetId="7129">
        <row r="1">
          <cell r="J1">
            <v>1.7453292519943295E-2</v>
          </cell>
        </row>
      </sheetData>
      <sheetData sheetId="7130">
        <row r="1">
          <cell r="J1">
            <v>1.7453292519943295E-2</v>
          </cell>
        </row>
      </sheetData>
      <sheetData sheetId="7131">
        <row r="1">
          <cell r="J1">
            <v>1.7453292519943295E-2</v>
          </cell>
        </row>
      </sheetData>
      <sheetData sheetId="7132">
        <row r="1">
          <cell r="J1">
            <v>1.7453292519943295E-2</v>
          </cell>
        </row>
      </sheetData>
      <sheetData sheetId="7133">
        <row r="1">
          <cell r="J1">
            <v>1.7453292519943295E-2</v>
          </cell>
        </row>
      </sheetData>
      <sheetData sheetId="7134">
        <row r="1">
          <cell r="J1">
            <v>1.7453292519943295E-2</v>
          </cell>
        </row>
      </sheetData>
      <sheetData sheetId="7135" refreshError="1"/>
      <sheetData sheetId="7136">
        <row r="1">
          <cell r="J1">
            <v>1.7453292519943295E-2</v>
          </cell>
        </row>
      </sheetData>
      <sheetData sheetId="7137">
        <row r="1">
          <cell r="J1">
            <v>1.7453292519943295E-2</v>
          </cell>
        </row>
      </sheetData>
      <sheetData sheetId="7138">
        <row r="1">
          <cell r="J1">
            <v>1.7453292519943295E-2</v>
          </cell>
        </row>
      </sheetData>
      <sheetData sheetId="7139">
        <row r="1">
          <cell r="J1">
            <v>1.7453292519943295E-2</v>
          </cell>
        </row>
      </sheetData>
      <sheetData sheetId="7140" refreshError="1"/>
      <sheetData sheetId="7141">
        <row r="1">
          <cell r="J1">
            <v>1.7453292519943295E-2</v>
          </cell>
        </row>
      </sheetData>
      <sheetData sheetId="7142">
        <row r="1">
          <cell r="J1">
            <v>1.7453292519943295E-2</v>
          </cell>
        </row>
      </sheetData>
      <sheetData sheetId="7143">
        <row r="1">
          <cell r="J1">
            <v>1.7453292519943295E-2</v>
          </cell>
        </row>
      </sheetData>
      <sheetData sheetId="7144">
        <row r="1">
          <cell r="J1">
            <v>1.7453292519943295E-2</v>
          </cell>
        </row>
      </sheetData>
      <sheetData sheetId="7145">
        <row r="1">
          <cell r="J1">
            <v>1.7453292519943295E-2</v>
          </cell>
        </row>
      </sheetData>
      <sheetData sheetId="7146">
        <row r="1">
          <cell r="J1">
            <v>1.7453292519943295E-2</v>
          </cell>
        </row>
      </sheetData>
      <sheetData sheetId="7147">
        <row r="1">
          <cell r="J1">
            <v>1.7453292519943295E-2</v>
          </cell>
        </row>
      </sheetData>
      <sheetData sheetId="7148">
        <row r="1">
          <cell r="J1">
            <v>1.7453292519943295E-2</v>
          </cell>
        </row>
      </sheetData>
      <sheetData sheetId="7149">
        <row r="1">
          <cell r="J1">
            <v>1.7453292519943295E-2</v>
          </cell>
        </row>
      </sheetData>
      <sheetData sheetId="7150">
        <row r="1">
          <cell r="J1">
            <v>1.7453292519943295E-2</v>
          </cell>
        </row>
      </sheetData>
      <sheetData sheetId="7151">
        <row r="1">
          <cell r="J1">
            <v>1.7453292519943295E-2</v>
          </cell>
        </row>
      </sheetData>
      <sheetData sheetId="7152">
        <row r="1">
          <cell r="J1">
            <v>1.7453292519943295E-2</v>
          </cell>
        </row>
      </sheetData>
      <sheetData sheetId="7153">
        <row r="1">
          <cell r="J1">
            <v>1.7453292519943295E-2</v>
          </cell>
        </row>
      </sheetData>
      <sheetData sheetId="7154">
        <row r="1">
          <cell r="J1">
            <v>1.7453292519943295E-2</v>
          </cell>
        </row>
      </sheetData>
      <sheetData sheetId="7155">
        <row r="1">
          <cell r="J1">
            <v>1.7453292519943295E-2</v>
          </cell>
        </row>
      </sheetData>
      <sheetData sheetId="7156">
        <row r="1">
          <cell r="J1">
            <v>1.7453292519943295E-2</v>
          </cell>
        </row>
      </sheetData>
      <sheetData sheetId="7157">
        <row r="1">
          <cell r="J1">
            <v>1.7453292519943295E-2</v>
          </cell>
        </row>
      </sheetData>
      <sheetData sheetId="7158">
        <row r="1">
          <cell r="J1">
            <v>1.7453292519943295E-2</v>
          </cell>
        </row>
      </sheetData>
      <sheetData sheetId="7159">
        <row r="1">
          <cell r="J1">
            <v>1.7453292519943295E-2</v>
          </cell>
        </row>
      </sheetData>
      <sheetData sheetId="7160">
        <row r="1">
          <cell r="J1">
            <v>1.7453292519943295E-2</v>
          </cell>
        </row>
      </sheetData>
      <sheetData sheetId="7161">
        <row r="1">
          <cell r="J1">
            <v>1.7453292519943295E-2</v>
          </cell>
        </row>
      </sheetData>
      <sheetData sheetId="7162" refreshError="1"/>
      <sheetData sheetId="7163" refreshError="1"/>
      <sheetData sheetId="7164">
        <row r="1">
          <cell r="J1">
            <v>1.7453292519943295E-2</v>
          </cell>
        </row>
      </sheetData>
      <sheetData sheetId="7165">
        <row r="1">
          <cell r="J1">
            <v>1.7453292519943295E-2</v>
          </cell>
        </row>
      </sheetData>
      <sheetData sheetId="7166">
        <row r="1">
          <cell r="J1">
            <v>1.7453292519943295E-2</v>
          </cell>
        </row>
      </sheetData>
      <sheetData sheetId="7167">
        <row r="1">
          <cell r="J1">
            <v>1.7453292519943295E-2</v>
          </cell>
        </row>
      </sheetData>
      <sheetData sheetId="7168">
        <row r="1">
          <cell r="J1">
            <v>1.7453292519943295E-2</v>
          </cell>
        </row>
      </sheetData>
      <sheetData sheetId="7169">
        <row r="1">
          <cell r="J1">
            <v>1.7453292519943295E-2</v>
          </cell>
        </row>
      </sheetData>
      <sheetData sheetId="7170" refreshError="1"/>
      <sheetData sheetId="7171" refreshError="1"/>
      <sheetData sheetId="7172">
        <row r="1">
          <cell r="J1">
            <v>1.7453292519943295E-2</v>
          </cell>
        </row>
      </sheetData>
      <sheetData sheetId="7173">
        <row r="1">
          <cell r="J1">
            <v>1.7453292519943295E-2</v>
          </cell>
        </row>
      </sheetData>
      <sheetData sheetId="7174">
        <row r="1">
          <cell r="J1">
            <v>1.7453292519943295E-2</v>
          </cell>
        </row>
      </sheetData>
      <sheetData sheetId="7175">
        <row r="1">
          <cell r="J1">
            <v>1.7453292519943295E-2</v>
          </cell>
        </row>
      </sheetData>
      <sheetData sheetId="7176">
        <row r="1">
          <cell r="J1">
            <v>1.7453292519943295E-2</v>
          </cell>
        </row>
      </sheetData>
      <sheetData sheetId="7177">
        <row r="1">
          <cell r="J1">
            <v>1.7453292519943295E-2</v>
          </cell>
        </row>
      </sheetData>
      <sheetData sheetId="7178">
        <row r="1">
          <cell r="J1">
            <v>1.7453292519943295E-2</v>
          </cell>
        </row>
      </sheetData>
      <sheetData sheetId="7179">
        <row r="1">
          <cell r="J1">
            <v>1.7453292519943295E-2</v>
          </cell>
        </row>
      </sheetData>
      <sheetData sheetId="7180">
        <row r="1">
          <cell r="J1">
            <v>1.7453292519943295E-2</v>
          </cell>
        </row>
      </sheetData>
      <sheetData sheetId="7181">
        <row r="1">
          <cell r="J1">
            <v>1.7453292519943295E-2</v>
          </cell>
        </row>
      </sheetData>
      <sheetData sheetId="7182">
        <row r="1">
          <cell r="J1">
            <v>1.7453292519943295E-2</v>
          </cell>
        </row>
      </sheetData>
      <sheetData sheetId="7183">
        <row r="1">
          <cell r="J1">
            <v>1.7453292519943295E-2</v>
          </cell>
        </row>
      </sheetData>
      <sheetData sheetId="7184" refreshError="1"/>
      <sheetData sheetId="7185">
        <row r="1">
          <cell r="J1">
            <v>1.7453292519943295E-2</v>
          </cell>
        </row>
      </sheetData>
      <sheetData sheetId="7186" refreshError="1"/>
      <sheetData sheetId="7187">
        <row r="1">
          <cell r="J1">
            <v>1.7453292519943295E-2</v>
          </cell>
        </row>
      </sheetData>
      <sheetData sheetId="7188">
        <row r="1">
          <cell r="J1">
            <v>1.7453292519943295E-2</v>
          </cell>
        </row>
      </sheetData>
      <sheetData sheetId="7189">
        <row r="1">
          <cell r="J1">
            <v>1.7453292519943295E-2</v>
          </cell>
        </row>
      </sheetData>
      <sheetData sheetId="7190">
        <row r="1">
          <cell r="J1">
            <v>1.7453292519943295E-2</v>
          </cell>
        </row>
      </sheetData>
      <sheetData sheetId="7191">
        <row r="1">
          <cell r="J1">
            <v>1.7453292519943295E-2</v>
          </cell>
        </row>
      </sheetData>
      <sheetData sheetId="7192" refreshError="1"/>
      <sheetData sheetId="7193" refreshError="1"/>
      <sheetData sheetId="7194">
        <row r="1">
          <cell r="J1">
            <v>1.7453292519943295E-2</v>
          </cell>
        </row>
      </sheetData>
      <sheetData sheetId="7195">
        <row r="1">
          <cell r="J1">
            <v>1.7453292519943295E-2</v>
          </cell>
        </row>
      </sheetData>
      <sheetData sheetId="7196">
        <row r="1">
          <cell r="J1">
            <v>1.7453292519943295E-2</v>
          </cell>
        </row>
      </sheetData>
      <sheetData sheetId="7197" refreshError="1"/>
      <sheetData sheetId="7198" refreshError="1"/>
      <sheetData sheetId="7199" refreshError="1"/>
      <sheetData sheetId="7200">
        <row r="1">
          <cell r="J1">
            <v>1.7453292519943295E-2</v>
          </cell>
        </row>
      </sheetData>
      <sheetData sheetId="7201">
        <row r="1">
          <cell r="J1">
            <v>1.7453292519943295E-2</v>
          </cell>
        </row>
      </sheetData>
      <sheetData sheetId="7202">
        <row r="1">
          <cell r="J1">
            <v>1.7453292519943295E-2</v>
          </cell>
        </row>
      </sheetData>
      <sheetData sheetId="7203">
        <row r="1">
          <cell r="J1">
            <v>1.7453292519943295E-2</v>
          </cell>
        </row>
      </sheetData>
      <sheetData sheetId="7204">
        <row r="1">
          <cell r="J1">
            <v>1.7453292519943295E-2</v>
          </cell>
        </row>
      </sheetData>
      <sheetData sheetId="7205" refreshError="1"/>
      <sheetData sheetId="7206" refreshError="1"/>
      <sheetData sheetId="7207">
        <row r="1">
          <cell r="J1">
            <v>1.7453292519943295E-2</v>
          </cell>
        </row>
      </sheetData>
      <sheetData sheetId="7208">
        <row r="1">
          <cell r="J1">
            <v>1.7453292519943295E-2</v>
          </cell>
        </row>
      </sheetData>
      <sheetData sheetId="7209">
        <row r="1">
          <cell r="J1">
            <v>1.7453292519943295E-2</v>
          </cell>
        </row>
      </sheetData>
      <sheetData sheetId="7210">
        <row r="1">
          <cell r="J1">
            <v>1.7453292519943295E-2</v>
          </cell>
        </row>
      </sheetData>
      <sheetData sheetId="7211">
        <row r="1">
          <cell r="J1">
            <v>1.7453292519943295E-2</v>
          </cell>
        </row>
      </sheetData>
      <sheetData sheetId="7212">
        <row r="1">
          <cell r="J1">
            <v>1.7453292519943295E-2</v>
          </cell>
        </row>
      </sheetData>
      <sheetData sheetId="7213">
        <row r="1">
          <cell r="J1">
            <v>1.7453292519943295E-2</v>
          </cell>
        </row>
      </sheetData>
      <sheetData sheetId="7214">
        <row r="1">
          <cell r="J1">
            <v>1.7453292519943295E-2</v>
          </cell>
        </row>
      </sheetData>
      <sheetData sheetId="7215">
        <row r="1">
          <cell r="J1">
            <v>1.7453292519943295E-2</v>
          </cell>
        </row>
      </sheetData>
      <sheetData sheetId="7216">
        <row r="1">
          <cell r="J1">
            <v>1.7453292519943295E-2</v>
          </cell>
        </row>
      </sheetData>
      <sheetData sheetId="7217">
        <row r="1">
          <cell r="J1">
            <v>1.7453292519943295E-2</v>
          </cell>
        </row>
      </sheetData>
      <sheetData sheetId="7218">
        <row r="1">
          <cell r="J1">
            <v>1.7453292519943295E-2</v>
          </cell>
        </row>
      </sheetData>
      <sheetData sheetId="7219" refreshError="1"/>
      <sheetData sheetId="7220">
        <row r="1">
          <cell r="J1">
            <v>1.7453292519943295E-2</v>
          </cell>
        </row>
      </sheetData>
      <sheetData sheetId="7221">
        <row r="1">
          <cell r="J1">
            <v>1.7453292519943295E-2</v>
          </cell>
        </row>
      </sheetData>
      <sheetData sheetId="7222">
        <row r="1">
          <cell r="J1">
            <v>1.7453292519943295E-2</v>
          </cell>
        </row>
      </sheetData>
      <sheetData sheetId="7223" refreshError="1"/>
      <sheetData sheetId="7224">
        <row r="1">
          <cell r="J1">
            <v>1.7453292519943295E-2</v>
          </cell>
        </row>
      </sheetData>
      <sheetData sheetId="7225" refreshError="1"/>
      <sheetData sheetId="7226">
        <row r="1">
          <cell r="J1">
            <v>1.7453292519943295E-2</v>
          </cell>
        </row>
      </sheetData>
      <sheetData sheetId="7227" refreshError="1"/>
      <sheetData sheetId="7228">
        <row r="1">
          <cell r="J1">
            <v>1.7453292519943295E-2</v>
          </cell>
        </row>
      </sheetData>
      <sheetData sheetId="7229">
        <row r="1">
          <cell r="J1">
            <v>1.7453292519943295E-2</v>
          </cell>
        </row>
      </sheetData>
      <sheetData sheetId="7230" refreshError="1"/>
      <sheetData sheetId="7231" refreshError="1"/>
      <sheetData sheetId="7232" refreshError="1"/>
      <sheetData sheetId="7233" refreshError="1"/>
      <sheetData sheetId="7234">
        <row r="1">
          <cell r="J1">
            <v>1.7453292519943295E-2</v>
          </cell>
        </row>
      </sheetData>
      <sheetData sheetId="7235">
        <row r="1">
          <cell r="J1">
            <v>1.7453292519943295E-2</v>
          </cell>
        </row>
      </sheetData>
      <sheetData sheetId="7236" refreshError="1"/>
      <sheetData sheetId="7237">
        <row r="1">
          <cell r="J1">
            <v>1.7453292519943295E-2</v>
          </cell>
        </row>
      </sheetData>
      <sheetData sheetId="7238">
        <row r="1">
          <cell r="J1">
            <v>1.7453292519943295E-2</v>
          </cell>
        </row>
      </sheetData>
      <sheetData sheetId="7239">
        <row r="1">
          <cell r="J1">
            <v>1.7453292519943295E-2</v>
          </cell>
        </row>
      </sheetData>
      <sheetData sheetId="7240">
        <row r="1">
          <cell r="J1">
            <v>1.7453292519943295E-2</v>
          </cell>
        </row>
      </sheetData>
      <sheetData sheetId="7241">
        <row r="1">
          <cell r="J1">
            <v>1.7453292519943295E-2</v>
          </cell>
        </row>
      </sheetData>
      <sheetData sheetId="7242">
        <row r="1">
          <cell r="J1">
            <v>1.7453292519943295E-2</v>
          </cell>
        </row>
      </sheetData>
      <sheetData sheetId="7243">
        <row r="1">
          <cell r="J1">
            <v>1.7453292519943295E-2</v>
          </cell>
        </row>
      </sheetData>
      <sheetData sheetId="7244">
        <row r="1">
          <cell r="J1">
            <v>1.7453292519943295E-2</v>
          </cell>
        </row>
      </sheetData>
      <sheetData sheetId="7245">
        <row r="1">
          <cell r="J1">
            <v>1.7453292519943295E-2</v>
          </cell>
        </row>
      </sheetData>
      <sheetData sheetId="7246">
        <row r="1">
          <cell r="J1">
            <v>1.7453292519943295E-2</v>
          </cell>
        </row>
      </sheetData>
      <sheetData sheetId="7247">
        <row r="1">
          <cell r="J1">
            <v>1.7453292519943295E-2</v>
          </cell>
        </row>
      </sheetData>
      <sheetData sheetId="7248" refreshError="1"/>
      <sheetData sheetId="7249">
        <row r="1">
          <cell r="J1">
            <v>1.7453292519943295E-2</v>
          </cell>
        </row>
      </sheetData>
      <sheetData sheetId="7250">
        <row r="1">
          <cell r="J1">
            <v>1.7453292519943295E-2</v>
          </cell>
        </row>
      </sheetData>
      <sheetData sheetId="7251">
        <row r="1">
          <cell r="J1">
            <v>1.7453292519943295E-2</v>
          </cell>
        </row>
      </sheetData>
      <sheetData sheetId="7252">
        <row r="1">
          <cell r="J1">
            <v>1.7453292519943295E-2</v>
          </cell>
        </row>
      </sheetData>
      <sheetData sheetId="7253">
        <row r="1">
          <cell r="J1">
            <v>1.7453292519943295E-2</v>
          </cell>
        </row>
      </sheetData>
      <sheetData sheetId="7254">
        <row r="1">
          <cell r="J1">
            <v>1.7453292519943295E-2</v>
          </cell>
        </row>
      </sheetData>
      <sheetData sheetId="7255">
        <row r="1">
          <cell r="J1">
            <v>1.7453292519943295E-2</v>
          </cell>
        </row>
      </sheetData>
      <sheetData sheetId="7256">
        <row r="1">
          <cell r="J1">
            <v>1.7453292519943295E-2</v>
          </cell>
        </row>
      </sheetData>
      <sheetData sheetId="7257" refreshError="1"/>
      <sheetData sheetId="7258">
        <row r="1">
          <cell r="J1">
            <v>1.7453292519943295E-2</v>
          </cell>
        </row>
      </sheetData>
      <sheetData sheetId="7259">
        <row r="1">
          <cell r="J1">
            <v>1.7453292519943295E-2</v>
          </cell>
        </row>
      </sheetData>
      <sheetData sheetId="7260">
        <row r="1">
          <cell r="J1">
            <v>1.7453292519943295E-2</v>
          </cell>
        </row>
      </sheetData>
      <sheetData sheetId="7261">
        <row r="1">
          <cell r="J1">
            <v>1.7453292519943295E-2</v>
          </cell>
        </row>
      </sheetData>
      <sheetData sheetId="7262">
        <row r="1">
          <cell r="J1">
            <v>1.7453292519943295E-2</v>
          </cell>
        </row>
      </sheetData>
      <sheetData sheetId="7263">
        <row r="1">
          <cell r="J1">
            <v>1.7453292519943295E-2</v>
          </cell>
        </row>
      </sheetData>
      <sheetData sheetId="7264">
        <row r="1">
          <cell r="J1">
            <v>1.7453292519943295E-2</v>
          </cell>
        </row>
      </sheetData>
      <sheetData sheetId="7265">
        <row r="1">
          <cell r="J1">
            <v>1.7453292519943295E-2</v>
          </cell>
        </row>
      </sheetData>
      <sheetData sheetId="7266">
        <row r="1">
          <cell r="J1">
            <v>1.7453292519943295E-2</v>
          </cell>
        </row>
      </sheetData>
      <sheetData sheetId="7267">
        <row r="1">
          <cell r="J1">
            <v>1.7453292519943295E-2</v>
          </cell>
        </row>
      </sheetData>
      <sheetData sheetId="7268">
        <row r="1">
          <cell r="J1">
            <v>1.7453292519943295E-2</v>
          </cell>
        </row>
      </sheetData>
      <sheetData sheetId="7269">
        <row r="1">
          <cell r="J1">
            <v>1.7453292519943295E-2</v>
          </cell>
        </row>
      </sheetData>
      <sheetData sheetId="7270">
        <row r="1">
          <cell r="J1">
            <v>1.7453292519943295E-2</v>
          </cell>
        </row>
      </sheetData>
      <sheetData sheetId="7271">
        <row r="1">
          <cell r="J1">
            <v>1.7453292519943295E-2</v>
          </cell>
        </row>
      </sheetData>
      <sheetData sheetId="7272">
        <row r="1">
          <cell r="J1">
            <v>1.7453292519943295E-2</v>
          </cell>
        </row>
      </sheetData>
      <sheetData sheetId="7273">
        <row r="1">
          <cell r="J1">
            <v>1.7453292519943295E-2</v>
          </cell>
        </row>
      </sheetData>
      <sheetData sheetId="7274">
        <row r="1">
          <cell r="J1">
            <v>1.7453292519943295E-2</v>
          </cell>
        </row>
      </sheetData>
      <sheetData sheetId="7275">
        <row r="1">
          <cell r="J1">
            <v>1.7453292519943295E-2</v>
          </cell>
        </row>
      </sheetData>
      <sheetData sheetId="7276">
        <row r="1">
          <cell r="J1">
            <v>1.7453292519943295E-2</v>
          </cell>
        </row>
      </sheetData>
      <sheetData sheetId="7277">
        <row r="1">
          <cell r="J1">
            <v>1.7453292519943295E-2</v>
          </cell>
        </row>
      </sheetData>
      <sheetData sheetId="7278">
        <row r="1">
          <cell r="J1">
            <v>1.7453292519943295E-2</v>
          </cell>
        </row>
      </sheetData>
      <sheetData sheetId="7279">
        <row r="1">
          <cell r="J1">
            <v>1.7453292519943295E-2</v>
          </cell>
        </row>
      </sheetData>
      <sheetData sheetId="7280">
        <row r="1">
          <cell r="J1">
            <v>1.7453292519943295E-2</v>
          </cell>
        </row>
      </sheetData>
      <sheetData sheetId="7281">
        <row r="1">
          <cell r="J1">
            <v>1.7453292519943295E-2</v>
          </cell>
        </row>
      </sheetData>
      <sheetData sheetId="7282">
        <row r="1">
          <cell r="J1">
            <v>1.7453292519943295E-2</v>
          </cell>
        </row>
      </sheetData>
      <sheetData sheetId="7283">
        <row r="1">
          <cell r="J1">
            <v>1.7453292519943295E-2</v>
          </cell>
        </row>
      </sheetData>
      <sheetData sheetId="7284">
        <row r="1">
          <cell r="J1">
            <v>1.7453292519943295E-2</v>
          </cell>
        </row>
      </sheetData>
      <sheetData sheetId="7285">
        <row r="1">
          <cell r="J1">
            <v>1.7453292519943295E-2</v>
          </cell>
        </row>
      </sheetData>
      <sheetData sheetId="7286">
        <row r="1">
          <cell r="J1">
            <v>1.7453292519943295E-2</v>
          </cell>
        </row>
      </sheetData>
      <sheetData sheetId="7287">
        <row r="1">
          <cell r="J1">
            <v>1.7453292519943295E-2</v>
          </cell>
        </row>
      </sheetData>
      <sheetData sheetId="7288">
        <row r="1">
          <cell r="J1">
            <v>1.7453292519943295E-2</v>
          </cell>
        </row>
      </sheetData>
      <sheetData sheetId="7289" refreshError="1"/>
      <sheetData sheetId="7290" refreshError="1"/>
      <sheetData sheetId="7291">
        <row r="1">
          <cell r="J1">
            <v>1.7453292519943295E-2</v>
          </cell>
        </row>
      </sheetData>
      <sheetData sheetId="7292">
        <row r="1">
          <cell r="J1">
            <v>1.7453292519943295E-2</v>
          </cell>
        </row>
      </sheetData>
      <sheetData sheetId="7293" refreshError="1"/>
      <sheetData sheetId="7294" refreshError="1"/>
      <sheetData sheetId="7295" refreshError="1"/>
      <sheetData sheetId="7296">
        <row r="1">
          <cell r="J1">
            <v>1.7453292519943295E-2</v>
          </cell>
        </row>
      </sheetData>
      <sheetData sheetId="7297">
        <row r="1">
          <cell r="J1">
            <v>1.7453292519943295E-2</v>
          </cell>
        </row>
      </sheetData>
      <sheetData sheetId="7298">
        <row r="1">
          <cell r="J1">
            <v>1.7453292519943295E-2</v>
          </cell>
        </row>
      </sheetData>
      <sheetData sheetId="7299" refreshError="1"/>
      <sheetData sheetId="7300" refreshError="1"/>
      <sheetData sheetId="7301" refreshError="1"/>
      <sheetData sheetId="7302">
        <row r="1">
          <cell r="J1">
            <v>1.7453292519943295E-2</v>
          </cell>
        </row>
      </sheetData>
      <sheetData sheetId="7303">
        <row r="1">
          <cell r="J1">
            <v>1.7453292519943295E-2</v>
          </cell>
        </row>
      </sheetData>
      <sheetData sheetId="7304">
        <row r="1">
          <cell r="J1">
            <v>1.7453292519943295E-2</v>
          </cell>
        </row>
      </sheetData>
      <sheetData sheetId="7305">
        <row r="1">
          <cell r="J1">
            <v>1.7453292519943295E-2</v>
          </cell>
        </row>
      </sheetData>
      <sheetData sheetId="7306">
        <row r="1">
          <cell r="J1">
            <v>1.7453292519943295E-2</v>
          </cell>
        </row>
      </sheetData>
      <sheetData sheetId="7307">
        <row r="1">
          <cell r="J1">
            <v>1.7453292519943295E-2</v>
          </cell>
        </row>
      </sheetData>
      <sheetData sheetId="7308" refreshError="1"/>
      <sheetData sheetId="7309">
        <row r="1">
          <cell r="J1">
            <v>1.7453292519943295E-2</v>
          </cell>
        </row>
      </sheetData>
      <sheetData sheetId="7310">
        <row r="1">
          <cell r="J1">
            <v>1.7453292519943295E-2</v>
          </cell>
        </row>
      </sheetData>
      <sheetData sheetId="7311" refreshError="1"/>
      <sheetData sheetId="7312" refreshError="1"/>
      <sheetData sheetId="7313" refreshError="1"/>
      <sheetData sheetId="7314">
        <row r="1">
          <cell r="J1">
            <v>1.7453292519943295E-2</v>
          </cell>
        </row>
      </sheetData>
      <sheetData sheetId="7315" refreshError="1"/>
      <sheetData sheetId="7316" refreshError="1"/>
      <sheetData sheetId="7317" refreshError="1"/>
      <sheetData sheetId="7318" refreshError="1"/>
      <sheetData sheetId="7319">
        <row r="1">
          <cell r="J1">
            <v>1.7453292519943295E-2</v>
          </cell>
        </row>
      </sheetData>
      <sheetData sheetId="7320">
        <row r="1">
          <cell r="J1">
            <v>1.7453292519943295E-2</v>
          </cell>
        </row>
      </sheetData>
      <sheetData sheetId="7321">
        <row r="1">
          <cell r="J1">
            <v>1.7453292519943295E-2</v>
          </cell>
        </row>
      </sheetData>
      <sheetData sheetId="7322" refreshError="1"/>
      <sheetData sheetId="7323" refreshError="1"/>
      <sheetData sheetId="7324">
        <row r="1">
          <cell r="J1">
            <v>1.7453292519943295E-2</v>
          </cell>
        </row>
      </sheetData>
      <sheetData sheetId="7325" refreshError="1"/>
      <sheetData sheetId="7326">
        <row r="1">
          <cell r="J1">
            <v>1.7453292519943295E-2</v>
          </cell>
        </row>
      </sheetData>
      <sheetData sheetId="7327">
        <row r="1">
          <cell r="J1">
            <v>1.7453292519943295E-2</v>
          </cell>
        </row>
      </sheetData>
      <sheetData sheetId="7328">
        <row r="1">
          <cell r="J1">
            <v>1.7453292519943295E-2</v>
          </cell>
        </row>
      </sheetData>
      <sheetData sheetId="7329">
        <row r="1">
          <cell r="J1">
            <v>1.7453292519943295E-2</v>
          </cell>
        </row>
      </sheetData>
      <sheetData sheetId="7330">
        <row r="1">
          <cell r="J1">
            <v>1.7453292519943295E-2</v>
          </cell>
        </row>
      </sheetData>
      <sheetData sheetId="7331">
        <row r="1">
          <cell r="J1">
            <v>1.7453292519943295E-2</v>
          </cell>
        </row>
      </sheetData>
      <sheetData sheetId="7332">
        <row r="1">
          <cell r="J1">
            <v>1.7453292519943295E-2</v>
          </cell>
        </row>
      </sheetData>
      <sheetData sheetId="7333">
        <row r="1">
          <cell r="J1">
            <v>1.7453292519943295E-2</v>
          </cell>
        </row>
      </sheetData>
      <sheetData sheetId="7334">
        <row r="1">
          <cell r="J1">
            <v>1.7453292519943295E-2</v>
          </cell>
        </row>
      </sheetData>
      <sheetData sheetId="7335">
        <row r="1">
          <cell r="J1">
            <v>1.7453292519943295E-2</v>
          </cell>
        </row>
      </sheetData>
      <sheetData sheetId="7336">
        <row r="1">
          <cell r="J1">
            <v>1.7453292519943295E-2</v>
          </cell>
        </row>
      </sheetData>
      <sheetData sheetId="7337" refreshError="1"/>
      <sheetData sheetId="7338">
        <row r="1">
          <cell r="J1">
            <v>1.7453292519943295E-2</v>
          </cell>
        </row>
      </sheetData>
      <sheetData sheetId="7339">
        <row r="1">
          <cell r="J1">
            <v>1.7453292519943295E-2</v>
          </cell>
        </row>
      </sheetData>
      <sheetData sheetId="7340">
        <row r="1">
          <cell r="J1">
            <v>1.7453292519943295E-2</v>
          </cell>
        </row>
      </sheetData>
      <sheetData sheetId="7341">
        <row r="1">
          <cell r="J1">
            <v>1.7453292519943295E-2</v>
          </cell>
        </row>
      </sheetData>
      <sheetData sheetId="7342" refreshError="1"/>
      <sheetData sheetId="7343" refreshError="1"/>
      <sheetData sheetId="7344">
        <row r="1">
          <cell r="J1">
            <v>1.7453292519943295E-2</v>
          </cell>
        </row>
      </sheetData>
      <sheetData sheetId="7345">
        <row r="1">
          <cell r="J1">
            <v>1.7453292519943295E-2</v>
          </cell>
        </row>
      </sheetData>
      <sheetData sheetId="7346">
        <row r="1">
          <cell r="J1">
            <v>1.7453292519943295E-2</v>
          </cell>
        </row>
      </sheetData>
      <sheetData sheetId="7347">
        <row r="1">
          <cell r="J1">
            <v>1.7453292519943295E-2</v>
          </cell>
        </row>
      </sheetData>
      <sheetData sheetId="7348" refreshError="1"/>
      <sheetData sheetId="7349">
        <row r="1">
          <cell r="J1">
            <v>1.7453292519943295E-2</v>
          </cell>
        </row>
      </sheetData>
      <sheetData sheetId="7350">
        <row r="1">
          <cell r="J1">
            <v>1.7453292519943295E-2</v>
          </cell>
        </row>
      </sheetData>
      <sheetData sheetId="7351">
        <row r="1">
          <cell r="J1">
            <v>1.7453292519943295E-2</v>
          </cell>
        </row>
      </sheetData>
      <sheetData sheetId="7352">
        <row r="1">
          <cell r="J1">
            <v>1.7453292519943295E-2</v>
          </cell>
        </row>
      </sheetData>
      <sheetData sheetId="7353">
        <row r="1">
          <cell r="J1">
            <v>1.7453292519943295E-2</v>
          </cell>
        </row>
      </sheetData>
      <sheetData sheetId="7354" refreshError="1"/>
      <sheetData sheetId="7355" refreshError="1"/>
      <sheetData sheetId="7356">
        <row r="1">
          <cell r="J1">
            <v>1.7453292519943295E-2</v>
          </cell>
        </row>
      </sheetData>
      <sheetData sheetId="7357">
        <row r="1">
          <cell r="J1">
            <v>1.7453292519943295E-2</v>
          </cell>
        </row>
      </sheetData>
      <sheetData sheetId="7358">
        <row r="1">
          <cell r="J1">
            <v>1.7453292519943295E-2</v>
          </cell>
        </row>
      </sheetData>
      <sheetData sheetId="7359">
        <row r="1">
          <cell r="J1">
            <v>1.7453292519943295E-2</v>
          </cell>
        </row>
      </sheetData>
      <sheetData sheetId="7360" refreshError="1"/>
      <sheetData sheetId="7361">
        <row r="1">
          <cell r="J1">
            <v>1.7453292519943295E-2</v>
          </cell>
        </row>
      </sheetData>
      <sheetData sheetId="7362">
        <row r="1">
          <cell r="J1">
            <v>1.7453292519943295E-2</v>
          </cell>
        </row>
      </sheetData>
      <sheetData sheetId="7363" refreshError="1"/>
      <sheetData sheetId="7364">
        <row r="1">
          <cell r="J1">
            <v>1.7453292519943295E-2</v>
          </cell>
        </row>
      </sheetData>
      <sheetData sheetId="7365" refreshError="1"/>
      <sheetData sheetId="7366">
        <row r="1">
          <cell r="J1">
            <v>1.7453292519943295E-2</v>
          </cell>
        </row>
      </sheetData>
      <sheetData sheetId="7367">
        <row r="1">
          <cell r="J1">
            <v>1.7453292519943295E-2</v>
          </cell>
        </row>
      </sheetData>
      <sheetData sheetId="7368">
        <row r="1">
          <cell r="J1">
            <v>1.7453292519943295E-2</v>
          </cell>
        </row>
      </sheetData>
      <sheetData sheetId="7369" refreshError="1"/>
      <sheetData sheetId="7370" refreshError="1"/>
      <sheetData sheetId="7371" refreshError="1"/>
      <sheetData sheetId="7372" refreshError="1"/>
      <sheetData sheetId="7373">
        <row r="1">
          <cell r="J1">
            <v>1.7453292519943295E-2</v>
          </cell>
        </row>
      </sheetData>
      <sheetData sheetId="7374">
        <row r="1">
          <cell r="J1">
            <v>1.7453292519943295E-2</v>
          </cell>
        </row>
      </sheetData>
      <sheetData sheetId="7375">
        <row r="1">
          <cell r="J1">
            <v>1.7453292519943295E-2</v>
          </cell>
        </row>
      </sheetData>
      <sheetData sheetId="7376" refreshError="1"/>
      <sheetData sheetId="7377" refreshError="1"/>
      <sheetData sheetId="7378" refreshError="1"/>
      <sheetData sheetId="7379" refreshError="1"/>
      <sheetData sheetId="7380">
        <row r="1">
          <cell r="J1">
            <v>1.7453292519943295E-2</v>
          </cell>
        </row>
      </sheetData>
      <sheetData sheetId="7381">
        <row r="1">
          <cell r="J1">
            <v>1.7453292519943295E-2</v>
          </cell>
        </row>
      </sheetData>
      <sheetData sheetId="7382">
        <row r="1">
          <cell r="J1">
            <v>1.7453292519943295E-2</v>
          </cell>
        </row>
      </sheetData>
      <sheetData sheetId="7383">
        <row r="1">
          <cell r="J1">
            <v>1.7453292519943295E-2</v>
          </cell>
        </row>
      </sheetData>
      <sheetData sheetId="7384">
        <row r="1">
          <cell r="J1">
            <v>1.7453292519943295E-2</v>
          </cell>
        </row>
      </sheetData>
      <sheetData sheetId="7385">
        <row r="1">
          <cell r="J1">
            <v>1.7453292519943295E-2</v>
          </cell>
        </row>
      </sheetData>
      <sheetData sheetId="7386">
        <row r="1">
          <cell r="J1">
            <v>1.7453292519943295E-2</v>
          </cell>
        </row>
      </sheetData>
      <sheetData sheetId="7387" refreshError="1"/>
      <sheetData sheetId="7388">
        <row r="1">
          <cell r="J1">
            <v>1.7453292519943295E-2</v>
          </cell>
        </row>
      </sheetData>
      <sheetData sheetId="7389">
        <row r="1">
          <cell r="J1">
            <v>1.7453292519943295E-2</v>
          </cell>
        </row>
      </sheetData>
      <sheetData sheetId="7390">
        <row r="1">
          <cell r="J1">
            <v>1.7453292519943295E-2</v>
          </cell>
        </row>
      </sheetData>
      <sheetData sheetId="7391" refreshError="1"/>
      <sheetData sheetId="7392" refreshError="1"/>
      <sheetData sheetId="7393">
        <row r="1">
          <cell r="J1">
            <v>1.7453292519943295E-2</v>
          </cell>
        </row>
      </sheetData>
      <sheetData sheetId="7394" refreshError="1"/>
      <sheetData sheetId="7395" refreshError="1"/>
      <sheetData sheetId="7396">
        <row r="1">
          <cell r="J1">
            <v>1.7453292519943295E-2</v>
          </cell>
        </row>
      </sheetData>
      <sheetData sheetId="7397" refreshError="1"/>
      <sheetData sheetId="7398">
        <row r="1">
          <cell r="J1">
            <v>1.7453292519943295E-2</v>
          </cell>
        </row>
      </sheetData>
      <sheetData sheetId="7399" refreshError="1"/>
      <sheetData sheetId="7400">
        <row r="1">
          <cell r="J1">
            <v>1.7453292519943295E-2</v>
          </cell>
        </row>
      </sheetData>
      <sheetData sheetId="7401" refreshError="1"/>
      <sheetData sheetId="7402" refreshError="1"/>
      <sheetData sheetId="7403" refreshError="1"/>
      <sheetData sheetId="7404" refreshError="1"/>
      <sheetData sheetId="7405">
        <row r="1">
          <cell r="J1">
            <v>1.7453292519943295E-2</v>
          </cell>
        </row>
      </sheetData>
      <sheetData sheetId="7406">
        <row r="1">
          <cell r="J1">
            <v>1.7453292519943295E-2</v>
          </cell>
        </row>
      </sheetData>
      <sheetData sheetId="7407" refreshError="1"/>
      <sheetData sheetId="7408">
        <row r="1">
          <cell r="J1">
            <v>1.7453292519943295E-2</v>
          </cell>
        </row>
      </sheetData>
      <sheetData sheetId="7409">
        <row r="1">
          <cell r="J1">
            <v>1.7453292519943295E-2</v>
          </cell>
        </row>
      </sheetData>
      <sheetData sheetId="7410">
        <row r="1">
          <cell r="J1">
            <v>1.7453292519943295E-2</v>
          </cell>
        </row>
      </sheetData>
      <sheetData sheetId="7411">
        <row r="1">
          <cell r="J1">
            <v>1.7453292519943295E-2</v>
          </cell>
        </row>
      </sheetData>
      <sheetData sheetId="7412">
        <row r="1">
          <cell r="J1">
            <v>1.7453292519943295E-2</v>
          </cell>
        </row>
      </sheetData>
      <sheetData sheetId="7413">
        <row r="1">
          <cell r="J1">
            <v>1.7453292519943295E-2</v>
          </cell>
        </row>
      </sheetData>
      <sheetData sheetId="7414">
        <row r="1">
          <cell r="J1">
            <v>1.7453292519943295E-2</v>
          </cell>
        </row>
      </sheetData>
      <sheetData sheetId="7415">
        <row r="1">
          <cell r="J1">
            <v>1.7453292519943295E-2</v>
          </cell>
        </row>
      </sheetData>
      <sheetData sheetId="7416">
        <row r="1">
          <cell r="J1">
            <v>1.7453292519943295E-2</v>
          </cell>
        </row>
      </sheetData>
      <sheetData sheetId="7417">
        <row r="1">
          <cell r="J1">
            <v>1.7453292519943295E-2</v>
          </cell>
        </row>
      </sheetData>
      <sheetData sheetId="7418">
        <row r="1">
          <cell r="J1">
            <v>1.7453292519943295E-2</v>
          </cell>
        </row>
      </sheetData>
      <sheetData sheetId="7419">
        <row r="1">
          <cell r="J1">
            <v>1.7453292519943295E-2</v>
          </cell>
        </row>
      </sheetData>
      <sheetData sheetId="7420">
        <row r="1">
          <cell r="J1">
            <v>1.7453292519943295E-2</v>
          </cell>
        </row>
      </sheetData>
      <sheetData sheetId="7421">
        <row r="1">
          <cell r="J1">
            <v>1.7453292519943295E-2</v>
          </cell>
        </row>
      </sheetData>
      <sheetData sheetId="7422">
        <row r="1">
          <cell r="J1">
            <v>1.7453292519943295E-2</v>
          </cell>
        </row>
      </sheetData>
      <sheetData sheetId="7423" refreshError="1"/>
      <sheetData sheetId="7424">
        <row r="1">
          <cell r="J1">
            <v>1.7453292519943295E-2</v>
          </cell>
        </row>
      </sheetData>
      <sheetData sheetId="7425" refreshError="1"/>
      <sheetData sheetId="7426">
        <row r="1">
          <cell r="J1">
            <v>1.7453292519943295E-2</v>
          </cell>
        </row>
      </sheetData>
      <sheetData sheetId="7427">
        <row r="1">
          <cell r="J1">
            <v>1.7453292519943295E-2</v>
          </cell>
        </row>
      </sheetData>
      <sheetData sheetId="7428">
        <row r="1">
          <cell r="J1">
            <v>1.7453292519943295E-2</v>
          </cell>
        </row>
      </sheetData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>
        <row r="1">
          <cell r="J1">
            <v>1.7453292519943295E-2</v>
          </cell>
        </row>
      </sheetData>
      <sheetData sheetId="7436">
        <row r="1">
          <cell r="J1">
            <v>1.7453292519943295E-2</v>
          </cell>
        </row>
      </sheetData>
      <sheetData sheetId="7437" refreshError="1"/>
      <sheetData sheetId="7438">
        <row r="1">
          <cell r="J1">
            <v>1.7453292519943295E-2</v>
          </cell>
        </row>
      </sheetData>
      <sheetData sheetId="7439" refreshError="1"/>
      <sheetData sheetId="7440">
        <row r="1">
          <cell r="J1">
            <v>1.7453292519943295E-2</v>
          </cell>
        </row>
      </sheetData>
      <sheetData sheetId="7441">
        <row r="1">
          <cell r="J1">
            <v>1.7453292519943295E-2</v>
          </cell>
        </row>
      </sheetData>
      <sheetData sheetId="7442" refreshError="1"/>
      <sheetData sheetId="7443" refreshError="1"/>
      <sheetData sheetId="7444" refreshError="1"/>
      <sheetData sheetId="7445">
        <row r="1">
          <cell r="J1">
            <v>1.7453292519943295E-2</v>
          </cell>
        </row>
      </sheetData>
      <sheetData sheetId="7446">
        <row r="1">
          <cell r="J1">
            <v>1.7453292519943295E-2</v>
          </cell>
        </row>
      </sheetData>
      <sheetData sheetId="7447" refreshError="1"/>
      <sheetData sheetId="7448">
        <row r="1">
          <cell r="J1">
            <v>1.7453292519943295E-2</v>
          </cell>
        </row>
      </sheetData>
      <sheetData sheetId="7449" refreshError="1"/>
      <sheetData sheetId="7450">
        <row r="1">
          <cell r="J1">
            <v>1.7453292519943295E-2</v>
          </cell>
        </row>
      </sheetData>
      <sheetData sheetId="7451">
        <row r="1">
          <cell r="J1">
            <v>1.7453292519943295E-2</v>
          </cell>
        </row>
      </sheetData>
      <sheetData sheetId="7452">
        <row r="1">
          <cell r="J1">
            <v>1.7453292519943295E-2</v>
          </cell>
        </row>
      </sheetData>
      <sheetData sheetId="7453">
        <row r="1">
          <cell r="J1">
            <v>1.7453292519943295E-2</v>
          </cell>
        </row>
      </sheetData>
      <sheetData sheetId="7454">
        <row r="1">
          <cell r="J1">
            <v>1.7453292519943295E-2</v>
          </cell>
        </row>
      </sheetData>
      <sheetData sheetId="7455">
        <row r="1">
          <cell r="J1">
            <v>1.7453292519943295E-2</v>
          </cell>
        </row>
      </sheetData>
      <sheetData sheetId="7456" refreshError="1"/>
      <sheetData sheetId="7457">
        <row r="1">
          <cell r="J1">
            <v>1.7453292519943295E-2</v>
          </cell>
        </row>
      </sheetData>
      <sheetData sheetId="7458">
        <row r="1">
          <cell r="J1">
            <v>1.7453292519943295E-2</v>
          </cell>
        </row>
      </sheetData>
      <sheetData sheetId="7459">
        <row r="1">
          <cell r="J1">
            <v>1.7453292519943295E-2</v>
          </cell>
        </row>
      </sheetData>
      <sheetData sheetId="7460" refreshError="1"/>
      <sheetData sheetId="7461">
        <row r="1">
          <cell r="J1">
            <v>1.7453292519943295E-2</v>
          </cell>
        </row>
      </sheetData>
      <sheetData sheetId="7462">
        <row r="1">
          <cell r="J1">
            <v>1.7453292519943295E-2</v>
          </cell>
        </row>
      </sheetData>
      <sheetData sheetId="7463">
        <row r="1">
          <cell r="J1">
            <v>1.7453292519943295E-2</v>
          </cell>
        </row>
      </sheetData>
      <sheetData sheetId="7464">
        <row r="1">
          <cell r="J1">
            <v>1.7453292519943295E-2</v>
          </cell>
        </row>
      </sheetData>
      <sheetData sheetId="7465">
        <row r="1">
          <cell r="J1">
            <v>1.7453292519943295E-2</v>
          </cell>
        </row>
      </sheetData>
      <sheetData sheetId="7466">
        <row r="1">
          <cell r="J1">
            <v>1.7453292519943295E-2</v>
          </cell>
        </row>
      </sheetData>
      <sheetData sheetId="7467">
        <row r="1">
          <cell r="J1">
            <v>1.7453292519943295E-2</v>
          </cell>
        </row>
      </sheetData>
      <sheetData sheetId="7468">
        <row r="1">
          <cell r="J1">
            <v>1.7453292519943295E-2</v>
          </cell>
        </row>
      </sheetData>
      <sheetData sheetId="7469">
        <row r="1">
          <cell r="J1">
            <v>1.7453292519943295E-2</v>
          </cell>
        </row>
      </sheetData>
      <sheetData sheetId="7470">
        <row r="1">
          <cell r="J1">
            <v>1.7453292519943295E-2</v>
          </cell>
        </row>
      </sheetData>
      <sheetData sheetId="7471">
        <row r="1">
          <cell r="J1">
            <v>1.7453292519943295E-2</v>
          </cell>
        </row>
      </sheetData>
      <sheetData sheetId="7472">
        <row r="1">
          <cell r="J1">
            <v>1.7453292519943295E-2</v>
          </cell>
        </row>
      </sheetData>
      <sheetData sheetId="7473">
        <row r="1">
          <cell r="J1">
            <v>1.7453292519943295E-2</v>
          </cell>
        </row>
      </sheetData>
      <sheetData sheetId="7474">
        <row r="1">
          <cell r="J1">
            <v>1.7453292519943295E-2</v>
          </cell>
        </row>
      </sheetData>
      <sheetData sheetId="7475">
        <row r="1">
          <cell r="J1">
            <v>1.7453292519943295E-2</v>
          </cell>
        </row>
      </sheetData>
      <sheetData sheetId="7476">
        <row r="1">
          <cell r="J1">
            <v>1.7453292519943295E-2</v>
          </cell>
        </row>
      </sheetData>
      <sheetData sheetId="7477" refreshError="1"/>
      <sheetData sheetId="7478">
        <row r="1">
          <cell r="J1">
            <v>1.7453292519943295E-2</v>
          </cell>
        </row>
      </sheetData>
      <sheetData sheetId="7479" refreshError="1"/>
      <sheetData sheetId="7480" refreshError="1"/>
      <sheetData sheetId="7481">
        <row r="1">
          <cell r="J1">
            <v>1.7453292519943295E-2</v>
          </cell>
        </row>
      </sheetData>
      <sheetData sheetId="7482">
        <row r="1">
          <cell r="J1">
            <v>1.7453292519943295E-2</v>
          </cell>
        </row>
      </sheetData>
      <sheetData sheetId="7483">
        <row r="1">
          <cell r="J1">
            <v>1.7453292519943295E-2</v>
          </cell>
        </row>
      </sheetData>
      <sheetData sheetId="7484">
        <row r="1">
          <cell r="J1">
            <v>1.7453292519943295E-2</v>
          </cell>
        </row>
      </sheetData>
      <sheetData sheetId="7485">
        <row r="1">
          <cell r="J1">
            <v>1.7453292519943295E-2</v>
          </cell>
        </row>
      </sheetData>
      <sheetData sheetId="7486">
        <row r="1">
          <cell r="J1">
            <v>1.7453292519943295E-2</v>
          </cell>
        </row>
      </sheetData>
      <sheetData sheetId="7487">
        <row r="1">
          <cell r="J1">
            <v>1.7453292519943295E-2</v>
          </cell>
        </row>
      </sheetData>
      <sheetData sheetId="7488">
        <row r="1">
          <cell r="J1">
            <v>1.7453292519943295E-2</v>
          </cell>
        </row>
      </sheetData>
      <sheetData sheetId="7489">
        <row r="1">
          <cell r="J1">
            <v>1.7453292519943295E-2</v>
          </cell>
        </row>
      </sheetData>
      <sheetData sheetId="7490">
        <row r="1">
          <cell r="J1">
            <v>1.7453292519943295E-2</v>
          </cell>
        </row>
      </sheetData>
      <sheetData sheetId="7491">
        <row r="1">
          <cell r="J1">
            <v>1.7453292519943295E-2</v>
          </cell>
        </row>
      </sheetData>
      <sheetData sheetId="7492">
        <row r="1">
          <cell r="J1">
            <v>1.7453292519943295E-2</v>
          </cell>
        </row>
      </sheetData>
      <sheetData sheetId="7493">
        <row r="1">
          <cell r="J1">
            <v>1.7453292519943295E-2</v>
          </cell>
        </row>
      </sheetData>
      <sheetData sheetId="7494">
        <row r="1">
          <cell r="J1">
            <v>1.7453292519943295E-2</v>
          </cell>
        </row>
      </sheetData>
      <sheetData sheetId="7495">
        <row r="1">
          <cell r="J1">
            <v>1.7453292519943295E-2</v>
          </cell>
        </row>
      </sheetData>
      <sheetData sheetId="7496">
        <row r="1">
          <cell r="J1">
            <v>1.7453292519943295E-2</v>
          </cell>
        </row>
      </sheetData>
      <sheetData sheetId="7497" refreshError="1"/>
      <sheetData sheetId="7498" refreshError="1"/>
      <sheetData sheetId="7499">
        <row r="1">
          <cell r="J1">
            <v>1.7453292519943295E-2</v>
          </cell>
        </row>
      </sheetData>
      <sheetData sheetId="7500" refreshError="1"/>
      <sheetData sheetId="7501" refreshError="1"/>
      <sheetData sheetId="7502">
        <row r="1">
          <cell r="J1">
            <v>1.7453292519943295E-2</v>
          </cell>
        </row>
      </sheetData>
      <sheetData sheetId="7503">
        <row r="1">
          <cell r="J1">
            <v>1.7453292519943295E-2</v>
          </cell>
        </row>
      </sheetData>
      <sheetData sheetId="7504">
        <row r="1">
          <cell r="J1">
            <v>1.7453292519943295E-2</v>
          </cell>
        </row>
      </sheetData>
      <sheetData sheetId="7505">
        <row r="1">
          <cell r="J1">
            <v>1.7453292519943295E-2</v>
          </cell>
        </row>
      </sheetData>
      <sheetData sheetId="7506" refreshError="1"/>
      <sheetData sheetId="7507" refreshError="1"/>
      <sheetData sheetId="7508">
        <row r="1">
          <cell r="J1">
            <v>1.7453292519943295E-2</v>
          </cell>
        </row>
      </sheetData>
      <sheetData sheetId="7509">
        <row r="1">
          <cell r="J1">
            <v>1.7453292519943295E-2</v>
          </cell>
        </row>
      </sheetData>
      <sheetData sheetId="7510">
        <row r="1">
          <cell r="J1">
            <v>1.7453292519943295E-2</v>
          </cell>
        </row>
      </sheetData>
      <sheetData sheetId="7511" refreshError="1"/>
      <sheetData sheetId="7512" refreshError="1"/>
      <sheetData sheetId="7513" refreshError="1"/>
      <sheetData sheetId="7514">
        <row r="1">
          <cell r="J1">
            <v>1.7453292519943295E-2</v>
          </cell>
        </row>
      </sheetData>
      <sheetData sheetId="7515">
        <row r="1">
          <cell r="J1">
            <v>1.7453292519943295E-2</v>
          </cell>
        </row>
      </sheetData>
      <sheetData sheetId="7516">
        <row r="1">
          <cell r="J1">
            <v>1.7453292519943295E-2</v>
          </cell>
        </row>
      </sheetData>
      <sheetData sheetId="7517">
        <row r="1">
          <cell r="J1">
            <v>1.7453292519943295E-2</v>
          </cell>
        </row>
      </sheetData>
      <sheetData sheetId="7518">
        <row r="1">
          <cell r="J1">
            <v>1.7453292519943295E-2</v>
          </cell>
        </row>
      </sheetData>
      <sheetData sheetId="7519">
        <row r="1">
          <cell r="J1">
            <v>1.7453292519943295E-2</v>
          </cell>
        </row>
      </sheetData>
      <sheetData sheetId="7520">
        <row r="1">
          <cell r="J1">
            <v>1.7453292519943295E-2</v>
          </cell>
        </row>
      </sheetData>
      <sheetData sheetId="7521" refreshError="1"/>
      <sheetData sheetId="7522" refreshError="1"/>
      <sheetData sheetId="7523">
        <row r="1">
          <cell r="J1">
            <v>1.7453292519943295E-2</v>
          </cell>
        </row>
      </sheetData>
      <sheetData sheetId="7524">
        <row r="1">
          <cell r="J1">
            <v>1.7453292519943295E-2</v>
          </cell>
        </row>
      </sheetData>
      <sheetData sheetId="7525">
        <row r="1">
          <cell r="J1">
            <v>1.7453292519943295E-2</v>
          </cell>
        </row>
      </sheetData>
      <sheetData sheetId="7526" refreshError="1"/>
      <sheetData sheetId="7527">
        <row r="1">
          <cell r="J1">
            <v>1.7453292519943295E-2</v>
          </cell>
        </row>
      </sheetData>
      <sheetData sheetId="7528">
        <row r="1">
          <cell r="J1">
            <v>1.7453292519943295E-2</v>
          </cell>
        </row>
      </sheetData>
      <sheetData sheetId="7529">
        <row r="1">
          <cell r="J1">
            <v>1.7453292519943295E-2</v>
          </cell>
        </row>
      </sheetData>
      <sheetData sheetId="7530" refreshError="1"/>
      <sheetData sheetId="7531" refreshError="1"/>
      <sheetData sheetId="7532">
        <row r="1">
          <cell r="J1">
            <v>1.7453292519943295E-2</v>
          </cell>
        </row>
      </sheetData>
      <sheetData sheetId="7533">
        <row r="1">
          <cell r="J1">
            <v>1.7453292519943295E-2</v>
          </cell>
        </row>
      </sheetData>
      <sheetData sheetId="7534" refreshError="1"/>
      <sheetData sheetId="7535">
        <row r="1">
          <cell r="J1">
            <v>1.7453292519943295E-2</v>
          </cell>
        </row>
      </sheetData>
      <sheetData sheetId="7536">
        <row r="1">
          <cell r="J1">
            <v>1.7453292519943295E-2</v>
          </cell>
        </row>
      </sheetData>
      <sheetData sheetId="7537" refreshError="1"/>
      <sheetData sheetId="7538" refreshError="1"/>
      <sheetData sheetId="7539">
        <row r="1">
          <cell r="J1">
            <v>1.7453292519943295E-2</v>
          </cell>
        </row>
      </sheetData>
      <sheetData sheetId="7540">
        <row r="1">
          <cell r="J1">
            <v>1.7453292519943295E-2</v>
          </cell>
        </row>
      </sheetData>
      <sheetData sheetId="7541" refreshError="1"/>
      <sheetData sheetId="7542" refreshError="1"/>
      <sheetData sheetId="7543" refreshError="1"/>
      <sheetData sheetId="7544">
        <row r="1">
          <cell r="J1">
            <v>1.7453292519943295E-2</v>
          </cell>
        </row>
      </sheetData>
      <sheetData sheetId="7545">
        <row r="1">
          <cell r="J1">
            <v>1.7453292519943295E-2</v>
          </cell>
        </row>
      </sheetData>
      <sheetData sheetId="7546" refreshError="1"/>
      <sheetData sheetId="7547" refreshError="1"/>
      <sheetData sheetId="7548">
        <row r="1">
          <cell r="J1">
            <v>1.7453292519943295E-2</v>
          </cell>
        </row>
      </sheetData>
      <sheetData sheetId="7549" refreshError="1"/>
      <sheetData sheetId="7550">
        <row r="1">
          <cell r="J1">
            <v>1.7453292519943295E-2</v>
          </cell>
        </row>
      </sheetData>
      <sheetData sheetId="7551" refreshError="1"/>
      <sheetData sheetId="7552">
        <row r="1">
          <cell r="J1">
            <v>1.7453292519943295E-2</v>
          </cell>
        </row>
      </sheetData>
      <sheetData sheetId="7553">
        <row r="1">
          <cell r="J1">
            <v>1.7453292519943295E-2</v>
          </cell>
        </row>
      </sheetData>
      <sheetData sheetId="7554">
        <row r="1">
          <cell r="J1">
            <v>1.7453292519943295E-2</v>
          </cell>
        </row>
      </sheetData>
      <sheetData sheetId="7555">
        <row r="1">
          <cell r="J1">
            <v>1.7453292519943295E-2</v>
          </cell>
        </row>
      </sheetData>
      <sheetData sheetId="7556">
        <row r="1">
          <cell r="J1">
            <v>1.7453292519943295E-2</v>
          </cell>
        </row>
      </sheetData>
      <sheetData sheetId="7557">
        <row r="1">
          <cell r="J1">
            <v>1.7453292519943295E-2</v>
          </cell>
        </row>
      </sheetData>
      <sheetData sheetId="7558">
        <row r="1">
          <cell r="J1">
            <v>1.7453292519943295E-2</v>
          </cell>
        </row>
      </sheetData>
      <sheetData sheetId="7559">
        <row r="1">
          <cell r="J1">
            <v>1.7453292519943295E-2</v>
          </cell>
        </row>
      </sheetData>
      <sheetData sheetId="7560">
        <row r="1">
          <cell r="J1">
            <v>1.7453292519943295E-2</v>
          </cell>
        </row>
      </sheetData>
      <sheetData sheetId="7561">
        <row r="1">
          <cell r="J1">
            <v>1.7453292519943295E-2</v>
          </cell>
        </row>
      </sheetData>
      <sheetData sheetId="7562">
        <row r="1">
          <cell r="J1">
            <v>1.7453292519943295E-2</v>
          </cell>
        </row>
      </sheetData>
      <sheetData sheetId="7563">
        <row r="1">
          <cell r="J1">
            <v>1.7453292519943295E-2</v>
          </cell>
        </row>
      </sheetData>
      <sheetData sheetId="7564">
        <row r="1">
          <cell r="J1">
            <v>1.7453292519943295E-2</v>
          </cell>
        </row>
      </sheetData>
      <sheetData sheetId="7565">
        <row r="1">
          <cell r="J1">
            <v>1.7453292519943295E-2</v>
          </cell>
        </row>
      </sheetData>
      <sheetData sheetId="7566">
        <row r="1">
          <cell r="J1">
            <v>1.7453292519943295E-2</v>
          </cell>
        </row>
      </sheetData>
      <sheetData sheetId="7567">
        <row r="1">
          <cell r="J1">
            <v>1.7453292519943295E-2</v>
          </cell>
        </row>
      </sheetData>
      <sheetData sheetId="7568">
        <row r="1">
          <cell r="J1">
            <v>1.7453292519943295E-2</v>
          </cell>
        </row>
      </sheetData>
      <sheetData sheetId="7569">
        <row r="1">
          <cell r="J1">
            <v>1.7453292519943295E-2</v>
          </cell>
        </row>
      </sheetData>
      <sheetData sheetId="7570">
        <row r="1">
          <cell r="J1">
            <v>1.7453292519943295E-2</v>
          </cell>
        </row>
      </sheetData>
      <sheetData sheetId="7571">
        <row r="1">
          <cell r="J1">
            <v>1.7453292519943295E-2</v>
          </cell>
        </row>
      </sheetData>
      <sheetData sheetId="7572" refreshError="1"/>
      <sheetData sheetId="7573" refreshError="1"/>
      <sheetData sheetId="7574" refreshError="1"/>
      <sheetData sheetId="7575" refreshError="1"/>
      <sheetData sheetId="7576">
        <row r="1">
          <cell r="J1">
            <v>1.7453292519943295E-2</v>
          </cell>
        </row>
      </sheetData>
      <sheetData sheetId="7577">
        <row r="1">
          <cell r="J1">
            <v>1.7453292519943295E-2</v>
          </cell>
        </row>
      </sheetData>
      <sheetData sheetId="7578" refreshError="1"/>
      <sheetData sheetId="7579" refreshError="1"/>
      <sheetData sheetId="7580">
        <row r="1">
          <cell r="J1">
            <v>1.7453292519943295E-2</v>
          </cell>
        </row>
      </sheetData>
      <sheetData sheetId="7581" refreshError="1"/>
      <sheetData sheetId="7582">
        <row r="1">
          <cell r="J1">
            <v>1.7453292519943295E-2</v>
          </cell>
        </row>
      </sheetData>
      <sheetData sheetId="7583">
        <row r="1">
          <cell r="J1">
            <v>1.7453292519943295E-2</v>
          </cell>
        </row>
      </sheetData>
      <sheetData sheetId="7584">
        <row r="1">
          <cell r="J1">
            <v>1.7453292519943295E-2</v>
          </cell>
        </row>
      </sheetData>
      <sheetData sheetId="7585">
        <row r="1">
          <cell r="J1">
            <v>1.7453292519943295E-2</v>
          </cell>
        </row>
      </sheetData>
      <sheetData sheetId="7586">
        <row r="1">
          <cell r="J1">
            <v>1.7453292519943295E-2</v>
          </cell>
        </row>
      </sheetData>
      <sheetData sheetId="7587">
        <row r="1">
          <cell r="J1">
            <v>1.7453292519943295E-2</v>
          </cell>
        </row>
      </sheetData>
      <sheetData sheetId="7588">
        <row r="1">
          <cell r="J1">
            <v>1.7453292519943295E-2</v>
          </cell>
        </row>
      </sheetData>
      <sheetData sheetId="7589">
        <row r="1">
          <cell r="J1">
            <v>1.7453292519943295E-2</v>
          </cell>
        </row>
      </sheetData>
      <sheetData sheetId="7590">
        <row r="1">
          <cell r="J1">
            <v>1.7453292519943295E-2</v>
          </cell>
        </row>
      </sheetData>
      <sheetData sheetId="7591">
        <row r="1">
          <cell r="J1">
            <v>1.7453292519943295E-2</v>
          </cell>
        </row>
      </sheetData>
      <sheetData sheetId="7592">
        <row r="1">
          <cell r="J1">
            <v>1.7453292519943295E-2</v>
          </cell>
        </row>
      </sheetData>
      <sheetData sheetId="7593">
        <row r="1">
          <cell r="J1">
            <v>1.7453292519943295E-2</v>
          </cell>
        </row>
      </sheetData>
      <sheetData sheetId="7594">
        <row r="1">
          <cell r="J1">
            <v>1.7453292519943295E-2</v>
          </cell>
        </row>
      </sheetData>
      <sheetData sheetId="7595">
        <row r="1">
          <cell r="J1">
            <v>1.7453292519943295E-2</v>
          </cell>
        </row>
      </sheetData>
      <sheetData sheetId="7596" refreshError="1"/>
      <sheetData sheetId="7597">
        <row r="1">
          <cell r="J1">
            <v>1.7453292519943295E-2</v>
          </cell>
        </row>
      </sheetData>
      <sheetData sheetId="7598">
        <row r="1">
          <cell r="J1">
            <v>1.7453292519943295E-2</v>
          </cell>
        </row>
      </sheetData>
      <sheetData sheetId="7599">
        <row r="1">
          <cell r="J1">
            <v>1.7453292519943295E-2</v>
          </cell>
        </row>
      </sheetData>
      <sheetData sheetId="7600">
        <row r="1">
          <cell r="J1">
            <v>1.7453292519943295E-2</v>
          </cell>
        </row>
      </sheetData>
      <sheetData sheetId="7601">
        <row r="1">
          <cell r="J1">
            <v>1.7453292519943295E-2</v>
          </cell>
        </row>
      </sheetData>
      <sheetData sheetId="7602">
        <row r="1">
          <cell r="J1">
            <v>1.7453292519943295E-2</v>
          </cell>
        </row>
      </sheetData>
      <sheetData sheetId="7603">
        <row r="1">
          <cell r="J1">
            <v>1.7453292519943295E-2</v>
          </cell>
        </row>
      </sheetData>
      <sheetData sheetId="7604" refreshError="1"/>
      <sheetData sheetId="7605" refreshError="1"/>
      <sheetData sheetId="7606">
        <row r="1">
          <cell r="J1">
            <v>1.7453292519943295E-2</v>
          </cell>
        </row>
      </sheetData>
      <sheetData sheetId="7607" refreshError="1"/>
      <sheetData sheetId="7608" refreshError="1"/>
      <sheetData sheetId="7609">
        <row r="1">
          <cell r="J1">
            <v>1.7453292519943295E-2</v>
          </cell>
        </row>
      </sheetData>
      <sheetData sheetId="7610">
        <row r="1">
          <cell r="J1">
            <v>1.7453292519943295E-2</v>
          </cell>
        </row>
      </sheetData>
      <sheetData sheetId="7611">
        <row r="1">
          <cell r="J1">
            <v>1.7453292519943295E-2</v>
          </cell>
        </row>
      </sheetData>
      <sheetData sheetId="7612" refreshError="1"/>
      <sheetData sheetId="7613" refreshError="1"/>
      <sheetData sheetId="7614" refreshError="1"/>
      <sheetData sheetId="7615">
        <row r="1">
          <cell r="J1">
            <v>1.7453292519943295E-2</v>
          </cell>
        </row>
      </sheetData>
      <sheetData sheetId="7616" refreshError="1"/>
      <sheetData sheetId="7617">
        <row r="1">
          <cell r="J1">
            <v>1.7453292519943295E-2</v>
          </cell>
        </row>
      </sheetData>
      <sheetData sheetId="7618">
        <row r="1">
          <cell r="J1">
            <v>1.7453292519943295E-2</v>
          </cell>
        </row>
      </sheetData>
      <sheetData sheetId="7619">
        <row r="1">
          <cell r="J1">
            <v>1.7453292519943295E-2</v>
          </cell>
        </row>
      </sheetData>
      <sheetData sheetId="7620">
        <row r="1">
          <cell r="J1">
            <v>1.7453292519943295E-2</v>
          </cell>
        </row>
      </sheetData>
      <sheetData sheetId="7621">
        <row r="1">
          <cell r="J1">
            <v>1.7453292519943295E-2</v>
          </cell>
        </row>
      </sheetData>
      <sheetData sheetId="7622">
        <row r="1">
          <cell r="J1">
            <v>1.7453292519943295E-2</v>
          </cell>
        </row>
      </sheetData>
      <sheetData sheetId="7623">
        <row r="1">
          <cell r="J1">
            <v>1.7453292519943295E-2</v>
          </cell>
        </row>
      </sheetData>
      <sheetData sheetId="7624">
        <row r="1">
          <cell r="J1">
            <v>1.7453292519943295E-2</v>
          </cell>
        </row>
      </sheetData>
      <sheetData sheetId="7625">
        <row r="1">
          <cell r="J1">
            <v>1.7453292519943295E-2</v>
          </cell>
        </row>
      </sheetData>
      <sheetData sheetId="7626">
        <row r="1">
          <cell r="J1">
            <v>1.7453292519943295E-2</v>
          </cell>
        </row>
      </sheetData>
      <sheetData sheetId="7627">
        <row r="1">
          <cell r="J1">
            <v>1.7453292519943295E-2</v>
          </cell>
        </row>
      </sheetData>
      <sheetData sheetId="7628">
        <row r="1">
          <cell r="J1">
            <v>1.7453292519943295E-2</v>
          </cell>
        </row>
      </sheetData>
      <sheetData sheetId="7629">
        <row r="1">
          <cell r="J1">
            <v>1.7453292519943295E-2</v>
          </cell>
        </row>
      </sheetData>
      <sheetData sheetId="7630">
        <row r="1">
          <cell r="J1">
            <v>1.7453292519943295E-2</v>
          </cell>
        </row>
      </sheetData>
      <sheetData sheetId="7631">
        <row r="1">
          <cell r="J1">
            <v>1.7453292519943295E-2</v>
          </cell>
        </row>
      </sheetData>
      <sheetData sheetId="7632">
        <row r="1">
          <cell r="J1">
            <v>1.7453292519943295E-2</v>
          </cell>
        </row>
      </sheetData>
      <sheetData sheetId="7633">
        <row r="1">
          <cell r="J1">
            <v>1.7453292519943295E-2</v>
          </cell>
        </row>
      </sheetData>
      <sheetData sheetId="7634">
        <row r="1">
          <cell r="J1">
            <v>1.7453292519943295E-2</v>
          </cell>
        </row>
      </sheetData>
      <sheetData sheetId="7635">
        <row r="1">
          <cell r="J1">
            <v>1.7453292519943295E-2</v>
          </cell>
        </row>
      </sheetData>
      <sheetData sheetId="7636">
        <row r="1">
          <cell r="J1">
            <v>1.7453292519943295E-2</v>
          </cell>
        </row>
      </sheetData>
      <sheetData sheetId="7637">
        <row r="1">
          <cell r="J1">
            <v>1.7453292519943295E-2</v>
          </cell>
        </row>
      </sheetData>
      <sheetData sheetId="7638">
        <row r="1">
          <cell r="J1">
            <v>1.7453292519943295E-2</v>
          </cell>
        </row>
      </sheetData>
      <sheetData sheetId="7639" refreshError="1"/>
      <sheetData sheetId="7640" refreshError="1"/>
      <sheetData sheetId="7641">
        <row r="1">
          <cell r="J1">
            <v>1.7453292519943295E-2</v>
          </cell>
        </row>
      </sheetData>
      <sheetData sheetId="7642">
        <row r="1">
          <cell r="J1">
            <v>1.7453292519943295E-2</v>
          </cell>
        </row>
      </sheetData>
      <sheetData sheetId="7643">
        <row r="1">
          <cell r="J1">
            <v>1.7453292519943295E-2</v>
          </cell>
        </row>
      </sheetData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>
        <row r="1">
          <cell r="J1">
            <v>1.7453292519943295E-2</v>
          </cell>
        </row>
      </sheetData>
      <sheetData sheetId="7650">
        <row r="1">
          <cell r="J1">
            <v>1.7453292519943295E-2</v>
          </cell>
        </row>
      </sheetData>
      <sheetData sheetId="7651">
        <row r="1">
          <cell r="J1">
            <v>1.7453292519943295E-2</v>
          </cell>
        </row>
      </sheetData>
      <sheetData sheetId="7652" refreshError="1"/>
      <sheetData sheetId="7653">
        <row r="1">
          <cell r="J1">
            <v>1.7453292519943295E-2</v>
          </cell>
        </row>
      </sheetData>
      <sheetData sheetId="7654">
        <row r="1">
          <cell r="J1">
            <v>1.7453292519943295E-2</v>
          </cell>
        </row>
      </sheetData>
      <sheetData sheetId="7655">
        <row r="1">
          <cell r="J1">
            <v>1.7453292519943295E-2</v>
          </cell>
        </row>
      </sheetData>
      <sheetData sheetId="7656" refreshError="1"/>
      <sheetData sheetId="7657">
        <row r="1">
          <cell r="J1">
            <v>1.7453292519943295E-2</v>
          </cell>
        </row>
      </sheetData>
      <sheetData sheetId="7658">
        <row r="1">
          <cell r="J1">
            <v>1.7453292519943295E-2</v>
          </cell>
        </row>
      </sheetData>
      <sheetData sheetId="7659">
        <row r="1">
          <cell r="J1">
            <v>1.7453292519943295E-2</v>
          </cell>
        </row>
      </sheetData>
      <sheetData sheetId="7660">
        <row r="1">
          <cell r="J1">
            <v>1.7453292519943295E-2</v>
          </cell>
        </row>
      </sheetData>
      <sheetData sheetId="7661">
        <row r="1">
          <cell r="J1">
            <v>1.7453292519943295E-2</v>
          </cell>
        </row>
      </sheetData>
      <sheetData sheetId="7662" refreshError="1"/>
      <sheetData sheetId="7663" refreshError="1"/>
      <sheetData sheetId="7664">
        <row r="1">
          <cell r="J1">
            <v>1.7453292519943295E-2</v>
          </cell>
        </row>
      </sheetData>
      <sheetData sheetId="7665">
        <row r="1">
          <cell r="J1">
            <v>1.7453292519943295E-2</v>
          </cell>
        </row>
      </sheetData>
      <sheetData sheetId="7666" refreshError="1"/>
      <sheetData sheetId="7667" refreshError="1"/>
      <sheetData sheetId="7668" refreshError="1"/>
      <sheetData sheetId="7669">
        <row r="1">
          <cell r="J1">
            <v>1.7453292519943295E-2</v>
          </cell>
        </row>
      </sheetData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>
        <row r="1">
          <cell r="J1">
            <v>1.7453292519943295E-2</v>
          </cell>
        </row>
      </sheetData>
      <sheetData sheetId="7676">
        <row r="1">
          <cell r="J1">
            <v>1.7453292519943295E-2</v>
          </cell>
        </row>
      </sheetData>
      <sheetData sheetId="7677" refreshError="1"/>
      <sheetData sheetId="7678" refreshError="1"/>
      <sheetData sheetId="7679">
        <row r="1">
          <cell r="J1">
            <v>1.7453292519943295E-2</v>
          </cell>
        </row>
      </sheetData>
      <sheetData sheetId="7680">
        <row r="1">
          <cell r="J1">
            <v>1.7453292519943295E-2</v>
          </cell>
        </row>
      </sheetData>
      <sheetData sheetId="7681">
        <row r="1">
          <cell r="J1">
            <v>1.7453292519943295E-2</v>
          </cell>
        </row>
      </sheetData>
      <sheetData sheetId="7682">
        <row r="1">
          <cell r="J1">
            <v>1.7453292519943295E-2</v>
          </cell>
        </row>
      </sheetData>
      <sheetData sheetId="7683">
        <row r="1">
          <cell r="J1">
            <v>1.7453292519943295E-2</v>
          </cell>
        </row>
      </sheetData>
      <sheetData sheetId="7684">
        <row r="1">
          <cell r="J1">
            <v>1.7453292519943295E-2</v>
          </cell>
        </row>
      </sheetData>
      <sheetData sheetId="7685">
        <row r="1">
          <cell r="J1">
            <v>1.7453292519943295E-2</v>
          </cell>
        </row>
      </sheetData>
      <sheetData sheetId="7686">
        <row r="1">
          <cell r="J1">
            <v>1.7453292519943295E-2</v>
          </cell>
        </row>
      </sheetData>
      <sheetData sheetId="7687">
        <row r="1">
          <cell r="J1">
            <v>1.7453292519943295E-2</v>
          </cell>
        </row>
      </sheetData>
      <sheetData sheetId="7688">
        <row r="1">
          <cell r="J1">
            <v>1.7453292519943295E-2</v>
          </cell>
        </row>
      </sheetData>
      <sheetData sheetId="7689" refreshError="1"/>
      <sheetData sheetId="7690" refreshError="1"/>
      <sheetData sheetId="7691">
        <row r="1">
          <cell r="J1">
            <v>1.7453292519943295E-2</v>
          </cell>
        </row>
      </sheetData>
      <sheetData sheetId="7692">
        <row r="1">
          <cell r="J1">
            <v>1.7453292519943295E-2</v>
          </cell>
        </row>
      </sheetData>
      <sheetData sheetId="7693" refreshError="1"/>
      <sheetData sheetId="7694">
        <row r="1">
          <cell r="J1">
            <v>1.7453292519943295E-2</v>
          </cell>
        </row>
      </sheetData>
      <sheetData sheetId="7695">
        <row r="1">
          <cell r="J1">
            <v>1.7453292519943295E-2</v>
          </cell>
        </row>
      </sheetData>
      <sheetData sheetId="7696">
        <row r="1">
          <cell r="J1">
            <v>1.7453292519943295E-2</v>
          </cell>
        </row>
      </sheetData>
      <sheetData sheetId="7697">
        <row r="1">
          <cell r="J1">
            <v>1.7453292519943295E-2</v>
          </cell>
        </row>
      </sheetData>
      <sheetData sheetId="7698">
        <row r="1">
          <cell r="J1">
            <v>1.7453292519943295E-2</v>
          </cell>
        </row>
      </sheetData>
      <sheetData sheetId="7699" refreshError="1"/>
      <sheetData sheetId="7700">
        <row r="1">
          <cell r="J1">
            <v>1.7453292519943295E-2</v>
          </cell>
        </row>
      </sheetData>
      <sheetData sheetId="7701">
        <row r="1">
          <cell r="J1">
            <v>1.7453292519943295E-2</v>
          </cell>
        </row>
      </sheetData>
      <sheetData sheetId="7702">
        <row r="1">
          <cell r="J1">
            <v>1.7453292519943295E-2</v>
          </cell>
        </row>
      </sheetData>
      <sheetData sheetId="7703" refreshError="1"/>
      <sheetData sheetId="7704">
        <row r="1">
          <cell r="J1">
            <v>1.7453292519943295E-2</v>
          </cell>
        </row>
      </sheetData>
      <sheetData sheetId="7705" refreshError="1"/>
      <sheetData sheetId="7706">
        <row r="1">
          <cell r="J1">
            <v>1.7453292519943295E-2</v>
          </cell>
        </row>
      </sheetData>
      <sheetData sheetId="7707" refreshError="1"/>
      <sheetData sheetId="7708">
        <row r="1">
          <cell r="J1">
            <v>1.7453292519943295E-2</v>
          </cell>
        </row>
      </sheetData>
      <sheetData sheetId="7709">
        <row r="1">
          <cell r="J1">
            <v>1.7453292519943295E-2</v>
          </cell>
        </row>
      </sheetData>
      <sheetData sheetId="7710" refreshError="1"/>
      <sheetData sheetId="7711">
        <row r="1">
          <cell r="J1">
            <v>1.7453292519943295E-2</v>
          </cell>
        </row>
      </sheetData>
      <sheetData sheetId="7712">
        <row r="1">
          <cell r="J1">
            <v>1.7453292519943295E-2</v>
          </cell>
        </row>
      </sheetData>
      <sheetData sheetId="7713">
        <row r="1">
          <cell r="J1">
            <v>1.7453292519943295E-2</v>
          </cell>
        </row>
      </sheetData>
      <sheetData sheetId="7714" refreshError="1"/>
      <sheetData sheetId="7715">
        <row r="1">
          <cell r="J1">
            <v>1.7453292519943295E-2</v>
          </cell>
        </row>
      </sheetData>
      <sheetData sheetId="7716">
        <row r="1">
          <cell r="J1">
            <v>1.7453292519943295E-2</v>
          </cell>
        </row>
      </sheetData>
      <sheetData sheetId="7717" refreshError="1"/>
      <sheetData sheetId="7718">
        <row r="1">
          <cell r="J1">
            <v>1.7453292519943295E-2</v>
          </cell>
        </row>
      </sheetData>
      <sheetData sheetId="7719">
        <row r="1">
          <cell r="J1">
            <v>1.7453292519943295E-2</v>
          </cell>
        </row>
      </sheetData>
      <sheetData sheetId="7720">
        <row r="1">
          <cell r="J1">
            <v>1.7453292519943295E-2</v>
          </cell>
        </row>
      </sheetData>
      <sheetData sheetId="7721" refreshError="1"/>
      <sheetData sheetId="7722" refreshError="1"/>
      <sheetData sheetId="7723">
        <row r="1">
          <cell r="J1">
            <v>1.7453292519943295E-2</v>
          </cell>
        </row>
      </sheetData>
      <sheetData sheetId="7724">
        <row r="1">
          <cell r="J1">
            <v>1.7453292519943295E-2</v>
          </cell>
        </row>
      </sheetData>
      <sheetData sheetId="7725">
        <row r="1">
          <cell r="J1">
            <v>1.7453292519943295E-2</v>
          </cell>
        </row>
      </sheetData>
      <sheetData sheetId="7726">
        <row r="1">
          <cell r="J1">
            <v>1.7453292519943295E-2</v>
          </cell>
        </row>
      </sheetData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>
        <row r="1">
          <cell r="J1">
            <v>1.7453292519943295E-2</v>
          </cell>
        </row>
      </sheetData>
      <sheetData sheetId="7733">
        <row r="1">
          <cell r="J1">
            <v>1.7453292519943295E-2</v>
          </cell>
        </row>
      </sheetData>
      <sheetData sheetId="7734" refreshError="1"/>
      <sheetData sheetId="7735" refreshError="1"/>
      <sheetData sheetId="7736">
        <row r="1">
          <cell r="J1">
            <v>1.7453292519943295E-2</v>
          </cell>
        </row>
      </sheetData>
      <sheetData sheetId="7737" refreshError="1"/>
      <sheetData sheetId="7738" refreshError="1"/>
      <sheetData sheetId="7739">
        <row r="1">
          <cell r="J1">
            <v>1.7453292519943295E-2</v>
          </cell>
        </row>
      </sheetData>
      <sheetData sheetId="7740">
        <row r="1">
          <cell r="J1">
            <v>1.7453292519943295E-2</v>
          </cell>
        </row>
      </sheetData>
      <sheetData sheetId="7741">
        <row r="1">
          <cell r="J1">
            <v>1.7453292519943295E-2</v>
          </cell>
        </row>
      </sheetData>
      <sheetData sheetId="7742">
        <row r="1">
          <cell r="J1">
            <v>1.7453292519943295E-2</v>
          </cell>
        </row>
      </sheetData>
      <sheetData sheetId="7743">
        <row r="1">
          <cell r="J1">
            <v>1.7453292519943295E-2</v>
          </cell>
        </row>
      </sheetData>
      <sheetData sheetId="7744">
        <row r="1">
          <cell r="J1">
            <v>1.7453292519943295E-2</v>
          </cell>
        </row>
      </sheetData>
      <sheetData sheetId="7745">
        <row r="1">
          <cell r="J1">
            <v>1.7453292519943295E-2</v>
          </cell>
        </row>
      </sheetData>
      <sheetData sheetId="7746">
        <row r="1">
          <cell r="J1">
            <v>1.7453292519943295E-2</v>
          </cell>
        </row>
      </sheetData>
      <sheetData sheetId="7747">
        <row r="1">
          <cell r="J1">
            <v>1.7453292519943295E-2</v>
          </cell>
        </row>
      </sheetData>
      <sheetData sheetId="7748">
        <row r="1">
          <cell r="J1">
            <v>1.7453292519943295E-2</v>
          </cell>
        </row>
      </sheetData>
      <sheetData sheetId="7749">
        <row r="1">
          <cell r="J1">
            <v>1.7453292519943295E-2</v>
          </cell>
        </row>
      </sheetData>
      <sheetData sheetId="7750" refreshError="1"/>
      <sheetData sheetId="7751" refreshError="1"/>
      <sheetData sheetId="7752">
        <row r="1">
          <cell r="J1">
            <v>1.7453292519943295E-2</v>
          </cell>
        </row>
      </sheetData>
      <sheetData sheetId="7753">
        <row r="1">
          <cell r="J1">
            <v>1.7453292519943295E-2</v>
          </cell>
        </row>
      </sheetData>
      <sheetData sheetId="7754">
        <row r="1">
          <cell r="J1">
            <v>1.7453292519943295E-2</v>
          </cell>
        </row>
      </sheetData>
      <sheetData sheetId="7755">
        <row r="1">
          <cell r="J1">
            <v>1.7453292519943295E-2</v>
          </cell>
        </row>
      </sheetData>
      <sheetData sheetId="7756">
        <row r="1">
          <cell r="J1">
            <v>1.7453292519943295E-2</v>
          </cell>
        </row>
      </sheetData>
      <sheetData sheetId="7757">
        <row r="1">
          <cell r="J1">
            <v>1.7453292519943295E-2</v>
          </cell>
        </row>
      </sheetData>
      <sheetData sheetId="7758" refreshError="1"/>
      <sheetData sheetId="7759">
        <row r="1">
          <cell r="J1">
            <v>1.7453292519943295E-2</v>
          </cell>
        </row>
      </sheetData>
      <sheetData sheetId="7760">
        <row r="1">
          <cell r="J1">
            <v>1.7453292519943295E-2</v>
          </cell>
        </row>
      </sheetData>
      <sheetData sheetId="7761">
        <row r="1">
          <cell r="J1">
            <v>1.7453292519943295E-2</v>
          </cell>
        </row>
      </sheetData>
      <sheetData sheetId="7762">
        <row r="1">
          <cell r="J1">
            <v>1.7453292519943295E-2</v>
          </cell>
        </row>
      </sheetData>
      <sheetData sheetId="7763">
        <row r="1">
          <cell r="J1">
            <v>1.7453292519943295E-2</v>
          </cell>
        </row>
      </sheetData>
      <sheetData sheetId="7764">
        <row r="1">
          <cell r="J1">
            <v>1.7453292519943295E-2</v>
          </cell>
        </row>
      </sheetData>
      <sheetData sheetId="7765">
        <row r="1">
          <cell r="J1">
            <v>1.7453292519943295E-2</v>
          </cell>
        </row>
      </sheetData>
      <sheetData sheetId="7766">
        <row r="1">
          <cell r="J1">
            <v>1.7453292519943295E-2</v>
          </cell>
        </row>
      </sheetData>
      <sheetData sheetId="7767">
        <row r="1">
          <cell r="J1">
            <v>1.7453292519943295E-2</v>
          </cell>
        </row>
      </sheetData>
      <sheetData sheetId="7768">
        <row r="1">
          <cell r="J1">
            <v>1.7453292519943295E-2</v>
          </cell>
        </row>
      </sheetData>
      <sheetData sheetId="7769">
        <row r="1">
          <cell r="J1">
            <v>1.7453292519943295E-2</v>
          </cell>
        </row>
      </sheetData>
      <sheetData sheetId="7770">
        <row r="1">
          <cell r="J1">
            <v>1.7453292519943295E-2</v>
          </cell>
        </row>
      </sheetData>
      <sheetData sheetId="7771">
        <row r="1">
          <cell r="J1">
            <v>1.7453292519943295E-2</v>
          </cell>
        </row>
      </sheetData>
      <sheetData sheetId="7772">
        <row r="1">
          <cell r="J1">
            <v>1.7453292519943295E-2</v>
          </cell>
        </row>
      </sheetData>
      <sheetData sheetId="7773">
        <row r="1">
          <cell r="J1">
            <v>1.7453292519943295E-2</v>
          </cell>
        </row>
      </sheetData>
      <sheetData sheetId="7774">
        <row r="1">
          <cell r="J1">
            <v>1.7453292519943295E-2</v>
          </cell>
        </row>
      </sheetData>
      <sheetData sheetId="7775">
        <row r="1">
          <cell r="J1">
            <v>1.7453292519943295E-2</v>
          </cell>
        </row>
      </sheetData>
      <sheetData sheetId="7776">
        <row r="1">
          <cell r="J1">
            <v>1.7453292519943295E-2</v>
          </cell>
        </row>
      </sheetData>
      <sheetData sheetId="7777">
        <row r="1">
          <cell r="J1">
            <v>1.7453292519943295E-2</v>
          </cell>
        </row>
      </sheetData>
      <sheetData sheetId="7778">
        <row r="1">
          <cell r="J1">
            <v>1.7453292519943295E-2</v>
          </cell>
        </row>
      </sheetData>
      <sheetData sheetId="7779">
        <row r="1">
          <cell r="J1">
            <v>1.7453292519943295E-2</v>
          </cell>
        </row>
      </sheetData>
      <sheetData sheetId="7780">
        <row r="1">
          <cell r="J1">
            <v>1.7453292519943295E-2</v>
          </cell>
        </row>
      </sheetData>
      <sheetData sheetId="7781">
        <row r="1">
          <cell r="J1">
            <v>1.7453292519943295E-2</v>
          </cell>
        </row>
      </sheetData>
      <sheetData sheetId="7782" refreshError="1"/>
      <sheetData sheetId="7783" refreshError="1"/>
      <sheetData sheetId="7784" refreshError="1"/>
      <sheetData sheetId="7785" refreshError="1"/>
      <sheetData sheetId="7786">
        <row r="1">
          <cell r="J1">
            <v>1.7453292519943295E-2</v>
          </cell>
        </row>
      </sheetData>
      <sheetData sheetId="7787" refreshError="1"/>
      <sheetData sheetId="7788" refreshError="1"/>
      <sheetData sheetId="7789" refreshError="1"/>
      <sheetData sheetId="7790">
        <row r="1">
          <cell r="J1">
            <v>1.7453292519943295E-2</v>
          </cell>
        </row>
      </sheetData>
      <sheetData sheetId="7791">
        <row r="1">
          <cell r="J1">
            <v>1.7453292519943295E-2</v>
          </cell>
        </row>
      </sheetData>
      <sheetData sheetId="7792">
        <row r="1">
          <cell r="J1">
            <v>1.7453292519943295E-2</v>
          </cell>
        </row>
      </sheetData>
      <sheetData sheetId="7793">
        <row r="1">
          <cell r="J1">
            <v>1.7453292519943295E-2</v>
          </cell>
        </row>
      </sheetData>
      <sheetData sheetId="7794">
        <row r="1">
          <cell r="J1">
            <v>1.7453292519943295E-2</v>
          </cell>
        </row>
      </sheetData>
      <sheetData sheetId="7795">
        <row r="1">
          <cell r="J1">
            <v>1.7453292519943295E-2</v>
          </cell>
        </row>
      </sheetData>
      <sheetData sheetId="7796">
        <row r="1">
          <cell r="J1">
            <v>1.7453292519943295E-2</v>
          </cell>
        </row>
      </sheetData>
      <sheetData sheetId="7797">
        <row r="1">
          <cell r="J1">
            <v>1.7453292519943295E-2</v>
          </cell>
        </row>
      </sheetData>
      <sheetData sheetId="7798">
        <row r="1">
          <cell r="J1">
            <v>1.7453292519943295E-2</v>
          </cell>
        </row>
      </sheetData>
      <sheetData sheetId="7799">
        <row r="1">
          <cell r="J1">
            <v>1.7453292519943295E-2</v>
          </cell>
        </row>
      </sheetData>
      <sheetData sheetId="7800">
        <row r="1">
          <cell r="J1">
            <v>1.7453292519943295E-2</v>
          </cell>
        </row>
      </sheetData>
      <sheetData sheetId="7801">
        <row r="1">
          <cell r="J1">
            <v>1.7453292519943295E-2</v>
          </cell>
        </row>
      </sheetData>
      <sheetData sheetId="7802">
        <row r="1">
          <cell r="J1">
            <v>1.7453292519943295E-2</v>
          </cell>
        </row>
      </sheetData>
      <sheetData sheetId="7803">
        <row r="1">
          <cell r="J1">
            <v>1.7453292519943295E-2</v>
          </cell>
        </row>
      </sheetData>
      <sheetData sheetId="7804">
        <row r="1">
          <cell r="J1">
            <v>1.7453292519943295E-2</v>
          </cell>
        </row>
      </sheetData>
      <sheetData sheetId="7805">
        <row r="1">
          <cell r="J1">
            <v>1.7453292519943295E-2</v>
          </cell>
        </row>
      </sheetData>
      <sheetData sheetId="7806">
        <row r="1">
          <cell r="J1">
            <v>1.7453292519943295E-2</v>
          </cell>
        </row>
      </sheetData>
      <sheetData sheetId="7807">
        <row r="1">
          <cell r="J1">
            <v>1.7453292519943295E-2</v>
          </cell>
        </row>
      </sheetData>
      <sheetData sheetId="7808">
        <row r="1">
          <cell r="J1">
            <v>1.7453292519943295E-2</v>
          </cell>
        </row>
      </sheetData>
      <sheetData sheetId="7809">
        <row r="1">
          <cell r="J1">
            <v>1.7453292519943295E-2</v>
          </cell>
        </row>
      </sheetData>
      <sheetData sheetId="7810">
        <row r="1">
          <cell r="J1">
            <v>1.7453292519943295E-2</v>
          </cell>
        </row>
      </sheetData>
      <sheetData sheetId="7811" refreshError="1"/>
      <sheetData sheetId="7812" refreshError="1"/>
      <sheetData sheetId="7813">
        <row r="1">
          <cell r="J1">
            <v>1.7453292519943295E-2</v>
          </cell>
        </row>
      </sheetData>
      <sheetData sheetId="7814">
        <row r="1">
          <cell r="J1">
            <v>1.7453292519943295E-2</v>
          </cell>
        </row>
      </sheetData>
      <sheetData sheetId="7815" refreshError="1"/>
      <sheetData sheetId="7816">
        <row r="1">
          <cell r="J1">
            <v>1.7453292519943295E-2</v>
          </cell>
        </row>
      </sheetData>
      <sheetData sheetId="7817">
        <row r="1">
          <cell r="J1">
            <v>1.7453292519943295E-2</v>
          </cell>
        </row>
      </sheetData>
      <sheetData sheetId="7818" refreshError="1"/>
      <sheetData sheetId="7819" refreshError="1"/>
      <sheetData sheetId="7820">
        <row r="1">
          <cell r="J1">
            <v>1.7453292519943295E-2</v>
          </cell>
        </row>
      </sheetData>
      <sheetData sheetId="7821">
        <row r="1">
          <cell r="J1">
            <v>1.7453292519943295E-2</v>
          </cell>
        </row>
      </sheetData>
      <sheetData sheetId="7822">
        <row r="1">
          <cell r="J1">
            <v>1.7453292519943295E-2</v>
          </cell>
        </row>
      </sheetData>
      <sheetData sheetId="7823">
        <row r="1">
          <cell r="J1">
            <v>1.7453292519943295E-2</v>
          </cell>
        </row>
      </sheetData>
      <sheetData sheetId="7824">
        <row r="1">
          <cell r="J1">
            <v>1.7453292519943295E-2</v>
          </cell>
        </row>
      </sheetData>
      <sheetData sheetId="7825">
        <row r="1">
          <cell r="J1">
            <v>1.7453292519943295E-2</v>
          </cell>
        </row>
      </sheetData>
      <sheetData sheetId="7826">
        <row r="1">
          <cell r="J1">
            <v>1.7453292519943295E-2</v>
          </cell>
        </row>
      </sheetData>
      <sheetData sheetId="7827">
        <row r="1">
          <cell r="J1">
            <v>1.7453292519943295E-2</v>
          </cell>
        </row>
      </sheetData>
      <sheetData sheetId="7828">
        <row r="1">
          <cell r="J1">
            <v>1.7453292519943295E-2</v>
          </cell>
        </row>
      </sheetData>
      <sheetData sheetId="7829">
        <row r="1">
          <cell r="J1">
            <v>1.7453292519943295E-2</v>
          </cell>
        </row>
      </sheetData>
      <sheetData sheetId="7830">
        <row r="1">
          <cell r="J1">
            <v>1.7453292519943295E-2</v>
          </cell>
        </row>
      </sheetData>
      <sheetData sheetId="7831">
        <row r="1">
          <cell r="J1">
            <v>1.7453292519943295E-2</v>
          </cell>
        </row>
      </sheetData>
      <sheetData sheetId="7832">
        <row r="1">
          <cell r="J1">
            <v>1.7453292519943295E-2</v>
          </cell>
        </row>
      </sheetData>
      <sheetData sheetId="7833">
        <row r="1">
          <cell r="J1">
            <v>1.7453292519943295E-2</v>
          </cell>
        </row>
      </sheetData>
      <sheetData sheetId="7834">
        <row r="1">
          <cell r="J1">
            <v>1.7453292519943295E-2</v>
          </cell>
        </row>
      </sheetData>
      <sheetData sheetId="7835">
        <row r="1">
          <cell r="J1">
            <v>1.7453292519943295E-2</v>
          </cell>
        </row>
      </sheetData>
      <sheetData sheetId="7836">
        <row r="1">
          <cell r="J1">
            <v>1.7453292519943295E-2</v>
          </cell>
        </row>
      </sheetData>
      <sheetData sheetId="7837">
        <row r="1">
          <cell r="J1">
            <v>1.7453292519943295E-2</v>
          </cell>
        </row>
      </sheetData>
      <sheetData sheetId="7838">
        <row r="1">
          <cell r="J1">
            <v>1.7453292519943295E-2</v>
          </cell>
        </row>
      </sheetData>
      <sheetData sheetId="7839">
        <row r="1">
          <cell r="J1">
            <v>1.7453292519943295E-2</v>
          </cell>
        </row>
      </sheetData>
      <sheetData sheetId="7840">
        <row r="1">
          <cell r="J1">
            <v>1.7453292519943295E-2</v>
          </cell>
        </row>
      </sheetData>
      <sheetData sheetId="7841">
        <row r="1">
          <cell r="J1">
            <v>1.7453292519943295E-2</v>
          </cell>
        </row>
      </sheetData>
      <sheetData sheetId="7842" refreshError="1"/>
      <sheetData sheetId="7843">
        <row r="1">
          <cell r="J1">
            <v>1.7453292519943295E-2</v>
          </cell>
        </row>
      </sheetData>
      <sheetData sheetId="7844">
        <row r="1">
          <cell r="J1">
            <v>1.7453292519943295E-2</v>
          </cell>
        </row>
      </sheetData>
      <sheetData sheetId="7845" refreshError="1"/>
      <sheetData sheetId="7846" refreshError="1"/>
      <sheetData sheetId="7847">
        <row r="1">
          <cell r="J1">
            <v>1.7453292519943295E-2</v>
          </cell>
        </row>
      </sheetData>
      <sheetData sheetId="7848" refreshError="1"/>
      <sheetData sheetId="7849" refreshError="1"/>
      <sheetData sheetId="7850" refreshError="1"/>
      <sheetData sheetId="7851" refreshError="1"/>
      <sheetData sheetId="7852">
        <row r="1">
          <cell r="J1">
            <v>1.7453292519943295E-2</v>
          </cell>
        </row>
      </sheetData>
      <sheetData sheetId="7853">
        <row r="1">
          <cell r="J1">
            <v>1.7453292519943295E-2</v>
          </cell>
        </row>
      </sheetData>
      <sheetData sheetId="7854">
        <row r="1">
          <cell r="J1">
            <v>1.7453292519943295E-2</v>
          </cell>
        </row>
      </sheetData>
      <sheetData sheetId="7855">
        <row r="1">
          <cell r="J1">
            <v>1.7453292519943295E-2</v>
          </cell>
        </row>
      </sheetData>
      <sheetData sheetId="7856">
        <row r="1">
          <cell r="J1">
            <v>1.7453292519943295E-2</v>
          </cell>
        </row>
      </sheetData>
      <sheetData sheetId="7857">
        <row r="1">
          <cell r="J1">
            <v>1.7453292519943295E-2</v>
          </cell>
        </row>
      </sheetData>
      <sheetData sheetId="7858">
        <row r="1">
          <cell r="J1">
            <v>1.7453292519943295E-2</v>
          </cell>
        </row>
      </sheetData>
      <sheetData sheetId="7859">
        <row r="1">
          <cell r="J1">
            <v>1.7453292519943295E-2</v>
          </cell>
        </row>
      </sheetData>
      <sheetData sheetId="7860">
        <row r="1">
          <cell r="J1">
            <v>1.7453292519943295E-2</v>
          </cell>
        </row>
      </sheetData>
      <sheetData sheetId="7861">
        <row r="1">
          <cell r="J1">
            <v>1.7453292519943295E-2</v>
          </cell>
        </row>
      </sheetData>
      <sheetData sheetId="7862">
        <row r="1">
          <cell r="J1">
            <v>1.7453292519943295E-2</v>
          </cell>
        </row>
      </sheetData>
      <sheetData sheetId="7863">
        <row r="1">
          <cell r="J1">
            <v>1.7453292519943295E-2</v>
          </cell>
        </row>
      </sheetData>
      <sheetData sheetId="7864">
        <row r="1">
          <cell r="J1">
            <v>1.7453292519943295E-2</v>
          </cell>
        </row>
      </sheetData>
      <sheetData sheetId="7865">
        <row r="1">
          <cell r="J1">
            <v>1.7453292519943295E-2</v>
          </cell>
        </row>
      </sheetData>
      <sheetData sheetId="7866">
        <row r="1">
          <cell r="J1">
            <v>1.7453292519943295E-2</v>
          </cell>
        </row>
      </sheetData>
      <sheetData sheetId="7867">
        <row r="1">
          <cell r="J1">
            <v>1.7453292519943295E-2</v>
          </cell>
        </row>
      </sheetData>
      <sheetData sheetId="7868">
        <row r="1">
          <cell r="J1">
            <v>1.7453292519943295E-2</v>
          </cell>
        </row>
      </sheetData>
      <sheetData sheetId="7869">
        <row r="1">
          <cell r="J1">
            <v>1.7453292519943295E-2</v>
          </cell>
        </row>
      </sheetData>
      <sheetData sheetId="7870">
        <row r="1">
          <cell r="J1">
            <v>1.7453292519943295E-2</v>
          </cell>
        </row>
      </sheetData>
      <sheetData sheetId="7871">
        <row r="1">
          <cell r="J1">
            <v>1.7453292519943295E-2</v>
          </cell>
        </row>
      </sheetData>
      <sheetData sheetId="7872">
        <row r="1">
          <cell r="J1">
            <v>1.7453292519943295E-2</v>
          </cell>
        </row>
      </sheetData>
      <sheetData sheetId="7873">
        <row r="1">
          <cell r="J1">
            <v>1.7453292519943295E-2</v>
          </cell>
        </row>
      </sheetData>
      <sheetData sheetId="7874" refreshError="1"/>
      <sheetData sheetId="7875">
        <row r="1">
          <cell r="J1">
            <v>1.7453292519943295E-2</v>
          </cell>
        </row>
      </sheetData>
      <sheetData sheetId="7876">
        <row r="1">
          <cell r="J1">
            <v>1.7453292519943295E-2</v>
          </cell>
        </row>
      </sheetData>
      <sheetData sheetId="7877">
        <row r="1">
          <cell r="J1">
            <v>1.7453292519943295E-2</v>
          </cell>
        </row>
      </sheetData>
      <sheetData sheetId="7878" refreshError="1"/>
      <sheetData sheetId="7879" refreshError="1"/>
      <sheetData sheetId="7880" refreshError="1"/>
      <sheetData sheetId="7881">
        <row r="1">
          <cell r="J1">
            <v>1.7453292519943295E-2</v>
          </cell>
        </row>
      </sheetData>
      <sheetData sheetId="7882" refreshError="1"/>
      <sheetData sheetId="7883">
        <row r="1">
          <cell r="J1">
            <v>1.7453292519943295E-2</v>
          </cell>
        </row>
      </sheetData>
      <sheetData sheetId="7884">
        <row r="1">
          <cell r="J1">
            <v>1.7453292519943295E-2</v>
          </cell>
        </row>
      </sheetData>
      <sheetData sheetId="7885">
        <row r="1">
          <cell r="J1">
            <v>1.7453292519943295E-2</v>
          </cell>
        </row>
      </sheetData>
      <sheetData sheetId="7886">
        <row r="1">
          <cell r="J1">
            <v>1.7453292519943295E-2</v>
          </cell>
        </row>
      </sheetData>
      <sheetData sheetId="7887">
        <row r="1">
          <cell r="J1">
            <v>1.7453292519943295E-2</v>
          </cell>
        </row>
      </sheetData>
      <sheetData sheetId="7888">
        <row r="1">
          <cell r="J1">
            <v>1.7453292519943295E-2</v>
          </cell>
        </row>
      </sheetData>
      <sheetData sheetId="7889">
        <row r="1">
          <cell r="J1">
            <v>1.7453292519943295E-2</v>
          </cell>
        </row>
      </sheetData>
      <sheetData sheetId="7890">
        <row r="1">
          <cell r="J1">
            <v>1.7453292519943295E-2</v>
          </cell>
        </row>
      </sheetData>
      <sheetData sheetId="7891">
        <row r="1">
          <cell r="J1">
            <v>1.7453292519943295E-2</v>
          </cell>
        </row>
      </sheetData>
      <sheetData sheetId="7892">
        <row r="1">
          <cell r="J1">
            <v>1.7453292519943295E-2</v>
          </cell>
        </row>
      </sheetData>
      <sheetData sheetId="7893">
        <row r="1">
          <cell r="J1">
            <v>1.7453292519943295E-2</v>
          </cell>
        </row>
      </sheetData>
      <sheetData sheetId="7894">
        <row r="1">
          <cell r="J1">
            <v>1.7453292519943295E-2</v>
          </cell>
        </row>
      </sheetData>
      <sheetData sheetId="7895">
        <row r="1">
          <cell r="J1">
            <v>1.7453292519943295E-2</v>
          </cell>
        </row>
      </sheetData>
      <sheetData sheetId="7896">
        <row r="1">
          <cell r="J1">
            <v>1.7453292519943295E-2</v>
          </cell>
        </row>
      </sheetData>
      <sheetData sheetId="7897">
        <row r="1">
          <cell r="J1">
            <v>1.7453292519943295E-2</v>
          </cell>
        </row>
      </sheetData>
      <sheetData sheetId="7898">
        <row r="1">
          <cell r="J1">
            <v>1.7453292519943295E-2</v>
          </cell>
        </row>
      </sheetData>
      <sheetData sheetId="7899">
        <row r="1">
          <cell r="J1">
            <v>1.7453292519943295E-2</v>
          </cell>
        </row>
      </sheetData>
      <sheetData sheetId="7900">
        <row r="1">
          <cell r="J1">
            <v>1.7453292519943295E-2</v>
          </cell>
        </row>
      </sheetData>
      <sheetData sheetId="7901">
        <row r="1">
          <cell r="J1">
            <v>1.7453292519943295E-2</v>
          </cell>
        </row>
      </sheetData>
      <sheetData sheetId="7902">
        <row r="1">
          <cell r="J1">
            <v>1.7453292519943295E-2</v>
          </cell>
        </row>
      </sheetData>
      <sheetData sheetId="7903" refreshError="1"/>
      <sheetData sheetId="7904" refreshError="1"/>
      <sheetData sheetId="7905">
        <row r="1">
          <cell r="J1">
            <v>1.7453292519943295E-2</v>
          </cell>
        </row>
      </sheetData>
      <sheetData sheetId="7906">
        <row r="1">
          <cell r="J1">
            <v>1.7453292519943295E-2</v>
          </cell>
        </row>
      </sheetData>
      <sheetData sheetId="7907">
        <row r="1">
          <cell r="J1">
            <v>1.7453292519943295E-2</v>
          </cell>
        </row>
      </sheetData>
      <sheetData sheetId="7908" refreshError="1"/>
      <sheetData sheetId="7909">
        <row r="1">
          <cell r="J1">
            <v>1.7453292519943295E-2</v>
          </cell>
        </row>
      </sheetData>
      <sheetData sheetId="7910">
        <row r="1">
          <cell r="J1">
            <v>1.7453292519943295E-2</v>
          </cell>
        </row>
      </sheetData>
      <sheetData sheetId="7911">
        <row r="1">
          <cell r="J1">
            <v>1.7453292519943295E-2</v>
          </cell>
        </row>
      </sheetData>
      <sheetData sheetId="7912" refreshError="1"/>
      <sheetData sheetId="7913" refreshError="1"/>
      <sheetData sheetId="7914" refreshError="1"/>
      <sheetData sheetId="7915" refreshError="1"/>
      <sheetData sheetId="7916">
        <row r="1">
          <cell r="J1">
            <v>1.7453292519943295E-2</v>
          </cell>
        </row>
      </sheetData>
      <sheetData sheetId="7917" refreshError="1"/>
      <sheetData sheetId="7918">
        <row r="1">
          <cell r="J1">
            <v>1.7453292519943295E-2</v>
          </cell>
        </row>
      </sheetData>
      <sheetData sheetId="7919">
        <row r="1">
          <cell r="J1">
            <v>1.7453292519943295E-2</v>
          </cell>
        </row>
      </sheetData>
      <sheetData sheetId="7920">
        <row r="1">
          <cell r="J1">
            <v>1.7453292519943295E-2</v>
          </cell>
        </row>
      </sheetData>
      <sheetData sheetId="7921">
        <row r="1">
          <cell r="J1">
            <v>1.7453292519943295E-2</v>
          </cell>
        </row>
      </sheetData>
      <sheetData sheetId="7922">
        <row r="1">
          <cell r="J1">
            <v>1.7453292519943295E-2</v>
          </cell>
        </row>
      </sheetData>
      <sheetData sheetId="7923">
        <row r="1">
          <cell r="J1">
            <v>1.7453292519943295E-2</v>
          </cell>
        </row>
      </sheetData>
      <sheetData sheetId="7924">
        <row r="1">
          <cell r="J1">
            <v>1.7453292519943295E-2</v>
          </cell>
        </row>
      </sheetData>
      <sheetData sheetId="7925" refreshError="1"/>
      <sheetData sheetId="7926">
        <row r="1">
          <cell r="J1">
            <v>1.7453292519943295E-2</v>
          </cell>
        </row>
      </sheetData>
      <sheetData sheetId="7927" refreshError="1"/>
      <sheetData sheetId="7928" refreshError="1"/>
      <sheetData sheetId="7929">
        <row r="1">
          <cell r="J1">
            <v>1.7453292519943295E-2</v>
          </cell>
        </row>
      </sheetData>
      <sheetData sheetId="7930">
        <row r="1">
          <cell r="J1">
            <v>1.7453292519943295E-2</v>
          </cell>
        </row>
      </sheetData>
      <sheetData sheetId="7931">
        <row r="1">
          <cell r="J1">
            <v>1.7453292519943295E-2</v>
          </cell>
        </row>
      </sheetData>
      <sheetData sheetId="7932" refreshError="1"/>
      <sheetData sheetId="7933">
        <row r="1">
          <cell r="J1">
            <v>1.7453292519943295E-2</v>
          </cell>
        </row>
      </sheetData>
      <sheetData sheetId="7934" refreshError="1"/>
      <sheetData sheetId="7935" refreshError="1"/>
      <sheetData sheetId="7936" refreshError="1"/>
      <sheetData sheetId="7937" refreshError="1"/>
      <sheetData sheetId="7938">
        <row r="1">
          <cell r="J1">
            <v>1.7453292519943295E-2</v>
          </cell>
        </row>
      </sheetData>
      <sheetData sheetId="7939">
        <row r="1">
          <cell r="J1">
            <v>1.7453292519943295E-2</v>
          </cell>
        </row>
      </sheetData>
      <sheetData sheetId="7940" refreshError="1"/>
      <sheetData sheetId="7941" refreshError="1"/>
      <sheetData sheetId="7942" refreshError="1"/>
      <sheetData sheetId="7943">
        <row r="1">
          <cell r="J1">
            <v>1.7453292519943295E-2</v>
          </cell>
        </row>
      </sheetData>
      <sheetData sheetId="7944">
        <row r="1">
          <cell r="J1">
            <v>1.7453292519943295E-2</v>
          </cell>
        </row>
      </sheetData>
      <sheetData sheetId="7945">
        <row r="1">
          <cell r="J1">
            <v>1.7453292519943295E-2</v>
          </cell>
        </row>
      </sheetData>
      <sheetData sheetId="7946">
        <row r="1">
          <cell r="J1">
            <v>1.7453292519943295E-2</v>
          </cell>
        </row>
      </sheetData>
      <sheetData sheetId="7947">
        <row r="1">
          <cell r="J1">
            <v>1.7453292519943295E-2</v>
          </cell>
        </row>
      </sheetData>
      <sheetData sheetId="7948">
        <row r="1">
          <cell r="J1">
            <v>1.7453292519943295E-2</v>
          </cell>
        </row>
      </sheetData>
      <sheetData sheetId="7949">
        <row r="1">
          <cell r="J1">
            <v>1.7453292519943295E-2</v>
          </cell>
        </row>
      </sheetData>
      <sheetData sheetId="7950">
        <row r="1">
          <cell r="J1">
            <v>1.7453292519943295E-2</v>
          </cell>
        </row>
      </sheetData>
      <sheetData sheetId="7951">
        <row r="1">
          <cell r="J1">
            <v>1.7453292519943295E-2</v>
          </cell>
        </row>
      </sheetData>
      <sheetData sheetId="7952">
        <row r="1">
          <cell r="J1">
            <v>1.7453292519943295E-2</v>
          </cell>
        </row>
      </sheetData>
      <sheetData sheetId="7953">
        <row r="1">
          <cell r="J1">
            <v>1.7453292519943295E-2</v>
          </cell>
        </row>
      </sheetData>
      <sheetData sheetId="7954">
        <row r="1">
          <cell r="J1">
            <v>1.7453292519943295E-2</v>
          </cell>
        </row>
      </sheetData>
      <sheetData sheetId="7955">
        <row r="1">
          <cell r="J1">
            <v>1.7453292519943295E-2</v>
          </cell>
        </row>
      </sheetData>
      <sheetData sheetId="7956">
        <row r="1">
          <cell r="J1">
            <v>1.7453292519943295E-2</v>
          </cell>
        </row>
      </sheetData>
      <sheetData sheetId="7957">
        <row r="1">
          <cell r="J1">
            <v>1.7453292519943295E-2</v>
          </cell>
        </row>
      </sheetData>
      <sheetData sheetId="7958">
        <row r="1">
          <cell r="J1">
            <v>1.7453292519943295E-2</v>
          </cell>
        </row>
      </sheetData>
      <sheetData sheetId="7959">
        <row r="1">
          <cell r="J1">
            <v>1.7453292519943295E-2</v>
          </cell>
        </row>
      </sheetData>
      <sheetData sheetId="7960">
        <row r="1">
          <cell r="J1">
            <v>1.7453292519943295E-2</v>
          </cell>
        </row>
      </sheetData>
      <sheetData sheetId="7961">
        <row r="1">
          <cell r="J1">
            <v>1.7453292519943295E-2</v>
          </cell>
        </row>
      </sheetData>
      <sheetData sheetId="7962">
        <row r="1">
          <cell r="J1">
            <v>1.7453292519943295E-2</v>
          </cell>
        </row>
      </sheetData>
      <sheetData sheetId="7963" refreshError="1"/>
      <sheetData sheetId="7964" refreshError="1"/>
      <sheetData sheetId="7965">
        <row r="1">
          <cell r="J1">
            <v>1.7453292519943295E-2</v>
          </cell>
        </row>
      </sheetData>
      <sheetData sheetId="7966">
        <row r="1">
          <cell r="J1">
            <v>1.7453292519943295E-2</v>
          </cell>
        </row>
      </sheetData>
      <sheetData sheetId="7967" refreshError="1"/>
      <sheetData sheetId="7968">
        <row r="1">
          <cell r="J1">
            <v>1.7453292519943295E-2</v>
          </cell>
        </row>
      </sheetData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>
        <row r="1">
          <cell r="J1">
            <v>1.7453292519943295E-2</v>
          </cell>
        </row>
      </sheetData>
      <sheetData sheetId="7975">
        <row r="1">
          <cell r="J1">
            <v>1.7453292519943295E-2</v>
          </cell>
        </row>
      </sheetData>
      <sheetData sheetId="7976">
        <row r="1">
          <cell r="J1">
            <v>1.7453292519943295E-2</v>
          </cell>
        </row>
      </sheetData>
      <sheetData sheetId="7977">
        <row r="1">
          <cell r="J1">
            <v>1.7453292519943295E-2</v>
          </cell>
        </row>
      </sheetData>
      <sheetData sheetId="7978">
        <row r="1">
          <cell r="J1">
            <v>1.7453292519943295E-2</v>
          </cell>
        </row>
      </sheetData>
      <sheetData sheetId="7979">
        <row r="1">
          <cell r="J1">
            <v>1.7453292519943295E-2</v>
          </cell>
        </row>
      </sheetData>
      <sheetData sheetId="7980">
        <row r="1">
          <cell r="J1">
            <v>1.7453292519943295E-2</v>
          </cell>
        </row>
      </sheetData>
      <sheetData sheetId="7981">
        <row r="1">
          <cell r="J1">
            <v>1.7453292519943295E-2</v>
          </cell>
        </row>
      </sheetData>
      <sheetData sheetId="7982">
        <row r="1">
          <cell r="J1">
            <v>1.7453292519943295E-2</v>
          </cell>
        </row>
      </sheetData>
      <sheetData sheetId="7983">
        <row r="1">
          <cell r="J1">
            <v>1.7453292519943295E-2</v>
          </cell>
        </row>
      </sheetData>
      <sheetData sheetId="7984">
        <row r="1">
          <cell r="J1">
            <v>1.7453292519943295E-2</v>
          </cell>
        </row>
      </sheetData>
      <sheetData sheetId="7985">
        <row r="1">
          <cell r="J1">
            <v>1.7453292519943295E-2</v>
          </cell>
        </row>
      </sheetData>
      <sheetData sheetId="7986">
        <row r="1">
          <cell r="J1">
            <v>1.7453292519943295E-2</v>
          </cell>
        </row>
      </sheetData>
      <sheetData sheetId="7987">
        <row r="1">
          <cell r="J1">
            <v>1.7453292519943295E-2</v>
          </cell>
        </row>
      </sheetData>
      <sheetData sheetId="7988">
        <row r="1">
          <cell r="J1">
            <v>1.7453292519943295E-2</v>
          </cell>
        </row>
      </sheetData>
      <sheetData sheetId="7989">
        <row r="1">
          <cell r="J1">
            <v>1.7453292519943295E-2</v>
          </cell>
        </row>
      </sheetData>
      <sheetData sheetId="7990">
        <row r="1">
          <cell r="J1">
            <v>1.7453292519943295E-2</v>
          </cell>
        </row>
      </sheetData>
      <sheetData sheetId="7991">
        <row r="1">
          <cell r="J1">
            <v>1.7453292519943295E-2</v>
          </cell>
        </row>
      </sheetData>
      <sheetData sheetId="7992">
        <row r="1">
          <cell r="J1">
            <v>1.7453292519943295E-2</v>
          </cell>
        </row>
      </sheetData>
      <sheetData sheetId="7993">
        <row r="1">
          <cell r="J1">
            <v>1.7453292519943295E-2</v>
          </cell>
        </row>
      </sheetData>
      <sheetData sheetId="7994" refreshError="1"/>
      <sheetData sheetId="7995">
        <row r="1">
          <cell r="J1">
            <v>1.7453292519943295E-2</v>
          </cell>
        </row>
      </sheetData>
      <sheetData sheetId="7996">
        <row r="1">
          <cell r="J1">
            <v>1.7453292519943295E-2</v>
          </cell>
        </row>
      </sheetData>
      <sheetData sheetId="7997">
        <row r="1">
          <cell r="J1">
            <v>1.7453292519943295E-2</v>
          </cell>
        </row>
      </sheetData>
      <sheetData sheetId="7998" refreshError="1"/>
      <sheetData sheetId="7999">
        <row r="1">
          <cell r="J1">
            <v>1.7453292519943295E-2</v>
          </cell>
        </row>
      </sheetData>
      <sheetData sheetId="8000">
        <row r="1">
          <cell r="J1">
            <v>1.7453292519943295E-2</v>
          </cell>
        </row>
      </sheetData>
      <sheetData sheetId="8001">
        <row r="1">
          <cell r="J1">
            <v>1.7453292519943295E-2</v>
          </cell>
        </row>
      </sheetData>
      <sheetData sheetId="8002">
        <row r="1">
          <cell r="J1">
            <v>1.7453292519943295E-2</v>
          </cell>
        </row>
      </sheetData>
      <sheetData sheetId="8003">
        <row r="1">
          <cell r="J1">
            <v>1.7453292519943295E-2</v>
          </cell>
        </row>
      </sheetData>
      <sheetData sheetId="8004" refreshError="1"/>
      <sheetData sheetId="8005" refreshError="1"/>
      <sheetData sheetId="8006" refreshError="1"/>
      <sheetData sheetId="8007">
        <row r="1">
          <cell r="J1">
            <v>1.7453292519943295E-2</v>
          </cell>
        </row>
      </sheetData>
      <sheetData sheetId="8008" refreshError="1"/>
      <sheetData sheetId="8009" refreshError="1"/>
      <sheetData sheetId="8010">
        <row r="1">
          <cell r="J1">
            <v>1.7453292519943295E-2</v>
          </cell>
        </row>
      </sheetData>
      <sheetData sheetId="8011">
        <row r="1">
          <cell r="J1">
            <v>1.7453292519943295E-2</v>
          </cell>
        </row>
      </sheetData>
      <sheetData sheetId="8012">
        <row r="1">
          <cell r="J1">
            <v>1.7453292519943295E-2</v>
          </cell>
        </row>
      </sheetData>
      <sheetData sheetId="8013">
        <row r="1">
          <cell r="J1">
            <v>1.7453292519943295E-2</v>
          </cell>
        </row>
      </sheetData>
      <sheetData sheetId="8014">
        <row r="1">
          <cell r="J1">
            <v>1.7453292519943295E-2</v>
          </cell>
        </row>
      </sheetData>
      <sheetData sheetId="8015">
        <row r="1">
          <cell r="J1">
            <v>1.7453292519943295E-2</v>
          </cell>
        </row>
      </sheetData>
      <sheetData sheetId="8016">
        <row r="1">
          <cell r="J1">
            <v>1.7453292519943295E-2</v>
          </cell>
        </row>
      </sheetData>
      <sheetData sheetId="8017">
        <row r="1">
          <cell r="J1">
            <v>1.7453292519943295E-2</v>
          </cell>
        </row>
      </sheetData>
      <sheetData sheetId="8018">
        <row r="1">
          <cell r="J1">
            <v>1.7453292519943295E-2</v>
          </cell>
        </row>
      </sheetData>
      <sheetData sheetId="8019">
        <row r="1">
          <cell r="J1">
            <v>1.7453292519943295E-2</v>
          </cell>
        </row>
      </sheetData>
      <sheetData sheetId="8020">
        <row r="1">
          <cell r="J1">
            <v>1.7453292519943295E-2</v>
          </cell>
        </row>
      </sheetData>
      <sheetData sheetId="8021">
        <row r="1">
          <cell r="J1">
            <v>1.7453292519943295E-2</v>
          </cell>
        </row>
      </sheetData>
      <sheetData sheetId="8022">
        <row r="1">
          <cell r="J1">
            <v>1.7453292519943295E-2</v>
          </cell>
        </row>
      </sheetData>
      <sheetData sheetId="8023">
        <row r="1">
          <cell r="J1">
            <v>1.7453292519943295E-2</v>
          </cell>
        </row>
      </sheetData>
      <sheetData sheetId="8024">
        <row r="1">
          <cell r="J1">
            <v>1.7453292519943295E-2</v>
          </cell>
        </row>
      </sheetData>
      <sheetData sheetId="8025">
        <row r="1">
          <cell r="J1">
            <v>1.7453292519943295E-2</v>
          </cell>
        </row>
      </sheetData>
      <sheetData sheetId="8026">
        <row r="1">
          <cell r="J1">
            <v>1.7453292519943295E-2</v>
          </cell>
        </row>
      </sheetData>
      <sheetData sheetId="8027">
        <row r="1">
          <cell r="J1">
            <v>1.7453292519943295E-2</v>
          </cell>
        </row>
      </sheetData>
      <sheetData sheetId="8028">
        <row r="1">
          <cell r="J1">
            <v>1.7453292519943295E-2</v>
          </cell>
        </row>
      </sheetData>
      <sheetData sheetId="8029">
        <row r="1">
          <cell r="J1">
            <v>1.7453292519943295E-2</v>
          </cell>
        </row>
      </sheetData>
      <sheetData sheetId="8030">
        <row r="1">
          <cell r="J1">
            <v>1.7453292519943295E-2</v>
          </cell>
        </row>
      </sheetData>
      <sheetData sheetId="8031">
        <row r="1">
          <cell r="J1">
            <v>1.7453292519943295E-2</v>
          </cell>
        </row>
      </sheetData>
      <sheetData sheetId="8032">
        <row r="1">
          <cell r="J1">
            <v>1.7453292519943295E-2</v>
          </cell>
        </row>
      </sheetData>
      <sheetData sheetId="8033">
        <row r="1">
          <cell r="J1">
            <v>1.7453292519943295E-2</v>
          </cell>
        </row>
      </sheetData>
      <sheetData sheetId="8034">
        <row r="1">
          <cell r="J1">
            <v>1.7453292519943295E-2</v>
          </cell>
        </row>
      </sheetData>
      <sheetData sheetId="8035">
        <row r="1">
          <cell r="J1">
            <v>1.7453292519943295E-2</v>
          </cell>
        </row>
      </sheetData>
      <sheetData sheetId="8036">
        <row r="1">
          <cell r="J1">
            <v>1.7453292519943295E-2</v>
          </cell>
        </row>
      </sheetData>
      <sheetData sheetId="8037" refreshError="1"/>
      <sheetData sheetId="8038" refreshError="1"/>
      <sheetData sheetId="8039">
        <row r="1">
          <cell r="J1">
            <v>1.7453292519943295E-2</v>
          </cell>
        </row>
      </sheetData>
      <sheetData sheetId="8040">
        <row r="1">
          <cell r="J1">
            <v>1.7453292519943295E-2</v>
          </cell>
        </row>
      </sheetData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>
        <row r="1">
          <cell r="J1">
            <v>1.7453292519943295E-2</v>
          </cell>
        </row>
      </sheetData>
      <sheetData sheetId="8048">
        <row r="1">
          <cell r="J1">
            <v>1.7453292519943295E-2</v>
          </cell>
        </row>
      </sheetData>
      <sheetData sheetId="8049">
        <row r="1">
          <cell r="J1">
            <v>1.7453292519943295E-2</v>
          </cell>
        </row>
      </sheetData>
      <sheetData sheetId="8050">
        <row r="1">
          <cell r="J1">
            <v>1.7453292519943295E-2</v>
          </cell>
        </row>
      </sheetData>
      <sheetData sheetId="8051">
        <row r="1">
          <cell r="J1">
            <v>1.7453292519943295E-2</v>
          </cell>
        </row>
      </sheetData>
      <sheetData sheetId="8052">
        <row r="1">
          <cell r="J1">
            <v>1.7453292519943295E-2</v>
          </cell>
        </row>
      </sheetData>
      <sheetData sheetId="8053">
        <row r="1">
          <cell r="J1">
            <v>1.7453292519943295E-2</v>
          </cell>
        </row>
      </sheetData>
      <sheetData sheetId="8054">
        <row r="1">
          <cell r="J1">
            <v>1.7453292519943295E-2</v>
          </cell>
        </row>
      </sheetData>
      <sheetData sheetId="8055">
        <row r="1">
          <cell r="J1">
            <v>1.7453292519943295E-2</v>
          </cell>
        </row>
      </sheetData>
      <sheetData sheetId="8056">
        <row r="1">
          <cell r="J1">
            <v>1.7453292519943295E-2</v>
          </cell>
        </row>
      </sheetData>
      <sheetData sheetId="8057">
        <row r="1">
          <cell r="J1">
            <v>1.7453292519943295E-2</v>
          </cell>
        </row>
      </sheetData>
      <sheetData sheetId="8058">
        <row r="1">
          <cell r="J1">
            <v>1.7453292519943295E-2</v>
          </cell>
        </row>
      </sheetData>
      <sheetData sheetId="8059">
        <row r="1">
          <cell r="J1">
            <v>1.7453292519943295E-2</v>
          </cell>
        </row>
      </sheetData>
      <sheetData sheetId="8060">
        <row r="1">
          <cell r="J1">
            <v>1.7453292519943295E-2</v>
          </cell>
        </row>
      </sheetData>
      <sheetData sheetId="8061">
        <row r="1">
          <cell r="J1">
            <v>1.7453292519943295E-2</v>
          </cell>
        </row>
      </sheetData>
      <sheetData sheetId="8062">
        <row r="1">
          <cell r="J1">
            <v>1.7453292519943295E-2</v>
          </cell>
        </row>
      </sheetData>
      <sheetData sheetId="8063">
        <row r="1">
          <cell r="J1">
            <v>1.7453292519943295E-2</v>
          </cell>
        </row>
      </sheetData>
      <sheetData sheetId="8064">
        <row r="1">
          <cell r="J1">
            <v>1.7453292519943295E-2</v>
          </cell>
        </row>
      </sheetData>
      <sheetData sheetId="8065">
        <row r="1">
          <cell r="J1">
            <v>1.7453292519943295E-2</v>
          </cell>
        </row>
      </sheetData>
      <sheetData sheetId="8066" refreshError="1"/>
      <sheetData sheetId="8067" refreshError="1"/>
      <sheetData sheetId="8068">
        <row r="1">
          <cell r="J1">
            <v>1.7453292519943295E-2</v>
          </cell>
        </row>
      </sheetData>
      <sheetData sheetId="8069">
        <row r="1">
          <cell r="J1">
            <v>1.7453292519943295E-2</v>
          </cell>
        </row>
      </sheetData>
      <sheetData sheetId="8070" refreshError="1"/>
      <sheetData sheetId="8071" refreshError="1"/>
      <sheetData sheetId="8072" refreshError="1"/>
      <sheetData sheetId="8073" refreshError="1"/>
      <sheetData sheetId="8074">
        <row r="1">
          <cell r="J1">
            <v>1.7453292519943295E-2</v>
          </cell>
        </row>
      </sheetData>
      <sheetData sheetId="8075" refreshError="1"/>
      <sheetData sheetId="8076" refreshError="1"/>
      <sheetData sheetId="8077" refreshError="1"/>
      <sheetData sheetId="8078">
        <row r="1">
          <cell r="J1">
            <v>1.7453292519943295E-2</v>
          </cell>
        </row>
      </sheetData>
      <sheetData sheetId="8079">
        <row r="1">
          <cell r="J1">
            <v>1.7453292519943295E-2</v>
          </cell>
        </row>
      </sheetData>
      <sheetData sheetId="8080">
        <row r="1">
          <cell r="J1">
            <v>1.7453292519943295E-2</v>
          </cell>
        </row>
      </sheetData>
      <sheetData sheetId="8081">
        <row r="1">
          <cell r="J1">
            <v>1.7453292519943295E-2</v>
          </cell>
        </row>
      </sheetData>
      <sheetData sheetId="8082">
        <row r="1">
          <cell r="J1">
            <v>1.7453292519943295E-2</v>
          </cell>
        </row>
      </sheetData>
      <sheetData sheetId="8083">
        <row r="1">
          <cell r="J1">
            <v>1.7453292519943295E-2</v>
          </cell>
        </row>
      </sheetData>
      <sheetData sheetId="8084">
        <row r="1">
          <cell r="J1">
            <v>1.7453292519943295E-2</v>
          </cell>
        </row>
      </sheetData>
      <sheetData sheetId="8085">
        <row r="1">
          <cell r="J1">
            <v>1.7453292519943295E-2</v>
          </cell>
        </row>
      </sheetData>
      <sheetData sheetId="8086">
        <row r="1">
          <cell r="J1">
            <v>1.7453292519943295E-2</v>
          </cell>
        </row>
      </sheetData>
      <sheetData sheetId="8087">
        <row r="1">
          <cell r="J1">
            <v>1.7453292519943295E-2</v>
          </cell>
        </row>
      </sheetData>
      <sheetData sheetId="8088">
        <row r="1">
          <cell r="J1">
            <v>1.7453292519943295E-2</v>
          </cell>
        </row>
      </sheetData>
      <sheetData sheetId="8089">
        <row r="1">
          <cell r="J1">
            <v>1.7453292519943295E-2</v>
          </cell>
        </row>
      </sheetData>
      <sheetData sheetId="8090">
        <row r="1">
          <cell r="J1">
            <v>1.7453292519943295E-2</v>
          </cell>
        </row>
      </sheetData>
      <sheetData sheetId="8091">
        <row r="1">
          <cell r="J1">
            <v>1.7453292519943295E-2</v>
          </cell>
        </row>
      </sheetData>
      <sheetData sheetId="8092">
        <row r="1">
          <cell r="J1">
            <v>1.7453292519943295E-2</v>
          </cell>
        </row>
      </sheetData>
      <sheetData sheetId="8093">
        <row r="1">
          <cell r="J1">
            <v>1.7453292519943295E-2</v>
          </cell>
        </row>
      </sheetData>
      <sheetData sheetId="8094">
        <row r="1">
          <cell r="J1">
            <v>1.7453292519943295E-2</v>
          </cell>
        </row>
      </sheetData>
      <sheetData sheetId="8095">
        <row r="1">
          <cell r="J1">
            <v>1.7453292519943295E-2</v>
          </cell>
        </row>
      </sheetData>
      <sheetData sheetId="8096" refreshError="1"/>
      <sheetData sheetId="8097" refreshError="1"/>
      <sheetData sheetId="8098">
        <row r="1">
          <cell r="J1">
            <v>1.7453292519943295E-2</v>
          </cell>
        </row>
      </sheetData>
      <sheetData sheetId="8099">
        <row r="1">
          <cell r="J1">
            <v>1.7453292519943295E-2</v>
          </cell>
        </row>
      </sheetData>
      <sheetData sheetId="8100" refreshError="1"/>
      <sheetData sheetId="8101">
        <row r="1">
          <cell r="J1">
            <v>1.7453292519943295E-2</v>
          </cell>
        </row>
      </sheetData>
      <sheetData sheetId="8102">
        <row r="1">
          <cell r="J1">
            <v>1.7453292519943295E-2</v>
          </cell>
        </row>
      </sheetData>
      <sheetData sheetId="8103">
        <row r="1">
          <cell r="J1">
            <v>1.7453292519943295E-2</v>
          </cell>
        </row>
      </sheetData>
      <sheetData sheetId="8104" refreshError="1"/>
      <sheetData sheetId="8105" refreshError="1"/>
      <sheetData sheetId="8106" refreshError="1"/>
      <sheetData sheetId="8107">
        <row r="1">
          <cell r="J1">
            <v>1.7453292519943295E-2</v>
          </cell>
        </row>
      </sheetData>
      <sheetData sheetId="8108">
        <row r="1">
          <cell r="J1">
            <v>1.7453292519943295E-2</v>
          </cell>
        </row>
      </sheetData>
      <sheetData sheetId="8109">
        <row r="1">
          <cell r="J1">
            <v>1.7453292519943295E-2</v>
          </cell>
        </row>
      </sheetData>
      <sheetData sheetId="8110">
        <row r="1">
          <cell r="J1">
            <v>1.7453292519943295E-2</v>
          </cell>
        </row>
      </sheetData>
      <sheetData sheetId="8111">
        <row r="1">
          <cell r="J1">
            <v>1.7453292519943295E-2</v>
          </cell>
        </row>
      </sheetData>
      <sheetData sheetId="8112">
        <row r="1">
          <cell r="J1">
            <v>1.7453292519943295E-2</v>
          </cell>
        </row>
      </sheetData>
      <sheetData sheetId="8113">
        <row r="1">
          <cell r="J1">
            <v>1.7453292519943295E-2</v>
          </cell>
        </row>
      </sheetData>
      <sheetData sheetId="8114">
        <row r="1">
          <cell r="J1">
            <v>1.7453292519943295E-2</v>
          </cell>
        </row>
      </sheetData>
      <sheetData sheetId="8115">
        <row r="1">
          <cell r="J1">
            <v>1.7453292519943295E-2</v>
          </cell>
        </row>
      </sheetData>
      <sheetData sheetId="8116">
        <row r="1">
          <cell r="J1">
            <v>1.7453292519943295E-2</v>
          </cell>
        </row>
      </sheetData>
      <sheetData sheetId="8117">
        <row r="1">
          <cell r="J1">
            <v>1.7453292519943295E-2</v>
          </cell>
        </row>
      </sheetData>
      <sheetData sheetId="8118">
        <row r="1">
          <cell r="J1">
            <v>1.7453292519943295E-2</v>
          </cell>
        </row>
      </sheetData>
      <sheetData sheetId="8119">
        <row r="1">
          <cell r="J1">
            <v>1.7453292519943295E-2</v>
          </cell>
        </row>
      </sheetData>
      <sheetData sheetId="8120">
        <row r="1">
          <cell r="J1">
            <v>1.7453292519943295E-2</v>
          </cell>
        </row>
      </sheetData>
      <sheetData sheetId="8121">
        <row r="1">
          <cell r="J1">
            <v>1.7453292519943295E-2</v>
          </cell>
        </row>
      </sheetData>
      <sheetData sheetId="8122">
        <row r="1">
          <cell r="J1">
            <v>1.7453292519943295E-2</v>
          </cell>
        </row>
      </sheetData>
      <sheetData sheetId="8123">
        <row r="1">
          <cell r="J1">
            <v>1.7453292519943295E-2</v>
          </cell>
        </row>
      </sheetData>
      <sheetData sheetId="8124">
        <row r="1">
          <cell r="J1">
            <v>1.7453292519943295E-2</v>
          </cell>
        </row>
      </sheetData>
      <sheetData sheetId="8125">
        <row r="1">
          <cell r="J1">
            <v>1.7453292519943295E-2</v>
          </cell>
        </row>
      </sheetData>
      <sheetData sheetId="8126">
        <row r="1">
          <cell r="J1">
            <v>1.7453292519943295E-2</v>
          </cell>
        </row>
      </sheetData>
      <sheetData sheetId="8127">
        <row r="1">
          <cell r="J1">
            <v>1.7453292519943295E-2</v>
          </cell>
        </row>
      </sheetData>
      <sheetData sheetId="8128" refreshError="1"/>
      <sheetData sheetId="8129" refreshError="1"/>
      <sheetData sheetId="8130">
        <row r="1">
          <cell r="J1">
            <v>1.7453292519943295E-2</v>
          </cell>
        </row>
      </sheetData>
      <sheetData sheetId="8131">
        <row r="1">
          <cell r="J1">
            <v>1.7453292519943295E-2</v>
          </cell>
        </row>
      </sheetData>
      <sheetData sheetId="8132" refreshError="1"/>
      <sheetData sheetId="8133">
        <row r="1">
          <cell r="J1">
            <v>1.7453292519943295E-2</v>
          </cell>
        </row>
      </sheetData>
      <sheetData sheetId="8134">
        <row r="1">
          <cell r="J1">
            <v>1.7453292519943295E-2</v>
          </cell>
        </row>
      </sheetData>
      <sheetData sheetId="8135">
        <row r="1">
          <cell r="J1">
            <v>1.7453292519943295E-2</v>
          </cell>
        </row>
      </sheetData>
      <sheetData sheetId="8136" refreshError="1"/>
      <sheetData sheetId="8137" refreshError="1"/>
      <sheetData sheetId="8138" refreshError="1"/>
      <sheetData sheetId="8139">
        <row r="1">
          <cell r="J1">
            <v>1.7453292519943295E-2</v>
          </cell>
        </row>
      </sheetData>
      <sheetData sheetId="8140">
        <row r="1">
          <cell r="J1">
            <v>1.7453292519943295E-2</v>
          </cell>
        </row>
      </sheetData>
      <sheetData sheetId="8141">
        <row r="1">
          <cell r="J1">
            <v>1.7453292519943295E-2</v>
          </cell>
        </row>
      </sheetData>
      <sheetData sheetId="8142">
        <row r="1">
          <cell r="J1">
            <v>1.7453292519943295E-2</v>
          </cell>
        </row>
      </sheetData>
      <sheetData sheetId="8143">
        <row r="1">
          <cell r="J1">
            <v>1.7453292519943295E-2</v>
          </cell>
        </row>
      </sheetData>
      <sheetData sheetId="8144">
        <row r="1">
          <cell r="J1">
            <v>1.7453292519943295E-2</v>
          </cell>
        </row>
      </sheetData>
      <sheetData sheetId="8145">
        <row r="1">
          <cell r="J1">
            <v>1.7453292519943295E-2</v>
          </cell>
        </row>
      </sheetData>
      <sheetData sheetId="8146">
        <row r="1">
          <cell r="J1">
            <v>1.7453292519943295E-2</v>
          </cell>
        </row>
      </sheetData>
      <sheetData sheetId="8147">
        <row r="1">
          <cell r="J1">
            <v>1.7453292519943295E-2</v>
          </cell>
        </row>
      </sheetData>
      <sheetData sheetId="8148">
        <row r="1">
          <cell r="J1">
            <v>1.7453292519943295E-2</v>
          </cell>
        </row>
      </sheetData>
      <sheetData sheetId="8149">
        <row r="1">
          <cell r="J1">
            <v>1.7453292519943295E-2</v>
          </cell>
        </row>
      </sheetData>
      <sheetData sheetId="8150">
        <row r="1">
          <cell r="J1">
            <v>1.7453292519943295E-2</v>
          </cell>
        </row>
      </sheetData>
      <sheetData sheetId="8151">
        <row r="1">
          <cell r="J1">
            <v>1.7453292519943295E-2</v>
          </cell>
        </row>
      </sheetData>
      <sheetData sheetId="8152">
        <row r="1">
          <cell r="J1">
            <v>1.7453292519943295E-2</v>
          </cell>
        </row>
      </sheetData>
      <sheetData sheetId="8153" refreshError="1"/>
      <sheetData sheetId="8154" refreshError="1"/>
      <sheetData sheetId="8155">
        <row r="1">
          <cell r="J1">
            <v>1.7453292519943295E-2</v>
          </cell>
        </row>
      </sheetData>
      <sheetData sheetId="8156">
        <row r="1">
          <cell r="J1">
            <v>1.7453292519943295E-2</v>
          </cell>
        </row>
      </sheetData>
      <sheetData sheetId="8157">
        <row r="1">
          <cell r="J1">
            <v>1.7453292519943295E-2</v>
          </cell>
        </row>
      </sheetData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>
        <row r="1">
          <cell r="J1">
            <v>1.7453292519943295E-2</v>
          </cell>
        </row>
      </sheetData>
      <sheetData sheetId="8164">
        <row r="1">
          <cell r="J1">
            <v>1.7453292519943295E-2</v>
          </cell>
        </row>
      </sheetData>
      <sheetData sheetId="8165">
        <row r="1">
          <cell r="J1">
            <v>1.7453292519943295E-2</v>
          </cell>
        </row>
      </sheetData>
      <sheetData sheetId="8166" refreshError="1"/>
      <sheetData sheetId="8167">
        <row r="1">
          <cell r="J1">
            <v>1.7453292519943295E-2</v>
          </cell>
        </row>
      </sheetData>
      <sheetData sheetId="8168">
        <row r="1">
          <cell r="J1">
            <v>1.7453292519943295E-2</v>
          </cell>
        </row>
      </sheetData>
      <sheetData sheetId="8169">
        <row r="1">
          <cell r="J1">
            <v>1.7453292519943295E-2</v>
          </cell>
        </row>
      </sheetData>
      <sheetData sheetId="8170" refreshError="1"/>
      <sheetData sheetId="8171" refreshError="1"/>
      <sheetData sheetId="8172">
        <row r="1">
          <cell r="J1">
            <v>1.7453292519943295E-2</v>
          </cell>
        </row>
      </sheetData>
      <sheetData sheetId="8173">
        <row r="1">
          <cell r="J1">
            <v>1.7453292519943295E-2</v>
          </cell>
        </row>
      </sheetData>
      <sheetData sheetId="8174">
        <row r="1">
          <cell r="J1">
            <v>1.7453292519943295E-2</v>
          </cell>
        </row>
      </sheetData>
      <sheetData sheetId="8175" refreshError="1"/>
      <sheetData sheetId="8176">
        <row r="1">
          <cell r="J1">
            <v>1.7453292519943295E-2</v>
          </cell>
        </row>
      </sheetData>
      <sheetData sheetId="8177">
        <row r="1">
          <cell r="J1">
            <v>1.7453292519943295E-2</v>
          </cell>
        </row>
      </sheetData>
      <sheetData sheetId="8178" refreshError="1"/>
      <sheetData sheetId="8179">
        <row r="1">
          <cell r="J1">
            <v>1.7453292519943295E-2</v>
          </cell>
        </row>
      </sheetData>
      <sheetData sheetId="8180">
        <row r="1">
          <cell r="J1">
            <v>1.7453292519943295E-2</v>
          </cell>
        </row>
      </sheetData>
      <sheetData sheetId="8181" refreshError="1"/>
      <sheetData sheetId="8182" refreshError="1"/>
      <sheetData sheetId="8183" refreshError="1"/>
      <sheetData sheetId="8184">
        <row r="1">
          <cell r="J1">
            <v>1.7453292519943295E-2</v>
          </cell>
        </row>
      </sheetData>
      <sheetData sheetId="8185" refreshError="1"/>
      <sheetData sheetId="8186" refreshError="1"/>
      <sheetData sheetId="8187">
        <row r="1">
          <cell r="J1">
            <v>1.7453292519943295E-2</v>
          </cell>
        </row>
      </sheetData>
      <sheetData sheetId="8188">
        <row r="1">
          <cell r="J1">
            <v>1.7453292519943295E-2</v>
          </cell>
        </row>
      </sheetData>
      <sheetData sheetId="8189">
        <row r="1">
          <cell r="J1">
            <v>1.7453292519943295E-2</v>
          </cell>
        </row>
      </sheetData>
      <sheetData sheetId="8190">
        <row r="1">
          <cell r="J1">
            <v>1.7453292519943295E-2</v>
          </cell>
        </row>
      </sheetData>
      <sheetData sheetId="8191">
        <row r="1">
          <cell r="J1">
            <v>1.7453292519943295E-2</v>
          </cell>
        </row>
      </sheetData>
      <sheetData sheetId="8192">
        <row r="1">
          <cell r="J1">
            <v>1.7453292519943295E-2</v>
          </cell>
        </row>
      </sheetData>
      <sheetData sheetId="8193">
        <row r="1">
          <cell r="J1">
            <v>1.7453292519943295E-2</v>
          </cell>
        </row>
      </sheetData>
      <sheetData sheetId="8194">
        <row r="1">
          <cell r="J1">
            <v>1.7453292519943295E-2</v>
          </cell>
        </row>
      </sheetData>
      <sheetData sheetId="8195">
        <row r="1">
          <cell r="J1">
            <v>1.7453292519943295E-2</v>
          </cell>
        </row>
      </sheetData>
      <sheetData sheetId="8196">
        <row r="1">
          <cell r="J1">
            <v>1.7453292519943295E-2</v>
          </cell>
        </row>
      </sheetData>
      <sheetData sheetId="8197">
        <row r="1">
          <cell r="J1">
            <v>1.7453292519943295E-2</v>
          </cell>
        </row>
      </sheetData>
      <sheetData sheetId="8198">
        <row r="1">
          <cell r="J1">
            <v>1.7453292519943295E-2</v>
          </cell>
        </row>
      </sheetData>
      <sheetData sheetId="8199">
        <row r="1">
          <cell r="J1">
            <v>1.7453292519943295E-2</v>
          </cell>
        </row>
      </sheetData>
      <sheetData sheetId="8200">
        <row r="1">
          <cell r="J1">
            <v>1.7453292519943295E-2</v>
          </cell>
        </row>
      </sheetData>
      <sheetData sheetId="8201">
        <row r="1">
          <cell r="J1">
            <v>1.7453292519943295E-2</v>
          </cell>
        </row>
      </sheetData>
      <sheetData sheetId="8202">
        <row r="1">
          <cell r="J1">
            <v>1.7453292519943295E-2</v>
          </cell>
        </row>
      </sheetData>
      <sheetData sheetId="8203" refreshError="1"/>
      <sheetData sheetId="8204">
        <row r="1">
          <cell r="J1">
            <v>1.7453292519943295E-2</v>
          </cell>
        </row>
      </sheetData>
      <sheetData sheetId="8205">
        <row r="1">
          <cell r="J1">
            <v>1.7453292519943295E-2</v>
          </cell>
        </row>
      </sheetData>
      <sheetData sheetId="8206">
        <row r="1">
          <cell r="J1">
            <v>1.7453292519943295E-2</v>
          </cell>
        </row>
      </sheetData>
      <sheetData sheetId="8207" refreshError="1"/>
      <sheetData sheetId="8208" refreshError="1"/>
      <sheetData sheetId="8209" refreshError="1"/>
      <sheetData sheetId="8210">
        <row r="1">
          <cell r="J1">
            <v>1.7453292519943295E-2</v>
          </cell>
        </row>
      </sheetData>
      <sheetData sheetId="8211">
        <row r="1">
          <cell r="J1">
            <v>1.7453292519943295E-2</v>
          </cell>
        </row>
      </sheetData>
      <sheetData sheetId="8212">
        <row r="1">
          <cell r="J1">
            <v>1.7453292519943295E-2</v>
          </cell>
        </row>
      </sheetData>
      <sheetData sheetId="8213">
        <row r="1">
          <cell r="J1">
            <v>1.7453292519943295E-2</v>
          </cell>
        </row>
      </sheetData>
      <sheetData sheetId="8214" refreshError="1"/>
      <sheetData sheetId="8215" refreshError="1"/>
      <sheetData sheetId="8216">
        <row r="1">
          <cell r="J1">
            <v>1.7453292519943295E-2</v>
          </cell>
        </row>
      </sheetData>
      <sheetData sheetId="8217">
        <row r="1">
          <cell r="J1">
            <v>1.7453292519943295E-2</v>
          </cell>
        </row>
      </sheetData>
      <sheetData sheetId="8218" refreshError="1"/>
      <sheetData sheetId="8219">
        <row r="1">
          <cell r="J1">
            <v>1.7453292519943295E-2</v>
          </cell>
        </row>
      </sheetData>
      <sheetData sheetId="8220" refreshError="1"/>
      <sheetData sheetId="8221" refreshError="1"/>
      <sheetData sheetId="8222">
        <row r="1">
          <cell r="J1">
            <v>1.7453292519943295E-2</v>
          </cell>
        </row>
      </sheetData>
      <sheetData sheetId="8223">
        <row r="1">
          <cell r="J1">
            <v>1.7453292519943295E-2</v>
          </cell>
        </row>
      </sheetData>
      <sheetData sheetId="8224" refreshError="1"/>
      <sheetData sheetId="8225" refreshError="1"/>
      <sheetData sheetId="8226" refreshError="1"/>
      <sheetData sheetId="8227">
        <row r="1">
          <cell r="J1">
            <v>1.7453292519943295E-2</v>
          </cell>
        </row>
      </sheetData>
      <sheetData sheetId="8228">
        <row r="1">
          <cell r="J1">
            <v>1.7453292519943295E-2</v>
          </cell>
        </row>
      </sheetData>
      <sheetData sheetId="8229">
        <row r="1">
          <cell r="J1">
            <v>1.7453292519943295E-2</v>
          </cell>
        </row>
      </sheetData>
      <sheetData sheetId="8230">
        <row r="1">
          <cell r="J1">
            <v>1.7453292519943295E-2</v>
          </cell>
        </row>
      </sheetData>
      <sheetData sheetId="8231" refreshError="1"/>
      <sheetData sheetId="8232">
        <row r="1">
          <cell r="J1">
            <v>1.7453292519943295E-2</v>
          </cell>
        </row>
      </sheetData>
      <sheetData sheetId="8233" refreshError="1"/>
      <sheetData sheetId="8234" refreshError="1"/>
      <sheetData sheetId="8235">
        <row r="1">
          <cell r="J1">
            <v>1.7453292519943295E-2</v>
          </cell>
        </row>
      </sheetData>
      <sheetData sheetId="8236">
        <row r="1">
          <cell r="J1">
            <v>1.7453292519943295E-2</v>
          </cell>
        </row>
      </sheetData>
      <sheetData sheetId="8237">
        <row r="1">
          <cell r="J1">
            <v>1.7453292519943295E-2</v>
          </cell>
        </row>
      </sheetData>
      <sheetData sheetId="8238" refreshError="1"/>
      <sheetData sheetId="8239" refreshError="1"/>
      <sheetData sheetId="8240">
        <row r="1">
          <cell r="J1">
            <v>1.7453292519943295E-2</v>
          </cell>
        </row>
      </sheetData>
      <sheetData sheetId="8241">
        <row r="1">
          <cell r="J1">
            <v>1.7453292519943295E-2</v>
          </cell>
        </row>
      </sheetData>
      <sheetData sheetId="8242">
        <row r="1">
          <cell r="J1">
            <v>1.7453292519943295E-2</v>
          </cell>
        </row>
      </sheetData>
      <sheetData sheetId="8243">
        <row r="1">
          <cell r="J1">
            <v>1.7453292519943295E-2</v>
          </cell>
        </row>
      </sheetData>
      <sheetData sheetId="8244">
        <row r="1">
          <cell r="J1">
            <v>1.7453292519943295E-2</v>
          </cell>
        </row>
      </sheetData>
      <sheetData sheetId="8245">
        <row r="1">
          <cell r="J1">
            <v>1.7453292519943295E-2</v>
          </cell>
        </row>
      </sheetData>
      <sheetData sheetId="8246">
        <row r="1">
          <cell r="J1">
            <v>1.7453292519943295E-2</v>
          </cell>
        </row>
      </sheetData>
      <sheetData sheetId="8247">
        <row r="1">
          <cell r="J1">
            <v>1.7453292519943295E-2</v>
          </cell>
        </row>
      </sheetData>
      <sheetData sheetId="8248">
        <row r="1">
          <cell r="J1">
            <v>1.7453292519943295E-2</v>
          </cell>
        </row>
      </sheetData>
      <sheetData sheetId="8249">
        <row r="1">
          <cell r="J1">
            <v>1.7453292519943295E-2</v>
          </cell>
        </row>
      </sheetData>
      <sheetData sheetId="8250" refreshError="1"/>
      <sheetData sheetId="8251">
        <row r="1">
          <cell r="J1">
            <v>1.7453292519943295E-2</v>
          </cell>
        </row>
      </sheetData>
      <sheetData sheetId="8252" refreshError="1"/>
      <sheetData sheetId="8253" refreshError="1"/>
      <sheetData sheetId="8254" refreshError="1"/>
      <sheetData sheetId="8255" refreshError="1"/>
      <sheetData sheetId="8256">
        <row r="1">
          <cell r="J1">
            <v>1.7453292519943295E-2</v>
          </cell>
        </row>
      </sheetData>
      <sheetData sheetId="8257">
        <row r="1">
          <cell r="J1">
            <v>1.7453292519943295E-2</v>
          </cell>
        </row>
      </sheetData>
      <sheetData sheetId="8258">
        <row r="1">
          <cell r="J1">
            <v>1.7453292519943295E-2</v>
          </cell>
        </row>
      </sheetData>
      <sheetData sheetId="8259">
        <row r="1">
          <cell r="J1">
            <v>1.7453292519943295E-2</v>
          </cell>
        </row>
      </sheetData>
      <sheetData sheetId="8260">
        <row r="1">
          <cell r="J1">
            <v>1.7453292519943295E-2</v>
          </cell>
        </row>
      </sheetData>
      <sheetData sheetId="8261">
        <row r="1">
          <cell r="J1">
            <v>1.7453292519943295E-2</v>
          </cell>
        </row>
      </sheetData>
      <sheetData sheetId="8262">
        <row r="1">
          <cell r="J1">
            <v>1.7453292519943295E-2</v>
          </cell>
        </row>
      </sheetData>
      <sheetData sheetId="8263">
        <row r="1">
          <cell r="J1">
            <v>1.7453292519943295E-2</v>
          </cell>
        </row>
      </sheetData>
      <sheetData sheetId="8264">
        <row r="1">
          <cell r="J1">
            <v>1.7453292519943295E-2</v>
          </cell>
        </row>
      </sheetData>
      <sheetData sheetId="8265">
        <row r="1">
          <cell r="J1">
            <v>1.7453292519943295E-2</v>
          </cell>
        </row>
      </sheetData>
      <sheetData sheetId="8266">
        <row r="1">
          <cell r="J1">
            <v>1.7453292519943295E-2</v>
          </cell>
        </row>
      </sheetData>
      <sheetData sheetId="8267">
        <row r="1">
          <cell r="J1">
            <v>1.7453292519943295E-2</v>
          </cell>
        </row>
      </sheetData>
      <sheetData sheetId="8268">
        <row r="1">
          <cell r="J1">
            <v>1.7453292519943295E-2</v>
          </cell>
        </row>
      </sheetData>
      <sheetData sheetId="8269">
        <row r="1">
          <cell r="J1">
            <v>1.7453292519943295E-2</v>
          </cell>
        </row>
      </sheetData>
      <sheetData sheetId="8270" refreshError="1"/>
      <sheetData sheetId="8271" refreshError="1"/>
      <sheetData sheetId="8272">
        <row r="1">
          <cell r="J1">
            <v>1.7453292519943295E-2</v>
          </cell>
        </row>
      </sheetData>
      <sheetData sheetId="8273">
        <row r="1">
          <cell r="J1">
            <v>1.7453292519943295E-2</v>
          </cell>
        </row>
      </sheetData>
      <sheetData sheetId="8274" refreshError="1"/>
      <sheetData sheetId="8275">
        <row r="1">
          <cell r="J1">
            <v>1.7453292519943295E-2</v>
          </cell>
        </row>
      </sheetData>
      <sheetData sheetId="8276" refreshError="1"/>
      <sheetData sheetId="8277">
        <row r="1">
          <cell r="J1">
            <v>1.7453292519943295E-2</v>
          </cell>
        </row>
      </sheetData>
      <sheetData sheetId="8278">
        <row r="1">
          <cell r="J1">
            <v>1.7453292519943295E-2</v>
          </cell>
        </row>
      </sheetData>
      <sheetData sheetId="8279">
        <row r="1">
          <cell r="J1">
            <v>1.7453292519943295E-2</v>
          </cell>
        </row>
      </sheetData>
      <sheetData sheetId="8280">
        <row r="1">
          <cell r="J1">
            <v>1.7453292519943295E-2</v>
          </cell>
        </row>
      </sheetData>
      <sheetData sheetId="8281">
        <row r="1">
          <cell r="J1">
            <v>1.7453292519943295E-2</v>
          </cell>
        </row>
      </sheetData>
      <sheetData sheetId="8282">
        <row r="1">
          <cell r="J1">
            <v>1.7453292519943295E-2</v>
          </cell>
        </row>
      </sheetData>
      <sheetData sheetId="8283">
        <row r="1">
          <cell r="J1">
            <v>1.7453292519943295E-2</v>
          </cell>
        </row>
      </sheetData>
      <sheetData sheetId="8284">
        <row r="1">
          <cell r="J1">
            <v>1.7453292519943295E-2</v>
          </cell>
        </row>
      </sheetData>
      <sheetData sheetId="8285">
        <row r="1">
          <cell r="J1">
            <v>1.7453292519943295E-2</v>
          </cell>
        </row>
      </sheetData>
      <sheetData sheetId="8286">
        <row r="1">
          <cell r="J1">
            <v>1.7453292519943295E-2</v>
          </cell>
        </row>
      </sheetData>
      <sheetData sheetId="8287">
        <row r="1">
          <cell r="J1">
            <v>1.7453292519943295E-2</v>
          </cell>
        </row>
      </sheetData>
      <sheetData sheetId="8288">
        <row r="1">
          <cell r="J1">
            <v>1.7453292519943295E-2</v>
          </cell>
        </row>
      </sheetData>
      <sheetData sheetId="8289">
        <row r="1">
          <cell r="J1">
            <v>1.7453292519943295E-2</v>
          </cell>
        </row>
      </sheetData>
      <sheetData sheetId="8290">
        <row r="1">
          <cell r="J1">
            <v>1.7453292519943295E-2</v>
          </cell>
        </row>
      </sheetData>
      <sheetData sheetId="8291">
        <row r="1">
          <cell r="J1">
            <v>1.7453292519943295E-2</v>
          </cell>
        </row>
      </sheetData>
      <sheetData sheetId="8292">
        <row r="1">
          <cell r="J1">
            <v>1.7453292519943295E-2</v>
          </cell>
        </row>
      </sheetData>
      <sheetData sheetId="8293">
        <row r="1">
          <cell r="J1">
            <v>1.7453292519943295E-2</v>
          </cell>
        </row>
      </sheetData>
      <sheetData sheetId="8294">
        <row r="1">
          <cell r="J1">
            <v>1.7453292519943295E-2</v>
          </cell>
        </row>
      </sheetData>
      <sheetData sheetId="8295">
        <row r="1">
          <cell r="J1">
            <v>1.7453292519943295E-2</v>
          </cell>
        </row>
      </sheetData>
      <sheetData sheetId="8296">
        <row r="1">
          <cell r="J1">
            <v>1.7453292519943295E-2</v>
          </cell>
        </row>
      </sheetData>
      <sheetData sheetId="8297">
        <row r="1">
          <cell r="J1">
            <v>1.7453292519943295E-2</v>
          </cell>
        </row>
      </sheetData>
      <sheetData sheetId="8298" refreshError="1"/>
      <sheetData sheetId="8299" refreshError="1"/>
      <sheetData sheetId="8300">
        <row r="1">
          <cell r="J1">
            <v>1.7453292519943295E-2</v>
          </cell>
        </row>
      </sheetData>
      <sheetData sheetId="8301">
        <row r="1">
          <cell r="J1">
            <v>1.7453292519943295E-2</v>
          </cell>
        </row>
      </sheetData>
      <sheetData sheetId="8302">
        <row r="1">
          <cell r="J1">
            <v>1.7453292519943295E-2</v>
          </cell>
        </row>
      </sheetData>
      <sheetData sheetId="8303" refreshError="1"/>
      <sheetData sheetId="8304" refreshError="1"/>
      <sheetData sheetId="8305" refreshError="1"/>
      <sheetData sheetId="8306">
        <row r="1">
          <cell r="J1">
            <v>1.7453292519943295E-2</v>
          </cell>
        </row>
      </sheetData>
      <sheetData sheetId="8307" refreshError="1"/>
      <sheetData sheetId="8308">
        <row r="1">
          <cell r="J1">
            <v>1.7453292519943295E-2</v>
          </cell>
        </row>
      </sheetData>
      <sheetData sheetId="8309">
        <row r="1">
          <cell r="J1">
            <v>1.7453292519943295E-2</v>
          </cell>
        </row>
      </sheetData>
      <sheetData sheetId="8310">
        <row r="1">
          <cell r="J1">
            <v>1.7453292519943295E-2</v>
          </cell>
        </row>
      </sheetData>
      <sheetData sheetId="8311">
        <row r="1">
          <cell r="J1">
            <v>1.7453292519943295E-2</v>
          </cell>
        </row>
      </sheetData>
      <sheetData sheetId="8312">
        <row r="1">
          <cell r="J1">
            <v>1.7453292519943295E-2</v>
          </cell>
        </row>
      </sheetData>
      <sheetData sheetId="8313">
        <row r="1">
          <cell r="J1">
            <v>1.7453292519943295E-2</v>
          </cell>
        </row>
      </sheetData>
      <sheetData sheetId="8314">
        <row r="1">
          <cell r="J1">
            <v>1.7453292519943295E-2</v>
          </cell>
        </row>
      </sheetData>
      <sheetData sheetId="8315">
        <row r="1">
          <cell r="J1">
            <v>1.7453292519943295E-2</v>
          </cell>
        </row>
      </sheetData>
      <sheetData sheetId="8316">
        <row r="1">
          <cell r="J1">
            <v>1.7453292519943295E-2</v>
          </cell>
        </row>
      </sheetData>
      <sheetData sheetId="8317">
        <row r="1">
          <cell r="J1">
            <v>1.7453292519943295E-2</v>
          </cell>
        </row>
      </sheetData>
      <sheetData sheetId="8318">
        <row r="1">
          <cell r="J1">
            <v>1.7453292519943295E-2</v>
          </cell>
        </row>
      </sheetData>
      <sheetData sheetId="8319">
        <row r="1">
          <cell r="J1">
            <v>1.7453292519943295E-2</v>
          </cell>
        </row>
      </sheetData>
      <sheetData sheetId="8320">
        <row r="1">
          <cell r="J1">
            <v>1.7453292519943295E-2</v>
          </cell>
        </row>
      </sheetData>
      <sheetData sheetId="8321">
        <row r="1">
          <cell r="J1">
            <v>1.7453292519943295E-2</v>
          </cell>
        </row>
      </sheetData>
      <sheetData sheetId="8322">
        <row r="1">
          <cell r="J1">
            <v>1.7453292519943295E-2</v>
          </cell>
        </row>
      </sheetData>
      <sheetData sheetId="8323">
        <row r="1">
          <cell r="J1">
            <v>1.7453292519943295E-2</v>
          </cell>
        </row>
      </sheetData>
      <sheetData sheetId="8324">
        <row r="1">
          <cell r="J1">
            <v>1.7453292519943295E-2</v>
          </cell>
        </row>
      </sheetData>
      <sheetData sheetId="8325">
        <row r="1">
          <cell r="J1">
            <v>1.7453292519943295E-2</v>
          </cell>
        </row>
      </sheetData>
      <sheetData sheetId="8326">
        <row r="1">
          <cell r="J1">
            <v>1.7453292519943295E-2</v>
          </cell>
        </row>
      </sheetData>
      <sheetData sheetId="8327">
        <row r="1">
          <cell r="J1">
            <v>1.7453292519943295E-2</v>
          </cell>
        </row>
      </sheetData>
      <sheetData sheetId="8328">
        <row r="1">
          <cell r="J1">
            <v>1.7453292519943295E-2</v>
          </cell>
        </row>
      </sheetData>
      <sheetData sheetId="8329">
        <row r="1">
          <cell r="J1">
            <v>1.7453292519943295E-2</v>
          </cell>
        </row>
      </sheetData>
      <sheetData sheetId="8330" refreshError="1"/>
      <sheetData sheetId="8331">
        <row r="1">
          <cell r="J1">
            <v>1.7453292519943295E-2</v>
          </cell>
        </row>
      </sheetData>
      <sheetData sheetId="8332">
        <row r="1">
          <cell r="J1">
            <v>1.7453292519943295E-2</v>
          </cell>
        </row>
      </sheetData>
      <sheetData sheetId="8333">
        <row r="1">
          <cell r="J1">
            <v>1.7453292519943295E-2</v>
          </cell>
        </row>
      </sheetData>
      <sheetData sheetId="8334" refreshError="1"/>
      <sheetData sheetId="8335">
        <row r="1">
          <cell r="J1">
            <v>1.7453292519943295E-2</v>
          </cell>
        </row>
      </sheetData>
      <sheetData sheetId="8336" refreshError="1"/>
      <sheetData sheetId="8337">
        <row r="1">
          <cell r="J1">
            <v>1.7453292519943295E-2</v>
          </cell>
        </row>
      </sheetData>
      <sheetData sheetId="8338" refreshError="1"/>
      <sheetData sheetId="8339" refreshError="1"/>
      <sheetData sheetId="8340">
        <row r="1">
          <cell r="J1">
            <v>1.7453292519943295E-2</v>
          </cell>
        </row>
      </sheetData>
      <sheetData sheetId="8341">
        <row r="1">
          <cell r="J1">
            <v>1.7453292519943295E-2</v>
          </cell>
        </row>
      </sheetData>
      <sheetData sheetId="8342" refreshError="1"/>
      <sheetData sheetId="8343">
        <row r="1">
          <cell r="J1">
            <v>1.7453292519943295E-2</v>
          </cell>
        </row>
      </sheetData>
      <sheetData sheetId="8344" refreshError="1"/>
      <sheetData sheetId="8345">
        <row r="1">
          <cell r="J1">
            <v>1.7453292519943295E-2</v>
          </cell>
        </row>
      </sheetData>
      <sheetData sheetId="8346">
        <row r="1">
          <cell r="J1">
            <v>1.7453292519943295E-2</v>
          </cell>
        </row>
      </sheetData>
      <sheetData sheetId="8347">
        <row r="1">
          <cell r="J1">
            <v>1.7453292519943295E-2</v>
          </cell>
        </row>
      </sheetData>
      <sheetData sheetId="8348">
        <row r="1">
          <cell r="J1">
            <v>1.7453292519943295E-2</v>
          </cell>
        </row>
      </sheetData>
      <sheetData sheetId="8349">
        <row r="1">
          <cell r="J1">
            <v>1.7453292519943295E-2</v>
          </cell>
        </row>
      </sheetData>
      <sheetData sheetId="8350">
        <row r="1">
          <cell r="J1">
            <v>1.7453292519943295E-2</v>
          </cell>
        </row>
      </sheetData>
      <sheetData sheetId="8351">
        <row r="1">
          <cell r="J1">
            <v>1.7453292519943295E-2</v>
          </cell>
        </row>
      </sheetData>
      <sheetData sheetId="8352">
        <row r="1">
          <cell r="J1">
            <v>1.7453292519943295E-2</v>
          </cell>
        </row>
      </sheetData>
      <sheetData sheetId="8353">
        <row r="1">
          <cell r="J1">
            <v>1.7453292519943295E-2</v>
          </cell>
        </row>
      </sheetData>
      <sheetData sheetId="8354">
        <row r="1">
          <cell r="J1">
            <v>1.7453292519943295E-2</v>
          </cell>
        </row>
      </sheetData>
      <sheetData sheetId="8355">
        <row r="1">
          <cell r="J1">
            <v>1.7453292519943295E-2</v>
          </cell>
        </row>
      </sheetData>
      <sheetData sheetId="8356">
        <row r="1">
          <cell r="J1">
            <v>1.7453292519943295E-2</v>
          </cell>
        </row>
      </sheetData>
      <sheetData sheetId="8357">
        <row r="1">
          <cell r="J1">
            <v>1.7453292519943295E-2</v>
          </cell>
        </row>
      </sheetData>
      <sheetData sheetId="8358">
        <row r="1">
          <cell r="J1">
            <v>1.7453292519943295E-2</v>
          </cell>
        </row>
      </sheetData>
      <sheetData sheetId="8359">
        <row r="1">
          <cell r="J1">
            <v>1.7453292519943295E-2</v>
          </cell>
        </row>
      </sheetData>
      <sheetData sheetId="8360">
        <row r="1">
          <cell r="J1">
            <v>1.7453292519943295E-2</v>
          </cell>
        </row>
      </sheetData>
      <sheetData sheetId="8361">
        <row r="1">
          <cell r="J1">
            <v>1.7453292519943295E-2</v>
          </cell>
        </row>
      </sheetData>
      <sheetData sheetId="8362">
        <row r="1">
          <cell r="J1">
            <v>1.7453292519943295E-2</v>
          </cell>
        </row>
      </sheetData>
      <sheetData sheetId="8363">
        <row r="1">
          <cell r="J1">
            <v>1.7453292519943295E-2</v>
          </cell>
        </row>
      </sheetData>
      <sheetData sheetId="8364">
        <row r="1">
          <cell r="J1">
            <v>1.7453292519943295E-2</v>
          </cell>
        </row>
      </sheetData>
      <sheetData sheetId="8365">
        <row r="1">
          <cell r="J1">
            <v>1.7453292519943295E-2</v>
          </cell>
        </row>
      </sheetData>
      <sheetData sheetId="8366">
        <row r="1">
          <cell r="J1">
            <v>1.7453292519943295E-2</v>
          </cell>
        </row>
      </sheetData>
      <sheetData sheetId="8367" refreshError="1"/>
      <sheetData sheetId="8368" refreshError="1"/>
      <sheetData sheetId="8369">
        <row r="1">
          <cell r="J1">
            <v>1.7453292519943295E-2</v>
          </cell>
        </row>
      </sheetData>
      <sheetData sheetId="8370">
        <row r="1">
          <cell r="J1">
            <v>1.7453292519943295E-2</v>
          </cell>
        </row>
      </sheetData>
      <sheetData sheetId="8371" refreshError="1"/>
      <sheetData sheetId="8372">
        <row r="1">
          <cell r="J1">
            <v>1.7453292519943295E-2</v>
          </cell>
        </row>
      </sheetData>
      <sheetData sheetId="8373">
        <row r="1">
          <cell r="J1">
            <v>1.7453292519943295E-2</v>
          </cell>
        </row>
      </sheetData>
      <sheetData sheetId="8374" refreshError="1"/>
      <sheetData sheetId="8375">
        <row r="1">
          <cell r="J1">
            <v>1.7453292519943295E-2</v>
          </cell>
        </row>
      </sheetData>
      <sheetData sheetId="8376">
        <row r="1">
          <cell r="J1">
            <v>1.7453292519943295E-2</v>
          </cell>
        </row>
      </sheetData>
      <sheetData sheetId="8377">
        <row r="1">
          <cell r="J1">
            <v>1.7453292519943295E-2</v>
          </cell>
        </row>
      </sheetData>
      <sheetData sheetId="8378">
        <row r="1">
          <cell r="J1">
            <v>1.7453292519943295E-2</v>
          </cell>
        </row>
      </sheetData>
      <sheetData sheetId="8379">
        <row r="1">
          <cell r="J1">
            <v>1.7453292519943295E-2</v>
          </cell>
        </row>
      </sheetData>
      <sheetData sheetId="8380">
        <row r="1">
          <cell r="J1">
            <v>1.7453292519943295E-2</v>
          </cell>
        </row>
      </sheetData>
      <sheetData sheetId="8381">
        <row r="1">
          <cell r="J1">
            <v>1.7453292519943295E-2</v>
          </cell>
        </row>
      </sheetData>
      <sheetData sheetId="8382">
        <row r="1">
          <cell r="J1">
            <v>1.7453292519943295E-2</v>
          </cell>
        </row>
      </sheetData>
      <sheetData sheetId="8383">
        <row r="1">
          <cell r="J1">
            <v>1.7453292519943295E-2</v>
          </cell>
        </row>
      </sheetData>
      <sheetData sheetId="8384">
        <row r="1">
          <cell r="J1">
            <v>1.7453292519943295E-2</v>
          </cell>
        </row>
      </sheetData>
      <sheetData sheetId="8385">
        <row r="1">
          <cell r="J1">
            <v>1.7453292519943295E-2</v>
          </cell>
        </row>
      </sheetData>
      <sheetData sheetId="8386">
        <row r="1">
          <cell r="J1">
            <v>1.7453292519943295E-2</v>
          </cell>
        </row>
      </sheetData>
      <sheetData sheetId="8387">
        <row r="1">
          <cell r="J1">
            <v>1.7453292519943295E-2</v>
          </cell>
        </row>
      </sheetData>
      <sheetData sheetId="8388">
        <row r="1">
          <cell r="J1">
            <v>1.7453292519943295E-2</v>
          </cell>
        </row>
      </sheetData>
      <sheetData sheetId="8389">
        <row r="1">
          <cell r="J1">
            <v>1.7453292519943295E-2</v>
          </cell>
        </row>
      </sheetData>
      <sheetData sheetId="8390">
        <row r="1">
          <cell r="J1">
            <v>1.7453292519943295E-2</v>
          </cell>
        </row>
      </sheetData>
      <sheetData sheetId="8391">
        <row r="1">
          <cell r="J1">
            <v>1.7453292519943295E-2</v>
          </cell>
        </row>
      </sheetData>
      <sheetData sheetId="8392">
        <row r="1">
          <cell r="J1">
            <v>1.7453292519943295E-2</v>
          </cell>
        </row>
      </sheetData>
      <sheetData sheetId="8393">
        <row r="1">
          <cell r="J1">
            <v>1.7453292519943295E-2</v>
          </cell>
        </row>
      </sheetData>
      <sheetData sheetId="8394">
        <row r="1">
          <cell r="J1">
            <v>1.7453292519943295E-2</v>
          </cell>
        </row>
      </sheetData>
      <sheetData sheetId="8395" refreshError="1"/>
      <sheetData sheetId="8396" refreshError="1"/>
      <sheetData sheetId="8397" refreshError="1"/>
      <sheetData sheetId="8398">
        <row r="1">
          <cell r="J1">
            <v>1.7453292519943295E-2</v>
          </cell>
        </row>
      </sheetData>
      <sheetData sheetId="8399">
        <row r="1">
          <cell r="J1">
            <v>1.7453292519943295E-2</v>
          </cell>
        </row>
      </sheetData>
      <sheetData sheetId="8400">
        <row r="1">
          <cell r="J1">
            <v>1.7453292519943295E-2</v>
          </cell>
        </row>
      </sheetData>
      <sheetData sheetId="8401">
        <row r="1">
          <cell r="J1">
            <v>1.7453292519943295E-2</v>
          </cell>
        </row>
      </sheetData>
      <sheetData sheetId="8402">
        <row r="1">
          <cell r="J1">
            <v>1.7453292519943295E-2</v>
          </cell>
        </row>
      </sheetData>
      <sheetData sheetId="8403">
        <row r="1">
          <cell r="J1">
            <v>1.7453292519943295E-2</v>
          </cell>
        </row>
      </sheetData>
      <sheetData sheetId="8404">
        <row r="1">
          <cell r="J1">
            <v>1.7453292519943295E-2</v>
          </cell>
        </row>
      </sheetData>
      <sheetData sheetId="8405">
        <row r="1">
          <cell r="J1">
            <v>1.7453292519943295E-2</v>
          </cell>
        </row>
      </sheetData>
      <sheetData sheetId="8406">
        <row r="1">
          <cell r="J1">
            <v>1.7453292519943295E-2</v>
          </cell>
        </row>
      </sheetData>
      <sheetData sheetId="8407">
        <row r="1">
          <cell r="J1">
            <v>1.7453292519943295E-2</v>
          </cell>
        </row>
      </sheetData>
      <sheetData sheetId="8408">
        <row r="1">
          <cell r="J1">
            <v>1.7453292519943295E-2</v>
          </cell>
        </row>
      </sheetData>
      <sheetData sheetId="8409">
        <row r="1">
          <cell r="J1">
            <v>1.7453292519943295E-2</v>
          </cell>
        </row>
      </sheetData>
      <sheetData sheetId="8410">
        <row r="1">
          <cell r="J1">
            <v>1.7453292519943295E-2</v>
          </cell>
        </row>
      </sheetData>
      <sheetData sheetId="8411">
        <row r="1">
          <cell r="J1">
            <v>1.7453292519943295E-2</v>
          </cell>
        </row>
      </sheetData>
      <sheetData sheetId="8412">
        <row r="1">
          <cell r="J1">
            <v>1.7453292519943295E-2</v>
          </cell>
        </row>
      </sheetData>
      <sheetData sheetId="8413">
        <row r="1">
          <cell r="J1">
            <v>1.7453292519943295E-2</v>
          </cell>
        </row>
      </sheetData>
      <sheetData sheetId="8414">
        <row r="1">
          <cell r="J1">
            <v>1.7453292519943295E-2</v>
          </cell>
        </row>
      </sheetData>
      <sheetData sheetId="8415">
        <row r="1">
          <cell r="J1">
            <v>1.7453292519943295E-2</v>
          </cell>
        </row>
      </sheetData>
      <sheetData sheetId="8416">
        <row r="1">
          <cell r="J1">
            <v>1.7453292519943295E-2</v>
          </cell>
        </row>
      </sheetData>
      <sheetData sheetId="8417">
        <row r="1">
          <cell r="J1">
            <v>1.7453292519943295E-2</v>
          </cell>
        </row>
      </sheetData>
      <sheetData sheetId="8418">
        <row r="1">
          <cell r="J1">
            <v>1.7453292519943295E-2</v>
          </cell>
        </row>
      </sheetData>
      <sheetData sheetId="8419">
        <row r="1">
          <cell r="J1">
            <v>1.7453292519943295E-2</v>
          </cell>
        </row>
      </sheetData>
      <sheetData sheetId="8420">
        <row r="1">
          <cell r="J1">
            <v>1.7453292519943295E-2</v>
          </cell>
        </row>
      </sheetData>
      <sheetData sheetId="8421">
        <row r="1">
          <cell r="J1">
            <v>1.7453292519943295E-2</v>
          </cell>
        </row>
      </sheetData>
      <sheetData sheetId="8422">
        <row r="1">
          <cell r="J1">
            <v>1.7453292519943295E-2</v>
          </cell>
        </row>
      </sheetData>
      <sheetData sheetId="8423" refreshError="1"/>
      <sheetData sheetId="8424">
        <row r="1">
          <cell r="J1">
            <v>1.7453292519943295E-2</v>
          </cell>
        </row>
      </sheetData>
      <sheetData sheetId="8425">
        <row r="1">
          <cell r="J1">
            <v>1.7453292519943295E-2</v>
          </cell>
        </row>
      </sheetData>
      <sheetData sheetId="8426">
        <row r="1">
          <cell r="J1">
            <v>1.7453292519943295E-2</v>
          </cell>
        </row>
      </sheetData>
      <sheetData sheetId="8427" refreshError="1"/>
      <sheetData sheetId="8428" refreshError="1"/>
      <sheetData sheetId="8429">
        <row r="1">
          <cell r="J1">
            <v>1.7453292519943295E-2</v>
          </cell>
        </row>
      </sheetData>
      <sheetData sheetId="8430">
        <row r="1">
          <cell r="J1">
            <v>1.7453292519943295E-2</v>
          </cell>
        </row>
      </sheetData>
      <sheetData sheetId="8431" refreshError="1"/>
      <sheetData sheetId="8432" refreshError="1"/>
      <sheetData sheetId="8433">
        <row r="1">
          <cell r="J1">
            <v>1.7453292519943295E-2</v>
          </cell>
        </row>
      </sheetData>
      <sheetData sheetId="8434" refreshError="1"/>
      <sheetData sheetId="8435" refreshError="1"/>
      <sheetData sheetId="8436" refreshError="1"/>
      <sheetData sheetId="8437">
        <row r="1">
          <cell r="J1">
            <v>1.7453292519943295E-2</v>
          </cell>
        </row>
      </sheetData>
      <sheetData sheetId="8438">
        <row r="1">
          <cell r="J1">
            <v>1.7453292519943295E-2</v>
          </cell>
        </row>
      </sheetData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>
        <row r="1">
          <cell r="J1">
            <v>1.7453292519943295E-2</v>
          </cell>
        </row>
      </sheetData>
      <sheetData sheetId="8445">
        <row r="1">
          <cell r="J1">
            <v>1.7453292519943295E-2</v>
          </cell>
        </row>
      </sheetData>
      <sheetData sheetId="8446">
        <row r="1">
          <cell r="J1">
            <v>1.7453292519943295E-2</v>
          </cell>
        </row>
      </sheetData>
      <sheetData sheetId="8447">
        <row r="1">
          <cell r="J1">
            <v>1.7453292519943295E-2</v>
          </cell>
        </row>
      </sheetData>
      <sheetData sheetId="8448" refreshError="1"/>
      <sheetData sheetId="8449" refreshError="1"/>
      <sheetData sheetId="8450">
        <row r="1">
          <cell r="J1">
            <v>1.7453292519943295E-2</v>
          </cell>
        </row>
      </sheetData>
      <sheetData sheetId="8451">
        <row r="1">
          <cell r="J1">
            <v>1.7453292519943295E-2</v>
          </cell>
        </row>
      </sheetData>
      <sheetData sheetId="8452">
        <row r="1">
          <cell r="J1">
            <v>1.7453292519943295E-2</v>
          </cell>
        </row>
      </sheetData>
      <sheetData sheetId="8453">
        <row r="1">
          <cell r="J1">
            <v>1.7453292519943295E-2</v>
          </cell>
        </row>
      </sheetData>
      <sheetData sheetId="8454">
        <row r="1">
          <cell r="J1">
            <v>1.7453292519943295E-2</v>
          </cell>
        </row>
      </sheetData>
      <sheetData sheetId="8455">
        <row r="1">
          <cell r="J1">
            <v>1.7453292519943295E-2</v>
          </cell>
        </row>
      </sheetData>
      <sheetData sheetId="8456">
        <row r="1">
          <cell r="J1">
            <v>1.7453292519943295E-2</v>
          </cell>
        </row>
      </sheetData>
      <sheetData sheetId="8457">
        <row r="1">
          <cell r="J1">
            <v>1.7453292519943295E-2</v>
          </cell>
        </row>
      </sheetData>
      <sheetData sheetId="8458">
        <row r="1">
          <cell r="J1">
            <v>1.7453292519943295E-2</v>
          </cell>
        </row>
      </sheetData>
      <sheetData sheetId="8459">
        <row r="1">
          <cell r="J1">
            <v>1.7453292519943295E-2</v>
          </cell>
        </row>
      </sheetData>
      <sheetData sheetId="8460">
        <row r="1">
          <cell r="J1">
            <v>1.7453292519943295E-2</v>
          </cell>
        </row>
      </sheetData>
      <sheetData sheetId="8461">
        <row r="1">
          <cell r="J1">
            <v>1.7453292519943295E-2</v>
          </cell>
        </row>
      </sheetData>
      <sheetData sheetId="8462">
        <row r="1">
          <cell r="J1">
            <v>1.7453292519943295E-2</v>
          </cell>
        </row>
      </sheetData>
      <sheetData sheetId="8463">
        <row r="1">
          <cell r="J1">
            <v>1.7453292519943295E-2</v>
          </cell>
        </row>
      </sheetData>
      <sheetData sheetId="8464">
        <row r="1">
          <cell r="J1">
            <v>1.7453292519943295E-2</v>
          </cell>
        </row>
      </sheetData>
      <sheetData sheetId="8465">
        <row r="1">
          <cell r="J1">
            <v>1.7453292519943295E-2</v>
          </cell>
        </row>
      </sheetData>
      <sheetData sheetId="8466">
        <row r="1">
          <cell r="J1">
            <v>1.7453292519943295E-2</v>
          </cell>
        </row>
      </sheetData>
      <sheetData sheetId="8467">
        <row r="1">
          <cell r="J1">
            <v>1.7453292519943295E-2</v>
          </cell>
        </row>
      </sheetData>
      <sheetData sheetId="8468" refreshError="1"/>
      <sheetData sheetId="8469" refreshError="1"/>
      <sheetData sheetId="8470" refreshError="1"/>
      <sheetData sheetId="8471" refreshError="1"/>
      <sheetData sheetId="8472">
        <row r="1">
          <cell r="J1">
            <v>1.7453292519943295E-2</v>
          </cell>
        </row>
      </sheetData>
      <sheetData sheetId="8473">
        <row r="1">
          <cell r="J1">
            <v>1.7453292519943295E-2</v>
          </cell>
        </row>
      </sheetData>
      <sheetData sheetId="8474" refreshError="1"/>
      <sheetData sheetId="8475" refreshError="1"/>
      <sheetData sheetId="8476" refreshError="1"/>
      <sheetData sheetId="8477">
        <row r="1">
          <cell r="J1">
            <v>1.7453292519943295E-2</v>
          </cell>
        </row>
      </sheetData>
      <sheetData sheetId="8478">
        <row r="1">
          <cell r="J1">
            <v>1.7453292519943295E-2</v>
          </cell>
        </row>
      </sheetData>
      <sheetData sheetId="8479">
        <row r="1">
          <cell r="J1">
            <v>1.7453292519943295E-2</v>
          </cell>
        </row>
      </sheetData>
      <sheetData sheetId="8480">
        <row r="1">
          <cell r="J1">
            <v>1.7453292519943295E-2</v>
          </cell>
        </row>
      </sheetData>
      <sheetData sheetId="8481">
        <row r="1">
          <cell r="J1">
            <v>1.7453292519943295E-2</v>
          </cell>
        </row>
      </sheetData>
      <sheetData sheetId="8482">
        <row r="1">
          <cell r="J1">
            <v>1.7453292519943295E-2</v>
          </cell>
        </row>
      </sheetData>
      <sheetData sheetId="8483">
        <row r="1">
          <cell r="J1">
            <v>1.7453292519943295E-2</v>
          </cell>
        </row>
      </sheetData>
      <sheetData sheetId="8484">
        <row r="1">
          <cell r="J1">
            <v>1.7453292519943295E-2</v>
          </cell>
        </row>
      </sheetData>
      <sheetData sheetId="8485">
        <row r="1">
          <cell r="J1">
            <v>1.7453292519943295E-2</v>
          </cell>
        </row>
      </sheetData>
      <sheetData sheetId="8486">
        <row r="1">
          <cell r="J1">
            <v>1.7453292519943295E-2</v>
          </cell>
        </row>
      </sheetData>
      <sheetData sheetId="8487">
        <row r="1">
          <cell r="J1">
            <v>1.7453292519943295E-2</v>
          </cell>
        </row>
      </sheetData>
      <sheetData sheetId="8488">
        <row r="1">
          <cell r="J1">
            <v>1.7453292519943295E-2</v>
          </cell>
        </row>
      </sheetData>
      <sheetData sheetId="8489">
        <row r="1">
          <cell r="J1">
            <v>1.7453292519943295E-2</v>
          </cell>
        </row>
      </sheetData>
      <sheetData sheetId="8490">
        <row r="1">
          <cell r="J1">
            <v>1.7453292519943295E-2</v>
          </cell>
        </row>
      </sheetData>
      <sheetData sheetId="8491">
        <row r="1">
          <cell r="J1">
            <v>1.7453292519943295E-2</v>
          </cell>
        </row>
      </sheetData>
      <sheetData sheetId="8492">
        <row r="1">
          <cell r="J1">
            <v>1.7453292519943295E-2</v>
          </cell>
        </row>
      </sheetData>
      <sheetData sheetId="8493">
        <row r="1">
          <cell r="J1">
            <v>1.7453292519943295E-2</v>
          </cell>
        </row>
      </sheetData>
      <sheetData sheetId="8494">
        <row r="1">
          <cell r="J1">
            <v>1.7453292519943295E-2</v>
          </cell>
        </row>
      </sheetData>
      <sheetData sheetId="8495">
        <row r="1">
          <cell r="J1">
            <v>1.7453292519943295E-2</v>
          </cell>
        </row>
      </sheetData>
      <sheetData sheetId="8496" refreshError="1"/>
      <sheetData sheetId="8497" refreshError="1"/>
      <sheetData sheetId="8498">
        <row r="1">
          <cell r="J1">
            <v>1.7453292519943295E-2</v>
          </cell>
        </row>
      </sheetData>
      <sheetData sheetId="8499" refreshError="1"/>
      <sheetData sheetId="8500">
        <row r="1">
          <cell r="J1">
            <v>1.7453292519943295E-2</v>
          </cell>
        </row>
      </sheetData>
      <sheetData sheetId="8501">
        <row r="1">
          <cell r="J1">
            <v>1.7453292519943295E-2</v>
          </cell>
        </row>
      </sheetData>
      <sheetData sheetId="8502" refreshError="1"/>
      <sheetData sheetId="8503">
        <row r="1">
          <cell r="J1">
            <v>1.7453292519943295E-2</v>
          </cell>
        </row>
      </sheetData>
      <sheetData sheetId="8504" refreshError="1"/>
      <sheetData sheetId="8505">
        <row r="1">
          <cell r="J1">
            <v>1.7453292519943295E-2</v>
          </cell>
        </row>
      </sheetData>
      <sheetData sheetId="8506" refreshError="1"/>
      <sheetData sheetId="8507" refreshError="1"/>
      <sheetData sheetId="8508" refreshError="1"/>
      <sheetData sheetId="8509">
        <row r="1">
          <cell r="J1">
            <v>1.7453292519943295E-2</v>
          </cell>
        </row>
      </sheetData>
      <sheetData sheetId="8510">
        <row r="1">
          <cell r="J1">
            <v>1.7453292519943295E-2</v>
          </cell>
        </row>
      </sheetData>
      <sheetData sheetId="8511">
        <row r="1">
          <cell r="J1">
            <v>1.7453292519943295E-2</v>
          </cell>
        </row>
      </sheetData>
      <sheetData sheetId="8512">
        <row r="1">
          <cell r="J1">
            <v>1.7453292519943295E-2</v>
          </cell>
        </row>
      </sheetData>
      <sheetData sheetId="8513">
        <row r="1">
          <cell r="J1">
            <v>1.7453292519943295E-2</v>
          </cell>
        </row>
      </sheetData>
      <sheetData sheetId="8514">
        <row r="1">
          <cell r="J1">
            <v>1.7453292519943295E-2</v>
          </cell>
        </row>
      </sheetData>
      <sheetData sheetId="8515">
        <row r="1">
          <cell r="J1">
            <v>1.7453292519943295E-2</v>
          </cell>
        </row>
      </sheetData>
      <sheetData sheetId="8516">
        <row r="1">
          <cell r="J1">
            <v>1.7453292519943295E-2</v>
          </cell>
        </row>
      </sheetData>
      <sheetData sheetId="8517">
        <row r="1">
          <cell r="J1">
            <v>1.7453292519943295E-2</v>
          </cell>
        </row>
      </sheetData>
      <sheetData sheetId="8518">
        <row r="1">
          <cell r="J1">
            <v>1.7453292519943295E-2</v>
          </cell>
        </row>
      </sheetData>
      <sheetData sheetId="8519">
        <row r="1">
          <cell r="J1">
            <v>1.7453292519943295E-2</v>
          </cell>
        </row>
      </sheetData>
      <sheetData sheetId="8520">
        <row r="1">
          <cell r="J1">
            <v>1.7453292519943295E-2</v>
          </cell>
        </row>
      </sheetData>
      <sheetData sheetId="8521">
        <row r="1">
          <cell r="J1">
            <v>1.7453292519943295E-2</v>
          </cell>
        </row>
      </sheetData>
      <sheetData sheetId="8522">
        <row r="1">
          <cell r="J1">
            <v>1.7453292519943295E-2</v>
          </cell>
        </row>
      </sheetData>
      <sheetData sheetId="8523" refreshError="1"/>
      <sheetData sheetId="8524">
        <row r="1">
          <cell r="J1">
            <v>1.7453292519943295E-2</v>
          </cell>
        </row>
      </sheetData>
      <sheetData sheetId="8525">
        <row r="1">
          <cell r="J1">
            <v>1.7453292519943295E-2</v>
          </cell>
        </row>
      </sheetData>
      <sheetData sheetId="8526">
        <row r="1">
          <cell r="J1">
            <v>1.7453292519943295E-2</v>
          </cell>
        </row>
      </sheetData>
      <sheetData sheetId="8527" refreshError="1"/>
      <sheetData sheetId="8528">
        <row r="1">
          <cell r="J1">
            <v>1.7453292519943295E-2</v>
          </cell>
        </row>
      </sheetData>
      <sheetData sheetId="8529" refreshError="1"/>
      <sheetData sheetId="8530">
        <row r="1">
          <cell r="J1">
            <v>1.7453292519943295E-2</v>
          </cell>
        </row>
      </sheetData>
      <sheetData sheetId="8531">
        <row r="1">
          <cell r="J1">
            <v>1.7453292519943295E-2</v>
          </cell>
        </row>
      </sheetData>
      <sheetData sheetId="8532" refreshError="1"/>
      <sheetData sheetId="8533" refreshError="1"/>
      <sheetData sheetId="8534" refreshError="1"/>
      <sheetData sheetId="8535">
        <row r="1">
          <cell r="J1">
            <v>1.7453292519943295E-2</v>
          </cell>
        </row>
      </sheetData>
      <sheetData sheetId="8536" refreshError="1"/>
      <sheetData sheetId="8537" refreshError="1"/>
      <sheetData sheetId="8538">
        <row r="1">
          <cell r="J1">
            <v>1.7453292519943295E-2</v>
          </cell>
        </row>
      </sheetData>
      <sheetData sheetId="8539" refreshError="1"/>
      <sheetData sheetId="8540" refreshError="1"/>
      <sheetData sheetId="8541">
        <row r="1">
          <cell r="J1">
            <v>1.7453292519943295E-2</v>
          </cell>
        </row>
      </sheetData>
      <sheetData sheetId="8542">
        <row r="1">
          <cell r="J1">
            <v>1.7453292519943295E-2</v>
          </cell>
        </row>
      </sheetData>
      <sheetData sheetId="8543">
        <row r="1">
          <cell r="J1">
            <v>1.7453292519943295E-2</v>
          </cell>
        </row>
      </sheetData>
      <sheetData sheetId="8544">
        <row r="1">
          <cell r="J1">
            <v>1.7453292519943295E-2</v>
          </cell>
        </row>
      </sheetData>
      <sheetData sheetId="8545">
        <row r="1">
          <cell r="J1">
            <v>1.7453292519943295E-2</v>
          </cell>
        </row>
      </sheetData>
      <sheetData sheetId="8546">
        <row r="1">
          <cell r="J1">
            <v>1.7453292519943295E-2</v>
          </cell>
        </row>
      </sheetData>
      <sheetData sheetId="8547">
        <row r="1">
          <cell r="J1">
            <v>1.7453292519943295E-2</v>
          </cell>
        </row>
      </sheetData>
      <sheetData sheetId="8548">
        <row r="1">
          <cell r="J1">
            <v>1.7453292519943295E-2</v>
          </cell>
        </row>
      </sheetData>
      <sheetData sheetId="8549">
        <row r="1">
          <cell r="J1">
            <v>1.7453292519943295E-2</v>
          </cell>
        </row>
      </sheetData>
      <sheetData sheetId="8550">
        <row r="1">
          <cell r="J1">
            <v>1.7453292519943295E-2</v>
          </cell>
        </row>
      </sheetData>
      <sheetData sheetId="8551">
        <row r="1">
          <cell r="J1">
            <v>1.7453292519943295E-2</v>
          </cell>
        </row>
      </sheetData>
      <sheetData sheetId="8552">
        <row r="1">
          <cell r="J1">
            <v>1.7453292519943295E-2</v>
          </cell>
        </row>
      </sheetData>
      <sheetData sheetId="8553">
        <row r="1">
          <cell r="J1">
            <v>1.7453292519943295E-2</v>
          </cell>
        </row>
      </sheetData>
      <sheetData sheetId="8554">
        <row r="1">
          <cell r="J1">
            <v>1.7453292519943295E-2</v>
          </cell>
        </row>
      </sheetData>
      <sheetData sheetId="8555">
        <row r="1">
          <cell r="J1">
            <v>1.7453292519943295E-2</v>
          </cell>
        </row>
      </sheetData>
      <sheetData sheetId="8556">
        <row r="1">
          <cell r="J1">
            <v>1.7453292519943295E-2</v>
          </cell>
        </row>
      </sheetData>
      <sheetData sheetId="8557" refreshError="1"/>
      <sheetData sheetId="8558" refreshError="1"/>
      <sheetData sheetId="8559">
        <row r="1">
          <cell r="J1">
            <v>1.7453292519943295E-2</v>
          </cell>
        </row>
      </sheetData>
      <sheetData sheetId="8560">
        <row r="1">
          <cell r="J1">
            <v>1.7453292519943295E-2</v>
          </cell>
        </row>
      </sheetData>
      <sheetData sheetId="8561">
        <row r="1">
          <cell r="J1">
            <v>1.7453292519943295E-2</v>
          </cell>
        </row>
      </sheetData>
      <sheetData sheetId="8562" refreshError="1"/>
      <sheetData sheetId="8563">
        <row r="1">
          <cell r="J1">
            <v>1.7453292519943295E-2</v>
          </cell>
        </row>
      </sheetData>
      <sheetData sheetId="8564">
        <row r="1">
          <cell r="J1">
            <v>1.7453292519943295E-2</v>
          </cell>
        </row>
      </sheetData>
      <sheetData sheetId="8565" refreshError="1"/>
      <sheetData sheetId="8566">
        <row r="1">
          <cell r="J1">
            <v>1.7453292519943295E-2</v>
          </cell>
        </row>
      </sheetData>
      <sheetData sheetId="8567">
        <row r="1">
          <cell r="J1">
            <v>1.7453292519943295E-2</v>
          </cell>
        </row>
      </sheetData>
      <sheetData sheetId="8568">
        <row r="1">
          <cell r="J1">
            <v>1.7453292519943295E-2</v>
          </cell>
        </row>
      </sheetData>
      <sheetData sheetId="8569" refreshError="1"/>
      <sheetData sheetId="8570">
        <row r="1">
          <cell r="J1">
            <v>1.7453292519943295E-2</v>
          </cell>
        </row>
      </sheetData>
      <sheetData sheetId="8571">
        <row r="1">
          <cell r="J1">
            <v>1.7453292519943295E-2</v>
          </cell>
        </row>
      </sheetData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>
        <row r="1">
          <cell r="J1">
            <v>1.7453292519943295E-2</v>
          </cell>
        </row>
      </sheetData>
      <sheetData sheetId="8583">
        <row r="1">
          <cell r="J1">
            <v>1.7453292519943295E-2</v>
          </cell>
        </row>
      </sheetData>
      <sheetData sheetId="8584">
        <row r="1">
          <cell r="J1">
            <v>1.7453292519943295E-2</v>
          </cell>
        </row>
      </sheetData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>
        <row r="1">
          <cell r="J1">
            <v>1.7453292519943295E-2</v>
          </cell>
        </row>
      </sheetData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>
        <row r="1">
          <cell r="J1">
            <v>1.7453292519943295E-2</v>
          </cell>
        </row>
      </sheetData>
      <sheetData sheetId="8634">
        <row r="1">
          <cell r="J1">
            <v>1.7453292519943295E-2</v>
          </cell>
        </row>
      </sheetData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>
        <row r="1">
          <cell r="J1">
            <v>1.7453292519943295E-2</v>
          </cell>
        </row>
      </sheetData>
      <sheetData sheetId="8656" refreshError="1"/>
      <sheetData sheetId="8657" refreshError="1"/>
      <sheetData sheetId="8658">
        <row r="1">
          <cell r="J1">
            <v>1.7453292519943295E-2</v>
          </cell>
        </row>
      </sheetData>
      <sheetData sheetId="8659">
        <row r="1">
          <cell r="J1">
            <v>1.7453292519943295E-2</v>
          </cell>
        </row>
      </sheetData>
      <sheetData sheetId="8660">
        <row r="1">
          <cell r="J1">
            <v>1.7453292519943295E-2</v>
          </cell>
        </row>
      </sheetData>
      <sheetData sheetId="8661">
        <row r="1">
          <cell r="J1">
            <v>1.7453292519943295E-2</v>
          </cell>
        </row>
      </sheetData>
      <sheetData sheetId="8662">
        <row r="1">
          <cell r="J1">
            <v>1.7453292519943295E-2</v>
          </cell>
        </row>
      </sheetData>
      <sheetData sheetId="8663">
        <row r="1">
          <cell r="J1">
            <v>1.7453292519943295E-2</v>
          </cell>
        </row>
      </sheetData>
      <sheetData sheetId="8664">
        <row r="1">
          <cell r="J1">
            <v>1.7453292519943295E-2</v>
          </cell>
        </row>
      </sheetData>
      <sheetData sheetId="8665">
        <row r="1">
          <cell r="J1">
            <v>1.7453292519943295E-2</v>
          </cell>
        </row>
      </sheetData>
      <sheetData sheetId="8666">
        <row r="1">
          <cell r="J1">
            <v>1.7453292519943295E-2</v>
          </cell>
        </row>
      </sheetData>
      <sheetData sheetId="8667">
        <row r="1">
          <cell r="J1">
            <v>1.7453292519943295E-2</v>
          </cell>
        </row>
      </sheetData>
      <sheetData sheetId="8668">
        <row r="1">
          <cell r="J1">
            <v>1.7453292519943295E-2</v>
          </cell>
        </row>
      </sheetData>
      <sheetData sheetId="8669">
        <row r="1">
          <cell r="J1">
            <v>1.7453292519943295E-2</v>
          </cell>
        </row>
      </sheetData>
      <sheetData sheetId="8670">
        <row r="1">
          <cell r="J1">
            <v>1.7453292519943295E-2</v>
          </cell>
        </row>
      </sheetData>
      <sheetData sheetId="8671">
        <row r="1">
          <cell r="J1">
            <v>1.7453292519943295E-2</v>
          </cell>
        </row>
      </sheetData>
      <sheetData sheetId="8672">
        <row r="1">
          <cell r="J1">
            <v>1.7453292519943295E-2</v>
          </cell>
        </row>
      </sheetData>
      <sheetData sheetId="8673">
        <row r="1">
          <cell r="J1">
            <v>1.7453292519943295E-2</v>
          </cell>
        </row>
      </sheetData>
      <sheetData sheetId="8674" refreshError="1"/>
      <sheetData sheetId="8675">
        <row r="1">
          <cell r="J1">
            <v>1.7453292519943295E-2</v>
          </cell>
        </row>
      </sheetData>
      <sheetData sheetId="8676" refreshError="1"/>
      <sheetData sheetId="8677" refreshError="1"/>
      <sheetData sheetId="8678" refreshError="1"/>
      <sheetData sheetId="8679">
        <row r="1">
          <cell r="J1">
            <v>1.7453292519943295E-2</v>
          </cell>
        </row>
      </sheetData>
      <sheetData sheetId="8680">
        <row r="1">
          <cell r="J1">
            <v>1.7453292519943295E-2</v>
          </cell>
        </row>
      </sheetData>
      <sheetData sheetId="8681">
        <row r="1">
          <cell r="J1">
            <v>1.7453292519943295E-2</v>
          </cell>
        </row>
      </sheetData>
      <sheetData sheetId="8682" refreshError="1"/>
      <sheetData sheetId="8683">
        <row r="1">
          <cell r="J1">
            <v>1.7453292519943295E-2</v>
          </cell>
        </row>
      </sheetData>
      <sheetData sheetId="8684">
        <row r="1">
          <cell r="J1">
            <v>1.7453292519943295E-2</v>
          </cell>
        </row>
      </sheetData>
      <sheetData sheetId="8685">
        <row r="1">
          <cell r="J1">
            <v>1.7453292519943295E-2</v>
          </cell>
        </row>
      </sheetData>
      <sheetData sheetId="8686">
        <row r="1">
          <cell r="J1">
            <v>1.7453292519943295E-2</v>
          </cell>
        </row>
      </sheetData>
      <sheetData sheetId="8687">
        <row r="1">
          <cell r="J1">
            <v>1.7453292519943295E-2</v>
          </cell>
        </row>
      </sheetData>
      <sheetData sheetId="8688" refreshError="1"/>
      <sheetData sheetId="8689" refreshError="1"/>
      <sheetData sheetId="8690">
        <row r="1">
          <cell r="J1">
            <v>1.7453292519943295E-2</v>
          </cell>
        </row>
      </sheetData>
      <sheetData sheetId="8691">
        <row r="1">
          <cell r="J1">
            <v>1.7453292519943295E-2</v>
          </cell>
        </row>
      </sheetData>
      <sheetData sheetId="8692">
        <row r="1">
          <cell r="J1">
            <v>1.7453292519943295E-2</v>
          </cell>
        </row>
      </sheetData>
      <sheetData sheetId="8693" refreshError="1"/>
      <sheetData sheetId="8694">
        <row r="1">
          <cell r="J1">
            <v>1.7453292519943295E-2</v>
          </cell>
        </row>
      </sheetData>
      <sheetData sheetId="8695">
        <row r="1">
          <cell r="J1">
            <v>1.7453292519943295E-2</v>
          </cell>
        </row>
      </sheetData>
      <sheetData sheetId="8696">
        <row r="1">
          <cell r="J1">
            <v>1.7453292519943295E-2</v>
          </cell>
        </row>
      </sheetData>
      <sheetData sheetId="8697" refreshError="1"/>
      <sheetData sheetId="8698" refreshError="1"/>
      <sheetData sheetId="8699">
        <row r="1">
          <cell r="J1">
            <v>1.7453292519943295E-2</v>
          </cell>
        </row>
      </sheetData>
      <sheetData sheetId="8700">
        <row r="1">
          <cell r="J1">
            <v>1.7453292519943295E-2</v>
          </cell>
        </row>
      </sheetData>
      <sheetData sheetId="8701">
        <row r="1">
          <cell r="J1">
            <v>1.7453292519943295E-2</v>
          </cell>
        </row>
      </sheetData>
      <sheetData sheetId="8702"/>
      <sheetData sheetId="8703" refreshError="1"/>
      <sheetData sheetId="8704" refreshError="1"/>
      <sheetData sheetId="8705">
        <row r="1">
          <cell r="J1">
            <v>1.7453292519943295E-2</v>
          </cell>
        </row>
      </sheetData>
      <sheetData sheetId="8706">
        <row r="1">
          <cell r="J1">
            <v>1.7453292519943295E-2</v>
          </cell>
        </row>
      </sheetData>
      <sheetData sheetId="8707">
        <row r="1">
          <cell r="J1">
            <v>1.7453292519943295E-2</v>
          </cell>
        </row>
      </sheetData>
      <sheetData sheetId="8708" refreshError="1"/>
      <sheetData sheetId="8709" refreshError="1"/>
      <sheetData sheetId="8710">
        <row r="1">
          <cell r="J1">
            <v>1.7453292519943295E-2</v>
          </cell>
        </row>
      </sheetData>
      <sheetData sheetId="8711">
        <row r="1">
          <cell r="J1">
            <v>1.7453292519943295E-2</v>
          </cell>
        </row>
      </sheetData>
      <sheetData sheetId="8712">
        <row r="1">
          <cell r="J1">
            <v>1.7453292519943295E-2</v>
          </cell>
        </row>
      </sheetData>
      <sheetData sheetId="8713">
        <row r="1">
          <cell r="J1">
            <v>1.7453292519943295E-2</v>
          </cell>
        </row>
      </sheetData>
      <sheetData sheetId="8714">
        <row r="1">
          <cell r="J1">
            <v>1.7453292519943295E-2</v>
          </cell>
        </row>
      </sheetData>
      <sheetData sheetId="8715">
        <row r="1">
          <cell r="J1">
            <v>1.7453292519943295E-2</v>
          </cell>
        </row>
      </sheetData>
      <sheetData sheetId="8716">
        <row r="1">
          <cell r="J1">
            <v>1.7453292519943295E-2</v>
          </cell>
        </row>
      </sheetData>
      <sheetData sheetId="8717">
        <row r="1">
          <cell r="J1">
            <v>1.7453292519943295E-2</v>
          </cell>
        </row>
      </sheetData>
      <sheetData sheetId="8718">
        <row r="1">
          <cell r="J1">
            <v>1.7453292519943295E-2</v>
          </cell>
        </row>
      </sheetData>
      <sheetData sheetId="8719">
        <row r="1">
          <cell r="J1">
            <v>1.7453292519943295E-2</v>
          </cell>
        </row>
      </sheetData>
      <sheetData sheetId="8720">
        <row r="1">
          <cell r="J1">
            <v>1.7453292519943295E-2</v>
          </cell>
        </row>
      </sheetData>
      <sheetData sheetId="8721">
        <row r="1">
          <cell r="J1">
            <v>1.7453292519943295E-2</v>
          </cell>
        </row>
      </sheetData>
      <sheetData sheetId="8722">
        <row r="1">
          <cell r="J1">
            <v>1.7453292519943295E-2</v>
          </cell>
        </row>
      </sheetData>
      <sheetData sheetId="8723">
        <row r="1">
          <cell r="J1">
            <v>1.7453292519943295E-2</v>
          </cell>
        </row>
      </sheetData>
      <sheetData sheetId="8724">
        <row r="1">
          <cell r="J1">
            <v>1.7453292519943295E-2</v>
          </cell>
        </row>
      </sheetData>
      <sheetData sheetId="8725">
        <row r="1">
          <cell r="J1">
            <v>1.7453292519943295E-2</v>
          </cell>
        </row>
      </sheetData>
      <sheetData sheetId="8726" refreshError="1"/>
      <sheetData sheetId="8727">
        <row r="1">
          <cell r="J1">
            <v>1.7453292519943295E-2</v>
          </cell>
        </row>
      </sheetData>
      <sheetData sheetId="8728">
        <row r="1">
          <cell r="J1">
            <v>1.7453292519943295E-2</v>
          </cell>
        </row>
      </sheetData>
      <sheetData sheetId="8729">
        <row r="1">
          <cell r="J1">
            <v>1.7453292519943295E-2</v>
          </cell>
        </row>
      </sheetData>
      <sheetData sheetId="8730" refreshError="1"/>
      <sheetData sheetId="8731" refreshError="1"/>
      <sheetData sheetId="8732">
        <row r="1">
          <cell r="J1">
            <v>1.7453292519943295E-2</v>
          </cell>
        </row>
      </sheetData>
      <sheetData sheetId="8733">
        <row r="1">
          <cell r="J1">
            <v>1.7453292519943295E-2</v>
          </cell>
        </row>
      </sheetData>
      <sheetData sheetId="8734">
        <row r="1">
          <cell r="J1">
            <v>1.7453292519943295E-2</v>
          </cell>
        </row>
      </sheetData>
      <sheetData sheetId="8735" refreshError="1"/>
      <sheetData sheetId="8736">
        <row r="1">
          <cell r="J1">
            <v>1.7453292519943295E-2</v>
          </cell>
        </row>
      </sheetData>
      <sheetData sheetId="8737" refreshError="1"/>
      <sheetData sheetId="8738" refreshError="1"/>
      <sheetData sheetId="8739" refreshError="1"/>
      <sheetData sheetId="8740" refreshError="1"/>
      <sheetData sheetId="8741">
        <row r="1">
          <cell r="J1">
            <v>1.7453292519943295E-2</v>
          </cell>
        </row>
      </sheetData>
      <sheetData sheetId="8742">
        <row r="1">
          <cell r="J1">
            <v>1.7453292519943295E-2</v>
          </cell>
        </row>
      </sheetData>
      <sheetData sheetId="8743">
        <row r="1">
          <cell r="J1">
            <v>1.7453292519943295E-2</v>
          </cell>
        </row>
      </sheetData>
      <sheetData sheetId="8744">
        <row r="1">
          <cell r="J1">
            <v>1.7453292519943295E-2</v>
          </cell>
        </row>
      </sheetData>
      <sheetData sheetId="8745">
        <row r="1">
          <cell r="J1">
            <v>1.7453292519943295E-2</v>
          </cell>
        </row>
      </sheetData>
      <sheetData sheetId="8746">
        <row r="1">
          <cell r="J1">
            <v>1.7453292519943295E-2</v>
          </cell>
        </row>
      </sheetData>
      <sheetData sheetId="8747">
        <row r="1">
          <cell r="J1">
            <v>1.7453292519943295E-2</v>
          </cell>
        </row>
      </sheetData>
      <sheetData sheetId="8748">
        <row r="1">
          <cell r="J1">
            <v>1.7453292519943295E-2</v>
          </cell>
        </row>
      </sheetData>
      <sheetData sheetId="8749">
        <row r="1">
          <cell r="J1">
            <v>1.7453292519943295E-2</v>
          </cell>
        </row>
      </sheetData>
      <sheetData sheetId="8750">
        <row r="1">
          <cell r="J1">
            <v>1.7453292519943295E-2</v>
          </cell>
        </row>
      </sheetData>
      <sheetData sheetId="8751">
        <row r="1">
          <cell r="J1">
            <v>1.7453292519943295E-2</v>
          </cell>
        </row>
      </sheetData>
      <sheetData sheetId="8752">
        <row r="1">
          <cell r="J1">
            <v>1.7453292519943295E-2</v>
          </cell>
        </row>
      </sheetData>
      <sheetData sheetId="8753">
        <row r="1">
          <cell r="J1">
            <v>1.7453292519943295E-2</v>
          </cell>
        </row>
      </sheetData>
      <sheetData sheetId="8754">
        <row r="1">
          <cell r="J1">
            <v>1.7453292519943295E-2</v>
          </cell>
        </row>
      </sheetData>
      <sheetData sheetId="8755">
        <row r="1">
          <cell r="J1">
            <v>1.7453292519943295E-2</v>
          </cell>
        </row>
      </sheetData>
      <sheetData sheetId="8756">
        <row r="1">
          <cell r="J1">
            <v>1.7453292519943295E-2</v>
          </cell>
        </row>
      </sheetData>
      <sheetData sheetId="8757">
        <row r="1">
          <cell r="J1">
            <v>1.7453292519943295E-2</v>
          </cell>
        </row>
      </sheetData>
      <sheetData sheetId="8758">
        <row r="1">
          <cell r="J1">
            <v>1.7453292519943295E-2</v>
          </cell>
        </row>
      </sheetData>
      <sheetData sheetId="8759" refreshError="1"/>
      <sheetData sheetId="8760" refreshError="1"/>
      <sheetData sheetId="8761">
        <row r="1">
          <cell r="J1">
            <v>1.7453292519943295E-2</v>
          </cell>
        </row>
      </sheetData>
      <sheetData sheetId="8762" refreshError="1"/>
      <sheetData sheetId="8763" refreshError="1"/>
      <sheetData sheetId="8764">
        <row r="1">
          <cell r="J1">
            <v>1.7453292519943295E-2</v>
          </cell>
        </row>
      </sheetData>
      <sheetData sheetId="8765">
        <row r="1">
          <cell r="J1">
            <v>1.7453292519943295E-2</v>
          </cell>
        </row>
      </sheetData>
      <sheetData sheetId="8766">
        <row r="1">
          <cell r="J1">
            <v>1.7453292519943295E-2</v>
          </cell>
        </row>
      </sheetData>
      <sheetData sheetId="8767">
        <row r="1">
          <cell r="J1">
            <v>1.7453292519943295E-2</v>
          </cell>
        </row>
      </sheetData>
      <sheetData sheetId="8768" refreshError="1"/>
      <sheetData sheetId="8769">
        <row r="1">
          <cell r="J1">
            <v>1.7453292519943295E-2</v>
          </cell>
        </row>
      </sheetData>
      <sheetData sheetId="8770" refreshError="1"/>
      <sheetData sheetId="8771">
        <row r="1">
          <cell r="J1">
            <v>1.7453292519943295E-2</v>
          </cell>
        </row>
      </sheetData>
      <sheetData sheetId="8772" refreshError="1"/>
      <sheetData sheetId="8773">
        <row r="1">
          <cell r="J1">
            <v>1.7453292519943295E-2</v>
          </cell>
        </row>
      </sheetData>
      <sheetData sheetId="8774">
        <row r="1">
          <cell r="J1">
            <v>1.7453292519943295E-2</v>
          </cell>
        </row>
      </sheetData>
      <sheetData sheetId="8775" refreshError="1"/>
      <sheetData sheetId="8776">
        <row r="1">
          <cell r="J1">
            <v>1.7453292519943295E-2</v>
          </cell>
        </row>
      </sheetData>
      <sheetData sheetId="8777">
        <row r="1">
          <cell r="J1">
            <v>1.7453292519943295E-2</v>
          </cell>
        </row>
      </sheetData>
      <sheetData sheetId="8778">
        <row r="1">
          <cell r="J1">
            <v>1.7453292519943295E-2</v>
          </cell>
        </row>
      </sheetData>
      <sheetData sheetId="8779" refreshError="1"/>
      <sheetData sheetId="8780">
        <row r="1">
          <cell r="J1">
            <v>1.7453292519943295E-2</v>
          </cell>
        </row>
      </sheetData>
      <sheetData sheetId="8781">
        <row r="1">
          <cell r="J1">
            <v>1.7453292519943295E-2</v>
          </cell>
        </row>
      </sheetData>
      <sheetData sheetId="8782" refreshError="1"/>
      <sheetData sheetId="8783">
        <row r="1">
          <cell r="J1">
            <v>1.7453292519943295E-2</v>
          </cell>
        </row>
      </sheetData>
      <sheetData sheetId="8784">
        <row r="1">
          <cell r="J1">
            <v>1.7453292519943295E-2</v>
          </cell>
        </row>
      </sheetData>
      <sheetData sheetId="8785">
        <row r="1">
          <cell r="J1">
            <v>1.7453292519943295E-2</v>
          </cell>
        </row>
      </sheetData>
      <sheetData sheetId="8786" refreshError="1"/>
      <sheetData sheetId="8787" refreshError="1"/>
      <sheetData sheetId="8788">
        <row r="1">
          <cell r="J1">
            <v>1.7453292519943295E-2</v>
          </cell>
        </row>
      </sheetData>
      <sheetData sheetId="8789" refreshError="1"/>
      <sheetData sheetId="8790">
        <row r="1">
          <cell r="J1">
            <v>1.7453292519943295E-2</v>
          </cell>
        </row>
      </sheetData>
      <sheetData sheetId="8791">
        <row r="1">
          <cell r="J1">
            <v>1.7453292519943295E-2</v>
          </cell>
        </row>
      </sheetData>
      <sheetData sheetId="8792" refreshError="1"/>
      <sheetData sheetId="8793" refreshError="1"/>
      <sheetData sheetId="8794" refreshError="1"/>
      <sheetData sheetId="8795">
        <row r="1">
          <cell r="J1">
            <v>1.7453292519943295E-2</v>
          </cell>
        </row>
      </sheetData>
      <sheetData sheetId="8796">
        <row r="1">
          <cell r="J1">
            <v>1.7453292519943295E-2</v>
          </cell>
        </row>
      </sheetData>
      <sheetData sheetId="8797" refreshError="1"/>
      <sheetData sheetId="8798" refreshError="1"/>
      <sheetData sheetId="8799" refreshError="1"/>
      <sheetData sheetId="8800">
        <row r="1">
          <cell r="J1">
            <v>1.7453292519943295E-2</v>
          </cell>
        </row>
      </sheetData>
      <sheetData sheetId="8801" refreshError="1"/>
      <sheetData sheetId="8802">
        <row r="1">
          <cell r="J1">
            <v>1.7453292519943295E-2</v>
          </cell>
        </row>
      </sheetData>
      <sheetData sheetId="8803" refreshError="1"/>
      <sheetData sheetId="8804">
        <row r="1">
          <cell r="J1">
            <v>1.7453292519943295E-2</v>
          </cell>
        </row>
      </sheetData>
      <sheetData sheetId="8805" refreshError="1"/>
      <sheetData sheetId="8806">
        <row r="1">
          <cell r="J1">
            <v>1.7453292519943295E-2</v>
          </cell>
        </row>
      </sheetData>
      <sheetData sheetId="8807">
        <row r="1">
          <cell r="J1">
            <v>1.7453292519943295E-2</v>
          </cell>
        </row>
      </sheetData>
      <sheetData sheetId="8808" refreshError="1"/>
      <sheetData sheetId="8809">
        <row r="1">
          <cell r="J1">
            <v>1.7453292519943295E-2</v>
          </cell>
        </row>
      </sheetData>
      <sheetData sheetId="8810" refreshError="1"/>
      <sheetData sheetId="8811" refreshError="1"/>
      <sheetData sheetId="8812">
        <row r="1">
          <cell r="J1">
            <v>1.7453292519943295E-2</v>
          </cell>
        </row>
      </sheetData>
      <sheetData sheetId="8813">
        <row r="1">
          <cell r="J1">
            <v>1.7453292519943295E-2</v>
          </cell>
        </row>
      </sheetData>
      <sheetData sheetId="8814">
        <row r="1">
          <cell r="J1">
            <v>1.7453292519943295E-2</v>
          </cell>
        </row>
      </sheetData>
      <sheetData sheetId="8815" refreshError="1"/>
      <sheetData sheetId="8816">
        <row r="1">
          <cell r="J1">
            <v>1.7453292519943295E-2</v>
          </cell>
        </row>
      </sheetData>
      <sheetData sheetId="8817">
        <row r="1">
          <cell r="J1">
            <v>1.7453292519943295E-2</v>
          </cell>
        </row>
      </sheetData>
      <sheetData sheetId="8818">
        <row r="1">
          <cell r="J1">
            <v>1.7453292519943295E-2</v>
          </cell>
        </row>
      </sheetData>
      <sheetData sheetId="8819" refreshError="1"/>
      <sheetData sheetId="8820">
        <row r="1">
          <cell r="J1">
            <v>1.7453292519943295E-2</v>
          </cell>
        </row>
      </sheetData>
      <sheetData sheetId="8821" refreshError="1"/>
      <sheetData sheetId="8822">
        <row r="1">
          <cell r="J1">
            <v>1.7453292519943295E-2</v>
          </cell>
        </row>
      </sheetData>
      <sheetData sheetId="8823" refreshError="1"/>
      <sheetData sheetId="8824" refreshError="1"/>
      <sheetData sheetId="8825">
        <row r="1">
          <cell r="J1">
            <v>1.7453292519943295E-2</v>
          </cell>
        </row>
      </sheetData>
      <sheetData sheetId="8826" refreshError="1"/>
      <sheetData sheetId="8827">
        <row r="1">
          <cell r="J1">
            <v>1.7453292519943295E-2</v>
          </cell>
        </row>
      </sheetData>
      <sheetData sheetId="8828">
        <row r="1">
          <cell r="J1">
            <v>1.7453292519943295E-2</v>
          </cell>
        </row>
      </sheetData>
      <sheetData sheetId="8829" refreshError="1"/>
      <sheetData sheetId="8830" refreshError="1"/>
      <sheetData sheetId="8831">
        <row r="1">
          <cell r="J1">
            <v>1.7453292519943295E-2</v>
          </cell>
        </row>
      </sheetData>
      <sheetData sheetId="8832">
        <row r="1">
          <cell r="J1">
            <v>1.7453292519943295E-2</v>
          </cell>
        </row>
      </sheetData>
      <sheetData sheetId="8833">
        <row r="1">
          <cell r="J1">
            <v>1.7453292519943295E-2</v>
          </cell>
        </row>
      </sheetData>
      <sheetData sheetId="8834" refreshError="1"/>
      <sheetData sheetId="8835"/>
      <sheetData sheetId="8836">
        <row r="1">
          <cell r="J1">
            <v>1.7453292519943295E-2</v>
          </cell>
        </row>
      </sheetData>
      <sheetData sheetId="8837" refreshError="1"/>
      <sheetData sheetId="8838">
        <row r="1">
          <cell r="J1">
            <v>1.7453292519943295E-2</v>
          </cell>
        </row>
      </sheetData>
      <sheetData sheetId="8839">
        <row r="1">
          <cell r="J1">
            <v>1.7453292519943295E-2</v>
          </cell>
        </row>
      </sheetData>
      <sheetData sheetId="8840" refreshError="1"/>
      <sheetData sheetId="8841">
        <row r="1">
          <cell r="J1">
            <v>1.7453292519943295E-2</v>
          </cell>
        </row>
      </sheetData>
      <sheetData sheetId="8842" refreshError="1"/>
      <sheetData sheetId="8843" refreshError="1"/>
      <sheetData sheetId="8844">
        <row r="1">
          <cell r="J1">
            <v>1.7453292519943295E-2</v>
          </cell>
        </row>
      </sheetData>
      <sheetData sheetId="8845" refreshError="1"/>
      <sheetData sheetId="8846" refreshError="1"/>
      <sheetData sheetId="8847">
        <row r="1">
          <cell r="J1">
            <v>1.7453292519943295E-2</v>
          </cell>
        </row>
      </sheetData>
      <sheetData sheetId="8848">
        <row r="1">
          <cell r="J1">
            <v>1.7453292519943295E-2</v>
          </cell>
        </row>
      </sheetData>
      <sheetData sheetId="8849">
        <row r="1">
          <cell r="J1">
            <v>1.7453292519943295E-2</v>
          </cell>
        </row>
      </sheetData>
      <sheetData sheetId="8850">
        <row r="1">
          <cell r="J1">
            <v>1.7453292519943295E-2</v>
          </cell>
        </row>
      </sheetData>
      <sheetData sheetId="8851">
        <row r="1">
          <cell r="J1">
            <v>1.7453292519943295E-2</v>
          </cell>
        </row>
      </sheetData>
      <sheetData sheetId="8852">
        <row r="1">
          <cell r="J1">
            <v>1.7453292519943295E-2</v>
          </cell>
        </row>
      </sheetData>
      <sheetData sheetId="8853">
        <row r="1">
          <cell r="J1">
            <v>1.7453292519943295E-2</v>
          </cell>
        </row>
      </sheetData>
      <sheetData sheetId="8854">
        <row r="1">
          <cell r="J1">
            <v>1.7453292519943295E-2</v>
          </cell>
        </row>
      </sheetData>
      <sheetData sheetId="8855">
        <row r="1">
          <cell r="J1">
            <v>1.7453292519943295E-2</v>
          </cell>
        </row>
      </sheetData>
      <sheetData sheetId="8856">
        <row r="1">
          <cell r="J1">
            <v>1.7453292519943295E-2</v>
          </cell>
        </row>
      </sheetData>
      <sheetData sheetId="8857">
        <row r="1">
          <cell r="J1">
            <v>1.7453292519943295E-2</v>
          </cell>
        </row>
      </sheetData>
      <sheetData sheetId="8858">
        <row r="1">
          <cell r="J1">
            <v>1.7453292519943295E-2</v>
          </cell>
        </row>
      </sheetData>
      <sheetData sheetId="8859">
        <row r="1">
          <cell r="J1">
            <v>1.7453292519943295E-2</v>
          </cell>
        </row>
      </sheetData>
      <sheetData sheetId="8860">
        <row r="1">
          <cell r="J1">
            <v>1.7453292519943295E-2</v>
          </cell>
        </row>
      </sheetData>
      <sheetData sheetId="8861">
        <row r="1">
          <cell r="J1">
            <v>1.7453292519943295E-2</v>
          </cell>
        </row>
      </sheetData>
      <sheetData sheetId="8862">
        <row r="1">
          <cell r="J1">
            <v>1.7453292519943295E-2</v>
          </cell>
        </row>
      </sheetData>
      <sheetData sheetId="8863">
        <row r="1">
          <cell r="J1">
            <v>1.7453292519943295E-2</v>
          </cell>
        </row>
      </sheetData>
      <sheetData sheetId="8864">
        <row r="1">
          <cell r="J1">
            <v>1.7453292519943295E-2</v>
          </cell>
        </row>
      </sheetData>
      <sheetData sheetId="8865">
        <row r="1">
          <cell r="J1">
            <v>1.7453292519943295E-2</v>
          </cell>
        </row>
      </sheetData>
      <sheetData sheetId="8866">
        <row r="1">
          <cell r="J1">
            <v>1.7453292519943295E-2</v>
          </cell>
        </row>
      </sheetData>
      <sheetData sheetId="8867">
        <row r="1">
          <cell r="J1">
            <v>1.7453292519943295E-2</v>
          </cell>
        </row>
      </sheetData>
      <sheetData sheetId="8868">
        <row r="1">
          <cell r="J1">
            <v>1.7453292519943295E-2</v>
          </cell>
        </row>
      </sheetData>
      <sheetData sheetId="8869">
        <row r="1">
          <cell r="J1">
            <v>1.7453292519943295E-2</v>
          </cell>
        </row>
      </sheetData>
      <sheetData sheetId="8870">
        <row r="1">
          <cell r="J1">
            <v>1.7453292519943295E-2</v>
          </cell>
        </row>
      </sheetData>
      <sheetData sheetId="8871">
        <row r="1">
          <cell r="J1">
            <v>1.7453292519943295E-2</v>
          </cell>
        </row>
      </sheetData>
      <sheetData sheetId="8872">
        <row r="1">
          <cell r="J1">
            <v>1.7453292519943295E-2</v>
          </cell>
        </row>
      </sheetData>
      <sheetData sheetId="8873">
        <row r="1">
          <cell r="J1">
            <v>1.7453292519943295E-2</v>
          </cell>
        </row>
      </sheetData>
      <sheetData sheetId="8874">
        <row r="1">
          <cell r="J1">
            <v>1.7453292519943295E-2</v>
          </cell>
        </row>
      </sheetData>
      <sheetData sheetId="8875">
        <row r="1">
          <cell r="J1">
            <v>1.7453292519943295E-2</v>
          </cell>
        </row>
      </sheetData>
      <sheetData sheetId="8876">
        <row r="1">
          <cell r="J1">
            <v>1.7453292519943295E-2</v>
          </cell>
        </row>
      </sheetData>
      <sheetData sheetId="8877">
        <row r="1">
          <cell r="J1">
            <v>1.7453292519943295E-2</v>
          </cell>
        </row>
      </sheetData>
      <sheetData sheetId="8878">
        <row r="1">
          <cell r="J1">
            <v>1.7453292519943295E-2</v>
          </cell>
        </row>
      </sheetData>
      <sheetData sheetId="8879">
        <row r="1">
          <cell r="J1">
            <v>1.7453292519943295E-2</v>
          </cell>
        </row>
      </sheetData>
      <sheetData sheetId="8880">
        <row r="1">
          <cell r="J1">
            <v>1.7453292519943295E-2</v>
          </cell>
        </row>
      </sheetData>
      <sheetData sheetId="8881">
        <row r="1">
          <cell r="J1">
            <v>1.7453292519943295E-2</v>
          </cell>
        </row>
      </sheetData>
      <sheetData sheetId="8882">
        <row r="1">
          <cell r="J1">
            <v>1.7453292519943295E-2</v>
          </cell>
        </row>
      </sheetData>
      <sheetData sheetId="8883">
        <row r="1">
          <cell r="J1">
            <v>1.7453292519943295E-2</v>
          </cell>
        </row>
      </sheetData>
      <sheetData sheetId="8884">
        <row r="1">
          <cell r="J1">
            <v>1.7453292519943295E-2</v>
          </cell>
        </row>
      </sheetData>
      <sheetData sheetId="8885">
        <row r="1">
          <cell r="J1">
            <v>1.7453292519943295E-2</v>
          </cell>
        </row>
      </sheetData>
      <sheetData sheetId="8886">
        <row r="1">
          <cell r="J1">
            <v>1.7453292519943295E-2</v>
          </cell>
        </row>
      </sheetData>
      <sheetData sheetId="8887">
        <row r="1">
          <cell r="J1">
            <v>1.7453292519943295E-2</v>
          </cell>
        </row>
      </sheetData>
      <sheetData sheetId="8888">
        <row r="1">
          <cell r="J1">
            <v>1.7453292519943295E-2</v>
          </cell>
        </row>
      </sheetData>
      <sheetData sheetId="8889">
        <row r="1">
          <cell r="J1">
            <v>1.7453292519943295E-2</v>
          </cell>
        </row>
      </sheetData>
      <sheetData sheetId="8890">
        <row r="1">
          <cell r="J1">
            <v>1.7453292519943295E-2</v>
          </cell>
        </row>
      </sheetData>
      <sheetData sheetId="8891">
        <row r="1">
          <cell r="J1">
            <v>1.7453292519943295E-2</v>
          </cell>
        </row>
      </sheetData>
      <sheetData sheetId="8892">
        <row r="1">
          <cell r="J1">
            <v>1.7453292519943295E-2</v>
          </cell>
        </row>
      </sheetData>
      <sheetData sheetId="8893">
        <row r="1">
          <cell r="J1">
            <v>1.7453292519943295E-2</v>
          </cell>
        </row>
      </sheetData>
      <sheetData sheetId="8894">
        <row r="1">
          <cell r="J1">
            <v>1.7453292519943295E-2</v>
          </cell>
        </row>
      </sheetData>
      <sheetData sheetId="8895" refreshError="1"/>
      <sheetData sheetId="8896" refreshError="1"/>
      <sheetData sheetId="8897">
        <row r="1">
          <cell r="J1">
            <v>1.7453292519943295E-2</v>
          </cell>
        </row>
      </sheetData>
      <sheetData sheetId="8898">
        <row r="1">
          <cell r="J1">
            <v>1.7453292519943295E-2</v>
          </cell>
        </row>
      </sheetData>
      <sheetData sheetId="8899">
        <row r="1">
          <cell r="J1">
            <v>1.7453292519943295E-2</v>
          </cell>
        </row>
      </sheetData>
      <sheetData sheetId="8900">
        <row r="1">
          <cell r="J1">
            <v>1.7453292519943295E-2</v>
          </cell>
        </row>
      </sheetData>
      <sheetData sheetId="8901">
        <row r="1">
          <cell r="J1">
            <v>1.7453292519943295E-2</v>
          </cell>
        </row>
      </sheetData>
      <sheetData sheetId="8902">
        <row r="1">
          <cell r="J1">
            <v>1.7453292519943295E-2</v>
          </cell>
        </row>
      </sheetData>
      <sheetData sheetId="8903">
        <row r="1">
          <cell r="J1">
            <v>1.7453292519943295E-2</v>
          </cell>
        </row>
      </sheetData>
      <sheetData sheetId="8904">
        <row r="1">
          <cell r="J1">
            <v>1.7453292519943295E-2</v>
          </cell>
        </row>
      </sheetData>
      <sheetData sheetId="8905">
        <row r="1">
          <cell r="J1">
            <v>1.7453292519943295E-2</v>
          </cell>
        </row>
      </sheetData>
      <sheetData sheetId="8906">
        <row r="1">
          <cell r="J1">
            <v>1.7453292519943295E-2</v>
          </cell>
        </row>
      </sheetData>
      <sheetData sheetId="8907">
        <row r="1">
          <cell r="J1">
            <v>1.7453292519943295E-2</v>
          </cell>
        </row>
      </sheetData>
      <sheetData sheetId="8908">
        <row r="1">
          <cell r="J1">
            <v>1.7453292519943295E-2</v>
          </cell>
        </row>
      </sheetData>
      <sheetData sheetId="8909">
        <row r="1">
          <cell r="J1">
            <v>1.7453292519943295E-2</v>
          </cell>
        </row>
      </sheetData>
      <sheetData sheetId="8910">
        <row r="1">
          <cell r="J1">
            <v>1.7453292519943295E-2</v>
          </cell>
        </row>
      </sheetData>
      <sheetData sheetId="8911">
        <row r="1">
          <cell r="J1">
            <v>1.7453292519943295E-2</v>
          </cell>
        </row>
      </sheetData>
      <sheetData sheetId="8912">
        <row r="1">
          <cell r="J1">
            <v>1.7453292519943295E-2</v>
          </cell>
        </row>
      </sheetData>
      <sheetData sheetId="8913">
        <row r="1">
          <cell r="J1">
            <v>1.7453292519943295E-2</v>
          </cell>
        </row>
      </sheetData>
      <sheetData sheetId="8914">
        <row r="1">
          <cell r="J1">
            <v>1.7453292519943295E-2</v>
          </cell>
        </row>
      </sheetData>
      <sheetData sheetId="8915">
        <row r="1">
          <cell r="J1">
            <v>1.7453292519943295E-2</v>
          </cell>
        </row>
      </sheetData>
      <sheetData sheetId="8916">
        <row r="1">
          <cell r="J1">
            <v>1.7453292519943295E-2</v>
          </cell>
        </row>
      </sheetData>
      <sheetData sheetId="8917">
        <row r="1">
          <cell r="J1">
            <v>1.7453292519943295E-2</v>
          </cell>
        </row>
      </sheetData>
      <sheetData sheetId="8918">
        <row r="1">
          <cell r="J1">
            <v>1.7453292519943295E-2</v>
          </cell>
        </row>
      </sheetData>
      <sheetData sheetId="8919">
        <row r="1">
          <cell r="J1">
            <v>1.7453292519943295E-2</v>
          </cell>
        </row>
      </sheetData>
      <sheetData sheetId="8920">
        <row r="1">
          <cell r="J1">
            <v>1.7453292519943295E-2</v>
          </cell>
        </row>
      </sheetData>
      <sheetData sheetId="8921">
        <row r="1">
          <cell r="J1">
            <v>1.7453292519943295E-2</v>
          </cell>
        </row>
      </sheetData>
      <sheetData sheetId="8922">
        <row r="1">
          <cell r="J1">
            <v>1.7453292519943295E-2</v>
          </cell>
        </row>
      </sheetData>
      <sheetData sheetId="8923">
        <row r="1">
          <cell r="J1">
            <v>1.7453292519943295E-2</v>
          </cell>
        </row>
      </sheetData>
      <sheetData sheetId="8924">
        <row r="1">
          <cell r="J1">
            <v>1.7453292519943295E-2</v>
          </cell>
        </row>
      </sheetData>
      <sheetData sheetId="8925">
        <row r="1">
          <cell r="J1">
            <v>1.7453292519943295E-2</v>
          </cell>
        </row>
      </sheetData>
      <sheetData sheetId="8926">
        <row r="1">
          <cell r="J1">
            <v>1.7453292519943295E-2</v>
          </cell>
        </row>
      </sheetData>
      <sheetData sheetId="8927">
        <row r="1">
          <cell r="J1">
            <v>1.7453292519943295E-2</v>
          </cell>
        </row>
      </sheetData>
      <sheetData sheetId="8928">
        <row r="1">
          <cell r="J1">
            <v>1.7453292519943295E-2</v>
          </cell>
        </row>
      </sheetData>
      <sheetData sheetId="8929">
        <row r="1">
          <cell r="J1">
            <v>1.7453292519943295E-2</v>
          </cell>
        </row>
      </sheetData>
      <sheetData sheetId="8930">
        <row r="1">
          <cell r="J1">
            <v>1.7453292519943295E-2</v>
          </cell>
        </row>
      </sheetData>
      <sheetData sheetId="8931">
        <row r="1">
          <cell r="J1">
            <v>1.7453292519943295E-2</v>
          </cell>
        </row>
      </sheetData>
      <sheetData sheetId="8932">
        <row r="1">
          <cell r="J1">
            <v>1.7453292519943295E-2</v>
          </cell>
        </row>
      </sheetData>
      <sheetData sheetId="8933">
        <row r="1">
          <cell r="J1">
            <v>1.7453292519943295E-2</v>
          </cell>
        </row>
      </sheetData>
      <sheetData sheetId="8934" refreshError="1"/>
      <sheetData sheetId="8935">
        <row r="1">
          <cell r="J1">
            <v>1.7453292519943295E-2</v>
          </cell>
        </row>
      </sheetData>
      <sheetData sheetId="8936">
        <row r="1">
          <cell r="J1">
            <v>1.7453292519943295E-2</v>
          </cell>
        </row>
      </sheetData>
      <sheetData sheetId="8937" refreshError="1"/>
      <sheetData sheetId="8938">
        <row r="1">
          <cell r="J1">
            <v>1.7453292519943295E-2</v>
          </cell>
        </row>
      </sheetData>
      <sheetData sheetId="8939">
        <row r="1">
          <cell r="J1">
            <v>1.7453292519943295E-2</v>
          </cell>
        </row>
      </sheetData>
      <sheetData sheetId="8940" refreshError="1"/>
      <sheetData sheetId="8941">
        <row r="1">
          <cell r="J1">
            <v>1.7453292519943295E-2</v>
          </cell>
        </row>
      </sheetData>
      <sheetData sheetId="8942">
        <row r="1">
          <cell r="J1">
            <v>1.7453292519943295E-2</v>
          </cell>
        </row>
      </sheetData>
      <sheetData sheetId="8943"/>
      <sheetData sheetId="8944" refreshError="1"/>
      <sheetData sheetId="8945">
        <row r="1">
          <cell r="J1">
            <v>1.7453292519943295E-2</v>
          </cell>
        </row>
      </sheetData>
      <sheetData sheetId="8946" refreshError="1"/>
      <sheetData sheetId="8947" refreshError="1"/>
      <sheetData sheetId="8948">
        <row r="1">
          <cell r="J1">
            <v>1.7453292519943295E-2</v>
          </cell>
        </row>
      </sheetData>
      <sheetData sheetId="8949">
        <row r="1">
          <cell r="J1">
            <v>1.7453292519943295E-2</v>
          </cell>
        </row>
      </sheetData>
      <sheetData sheetId="8950" refreshError="1"/>
      <sheetData sheetId="8951">
        <row r="1">
          <cell r="J1">
            <v>1.7453292519943295E-2</v>
          </cell>
        </row>
      </sheetData>
      <sheetData sheetId="8952">
        <row r="1">
          <cell r="J1">
            <v>1.7453292519943295E-2</v>
          </cell>
        </row>
      </sheetData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>
        <row r="1">
          <cell r="J1">
            <v>1.7453292519943295E-2</v>
          </cell>
        </row>
      </sheetData>
      <sheetData sheetId="8959">
        <row r="1">
          <cell r="J1">
            <v>1.7453292519943295E-2</v>
          </cell>
        </row>
      </sheetData>
      <sheetData sheetId="8960">
        <row r="1">
          <cell r="J1">
            <v>1.7453292519943295E-2</v>
          </cell>
        </row>
      </sheetData>
      <sheetData sheetId="8961">
        <row r="1">
          <cell r="J1">
            <v>1.7453292519943295E-2</v>
          </cell>
        </row>
      </sheetData>
      <sheetData sheetId="8962">
        <row r="1">
          <cell r="J1">
            <v>1.7453292519943295E-2</v>
          </cell>
        </row>
      </sheetData>
      <sheetData sheetId="8963">
        <row r="1">
          <cell r="J1">
            <v>1.7453292519943295E-2</v>
          </cell>
        </row>
      </sheetData>
      <sheetData sheetId="8964">
        <row r="1">
          <cell r="J1">
            <v>1.7453292519943295E-2</v>
          </cell>
        </row>
      </sheetData>
      <sheetData sheetId="8965">
        <row r="1">
          <cell r="J1">
            <v>1.7453292519943295E-2</v>
          </cell>
        </row>
      </sheetData>
      <sheetData sheetId="8966">
        <row r="1">
          <cell r="J1">
            <v>1.7453292519943295E-2</v>
          </cell>
        </row>
      </sheetData>
      <sheetData sheetId="8967">
        <row r="1">
          <cell r="J1">
            <v>1.7453292519943295E-2</v>
          </cell>
        </row>
      </sheetData>
      <sheetData sheetId="8968">
        <row r="1">
          <cell r="J1">
            <v>1.7453292519943295E-2</v>
          </cell>
        </row>
      </sheetData>
      <sheetData sheetId="8969">
        <row r="1">
          <cell r="J1">
            <v>1.7453292519943295E-2</v>
          </cell>
        </row>
      </sheetData>
      <sheetData sheetId="8970">
        <row r="1">
          <cell r="J1">
            <v>1.7453292519943295E-2</v>
          </cell>
        </row>
      </sheetData>
      <sheetData sheetId="8971">
        <row r="1">
          <cell r="J1">
            <v>1.7453292519943295E-2</v>
          </cell>
        </row>
      </sheetData>
      <sheetData sheetId="8972">
        <row r="1">
          <cell r="J1">
            <v>1.7453292519943295E-2</v>
          </cell>
        </row>
      </sheetData>
      <sheetData sheetId="8973">
        <row r="1">
          <cell r="J1">
            <v>1.7453292519943295E-2</v>
          </cell>
        </row>
      </sheetData>
      <sheetData sheetId="8974">
        <row r="1">
          <cell r="J1">
            <v>1.7453292519943295E-2</v>
          </cell>
        </row>
      </sheetData>
      <sheetData sheetId="8975">
        <row r="1">
          <cell r="J1">
            <v>1.7453292519943295E-2</v>
          </cell>
        </row>
      </sheetData>
      <sheetData sheetId="8976">
        <row r="1">
          <cell r="J1">
            <v>1.7453292519943295E-2</v>
          </cell>
        </row>
      </sheetData>
      <sheetData sheetId="8977">
        <row r="1">
          <cell r="J1">
            <v>1.7453292519943295E-2</v>
          </cell>
        </row>
      </sheetData>
      <sheetData sheetId="8978">
        <row r="1">
          <cell r="J1">
            <v>1.7453292519943295E-2</v>
          </cell>
        </row>
      </sheetData>
      <sheetData sheetId="8979">
        <row r="1">
          <cell r="J1">
            <v>1.7453292519943295E-2</v>
          </cell>
        </row>
      </sheetData>
      <sheetData sheetId="8980">
        <row r="1">
          <cell r="J1">
            <v>1.7453292519943295E-2</v>
          </cell>
        </row>
      </sheetData>
      <sheetData sheetId="8981" refreshError="1"/>
      <sheetData sheetId="8982" refreshError="1"/>
      <sheetData sheetId="8983" refreshError="1"/>
      <sheetData sheetId="8984">
        <row r="1">
          <cell r="J1">
            <v>1.7453292519943295E-2</v>
          </cell>
        </row>
      </sheetData>
      <sheetData sheetId="8985">
        <row r="1">
          <cell r="J1">
            <v>1.7453292519943295E-2</v>
          </cell>
        </row>
      </sheetData>
      <sheetData sheetId="8986">
        <row r="1">
          <cell r="J1">
            <v>1.7453292519943295E-2</v>
          </cell>
        </row>
      </sheetData>
      <sheetData sheetId="8987">
        <row r="1">
          <cell r="J1">
            <v>1.7453292519943295E-2</v>
          </cell>
        </row>
      </sheetData>
      <sheetData sheetId="8988">
        <row r="1">
          <cell r="J1">
            <v>1.7453292519943295E-2</v>
          </cell>
        </row>
      </sheetData>
      <sheetData sheetId="8989">
        <row r="1">
          <cell r="J1">
            <v>1.7453292519943295E-2</v>
          </cell>
        </row>
      </sheetData>
      <sheetData sheetId="8990">
        <row r="1">
          <cell r="J1">
            <v>1.7453292519943295E-2</v>
          </cell>
        </row>
      </sheetData>
      <sheetData sheetId="8991">
        <row r="1">
          <cell r="J1">
            <v>1.7453292519943295E-2</v>
          </cell>
        </row>
      </sheetData>
      <sheetData sheetId="8992">
        <row r="1">
          <cell r="J1">
            <v>1.7453292519943295E-2</v>
          </cell>
        </row>
      </sheetData>
      <sheetData sheetId="8993">
        <row r="1">
          <cell r="J1">
            <v>1.7453292519943295E-2</v>
          </cell>
        </row>
      </sheetData>
      <sheetData sheetId="8994">
        <row r="1">
          <cell r="J1">
            <v>1.7453292519943295E-2</v>
          </cell>
        </row>
      </sheetData>
      <sheetData sheetId="8995">
        <row r="1">
          <cell r="J1">
            <v>1.7453292519943295E-2</v>
          </cell>
        </row>
      </sheetData>
      <sheetData sheetId="8996">
        <row r="1">
          <cell r="J1">
            <v>1.7453292519943295E-2</v>
          </cell>
        </row>
      </sheetData>
      <sheetData sheetId="8997">
        <row r="1">
          <cell r="J1">
            <v>1.7453292519943295E-2</v>
          </cell>
        </row>
      </sheetData>
      <sheetData sheetId="8998">
        <row r="1">
          <cell r="J1">
            <v>1.7453292519943295E-2</v>
          </cell>
        </row>
      </sheetData>
      <sheetData sheetId="8999">
        <row r="1">
          <cell r="J1">
            <v>1.7453292519943295E-2</v>
          </cell>
        </row>
      </sheetData>
      <sheetData sheetId="9000">
        <row r="1">
          <cell r="J1">
            <v>1.7453292519943295E-2</v>
          </cell>
        </row>
      </sheetData>
      <sheetData sheetId="9001">
        <row r="1">
          <cell r="J1">
            <v>1.7453292519943295E-2</v>
          </cell>
        </row>
      </sheetData>
      <sheetData sheetId="9002">
        <row r="1">
          <cell r="J1">
            <v>1.7453292519943295E-2</v>
          </cell>
        </row>
      </sheetData>
      <sheetData sheetId="9003">
        <row r="1">
          <cell r="J1">
            <v>1.7453292519943295E-2</v>
          </cell>
        </row>
      </sheetData>
      <sheetData sheetId="9004" refreshError="1"/>
      <sheetData sheetId="9005" refreshError="1"/>
      <sheetData sheetId="9006">
        <row r="1">
          <cell r="J1">
            <v>1.7453292519943295E-2</v>
          </cell>
        </row>
      </sheetData>
      <sheetData sheetId="9007">
        <row r="1">
          <cell r="J1">
            <v>1.7453292519943295E-2</v>
          </cell>
        </row>
      </sheetData>
      <sheetData sheetId="9008">
        <row r="1">
          <cell r="J1">
            <v>1.7453292519943295E-2</v>
          </cell>
        </row>
      </sheetData>
      <sheetData sheetId="9009" refreshError="1"/>
      <sheetData sheetId="9010">
        <row r="1">
          <cell r="J1">
            <v>1.7453292519943295E-2</v>
          </cell>
        </row>
      </sheetData>
      <sheetData sheetId="9011">
        <row r="1">
          <cell r="J1">
            <v>1.7453292519943295E-2</v>
          </cell>
        </row>
      </sheetData>
      <sheetData sheetId="9012" refreshError="1"/>
      <sheetData sheetId="9013" refreshError="1"/>
      <sheetData sheetId="9014">
        <row r="1">
          <cell r="J1">
            <v>1.7453292519943295E-2</v>
          </cell>
        </row>
      </sheetData>
      <sheetData sheetId="9015">
        <row r="1">
          <cell r="J1">
            <v>1.7453292519943295E-2</v>
          </cell>
        </row>
      </sheetData>
      <sheetData sheetId="9016" refreshError="1"/>
      <sheetData sheetId="9017" refreshError="1"/>
      <sheetData sheetId="9018" refreshError="1"/>
      <sheetData sheetId="9019">
        <row r="1">
          <cell r="J1">
            <v>1.7453292519943295E-2</v>
          </cell>
        </row>
      </sheetData>
      <sheetData sheetId="9020" refreshError="1"/>
      <sheetData sheetId="9021">
        <row r="1">
          <cell r="J1">
            <v>1.7453292519943295E-2</v>
          </cell>
        </row>
      </sheetData>
      <sheetData sheetId="9022">
        <row r="1">
          <cell r="J1">
            <v>1.7453292519943295E-2</v>
          </cell>
        </row>
      </sheetData>
      <sheetData sheetId="9023">
        <row r="1">
          <cell r="J1">
            <v>1.7453292519943295E-2</v>
          </cell>
        </row>
      </sheetData>
      <sheetData sheetId="9024">
        <row r="1">
          <cell r="J1">
            <v>1.7453292519943295E-2</v>
          </cell>
        </row>
      </sheetData>
      <sheetData sheetId="9025">
        <row r="1">
          <cell r="J1">
            <v>1.7453292519943295E-2</v>
          </cell>
        </row>
      </sheetData>
      <sheetData sheetId="9026">
        <row r="1">
          <cell r="J1">
            <v>1.7453292519943295E-2</v>
          </cell>
        </row>
      </sheetData>
      <sheetData sheetId="9027">
        <row r="1">
          <cell r="J1">
            <v>1.7453292519943295E-2</v>
          </cell>
        </row>
      </sheetData>
      <sheetData sheetId="9028">
        <row r="1">
          <cell r="J1">
            <v>1.7453292519943295E-2</v>
          </cell>
        </row>
      </sheetData>
      <sheetData sheetId="9029">
        <row r="1">
          <cell r="J1">
            <v>1.7453292519943295E-2</v>
          </cell>
        </row>
      </sheetData>
      <sheetData sheetId="9030">
        <row r="1">
          <cell r="J1">
            <v>1.7453292519943295E-2</v>
          </cell>
        </row>
      </sheetData>
      <sheetData sheetId="9031">
        <row r="1">
          <cell r="J1">
            <v>1.7453292519943295E-2</v>
          </cell>
        </row>
      </sheetData>
      <sheetData sheetId="9032">
        <row r="1">
          <cell r="J1">
            <v>1.7453292519943295E-2</v>
          </cell>
        </row>
      </sheetData>
      <sheetData sheetId="9033">
        <row r="1">
          <cell r="J1">
            <v>1.7453292519943295E-2</v>
          </cell>
        </row>
      </sheetData>
      <sheetData sheetId="9034">
        <row r="1">
          <cell r="J1">
            <v>1.7453292519943295E-2</v>
          </cell>
        </row>
      </sheetData>
      <sheetData sheetId="9035">
        <row r="1">
          <cell r="J1">
            <v>1.7453292519943295E-2</v>
          </cell>
        </row>
      </sheetData>
      <sheetData sheetId="9036">
        <row r="1">
          <cell r="J1">
            <v>1.7453292519943295E-2</v>
          </cell>
        </row>
      </sheetData>
      <sheetData sheetId="9037">
        <row r="1">
          <cell r="J1">
            <v>1.7453292519943295E-2</v>
          </cell>
        </row>
      </sheetData>
      <sheetData sheetId="9038">
        <row r="1">
          <cell r="J1">
            <v>1.7453292519943295E-2</v>
          </cell>
        </row>
      </sheetData>
      <sheetData sheetId="9039">
        <row r="1">
          <cell r="J1">
            <v>1.7453292519943295E-2</v>
          </cell>
        </row>
      </sheetData>
      <sheetData sheetId="9040">
        <row r="1">
          <cell r="J1">
            <v>1.7453292519943295E-2</v>
          </cell>
        </row>
      </sheetData>
      <sheetData sheetId="9041">
        <row r="1">
          <cell r="J1">
            <v>1.7453292519943295E-2</v>
          </cell>
        </row>
      </sheetData>
      <sheetData sheetId="9042">
        <row r="1">
          <cell r="J1">
            <v>1.7453292519943295E-2</v>
          </cell>
        </row>
      </sheetData>
      <sheetData sheetId="9043" refreshError="1"/>
      <sheetData sheetId="9044">
        <row r="1">
          <cell r="J1">
            <v>1.7453292519943295E-2</v>
          </cell>
        </row>
      </sheetData>
      <sheetData sheetId="9045" refreshError="1"/>
      <sheetData sheetId="9046" refreshError="1"/>
      <sheetData sheetId="9047">
        <row r="1">
          <cell r="J1">
            <v>1.7453292519943295E-2</v>
          </cell>
        </row>
      </sheetData>
      <sheetData sheetId="9048">
        <row r="1">
          <cell r="J1">
            <v>1.7453292519943295E-2</v>
          </cell>
        </row>
      </sheetData>
      <sheetData sheetId="9049">
        <row r="1">
          <cell r="J1">
            <v>1.7453292519943295E-2</v>
          </cell>
        </row>
      </sheetData>
      <sheetData sheetId="9050" refreshError="1"/>
      <sheetData sheetId="9051" refreshError="1"/>
      <sheetData sheetId="9052" refreshError="1"/>
      <sheetData sheetId="9053">
        <row r="1">
          <cell r="J1">
            <v>1.7453292519943295E-2</v>
          </cell>
        </row>
      </sheetData>
      <sheetData sheetId="9054">
        <row r="1">
          <cell r="J1">
            <v>1.7453292519943295E-2</v>
          </cell>
        </row>
      </sheetData>
      <sheetData sheetId="9055">
        <row r="1">
          <cell r="J1">
            <v>1.7453292519943295E-2</v>
          </cell>
        </row>
      </sheetData>
      <sheetData sheetId="9056">
        <row r="1">
          <cell r="J1">
            <v>1.7453292519943295E-2</v>
          </cell>
        </row>
      </sheetData>
      <sheetData sheetId="9057">
        <row r="1">
          <cell r="J1">
            <v>1.7453292519943295E-2</v>
          </cell>
        </row>
      </sheetData>
      <sheetData sheetId="9058">
        <row r="1">
          <cell r="J1">
            <v>1.7453292519943295E-2</v>
          </cell>
        </row>
      </sheetData>
      <sheetData sheetId="9059">
        <row r="1">
          <cell r="J1">
            <v>1.7453292519943295E-2</v>
          </cell>
        </row>
      </sheetData>
      <sheetData sheetId="9060">
        <row r="1">
          <cell r="J1">
            <v>1.7453292519943295E-2</v>
          </cell>
        </row>
      </sheetData>
      <sheetData sheetId="9061">
        <row r="1">
          <cell r="J1">
            <v>1.7453292519943295E-2</v>
          </cell>
        </row>
      </sheetData>
      <sheetData sheetId="9062">
        <row r="1">
          <cell r="J1">
            <v>1.7453292519943295E-2</v>
          </cell>
        </row>
      </sheetData>
      <sheetData sheetId="9063">
        <row r="1">
          <cell r="J1">
            <v>1.7453292519943295E-2</v>
          </cell>
        </row>
      </sheetData>
      <sheetData sheetId="9064">
        <row r="1">
          <cell r="J1">
            <v>1.7453292519943295E-2</v>
          </cell>
        </row>
      </sheetData>
      <sheetData sheetId="9065">
        <row r="1">
          <cell r="J1">
            <v>1.7453292519943295E-2</v>
          </cell>
        </row>
      </sheetData>
      <sheetData sheetId="9066">
        <row r="1">
          <cell r="J1">
            <v>1.7453292519943295E-2</v>
          </cell>
        </row>
      </sheetData>
      <sheetData sheetId="9067">
        <row r="1">
          <cell r="J1">
            <v>1.7453292519943295E-2</v>
          </cell>
        </row>
      </sheetData>
      <sheetData sheetId="9068">
        <row r="1">
          <cell r="J1">
            <v>1.7453292519943295E-2</v>
          </cell>
        </row>
      </sheetData>
      <sheetData sheetId="9069">
        <row r="1">
          <cell r="J1">
            <v>1.7453292519943295E-2</v>
          </cell>
        </row>
      </sheetData>
      <sheetData sheetId="9070">
        <row r="1">
          <cell r="J1">
            <v>1.7453292519943295E-2</v>
          </cell>
        </row>
      </sheetData>
      <sheetData sheetId="9071">
        <row r="1">
          <cell r="J1">
            <v>1.7453292519943295E-2</v>
          </cell>
        </row>
      </sheetData>
      <sheetData sheetId="9072">
        <row r="1">
          <cell r="J1">
            <v>1.7453292519943295E-2</v>
          </cell>
        </row>
      </sheetData>
      <sheetData sheetId="9073" refreshError="1"/>
      <sheetData sheetId="9074" refreshError="1"/>
      <sheetData sheetId="9075">
        <row r="1">
          <cell r="J1">
            <v>1.7453292519943295E-2</v>
          </cell>
        </row>
      </sheetData>
      <sheetData sheetId="9076">
        <row r="1">
          <cell r="J1">
            <v>1.7453292519943295E-2</v>
          </cell>
        </row>
      </sheetData>
      <sheetData sheetId="9077">
        <row r="1">
          <cell r="J1">
            <v>1.7453292519943295E-2</v>
          </cell>
        </row>
      </sheetData>
      <sheetData sheetId="9078">
        <row r="1">
          <cell r="J1">
            <v>1.7453292519943295E-2</v>
          </cell>
        </row>
      </sheetData>
      <sheetData sheetId="9079">
        <row r="1">
          <cell r="J1">
            <v>1.7453292519943295E-2</v>
          </cell>
        </row>
      </sheetData>
      <sheetData sheetId="9080">
        <row r="1">
          <cell r="J1">
            <v>1.7453292519943295E-2</v>
          </cell>
        </row>
      </sheetData>
      <sheetData sheetId="9081">
        <row r="1">
          <cell r="J1">
            <v>1.7453292519943295E-2</v>
          </cell>
        </row>
      </sheetData>
      <sheetData sheetId="9082">
        <row r="1">
          <cell r="J1">
            <v>1.7453292519943295E-2</v>
          </cell>
        </row>
      </sheetData>
      <sheetData sheetId="9083">
        <row r="1">
          <cell r="J1">
            <v>1.7453292519943295E-2</v>
          </cell>
        </row>
      </sheetData>
      <sheetData sheetId="9084">
        <row r="1">
          <cell r="J1">
            <v>1.7453292519943295E-2</v>
          </cell>
        </row>
      </sheetData>
      <sheetData sheetId="9085">
        <row r="1">
          <cell r="J1">
            <v>1.7453292519943295E-2</v>
          </cell>
        </row>
      </sheetData>
      <sheetData sheetId="9086">
        <row r="1">
          <cell r="J1">
            <v>1.7453292519943295E-2</v>
          </cell>
        </row>
      </sheetData>
      <sheetData sheetId="9087">
        <row r="1">
          <cell r="J1">
            <v>1.7453292519943295E-2</v>
          </cell>
        </row>
      </sheetData>
      <sheetData sheetId="9088">
        <row r="1">
          <cell r="J1">
            <v>1.7453292519943295E-2</v>
          </cell>
        </row>
      </sheetData>
      <sheetData sheetId="9089">
        <row r="1">
          <cell r="J1">
            <v>1.7453292519943295E-2</v>
          </cell>
        </row>
      </sheetData>
      <sheetData sheetId="9090">
        <row r="1">
          <cell r="J1">
            <v>1.7453292519943295E-2</v>
          </cell>
        </row>
      </sheetData>
      <sheetData sheetId="9091">
        <row r="1">
          <cell r="J1">
            <v>1.7453292519943295E-2</v>
          </cell>
        </row>
      </sheetData>
      <sheetData sheetId="9092">
        <row r="1">
          <cell r="J1">
            <v>1.7453292519943295E-2</v>
          </cell>
        </row>
      </sheetData>
      <sheetData sheetId="9093">
        <row r="1">
          <cell r="J1">
            <v>1.7453292519943295E-2</v>
          </cell>
        </row>
      </sheetData>
      <sheetData sheetId="9094">
        <row r="1">
          <cell r="J1">
            <v>1.7453292519943295E-2</v>
          </cell>
        </row>
      </sheetData>
      <sheetData sheetId="9095">
        <row r="1">
          <cell r="J1">
            <v>1.7453292519943295E-2</v>
          </cell>
        </row>
      </sheetData>
      <sheetData sheetId="9096">
        <row r="1">
          <cell r="J1">
            <v>1.7453292519943295E-2</v>
          </cell>
        </row>
      </sheetData>
      <sheetData sheetId="9097">
        <row r="1">
          <cell r="J1">
            <v>1.7453292519943295E-2</v>
          </cell>
        </row>
      </sheetData>
      <sheetData sheetId="9098" refreshError="1"/>
      <sheetData sheetId="9099">
        <row r="1">
          <cell r="J1">
            <v>1.7453292519943295E-2</v>
          </cell>
        </row>
      </sheetData>
      <sheetData sheetId="9100">
        <row r="1">
          <cell r="J1">
            <v>1.7453292519943295E-2</v>
          </cell>
        </row>
      </sheetData>
      <sheetData sheetId="9101" refreshError="1"/>
      <sheetData sheetId="9102">
        <row r="1">
          <cell r="J1">
            <v>1.7453292519943295E-2</v>
          </cell>
        </row>
      </sheetData>
      <sheetData sheetId="9103">
        <row r="1">
          <cell r="J1">
            <v>1.7453292519943295E-2</v>
          </cell>
        </row>
      </sheetData>
      <sheetData sheetId="9104" refreshError="1"/>
      <sheetData sheetId="9105" refreshError="1"/>
      <sheetData sheetId="9106">
        <row r="1">
          <cell r="J1">
            <v>1.7453292519943295E-2</v>
          </cell>
        </row>
      </sheetData>
      <sheetData sheetId="9107">
        <row r="1">
          <cell r="J1">
            <v>1.7453292519943295E-2</v>
          </cell>
        </row>
      </sheetData>
      <sheetData sheetId="9108">
        <row r="1">
          <cell r="J1">
            <v>1.7453292519943295E-2</v>
          </cell>
        </row>
      </sheetData>
      <sheetData sheetId="9109">
        <row r="1">
          <cell r="J1">
            <v>1.7453292519943295E-2</v>
          </cell>
        </row>
      </sheetData>
      <sheetData sheetId="9110" refreshError="1"/>
      <sheetData sheetId="9111">
        <row r="1">
          <cell r="J1">
            <v>1.7453292519943295E-2</v>
          </cell>
        </row>
      </sheetData>
      <sheetData sheetId="9112">
        <row r="1">
          <cell r="J1">
            <v>1.7453292519943295E-2</v>
          </cell>
        </row>
      </sheetData>
      <sheetData sheetId="9113">
        <row r="1">
          <cell r="J1">
            <v>1.7453292519943295E-2</v>
          </cell>
        </row>
      </sheetData>
      <sheetData sheetId="9114" refreshError="1"/>
      <sheetData sheetId="9115" refreshError="1"/>
      <sheetData sheetId="9116" refreshError="1"/>
      <sheetData sheetId="9117">
        <row r="1">
          <cell r="J1">
            <v>1.7453292519943295E-2</v>
          </cell>
        </row>
      </sheetData>
      <sheetData sheetId="9118" refreshError="1"/>
      <sheetData sheetId="9119" refreshError="1"/>
      <sheetData sheetId="9120">
        <row r="1">
          <cell r="J1">
            <v>1.7453292519943295E-2</v>
          </cell>
        </row>
      </sheetData>
      <sheetData sheetId="9121">
        <row r="1">
          <cell r="J1">
            <v>1.7453292519943295E-2</v>
          </cell>
        </row>
      </sheetData>
      <sheetData sheetId="9122" refreshError="1"/>
      <sheetData sheetId="9123">
        <row r="1">
          <cell r="J1">
            <v>1.7453292519943295E-2</v>
          </cell>
        </row>
      </sheetData>
      <sheetData sheetId="9124">
        <row r="1">
          <cell r="J1">
            <v>1.7453292519943295E-2</v>
          </cell>
        </row>
      </sheetData>
      <sheetData sheetId="9125">
        <row r="1">
          <cell r="J1">
            <v>1.7453292519943295E-2</v>
          </cell>
        </row>
      </sheetData>
      <sheetData sheetId="9126">
        <row r="1">
          <cell r="J1">
            <v>1.7453292519943295E-2</v>
          </cell>
        </row>
      </sheetData>
      <sheetData sheetId="9127">
        <row r="1">
          <cell r="J1">
            <v>1.7453292519943295E-2</v>
          </cell>
        </row>
      </sheetData>
      <sheetData sheetId="9128">
        <row r="1">
          <cell r="J1">
            <v>1.7453292519943295E-2</v>
          </cell>
        </row>
      </sheetData>
      <sheetData sheetId="9129">
        <row r="1">
          <cell r="J1">
            <v>1.7453292519943295E-2</v>
          </cell>
        </row>
      </sheetData>
      <sheetData sheetId="9130">
        <row r="1">
          <cell r="J1">
            <v>1.7453292519943295E-2</v>
          </cell>
        </row>
      </sheetData>
      <sheetData sheetId="9131">
        <row r="1">
          <cell r="J1">
            <v>1.7453292519943295E-2</v>
          </cell>
        </row>
      </sheetData>
      <sheetData sheetId="9132">
        <row r="1">
          <cell r="J1">
            <v>1.7453292519943295E-2</v>
          </cell>
        </row>
      </sheetData>
      <sheetData sheetId="9133">
        <row r="1">
          <cell r="J1">
            <v>1.7453292519943295E-2</v>
          </cell>
        </row>
      </sheetData>
      <sheetData sheetId="9134">
        <row r="1">
          <cell r="J1">
            <v>1.7453292519943295E-2</v>
          </cell>
        </row>
      </sheetData>
      <sheetData sheetId="9135">
        <row r="1">
          <cell r="J1">
            <v>1.7453292519943295E-2</v>
          </cell>
        </row>
      </sheetData>
      <sheetData sheetId="9136">
        <row r="1">
          <cell r="J1">
            <v>1.7453292519943295E-2</v>
          </cell>
        </row>
      </sheetData>
      <sheetData sheetId="9137">
        <row r="1">
          <cell r="J1">
            <v>1.7453292519943295E-2</v>
          </cell>
        </row>
      </sheetData>
      <sheetData sheetId="9138">
        <row r="1">
          <cell r="J1">
            <v>1.7453292519943295E-2</v>
          </cell>
        </row>
      </sheetData>
      <sheetData sheetId="9139">
        <row r="1">
          <cell r="J1">
            <v>1.7453292519943295E-2</v>
          </cell>
        </row>
      </sheetData>
      <sheetData sheetId="9140">
        <row r="1">
          <cell r="J1">
            <v>1.7453292519943295E-2</v>
          </cell>
        </row>
      </sheetData>
      <sheetData sheetId="9141">
        <row r="1">
          <cell r="J1">
            <v>1.7453292519943295E-2</v>
          </cell>
        </row>
      </sheetData>
      <sheetData sheetId="9142">
        <row r="1">
          <cell r="J1">
            <v>1.7453292519943295E-2</v>
          </cell>
        </row>
      </sheetData>
      <sheetData sheetId="9143">
        <row r="1">
          <cell r="J1">
            <v>1.7453292519943295E-2</v>
          </cell>
        </row>
      </sheetData>
      <sheetData sheetId="9144">
        <row r="1">
          <cell r="J1">
            <v>1.7453292519943295E-2</v>
          </cell>
        </row>
      </sheetData>
      <sheetData sheetId="9145">
        <row r="1">
          <cell r="J1">
            <v>1.7453292519943295E-2</v>
          </cell>
        </row>
      </sheetData>
      <sheetData sheetId="9146">
        <row r="1">
          <cell r="J1">
            <v>1.7453292519943295E-2</v>
          </cell>
        </row>
      </sheetData>
      <sheetData sheetId="9147">
        <row r="1">
          <cell r="J1">
            <v>1.7453292519943295E-2</v>
          </cell>
        </row>
      </sheetData>
      <sheetData sheetId="9148" refreshError="1"/>
      <sheetData sheetId="9149">
        <row r="1">
          <cell r="J1">
            <v>1.7453292519943295E-2</v>
          </cell>
        </row>
      </sheetData>
      <sheetData sheetId="9150" refreshError="1"/>
      <sheetData sheetId="9151">
        <row r="1">
          <cell r="J1">
            <v>1.7453292519943295E-2</v>
          </cell>
        </row>
      </sheetData>
      <sheetData sheetId="9152" refreshError="1"/>
      <sheetData sheetId="9153" refreshError="1"/>
      <sheetData sheetId="9154">
        <row r="1">
          <cell r="J1">
            <v>1.7453292519943295E-2</v>
          </cell>
        </row>
      </sheetData>
      <sheetData sheetId="9155" refreshError="1"/>
      <sheetData sheetId="9156">
        <row r="1">
          <cell r="J1">
            <v>1.7453292519943295E-2</v>
          </cell>
        </row>
      </sheetData>
      <sheetData sheetId="9157" refreshError="1"/>
      <sheetData sheetId="9158" refreshError="1"/>
      <sheetData sheetId="9159">
        <row r="1">
          <cell r="J1">
            <v>1.7453292519943295E-2</v>
          </cell>
        </row>
      </sheetData>
      <sheetData sheetId="9160" refreshError="1"/>
      <sheetData sheetId="9161">
        <row r="1">
          <cell r="J1">
            <v>1.7453292519943295E-2</v>
          </cell>
        </row>
      </sheetData>
      <sheetData sheetId="9162" refreshError="1"/>
      <sheetData sheetId="9163">
        <row r="1">
          <cell r="J1">
            <v>1.7453292519943295E-2</v>
          </cell>
        </row>
      </sheetData>
      <sheetData sheetId="9164" refreshError="1"/>
      <sheetData sheetId="9165">
        <row r="1">
          <cell r="J1">
            <v>1.7453292519943295E-2</v>
          </cell>
        </row>
      </sheetData>
      <sheetData sheetId="9166">
        <row r="1">
          <cell r="J1">
            <v>1.7453292519943295E-2</v>
          </cell>
        </row>
      </sheetData>
      <sheetData sheetId="9167">
        <row r="1">
          <cell r="J1">
            <v>1.7453292519943295E-2</v>
          </cell>
        </row>
      </sheetData>
      <sheetData sheetId="9168">
        <row r="1">
          <cell r="J1">
            <v>1.7453292519943295E-2</v>
          </cell>
        </row>
      </sheetData>
      <sheetData sheetId="9169">
        <row r="1">
          <cell r="J1">
            <v>1.7453292519943295E-2</v>
          </cell>
        </row>
      </sheetData>
      <sheetData sheetId="9170">
        <row r="1">
          <cell r="J1">
            <v>1.7453292519943295E-2</v>
          </cell>
        </row>
      </sheetData>
      <sheetData sheetId="9171">
        <row r="1">
          <cell r="J1">
            <v>1.7453292519943295E-2</v>
          </cell>
        </row>
      </sheetData>
      <sheetData sheetId="9172">
        <row r="1">
          <cell r="J1">
            <v>1.7453292519943295E-2</v>
          </cell>
        </row>
      </sheetData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>
        <row r="1">
          <cell r="J1">
            <v>1.7453292519943295E-2</v>
          </cell>
        </row>
      </sheetData>
      <sheetData sheetId="9179" refreshError="1"/>
      <sheetData sheetId="9180">
        <row r="1">
          <cell r="J1">
            <v>1.7453292519943295E-2</v>
          </cell>
        </row>
      </sheetData>
      <sheetData sheetId="9181" refreshError="1"/>
      <sheetData sheetId="9182" refreshError="1"/>
      <sheetData sheetId="9183" refreshError="1"/>
      <sheetData sheetId="9184">
        <row r="1">
          <cell r="J1">
            <v>1.7453292519943295E-2</v>
          </cell>
        </row>
      </sheetData>
      <sheetData sheetId="9185">
        <row r="1">
          <cell r="J1">
            <v>1.7453292519943295E-2</v>
          </cell>
        </row>
      </sheetData>
      <sheetData sheetId="9186">
        <row r="1">
          <cell r="J1">
            <v>1.7453292519943295E-2</v>
          </cell>
        </row>
      </sheetData>
      <sheetData sheetId="9187">
        <row r="1">
          <cell r="J1">
            <v>1.7453292519943295E-2</v>
          </cell>
        </row>
      </sheetData>
      <sheetData sheetId="9188" refreshError="1"/>
      <sheetData sheetId="9189">
        <row r="1">
          <cell r="J1">
            <v>1.7453292519943295E-2</v>
          </cell>
        </row>
      </sheetData>
      <sheetData sheetId="9190">
        <row r="1">
          <cell r="J1">
            <v>1.7453292519943295E-2</v>
          </cell>
        </row>
      </sheetData>
      <sheetData sheetId="9191" refreshError="1"/>
      <sheetData sheetId="9192">
        <row r="1">
          <cell r="J1">
            <v>1.7453292519943295E-2</v>
          </cell>
        </row>
      </sheetData>
      <sheetData sheetId="9193" refreshError="1"/>
      <sheetData sheetId="9194" refreshError="1"/>
      <sheetData sheetId="9195" refreshError="1"/>
      <sheetData sheetId="9196">
        <row r="1">
          <cell r="J1">
            <v>1.7453292519943295E-2</v>
          </cell>
        </row>
      </sheetData>
      <sheetData sheetId="9197" refreshError="1"/>
      <sheetData sheetId="9198" refreshError="1"/>
      <sheetData sheetId="9199">
        <row r="1">
          <cell r="J1">
            <v>1.7453292519943295E-2</v>
          </cell>
        </row>
      </sheetData>
      <sheetData sheetId="9200" refreshError="1"/>
      <sheetData sheetId="9201" refreshError="1"/>
      <sheetData sheetId="9202">
        <row r="1">
          <cell r="J1">
            <v>1.7453292519943295E-2</v>
          </cell>
        </row>
      </sheetData>
      <sheetData sheetId="9203">
        <row r="1">
          <cell r="J1">
            <v>1.7453292519943295E-2</v>
          </cell>
        </row>
      </sheetData>
      <sheetData sheetId="9204">
        <row r="1">
          <cell r="J1">
            <v>1.7453292519943295E-2</v>
          </cell>
        </row>
      </sheetData>
      <sheetData sheetId="9205">
        <row r="1">
          <cell r="J1">
            <v>1.7453292519943295E-2</v>
          </cell>
        </row>
      </sheetData>
      <sheetData sheetId="9206">
        <row r="1">
          <cell r="J1">
            <v>1.7453292519943295E-2</v>
          </cell>
        </row>
      </sheetData>
      <sheetData sheetId="9207">
        <row r="1">
          <cell r="J1">
            <v>1.7453292519943295E-2</v>
          </cell>
        </row>
      </sheetData>
      <sheetData sheetId="9208">
        <row r="1">
          <cell r="J1">
            <v>1.7453292519943295E-2</v>
          </cell>
        </row>
      </sheetData>
      <sheetData sheetId="9209" refreshError="1"/>
      <sheetData sheetId="9210" refreshError="1"/>
      <sheetData sheetId="9211">
        <row r="1">
          <cell r="J1">
            <v>1.7453292519943295E-2</v>
          </cell>
        </row>
      </sheetData>
      <sheetData sheetId="9212" refreshError="1"/>
      <sheetData sheetId="9213" refreshError="1"/>
      <sheetData sheetId="9214" refreshError="1"/>
      <sheetData sheetId="9215">
        <row r="1">
          <cell r="J1">
            <v>1.7453292519943295E-2</v>
          </cell>
        </row>
      </sheetData>
      <sheetData sheetId="9216" refreshError="1"/>
      <sheetData sheetId="9217" refreshError="1"/>
      <sheetData sheetId="9218">
        <row r="1">
          <cell r="J1">
            <v>1.7453292519943295E-2</v>
          </cell>
        </row>
      </sheetData>
      <sheetData sheetId="9219" refreshError="1"/>
      <sheetData sheetId="9220">
        <row r="1">
          <cell r="J1">
            <v>1.7453292519943295E-2</v>
          </cell>
        </row>
      </sheetData>
      <sheetData sheetId="9221">
        <row r="1">
          <cell r="J1">
            <v>1.7453292519943295E-2</v>
          </cell>
        </row>
      </sheetData>
      <sheetData sheetId="9222" refreshError="1"/>
      <sheetData sheetId="9223" refreshError="1"/>
      <sheetData sheetId="9224">
        <row r="1">
          <cell r="J1">
            <v>1.7453292519943295E-2</v>
          </cell>
        </row>
      </sheetData>
      <sheetData sheetId="9225">
        <row r="1">
          <cell r="J1">
            <v>1.7453292519943295E-2</v>
          </cell>
        </row>
      </sheetData>
      <sheetData sheetId="9226" refreshError="1"/>
      <sheetData sheetId="9227" refreshError="1"/>
      <sheetData sheetId="9228">
        <row r="1">
          <cell r="J1">
            <v>1.7453292519943295E-2</v>
          </cell>
        </row>
      </sheetData>
      <sheetData sheetId="9229" refreshError="1"/>
      <sheetData sheetId="9230">
        <row r="1">
          <cell r="J1">
            <v>1.7453292519943295E-2</v>
          </cell>
        </row>
      </sheetData>
      <sheetData sheetId="9231">
        <row r="1">
          <cell r="J1">
            <v>1.7453292519943295E-2</v>
          </cell>
        </row>
      </sheetData>
      <sheetData sheetId="9232" refreshError="1"/>
      <sheetData sheetId="9233" refreshError="1"/>
      <sheetData sheetId="9234" refreshError="1"/>
      <sheetData sheetId="9235" refreshError="1"/>
      <sheetData sheetId="9236">
        <row r="1">
          <cell r="J1">
            <v>1.7453292519943295E-2</v>
          </cell>
        </row>
      </sheetData>
      <sheetData sheetId="9237">
        <row r="1">
          <cell r="J1">
            <v>1.7453292519943295E-2</v>
          </cell>
        </row>
      </sheetData>
      <sheetData sheetId="9238">
        <row r="1">
          <cell r="J1">
            <v>1.7453292519943295E-2</v>
          </cell>
        </row>
      </sheetData>
      <sheetData sheetId="9239" refreshError="1"/>
      <sheetData sheetId="9240" refreshError="1"/>
      <sheetData sheetId="9241" refreshError="1"/>
      <sheetData sheetId="9242">
        <row r="1">
          <cell r="J1">
            <v>1.7453292519943295E-2</v>
          </cell>
        </row>
      </sheetData>
      <sheetData sheetId="9243">
        <row r="1">
          <cell r="J1">
            <v>1.7453292519943295E-2</v>
          </cell>
        </row>
      </sheetData>
      <sheetData sheetId="9244">
        <row r="1">
          <cell r="J1">
            <v>1.7453292519943295E-2</v>
          </cell>
        </row>
      </sheetData>
      <sheetData sheetId="9245">
        <row r="1">
          <cell r="J1">
            <v>1.7453292519943295E-2</v>
          </cell>
        </row>
      </sheetData>
      <sheetData sheetId="9246">
        <row r="1">
          <cell r="J1">
            <v>1.7453292519943295E-2</v>
          </cell>
        </row>
      </sheetData>
      <sheetData sheetId="9247">
        <row r="1">
          <cell r="J1">
            <v>1.7453292519943295E-2</v>
          </cell>
        </row>
      </sheetData>
      <sheetData sheetId="9248">
        <row r="1">
          <cell r="J1">
            <v>1.7453292519943295E-2</v>
          </cell>
        </row>
      </sheetData>
      <sheetData sheetId="9249">
        <row r="1">
          <cell r="J1">
            <v>1.7453292519943295E-2</v>
          </cell>
        </row>
      </sheetData>
      <sheetData sheetId="9250">
        <row r="1">
          <cell r="J1">
            <v>1.7453292519943295E-2</v>
          </cell>
        </row>
      </sheetData>
      <sheetData sheetId="9251">
        <row r="1">
          <cell r="J1">
            <v>1.7453292519943295E-2</v>
          </cell>
        </row>
      </sheetData>
      <sheetData sheetId="9252">
        <row r="1">
          <cell r="J1">
            <v>1.7453292519943295E-2</v>
          </cell>
        </row>
      </sheetData>
      <sheetData sheetId="9253">
        <row r="1">
          <cell r="J1">
            <v>1.7453292519943295E-2</v>
          </cell>
        </row>
      </sheetData>
      <sheetData sheetId="9254">
        <row r="1">
          <cell r="J1">
            <v>1.7453292519943295E-2</v>
          </cell>
        </row>
      </sheetData>
      <sheetData sheetId="9255">
        <row r="1">
          <cell r="J1">
            <v>1.7453292519943295E-2</v>
          </cell>
        </row>
      </sheetData>
      <sheetData sheetId="9256">
        <row r="1">
          <cell r="J1">
            <v>1.7453292519943295E-2</v>
          </cell>
        </row>
      </sheetData>
      <sheetData sheetId="9257">
        <row r="1">
          <cell r="J1">
            <v>1.7453292519943295E-2</v>
          </cell>
        </row>
      </sheetData>
      <sheetData sheetId="9258">
        <row r="1">
          <cell r="J1">
            <v>1.7453292519943295E-2</v>
          </cell>
        </row>
      </sheetData>
      <sheetData sheetId="9259">
        <row r="1">
          <cell r="J1">
            <v>1.7453292519943295E-2</v>
          </cell>
        </row>
      </sheetData>
      <sheetData sheetId="9260">
        <row r="1">
          <cell r="J1">
            <v>1.7453292519943295E-2</v>
          </cell>
        </row>
      </sheetData>
      <sheetData sheetId="9261">
        <row r="1">
          <cell r="J1">
            <v>1.7453292519943295E-2</v>
          </cell>
        </row>
      </sheetData>
      <sheetData sheetId="9262">
        <row r="1">
          <cell r="J1">
            <v>1.7453292519943295E-2</v>
          </cell>
        </row>
      </sheetData>
      <sheetData sheetId="9263">
        <row r="1">
          <cell r="J1">
            <v>1.7453292519943295E-2</v>
          </cell>
        </row>
      </sheetData>
      <sheetData sheetId="9264">
        <row r="1">
          <cell r="J1">
            <v>1.7453292519943295E-2</v>
          </cell>
        </row>
      </sheetData>
      <sheetData sheetId="9265">
        <row r="1">
          <cell r="J1">
            <v>1.7453292519943295E-2</v>
          </cell>
        </row>
      </sheetData>
      <sheetData sheetId="9266">
        <row r="1">
          <cell r="J1">
            <v>1.7453292519943295E-2</v>
          </cell>
        </row>
      </sheetData>
      <sheetData sheetId="9267">
        <row r="1">
          <cell r="J1">
            <v>1.7453292519943295E-2</v>
          </cell>
        </row>
      </sheetData>
      <sheetData sheetId="9268">
        <row r="1">
          <cell r="J1">
            <v>1.7453292519943295E-2</v>
          </cell>
        </row>
      </sheetData>
      <sheetData sheetId="9269" refreshError="1"/>
      <sheetData sheetId="9270" refreshError="1"/>
      <sheetData sheetId="9271">
        <row r="1">
          <cell r="J1">
            <v>1.7453292519943295E-2</v>
          </cell>
        </row>
      </sheetData>
      <sheetData sheetId="9272">
        <row r="1">
          <cell r="J1">
            <v>1.7453292519943295E-2</v>
          </cell>
        </row>
      </sheetData>
      <sheetData sheetId="9273" refreshError="1"/>
      <sheetData sheetId="9274">
        <row r="1">
          <cell r="J1">
            <v>1.7453292519943295E-2</v>
          </cell>
        </row>
      </sheetData>
      <sheetData sheetId="9275">
        <row r="1">
          <cell r="J1">
            <v>1.7453292519943295E-2</v>
          </cell>
        </row>
      </sheetData>
      <sheetData sheetId="9276">
        <row r="1">
          <cell r="J1">
            <v>1.7453292519943295E-2</v>
          </cell>
        </row>
      </sheetData>
      <sheetData sheetId="9277">
        <row r="1">
          <cell r="J1">
            <v>1.7453292519943295E-2</v>
          </cell>
        </row>
      </sheetData>
      <sheetData sheetId="9278">
        <row r="1">
          <cell r="J1">
            <v>1.7453292519943295E-2</v>
          </cell>
        </row>
      </sheetData>
      <sheetData sheetId="9279">
        <row r="1">
          <cell r="J1">
            <v>1.7453292519943295E-2</v>
          </cell>
        </row>
      </sheetData>
      <sheetData sheetId="9280">
        <row r="1">
          <cell r="J1">
            <v>1.7453292519943295E-2</v>
          </cell>
        </row>
      </sheetData>
      <sheetData sheetId="9281">
        <row r="1">
          <cell r="J1">
            <v>1.7453292519943295E-2</v>
          </cell>
        </row>
      </sheetData>
      <sheetData sheetId="9282">
        <row r="1">
          <cell r="J1">
            <v>1.7453292519943295E-2</v>
          </cell>
        </row>
      </sheetData>
      <sheetData sheetId="9283">
        <row r="1">
          <cell r="J1">
            <v>1.7453292519943295E-2</v>
          </cell>
        </row>
      </sheetData>
      <sheetData sheetId="9284">
        <row r="1">
          <cell r="J1">
            <v>1.7453292519943295E-2</v>
          </cell>
        </row>
      </sheetData>
      <sheetData sheetId="9285">
        <row r="1">
          <cell r="J1">
            <v>1.7453292519943295E-2</v>
          </cell>
        </row>
      </sheetData>
      <sheetData sheetId="9286">
        <row r="1">
          <cell r="J1">
            <v>1.7453292519943295E-2</v>
          </cell>
        </row>
      </sheetData>
      <sheetData sheetId="9287">
        <row r="1">
          <cell r="J1">
            <v>1.7453292519943295E-2</v>
          </cell>
        </row>
      </sheetData>
      <sheetData sheetId="9288">
        <row r="1">
          <cell r="J1">
            <v>1.7453292519943295E-2</v>
          </cell>
        </row>
      </sheetData>
      <sheetData sheetId="9289">
        <row r="1">
          <cell r="J1">
            <v>1.7453292519943295E-2</v>
          </cell>
        </row>
      </sheetData>
      <sheetData sheetId="9290">
        <row r="1">
          <cell r="J1">
            <v>1.7453292519943295E-2</v>
          </cell>
        </row>
      </sheetData>
      <sheetData sheetId="9291" refreshError="1"/>
      <sheetData sheetId="9292" refreshError="1"/>
      <sheetData sheetId="9293">
        <row r="1">
          <cell r="J1">
            <v>1.7453292519943295E-2</v>
          </cell>
        </row>
      </sheetData>
      <sheetData sheetId="9294">
        <row r="1">
          <cell r="J1">
            <v>1.7453292519943295E-2</v>
          </cell>
        </row>
      </sheetData>
      <sheetData sheetId="9295" refreshError="1"/>
      <sheetData sheetId="9296" refreshError="1"/>
      <sheetData sheetId="9297">
        <row r="1">
          <cell r="J1">
            <v>1.7453292519943295E-2</v>
          </cell>
        </row>
      </sheetData>
      <sheetData sheetId="9298">
        <row r="1">
          <cell r="J1">
            <v>1.7453292519943295E-2</v>
          </cell>
        </row>
      </sheetData>
      <sheetData sheetId="9299" refreshError="1"/>
      <sheetData sheetId="9300">
        <row r="1">
          <cell r="J1">
            <v>1.7453292519943295E-2</v>
          </cell>
        </row>
      </sheetData>
      <sheetData sheetId="9301">
        <row r="1">
          <cell r="J1">
            <v>1.7453292519943295E-2</v>
          </cell>
        </row>
      </sheetData>
      <sheetData sheetId="9302" refreshError="1"/>
      <sheetData sheetId="9303">
        <row r="1">
          <cell r="J1">
            <v>1.7453292519943295E-2</v>
          </cell>
        </row>
      </sheetData>
      <sheetData sheetId="9304" refreshError="1"/>
      <sheetData sheetId="9305" refreshError="1"/>
      <sheetData sheetId="9306">
        <row r="1">
          <cell r="J1">
            <v>1.7453292519943295E-2</v>
          </cell>
        </row>
      </sheetData>
      <sheetData sheetId="9307" refreshError="1"/>
      <sheetData sheetId="9308">
        <row r="1">
          <cell r="J1">
            <v>1.7453292519943295E-2</v>
          </cell>
        </row>
      </sheetData>
      <sheetData sheetId="9309">
        <row r="1">
          <cell r="J1">
            <v>1.7453292519943295E-2</v>
          </cell>
        </row>
      </sheetData>
      <sheetData sheetId="9310">
        <row r="1">
          <cell r="J1">
            <v>1.7453292519943295E-2</v>
          </cell>
        </row>
      </sheetData>
      <sheetData sheetId="9311">
        <row r="1">
          <cell r="J1">
            <v>1.7453292519943295E-2</v>
          </cell>
        </row>
      </sheetData>
      <sheetData sheetId="9312">
        <row r="1">
          <cell r="J1">
            <v>1.7453292519943295E-2</v>
          </cell>
        </row>
      </sheetData>
      <sheetData sheetId="9313">
        <row r="1">
          <cell r="J1">
            <v>1.7453292519943295E-2</v>
          </cell>
        </row>
      </sheetData>
      <sheetData sheetId="9314">
        <row r="1">
          <cell r="J1">
            <v>1.7453292519943295E-2</v>
          </cell>
        </row>
      </sheetData>
      <sheetData sheetId="9315">
        <row r="1">
          <cell r="J1">
            <v>1.7453292519943295E-2</v>
          </cell>
        </row>
      </sheetData>
      <sheetData sheetId="9316">
        <row r="1">
          <cell r="J1">
            <v>1.7453292519943295E-2</v>
          </cell>
        </row>
      </sheetData>
      <sheetData sheetId="9317">
        <row r="1">
          <cell r="J1">
            <v>1.7453292519943295E-2</v>
          </cell>
        </row>
      </sheetData>
      <sheetData sheetId="9318">
        <row r="1">
          <cell r="J1">
            <v>1.7453292519943295E-2</v>
          </cell>
        </row>
      </sheetData>
      <sheetData sheetId="9319">
        <row r="1">
          <cell r="J1">
            <v>1.7453292519943295E-2</v>
          </cell>
        </row>
      </sheetData>
      <sheetData sheetId="9320">
        <row r="1">
          <cell r="J1">
            <v>1.7453292519943295E-2</v>
          </cell>
        </row>
      </sheetData>
      <sheetData sheetId="9321">
        <row r="1">
          <cell r="J1">
            <v>1.7453292519943295E-2</v>
          </cell>
        </row>
      </sheetData>
      <sheetData sheetId="9322">
        <row r="1">
          <cell r="J1">
            <v>1.7453292519943295E-2</v>
          </cell>
        </row>
      </sheetData>
      <sheetData sheetId="9323">
        <row r="1">
          <cell r="J1">
            <v>1.7453292519943295E-2</v>
          </cell>
        </row>
      </sheetData>
      <sheetData sheetId="9324">
        <row r="1">
          <cell r="J1">
            <v>1.7453292519943295E-2</v>
          </cell>
        </row>
      </sheetData>
      <sheetData sheetId="9325">
        <row r="1">
          <cell r="J1">
            <v>1.7453292519943295E-2</v>
          </cell>
        </row>
      </sheetData>
      <sheetData sheetId="9326">
        <row r="1">
          <cell r="J1">
            <v>1.7453292519943295E-2</v>
          </cell>
        </row>
      </sheetData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>
        <row r="1">
          <cell r="J1">
            <v>1.7453292519943295E-2</v>
          </cell>
        </row>
      </sheetData>
      <sheetData sheetId="9333">
        <row r="1">
          <cell r="J1">
            <v>1.7453292519943295E-2</v>
          </cell>
        </row>
      </sheetData>
      <sheetData sheetId="9334">
        <row r="1">
          <cell r="J1">
            <v>1.7453292519943295E-2</v>
          </cell>
        </row>
      </sheetData>
      <sheetData sheetId="9335">
        <row r="1">
          <cell r="J1">
            <v>1.7453292519943295E-2</v>
          </cell>
        </row>
      </sheetData>
      <sheetData sheetId="9336">
        <row r="1">
          <cell r="J1">
            <v>1.7453292519943295E-2</v>
          </cell>
        </row>
      </sheetData>
      <sheetData sheetId="9337">
        <row r="1">
          <cell r="J1">
            <v>1.7453292519943295E-2</v>
          </cell>
        </row>
      </sheetData>
      <sheetData sheetId="9338">
        <row r="1">
          <cell r="J1">
            <v>1.7453292519943295E-2</v>
          </cell>
        </row>
      </sheetData>
      <sheetData sheetId="9339">
        <row r="1">
          <cell r="J1">
            <v>1.7453292519943295E-2</v>
          </cell>
        </row>
      </sheetData>
      <sheetData sheetId="9340">
        <row r="1">
          <cell r="J1">
            <v>1.7453292519943295E-2</v>
          </cell>
        </row>
      </sheetData>
      <sheetData sheetId="9341">
        <row r="1">
          <cell r="J1">
            <v>1.7453292519943295E-2</v>
          </cell>
        </row>
      </sheetData>
      <sheetData sheetId="9342">
        <row r="1">
          <cell r="J1">
            <v>1.7453292519943295E-2</v>
          </cell>
        </row>
      </sheetData>
      <sheetData sheetId="9343">
        <row r="1">
          <cell r="J1">
            <v>1.7453292519943295E-2</v>
          </cell>
        </row>
      </sheetData>
      <sheetData sheetId="9344">
        <row r="1">
          <cell r="J1">
            <v>1.7453292519943295E-2</v>
          </cell>
        </row>
      </sheetData>
      <sheetData sheetId="9345">
        <row r="1">
          <cell r="J1">
            <v>1.7453292519943295E-2</v>
          </cell>
        </row>
      </sheetData>
      <sheetData sheetId="9346">
        <row r="1">
          <cell r="J1">
            <v>1.7453292519943295E-2</v>
          </cell>
        </row>
      </sheetData>
      <sheetData sheetId="9347">
        <row r="1">
          <cell r="J1">
            <v>1.7453292519943295E-2</v>
          </cell>
        </row>
      </sheetData>
      <sheetData sheetId="9348">
        <row r="1">
          <cell r="J1">
            <v>1.7453292519943295E-2</v>
          </cell>
        </row>
      </sheetData>
      <sheetData sheetId="9349">
        <row r="1">
          <cell r="J1">
            <v>1.7453292519943295E-2</v>
          </cell>
        </row>
      </sheetData>
      <sheetData sheetId="9350">
        <row r="1">
          <cell r="J1">
            <v>1.7453292519943295E-2</v>
          </cell>
        </row>
      </sheetData>
      <sheetData sheetId="9351">
        <row r="1">
          <cell r="J1">
            <v>1.7453292519943295E-2</v>
          </cell>
        </row>
      </sheetData>
      <sheetData sheetId="9352">
        <row r="1">
          <cell r="J1">
            <v>1.7453292519943295E-2</v>
          </cell>
        </row>
      </sheetData>
      <sheetData sheetId="9353">
        <row r="1">
          <cell r="J1">
            <v>1.7453292519943295E-2</v>
          </cell>
        </row>
      </sheetData>
      <sheetData sheetId="9354">
        <row r="1">
          <cell r="J1">
            <v>1.7453292519943295E-2</v>
          </cell>
        </row>
      </sheetData>
      <sheetData sheetId="9355">
        <row r="1">
          <cell r="J1">
            <v>1.7453292519943295E-2</v>
          </cell>
        </row>
      </sheetData>
      <sheetData sheetId="9356">
        <row r="1">
          <cell r="J1">
            <v>1.7453292519943295E-2</v>
          </cell>
        </row>
      </sheetData>
      <sheetData sheetId="9357" refreshError="1"/>
      <sheetData sheetId="9358">
        <row r="1">
          <cell r="J1">
            <v>1.7453292519943295E-2</v>
          </cell>
        </row>
      </sheetData>
      <sheetData sheetId="9359">
        <row r="1">
          <cell r="J1">
            <v>1.7453292519943295E-2</v>
          </cell>
        </row>
      </sheetData>
      <sheetData sheetId="9360" refreshError="1"/>
      <sheetData sheetId="9361" refreshError="1"/>
      <sheetData sheetId="9362">
        <row r="1">
          <cell r="J1">
            <v>1.7453292519943295E-2</v>
          </cell>
        </row>
      </sheetData>
      <sheetData sheetId="9363">
        <row r="1">
          <cell r="J1">
            <v>1.7453292519943295E-2</v>
          </cell>
        </row>
      </sheetData>
      <sheetData sheetId="9364">
        <row r="1">
          <cell r="J1">
            <v>1.7453292519943295E-2</v>
          </cell>
        </row>
      </sheetData>
      <sheetData sheetId="9365">
        <row r="1">
          <cell r="J1">
            <v>1.7453292519943295E-2</v>
          </cell>
        </row>
      </sheetData>
      <sheetData sheetId="9366">
        <row r="1">
          <cell r="J1">
            <v>1.7453292519943295E-2</v>
          </cell>
        </row>
      </sheetData>
      <sheetData sheetId="9367" refreshError="1"/>
      <sheetData sheetId="9368">
        <row r="1">
          <cell r="J1">
            <v>1.7453292519943295E-2</v>
          </cell>
        </row>
      </sheetData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>
        <row r="1">
          <cell r="J1">
            <v>1.7453292519943295E-2</v>
          </cell>
        </row>
      </sheetData>
      <sheetData sheetId="9375">
        <row r="1">
          <cell r="J1">
            <v>1.7453292519943295E-2</v>
          </cell>
        </row>
      </sheetData>
      <sheetData sheetId="9376">
        <row r="1">
          <cell r="J1">
            <v>1.7453292519943295E-2</v>
          </cell>
        </row>
      </sheetData>
      <sheetData sheetId="9377">
        <row r="1">
          <cell r="J1">
            <v>1.7453292519943295E-2</v>
          </cell>
        </row>
      </sheetData>
      <sheetData sheetId="9378">
        <row r="1">
          <cell r="J1">
            <v>1.7453292519943295E-2</v>
          </cell>
        </row>
      </sheetData>
      <sheetData sheetId="9379">
        <row r="1">
          <cell r="J1">
            <v>1.7453292519943295E-2</v>
          </cell>
        </row>
      </sheetData>
      <sheetData sheetId="9380">
        <row r="1">
          <cell r="J1">
            <v>1.7453292519943295E-2</v>
          </cell>
        </row>
      </sheetData>
      <sheetData sheetId="9381">
        <row r="1">
          <cell r="J1">
            <v>1.7453292519943295E-2</v>
          </cell>
        </row>
      </sheetData>
      <sheetData sheetId="9382">
        <row r="1">
          <cell r="J1">
            <v>1.7453292519943295E-2</v>
          </cell>
        </row>
      </sheetData>
      <sheetData sheetId="9383">
        <row r="1">
          <cell r="J1">
            <v>1.7453292519943295E-2</v>
          </cell>
        </row>
      </sheetData>
      <sheetData sheetId="9384">
        <row r="1">
          <cell r="J1">
            <v>1.7453292519943295E-2</v>
          </cell>
        </row>
      </sheetData>
      <sheetData sheetId="9385">
        <row r="1">
          <cell r="J1">
            <v>1.7453292519943295E-2</v>
          </cell>
        </row>
      </sheetData>
      <sheetData sheetId="9386">
        <row r="1">
          <cell r="J1">
            <v>1.7453292519943295E-2</v>
          </cell>
        </row>
      </sheetData>
      <sheetData sheetId="9387">
        <row r="1">
          <cell r="J1">
            <v>1.7453292519943295E-2</v>
          </cell>
        </row>
      </sheetData>
      <sheetData sheetId="9388">
        <row r="1">
          <cell r="J1">
            <v>1.7453292519943295E-2</v>
          </cell>
        </row>
      </sheetData>
      <sheetData sheetId="9389">
        <row r="1">
          <cell r="J1">
            <v>1.7453292519943295E-2</v>
          </cell>
        </row>
      </sheetData>
      <sheetData sheetId="9390">
        <row r="1">
          <cell r="J1">
            <v>1.7453292519943295E-2</v>
          </cell>
        </row>
      </sheetData>
      <sheetData sheetId="9391">
        <row r="1">
          <cell r="J1">
            <v>1.7453292519943295E-2</v>
          </cell>
        </row>
      </sheetData>
      <sheetData sheetId="9392">
        <row r="1">
          <cell r="J1">
            <v>1.7453292519943295E-2</v>
          </cell>
        </row>
      </sheetData>
      <sheetData sheetId="9393">
        <row r="1">
          <cell r="J1">
            <v>1.7453292519943295E-2</v>
          </cell>
        </row>
      </sheetData>
      <sheetData sheetId="9394">
        <row r="1">
          <cell r="J1">
            <v>1.7453292519943295E-2</v>
          </cell>
        </row>
      </sheetData>
      <sheetData sheetId="9395">
        <row r="1">
          <cell r="J1">
            <v>1.7453292519943295E-2</v>
          </cell>
        </row>
      </sheetData>
      <sheetData sheetId="9396" refreshError="1"/>
      <sheetData sheetId="9397">
        <row r="1">
          <cell r="J1">
            <v>1.7453292519943295E-2</v>
          </cell>
        </row>
      </sheetData>
      <sheetData sheetId="9398">
        <row r="1">
          <cell r="J1">
            <v>1.7453292519943295E-2</v>
          </cell>
        </row>
      </sheetData>
      <sheetData sheetId="9399" refreshError="1"/>
      <sheetData sheetId="9400" refreshError="1"/>
      <sheetData sheetId="9401">
        <row r="1">
          <cell r="J1">
            <v>1.7453292519943295E-2</v>
          </cell>
        </row>
      </sheetData>
      <sheetData sheetId="9402">
        <row r="1">
          <cell r="J1">
            <v>1.7453292519943295E-2</v>
          </cell>
        </row>
      </sheetData>
      <sheetData sheetId="9403">
        <row r="1">
          <cell r="J1">
            <v>1.7453292519943295E-2</v>
          </cell>
        </row>
      </sheetData>
      <sheetData sheetId="9404">
        <row r="1">
          <cell r="J1">
            <v>1.7453292519943295E-2</v>
          </cell>
        </row>
      </sheetData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>
        <row r="1">
          <cell r="J1">
            <v>1.7453292519943295E-2</v>
          </cell>
        </row>
      </sheetData>
      <sheetData sheetId="9411">
        <row r="1">
          <cell r="J1">
            <v>1.7453292519943295E-2</v>
          </cell>
        </row>
      </sheetData>
      <sheetData sheetId="9412" refreshError="1"/>
      <sheetData sheetId="9413">
        <row r="1">
          <cell r="J1">
            <v>1.7453292519943295E-2</v>
          </cell>
        </row>
      </sheetData>
      <sheetData sheetId="9414">
        <row r="1">
          <cell r="J1">
            <v>1.7453292519943295E-2</v>
          </cell>
        </row>
      </sheetData>
      <sheetData sheetId="9415">
        <row r="1">
          <cell r="J1">
            <v>1.7453292519943295E-2</v>
          </cell>
        </row>
      </sheetData>
      <sheetData sheetId="9416">
        <row r="1">
          <cell r="J1">
            <v>1.7453292519943295E-2</v>
          </cell>
        </row>
      </sheetData>
      <sheetData sheetId="9417">
        <row r="1">
          <cell r="J1">
            <v>1.7453292519943295E-2</v>
          </cell>
        </row>
      </sheetData>
      <sheetData sheetId="9418">
        <row r="1">
          <cell r="J1">
            <v>1.7453292519943295E-2</v>
          </cell>
        </row>
      </sheetData>
      <sheetData sheetId="9419">
        <row r="1">
          <cell r="J1">
            <v>1.7453292519943295E-2</v>
          </cell>
        </row>
      </sheetData>
      <sheetData sheetId="9420">
        <row r="1">
          <cell r="J1">
            <v>1.7453292519943295E-2</v>
          </cell>
        </row>
      </sheetData>
      <sheetData sheetId="9421">
        <row r="1">
          <cell r="J1">
            <v>1.7453292519943295E-2</v>
          </cell>
        </row>
      </sheetData>
      <sheetData sheetId="9422">
        <row r="1">
          <cell r="J1">
            <v>1.7453292519943295E-2</v>
          </cell>
        </row>
      </sheetData>
      <sheetData sheetId="9423">
        <row r="1">
          <cell r="J1">
            <v>1.7453292519943295E-2</v>
          </cell>
        </row>
      </sheetData>
      <sheetData sheetId="9424">
        <row r="1">
          <cell r="J1">
            <v>1.7453292519943295E-2</v>
          </cell>
        </row>
      </sheetData>
      <sheetData sheetId="9425">
        <row r="1">
          <cell r="J1">
            <v>1.7453292519943295E-2</v>
          </cell>
        </row>
      </sheetData>
      <sheetData sheetId="9426">
        <row r="1">
          <cell r="J1">
            <v>1.7453292519943295E-2</v>
          </cell>
        </row>
      </sheetData>
      <sheetData sheetId="9427">
        <row r="1">
          <cell r="J1">
            <v>1.7453292519943295E-2</v>
          </cell>
        </row>
      </sheetData>
      <sheetData sheetId="9428">
        <row r="1">
          <cell r="J1">
            <v>1.7453292519943295E-2</v>
          </cell>
        </row>
      </sheetData>
      <sheetData sheetId="9429">
        <row r="1">
          <cell r="J1">
            <v>1.7453292519943295E-2</v>
          </cell>
        </row>
      </sheetData>
      <sheetData sheetId="9430">
        <row r="1">
          <cell r="J1">
            <v>1.7453292519943295E-2</v>
          </cell>
        </row>
      </sheetData>
      <sheetData sheetId="9431">
        <row r="1">
          <cell r="J1">
            <v>1.7453292519943295E-2</v>
          </cell>
        </row>
      </sheetData>
      <sheetData sheetId="9432">
        <row r="1">
          <cell r="J1">
            <v>1.7453292519943295E-2</v>
          </cell>
        </row>
      </sheetData>
      <sheetData sheetId="9433">
        <row r="1">
          <cell r="J1">
            <v>1.7453292519943295E-2</v>
          </cell>
        </row>
      </sheetData>
      <sheetData sheetId="9434">
        <row r="1">
          <cell r="J1">
            <v>1.7453292519943295E-2</v>
          </cell>
        </row>
      </sheetData>
      <sheetData sheetId="9435" refreshError="1"/>
      <sheetData sheetId="9436">
        <row r="1">
          <cell r="J1">
            <v>1.7453292519943295E-2</v>
          </cell>
        </row>
      </sheetData>
      <sheetData sheetId="9437" refreshError="1"/>
      <sheetData sheetId="9438" refreshError="1"/>
      <sheetData sheetId="9439" refreshError="1"/>
      <sheetData sheetId="9440">
        <row r="1">
          <cell r="J1">
            <v>1.7453292519943295E-2</v>
          </cell>
        </row>
      </sheetData>
      <sheetData sheetId="9441">
        <row r="1">
          <cell r="J1">
            <v>1.7453292519943295E-2</v>
          </cell>
        </row>
      </sheetData>
      <sheetData sheetId="9442" refreshError="1"/>
      <sheetData sheetId="9443" refreshError="1"/>
      <sheetData sheetId="9444">
        <row r="1">
          <cell r="J1">
            <v>1.7453292519943295E-2</v>
          </cell>
        </row>
      </sheetData>
      <sheetData sheetId="9445">
        <row r="1">
          <cell r="J1">
            <v>1.7453292519943295E-2</v>
          </cell>
        </row>
      </sheetData>
      <sheetData sheetId="9446">
        <row r="1">
          <cell r="J1">
            <v>1.7453292519943295E-2</v>
          </cell>
        </row>
      </sheetData>
      <sheetData sheetId="9447">
        <row r="1">
          <cell r="J1">
            <v>1.7453292519943295E-2</v>
          </cell>
        </row>
      </sheetData>
      <sheetData sheetId="9448">
        <row r="1">
          <cell r="J1">
            <v>1.7453292519943295E-2</v>
          </cell>
        </row>
      </sheetData>
      <sheetData sheetId="9449">
        <row r="1">
          <cell r="J1">
            <v>1.7453292519943295E-2</v>
          </cell>
        </row>
      </sheetData>
      <sheetData sheetId="9450">
        <row r="1">
          <cell r="J1">
            <v>1.7453292519943295E-2</v>
          </cell>
        </row>
      </sheetData>
      <sheetData sheetId="9451">
        <row r="1">
          <cell r="J1">
            <v>1.7453292519943295E-2</v>
          </cell>
        </row>
      </sheetData>
      <sheetData sheetId="9452">
        <row r="1">
          <cell r="J1">
            <v>1.7453292519943295E-2</v>
          </cell>
        </row>
      </sheetData>
      <sheetData sheetId="9453">
        <row r="1">
          <cell r="J1">
            <v>1.7453292519943295E-2</v>
          </cell>
        </row>
      </sheetData>
      <sheetData sheetId="9454">
        <row r="1">
          <cell r="J1">
            <v>1.7453292519943295E-2</v>
          </cell>
        </row>
      </sheetData>
      <sheetData sheetId="9455">
        <row r="1">
          <cell r="J1">
            <v>1.7453292519943295E-2</v>
          </cell>
        </row>
      </sheetData>
      <sheetData sheetId="9456">
        <row r="1">
          <cell r="J1">
            <v>1.7453292519943295E-2</v>
          </cell>
        </row>
      </sheetData>
      <sheetData sheetId="9457">
        <row r="1">
          <cell r="J1">
            <v>1.7453292519943295E-2</v>
          </cell>
        </row>
      </sheetData>
      <sheetData sheetId="9458">
        <row r="1">
          <cell r="J1">
            <v>1.7453292519943295E-2</v>
          </cell>
        </row>
      </sheetData>
      <sheetData sheetId="9459">
        <row r="1">
          <cell r="J1">
            <v>1.7453292519943295E-2</v>
          </cell>
        </row>
      </sheetData>
      <sheetData sheetId="9460">
        <row r="1">
          <cell r="J1">
            <v>1.7453292519943295E-2</v>
          </cell>
        </row>
      </sheetData>
      <sheetData sheetId="9461">
        <row r="1">
          <cell r="J1">
            <v>1.7453292519943295E-2</v>
          </cell>
        </row>
      </sheetData>
      <sheetData sheetId="9462">
        <row r="1">
          <cell r="J1">
            <v>1.7453292519943295E-2</v>
          </cell>
        </row>
      </sheetData>
      <sheetData sheetId="9463">
        <row r="1">
          <cell r="J1">
            <v>1.7453292519943295E-2</v>
          </cell>
        </row>
      </sheetData>
      <sheetData sheetId="9464">
        <row r="1">
          <cell r="J1">
            <v>1.7453292519943295E-2</v>
          </cell>
        </row>
      </sheetData>
      <sheetData sheetId="9465">
        <row r="1">
          <cell r="J1">
            <v>1.7453292519943295E-2</v>
          </cell>
        </row>
      </sheetData>
      <sheetData sheetId="9466" refreshError="1"/>
      <sheetData sheetId="9467">
        <row r="1">
          <cell r="J1">
            <v>1.7453292519943295E-2</v>
          </cell>
        </row>
      </sheetData>
      <sheetData sheetId="9468">
        <row r="1">
          <cell r="J1">
            <v>1.7453292519943295E-2</v>
          </cell>
        </row>
      </sheetData>
      <sheetData sheetId="9469">
        <row r="1">
          <cell r="J1">
            <v>1.7453292519943295E-2</v>
          </cell>
        </row>
      </sheetData>
      <sheetData sheetId="9470" refreshError="1"/>
      <sheetData sheetId="9471">
        <row r="1">
          <cell r="J1">
            <v>1.7453292519943295E-2</v>
          </cell>
        </row>
      </sheetData>
      <sheetData sheetId="9472" refreshError="1"/>
      <sheetData sheetId="9473">
        <row r="1">
          <cell r="J1">
            <v>1.7453292519943295E-2</v>
          </cell>
        </row>
      </sheetData>
      <sheetData sheetId="9474" refreshError="1"/>
      <sheetData sheetId="9475" refreshError="1"/>
      <sheetData sheetId="9476">
        <row r="1">
          <cell r="J1">
            <v>1.7453292519943295E-2</v>
          </cell>
        </row>
      </sheetData>
      <sheetData sheetId="9477">
        <row r="1">
          <cell r="J1">
            <v>1.7453292519943295E-2</v>
          </cell>
        </row>
      </sheetData>
      <sheetData sheetId="9478" refreshError="1"/>
      <sheetData sheetId="9479" refreshError="1"/>
      <sheetData sheetId="9480" refreshError="1"/>
      <sheetData sheetId="9481">
        <row r="1">
          <cell r="J1">
            <v>1.7453292519943295E-2</v>
          </cell>
        </row>
      </sheetData>
      <sheetData sheetId="9482" refreshError="1"/>
      <sheetData sheetId="9483">
        <row r="1">
          <cell r="J1">
            <v>1.7453292519943295E-2</v>
          </cell>
        </row>
      </sheetData>
      <sheetData sheetId="9484">
        <row r="1">
          <cell r="J1">
            <v>1.7453292519943295E-2</v>
          </cell>
        </row>
      </sheetData>
      <sheetData sheetId="9485">
        <row r="1">
          <cell r="J1">
            <v>1.7453292519943295E-2</v>
          </cell>
        </row>
      </sheetData>
      <sheetData sheetId="9486">
        <row r="1">
          <cell r="J1">
            <v>1.7453292519943295E-2</v>
          </cell>
        </row>
      </sheetData>
      <sheetData sheetId="9487">
        <row r="1">
          <cell r="J1">
            <v>1.7453292519943295E-2</v>
          </cell>
        </row>
      </sheetData>
      <sheetData sheetId="9488">
        <row r="1">
          <cell r="J1">
            <v>1.7453292519943295E-2</v>
          </cell>
        </row>
      </sheetData>
      <sheetData sheetId="9489">
        <row r="1">
          <cell r="J1">
            <v>1.7453292519943295E-2</v>
          </cell>
        </row>
      </sheetData>
      <sheetData sheetId="9490">
        <row r="1">
          <cell r="J1">
            <v>1.7453292519943295E-2</v>
          </cell>
        </row>
      </sheetData>
      <sheetData sheetId="9491">
        <row r="1">
          <cell r="J1">
            <v>1.7453292519943295E-2</v>
          </cell>
        </row>
      </sheetData>
      <sheetData sheetId="9492">
        <row r="1">
          <cell r="J1">
            <v>1.7453292519943295E-2</v>
          </cell>
        </row>
      </sheetData>
      <sheetData sheetId="9493">
        <row r="1">
          <cell r="J1">
            <v>1.7453292519943295E-2</v>
          </cell>
        </row>
      </sheetData>
      <sheetData sheetId="9494">
        <row r="1">
          <cell r="J1">
            <v>1.7453292519943295E-2</v>
          </cell>
        </row>
      </sheetData>
      <sheetData sheetId="9495">
        <row r="1">
          <cell r="J1">
            <v>1.7453292519943295E-2</v>
          </cell>
        </row>
      </sheetData>
      <sheetData sheetId="9496">
        <row r="1">
          <cell r="J1">
            <v>1.7453292519943295E-2</v>
          </cell>
        </row>
      </sheetData>
      <sheetData sheetId="9497">
        <row r="1">
          <cell r="J1">
            <v>1.7453292519943295E-2</v>
          </cell>
        </row>
      </sheetData>
      <sheetData sheetId="9498">
        <row r="1">
          <cell r="J1">
            <v>1.7453292519943295E-2</v>
          </cell>
        </row>
      </sheetData>
      <sheetData sheetId="9499">
        <row r="1">
          <cell r="J1">
            <v>1.7453292519943295E-2</v>
          </cell>
        </row>
      </sheetData>
      <sheetData sheetId="9500">
        <row r="1">
          <cell r="J1">
            <v>1.7453292519943295E-2</v>
          </cell>
        </row>
      </sheetData>
      <sheetData sheetId="9501">
        <row r="1">
          <cell r="J1">
            <v>1.7453292519943295E-2</v>
          </cell>
        </row>
      </sheetData>
      <sheetData sheetId="9502">
        <row r="1">
          <cell r="J1">
            <v>1.7453292519943295E-2</v>
          </cell>
        </row>
      </sheetData>
      <sheetData sheetId="9503">
        <row r="1">
          <cell r="J1">
            <v>1.7453292519943295E-2</v>
          </cell>
        </row>
      </sheetData>
      <sheetData sheetId="9504" refreshError="1"/>
      <sheetData sheetId="9505" refreshError="1"/>
      <sheetData sheetId="9506" refreshError="1"/>
      <sheetData sheetId="9507">
        <row r="1">
          <cell r="J1">
            <v>1.7453292519943295E-2</v>
          </cell>
        </row>
      </sheetData>
      <sheetData sheetId="9508">
        <row r="1">
          <cell r="J1">
            <v>1.7453292519943295E-2</v>
          </cell>
        </row>
      </sheetData>
      <sheetData sheetId="9509">
        <row r="1">
          <cell r="J1">
            <v>1.7453292519943295E-2</v>
          </cell>
        </row>
      </sheetData>
      <sheetData sheetId="9510">
        <row r="1">
          <cell r="J1">
            <v>1.7453292519943295E-2</v>
          </cell>
        </row>
      </sheetData>
      <sheetData sheetId="9511">
        <row r="1">
          <cell r="J1">
            <v>1.7453292519943295E-2</v>
          </cell>
        </row>
      </sheetData>
      <sheetData sheetId="9512">
        <row r="1">
          <cell r="J1">
            <v>1.7453292519943295E-2</v>
          </cell>
        </row>
      </sheetData>
      <sheetData sheetId="9513">
        <row r="1">
          <cell r="J1">
            <v>1.7453292519943295E-2</v>
          </cell>
        </row>
      </sheetData>
      <sheetData sheetId="9514">
        <row r="1">
          <cell r="J1">
            <v>1.7453292519943295E-2</v>
          </cell>
        </row>
      </sheetData>
      <sheetData sheetId="9515">
        <row r="1">
          <cell r="J1">
            <v>1.7453292519943295E-2</v>
          </cell>
        </row>
      </sheetData>
      <sheetData sheetId="9516">
        <row r="1">
          <cell r="J1">
            <v>1.7453292519943295E-2</v>
          </cell>
        </row>
      </sheetData>
      <sheetData sheetId="9517">
        <row r="1">
          <cell r="J1">
            <v>1.7453292519943295E-2</v>
          </cell>
        </row>
      </sheetData>
      <sheetData sheetId="9518">
        <row r="1">
          <cell r="J1">
            <v>1.7453292519943295E-2</v>
          </cell>
        </row>
      </sheetData>
      <sheetData sheetId="9519">
        <row r="1">
          <cell r="J1">
            <v>1.7453292519943295E-2</v>
          </cell>
        </row>
      </sheetData>
      <sheetData sheetId="9520">
        <row r="1">
          <cell r="J1">
            <v>1.7453292519943295E-2</v>
          </cell>
        </row>
      </sheetData>
      <sheetData sheetId="9521">
        <row r="1">
          <cell r="J1">
            <v>1.7453292519943295E-2</v>
          </cell>
        </row>
      </sheetData>
      <sheetData sheetId="9522">
        <row r="1">
          <cell r="J1">
            <v>1.7453292519943295E-2</v>
          </cell>
        </row>
      </sheetData>
      <sheetData sheetId="9523">
        <row r="1">
          <cell r="J1">
            <v>1.7453292519943295E-2</v>
          </cell>
        </row>
      </sheetData>
      <sheetData sheetId="9524">
        <row r="1">
          <cell r="J1">
            <v>1.7453292519943295E-2</v>
          </cell>
        </row>
      </sheetData>
      <sheetData sheetId="9525">
        <row r="1">
          <cell r="J1">
            <v>1.7453292519943295E-2</v>
          </cell>
        </row>
      </sheetData>
      <sheetData sheetId="9526">
        <row r="1">
          <cell r="J1">
            <v>1.7453292519943295E-2</v>
          </cell>
        </row>
      </sheetData>
      <sheetData sheetId="9527">
        <row r="1">
          <cell r="J1">
            <v>1.7453292519943295E-2</v>
          </cell>
        </row>
      </sheetData>
      <sheetData sheetId="9528" refreshError="1"/>
      <sheetData sheetId="9529">
        <row r="1">
          <cell r="J1">
            <v>1.7453292519943295E-2</v>
          </cell>
        </row>
      </sheetData>
      <sheetData sheetId="9530">
        <row r="1">
          <cell r="J1">
            <v>1.7453292519943295E-2</v>
          </cell>
        </row>
      </sheetData>
      <sheetData sheetId="9531" refreshError="1"/>
      <sheetData sheetId="9532">
        <row r="1">
          <cell r="J1">
            <v>1.7453292519943295E-2</v>
          </cell>
        </row>
      </sheetData>
      <sheetData sheetId="9533" refreshError="1"/>
      <sheetData sheetId="9534">
        <row r="1">
          <cell r="J1">
            <v>1.7453292519943295E-2</v>
          </cell>
        </row>
      </sheetData>
      <sheetData sheetId="9535">
        <row r="1">
          <cell r="J1">
            <v>1.7453292519943295E-2</v>
          </cell>
        </row>
      </sheetData>
      <sheetData sheetId="9536" refreshError="1"/>
      <sheetData sheetId="9537">
        <row r="1">
          <cell r="J1">
            <v>1.7453292519943295E-2</v>
          </cell>
        </row>
      </sheetData>
      <sheetData sheetId="9538">
        <row r="1">
          <cell r="J1">
            <v>1.7453292519943295E-2</v>
          </cell>
        </row>
      </sheetData>
      <sheetData sheetId="9539" refreshError="1"/>
      <sheetData sheetId="9540">
        <row r="1">
          <cell r="J1">
            <v>1.7453292519943295E-2</v>
          </cell>
        </row>
      </sheetData>
      <sheetData sheetId="9541" refreshError="1"/>
      <sheetData sheetId="9542">
        <row r="1">
          <cell r="J1">
            <v>1.7453292519943295E-2</v>
          </cell>
        </row>
      </sheetData>
      <sheetData sheetId="9543" refreshError="1"/>
      <sheetData sheetId="9544" refreshError="1"/>
      <sheetData sheetId="9545" refreshError="1"/>
      <sheetData sheetId="9546">
        <row r="1">
          <cell r="J1">
            <v>1.7453292519943295E-2</v>
          </cell>
        </row>
      </sheetData>
      <sheetData sheetId="9547">
        <row r="1">
          <cell r="J1">
            <v>1.7453292519943295E-2</v>
          </cell>
        </row>
      </sheetData>
      <sheetData sheetId="9548">
        <row r="1">
          <cell r="J1">
            <v>1.7453292519943295E-2</v>
          </cell>
        </row>
      </sheetData>
      <sheetData sheetId="9549">
        <row r="1">
          <cell r="J1">
            <v>1.7453292519943295E-2</v>
          </cell>
        </row>
      </sheetData>
      <sheetData sheetId="9550">
        <row r="1">
          <cell r="J1">
            <v>1.7453292519943295E-2</v>
          </cell>
        </row>
      </sheetData>
      <sheetData sheetId="9551">
        <row r="1">
          <cell r="J1">
            <v>1.7453292519943295E-2</v>
          </cell>
        </row>
      </sheetData>
      <sheetData sheetId="9552">
        <row r="1">
          <cell r="J1">
            <v>1.7453292519943295E-2</v>
          </cell>
        </row>
      </sheetData>
      <sheetData sheetId="9553">
        <row r="1">
          <cell r="J1">
            <v>1.7453292519943295E-2</v>
          </cell>
        </row>
      </sheetData>
      <sheetData sheetId="9554">
        <row r="1">
          <cell r="J1">
            <v>1.7453292519943295E-2</v>
          </cell>
        </row>
      </sheetData>
      <sheetData sheetId="9555">
        <row r="1">
          <cell r="J1">
            <v>1.7453292519943295E-2</v>
          </cell>
        </row>
      </sheetData>
      <sheetData sheetId="9556">
        <row r="1">
          <cell r="J1">
            <v>1.7453292519943295E-2</v>
          </cell>
        </row>
      </sheetData>
      <sheetData sheetId="9557">
        <row r="1">
          <cell r="J1">
            <v>1.7453292519943295E-2</v>
          </cell>
        </row>
      </sheetData>
      <sheetData sheetId="9558">
        <row r="1">
          <cell r="J1">
            <v>1.7453292519943295E-2</v>
          </cell>
        </row>
      </sheetData>
      <sheetData sheetId="9559">
        <row r="1">
          <cell r="J1">
            <v>1.7453292519943295E-2</v>
          </cell>
        </row>
      </sheetData>
      <sheetData sheetId="9560">
        <row r="1">
          <cell r="J1">
            <v>1.7453292519943295E-2</v>
          </cell>
        </row>
      </sheetData>
      <sheetData sheetId="9561">
        <row r="1">
          <cell r="J1">
            <v>1.7453292519943295E-2</v>
          </cell>
        </row>
      </sheetData>
      <sheetData sheetId="9562">
        <row r="1">
          <cell r="J1">
            <v>1.7453292519943295E-2</v>
          </cell>
        </row>
      </sheetData>
      <sheetData sheetId="9563">
        <row r="1">
          <cell r="J1">
            <v>1.7453292519943295E-2</v>
          </cell>
        </row>
      </sheetData>
      <sheetData sheetId="9564">
        <row r="1">
          <cell r="J1">
            <v>1.7453292519943295E-2</v>
          </cell>
        </row>
      </sheetData>
      <sheetData sheetId="9565">
        <row r="1">
          <cell r="J1">
            <v>1.7453292519943295E-2</v>
          </cell>
        </row>
      </sheetData>
      <sheetData sheetId="9566">
        <row r="1">
          <cell r="J1">
            <v>1.7453292519943295E-2</v>
          </cell>
        </row>
      </sheetData>
      <sheetData sheetId="9567">
        <row r="1">
          <cell r="J1">
            <v>1.7453292519943295E-2</v>
          </cell>
        </row>
      </sheetData>
      <sheetData sheetId="9568">
        <row r="1">
          <cell r="J1">
            <v>1.7453292519943295E-2</v>
          </cell>
        </row>
      </sheetData>
      <sheetData sheetId="9569">
        <row r="1">
          <cell r="J1">
            <v>1.7453292519943295E-2</v>
          </cell>
        </row>
      </sheetData>
      <sheetData sheetId="9570">
        <row r="1">
          <cell r="J1">
            <v>1.7453292519943295E-2</v>
          </cell>
        </row>
      </sheetData>
      <sheetData sheetId="9571">
        <row r="1">
          <cell r="J1">
            <v>1.7453292519943295E-2</v>
          </cell>
        </row>
      </sheetData>
      <sheetData sheetId="9572">
        <row r="1">
          <cell r="J1">
            <v>1.7453292519943295E-2</v>
          </cell>
        </row>
      </sheetData>
      <sheetData sheetId="9573">
        <row r="1">
          <cell r="J1">
            <v>1.7453292519943295E-2</v>
          </cell>
        </row>
      </sheetData>
      <sheetData sheetId="9574">
        <row r="1">
          <cell r="J1">
            <v>1.7453292519943295E-2</v>
          </cell>
        </row>
      </sheetData>
      <sheetData sheetId="9575" refreshError="1"/>
      <sheetData sheetId="9576">
        <row r="1">
          <cell r="J1">
            <v>1.7453292519943295E-2</v>
          </cell>
        </row>
      </sheetData>
      <sheetData sheetId="9577">
        <row r="1">
          <cell r="J1">
            <v>1.7453292519943295E-2</v>
          </cell>
        </row>
      </sheetData>
      <sheetData sheetId="9578">
        <row r="1">
          <cell r="J1">
            <v>1.7453292519943295E-2</v>
          </cell>
        </row>
      </sheetData>
      <sheetData sheetId="9579" refreshError="1"/>
      <sheetData sheetId="9580" refreshError="1"/>
      <sheetData sheetId="9581">
        <row r="1">
          <cell r="J1">
            <v>1.7453292519943295E-2</v>
          </cell>
        </row>
      </sheetData>
      <sheetData sheetId="9582" refreshError="1"/>
      <sheetData sheetId="9583">
        <row r="1">
          <cell r="J1">
            <v>1.7453292519943295E-2</v>
          </cell>
        </row>
      </sheetData>
      <sheetData sheetId="9584">
        <row r="1">
          <cell r="J1">
            <v>1.7453292519943295E-2</v>
          </cell>
        </row>
      </sheetData>
      <sheetData sheetId="9585" refreshError="1"/>
      <sheetData sheetId="9586">
        <row r="1">
          <cell r="J1">
            <v>1.7453292519943295E-2</v>
          </cell>
        </row>
      </sheetData>
      <sheetData sheetId="9587" refreshError="1"/>
      <sheetData sheetId="9588" refreshError="1"/>
      <sheetData sheetId="9589">
        <row r="1">
          <cell r="J1">
            <v>1.7453292519943295E-2</v>
          </cell>
        </row>
      </sheetData>
      <sheetData sheetId="9590">
        <row r="1">
          <cell r="J1">
            <v>1.7453292519943295E-2</v>
          </cell>
        </row>
      </sheetData>
      <sheetData sheetId="9591" refreshError="1"/>
      <sheetData sheetId="9592">
        <row r="1">
          <cell r="J1">
            <v>1.7453292519943295E-2</v>
          </cell>
        </row>
      </sheetData>
      <sheetData sheetId="9593" refreshError="1"/>
      <sheetData sheetId="9594" refreshError="1"/>
      <sheetData sheetId="9595">
        <row r="1">
          <cell r="J1">
            <v>1.7453292519943295E-2</v>
          </cell>
        </row>
      </sheetData>
      <sheetData sheetId="9596">
        <row r="1">
          <cell r="J1">
            <v>1.7453292519943295E-2</v>
          </cell>
        </row>
      </sheetData>
      <sheetData sheetId="9597" refreshError="1"/>
      <sheetData sheetId="9598">
        <row r="1">
          <cell r="J1">
            <v>1.7453292519943295E-2</v>
          </cell>
        </row>
      </sheetData>
      <sheetData sheetId="9599">
        <row r="1">
          <cell r="J1">
            <v>1.7453292519943295E-2</v>
          </cell>
        </row>
      </sheetData>
      <sheetData sheetId="9600" refreshError="1"/>
      <sheetData sheetId="9601" refreshError="1"/>
      <sheetData sheetId="9602" refreshError="1"/>
      <sheetData sheetId="9603" refreshError="1"/>
      <sheetData sheetId="9604">
        <row r="1">
          <cell r="J1">
            <v>1.7453292519943295E-2</v>
          </cell>
        </row>
      </sheetData>
      <sheetData sheetId="9605" refreshError="1"/>
      <sheetData sheetId="9606" refreshError="1"/>
      <sheetData sheetId="9607" refreshError="1"/>
      <sheetData sheetId="9608">
        <row r="1">
          <cell r="J1">
            <v>1.7453292519943295E-2</v>
          </cell>
        </row>
      </sheetData>
      <sheetData sheetId="9609">
        <row r="1">
          <cell r="J1">
            <v>1.7453292519943295E-2</v>
          </cell>
        </row>
      </sheetData>
      <sheetData sheetId="9610" refreshError="1"/>
      <sheetData sheetId="9611">
        <row r="1">
          <cell r="J1">
            <v>1.7453292519943295E-2</v>
          </cell>
        </row>
      </sheetData>
      <sheetData sheetId="9612">
        <row r="1">
          <cell r="J1">
            <v>1.7453292519943295E-2</v>
          </cell>
        </row>
      </sheetData>
      <sheetData sheetId="9613">
        <row r="1">
          <cell r="J1">
            <v>1.7453292519943295E-2</v>
          </cell>
        </row>
      </sheetData>
      <sheetData sheetId="9614">
        <row r="1">
          <cell r="J1">
            <v>1.7453292519943295E-2</v>
          </cell>
        </row>
      </sheetData>
      <sheetData sheetId="9615">
        <row r="1">
          <cell r="J1">
            <v>1.7453292519943295E-2</v>
          </cell>
        </row>
      </sheetData>
      <sheetData sheetId="9616">
        <row r="1">
          <cell r="J1">
            <v>1.7453292519943295E-2</v>
          </cell>
        </row>
      </sheetData>
      <sheetData sheetId="9617">
        <row r="1">
          <cell r="J1">
            <v>1.7453292519943295E-2</v>
          </cell>
        </row>
      </sheetData>
      <sheetData sheetId="9618">
        <row r="1">
          <cell r="J1">
            <v>1.7453292519943295E-2</v>
          </cell>
        </row>
      </sheetData>
      <sheetData sheetId="9619">
        <row r="1">
          <cell r="J1">
            <v>1.7453292519943295E-2</v>
          </cell>
        </row>
      </sheetData>
      <sheetData sheetId="9620">
        <row r="1">
          <cell r="J1">
            <v>1.7453292519943295E-2</v>
          </cell>
        </row>
      </sheetData>
      <sheetData sheetId="9621">
        <row r="1">
          <cell r="J1">
            <v>1.7453292519943295E-2</v>
          </cell>
        </row>
      </sheetData>
      <sheetData sheetId="9622">
        <row r="1">
          <cell r="J1">
            <v>1.7453292519943295E-2</v>
          </cell>
        </row>
      </sheetData>
      <sheetData sheetId="9623">
        <row r="1">
          <cell r="J1">
            <v>1.7453292519943295E-2</v>
          </cell>
        </row>
      </sheetData>
      <sheetData sheetId="9624">
        <row r="1">
          <cell r="J1">
            <v>1.7453292519943295E-2</v>
          </cell>
        </row>
      </sheetData>
      <sheetData sheetId="9625">
        <row r="1">
          <cell r="J1">
            <v>1.7453292519943295E-2</v>
          </cell>
        </row>
      </sheetData>
      <sheetData sheetId="9626">
        <row r="1">
          <cell r="J1">
            <v>1.7453292519943295E-2</v>
          </cell>
        </row>
      </sheetData>
      <sheetData sheetId="9627">
        <row r="1">
          <cell r="J1">
            <v>1.7453292519943295E-2</v>
          </cell>
        </row>
      </sheetData>
      <sheetData sheetId="9628">
        <row r="1">
          <cell r="J1">
            <v>1.7453292519943295E-2</v>
          </cell>
        </row>
      </sheetData>
      <sheetData sheetId="9629">
        <row r="1">
          <cell r="J1">
            <v>1.7453292519943295E-2</v>
          </cell>
        </row>
      </sheetData>
      <sheetData sheetId="9630">
        <row r="1">
          <cell r="J1">
            <v>1.7453292519943295E-2</v>
          </cell>
        </row>
      </sheetData>
      <sheetData sheetId="9631">
        <row r="1">
          <cell r="J1">
            <v>1.7453292519943295E-2</v>
          </cell>
        </row>
      </sheetData>
      <sheetData sheetId="9632">
        <row r="1">
          <cell r="J1">
            <v>1.7453292519943295E-2</v>
          </cell>
        </row>
      </sheetData>
      <sheetData sheetId="9633">
        <row r="1">
          <cell r="J1">
            <v>1.7453292519943295E-2</v>
          </cell>
        </row>
      </sheetData>
      <sheetData sheetId="9634">
        <row r="1">
          <cell r="J1">
            <v>1.7453292519943295E-2</v>
          </cell>
        </row>
      </sheetData>
      <sheetData sheetId="9635">
        <row r="1">
          <cell r="J1">
            <v>1.7453292519943295E-2</v>
          </cell>
        </row>
      </sheetData>
      <sheetData sheetId="9636">
        <row r="1">
          <cell r="J1">
            <v>1.7453292519943295E-2</v>
          </cell>
        </row>
      </sheetData>
      <sheetData sheetId="9637">
        <row r="1">
          <cell r="J1">
            <v>1.7453292519943295E-2</v>
          </cell>
        </row>
      </sheetData>
      <sheetData sheetId="9638">
        <row r="1">
          <cell r="J1">
            <v>1.7453292519943295E-2</v>
          </cell>
        </row>
      </sheetData>
      <sheetData sheetId="9639">
        <row r="1">
          <cell r="J1">
            <v>1.7453292519943295E-2</v>
          </cell>
        </row>
      </sheetData>
      <sheetData sheetId="9640">
        <row r="1">
          <cell r="J1">
            <v>1.7453292519943295E-2</v>
          </cell>
        </row>
      </sheetData>
      <sheetData sheetId="9641">
        <row r="1">
          <cell r="J1">
            <v>1.7453292519943295E-2</v>
          </cell>
        </row>
      </sheetData>
      <sheetData sheetId="9642">
        <row r="1">
          <cell r="J1">
            <v>1.7453292519943295E-2</v>
          </cell>
        </row>
      </sheetData>
      <sheetData sheetId="9643">
        <row r="1">
          <cell r="J1">
            <v>1.7453292519943295E-2</v>
          </cell>
        </row>
      </sheetData>
      <sheetData sheetId="9644">
        <row r="1">
          <cell r="J1">
            <v>1.7453292519943295E-2</v>
          </cell>
        </row>
      </sheetData>
      <sheetData sheetId="9645">
        <row r="1">
          <cell r="J1">
            <v>1.7453292519943295E-2</v>
          </cell>
        </row>
      </sheetData>
      <sheetData sheetId="9646">
        <row r="1">
          <cell r="J1">
            <v>1.7453292519943295E-2</v>
          </cell>
        </row>
      </sheetData>
      <sheetData sheetId="9647">
        <row r="1">
          <cell r="J1">
            <v>1.7453292519943295E-2</v>
          </cell>
        </row>
      </sheetData>
      <sheetData sheetId="9648">
        <row r="1">
          <cell r="J1">
            <v>1.7453292519943295E-2</v>
          </cell>
        </row>
      </sheetData>
      <sheetData sheetId="9649">
        <row r="1">
          <cell r="J1">
            <v>1.7453292519943295E-2</v>
          </cell>
        </row>
      </sheetData>
      <sheetData sheetId="9650">
        <row r="1">
          <cell r="J1">
            <v>1.7453292519943295E-2</v>
          </cell>
        </row>
      </sheetData>
      <sheetData sheetId="9651">
        <row r="1">
          <cell r="J1">
            <v>1.7453292519943295E-2</v>
          </cell>
        </row>
      </sheetData>
      <sheetData sheetId="9652">
        <row r="1">
          <cell r="J1">
            <v>1.7453292519943295E-2</v>
          </cell>
        </row>
      </sheetData>
      <sheetData sheetId="9653">
        <row r="1">
          <cell r="J1">
            <v>1.7453292519943295E-2</v>
          </cell>
        </row>
      </sheetData>
      <sheetData sheetId="9654">
        <row r="1">
          <cell r="J1">
            <v>1.7453292519943295E-2</v>
          </cell>
        </row>
      </sheetData>
      <sheetData sheetId="9655">
        <row r="1">
          <cell r="J1">
            <v>1.7453292519943295E-2</v>
          </cell>
        </row>
      </sheetData>
      <sheetData sheetId="9656">
        <row r="1">
          <cell r="J1">
            <v>1.7453292519943295E-2</v>
          </cell>
        </row>
      </sheetData>
      <sheetData sheetId="9657">
        <row r="1">
          <cell r="J1">
            <v>1.7453292519943295E-2</v>
          </cell>
        </row>
      </sheetData>
      <sheetData sheetId="9658">
        <row r="1">
          <cell r="J1">
            <v>1.7453292519943295E-2</v>
          </cell>
        </row>
      </sheetData>
      <sheetData sheetId="9659">
        <row r="1">
          <cell r="J1">
            <v>1.7453292519943295E-2</v>
          </cell>
        </row>
      </sheetData>
      <sheetData sheetId="9660">
        <row r="1">
          <cell r="J1">
            <v>1.7453292519943295E-2</v>
          </cell>
        </row>
      </sheetData>
      <sheetData sheetId="9661">
        <row r="1">
          <cell r="J1">
            <v>1.7453292519943295E-2</v>
          </cell>
        </row>
      </sheetData>
      <sheetData sheetId="9662">
        <row r="1">
          <cell r="J1">
            <v>1.7453292519943295E-2</v>
          </cell>
        </row>
      </sheetData>
      <sheetData sheetId="9663">
        <row r="1">
          <cell r="J1">
            <v>1.7453292519943295E-2</v>
          </cell>
        </row>
      </sheetData>
      <sheetData sheetId="9664">
        <row r="1">
          <cell r="J1">
            <v>1.7453292519943295E-2</v>
          </cell>
        </row>
      </sheetData>
      <sheetData sheetId="9665">
        <row r="1">
          <cell r="J1">
            <v>1.7453292519943295E-2</v>
          </cell>
        </row>
      </sheetData>
      <sheetData sheetId="9666">
        <row r="1">
          <cell r="J1">
            <v>1.7453292519943295E-2</v>
          </cell>
        </row>
      </sheetData>
      <sheetData sheetId="9667">
        <row r="1">
          <cell r="J1">
            <v>1.7453292519943295E-2</v>
          </cell>
        </row>
      </sheetData>
      <sheetData sheetId="9668">
        <row r="1">
          <cell r="J1">
            <v>1.7453292519943295E-2</v>
          </cell>
        </row>
      </sheetData>
      <sheetData sheetId="9669">
        <row r="1">
          <cell r="J1">
            <v>1.7453292519943295E-2</v>
          </cell>
        </row>
      </sheetData>
      <sheetData sheetId="9670">
        <row r="1">
          <cell r="J1">
            <v>1.7453292519943295E-2</v>
          </cell>
        </row>
      </sheetData>
      <sheetData sheetId="9671">
        <row r="1">
          <cell r="J1">
            <v>1.7453292519943295E-2</v>
          </cell>
        </row>
      </sheetData>
      <sheetData sheetId="9672">
        <row r="1">
          <cell r="J1">
            <v>1.7453292519943295E-2</v>
          </cell>
        </row>
      </sheetData>
      <sheetData sheetId="9673">
        <row r="1">
          <cell r="J1">
            <v>1.7453292519943295E-2</v>
          </cell>
        </row>
      </sheetData>
      <sheetData sheetId="9674">
        <row r="1">
          <cell r="J1">
            <v>1.7453292519943295E-2</v>
          </cell>
        </row>
      </sheetData>
      <sheetData sheetId="9675">
        <row r="1">
          <cell r="J1">
            <v>1.7453292519943295E-2</v>
          </cell>
        </row>
      </sheetData>
      <sheetData sheetId="9676">
        <row r="1">
          <cell r="J1">
            <v>1.7453292519943295E-2</v>
          </cell>
        </row>
      </sheetData>
      <sheetData sheetId="9677">
        <row r="1">
          <cell r="J1">
            <v>1.7453292519943295E-2</v>
          </cell>
        </row>
      </sheetData>
      <sheetData sheetId="9678">
        <row r="1">
          <cell r="J1">
            <v>1.7453292519943295E-2</v>
          </cell>
        </row>
      </sheetData>
      <sheetData sheetId="9679">
        <row r="1">
          <cell r="J1">
            <v>1.7453292519943295E-2</v>
          </cell>
        </row>
      </sheetData>
      <sheetData sheetId="9680">
        <row r="1">
          <cell r="J1">
            <v>1.7453292519943295E-2</v>
          </cell>
        </row>
      </sheetData>
      <sheetData sheetId="9681">
        <row r="1">
          <cell r="J1">
            <v>1.7453292519943295E-2</v>
          </cell>
        </row>
      </sheetData>
      <sheetData sheetId="9682">
        <row r="1">
          <cell r="J1">
            <v>1.7453292519943295E-2</v>
          </cell>
        </row>
      </sheetData>
      <sheetData sheetId="9683">
        <row r="1">
          <cell r="J1">
            <v>1.7453292519943295E-2</v>
          </cell>
        </row>
      </sheetData>
      <sheetData sheetId="9684">
        <row r="1">
          <cell r="J1">
            <v>1.7453292519943295E-2</v>
          </cell>
        </row>
      </sheetData>
      <sheetData sheetId="9685">
        <row r="1">
          <cell r="J1">
            <v>1.7453292519943295E-2</v>
          </cell>
        </row>
      </sheetData>
      <sheetData sheetId="9686">
        <row r="1">
          <cell r="J1">
            <v>1.7453292519943295E-2</v>
          </cell>
        </row>
      </sheetData>
      <sheetData sheetId="9687">
        <row r="1">
          <cell r="J1">
            <v>1.7453292519943295E-2</v>
          </cell>
        </row>
      </sheetData>
      <sheetData sheetId="9688">
        <row r="1">
          <cell r="J1">
            <v>1.7453292519943295E-2</v>
          </cell>
        </row>
      </sheetData>
      <sheetData sheetId="9689">
        <row r="1">
          <cell r="J1">
            <v>1.7453292519943295E-2</v>
          </cell>
        </row>
      </sheetData>
      <sheetData sheetId="9690">
        <row r="1">
          <cell r="J1">
            <v>1.7453292519943295E-2</v>
          </cell>
        </row>
      </sheetData>
      <sheetData sheetId="9691">
        <row r="1">
          <cell r="J1">
            <v>1.7453292519943295E-2</v>
          </cell>
        </row>
      </sheetData>
      <sheetData sheetId="9692">
        <row r="1">
          <cell r="J1">
            <v>1.7453292519943295E-2</v>
          </cell>
        </row>
      </sheetData>
      <sheetData sheetId="9693">
        <row r="1">
          <cell r="J1">
            <v>1.7453292519943295E-2</v>
          </cell>
        </row>
      </sheetData>
      <sheetData sheetId="9694">
        <row r="1">
          <cell r="J1">
            <v>1.7453292519943295E-2</v>
          </cell>
        </row>
      </sheetData>
      <sheetData sheetId="9695">
        <row r="1">
          <cell r="J1">
            <v>1.7453292519943295E-2</v>
          </cell>
        </row>
      </sheetData>
      <sheetData sheetId="9696">
        <row r="1">
          <cell r="J1">
            <v>1.7453292519943295E-2</v>
          </cell>
        </row>
      </sheetData>
      <sheetData sheetId="9697">
        <row r="1">
          <cell r="J1">
            <v>1.7453292519943295E-2</v>
          </cell>
        </row>
      </sheetData>
      <sheetData sheetId="9698">
        <row r="1">
          <cell r="J1">
            <v>1.7453292519943295E-2</v>
          </cell>
        </row>
      </sheetData>
      <sheetData sheetId="9699">
        <row r="1">
          <cell r="J1">
            <v>1.7453292519943295E-2</v>
          </cell>
        </row>
      </sheetData>
      <sheetData sheetId="9700">
        <row r="1">
          <cell r="J1">
            <v>1.7453292519943295E-2</v>
          </cell>
        </row>
      </sheetData>
      <sheetData sheetId="9701">
        <row r="1">
          <cell r="J1">
            <v>1.7453292519943295E-2</v>
          </cell>
        </row>
      </sheetData>
      <sheetData sheetId="9702">
        <row r="1">
          <cell r="J1">
            <v>1.7453292519943295E-2</v>
          </cell>
        </row>
      </sheetData>
      <sheetData sheetId="9703">
        <row r="1">
          <cell r="J1">
            <v>1.7453292519943295E-2</v>
          </cell>
        </row>
      </sheetData>
      <sheetData sheetId="9704">
        <row r="1">
          <cell r="J1">
            <v>1.7453292519943295E-2</v>
          </cell>
        </row>
      </sheetData>
      <sheetData sheetId="9705">
        <row r="1">
          <cell r="J1">
            <v>1.7453292519943295E-2</v>
          </cell>
        </row>
      </sheetData>
      <sheetData sheetId="9706">
        <row r="1">
          <cell r="J1">
            <v>1.7453292519943295E-2</v>
          </cell>
        </row>
      </sheetData>
      <sheetData sheetId="9707">
        <row r="1">
          <cell r="J1">
            <v>1.7453292519943295E-2</v>
          </cell>
        </row>
      </sheetData>
      <sheetData sheetId="9708">
        <row r="1">
          <cell r="J1">
            <v>1.7453292519943295E-2</v>
          </cell>
        </row>
      </sheetData>
      <sheetData sheetId="9709">
        <row r="1">
          <cell r="J1">
            <v>1.7453292519943295E-2</v>
          </cell>
        </row>
      </sheetData>
      <sheetData sheetId="9710">
        <row r="1">
          <cell r="J1">
            <v>1.7453292519943295E-2</v>
          </cell>
        </row>
      </sheetData>
      <sheetData sheetId="9711">
        <row r="1">
          <cell r="J1">
            <v>1.7453292519943295E-2</v>
          </cell>
        </row>
      </sheetData>
      <sheetData sheetId="9712">
        <row r="1">
          <cell r="J1">
            <v>1.7453292519943295E-2</v>
          </cell>
        </row>
      </sheetData>
      <sheetData sheetId="9713">
        <row r="1">
          <cell r="J1">
            <v>1.7453292519943295E-2</v>
          </cell>
        </row>
      </sheetData>
      <sheetData sheetId="9714">
        <row r="1">
          <cell r="J1">
            <v>1.7453292519943295E-2</v>
          </cell>
        </row>
      </sheetData>
      <sheetData sheetId="9715">
        <row r="1">
          <cell r="J1">
            <v>1.7453292519943295E-2</v>
          </cell>
        </row>
      </sheetData>
      <sheetData sheetId="9716">
        <row r="1">
          <cell r="J1">
            <v>1.7453292519943295E-2</v>
          </cell>
        </row>
      </sheetData>
      <sheetData sheetId="9717">
        <row r="1">
          <cell r="J1">
            <v>1.7453292519943295E-2</v>
          </cell>
        </row>
      </sheetData>
      <sheetData sheetId="9718">
        <row r="1">
          <cell r="J1">
            <v>1.7453292519943295E-2</v>
          </cell>
        </row>
      </sheetData>
      <sheetData sheetId="9719">
        <row r="1">
          <cell r="J1">
            <v>1.7453292519943295E-2</v>
          </cell>
        </row>
      </sheetData>
      <sheetData sheetId="9720">
        <row r="1">
          <cell r="J1">
            <v>1.7453292519943295E-2</v>
          </cell>
        </row>
      </sheetData>
      <sheetData sheetId="9721">
        <row r="1">
          <cell r="J1">
            <v>1.7453292519943295E-2</v>
          </cell>
        </row>
      </sheetData>
      <sheetData sheetId="9722">
        <row r="1">
          <cell r="J1">
            <v>1.7453292519943295E-2</v>
          </cell>
        </row>
      </sheetData>
      <sheetData sheetId="9723">
        <row r="1">
          <cell r="J1">
            <v>1.7453292519943295E-2</v>
          </cell>
        </row>
      </sheetData>
      <sheetData sheetId="9724">
        <row r="1">
          <cell r="J1">
            <v>1.7453292519943295E-2</v>
          </cell>
        </row>
      </sheetData>
      <sheetData sheetId="9725">
        <row r="1">
          <cell r="J1">
            <v>1.7453292519943295E-2</v>
          </cell>
        </row>
      </sheetData>
      <sheetData sheetId="9726">
        <row r="1">
          <cell r="J1">
            <v>1.7453292519943295E-2</v>
          </cell>
        </row>
      </sheetData>
      <sheetData sheetId="9727">
        <row r="1">
          <cell r="J1">
            <v>1.7453292519943295E-2</v>
          </cell>
        </row>
      </sheetData>
      <sheetData sheetId="9728">
        <row r="1">
          <cell r="J1">
            <v>1.7453292519943295E-2</v>
          </cell>
        </row>
      </sheetData>
      <sheetData sheetId="9729">
        <row r="1">
          <cell r="J1">
            <v>1.7453292519943295E-2</v>
          </cell>
        </row>
      </sheetData>
      <sheetData sheetId="9730">
        <row r="1">
          <cell r="J1">
            <v>1.7453292519943295E-2</v>
          </cell>
        </row>
      </sheetData>
      <sheetData sheetId="9731">
        <row r="1">
          <cell r="J1">
            <v>1.7453292519943295E-2</v>
          </cell>
        </row>
      </sheetData>
      <sheetData sheetId="9732">
        <row r="1">
          <cell r="J1">
            <v>1.7453292519943295E-2</v>
          </cell>
        </row>
      </sheetData>
      <sheetData sheetId="9733">
        <row r="1">
          <cell r="J1">
            <v>1.7453292519943295E-2</v>
          </cell>
        </row>
      </sheetData>
      <sheetData sheetId="9734">
        <row r="1">
          <cell r="J1">
            <v>1.7453292519943295E-2</v>
          </cell>
        </row>
      </sheetData>
      <sheetData sheetId="9735">
        <row r="1">
          <cell r="J1">
            <v>1.7453292519943295E-2</v>
          </cell>
        </row>
      </sheetData>
      <sheetData sheetId="9736">
        <row r="1">
          <cell r="J1">
            <v>1.7453292519943295E-2</v>
          </cell>
        </row>
      </sheetData>
      <sheetData sheetId="9737">
        <row r="1">
          <cell r="J1">
            <v>1.7453292519943295E-2</v>
          </cell>
        </row>
      </sheetData>
      <sheetData sheetId="9738">
        <row r="1">
          <cell r="J1">
            <v>1.7453292519943295E-2</v>
          </cell>
        </row>
      </sheetData>
      <sheetData sheetId="9739">
        <row r="1">
          <cell r="J1">
            <v>1.7453292519943295E-2</v>
          </cell>
        </row>
      </sheetData>
      <sheetData sheetId="9740">
        <row r="1">
          <cell r="J1">
            <v>1.7453292519943295E-2</v>
          </cell>
        </row>
      </sheetData>
      <sheetData sheetId="9741">
        <row r="1">
          <cell r="J1">
            <v>1.7453292519943295E-2</v>
          </cell>
        </row>
      </sheetData>
      <sheetData sheetId="9742">
        <row r="1">
          <cell r="J1">
            <v>1.7453292519943295E-2</v>
          </cell>
        </row>
      </sheetData>
      <sheetData sheetId="9743">
        <row r="1">
          <cell r="J1">
            <v>1.7453292519943295E-2</v>
          </cell>
        </row>
      </sheetData>
      <sheetData sheetId="9744">
        <row r="1">
          <cell r="J1">
            <v>1.7453292519943295E-2</v>
          </cell>
        </row>
      </sheetData>
      <sheetData sheetId="9745">
        <row r="1">
          <cell r="J1">
            <v>1.7453292519943295E-2</v>
          </cell>
        </row>
      </sheetData>
      <sheetData sheetId="9746">
        <row r="1">
          <cell r="J1">
            <v>1.7453292519943295E-2</v>
          </cell>
        </row>
      </sheetData>
      <sheetData sheetId="9747">
        <row r="1">
          <cell r="J1">
            <v>1.7453292519943295E-2</v>
          </cell>
        </row>
      </sheetData>
      <sheetData sheetId="9748">
        <row r="1">
          <cell r="J1">
            <v>1.7453292519943295E-2</v>
          </cell>
        </row>
      </sheetData>
      <sheetData sheetId="9749">
        <row r="1">
          <cell r="J1">
            <v>1.7453292519943295E-2</v>
          </cell>
        </row>
      </sheetData>
      <sheetData sheetId="9750">
        <row r="1">
          <cell r="J1">
            <v>1.7453292519943295E-2</v>
          </cell>
        </row>
      </sheetData>
      <sheetData sheetId="9751">
        <row r="1">
          <cell r="J1">
            <v>1.7453292519943295E-2</v>
          </cell>
        </row>
      </sheetData>
      <sheetData sheetId="9752">
        <row r="1">
          <cell r="J1">
            <v>1.7453292519943295E-2</v>
          </cell>
        </row>
      </sheetData>
      <sheetData sheetId="9753">
        <row r="1">
          <cell r="J1">
            <v>1.7453292519943295E-2</v>
          </cell>
        </row>
      </sheetData>
      <sheetData sheetId="9754">
        <row r="1">
          <cell r="J1">
            <v>1.7453292519943295E-2</v>
          </cell>
        </row>
      </sheetData>
      <sheetData sheetId="9755">
        <row r="1">
          <cell r="J1">
            <v>1.7453292519943295E-2</v>
          </cell>
        </row>
      </sheetData>
      <sheetData sheetId="9756">
        <row r="1">
          <cell r="J1">
            <v>1.7453292519943295E-2</v>
          </cell>
        </row>
      </sheetData>
      <sheetData sheetId="9757">
        <row r="1">
          <cell r="J1">
            <v>1.7453292519943295E-2</v>
          </cell>
        </row>
      </sheetData>
      <sheetData sheetId="9758">
        <row r="1">
          <cell r="J1">
            <v>1.7453292519943295E-2</v>
          </cell>
        </row>
      </sheetData>
      <sheetData sheetId="9759">
        <row r="1">
          <cell r="J1">
            <v>1.7453292519943295E-2</v>
          </cell>
        </row>
      </sheetData>
      <sheetData sheetId="9760">
        <row r="1">
          <cell r="J1">
            <v>1.7453292519943295E-2</v>
          </cell>
        </row>
      </sheetData>
      <sheetData sheetId="9761">
        <row r="1">
          <cell r="J1">
            <v>1.7453292519943295E-2</v>
          </cell>
        </row>
      </sheetData>
      <sheetData sheetId="9762">
        <row r="1">
          <cell r="J1">
            <v>1.7453292519943295E-2</v>
          </cell>
        </row>
      </sheetData>
      <sheetData sheetId="9763">
        <row r="1">
          <cell r="J1">
            <v>1.7453292519943295E-2</v>
          </cell>
        </row>
      </sheetData>
      <sheetData sheetId="9764">
        <row r="1">
          <cell r="J1">
            <v>1.7453292519943295E-2</v>
          </cell>
        </row>
      </sheetData>
      <sheetData sheetId="9765">
        <row r="1">
          <cell r="J1">
            <v>1.7453292519943295E-2</v>
          </cell>
        </row>
      </sheetData>
      <sheetData sheetId="9766">
        <row r="1">
          <cell r="J1">
            <v>1.7453292519943295E-2</v>
          </cell>
        </row>
      </sheetData>
      <sheetData sheetId="9767">
        <row r="1">
          <cell r="J1">
            <v>1.7453292519943295E-2</v>
          </cell>
        </row>
      </sheetData>
      <sheetData sheetId="9768">
        <row r="1">
          <cell r="J1">
            <v>1.7453292519943295E-2</v>
          </cell>
        </row>
      </sheetData>
      <sheetData sheetId="9769">
        <row r="1">
          <cell r="J1">
            <v>1.7453292519943295E-2</v>
          </cell>
        </row>
      </sheetData>
      <sheetData sheetId="9770">
        <row r="1">
          <cell r="J1">
            <v>1.7453292519943295E-2</v>
          </cell>
        </row>
      </sheetData>
      <sheetData sheetId="9771">
        <row r="1">
          <cell r="J1">
            <v>1.7453292519943295E-2</v>
          </cell>
        </row>
      </sheetData>
      <sheetData sheetId="9772">
        <row r="1">
          <cell r="J1">
            <v>1.7453292519943295E-2</v>
          </cell>
        </row>
      </sheetData>
      <sheetData sheetId="9773">
        <row r="1">
          <cell r="J1">
            <v>1.7453292519943295E-2</v>
          </cell>
        </row>
      </sheetData>
      <sheetData sheetId="9774">
        <row r="1">
          <cell r="J1">
            <v>1.7453292519943295E-2</v>
          </cell>
        </row>
      </sheetData>
      <sheetData sheetId="9775">
        <row r="1">
          <cell r="J1">
            <v>1.7453292519943295E-2</v>
          </cell>
        </row>
      </sheetData>
      <sheetData sheetId="9776">
        <row r="1">
          <cell r="J1">
            <v>1.7453292519943295E-2</v>
          </cell>
        </row>
      </sheetData>
      <sheetData sheetId="9777">
        <row r="1">
          <cell r="J1">
            <v>1.7453292519943295E-2</v>
          </cell>
        </row>
      </sheetData>
      <sheetData sheetId="9778">
        <row r="1">
          <cell r="J1">
            <v>1.7453292519943295E-2</v>
          </cell>
        </row>
      </sheetData>
      <sheetData sheetId="9779">
        <row r="1">
          <cell r="J1">
            <v>1.7453292519943295E-2</v>
          </cell>
        </row>
      </sheetData>
      <sheetData sheetId="9780">
        <row r="1">
          <cell r="J1">
            <v>1.7453292519943295E-2</v>
          </cell>
        </row>
      </sheetData>
      <sheetData sheetId="9781">
        <row r="1">
          <cell r="J1">
            <v>1.7453292519943295E-2</v>
          </cell>
        </row>
      </sheetData>
      <sheetData sheetId="9782">
        <row r="1">
          <cell r="J1">
            <v>1.7453292519943295E-2</v>
          </cell>
        </row>
      </sheetData>
      <sheetData sheetId="9783">
        <row r="1">
          <cell r="J1">
            <v>1.7453292519943295E-2</v>
          </cell>
        </row>
      </sheetData>
      <sheetData sheetId="9784">
        <row r="1">
          <cell r="J1">
            <v>1.7453292519943295E-2</v>
          </cell>
        </row>
      </sheetData>
      <sheetData sheetId="9785">
        <row r="1">
          <cell r="J1">
            <v>1.7453292519943295E-2</v>
          </cell>
        </row>
      </sheetData>
      <sheetData sheetId="9786">
        <row r="1">
          <cell r="J1">
            <v>1.7453292519943295E-2</v>
          </cell>
        </row>
      </sheetData>
      <sheetData sheetId="9787">
        <row r="1">
          <cell r="J1">
            <v>1.7453292519943295E-2</v>
          </cell>
        </row>
      </sheetData>
      <sheetData sheetId="9788">
        <row r="1">
          <cell r="J1">
            <v>1.7453292519943295E-2</v>
          </cell>
        </row>
      </sheetData>
      <sheetData sheetId="9789">
        <row r="1">
          <cell r="J1">
            <v>1.7453292519943295E-2</v>
          </cell>
        </row>
      </sheetData>
      <sheetData sheetId="9790">
        <row r="1">
          <cell r="J1">
            <v>1.7453292519943295E-2</v>
          </cell>
        </row>
      </sheetData>
      <sheetData sheetId="9791">
        <row r="1">
          <cell r="J1">
            <v>1.7453292519943295E-2</v>
          </cell>
        </row>
      </sheetData>
      <sheetData sheetId="9792">
        <row r="1">
          <cell r="J1">
            <v>1.7453292519943295E-2</v>
          </cell>
        </row>
      </sheetData>
      <sheetData sheetId="9793">
        <row r="1">
          <cell r="J1">
            <v>1.7453292519943295E-2</v>
          </cell>
        </row>
      </sheetData>
      <sheetData sheetId="9794">
        <row r="1">
          <cell r="J1">
            <v>1.7453292519943295E-2</v>
          </cell>
        </row>
      </sheetData>
      <sheetData sheetId="9795">
        <row r="1">
          <cell r="J1">
            <v>1.7453292519943295E-2</v>
          </cell>
        </row>
      </sheetData>
      <sheetData sheetId="9796">
        <row r="1">
          <cell r="J1">
            <v>1.7453292519943295E-2</v>
          </cell>
        </row>
      </sheetData>
      <sheetData sheetId="9797">
        <row r="1">
          <cell r="J1">
            <v>1.7453292519943295E-2</v>
          </cell>
        </row>
      </sheetData>
      <sheetData sheetId="9798">
        <row r="1">
          <cell r="J1">
            <v>1.7453292519943295E-2</v>
          </cell>
        </row>
      </sheetData>
      <sheetData sheetId="9799">
        <row r="1">
          <cell r="J1">
            <v>1.7453292519943295E-2</v>
          </cell>
        </row>
      </sheetData>
      <sheetData sheetId="9800">
        <row r="1">
          <cell r="J1">
            <v>1.7453292519943295E-2</v>
          </cell>
        </row>
      </sheetData>
      <sheetData sheetId="9801">
        <row r="1">
          <cell r="J1">
            <v>1.7453292519943295E-2</v>
          </cell>
        </row>
      </sheetData>
      <sheetData sheetId="9802">
        <row r="1">
          <cell r="J1">
            <v>1.7453292519943295E-2</v>
          </cell>
        </row>
      </sheetData>
      <sheetData sheetId="9803">
        <row r="1">
          <cell r="J1">
            <v>1.7453292519943295E-2</v>
          </cell>
        </row>
      </sheetData>
      <sheetData sheetId="9804">
        <row r="1">
          <cell r="J1">
            <v>1.7453292519943295E-2</v>
          </cell>
        </row>
      </sheetData>
      <sheetData sheetId="9805">
        <row r="1">
          <cell r="J1">
            <v>1.7453292519943295E-2</v>
          </cell>
        </row>
      </sheetData>
      <sheetData sheetId="9806">
        <row r="1">
          <cell r="J1">
            <v>1.7453292519943295E-2</v>
          </cell>
        </row>
      </sheetData>
      <sheetData sheetId="9807">
        <row r="1">
          <cell r="J1">
            <v>1.7453292519943295E-2</v>
          </cell>
        </row>
      </sheetData>
      <sheetData sheetId="9808">
        <row r="1">
          <cell r="J1">
            <v>1.7453292519943295E-2</v>
          </cell>
        </row>
      </sheetData>
      <sheetData sheetId="9809">
        <row r="1">
          <cell r="J1">
            <v>1.7453292519943295E-2</v>
          </cell>
        </row>
      </sheetData>
      <sheetData sheetId="9810">
        <row r="1">
          <cell r="J1">
            <v>1.7453292519943295E-2</v>
          </cell>
        </row>
      </sheetData>
      <sheetData sheetId="9811">
        <row r="1">
          <cell r="J1">
            <v>1.7453292519943295E-2</v>
          </cell>
        </row>
      </sheetData>
      <sheetData sheetId="9812">
        <row r="1">
          <cell r="J1">
            <v>1.7453292519943295E-2</v>
          </cell>
        </row>
      </sheetData>
      <sheetData sheetId="9813">
        <row r="1">
          <cell r="J1">
            <v>1.7453292519943295E-2</v>
          </cell>
        </row>
      </sheetData>
      <sheetData sheetId="9814">
        <row r="1">
          <cell r="J1">
            <v>1.7453292519943295E-2</v>
          </cell>
        </row>
      </sheetData>
      <sheetData sheetId="9815">
        <row r="1">
          <cell r="J1">
            <v>1.7453292519943295E-2</v>
          </cell>
        </row>
      </sheetData>
      <sheetData sheetId="9816">
        <row r="1">
          <cell r="J1">
            <v>1.7453292519943295E-2</v>
          </cell>
        </row>
      </sheetData>
      <sheetData sheetId="9817">
        <row r="1">
          <cell r="J1">
            <v>1.7453292519943295E-2</v>
          </cell>
        </row>
      </sheetData>
      <sheetData sheetId="9818">
        <row r="1">
          <cell r="J1">
            <v>1.7453292519943295E-2</v>
          </cell>
        </row>
      </sheetData>
      <sheetData sheetId="9819">
        <row r="1">
          <cell r="J1">
            <v>1.7453292519943295E-2</v>
          </cell>
        </row>
      </sheetData>
      <sheetData sheetId="9820">
        <row r="1">
          <cell r="J1">
            <v>1.7453292519943295E-2</v>
          </cell>
        </row>
      </sheetData>
      <sheetData sheetId="9821">
        <row r="1">
          <cell r="J1">
            <v>1.7453292519943295E-2</v>
          </cell>
        </row>
      </sheetData>
      <sheetData sheetId="9822">
        <row r="1">
          <cell r="J1">
            <v>1.7453292519943295E-2</v>
          </cell>
        </row>
      </sheetData>
      <sheetData sheetId="9823">
        <row r="1">
          <cell r="J1">
            <v>1.7453292519943295E-2</v>
          </cell>
        </row>
      </sheetData>
      <sheetData sheetId="9824">
        <row r="1">
          <cell r="J1">
            <v>1.7453292519943295E-2</v>
          </cell>
        </row>
      </sheetData>
      <sheetData sheetId="9825">
        <row r="1">
          <cell r="J1">
            <v>1.7453292519943295E-2</v>
          </cell>
        </row>
      </sheetData>
      <sheetData sheetId="9826">
        <row r="1">
          <cell r="J1">
            <v>1.7453292519943295E-2</v>
          </cell>
        </row>
      </sheetData>
      <sheetData sheetId="9827">
        <row r="1">
          <cell r="J1">
            <v>1.7453292519943295E-2</v>
          </cell>
        </row>
      </sheetData>
      <sheetData sheetId="9828">
        <row r="1">
          <cell r="J1">
            <v>1.7453292519943295E-2</v>
          </cell>
        </row>
      </sheetData>
      <sheetData sheetId="9829">
        <row r="1">
          <cell r="J1">
            <v>1.7453292519943295E-2</v>
          </cell>
        </row>
      </sheetData>
      <sheetData sheetId="9830">
        <row r="1">
          <cell r="J1">
            <v>1.7453292519943295E-2</v>
          </cell>
        </row>
      </sheetData>
      <sheetData sheetId="9831">
        <row r="1">
          <cell r="J1">
            <v>1.7453292519943295E-2</v>
          </cell>
        </row>
      </sheetData>
      <sheetData sheetId="9832">
        <row r="1">
          <cell r="J1">
            <v>1.7453292519943295E-2</v>
          </cell>
        </row>
      </sheetData>
      <sheetData sheetId="9833">
        <row r="1">
          <cell r="J1">
            <v>1.7453292519943295E-2</v>
          </cell>
        </row>
      </sheetData>
      <sheetData sheetId="9834">
        <row r="1">
          <cell r="J1">
            <v>1.7453292519943295E-2</v>
          </cell>
        </row>
      </sheetData>
      <sheetData sheetId="9835">
        <row r="1">
          <cell r="J1">
            <v>1.7453292519943295E-2</v>
          </cell>
        </row>
      </sheetData>
      <sheetData sheetId="9836">
        <row r="1">
          <cell r="J1">
            <v>1.7453292519943295E-2</v>
          </cell>
        </row>
      </sheetData>
      <sheetData sheetId="9837">
        <row r="1">
          <cell r="J1">
            <v>1.7453292519943295E-2</v>
          </cell>
        </row>
      </sheetData>
      <sheetData sheetId="9838">
        <row r="1">
          <cell r="J1">
            <v>1.7453292519943295E-2</v>
          </cell>
        </row>
      </sheetData>
      <sheetData sheetId="9839">
        <row r="1">
          <cell r="J1">
            <v>1.7453292519943295E-2</v>
          </cell>
        </row>
      </sheetData>
      <sheetData sheetId="9840">
        <row r="1">
          <cell r="J1">
            <v>1.7453292519943295E-2</v>
          </cell>
        </row>
      </sheetData>
      <sheetData sheetId="9841">
        <row r="1">
          <cell r="J1">
            <v>1.7453292519943295E-2</v>
          </cell>
        </row>
      </sheetData>
      <sheetData sheetId="9842">
        <row r="1">
          <cell r="J1">
            <v>1.7453292519943295E-2</v>
          </cell>
        </row>
      </sheetData>
      <sheetData sheetId="9843">
        <row r="1">
          <cell r="J1">
            <v>1.7453292519943295E-2</v>
          </cell>
        </row>
      </sheetData>
      <sheetData sheetId="9844">
        <row r="1">
          <cell r="J1">
            <v>1.7453292519943295E-2</v>
          </cell>
        </row>
      </sheetData>
      <sheetData sheetId="9845">
        <row r="1">
          <cell r="J1">
            <v>1.7453292519943295E-2</v>
          </cell>
        </row>
      </sheetData>
      <sheetData sheetId="9846">
        <row r="1">
          <cell r="J1">
            <v>1.7453292519943295E-2</v>
          </cell>
        </row>
      </sheetData>
      <sheetData sheetId="9847">
        <row r="1">
          <cell r="J1">
            <v>1.7453292519943295E-2</v>
          </cell>
        </row>
      </sheetData>
      <sheetData sheetId="9848">
        <row r="1">
          <cell r="J1">
            <v>1.7453292519943295E-2</v>
          </cell>
        </row>
      </sheetData>
      <sheetData sheetId="9849">
        <row r="1">
          <cell r="J1">
            <v>1.7453292519943295E-2</v>
          </cell>
        </row>
      </sheetData>
      <sheetData sheetId="9850">
        <row r="1">
          <cell r="J1">
            <v>1.7453292519943295E-2</v>
          </cell>
        </row>
      </sheetData>
      <sheetData sheetId="9851">
        <row r="1">
          <cell r="J1">
            <v>1.7453292519943295E-2</v>
          </cell>
        </row>
      </sheetData>
      <sheetData sheetId="9852">
        <row r="1">
          <cell r="J1">
            <v>1.7453292519943295E-2</v>
          </cell>
        </row>
      </sheetData>
      <sheetData sheetId="9853">
        <row r="1">
          <cell r="J1">
            <v>1.7453292519943295E-2</v>
          </cell>
        </row>
      </sheetData>
      <sheetData sheetId="9854">
        <row r="1">
          <cell r="J1">
            <v>1.7453292519943295E-2</v>
          </cell>
        </row>
      </sheetData>
      <sheetData sheetId="9855">
        <row r="1">
          <cell r="J1">
            <v>1.7453292519943295E-2</v>
          </cell>
        </row>
      </sheetData>
      <sheetData sheetId="9856">
        <row r="1">
          <cell r="J1">
            <v>1.7453292519943295E-2</v>
          </cell>
        </row>
      </sheetData>
      <sheetData sheetId="9857">
        <row r="1">
          <cell r="J1">
            <v>1.7453292519943295E-2</v>
          </cell>
        </row>
      </sheetData>
      <sheetData sheetId="9858">
        <row r="1">
          <cell r="J1">
            <v>1.7453292519943295E-2</v>
          </cell>
        </row>
      </sheetData>
      <sheetData sheetId="9859">
        <row r="1">
          <cell r="J1">
            <v>1.7453292519943295E-2</v>
          </cell>
        </row>
      </sheetData>
      <sheetData sheetId="9860">
        <row r="1">
          <cell r="J1">
            <v>1.7453292519943295E-2</v>
          </cell>
        </row>
      </sheetData>
      <sheetData sheetId="9861">
        <row r="1">
          <cell r="J1">
            <v>1.7453292519943295E-2</v>
          </cell>
        </row>
      </sheetData>
      <sheetData sheetId="9862">
        <row r="1">
          <cell r="J1">
            <v>1.7453292519943295E-2</v>
          </cell>
        </row>
      </sheetData>
      <sheetData sheetId="9863">
        <row r="1">
          <cell r="J1">
            <v>1.7453292519943295E-2</v>
          </cell>
        </row>
      </sheetData>
      <sheetData sheetId="9864">
        <row r="1">
          <cell r="J1">
            <v>1.7453292519943295E-2</v>
          </cell>
        </row>
      </sheetData>
      <sheetData sheetId="9865">
        <row r="1">
          <cell r="J1">
            <v>1.7453292519943295E-2</v>
          </cell>
        </row>
      </sheetData>
      <sheetData sheetId="9866">
        <row r="1">
          <cell r="J1">
            <v>1.7453292519943295E-2</v>
          </cell>
        </row>
      </sheetData>
      <sheetData sheetId="9867">
        <row r="1">
          <cell r="J1">
            <v>1.7453292519943295E-2</v>
          </cell>
        </row>
      </sheetData>
      <sheetData sheetId="9868">
        <row r="1">
          <cell r="J1">
            <v>1.7453292519943295E-2</v>
          </cell>
        </row>
      </sheetData>
      <sheetData sheetId="9869">
        <row r="1">
          <cell r="J1">
            <v>1.7453292519943295E-2</v>
          </cell>
        </row>
      </sheetData>
      <sheetData sheetId="9870">
        <row r="1">
          <cell r="J1">
            <v>1.7453292519943295E-2</v>
          </cell>
        </row>
      </sheetData>
      <sheetData sheetId="9871">
        <row r="1">
          <cell r="J1">
            <v>1.7453292519943295E-2</v>
          </cell>
        </row>
      </sheetData>
      <sheetData sheetId="9872">
        <row r="1">
          <cell r="J1">
            <v>1.7453292519943295E-2</v>
          </cell>
        </row>
      </sheetData>
      <sheetData sheetId="9873">
        <row r="1">
          <cell r="J1">
            <v>1.7453292519943295E-2</v>
          </cell>
        </row>
      </sheetData>
      <sheetData sheetId="9874">
        <row r="1">
          <cell r="J1">
            <v>1.7453292519943295E-2</v>
          </cell>
        </row>
      </sheetData>
      <sheetData sheetId="9875">
        <row r="1">
          <cell r="J1">
            <v>1.7453292519943295E-2</v>
          </cell>
        </row>
      </sheetData>
      <sheetData sheetId="9876">
        <row r="1">
          <cell r="J1">
            <v>1.7453292519943295E-2</v>
          </cell>
        </row>
      </sheetData>
      <sheetData sheetId="9877">
        <row r="1">
          <cell r="J1">
            <v>1.7453292519943295E-2</v>
          </cell>
        </row>
      </sheetData>
      <sheetData sheetId="9878">
        <row r="1">
          <cell r="J1">
            <v>1.7453292519943295E-2</v>
          </cell>
        </row>
      </sheetData>
      <sheetData sheetId="9879">
        <row r="1">
          <cell r="J1">
            <v>1.7453292519943295E-2</v>
          </cell>
        </row>
      </sheetData>
      <sheetData sheetId="9880">
        <row r="1">
          <cell r="J1">
            <v>1.7453292519943295E-2</v>
          </cell>
        </row>
      </sheetData>
      <sheetData sheetId="9881">
        <row r="1">
          <cell r="J1">
            <v>1.7453292519943295E-2</v>
          </cell>
        </row>
      </sheetData>
      <sheetData sheetId="9882">
        <row r="1">
          <cell r="J1">
            <v>1.7453292519943295E-2</v>
          </cell>
        </row>
      </sheetData>
      <sheetData sheetId="9883">
        <row r="1">
          <cell r="J1">
            <v>1.7453292519943295E-2</v>
          </cell>
        </row>
      </sheetData>
      <sheetData sheetId="9884">
        <row r="1">
          <cell r="J1">
            <v>1.7453292519943295E-2</v>
          </cell>
        </row>
      </sheetData>
      <sheetData sheetId="9885">
        <row r="1">
          <cell r="J1">
            <v>1.7453292519943295E-2</v>
          </cell>
        </row>
      </sheetData>
      <sheetData sheetId="9886">
        <row r="1">
          <cell r="J1">
            <v>1.7453292519943295E-2</v>
          </cell>
        </row>
      </sheetData>
      <sheetData sheetId="9887">
        <row r="1">
          <cell r="J1">
            <v>1.7453292519943295E-2</v>
          </cell>
        </row>
      </sheetData>
      <sheetData sheetId="9888">
        <row r="1">
          <cell r="J1">
            <v>1.7453292519943295E-2</v>
          </cell>
        </row>
      </sheetData>
      <sheetData sheetId="9889">
        <row r="1">
          <cell r="J1">
            <v>1.7453292519943295E-2</v>
          </cell>
        </row>
      </sheetData>
      <sheetData sheetId="9890">
        <row r="1">
          <cell r="J1">
            <v>1.7453292519943295E-2</v>
          </cell>
        </row>
      </sheetData>
      <sheetData sheetId="9891">
        <row r="1">
          <cell r="J1">
            <v>1.7453292519943295E-2</v>
          </cell>
        </row>
      </sheetData>
      <sheetData sheetId="9892">
        <row r="1">
          <cell r="J1">
            <v>1.7453292519943295E-2</v>
          </cell>
        </row>
      </sheetData>
      <sheetData sheetId="9893">
        <row r="1">
          <cell r="J1">
            <v>1.7453292519943295E-2</v>
          </cell>
        </row>
      </sheetData>
      <sheetData sheetId="9894">
        <row r="1">
          <cell r="J1">
            <v>1.7453292519943295E-2</v>
          </cell>
        </row>
      </sheetData>
      <sheetData sheetId="9895">
        <row r="1">
          <cell r="J1">
            <v>1.7453292519943295E-2</v>
          </cell>
        </row>
      </sheetData>
      <sheetData sheetId="9896">
        <row r="1">
          <cell r="J1">
            <v>1.7453292519943295E-2</v>
          </cell>
        </row>
      </sheetData>
      <sheetData sheetId="9897">
        <row r="1">
          <cell r="J1">
            <v>1.7453292519943295E-2</v>
          </cell>
        </row>
      </sheetData>
      <sheetData sheetId="9898">
        <row r="1">
          <cell r="J1">
            <v>1.7453292519943295E-2</v>
          </cell>
        </row>
      </sheetData>
      <sheetData sheetId="9899">
        <row r="1">
          <cell r="J1">
            <v>1.7453292519943295E-2</v>
          </cell>
        </row>
      </sheetData>
      <sheetData sheetId="9900">
        <row r="1">
          <cell r="J1">
            <v>1.7453292519943295E-2</v>
          </cell>
        </row>
      </sheetData>
      <sheetData sheetId="9901">
        <row r="1">
          <cell r="J1">
            <v>1.7453292519943295E-2</v>
          </cell>
        </row>
      </sheetData>
      <sheetData sheetId="9902">
        <row r="1">
          <cell r="J1">
            <v>1.7453292519943295E-2</v>
          </cell>
        </row>
      </sheetData>
      <sheetData sheetId="9903">
        <row r="1">
          <cell r="J1">
            <v>1.7453292519943295E-2</v>
          </cell>
        </row>
      </sheetData>
      <sheetData sheetId="9904">
        <row r="1">
          <cell r="J1">
            <v>1.7453292519943295E-2</v>
          </cell>
        </row>
      </sheetData>
      <sheetData sheetId="9905">
        <row r="1">
          <cell r="J1">
            <v>1.7453292519943295E-2</v>
          </cell>
        </row>
      </sheetData>
      <sheetData sheetId="9906">
        <row r="1">
          <cell r="J1">
            <v>1.7453292519943295E-2</v>
          </cell>
        </row>
      </sheetData>
      <sheetData sheetId="9907">
        <row r="1">
          <cell r="J1">
            <v>1.7453292519943295E-2</v>
          </cell>
        </row>
      </sheetData>
      <sheetData sheetId="9908">
        <row r="1">
          <cell r="J1">
            <v>1.7453292519943295E-2</v>
          </cell>
        </row>
      </sheetData>
      <sheetData sheetId="9909">
        <row r="1">
          <cell r="J1">
            <v>1.7453292519943295E-2</v>
          </cell>
        </row>
      </sheetData>
      <sheetData sheetId="9910">
        <row r="1">
          <cell r="J1">
            <v>1.7453292519943295E-2</v>
          </cell>
        </row>
      </sheetData>
      <sheetData sheetId="9911">
        <row r="1">
          <cell r="J1">
            <v>1.7453292519943295E-2</v>
          </cell>
        </row>
      </sheetData>
      <sheetData sheetId="9912">
        <row r="1">
          <cell r="J1">
            <v>1.7453292519943295E-2</v>
          </cell>
        </row>
      </sheetData>
      <sheetData sheetId="9913">
        <row r="1">
          <cell r="J1">
            <v>1.7453292519943295E-2</v>
          </cell>
        </row>
      </sheetData>
      <sheetData sheetId="9914">
        <row r="1">
          <cell r="J1">
            <v>1.7453292519943295E-2</v>
          </cell>
        </row>
      </sheetData>
      <sheetData sheetId="9915">
        <row r="1">
          <cell r="J1">
            <v>1.7453292519943295E-2</v>
          </cell>
        </row>
      </sheetData>
      <sheetData sheetId="9916">
        <row r="1">
          <cell r="J1">
            <v>1.7453292519943295E-2</v>
          </cell>
        </row>
      </sheetData>
      <sheetData sheetId="9917">
        <row r="1">
          <cell r="J1">
            <v>1.7453292519943295E-2</v>
          </cell>
        </row>
      </sheetData>
      <sheetData sheetId="9918">
        <row r="1">
          <cell r="J1">
            <v>1.7453292519943295E-2</v>
          </cell>
        </row>
      </sheetData>
      <sheetData sheetId="9919">
        <row r="1">
          <cell r="J1">
            <v>1.7453292519943295E-2</v>
          </cell>
        </row>
      </sheetData>
      <sheetData sheetId="9920">
        <row r="1">
          <cell r="J1">
            <v>1.7453292519943295E-2</v>
          </cell>
        </row>
      </sheetData>
      <sheetData sheetId="9921">
        <row r="1">
          <cell r="J1">
            <v>1.7453292519943295E-2</v>
          </cell>
        </row>
      </sheetData>
      <sheetData sheetId="9922">
        <row r="1">
          <cell r="J1">
            <v>1.7453292519943295E-2</v>
          </cell>
        </row>
      </sheetData>
      <sheetData sheetId="9923">
        <row r="1">
          <cell r="J1">
            <v>1.7453292519943295E-2</v>
          </cell>
        </row>
      </sheetData>
      <sheetData sheetId="9924">
        <row r="1">
          <cell r="J1">
            <v>1.7453292519943295E-2</v>
          </cell>
        </row>
      </sheetData>
      <sheetData sheetId="9925">
        <row r="1">
          <cell r="J1">
            <v>1.7453292519943295E-2</v>
          </cell>
        </row>
      </sheetData>
      <sheetData sheetId="9926">
        <row r="1">
          <cell r="J1">
            <v>1.7453292519943295E-2</v>
          </cell>
        </row>
      </sheetData>
      <sheetData sheetId="9927">
        <row r="1">
          <cell r="J1">
            <v>1.7453292519943295E-2</v>
          </cell>
        </row>
      </sheetData>
      <sheetData sheetId="9928">
        <row r="1">
          <cell r="J1">
            <v>1.7453292519943295E-2</v>
          </cell>
        </row>
      </sheetData>
      <sheetData sheetId="9929">
        <row r="1">
          <cell r="J1">
            <v>1.7453292519943295E-2</v>
          </cell>
        </row>
      </sheetData>
      <sheetData sheetId="9930">
        <row r="1">
          <cell r="J1">
            <v>1.7453292519943295E-2</v>
          </cell>
        </row>
      </sheetData>
      <sheetData sheetId="9931">
        <row r="1">
          <cell r="J1">
            <v>1.7453292519943295E-2</v>
          </cell>
        </row>
      </sheetData>
      <sheetData sheetId="9932">
        <row r="1">
          <cell r="J1">
            <v>1.7453292519943295E-2</v>
          </cell>
        </row>
      </sheetData>
      <sheetData sheetId="9933">
        <row r="1">
          <cell r="J1">
            <v>1.7453292519943295E-2</v>
          </cell>
        </row>
      </sheetData>
      <sheetData sheetId="9934">
        <row r="1">
          <cell r="J1">
            <v>1.7453292519943295E-2</v>
          </cell>
        </row>
      </sheetData>
      <sheetData sheetId="9935">
        <row r="1">
          <cell r="J1">
            <v>1.7453292519943295E-2</v>
          </cell>
        </row>
      </sheetData>
      <sheetData sheetId="9936">
        <row r="1">
          <cell r="J1">
            <v>1.7453292519943295E-2</v>
          </cell>
        </row>
      </sheetData>
      <sheetData sheetId="9937">
        <row r="1">
          <cell r="J1">
            <v>1.7453292519943295E-2</v>
          </cell>
        </row>
      </sheetData>
      <sheetData sheetId="9938">
        <row r="1">
          <cell r="J1">
            <v>1.7453292519943295E-2</v>
          </cell>
        </row>
      </sheetData>
      <sheetData sheetId="9939">
        <row r="1">
          <cell r="J1">
            <v>1.7453292519943295E-2</v>
          </cell>
        </row>
      </sheetData>
      <sheetData sheetId="9940">
        <row r="1">
          <cell r="J1">
            <v>1.7453292519943295E-2</v>
          </cell>
        </row>
      </sheetData>
      <sheetData sheetId="9941">
        <row r="1">
          <cell r="J1">
            <v>1.7453292519943295E-2</v>
          </cell>
        </row>
      </sheetData>
      <sheetData sheetId="9942">
        <row r="1">
          <cell r="J1">
            <v>1.7453292519943295E-2</v>
          </cell>
        </row>
      </sheetData>
      <sheetData sheetId="9943">
        <row r="1">
          <cell r="J1">
            <v>1.7453292519943295E-2</v>
          </cell>
        </row>
      </sheetData>
      <sheetData sheetId="9944">
        <row r="1">
          <cell r="J1">
            <v>1.7453292519943295E-2</v>
          </cell>
        </row>
      </sheetData>
      <sheetData sheetId="9945">
        <row r="1">
          <cell r="J1">
            <v>1.7453292519943295E-2</v>
          </cell>
        </row>
      </sheetData>
      <sheetData sheetId="9946">
        <row r="1">
          <cell r="J1">
            <v>1.7453292519943295E-2</v>
          </cell>
        </row>
      </sheetData>
      <sheetData sheetId="9947">
        <row r="1">
          <cell r="J1">
            <v>1.7453292519943295E-2</v>
          </cell>
        </row>
      </sheetData>
      <sheetData sheetId="9948">
        <row r="1">
          <cell r="J1">
            <v>1.7453292519943295E-2</v>
          </cell>
        </row>
      </sheetData>
      <sheetData sheetId="9949">
        <row r="1">
          <cell r="J1">
            <v>1.7453292519943295E-2</v>
          </cell>
        </row>
      </sheetData>
      <sheetData sheetId="9950">
        <row r="1">
          <cell r="J1">
            <v>1.7453292519943295E-2</v>
          </cell>
        </row>
      </sheetData>
      <sheetData sheetId="9951">
        <row r="1">
          <cell r="J1">
            <v>1.7453292519943295E-2</v>
          </cell>
        </row>
      </sheetData>
      <sheetData sheetId="9952">
        <row r="1">
          <cell r="J1">
            <v>1.7453292519943295E-2</v>
          </cell>
        </row>
      </sheetData>
      <sheetData sheetId="9953">
        <row r="1">
          <cell r="J1">
            <v>1.7453292519943295E-2</v>
          </cell>
        </row>
      </sheetData>
      <sheetData sheetId="9954">
        <row r="1">
          <cell r="J1">
            <v>1.7453292519943295E-2</v>
          </cell>
        </row>
      </sheetData>
      <sheetData sheetId="9955">
        <row r="1">
          <cell r="J1">
            <v>1.7453292519943295E-2</v>
          </cell>
        </row>
      </sheetData>
      <sheetData sheetId="9956">
        <row r="1">
          <cell r="J1">
            <v>1.7453292519943295E-2</v>
          </cell>
        </row>
      </sheetData>
      <sheetData sheetId="9957">
        <row r="1">
          <cell r="J1">
            <v>1.7453292519943295E-2</v>
          </cell>
        </row>
      </sheetData>
      <sheetData sheetId="9958">
        <row r="1">
          <cell r="J1">
            <v>1.7453292519943295E-2</v>
          </cell>
        </row>
      </sheetData>
      <sheetData sheetId="9959">
        <row r="1">
          <cell r="J1">
            <v>1.7453292519943295E-2</v>
          </cell>
        </row>
      </sheetData>
      <sheetData sheetId="9960">
        <row r="1">
          <cell r="J1">
            <v>1.7453292519943295E-2</v>
          </cell>
        </row>
      </sheetData>
      <sheetData sheetId="9961">
        <row r="1">
          <cell r="J1">
            <v>1.7453292519943295E-2</v>
          </cell>
        </row>
      </sheetData>
      <sheetData sheetId="9962">
        <row r="1">
          <cell r="J1">
            <v>1.7453292519943295E-2</v>
          </cell>
        </row>
      </sheetData>
      <sheetData sheetId="9963">
        <row r="1">
          <cell r="J1">
            <v>1.7453292519943295E-2</v>
          </cell>
        </row>
      </sheetData>
      <sheetData sheetId="9964">
        <row r="1">
          <cell r="J1">
            <v>1.7453292519943295E-2</v>
          </cell>
        </row>
      </sheetData>
      <sheetData sheetId="9965">
        <row r="1">
          <cell r="J1">
            <v>1.7453292519943295E-2</v>
          </cell>
        </row>
      </sheetData>
      <sheetData sheetId="9966">
        <row r="1">
          <cell r="J1">
            <v>1.7453292519943295E-2</v>
          </cell>
        </row>
      </sheetData>
      <sheetData sheetId="9967">
        <row r="1">
          <cell r="J1">
            <v>1.7453292519943295E-2</v>
          </cell>
        </row>
      </sheetData>
      <sheetData sheetId="9968">
        <row r="1">
          <cell r="J1">
            <v>1.7453292519943295E-2</v>
          </cell>
        </row>
      </sheetData>
      <sheetData sheetId="9969">
        <row r="1">
          <cell r="J1">
            <v>1.7453292519943295E-2</v>
          </cell>
        </row>
      </sheetData>
      <sheetData sheetId="9970">
        <row r="1">
          <cell r="J1">
            <v>1.7453292519943295E-2</v>
          </cell>
        </row>
      </sheetData>
      <sheetData sheetId="9971">
        <row r="1">
          <cell r="J1">
            <v>1.7453292519943295E-2</v>
          </cell>
        </row>
      </sheetData>
      <sheetData sheetId="9972">
        <row r="1">
          <cell r="J1">
            <v>1.7453292519943295E-2</v>
          </cell>
        </row>
      </sheetData>
      <sheetData sheetId="9973">
        <row r="1">
          <cell r="J1">
            <v>1.7453292519943295E-2</v>
          </cell>
        </row>
      </sheetData>
      <sheetData sheetId="9974">
        <row r="1">
          <cell r="J1">
            <v>1.7453292519943295E-2</v>
          </cell>
        </row>
      </sheetData>
      <sheetData sheetId="9975">
        <row r="1">
          <cell r="J1">
            <v>1.7453292519943295E-2</v>
          </cell>
        </row>
      </sheetData>
      <sheetData sheetId="9976">
        <row r="1">
          <cell r="J1">
            <v>1.7453292519943295E-2</v>
          </cell>
        </row>
      </sheetData>
      <sheetData sheetId="9977">
        <row r="1">
          <cell r="J1">
            <v>1.7453292519943295E-2</v>
          </cell>
        </row>
      </sheetData>
      <sheetData sheetId="9978">
        <row r="1">
          <cell r="J1">
            <v>1.7453292519943295E-2</v>
          </cell>
        </row>
      </sheetData>
      <sheetData sheetId="9979">
        <row r="1">
          <cell r="J1">
            <v>1.7453292519943295E-2</v>
          </cell>
        </row>
      </sheetData>
      <sheetData sheetId="9980">
        <row r="1">
          <cell r="J1">
            <v>1.7453292519943295E-2</v>
          </cell>
        </row>
      </sheetData>
      <sheetData sheetId="9981">
        <row r="1">
          <cell r="J1">
            <v>1.7453292519943295E-2</v>
          </cell>
        </row>
      </sheetData>
      <sheetData sheetId="9982">
        <row r="1">
          <cell r="J1">
            <v>1.7453292519943295E-2</v>
          </cell>
        </row>
      </sheetData>
      <sheetData sheetId="9983">
        <row r="1">
          <cell r="J1">
            <v>1.7453292519943295E-2</v>
          </cell>
        </row>
      </sheetData>
      <sheetData sheetId="9984">
        <row r="1">
          <cell r="J1">
            <v>1.7453292519943295E-2</v>
          </cell>
        </row>
      </sheetData>
      <sheetData sheetId="9985">
        <row r="1">
          <cell r="J1">
            <v>1.7453292519943295E-2</v>
          </cell>
        </row>
      </sheetData>
      <sheetData sheetId="9986">
        <row r="1">
          <cell r="J1">
            <v>1.7453292519943295E-2</v>
          </cell>
        </row>
      </sheetData>
      <sheetData sheetId="9987">
        <row r="1">
          <cell r="J1">
            <v>1.7453292519943295E-2</v>
          </cell>
        </row>
      </sheetData>
      <sheetData sheetId="9988">
        <row r="1">
          <cell r="J1">
            <v>1.7453292519943295E-2</v>
          </cell>
        </row>
      </sheetData>
      <sheetData sheetId="9989">
        <row r="1">
          <cell r="J1">
            <v>1.7453292519943295E-2</v>
          </cell>
        </row>
      </sheetData>
      <sheetData sheetId="9990">
        <row r="1">
          <cell r="J1">
            <v>1.7453292519943295E-2</v>
          </cell>
        </row>
      </sheetData>
      <sheetData sheetId="9991">
        <row r="1">
          <cell r="J1">
            <v>1.7453292519943295E-2</v>
          </cell>
        </row>
      </sheetData>
      <sheetData sheetId="9992">
        <row r="1">
          <cell r="J1">
            <v>1.7453292519943295E-2</v>
          </cell>
        </row>
      </sheetData>
      <sheetData sheetId="9993">
        <row r="1">
          <cell r="J1">
            <v>1.7453292519943295E-2</v>
          </cell>
        </row>
      </sheetData>
      <sheetData sheetId="9994">
        <row r="1">
          <cell r="J1">
            <v>1.7453292519943295E-2</v>
          </cell>
        </row>
      </sheetData>
      <sheetData sheetId="9995">
        <row r="1">
          <cell r="J1">
            <v>1.7453292519943295E-2</v>
          </cell>
        </row>
      </sheetData>
      <sheetData sheetId="9996">
        <row r="1">
          <cell r="J1">
            <v>1.7453292519943295E-2</v>
          </cell>
        </row>
      </sheetData>
      <sheetData sheetId="9997">
        <row r="1">
          <cell r="J1">
            <v>1.7453292519943295E-2</v>
          </cell>
        </row>
      </sheetData>
      <sheetData sheetId="9998">
        <row r="1">
          <cell r="J1">
            <v>1.7453292519943295E-2</v>
          </cell>
        </row>
      </sheetData>
      <sheetData sheetId="9999">
        <row r="1">
          <cell r="J1">
            <v>1.7453292519943295E-2</v>
          </cell>
        </row>
      </sheetData>
      <sheetData sheetId="10000">
        <row r="1">
          <cell r="J1">
            <v>1.7453292519943295E-2</v>
          </cell>
        </row>
      </sheetData>
      <sheetData sheetId="10001">
        <row r="1">
          <cell r="J1">
            <v>1.7453292519943295E-2</v>
          </cell>
        </row>
      </sheetData>
      <sheetData sheetId="10002">
        <row r="1">
          <cell r="J1">
            <v>1.7453292519943295E-2</v>
          </cell>
        </row>
      </sheetData>
      <sheetData sheetId="10003">
        <row r="1">
          <cell r="J1">
            <v>1.7453292519943295E-2</v>
          </cell>
        </row>
      </sheetData>
      <sheetData sheetId="10004">
        <row r="1">
          <cell r="J1">
            <v>1.7453292519943295E-2</v>
          </cell>
        </row>
      </sheetData>
      <sheetData sheetId="10005">
        <row r="1">
          <cell r="J1">
            <v>1.7453292519943295E-2</v>
          </cell>
        </row>
      </sheetData>
      <sheetData sheetId="10006">
        <row r="1">
          <cell r="J1">
            <v>1.7453292519943295E-2</v>
          </cell>
        </row>
      </sheetData>
      <sheetData sheetId="10007">
        <row r="1">
          <cell r="J1">
            <v>1.7453292519943295E-2</v>
          </cell>
        </row>
      </sheetData>
      <sheetData sheetId="10008">
        <row r="1">
          <cell r="J1">
            <v>1.7453292519943295E-2</v>
          </cell>
        </row>
      </sheetData>
      <sheetData sheetId="10009">
        <row r="1">
          <cell r="J1">
            <v>1.7453292519943295E-2</v>
          </cell>
        </row>
      </sheetData>
      <sheetData sheetId="10010">
        <row r="1">
          <cell r="J1">
            <v>1.7453292519943295E-2</v>
          </cell>
        </row>
      </sheetData>
      <sheetData sheetId="10011">
        <row r="1">
          <cell r="J1">
            <v>1.7453292519943295E-2</v>
          </cell>
        </row>
      </sheetData>
      <sheetData sheetId="10012">
        <row r="1">
          <cell r="J1">
            <v>1.7453292519943295E-2</v>
          </cell>
        </row>
      </sheetData>
      <sheetData sheetId="10013">
        <row r="1">
          <cell r="J1">
            <v>1.7453292519943295E-2</v>
          </cell>
        </row>
      </sheetData>
      <sheetData sheetId="10014">
        <row r="1">
          <cell r="J1">
            <v>1.7453292519943295E-2</v>
          </cell>
        </row>
      </sheetData>
      <sheetData sheetId="10015">
        <row r="1">
          <cell r="J1">
            <v>1.7453292519943295E-2</v>
          </cell>
        </row>
      </sheetData>
      <sheetData sheetId="10016">
        <row r="1">
          <cell r="J1">
            <v>1.7453292519943295E-2</v>
          </cell>
        </row>
      </sheetData>
      <sheetData sheetId="10017">
        <row r="1">
          <cell r="J1">
            <v>1.7453292519943295E-2</v>
          </cell>
        </row>
      </sheetData>
      <sheetData sheetId="10018">
        <row r="1">
          <cell r="J1">
            <v>1.7453292519943295E-2</v>
          </cell>
        </row>
      </sheetData>
      <sheetData sheetId="10019">
        <row r="1">
          <cell r="J1">
            <v>1.7453292519943295E-2</v>
          </cell>
        </row>
      </sheetData>
      <sheetData sheetId="10020">
        <row r="1">
          <cell r="J1">
            <v>1.7453292519943295E-2</v>
          </cell>
        </row>
      </sheetData>
      <sheetData sheetId="10021">
        <row r="1">
          <cell r="J1">
            <v>1.7453292519943295E-2</v>
          </cell>
        </row>
      </sheetData>
      <sheetData sheetId="10022">
        <row r="1">
          <cell r="J1">
            <v>1.7453292519943295E-2</v>
          </cell>
        </row>
      </sheetData>
      <sheetData sheetId="10023">
        <row r="1">
          <cell r="J1">
            <v>1.7453292519943295E-2</v>
          </cell>
        </row>
      </sheetData>
      <sheetData sheetId="10024">
        <row r="1">
          <cell r="J1">
            <v>1.7453292519943295E-2</v>
          </cell>
        </row>
      </sheetData>
      <sheetData sheetId="10025">
        <row r="1">
          <cell r="J1">
            <v>1.7453292519943295E-2</v>
          </cell>
        </row>
      </sheetData>
      <sheetData sheetId="10026">
        <row r="1">
          <cell r="J1">
            <v>1.7453292519943295E-2</v>
          </cell>
        </row>
      </sheetData>
      <sheetData sheetId="10027">
        <row r="1">
          <cell r="J1">
            <v>1.7453292519943295E-2</v>
          </cell>
        </row>
      </sheetData>
      <sheetData sheetId="10028">
        <row r="1">
          <cell r="J1">
            <v>1.7453292519943295E-2</v>
          </cell>
        </row>
      </sheetData>
      <sheetData sheetId="10029">
        <row r="1">
          <cell r="J1">
            <v>1.7453292519943295E-2</v>
          </cell>
        </row>
      </sheetData>
      <sheetData sheetId="10030">
        <row r="1">
          <cell r="J1">
            <v>1.7453292519943295E-2</v>
          </cell>
        </row>
      </sheetData>
      <sheetData sheetId="10031">
        <row r="1">
          <cell r="J1">
            <v>1.7453292519943295E-2</v>
          </cell>
        </row>
      </sheetData>
      <sheetData sheetId="10032">
        <row r="1">
          <cell r="J1">
            <v>1.7453292519943295E-2</v>
          </cell>
        </row>
      </sheetData>
      <sheetData sheetId="10033">
        <row r="1">
          <cell r="J1">
            <v>1.7453292519943295E-2</v>
          </cell>
        </row>
      </sheetData>
      <sheetData sheetId="10034">
        <row r="1">
          <cell r="J1">
            <v>1.7453292519943295E-2</v>
          </cell>
        </row>
      </sheetData>
      <sheetData sheetId="10035">
        <row r="1">
          <cell r="J1">
            <v>1.7453292519943295E-2</v>
          </cell>
        </row>
      </sheetData>
      <sheetData sheetId="10036">
        <row r="1">
          <cell r="J1">
            <v>1.7453292519943295E-2</v>
          </cell>
        </row>
      </sheetData>
      <sheetData sheetId="10037">
        <row r="1">
          <cell r="J1">
            <v>1.7453292519943295E-2</v>
          </cell>
        </row>
      </sheetData>
      <sheetData sheetId="10038">
        <row r="1">
          <cell r="J1">
            <v>1.7453292519943295E-2</v>
          </cell>
        </row>
      </sheetData>
      <sheetData sheetId="10039">
        <row r="1">
          <cell r="J1">
            <v>1.7453292519943295E-2</v>
          </cell>
        </row>
      </sheetData>
      <sheetData sheetId="10040">
        <row r="1">
          <cell r="J1">
            <v>1.7453292519943295E-2</v>
          </cell>
        </row>
      </sheetData>
      <sheetData sheetId="10041">
        <row r="1">
          <cell r="J1">
            <v>1.7453292519943295E-2</v>
          </cell>
        </row>
      </sheetData>
      <sheetData sheetId="10042">
        <row r="1">
          <cell r="J1">
            <v>1.7453292519943295E-2</v>
          </cell>
        </row>
      </sheetData>
      <sheetData sheetId="10043">
        <row r="1">
          <cell r="J1">
            <v>1.7453292519943295E-2</v>
          </cell>
        </row>
      </sheetData>
      <sheetData sheetId="10044">
        <row r="1">
          <cell r="J1">
            <v>1.7453292519943295E-2</v>
          </cell>
        </row>
      </sheetData>
      <sheetData sheetId="10045">
        <row r="1">
          <cell r="J1">
            <v>1.7453292519943295E-2</v>
          </cell>
        </row>
      </sheetData>
      <sheetData sheetId="10046">
        <row r="1">
          <cell r="J1">
            <v>1.7453292519943295E-2</v>
          </cell>
        </row>
      </sheetData>
      <sheetData sheetId="10047">
        <row r="1">
          <cell r="J1">
            <v>1.7453292519943295E-2</v>
          </cell>
        </row>
      </sheetData>
      <sheetData sheetId="10048">
        <row r="1">
          <cell r="J1">
            <v>1.7453292519943295E-2</v>
          </cell>
        </row>
      </sheetData>
      <sheetData sheetId="10049">
        <row r="1">
          <cell r="J1">
            <v>1.7453292519943295E-2</v>
          </cell>
        </row>
      </sheetData>
      <sheetData sheetId="10050">
        <row r="1">
          <cell r="J1">
            <v>1.7453292519943295E-2</v>
          </cell>
        </row>
      </sheetData>
      <sheetData sheetId="10051">
        <row r="1">
          <cell r="J1">
            <v>1.7453292519943295E-2</v>
          </cell>
        </row>
      </sheetData>
      <sheetData sheetId="10052">
        <row r="1">
          <cell r="J1">
            <v>1.7453292519943295E-2</v>
          </cell>
        </row>
      </sheetData>
      <sheetData sheetId="10053">
        <row r="1">
          <cell r="J1">
            <v>1.7453292519943295E-2</v>
          </cell>
        </row>
      </sheetData>
      <sheetData sheetId="10054">
        <row r="1">
          <cell r="J1">
            <v>1.7453292519943295E-2</v>
          </cell>
        </row>
      </sheetData>
      <sheetData sheetId="10055">
        <row r="1">
          <cell r="J1">
            <v>1.7453292519943295E-2</v>
          </cell>
        </row>
      </sheetData>
      <sheetData sheetId="10056">
        <row r="1">
          <cell r="J1">
            <v>1.7453292519943295E-2</v>
          </cell>
        </row>
      </sheetData>
      <sheetData sheetId="10057">
        <row r="1">
          <cell r="J1">
            <v>1.7453292519943295E-2</v>
          </cell>
        </row>
      </sheetData>
      <sheetData sheetId="10058">
        <row r="1">
          <cell r="J1">
            <v>1.7453292519943295E-2</v>
          </cell>
        </row>
      </sheetData>
      <sheetData sheetId="10059">
        <row r="1">
          <cell r="J1">
            <v>1.7453292519943295E-2</v>
          </cell>
        </row>
      </sheetData>
      <sheetData sheetId="10060">
        <row r="1">
          <cell r="J1">
            <v>1.7453292519943295E-2</v>
          </cell>
        </row>
      </sheetData>
      <sheetData sheetId="10061">
        <row r="1">
          <cell r="J1">
            <v>1.7453292519943295E-2</v>
          </cell>
        </row>
      </sheetData>
      <sheetData sheetId="10062">
        <row r="1">
          <cell r="J1">
            <v>1.7453292519943295E-2</v>
          </cell>
        </row>
      </sheetData>
      <sheetData sheetId="10063">
        <row r="1">
          <cell r="J1">
            <v>1.7453292519943295E-2</v>
          </cell>
        </row>
      </sheetData>
      <sheetData sheetId="10064">
        <row r="1">
          <cell r="J1">
            <v>1.7453292519943295E-2</v>
          </cell>
        </row>
      </sheetData>
      <sheetData sheetId="10065">
        <row r="1">
          <cell r="J1">
            <v>1.7453292519943295E-2</v>
          </cell>
        </row>
      </sheetData>
      <sheetData sheetId="10066">
        <row r="1">
          <cell r="J1">
            <v>1.7453292519943295E-2</v>
          </cell>
        </row>
      </sheetData>
      <sheetData sheetId="10067">
        <row r="1">
          <cell r="J1">
            <v>1.7453292519943295E-2</v>
          </cell>
        </row>
      </sheetData>
      <sheetData sheetId="10068">
        <row r="1">
          <cell r="J1">
            <v>1.7453292519943295E-2</v>
          </cell>
        </row>
      </sheetData>
      <sheetData sheetId="10069">
        <row r="1">
          <cell r="J1">
            <v>1.7453292519943295E-2</v>
          </cell>
        </row>
      </sheetData>
      <sheetData sheetId="10070">
        <row r="1">
          <cell r="J1">
            <v>1.7453292519943295E-2</v>
          </cell>
        </row>
      </sheetData>
      <sheetData sheetId="10071">
        <row r="1">
          <cell r="J1">
            <v>1.7453292519943295E-2</v>
          </cell>
        </row>
      </sheetData>
      <sheetData sheetId="10072">
        <row r="1">
          <cell r="J1">
            <v>1.7453292519943295E-2</v>
          </cell>
        </row>
      </sheetData>
      <sheetData sheetId="10073">
        <row r="1">
          <cell r="J1">
            <v>1.7453292519943295E-2</v>
          </cell>
        </row>
      </sheetData>
      <sheetData sheetId="10074">
        <row r="1">
          <cell r="J1">
            <v>1.7453292519943295E-2</v>
          </cell>
        </row>
      </sheetData>
      <sheetData sheetId="10075">
        <row r="1">
          <cell r="J1">
            <v>1.7453292519943295E-2</v>
          </cell>
        </row>
      </sheetData>
      <sheetData sheetId="10076">
        <row r="1">
          <cell r="J1">
            <v>1.7453292519943295E-2</v>
          </cell>
        </row>
      </sheetData>
      <sheetData sheetId="10077">
        <row r="1">
          <cell r="J1">
            <v>1.7453292519943295E-2</v>
          </cell>
        </row>
      </sheetData>
      <sheetData sheetId="10078">
        <row r="1">
          <cell r="J1">
            <v>1.7453292519943295E-2</v>
          </cell>
        </row>
      </sheetData>
      <sheetData sheetId="10079">
        <row r="1">
          <cell r="J1">
            <v>1.7453292519943295E-2</v>
          </cell>
        </row>
      </sheetData>
      <sheetData sheetId="10080">
        <row r="1">
          <cell r="J1">
            <v>1.7453292519943295E-2</v>
          </cell>
        </row>
      </sheetData>
      <sheetData sheetId="10081">
        <row r="1">
          <cell r="J1">
            <v>1.7453292519943295E-2</v>
          </cell>
        </row>
      </sheetData>
      <sheetData sheetId="10082">
        <row r="1">
          <cell r="J1">
            <v>1.7453292519943295E-2</v>
          </cell>
        </row>
      </sheetData>
      <sheetData sheetId="10083">
        <row r="1">
          <cell r="J1">
            <v>1.7453292519943295E-2</v>
          </cell>
        </row>
      </sheetData>
      <sheetData sheetId="10084">
        <row r="1">
          <cell r="J1">
            <v>1.7453292519943295E-2</v>
          </cell>
        </row>
      </sheetData>
      <sheetData sheetId="10085">
        <row r="1">
          <cell r="J1">
            <v>1.7453292519943295E-2</v>
          </cell>
        </row>
      </sheetData>
      <sheetData sheetId="10086">
        <row r="1">
          <cell r="J1">
            <v>1.7453292519943295E-2</v>
          </cell>
        </row>
      </sheetData>
      <sheetData sheetId="10087">
        <row r="1">
          <cell r="J1">
            <v>1.7453292519943295E-2</v>
          </cell>
        </row>
      </sheetData>
      <sheetData sheetId="10088">
        <row r="1">
          <cell r="J1">
            <v>1.7453292519943295E-2</v>
          </cell>
        </row>
      </sheetData>
      <sheetData sheetId="10089">
        <row r="1">
          <cell r="J1">
            <v>1.7453292519943295E-2</v>
          </cell>
        </row>
      </sheetData>
      <sheetData sheetId="10090">
        <row r="1">
          <cell r="J1">
            <v>1.7453292519943295E-2</v>
          </cell>
        </row>
      </sheetData>
      <sheetData sheetId="10091">
        <row r="1">
          <cell r="J1">
            <v>1.7453292519943295E-2</v>
          </cell>
        </row>
      </sheetData>
      <sheetData sheetId="10092">
        <row r="1">
          <cell r="J1">
            <v>1.7453292519943295E-2</v>
          </cell>
        </row>
      </sheetData>
      <sheetData sheetId="10093">
        <row r="1">
          <cell r="J1">
            <v>1.7453292519943295E-2</v>
          </cell>
        </row>
      </sheetData>
      <sheetData sheetId="10094">
        <row r="1">
          <cell r="J1">
            <v>1.7453292519943295E-2</v>
          </cell>
        </row>
      </sheetData>
      <sheetData sheetId="10095">
        <row r="1">
          <cell r="J1">
            <v>1.7453292519943295E-2</v>
          </cell>
        </row>
      </sheetData>
      <sheetData sheetId="10096">
        <row r="1">
          <cell r="J1">
            <v>1.7453292519943295E-2</v>
          </cell>
        </row>
      </sheetData>
      <sheetData sheetId="10097">
        <row r="1">
          <cell r="J1">
            <v>1.7453292519943295E-2</v>
          </cell>
        </row>
      </sheetData>
      <sheetData sheetId="10098">
        <row r="1">
          <cell r="J1">
            <v>1.7453292519943295E-2</v>
          </cell>
        </row>
      </sheetData>
      <sheetData sheetId="10099">
        <row r="1">
          <cell r="J1">
            <v>1.7453292519943295E-2</v>
          </cell>
        </row>
      </sheetData>
      <sheetData sheetId="10100">
        <row r="1">
          <cell r="J1">
            <v>1.7453292519943295E-2</v>
          </cell>
        </row>
      </sheetData>
      <sheetData sheetId="10101">
        <row r="1">
          <cell r="J1">
            <v>1.7453292519943295E-2</v>
          </cell>
        </row>
      </sheetData>
      <sheetData sheetId="10102">
        <row r="1">
          <cell r="J1">
            <v>1.7453292519943295E-2</v>
          </cell>
        </row>
      </sheetData>
      <sheetData sheetId="10103">
        <row r="1">
          <cell r="J1">
            <v>1.7453292519943295E-2</v>
          </cell>
        </row>
      </sheetData>
      <sheetData sheetId="10104">
        <row r="1">
          <cell r="J1">
            <v>1.7453292519943295E-2</v>
          </cell>
        </row>
      </sheetData>
      <sheetData sheetId="10105">
        <row r="1">
          <cell r="J1">
            <v>1.7453292519943295E-2</v>
          </cell>
        </row>
      </sheetData>
      <sheetData sheetId="10106">
        <row r="1">
          <cell r="J1">
            <v>1.7453292519943295E-2</v>
          </cell>
        </row>
      </sheetData>
      <sheetData sheetId="10107">
        <row r="1">
          <cell r="J1">
            <v>1.7453292519943295E-2</v>
          </cell>
        </row>
      </sheetData>
      <sheetData sheetId="10108">
        <row r="1">
          <cell r="J1">
            <v>1.7453292519943295E-2</v>
          </cell>
        </row>
      </sheetData>
      <sheetData sheetId="10109">
        <row r="1">
          <cell r="J1">
            <v>1.7453292519943295E-2</v>
          </cell>
        </row>
      </sheetData>
      <sheetData sheetId="10110">
        <row r="1">
          <cell r="J1">
            <v>1.7453292519943295E-2</v>
          </cell>
        </row>
      </sheetData>
      <sheetData sheetId="10111">
        <row r="1">
          <cell r="J1">
            <v>1.7453292519943295E-2</v>
          </cell>
        </row>
      </sheetData>
      <sheetData sheetId="10112">
        <row r="1">
          <cell r="J1">
            <v>1.7453292519943295E-2</v>
          </cell>
        </row>
      </sheetData>
      <sheetData sheetId="10113">
        <row r="1">
          <cell r="J1">
            <v>1.7453292519943295E-2</v>
          </cell>
        </row>
      </sheetData>
      <sheetData sheetId="10114">
        <row r="1">
          <cell r="J1">
            <v>1.7453292519943295E-2</v>
          </cell>
        </row>
      </sheetData>
      <sheetData sheetId="10115">
        <row r="1">
          <cell r="J1">
            <v>1.7453292519943295E-2</v>
          </cell>
        </row>
      </sheetData>
      <sheetData sheetId="10116">
        <row r="1">
          <cell r="J1">
            <v>1.7453292519943295E-2</v>
          </cell>
        </row>
      </sheetData>
      <sheetData sheetId="10117">
        <row r="1">
          <cell r="J1">
            <v>1.7453292519943295E-2</v>
          </cell>
        </row>
      </sheetData>
      <sheetData sheetId="10118">
        <row r="1">
          <cell r="J1">
            <v>1.7453292519943295E-2</v>
          </cell>
        </row>
      </sheetData>
      <sheetData sheetId="10119">
        <row r="1">
          <cell r="J1">
            <v>1.7453292519943295E-2</v>
          </cell>
        </row>
      </sheetData>
      <sheetData sheetId="10120">
        <row r="1">
          <cell r="J1">
            <v>1.7453292519943295E-2</v>
          </cell>
        </row>
      </sheetData>
      <sheetData sheetId="10121">
        <row r="1">
          <cell r="J1">
            <v>1.7453292519943295E-2</v>
          </cell>
        </row>
      </sheetData>
      <sheetData sheetId="10122">
        <row r="1">
          <cell r="J1">
            <v>1.7453292519943295E-2</v>
          </cell>
        </row>
      </sheetData>
      <sheetData sheetId="10123">
        <row r="1">
          <cell r="J1">
            <v>1.7453292519943295E-2</v>
          </cell>
        </row>
      </sheetData>
      <sheetData sheetId="10124">
        <row r="1">
          <cell r="J1">
            <v>1.7453292519943295E-2</v>
          </cell>
        </row>
      </sheetData>
      <sheetData sheetId="10125">
        <row r="1">
          <cell r="J1">
            <v>1.7453292519943295E-2</v>
          </cell>
        </row>
      </sheetData>
      <sheetData sheetId="10126">
        <row r="1">
          <cell r="J1">
            <v>1.7453292519943295E-2</v>
          </cell>
        </row>
      </sheetData>
      <sheetData sheetId="10127">
        <row r="1">
          <cell r="J1">
            <v>1.7453292519943295E-2</v>
          </cell>
        </row>
      </sheetData>
      <sheetData sheetId="10128">
        <row r="1">
          <cell r="J1">
            <v>1.7453292519943295E-2</v>
          </cell>
        </row>
      </sheetData>
      <sheetData sheetId="10129">
        <row r="1">
          <cell r="J1">
            <v>1.7453292519943295E-2</v>
          </cell>
        </row>
      </sheetData>
      <sheetData sheetId="10130">
        <row r="1">
          <cell r="J1">
            <v>1.7453292519943295E-2</v>
          </cell>
        </row>
      </sheetData>
      <sheetData sheetId="10131">
        <row r="1">
          <cell r="J1">
            <v>1.7453292519943295E-2</v>
          </cell>
        </row>
      </sheetData>
      <sheetData sheetId="10132">
        <row r="1">
          <cell r="J1">
            <v>1.7453292519943295E-2</v>
          </cell>
        </row>
      </sheetData>
      <sheetData sheetId="10133">
        <row r="1">
          <cell r="J1">
            <v>1.7453292519943295E-2</v>
          </cell>
        </row>
      </sheetData>
      <sheetData sheetId="10134">
        <row r="1">
          <cell r="J1">
            <v>1.7453292519943295E-2</v>
          </cell>
        </row>
      </sheetData>
      <sheetData sheetId="10135">
        <row r="1">
          <cell r="J1">
            <v>1.7453292519943295E-2</v>
          </cell>
        </row>
      </sheetData>
      <sheetData sheetId="10136">
        <row r="1">
          <cell r="J1">
            <v>1.7453292519943295E-2</v>
          </cell>
        </row>
      </sheetData>
      <sheetData sheetId="10137">
        <row r="1">
          <cell r="J1">
            <v>1.7453292519943295E-2</v>
          </cell>
        </row>
      </sheetData>
      <sheetData sheetId="10138">
        <row r="1">
          <cell r="J1">
            <v>1.7453292519943295E-2</v>
          </cell>
        </row>
      </sheetData>
      <sheetData sheetId="10139">
        <row r="1">
          <cell r="J1">
            <v>1.7453292519943295E-2</v>
          </cell>
        </row>
      </sheetData>
      <sheetData sheetId="10140">
        <row r="1">
          <cell r="J1">
            <v>1.7453292519943295E-2</v>
          </cell>
        </row>
      </sheetData>
      <sheetData sheetId="10141">
        <row r="1">
          <cell r="J1">
            <v>1.7453292519943295E-2</v>
          </cell>
        </row>
      </sheetData>
      <sheetData sheetId="10142">
        <row r="1">
          <cell r="J1">
            <v>1.7453292519943295E-2</v>
          </cell>
        </row>
      </sheetData>
      <sheetData sheetId="10143">
        <row r="1">
          <cell r="J1">
            <v>1.7453292519943295E-2</v>
          </cell>
        </row>
      </sheetData>
      <sheetData sheetId="10144">
        <row r="1">
          <cell r="J1">
            <v>1.7453292519943295E-2</v>
          </cell>
        </row>
      </sheetData>
      <sheetData sheetId="10145">
        <row r="1">
          <cell r="J1">
            <v>1.7453292519943295E-2</v>
          </cell>
        </row>
      </sheetData>
      <sheetData sheetId="10146">
        <row r="1">
          <cell r="J1">
            <v>1.7453292519943295E-2</v>
          </cell>
        </row>
      </sheetData>
      <sheetData sheetId="10147">
        <row r="1">
          <cell r="J1">
            <v>1.7453292519943295E-2</v>
          </cell>
        </row>
      </sheetData>
      <sheetData sheetId="10148">
        <row r="1">
          <cell r="J1">
            <v>1.7453292519943295E-2</v>
          </cell>
        </row>
      </sheetData>
      <sheetData sheetId="10149">
        <row r="1">
          <cell r="J1">
            <v>1.7453292519943295E-2</v>
          </cell>
        </row>
      </sheetData>
      <sheetData sheetId="10150">
        <row r="1">
          <cell r="J1">
            <v>1.7453292519943295E-2</v>
          </cell>
        </row>
      </sheetData>
      <sheetData sheetId="10151">
        <row r="1">
          <cell r="J1">
            <v>1.7453292519943295E-2</v>
          </cell>
        </row>
      </sheetData>
      <sheetData sheetId="10152">
        <row r="1">
          <cell r="J1">
            <v>1.7453292519943295E-2</v>
          </cell>
        </row>
      </sheetData>
      <sheetData sheetId="10153">
        <row r="1">
          <cell r="J1">
            <v>1.7453292519943295E-2</v>
          </cell>
        </row>
      </sheetData>
      <sheetData sheetId="10154">
        <row r="1">
          <cell r="J1">
            <v>1.7453292519943295E-2</v>
          </cell>
        </row>
      </sheetData>
      <sheetData sheetId="10155">
        <row r="1">
          <cell r="J1">
            <v>1.7453292519943295E-2</v>
          </cell>
        </row>
      </sheetData>
      <sheetData sheetId="10156">
        <row r="1">
          <cell r="J1">
            <v>1.7453292519943295E-2</v>
          </cell>
        </row>
      </sheetData>
      <sheetData sheetId="10157">
        <row r="1">
          <cell r="J1">
            <v>1.7453292519943295E-2</v>
          </cell>
        </row>
      </sheetData>
      <sheetData sheetId="10158">
        <row r="1">
          <cell r="J1">
            <v>1.7453292519943295E-2</v>
          </cell>
        </row>
      </sheetData>
      <sheetData sheetId="10159">
        <row r="1">
          <cell r="J1">
            <v>1.7453292519943295E-2</v>
          </cell>
        </row>
      </sheetData>
      <sheetData sheetId="10160">
        <row r="1">
          <cell r="J1">
            <v>1.7453292519943295E-2</v>
          </cell>
        </row>
      </sheetData>
      <sheetData sheetId="10161">
        <row r="1">
          <cell r="J1">
            <v>1.7453292519943295E-2</v>
          </cell>
        </row>
      </sheetData>
      <sheetData sheetId="10162">
        <row r="1">
          <cell r="J1">
            <v>1.7453292519943295E-2</v>
          </cell>
        </row>
      </sheetData>
      <sheetData sheetId="10163">
        <row r="1">
          <cell r="J1">
            <v>1.7453292519943295E-2</v>
          </cell>
        </row>
      </sheetData>
      <sheetData sheetId="10164">
        <row r="1">
          <cell r="J1">
            <v>1.7453292519943295E-2</v>
          </cell>
        </row>
      </sheetData>
      <sheetData sheetId="10165">
        <row r="1">
          <cell r="J1">
            <v>1.7453292519943295E-2</v>
          </cell>
        </row>
      </sheetData>
      <sheetData sheetId="10166">
        <row r="1">
          <cell r="J1">
            <v>1.7453292519943295E-2</v>
          </cell>
        </row>
      </sheetData>
      <sheetData sheetId="10167">
        <row r="1">
          <cell r="J1">
            <v>1.7453292519943295E-2</v>
          </cell>
        </row>
      </sheetData>
      <sheetData sheetId="10168">
        <row r="1">
          <cell r="J1">
            <v>1.7453292519943295E-2</v>
          </cell>
        </row>
      </sheetData>
      <sheetData sheetId="10169">
        <row r="1">
          <cell r="J1">
            <v>1.7453292519943295E-2</v>
          </cell>
        </row>
      </sheetData>
      <sheetData sheetId="10170">
        <row r="1">
          <cell r="J1">
            <v>1.7453292519943295E-2</v>
          </cell>
        </row>
      </sheetData>
      <sheetData sheetId="10171">
        <row r="1">
          <cell r="J1">
            <v>1.7453292519943295E-2</v>
          </cell>
        </row>
      </sheetData>
      <sheetData sheetId="10172">
        <row r="1">
          <cell r="J1">
            <v>1.7453292519943295E-2</v>
          </cell>
        </row>
      </sheetData>
      <sheetData sheetId="10173">
        <row r="1">
          <cell r="J1">
            <v>1.7453292519943295E-2</v>
          </cell>
        </row>
      </sheetData>
      <sheetData sheetId="10174">
        <row r="1">
          <cell r="J1">
            <v>1.7453292519943295E-2</v>
          </cell>
        </row>
      </sheetData>
      <sheetData sheetId="10175">
        <row r="1">
          <cell r="J1">
            <v>1.7453292519943295E-2</v>
          </cell>
        </row>
      </sheetData>
      <sheetData sheetId="10176">
        <row r="1">
          <cell r="J1">
            <v>1.7453292519943295E-2</v>
          </cell>
        </row>
      </sheetData>
      <sheetData sheetId="10177">
        <row r="1">
          <cell r="J1">
            <v>1.7453292519943295E-2</v>
          </cell>
        </row>
      </sheetData>
      <sheetData sheetId="10178">
        <row r="1">
          <cell r="J1">
            <v>1.7453292519943295E-2</v>
          </cell>
        </row>
      </sheetData>
      <sheetData sheetId="10179">
        <row r="1">
          <cell r="J1">
            <v>1.7453292519943295E-2</v>
          </cell>
        </row>
      </sheetData>
      <sheetData sheetId="10180">
        <row r="1">
          <cell r="J1">
            <v>1.7453292519943295E-2</v>
          </cell>
        </row>
      </sheetData>
      <sheetData sheetId="10181">
        <row r="1">
          <cell r="J1">
            <v>1.7453292519943295E-2</v>
          </cell>
        </row>
      </sheetData>
      <sheetData sheetId="10182">
        <row r="1">
          <cell r="J1">
            <v>1.7453292519943295E-2</v>
          </cell>
        </row>
      </sheetData>
      <sheetData sheetId="10183">
        <row r="1">
          <cell r="J1">
            <v>1.7453292519943295E-2</v>
          </cell>
        </row>
      </sheetData>
      <sheetData sheetId="10184">
        <row r="1">
          <cell r="J1">
            <v>1.7453292519943295E-2</v>
          </cell>
        </row>
      </sheetData>
      <sheetData sheetId="10185">
        <row r="1">
          <cell r="J1">
            <v>1.7453292519943295E-2</v>
          </cell>
        </row>
      </sheetData>
      <sheetData sheetId="10186">
        <row r="1">
          <cell r="J1">
            <v>1.7453292519943295E-2</v>
          </cell>
        </row>
      </sheetData>
      <sheetData sheetId="10187">
        <row r="1">
          <cell r="J1">
            <v>1.7453292519943295E-2</v>
          </cell>
        </row>
      </sheetData>
      <sheetData sheetId="10188">
        <row r="1">
          <cell r="J1">
            <v>1.7453292519943295E-2</v>
          </cell>
        </row>
      </sheetData>
      <sheetData sheetId="10189">
        <row r="1">
          <cell r="J1">
            <v>1.7453292519943295E-2</v>
          </cell>
        </row>
      </sheetData>
      <sheetData sheetId="10190">
        <row r="1">
          <cell r="J1">
            <v>1.7453292519943295E-2</v>
          </cell>
        </row>
      </sheetData>
      <sheetData sheetId="10191">
        <row r="1">
          <cell r="J1">
            <v>1.7453292519943295E-2</v>
          </cell>
        </row>
      </sheetData>
      <sheetData sheetId="10192">
        <row r="1">
          <cell r="J1">
            <v>1.7453292519943295E-2</v>
          </cell>
        </row>
      </sheetData>
      <sheetData sheetId="10193">
        <row r="1">
          <cell r="J1">
            <v>1.7453292519943295E-2</v>
          </cell>
        </row>
      </sheetData>
      <sheetData sheetId="10194">
        <row r="1">
          <cell r="J1">
            <v>1.7453292519943295E-2</v>
          </cell>
        </row>
      </sheetData>
      <sheetData sheetId="10195">
        <row r="1">
          <cell r="J1">
            <v>1.7453292519943295E-2</v>
          </cell>
        </row>
      </sheetData>
      <sheetData sheetId="10196">
        <row r="1">
          <cell r="J1">
            <v>1.7453292519943295E-2</v>
          </cell>
        </row>
      </sheetData>
      <sheetData sheetId="10197">
        <row r="1">
          <cell r="J1">
            <v>1.7453292519943295E-2</v>
          </cell>
        </row>
      </sheetData>
      <sheetData sheetId="10198">
        <row r="1">
          <cell r="J1">
            <v>1.7453292519943295E-2</v>
          </cell>
        </row>
      </sheetData>
      <sheetData sheetId="10199">
        <row r="1">
          <cell r="J1">
            <v>1.7453292519943295E-2</v>
          </cell>
        </row>
      </sheetData>
      <sheetData sheetId="10200">
        <row r="1">
          <cell r="J1">
            <v>1.7453292519943295E-2</v>
          </cell>
        </row>
      </sheetData>
      <sheetData sheetId="10201">
        <row r="1">
          <cell r="J1">
            <v>1.7453292519943295E-2</v>
          </cell>
        </row>
      </sheetData>
      <sheetData sheetId="10202">
        <row r="1">
          <cell r="J1">
            <v>1.7453292519943295E-2</v>
          </cell>
        </row>
      </sheetData>
      <sheetData sheetId="10203">
        <row r="1">
          <cell r="J1">
            <v>1.7453292519943295E-2</v>
          </cell>
        </row>
      </sheetData>
      <sheetData sheetId="10204">
        <row r="1">
          <cell r="J1">
            <v>1.7453292519943295E-2</v>
          </cell>
        </row>
      </sheetData>
      <sheetData sheetId="10205">
        <row r="1">
          <cell r="J1">
            <v>1.7453292519943295E-2</v>
          </cell>
        </row>
      </sheetData>
      <sheetData sheetId="10206">
        <row r="1">
          <cell r="J1">
            <v>1.7453292519943295E-2</v>
          </cell>
        </row>
      </sheetData>
      <sheetData sheetId="10207">
        <row r="1">
          <cell r="J1">
            <v>1.7453292519943295E-2</v>
          </cell>
        </row>
      </sheetData>
      <sheetData sheetId="10208">
        <row r="1">
          <cell r="J1">
            <v>1.7453292519943295E-2</v>
          </cell>
        </row>
      </sheetData>
      <sheetData sheetId="10209">
        <row r="1">
          <cell r="J1">
            <v>1.7453292519943295E-2</v>
          </cell>
        </row>
      </sheetData>
      <sheetData sheetId="10210">
        <row r="1">
          <cell r="J1">
            <v>1.7453292519943295E-2</v>
          </cell>
        </row>
      </sheetData>
      <sheetData sheetId="10211">
        <row r="1">
          <cell r="J1">
            <v>1.7453292519943295E-2</v>
          </cell>
        </row>
      </sheetData>
      <sheetData sheetId="10212">
        <row r="1">
          <cell r="J1">
            <v>1.7453292519943295E-2</v>
          </cell>
        </row>
      </sheetData>
      <sheetData sheetId="10213">
        <row r="1">
          <cell r="J1">
            <v>1.7453292519943295E-2</v>
          </cell>
        </row>
      </sheetData>
      <sheetData sheetId="10214">
        <row r="1">
          <cell r="J1">
            <v>1.7453292519943295E-2</v>
          </cell>
        </row>
      </sheetData>
      <sheetData sheetId="10215">
        <row r="1">
          <cell r="J1">
            <v>1.7453292519943295E-2</v>
          </cell>
        </row>
      </sheetData>
      <sheetData sheetId="10216">
        <row r="1">
          <cell r="J1">
            <v>1.7453292519943295E-2</v>
          </cell>
        </row>
      </sheetData>
      <sheetData sheetId="10217">
        <row r="1">
          <cell r="J1">
            <v>1.7453292519943295E-2</v>
          </cell>
        </row>
      </sheetData>
      <sheetData sheetId="10218">
        <row r="1">
          <cell r="J1">
            <v>1.7453292519943295E-2</v>
          </cell>
        </row>
      </sheetData>
      <sheetData sheetId="10219">
        <row r="1">
          <cell r="J1">
            <v>1.7453292519943295E-2</v>
          </cell>
        </row>
      </sheetData>
      <sheetData sheetId="10220">
        <row r="1">
          <cell r="J1">
            <v>1.7453292519943295E-2</v>
          </cell>
        </row>
      </sheetData>
      <sheetData sheetId="10221">
        <row r="1">
          <cell r="J1">
            <v>1.7453292519943295E-2</v>
          </cell>
        </row>
      </sheetData>
      <sheetData sheetId="10222">
        <row r="1">
          <cell r="J1">
            <v>1.7453292519943295E-2</v>
          </cell>
        </row>
      </sheetData>
      <sheetData sheetId="10223">
        <row r="1">
          <cell r="J1">
            <v>1.7453292519943295E-2</v>
          </cell>
        </row>
      </sheetData>
      <sheetData sheetId="10224">
        <row r="1">
          <cell r="J1">
            <v>1.7453292519943295E-2</v>
          </cell>
        </row>
      </sheetData>
      <sheetData sheetId="10225">
        <row r="1">
          <cell r="J1">
            <v>1.7453292519943295E-2</v>
          </cell>
        </row>
      </sheetData>
      <sheetData sheetId="10226">
        <row r="1">
          <cell r="J1">
            <v>1.7453292519943295E-2</v>
          </cell>
        </row>
      </sheetData>
      <sheetData sheetId="10227">
        <row r="1">
          <cell r="J1">
            <v>1.7453292519943295E-2</v>
          </cell>
        </row>
      </sheetData>
      <sheetData sheetId="10228">
        <row r="1">
          <cell r="J1">
            <v>1.7453292519943295E-2</v>
          </cell>
        </row>
      </sheetData>
      <sheetData sheetId="10229">
        <row r="1">
          <cell r="J1">
            <v>1.7453292519943295E-2</v>
          </cell>
        </row>
      </sheetData>
      <sheetData sheetId="10230">
        <row r="1">
          <cell r="J1">
            <v>1.7453292519943295E-2</v>
          </cell>
        </row>
      </sheetData>
      <sheetData sheetId="10231">
        <row r="1">
          <cell r="J1">
            <v>1.7453292519943295E-2</v>
          </cell>
        </row>
      </sheetData>
      <sheetData sheetId="10232">
        <row r="1">
          <cell r="J1">
            <v>1.7453292519943295E-2</v>
          </cell>
        </row>
      </sheetData>
      <sheetData sheetId="10233">
        <row r="1">
          <cell r="J1">
            <v>1.7453292519943295E-2</v>
          </cell>
        </row>
      </sheetData>
      <sheetData sheetId="10234">
        <row r="1">
          <cell r="J1">
            <v>1.7453292519943295E-2</v>
          </cell>
        </row>
      </sheetData>
      <sheetData sheetId="10235">
        <row r="1">
          <cell r="J1">
            <v>1.7453292519943295E-2</v>
          </cell>
        </row>
      </sheetData>
      <sheetData sheetId="10236">
        <row r="1">
          <cell r="J1">
            <v>1.7453292519943295E-2</v>
          </cell>
        </row>
      </sheetData>
      <sheetData sheetId="10237">
        <row r="1">
          <cell r="J1">
            <v>1.7453292519943295E-2</v>
          </cell>
        </row>
      </sheetData>
      <sheetData sheetId="10238">
        <row r="1">
          <cell r="J1">
            <v>1.7453292519943295E-2</v>
          </cell>
        </row>
      </sheetData>
      <sheetData sheetId="10239">
        <row r="1">
          <cell r="J1">
            <v>1.7453292519943295E-2</v>
          </cell>
        </row>
      </sheetData>
      <sheetData sheetId="10240">
        <row r="1">
          <cell r="J1">
            <v>1.7453292519943295E-2</v>
          </cell>
        </row>
      </sheetData>
      <sheetData sheetId="10241">
        <row r="1">
          <cell r="J1">
            <v>1.7453292519943295E-2</v>
          </cell>
        </row>
      </sheetData>
      <sheetData sheetId="10242">
        <row r="1">
          <cell r="J1">
            <v>1.7453292519943295E-2</v>
          </cell>
        </row>
      </sheetData>
      <sheetData sheetId="10243">
        <row r="1">
          <cell r="J1">
            <v>1.7453292519943295E-2</v>
          </cell>
        </row>
      </sheetData>
      <sheetData sheetId="10244">
        <row r="1">
          <cell r="J1">
            <v>1.7453292519943295E-2</v>
          </cell>
        </row>
      </sheetData>
      <sheetData sheetId="10245">
        <row r="1">
          <cell r="J1">
            <v>1.7453292519943295E-2</v>
          </cell>
        </row>
      </sheetData>
      <sheetData sheetId="10246">
        <row r="1">
          <cell r="J1">
            <v>1.7453292519943295E-2</v>
          </cell>
        </row>
      </sheetData>
      <sheetData sheetId="10247">
        <row r="1">
          <cell r="J1">
            <v>1.7453292519943295E-2</v>
          </cell>
        </row>
      </sheetData>
      <sheetData sheetId="10248">
        <row r="1">
          <cell r="J1">
            <v>1.7453292519943295E-2</v>
          </cell>
        </row>
      </sheetData>
      <sheetData sheetId="10249">
        <row r="1">
          <cell r="J1">
            <v>1.7453292519943295E-2</v>
          </cell>
        </row>
      </sheetData>
      <sheetData sheetId="10250">
        <row r="1">
          <cell r="J1">
            <v>1.7453292519943295E-2</v>
          </cell>
        </row>
      </sheetData>
      <sheetData sheetId="10251">
        <row r="1">
          <cell r="J1">
            <v>1.7453292519943295E-2</v>
          </cell>
        </row>
      </sheetData>
      <sheetData sheetId="10252">
        <row r="1">
          <cell r="J1">
            <v>1.7453292519943295E-2</v>
          </cell>
        </row>
      </sheetData>
      <sheetData sheetId="10253">
        <row r="1">
          <cell r="J1">
            <v>1.7453292519943295E-2</v>
          </cell>
        </row>
      </sheetData>
      <sheetData sheetId="10254">
        <row r="1">
          <cell r="J1">
            <v>1.7453292519943295E-2</v>
          </cell>
        </row>
      </sheetData>
      <sheetData sheetId="10255">
        <row r="1">
          <cell r="J1">
            <v>1.7453292519943295E-2</v>
          </cell>
        </row>
      </sheetData>
      <sheetData sheetId="10256">
        <row r="1">
          <cell r="J1">
            <v>1.7453292519943295E-2</v>
          </cell>
        </row>
      </sheetData>
      <sheetData sheetId="10257">
        <row r="1">
          <cell r="J1">
            <v>1.7453292519943295E-2</v>
          </cell>
        </row>
      </sheetData>
      <sheetData sheetId="10258">
        <row r="1">
          <cell r="J1">
            <v>1.7453292519943295E-2</v>
          </cell>
        </row>
      </sheetData>
      <sheetData sheetId="10259">
        <row r="1">
          <cell r="J1">
            <v>1.7453292519943295E-2</v>
          </cell>
        </row>
      </sheetData>
      <sheetData sheetId="10260">
        <row r="1">
          <cell r="J1">
            <v>1.7453292519943295E-2</v>
          </cell>
        </row>
      </sheetData>
      <sheetData sheetId="10261">
        <row r="1">
          <cell r="J1">
            <v>1.7453292519943295E-2</v>
          </cell>
        </row>
      </sheetData>
      <sheetData sheetId="10262">
        <row r="1">
          <cell r="J1">
            <v>1.7453292519943295E-2</v>
          </cell>
        </row>
      </sheetData>
      <sheetData sheetId="10263">
        <row r="1">
          <cell r="J1">
            <v>1.7453292519943295E-2</v>
          </cell>
        </row>
      </sheetData>
      <sheetData sheetId="10264">
        <row r="1">
          <cell r="J1">
            <v>1.7453292519943295E-2</v>
          </cell>
        </row>
      </sheetData>
      <sheetData sheetId="10265">
        <row r="1">
          <cell r="J1">
            <v>1.7453292519943295E-2</v>
          </cell>
        </row>
      </sheetData>
      <sheetData sheetId="10266">
        <row r="1">
          <cell r="J1">
            <v>1.7453292519943295E-2</v>
          </cell>
        </row>
      </sheetData>
      <sheetData sheetId="10267">
        <row r="1">
          <cell r="J1">
            <v>1.7453292519943295E-2</v>
          </cell>
        </row>
      </sheetData>
      <sheetData sheetId="10268">
        <row r="1">
          <cell r="J1">
            <v>1.7453292519943295E-2</v>
          </cell>
        </row>
      </sheetData>
      <sheetData sheetId="10269">
        <row r="1">
          <cell r="J1">
            <v>1.7453292519943295E-2</v>
          </cell>
        </row>
      </sheetData>
      <sheetData sheetId="10270">
        <row r="1">
          <cell r="J1">
            <v>1.7453292519943295E-2</v>
          </cell>
        </row>
      </sheetData>
      <sheetData sheetId="10271">
        <row r="1">
          <cell r="J1">
            <v>1.7453292519943295E-2</v>
          </cell>
        </row>
      </sheetData>
      <sheetData sheetId="10272">
        <row r="1">
          <cell r="J1">
            <v>1.7453292519943295E-2</v>
          </cell>
        </row>
      </sheetData>
      <sheetData sheetId="10273">
        <row r="1">
          <cell r="J1">
            <v>1.7453292519943295E-2</v>
          </cell>
        </row>
      </sheetData>
      <sheetData sheetId="10274">
        <row r="1">
          <cell r="J1">
            <v>1.7453292519943295E-2</v>
          </cell>
        </row>
      </sheetData>
      <sheetData sheetId="10275">
        <row r="1">
          <cell r="J1">
            <v>1.7453292519943295E-2</v>
          </cell>
        </row>
      </sheetData>
      <sheetData sheetId="10276">
        <row r="1">
          <cell r="J1">
            <v>1.7453292519943295E-2</v>
          </cell>
        </row>
      </sheetData>
      <sheetData sheetId="10277">
        <row r="1">
          <cell r="J1">
            <v>1.7453292519943295E-2</v>
          </cell>
        </row>
      </sheetData>
      <sheetData sheetId="10278">
        <row r="1">
          <cell r="J1">
            <v>1.7453292519943295E-2</v>
          </cell>
        </row>
      </sheetData>
      <sheetData sheetId="10279">
        <row r="1">
          <cell r="J1">
            <v>1.7453292519943295E-2</v>
          </cell>
        </row>
      </sheetData>
      <sheetData sheetId="10280">
        <row r="1">
          <cell r="J1">
            <v>1.7453292519943295E-2</v>
          </cell>
        </row>
      </sheetData>
      <sheetData sheetId="10281">
        <row r="1">
          <cell r="J1">
            <v>1.7453292519943295E-2</v>
          </cell>
        </row>
      </sheetData>
      <sheetData sheetId="10282">
        <row r="1">
          <cell r="J1">
            <v>1.7453292519943295E-2</v>
          </cell>
        </row>
      </sheetData>
      <sheetData sheetId="10283">
        <row r="1">
          <cell r="J1">
            <v>1.7453292519943295E-2</v>
          </cell>
        </row>
      </sheetData>
      <sheetData sheetId="10284">
        <row r="1">
          <cell r="J1">
            <v>1.7453292519943295E-2</v>
          </cell>
        </row>
      </sheetData>
      <sheetData sheetId="10285">
        <row r="1">
          <cell r="J1">
            <v>1.7453292519943295E-2</v>
          </cell>
        </row>
      </sheetData>
      <sheetData sheetId="10286">
        <row r="1">
          <cell r="J1">
            <v>1.7453292519943295E-2</v>
          </cell>
        </row>
      </sheetData>
      <sheetData sheetId="10287">
        <row r="1">
          <cell r="J1">
            <v>1.7453292519943295E-2</v>
          </cell>
        </row>
      </sheetData>
      <sheetData sheetId="10288">
        <row r="1">
          <cell r="J1">
            <v>1.7453292519943295E-2</v>
          </cell>
        </row>
      </sheetData>
      <sheetData sheetId="10289">
        <row r="1">
          <cell r="J1">
            <v>1.7453292519943295E-2</v>
          </cell>
        </row>
      </sheetData>
      <sheetData sheetId="10290">
        <row r="1">
          <cell r="J1">
            <v>1.7453292519943295E-2</v>
          </cell>
        </row>
      </sheetData>
      <sheetData sheetId="10291">
        <row r="1">
          <cell r="J1">
            <v>1.7453292519943295E-2</v>
          </cell>
        </row>
      </sheetData>
      <sheetData sheetId="10292">
        <row r="1">
          <cell r="J1">
            <v>1.7453292519943295E-2</v>
          </cell>
        </row>
      </sheetData>
      <sheetData sheetId="10293">
        <row r="1">
          <cell r="J1">
            <v>1.7453292519943295E-2</v>
          </cell>
        </row>
      </sheetData>
      <sheetData sheetId="10294">
        <row r="1">
          <cell r="J1">
            <v>1.7453292519943295E-2</v>
          </cell>
        </row>
      </sheetData>
      <sheetData sheetId="10295">
        <row r="1">
          <cell r="J1">
            <v>1.7453292519943295E-2</v>
          </cell>
        </row>
      </sheetData>
      <sheetData sheetId="10296">
        <row r="1">
          <cell r="J1">
            <v>1.7453292519943295E-2</v>
          </cell>
        </row>
      </sheetData>
      <sheetData sheetId="10297">
        <row r="1">
          <cell r="J1">
            <v>1.7453292519943295E-2</v>
          </cell>
        </row>
      </sheetData>
      <sheetData sheetId="10298">
        <row r="1">
          <cell r="J1">
            <v>1.7453292519943295E-2</v>
          </cell>
        </row>
      </sheetData>
      <sheetData sheetId="10299">
        <row r="1">
          <cell r="J1">
            <v>1.7453292519943295E-2</v>
          </cell>
        </row>
      </sheetData>
      <sheetData sheetId="10300">
        <row r="1">
          <cell r="J1">
            <v>1.7453292519943295E-2</v>
          </cell>
        </row>
      </sheetData>
      <sheetData sheetId="10301">
        <row r="1">
          <cell r="J1">
            <v>1.7453292519943295E-2</v>
          </cell>
        </row>
      </sheetData>
      <sheetData sheetId="10302">
        <row r="1">
          <cell r="J1">
            <v>1.7453292519943295E-2</v>
          </cell>
        </row>
      </sheetData>
      <sheetData sheetId="10303">
        <row r="1">
          <cell r="J1">
            <v>1.7453292519943295E-2</v>
          </cell>
        </row>
      </sheetData>
      <sheetData sheetId="10304">
        <row r="1">
          <cell r="J1">
            <v>1.7453292519943295E-2</v>
          </cell>
        </row>
      </sheetData>
      <sheetData sheetId="10305">
        <row r="1">
          <cell r="J1">
            <v>1.7453292519943295E-2</v>
          </cell>
        </row>
      </sheetData>
      <sheetData sheetId="10306">
        <row r="1">
          <cell r="J1">
            <v>1.7453292519943295E-2</v>
          </cell>
        </row>
      </sheetData>
      <sheetData sheetId="10307">
        <row r="1">
          <cell r="J1">
            <v>1.7453292519943295E-2</v>
          </cell>
        </row>
      </sheetData>
      <sheetData sheetId="10308">
        <row r="1">
          <cell r="J1">
            <v>1.7453292519943295E-2</v>
          </cell>
        </row>
      </sheetData>
      <sheetData sheetId="10309">
        <row r="1">
          <cell r="J1">
            <v>1.7453292519943295E-2</v>
          </cell>
        </row>
      </sheetData>
      <sheetData sheetId="10310">
        <row r="1">
          <cell r="J1">
            <v>1.7453292519943295E-2</v>
          </cell>
        </row>
      </sheetData>
      <sheetData sheetId="10311">
        <row r="1">
          <cell r="J1">
            <v>1.7453292519943295E-2</v>
          </cell>
        </row>
      </sheetData>
      <sheetData sheetId="10312">
        <row r="1">
          <cell r="J1">
            <v>1.7453292519943295E-2</v>
          </cell>
        </row>
      </sheetData>
      <sheetData sheetId="10313">
        <row r="1">
          <cell r="J1">
            <v>1.7453292519943295E-2</v>
          </cell>
        </row>
      </sheetData>
      <sheetData sheetId="10314">
        <row r="1">
          <cell r="J1">
            <v>1.7453292519943295E-2</v>
          </cell>
        </row>
      </sheetData>
      <sheetData sheetId="10315">
        <row r="1">
          <cell r="J1">
            <v>1.7453292519943295E-2</v>
          </cell>
        </row>
      </sheetData>
      <sheetData sheetId="10316">
        <row r="1">
          <cell r="J1">
            <v>1.7453292519943295E-2</v>
          </cell>
        </row>
      </sheetData>
      <sheetData sheetId="10317">
        <row r="1">
          <cell r="J1">
            <v>1.7453292519943295E-2</v>
          </cell>
        </row>
      </sheetData>
      <sheetData sheetId="10318">
        <row r="1">
          <cell r="J1">
            <v>1.7453292519943295E-2</v>
          </cell>
        </row>
      </sheetData>
      <sheetData sheetId="10319">
        <row r="1">
          <cell r="J1">
            <v>1.7453292519943295E-2</v>
          </cell>
        </row>
      </sheetData>
      <sheetData sheetId="10320">
        <row r="1">
          <cell r="J1">
            <v>1.7453292519943295E-2</v>
          </cell>
        </row>
      </sheetData>
      <sheetData sheetId="10321">
        <row r="1">
          <cell r="J1">
            <v>1.7453292519943295E-2</v>
          </cell>
        </row>
      </sheetData>
      <sheetData sheetId="10322">
        <row r="1">
          <cell r="J1">
            <v>1.7453292519943295E-2</v>
          </cell>
        </row>
      </sheetData>
      <sheetData sheetId="10323">
        <row r="1">
          <cell r="J1">
            <v>1.7453292519943295E-2</v>
          </cell>
        </row>
      </sheetData>
      <sheetData sheetId="10324">
        <row r="1">
          <cell r="J1">
            <v>1.7453292519943295E-2</v>
          </cell>
        </row>
      </sheetData>
      <sheetData sheetId="10325">
        <row r="1">
          <cell r="J1">
            <v>1.7453292519943295E-2</v>
          </cell>
        </row>
      </sheetData>
      <sheetData sheetId="10326">
        <row r="1">
          <cell r="J1">
            <v>1.7453292519943295E-2</v>
          </cell>
        </row>
      </sheetData>
      <sheetData sheetId="10327">
        <row r="1">
          <cell r="J1">
            <v>1.7453292519943295E-2</v>
          </cell>
        </row>
      </sheetData>
      <sheetData sheetId="10328">
        <row r="1">
          <cell r="J1">
            <v>1.7453292519943295E-2</v>
          </cell>
        </row>
      </sheetData>
      <sheetData sheetId="10329">
        <row r="1">
          <cell r="J1">
            <v>1.7453292519943295E-2</v>
          </cell>
        </row>
      </sheetData>
      <sheetData sheetId="10330">
        <row r="1">
          <cell r="J1">
            <v>1.7453292519943295E-2</v>
          </cell>
        </row>
      </sheetData>
      <sheetData sheetId="10331">
        <row r="1">
          <cell r="J1">
            <v>1.7453292519943295E-2</v>
          </cell>
        </row>
      </sheetData>
      <sheetData sheetId="10332">
        <row r="1">
          <cell r="J1">
            <v>1.7453292519943295E-2</v>
          </cell>
        </row>
      </sheetData>
      <sheetData sheetId="10333">
        <row r="1">
          <cell r="J1">
            <v>1.7453292519943295E-2</v>
          </cell>
        </row>
      </sheetData>
      <sheetData sheetId="10334">
        <row r="1">
          <cell r="J1">
            <v>1.7453292519943295E-2</v>
          </cell>
        </row>
      </sheetData>
      <sheetData sheetId="10335">
        <row r="1">
          <cell r="J1">
            <v>1.7453292519943295E-2</v>
          </cell>
        </row>
      </sheetData>
      <sheetData sheetId="10336">
        <row r="1">
          <cell r="J1">
            <v>1.7453292519943295E-2</v>
          </cell>
        </row>
      </sheetData>
      <sheetData sheetId="10337">
        <row r="1">
          <cell r="J1">
            <v>1.7453292519943295E-2</v>
          </cell>
        </row>
      </sheetData>
      <sheetData sheetId="10338">
        <row r="1">
          <cell r="J1">
            <v>1.7453292519943295E-2</v>
          </cell>
        </row>
      </sheetData>
      <sheetData sheetId="10339">
        <row r="1">
          <cell r="J1">
            <v>1.7453292519943295E-2</v>
          </cell>
        </row>
      </sheetData>
      <sheetData sheetId="10340">
        <row r="1">
          <cell r="J1">
            <v>1.7453292519943295E-2</v>
          </cell>
        </row>
      </sheetData>
      <sheetData sheetId="10341">
        <row r="1">
          <cell r="J1">
            <v>1.7453292519943295E-2</v>
          </cell>
        </row>
      </sheetData>
      <sheetData sheetId="10342">
        <row r="1">
          <cell r="J1">
            <v>1.7453292519943295E-2</v>
          </cell>
        </row>
      </sheetData>
      <sheetData sheetId="10343">
        <row r="1">
          <cell r="J1">
            <v>1.7453292519943295E-2</v>
          </cell>
        </row>
      </sheetData>
      <sheetData sheetId="10344">
        <row r="1">
          <cell r="J1">
            <v>1.7453292519943295E-2</v>
          </cell>
        </row>
      </sheetData>
      <sheetData sheetId="10345">
        <row r="1">
          <cell r="J1">
            <v>1.7453292519943295E-2</v>
          </cell>
        </row>
      </sheetData>
      <sheetData sheetId="10346">
        <row r="1">
          <cell r="J1">
            <v>1.7453292519943295E-2</v>
          </cell>
        </row>
      </sheetData>
      <sheetData sheetId="10347">
        <row r="1">
          <cell r="J1">
            <v>1.7453292519943295E-2</v>
          </cell>
        </row>
      </sheetData>
      <sheetData sheetId="10348">
        <row r="1">
          <cell r="J1">
            <v>1.7453292519943295E-2</v>
          </cell>
        </row>
      </sheetData>
      <sheetData sheetId="10349">
        <row r="1">
          <cell r="J1">
            <v>1.7453292519943295E-2</v>
          </cell>
        </row>
      </sheetData>
      <sheetData sheetId="10350">
        <row r="1">
          <cell r="J1">
            <v>1.7453292519943295E-2</v>
          </cell>
        </row>
      </sheetData>
      <sheetData sheetId="10351">
        <row r="1">
          <cell r="J1">
            <v>1.7453292519943295E-2</v>
          </cell>
        </row>
      </sheetData>
      <sheetData sheetId="10352">
        <row r="1">
          <cell r="J1">
            <v>1.7453292519943295E-2</v>
          </cell>
        </row>
      </sheetData>
      <sheetData sheetId="10353">
        <row r="1">
          <cell r="J1">
            <v>1.7453292519943295E-2</v>
          </cell>
        </row>
      </sheetData>
      <sheetData sheetId="10354">
        <row r="1">
          <cell r="J1">
            <v>1.7453292519943295E-2</v>
          </cell>
        </row>
      </sheetData>
      <sheetData sheetId="10355">
        <row r="1">
          <cell r="J1">
            <v>1.7453292519943295E-2</v>
          </cell>
        </row>
      </sheetData>
      <sheetData sheetId="10356">
        <row r="1">
          <cell r="J1">
            <v>1.7453292519943295E-2</v>
          </cell>
        </row>
      </sheetData>
      <sheetData sheetId="10357">
        <row r="1">
          <cell r="J1">
            <v>1.7453292519943295E-2</v>
          </cell>
        </row>
      </sheetData>
      <sheetData sheetId="10358">
        <row r="1">
          <cell r="J1">
            <v>1.7453292519943295E-2</v>
          </cell>
        </row>
      </sheetData>
      <sheetData sheetId="10359">
        <row r="1">
          <cell r="J1">
            <v>1.7453292519943295E-2</v>
          </cell>
        </row>
      </sheetData>
      <sheetData sheetId="10360">
        <row r="1">
          <cell r="J1">
            <v>1.7453292519943295E-2</v>
          </cell>
        </row>
      </sheetData>
      <sheetData sheetId="10361">
        <row r="1">
          <cell r="J1">
            <v>1.7453292519943295E-2</v>
          </cell>
        </row>
      </sheetData>
      <sheetData sheetId="10362">
        <row r="1">
          <cell r="J1">
            <v>1.7453292519943295E-2</v>
          </cell>
        </row>
      </sheetData>
      <sheetData sheetId="10363">
        <row r="1">
          <cell r="J1">
            <v>1.7453292519943295E-2</v>
          </cell>
        </row>
      </sheetData>
      <sheetData sheetId="10364">
        <row r="1">
          <cell r="J1">
            <v>1.7453292519943295E-2</v>
          </cell>
        </row>
      </sheetData>
      <sheetData sheetId="10365">
        <row r="1">
          <cell r="J1">
            <v>1.7453292519943295E-2</v>
          </cell>
        </row>
      </sheetData>
      <sheetData sheetId="10366">
        <row r="1">
          <cell r="J1">
            <v>1.7453292519943295E-2</v>
          </cell>
        </row>
      </sheetData>
      <sheetData sheetId="10367">
        <row r="1">
          <cell r="J1">
            <v>1.7453292519943295E-2</v>
          </cell>
        </row>
      </sheetData>
      <sheetData sheetId="10368">
        <row r="1">
          <cell r="J1">
            <v>1.7453292519943295E-2</v>
          </cell>
        </row>
      </sheetData>
      <sheetData sheetId="10369">
        <row r="1">
          <cell r="J1">
            <v>1.7453292519943295E-2</v>
          </cell>
        </row>
      </sheetData>
      <sheetData sheetId="10370">
        <row r="1">
          <cell r="J1">
            <v>1.7453292519943295E-2</v>
          </cell>
        </row>
      </sheetData>
      <sheetData sheetId="10371">
        <row r="1">
          <cell r="J1">
            <v>1.7453292519943295E-2</v>
          </cell>
        </row>
      </sheetData>
      <sheetData sheetId="10372">
        <row r="1">
          <cell r="J1">
            <v>1.7453292519943295E-2</v>
          </cell>
        </row>
      </sheetData>
      <sheetData sheetId="10373">
        <row r="1">
          <cell r="J1">
            <v>1.7453292519943295E-2</v>
          </cell>
        </row>
      </sheetData>
      <sheetData sheetId="10374">
        <row r="1">
          <cell r="J1">
            <v>1.7453292519943295E-2</v>
          </cell>
        </row>
      </sheetData>
      <sheetData sheetId="10375">
        <row r="1">
          <cell r="J1">
            <v>1.7453292519943295E-2</v>
          </cell>
        </row>
      </sheetData>
      <sheetData sheetId="10376">
        <row r="1">
          <cell r="J1">
            <v>1.7453292519943295E-2</v>
          </cell>
        </row>
      </sheetData>
      <sheetData sheetId="10377">
        <row r="1">
          <cell r="J1">
            <v>1.7453292519943295E-2</v>
          </cell>
        </row>
      </sheetData>
      <sheetData sheetId="10378">
        <row r="1">
          <cell r="J1">
            <v>1.7453292519943295E-2</v>
          </cell>
        </row>
      </sheetData>
      <sheetData sheetId="10379">
        <row r="1">
          <cell r="J1">
            <v>1.7453292519943295E-2</v>
          </cell>
        </row>
      </sheetData>
      <sheetData sheetId="10380">
        <row r="1">
          <cell r="J1">
            <v>1.7453292519943295E-2</v>
          </cell>
        </row>
      </sheetData>
      <sheetData sheetId="10381">
        <row r="1">
          <cell r="J1">
            <v>1.7453292519943295E-2</v>
          </cell>
        </row>
      </sheetData>
      <sheetData sheetId="10382">
        <row r="1">
          <cell r="J1">
            <v>1.7453292519943295E-2</v>
          </cell>
        </row>
      </sheetData>
      <sheetData sheetId="10383">
        <row r="1">
          <cell r="J1">
            <v>1.7453292519943295E-2</v>
          </cell>
        </row>
      </sheetData>
      <sheetData sheetId="10384">
        <row r="1">
          <cell r="J1">
            <v>1.7453292519943295E-2</v>
          </cell>
        </row>
      </sheetData>
      <sheetData sheetId="10385">
        <row r="1">
          <cell r="J1">
            <v>1.7453292519943295E-2</v>
          </cell>
        </row>
      </sheetData>
      <sheetData sheetId="10386">
        <row r="1">
          <cell r="J1">
            <v>1.7453292519943295E-2</v>
          </cell>
        </row>
      </sheetData>
      <sheetData sheetId="10387">
        <row r="1">
          <cell r="J1">
            <v>1.7453292519943295E-2</v>
          </cell>
        </row>
      </sheetData>
      <sheetData sheetId="10388">
        <row r="1">
          <cell r="J1">
            <v>1.7453292519943295E-2</v>
          </cell>
        </row>
      </sheetData>
      <sheetData sheetId="10389">
        <row r="1">
          <cell r="J1">
            <v>1.7453292519943295E-2</v>
          </cell>
        </row>
      </sheetData>
      <sheetData sheetId="10390">
        <row r="1">
          <cell r="J1">
            <v>1.7453292519943295E-2</v>
          </cell>
        </row>
      </sheetData>
      <sheetData sheetId="10391">
        <row r="1">
          <cell r="J1">
            <v>1.7453292519943295E-2</v>
          </cell>
        </row>
      </sheetData>
      <sheetData sheetId="10392">
        <row r="1">
          <cell r="J1">
            <v>1.7453292519943295E-2</v>
          </cell>
        </row>
      </sheetData>
      <sheetData sheetId="10393">
        <row r="1">
          <cell r="J1">
            <v>1.7453292519943295E-2</v>
          </cell>
        </row>
      </sheetData>
      <sheetData sheetId="10394">
        <row r="1">
          <cell r="J1">
            <v>1.7453292519943295E-2</v>
          </cell>
        </row>
      </sheetData>
      <sheetData sheetId="10395">
        <row r="1">
          <cell r="J1">
            <v>1.7453292519943295E-2</v>
          </cell>
        </row>
      </sheetData>
      <sheetData sheetId="10396">
        <row r="1">
          <cell r="J1">
            <v>1.7453292519943295E-2</v>
          </cell>
        </row>
      </sheetData>
      <sheetData sheetId="10397">
        <row r="1">
          <cell r="J1">
            <v>1.7453292519943295E-2</v>
          </cell>
        </row>
      </sheetData>
      <sheetData sheetId="10398">
        <row r="1">
          <cell r="J1">
            <v>1.7453292519943295E-2</v>
          </cell>
        </row>
      </sheetData>
      <sheetData sheetId="10399">
        <row r="1">
          <cell r="J1">
            <v>1.7453292519943295E-2</v>
          </cell>
        </row>
      </sheetData>
      <sheetData sheetId="10400">
        <row r="1">
          <cell r="J1">
            <v>1.7453292519943295E-2</v>
          </cell>
        </row>
      </sheetData>
      <sheetData sheetId="10401">
        <row r="1">
          <cell r="J1">
            <v>1.7453292519943295E-2</v>
          </cell>
        </row>
      </sheetData>
      <sheetData sheetId="10402">
        <row r="1">
          <cell r="J1">
            <v>1.7453292519943295E-2</v>
          </cell>
        </row>
      </sheetData>
      <sheetData sheetId="10403">
        <row r="1">
          <cell r="J1">
            <v>1.7453292519943295E-2</v>
          </cell>
        </row>
      </sheetData>
      <sheetData sheetId="10404">
        <row r="1">
          <cell r="J1">
            <v>1.7453292519943295E-2</v>
          </cell>
        </row>
      </sheetData>
      <sheetData sheetId="10405">
        <row r="1">
          <cell r="J1">
            <v>1.7453292519943295E-2</v>
          </cell>
        </row>
      </sheetData>
      <sheetData sheetId="10406">
        <row r="1">
          <cell r="J1">
            <v>1.7453292519943295E-2</v>
          </cell>
        </row>
      </sheetData>
      <sheetData sheetId="10407">
        <row r="1">
          <cell r="J1">
            <v>1.7453292519943295E-2</v>
          </cell>
        </row>
      </sheetData>
      <sheetData sheetId="10408">
        <row r="1">
          <cell r="J1">
            <v>1.7453292519943295E-2</v>
          </cell>
        </row>
      </sheetData>
      <sheetData sheetId="10409">
        <row r="1">
          <cell r="J1">
            <v>1.7453292519943295E-2</v>
          </cell>
        </row>
      </sheetData>
      <sheetData sheetId="10410">
        <row r="1">
          <cell r="J1">
            <v>1.7453292519943295E-2</v>
          </cell>
        </row>
      </sheetData>
      <sheetData sheetId="10411">
        <row r="1">
          <cell r="J1">
            <v>1.7453292519943295E-2</v>
          </cell>
        </row>
      </sheetData>
      <sheetData sheetId="10412">
        <row r="1">
          <cell r="J1">
            <v>1.7453292519943295E-2</v>
          </cell>
        </row>
      </sheetData>
      <sheetData sheetId="10413">
        <row r="1">
          <cell r="J1">
            <v>1.7453292519943295E-2</v>
          </cell>
        </row>
      </sheetData>
      <sheetData sheetId="10414">
        <row r="1">
          <cell r="J1">
            <v>1.7453292519943295E-2</v>
          </cell>
        </row>
      </sheetData>
      <sheetData sheetId="10415">
        <row r="1">
          <cell r="J1">
            <v>1.7453292519943295E-2</v>
          </cell>
        </row>
      </sheetData>
      <sheetData sheetId="10416">
        <row r="1">
          <cell r="J1">
            <v>1.7453292519943295E-2</v>
          </cell>
        </row>
      </sheetData>
      <sheetData sheetId="10417">
        <row r="1">
          <cell r="J1">
            <v>1.7453292519943295E-2</v>
          </cell>
        </row>
      </sheetData>
      <sheetData sheetId="10418">
        <row r="1">
          <cell r="J1">
            <v>1.7453292519943295E-2</v>
          </cell>
        </row>
      </sheetData>
      <sheetData sheetId="10419">
        <row r="1">
          <cell r="J1">
            <v>1.7453292519943295E-2</v>
          </cell>
        </row>
      </sheetData>
      <sheetData sheetId="10420">
        <row r="1">
          <cell r="J1">
            <v>1.7453292519943295E-2</v>
          </cell>
        </row>
      </sheetData>
      <sheetData sheetId="10421">
        <row r="1">
          <cell r="J1">
            <v>1.7453292519943295E-2</v>
          </cell>
        </row>
      </sheetData>
      <sheetData sheetId="10422">
        <row r="1">
          <cell r="J1">
            <v>1.7453292519943295E-2</v>
          </cell>
        </row>
      </sheetData>
      <sheetData sheetId="10423">
        <row r="1">
          <cell r="J1">
            <v>1.7453292519943295E-2</v>
          </cell>
        </row>
      </sheetData>
      <sheetData sheetId="10424">
        <row r="1">
          <cell r="J1">
            <v>1.7453292519943295E-2</v>
          </cell>
        </row>
      </sheetData>
      <sheetData sheetId="10425">
        <row r="1">
          <cell r="J1">
            <v>1.7453292519943295E-2</v>
          </cell>
        </row>
      </sheetData>
      <sheetData sheetId="10426">
        <row r="1">
          <cell r="J1">
            <v>1.7453292519943295E-2</v>
          </cell>
        </row>
      </sheetData>
      <sheetData sheetId="10427">
        <row r="1">
          <cell r="J1">
            <v>1.7453292519943295E-2</v>
          </cell>
        </row>
      </sheetData>
      <sheetData sheetId="10428">
        <row r="1">
          <cell r="J1">
            <v>1.7453292519943295E-2</v>
          </cell>
        </row>
      </sheetData>
      <sheetData sheetId="10429">
        <row r="1">
          <cell r="J1">
            <v>1.7453292519943295E-2</v>
          </cell>
        </row>
      </sheetData>
      <sheetData sheetId="10430">
        <row r="1">
          <cell r="J1">
            <v>1.7453292519943295E-2</v>
          </cell>
        </row>
      </sheetData>
      <sheetData sheetId="10431">
        <row r="1">
          <cell r="J1">
            <v>1.7453292519943295E-2</v>
          </cell>
        </row>
      </sheetData>
      <sheetData sheetId="10432">
        <row r="1">
          <cell r="J1">
            <v>1.7453292519943295E-2</v>
          </cell>
        </row>
      </sheetData>
      <sheetData sheetId="10433">
        <row r="1">
          <cell r="J1">
            <v>1.7453292519943295E-2</v>
          </cell>
        </row>
      </sheetData>
      <sheetData sheetId="10434">
        <row r="1">
          <cell r="J1">
            <v>1.7453292519943295E-2</v>
          </cell>
        </row>
      </sheetData>
      <sheetData sheetId="10435">
        <row r="1">
          <cell r="J1">
            <v>1.7453292519943295E-2</v>
          </cell>
        </row>
      </sheetData>
      <sheetData sheetId="10436">
        <row r="1">
          <cell r="J1">
            <v>1.7453292519943295E-2</v>
          </cell>
        </row>
      </sheetData>
      <sheetData sheetId="10437">
        <row r="1">
          <cell r="J1">
            <v>1.7453292519943295E-2</v>
          </cell>
        </row>
      </sheetData>
      <sheetData sheetId="10438">
        <row r="1">
          <cell r="J1">
            <v>1.7453292519943295E-2</v>
          </cell>
        </row>
      </sheetData>
      <sheetData sheetId="10439">
        <row r="1">
          <cell r="J1">
            <v>1.7453292519943295E-2</v>
          </cell>
        </row>
      </sheetData>
      <sheetData sheetId="10440">
        <row r="1">
          <cell r="J1">
            <v>1.7453292519943295E-2</v>
          </cell>
        </row>
      </sheetData>
      <sheetData sheetId="10441">
        <row r="1">
          <cell r="J1">
            <v>1.7453292519943295E-2</v>
          </cell>
        </row>
      </sheetData>
      <sheetData sheetId="10442">
        <row r="1">
          <cell r="J1">
            <v>1.7453292519943295E-2</v>
          </cell>
        </row>
      </sheetData>
      <sheetData sheetId="10443">
        <row r="1">
          <cell r="J1">
            <v>1.7453292519943295E-2</v>
          </cell>
        </row>
      </sheetData>
      <sheetData sheetId="10444">
        <row r="1">
          <cell r="J1">
            <v>1.7453292519943295E-2</v>
          </cell>
        </row>
      </sheetData>
      <sheetData sheetId="10445">
        <row r="1">
          <cell r="J1">
            <v>1.7453292519943295E-2</v>
          </cell>
        </row>
      </sheetData>
      <sheetData sheetId="10446">
        <row r="1">
          <cell r="J1">
            <v>1.7453292519943295E-2</v>
          </cell>
        </row>
      </sheetData>
      <sheetData sheetId="10447">
        <row r="1">
          <cell r="J1">
            <v>1.7453292519943295E-2</v>
          </cell>
        </row>
      </sheetData>
      <sheetData sheetId="10448">
        <row r="1">
          <cell r="J1">
            <v>1.7453292519943295E-2</v>
          </cell>
        </row>
      </sheetData>
      <sheetData sheetId="10449">
        <row r="1">
          <cell r="J1">
            <v>1.7453292519943295E-2</v>
          </cell>
        </row>
      </sheetData>
      <sheetData sheetId="10450">
        <row r="1">
          <cell r="J1">
            <v>1.7453292519943295E-2</v>
          </cell>
        </row>
      </sheetData>
      <sheetData sheetId="10451">
        <row r="1">
          <cell r="J1">
            <v>1.7453292519943295E-2</v>
          </cell>
        </row>
      </sheetData>
      <sheetData sheetId="10452">
        <row r="1">
          <cell r="J1">
            <v>1.7453292519943295E-2</v>
          </cell>
        </row>
      </sheetData>
      <sheetData sheetId="10453">
        <row r="1">
          <cell r="J1">
            <v>1.7453292519943295E-2</v>
          </cell>
        </row>
      </sheetData>
      <sheetData sheetId="10454">
        <row r="1">
          <cell r="J1">
            <v>1.7453292519943295E-2</v>
          </cell>
        </row>
      </sheetData>
      <sheetData sheetId="10455">
        <row r="1">
          <cell r="J1">
            <v>1.7453292519943295E-2</v>
          </cell>
        </row>
      </sheetData>
      <sheetData sheetId="10456">
        <row r="1">
          <cell r="J1">
            <v>1.7453292519943295E-2</v>
          </cell>
        </row>
      </sheetData>
      <sheetData sheetId="10457">
        <row r="1">
          <cell r="J1">
            <v>1.7453292519943295E-2</v>
          </cell>
        </row>
      </sheetData>
      <sheetData sheetId="10458">
        <row r="1">
          <cell r="J1">
            <v>1.7453292519943295E-2</v>
          </cell>
        </row>
      </sheetData>
      <sheetData sheetId="10459">
        <row r="1">
          <cell r="J1">
            <v>1.7453292519943295E-2</v>
          </cell>
        </row>
      </sheetData>
      <sheetData sheetId="10460">
        <row r="1">
          <cell r="J1">
            <v>1.7453292519943295E-2</v>
          </cell>
        </row>
      </sheetData>
      <sheetData sheetId="10461">
        <row r="1">
          <cell r="J1">
            <v>1.7453292519943295E-2</v>
          </cell>
        </row>
      </sheetData>
      <sheetData sheetId="10462">
        <row r="1">
          <cell r="J1">
            <v>1.7453292519943295E-2</v>
          </cell>
        </row>
      </sheetData>
      <sheetData sheetId="10463">
        <row r="1">
          <cell r="J1">
            <v>1.7453292519943295E-2</v>
          </cell>
        </row>
      </sheetData>
      <sheetData sheetId="10464">
        <row r="1">
          <cell r="J1">
            <v>1.7453292519943295E-2</v>
          </cell>
        </row>
      </sheetData>
      <sheetData sheetId="10465">
        <row r="1">
          <cell r="J1">
            <v>1.7453292519943295E-2</v>
          </cell>
        </row>
      </sheetData>
      <sheetData sheetId="10466">
        <row r="1">
          <cell r="J1">
            <v>1.7453292519943295E-2</v>
          </cell>
        </row>
      </sheetData>
      <sheetData sheetId="10467">
        <row r="1">
          <cell r="J1">
            <v>1.7453292519943295E-2</v>
          </cell>
        </row>
      </sheetData>
      <sheetData sheetId="10468">
        <row r="1">
          <cell r="J1">
            <v>1.7453292519943295E-2</v>
          </cell>
        </row>
      </sheetData>
      <sheetData sheetId="10469">
        <row r="1">
          <cell r="J1">
            <v>1.7453292519943295E-2</v>
          </cell>
        </row>
      </sheetData>
      <sheetData sheetId="10470">
        <row r="1">
          <cell r="J1">
            <v>1.7453292519943295E-2</v>
          </cell>
        </row>
      </sheetData>
      <sheetData sheetId="10471">
        <row r="1">
          <cell r="J1">
            <v>1.7453292519943295E-2</v>
          </cell>
        </row>
      </sheetData>
      <sheetData sheetId="10472">
        <row r="1">
          <cell r="J1">
            <v>1.7453292519943295E-2</v>
          </cell>
        </row>
      </sheetData>
      <sheetData sheetId="10473">
        <row r="1">
          <cell r="J1">
            <v>1.7453292519943295E-2</v>
          </cell>
        </row>
      </sheetData>
      <sheetData sheetId="10474">
        <row r="1">
          <cell r="J1">
            <v>1.7453292519943295E-2</v>
          </cell>
        </row>
      </sheetData>
      <sheetData sheetId="10475">
        <row r="1">
          <cell r="J1">
            <v>1.7453292519943295E-2</v>
          </cell>
        </row>
      </sheetData>
      <sheetData sheetId="10476">
        <row r="1">
          <cell r="J1">
            <v>1.7453292519943295E-2</v>
          </cell>
        </row>
      </sheetData>
      <sheetData sheetId="10477">
        <row r="1">
          <cell r="J1">
            <v>1.7453292519943295E-2</v>
          </cell>
        </row>
      </sheetData>
      <sheetData sheetId="10478">
        <row r="1">
          <cell r="J1">
            <v>1.7453292519943295E-2</v>
          </cell>
        </row>
      </sheetData>
      <sheetData sheetId="10479">
        <row r="1">
          <cell r="J1">
            <v>1.7453292519943295E-2</v>
          </cell>
        </row>
      </sheetData>
      <sheetData sheetId="10480">
        <row r="1">
          <cell r="J1">
            <v>1.7453292519943295E-2</v>
          </cell>
        </row>
      </sheetData>
      <sheetData sheetId="10481">
        <row r="1">
          <cell r="J1">
            <v>1.7453292519943295E-2</v>
          </cell>
        </row>
      </sheetData>
      <sheetData sheetId="10482">
        <row r="1">
          <cell r="J1">
            <v>1.7453292519943295E-2</v>
          </cell>
        </row>
      </sheetData>
      <sheetData sheetId="10483">
        <row r="1">
          <cell r="J1">
            <v>1.7453292519943295E-2</v>
          </cell>
        </row>
      </sheetData>
      <sheetData sheetId="10484">
        <row r="1">
          <cell r="J1">
            <v>1.7453292519943295E-2</v>
          </cell>
        </row>
      </sheetData>
      <sheetData sheetId="10485">
        <row r="1">
          <cell r="J1">
            <v>1.7453292519943295E-2</v>
          </cell>
        </row>
      </sheetData>
      <sheetData sheetId="10486">
        <row r="1">
          <cell r="J1">
            <v>1.7453292519943295E-2</v>
          </cell>
        </row>
      </sheetData>
      <sheetData sheetId="10487">
        <row r="1">
          <cell r="J1">
            <v>1.7453292519943295E-2</v>
          </cell>
        </row>
      </sheetData>
      <sheetData sheetId="10488">
        <row r="1">
          <cell r="J1">
            <v>1.7453292519943295E-2</v>
          </cell>
        </row>
      </sheetData>
      <sheetData sheetId="10489">
        <row r="1">
          <cell r="J1">
            <v>1.7453292519943295E-2</v>
          </cell>
        </row>
      </sheetData>
      <sheetData sheetId="10490">
        <row r="1">
          <cell r="J1">
            <v>1.7453292519943295E-2</v>
          </cell>
        </row>
      </sheetData>
      <sheetData sheetId="10491">
        <row r="1">
          <cell r="J1">
            <v>1.7453292519943295E-2</v>
          </cell>
        </row>
      </sheetData>
      <sheetData sheetId="10492">
        <row r="1">
          <cell r="J1">
            <v>1.7453292519943295E-2</v>
          </cell>
        </row>
      </sheetData>
      <sheetData sheetId="10493">
        <row r="1">
          <cell r="J1">
            <v>1.7453292519943295E-2</v>
          </cell>
        </row>
      </sheetData>
      <sheetData sheetId="10494">
        <row r="1">
          <cell r="J1">
            <v>1.7453292519943295E-2</v>
          </cell>
        </row>
      </sheetData>
      <sheetData sheetId="10495">
        <row r="1">
          <cell r="J1">
            <v>1.7453292519943295E-2</v>
          </cell>
        </row>
      </sheetData>
      <sheetData sheetId="10496">
        <row r="1">
          <cell r="J1">
            <v>1.7453292519943295E-2</v>
          </cell>
        </row>
      </sheetData>
      <sheetData sheetId="10497">
        <row r="1">
          <cell r="J1">
            <v>1.7453292519943295E-2</v>
          </cell>
        </row>
      </sheetData>
      <sheetData sheetId="10498">
        <row r="1">
          <cell r="J1">
            <v>1.7453292519943295E-2</v>
          </cell>
        </row>
      </sheetData>
      <sheetData sheetId="10499">
        <row r="1">
          <cell r="J1">
            <v>1.7453292519943295E-2</v>
          </cell>
        </row>
      </sheetData>
      <sheetData sheetId="10500">
        <row r="1">
          <cell r="J1">
            <v>1.7453292519943295E-2</v>
          </cell>
        </row>
      </sheetData>
      <sheetData sheetId="10501">
        <row r="1">
          <cell r="J1">
            <v>1.7453292519943295E-2</v>
          </cell>
        </row>
      </sheetData>
      <sheetData sheetId="10502">
        <row r="1">
          <cell r="J1">
            <v>1.7453292519943295E-2</v>
          </cell>
        </row>
      </sheetData>
      <sheetData sheetId="10503">
        <row r="1">
          <cell r="J1">
            <v>1.7453292519943295E-2</v>
          </cell>
        </row>
      </sheetData>
      <sheetData sheetId="10504">
        <row r="1">
          <cell r="J1">
            <v>1.7453292519943295E-2</v>
          </cell>
        </row>
      </sheetData>
      <sheetData sheetId="10505">
        <row r="1">
          <cell r="J1">
            <v>1.7453292519943295E-2</v>
          </cell>
        </row>
      </sheetData>
      <sheetData sheetId="10506">
        <row r="1">
          <cell r="J1">
            <v>1.7453292519943295E-2</v>
          </cell>
        </row>
      </sheetData>
      <sheetData sheetId="10507">
        <row r="1">
          <cell r="J1">
            <v>1.7453292519943295E-2</v>
          </cell>
        </row>
      </sheetData>
      <sheetData sheetId="10508">
        <row r="1">
          <cell r="J1">
            <v>1.7453292519943295E-2</v>
          </cell>
        </row>
      </sheetData>
      <sheetData sheetId="10509">
        <row r="1">
          <cell r="J1">
            <v>1.7453292519943295E-2</v>
          </cell>
        </row>
      </sheetData>
      <sheetData sheetId="10510">
        <row r="1">
          <cell r="J1">
            <v>1.7453292519943295E-2</v>
          </cell>
        </row>
      </sheetData>
      <sheetData sheetId="10511">
        <row r="1">
          <cell r="J1">
            <v>1.7453292519943295E-2</v>
          </cell>
        </row>
      </sheetData>
      <sheetData sheetId="10512">
        <row r="1">
          <cell r="J1">
            <v>1.7453292519943295E-2</v>
          </cell>
        </row>
      </sheetData>
      <sheetData sheetId="10513">
        <row r="1">
          <cell r="J1">
            <v>1.7453292519943295E-2</v>
          </cell>
        </row>
      </sheetData>
      <sheetData sheetId="10514">
        <row r="1">
          <cell r="J1">
            <v>1.7453292519943295E-2</v>
          </cell>
        </row>
      </sheetData>
      <sheetData sheetId="10515">
        <row r="1">
          <cell r="J1">
            <v>1.7453292519943295E-2</v>
          </cell>
        </row>
      </sheetData>
      <sheetData sheetId="10516">
        <row r="1">
          <cell r="J1">
            <v>1.7453292519943295E-2</v>
          </cell>
        </row>
      </sheetData>
      <sheetData sheetId="10517">
        <row r="1">
          <cell r="J1">
            <v>1.7453292519943295E-2</v>
          </cell>
        </row>
      </sheetData>
      <sheetData sheetId="10518">
        <row r="1">
          <cell r="J1">
            <v>1.7453292519943295E-2</v>
          </cell>
        </row>
      </sheetData>
      <sheetData sheetId="10519">
        <row r="1">
          <cell r="J1">
            <v>1.7453292519943295E-2</v>
          </cell>
        </row>
      </sheetData>
      <sheetData sheetId="10520">
        <row r="1">
          <cell r="J1">
            <v>1.7453292519943295E-2</v>
          </cell>
        </row>
      </sheetData>
      <sheetData sheetId="10521">
        <row r="1">
          <cell r="J1">
            <v>1.7453292519943295E-2</v>
          </cell>
        </row>
      </sheetData>
      <sheetData sheetId="10522">
        <row r="1">
          <cell r="J1">
            <v>1.7453292519943295E-2</v>
          </cell>
        </row>
      </sheetData>
      <sheetData sheetId="10523">
        <row r="1">
          <cell r="J1">
            <v>1.7453292519943295E-2</v>
          </cell>
        </row>
      </sheetData>
      <sheetData sheetId="10524">
        <row r="1">
          <cell r="J1">
            <v>1.7453292519943295E-2</v>
          </cell>
        </row>
      </sheetData>
      <sheetData sheetId="10525">
        <row r="1">
          <cell r="J1">
            <v>1.7453292519943295E-2</v>
          </cell>
        </row>
      </sheetData>
      <sheetData sheetId="10526">
        <row r="1">
          <cell r="J1">
            <v>1.7453292519943295E-2</v>
          </cell>
        </row>
      </sheetData>
      <sheetData sheetId="10527">
        <row r="1">
          <cell r="J1">
            <v>1.7453292519943295E-2</v>
          </cell>
        </row>
      </sheetData>
      <sheetData sheetId="10528">
        <row r="1">
          <cell r="J1">
            <v>1.7453292519943295E-2</v>
          </cell>
        </row>
      </sheetData>
      <sheetData sheetId="10529">
        <row r="1">
          <cell r="J1">
            <v>1.7453292519943295E-2</v>
          </cell>
        </row>
      </sheetData>
      <sheetData sheetId="10530">
        <row r="1">
          <cell r="J1">
            <v>1.7453292519943295E-2</v>
          </cell>
        </row>
      </sheetData>
      <sheetData sheetId="10531">
        <row r="1">
          <cell r="J1">
            <v>1.7453292519943295E-2</v>
          </cell>
        </row>
      </sheetData>
      <sheetData sheetId="10532">
        <row r="1">
          <cell r="J1">
            <v>1.7453292519943295E-2</v>
          </cell>
        </row>
      </sheetData>
      <sheetData sheetId="10533">
        <row r="1">
          <cell r="J1">
            <v>1.7453292519943295E-2</v>
          </cell>
        </row>
      </sheetData>
      <sheetData sheetId="10534">
        <row r="1">
          <cell r="J1">
            <v>1.7453292519943295E-2</v>
          </cell>
        </row>
      </sheetData>
      <sheetData sheetId="10535">
        <row r="1">
          <cell r="J1">
            <v>1.7453292519943295E-2</v>
          </cell>
        </row>
      </sheetData>
      <sheetData sheetId="10536">
        <row r="1">
          <cell r="J1">
            <v>1.7453292519943295E-2</v>
          </cell>
        </row>
      </sheetData>
      <sheetData sheetId="10537">
        <row r="1">
          <cell r="J1">
            <v>1.7453292519943295E-2</v>
          </cell>
        </row>
      </sheetData>
      <sheetData sheetId="10538">
        <row r="1">
          <cell r="J1">
            <v>1.7453292519943295E-2</v>
          </cell>
        </row>
      </sheetData>
      <sheetData sheetId="10539">
        <row r="1">
          <cell r="J1">
            <v>1.7453292519943295E-2</v>
          </cell>
        </row>
      </sheetData>
      <sheetData sheetId="10540">
        <row r="1">
          <cell r="J1">
            <v>1.7453292519943295E-2</v>
          </cell>
        </row>
      </sheetData>
      <sheetData sheetId="10541">
        <row r="1">
          <cell r="J1">
            <v>1.7453292519943295E-2</v>
          </cell>
        </row>
      </sheetData>
      <sheetData sheetId="10542">
        <row r="1">
          <cell r="J1">
            <v>1.7453292519943295E-2</v>
          </cell>
        </row>
      </sheetData>
      <sheetData sheetId="10543">
        <row r="1">
          <cell r="J1">
            <v>1.7453292519943295E-2</v>
          </cell>
        </row>
      </sheetData>
      <sheetData sheetId="10544">
        <row r="1">
          <cell r="J1">
            <v>1.7453292519943295E-2</v>
          </cell>
        </row>
      </sheetData>
      <sheetData sheetId="10545">
        <row r="1">
          <cell r="J1">
            <v>1.7453292519943295E-2</v>
          </cell>
        </row>
      </sheetData>
      <sheetData sheetId="10546">
        <row r="1">
          <cell r="J1">
            <v>1.7453292519943295E-2</v>
          </cell>
        </row>
      </sheetData>
      <sheetData sheetId="10547">
        <row r="1">
          <cell r="J1">
            <v>1.7453292519943295E-2</v>
          </cell>
        </row>
      </sheetData>
      <sheetData sheetId="10548">
        <row r="1">
          <cell r="J1">
            <v>1.7453292519943295E-2</v>
          </cell>
        </row>
      </sheetData>
      <sheetData sheetId="10549">
        <row r="1">
          <cell r="J1">
            <v>1.7453292519943295E-2</v>
          </cell>
        </row>
      </sheetData>
      <sheetData sheetId="10550">
        <row r="1">
          <cell r="J1">
            <v>1.7453292519943295E-2</v>
          </cell>
        </row>
      </sheetData>
      <sheetData sheetId="10551">
        <row r="1">
          <cell r="J1">
            <v>1.7453292519943295E-2</v>
          </cell>
        </row>
      </sheetData>
      <sheetData sheetId="10552">
        <row r="1">
          <cell r="J1">
            <v>1.7453292519943295E-2</v>
          </cell>
        </row>
      </sheetData>
      <sheetData sheetId="10553">
        <row r="1">
          <cell r="J1">
            <v>1.7453292519943295E-2</v>
          </cell>
        </row>
      </sheetData>
      <sheetData sheetId="10554">
        <row r="1">
          <cell r="J1">
            <v>1.7453292519943295E-2</v>
          </cell>
        </row>
      </sheetData>
      <sheetData sheetId="10555">
        <row r="1">
          <cell r="J1">
            <v>1.7453292519943295E-2</v>
          </cell>
        </row>
      </sheetData>
      <sheetData sheetId="10556">
        <row r="1">
          <cell r="J1">
            <v>1.7453292519943295E-2</v>
          </cell>
        </row>
      </sheetData>
      <sheetData sheetId="10557">
        <row r="1">
          <cell r="J1">
            <v>1.7453292519943295E-2</v>
          </cell>
        </row>
      </sheetData>
      <sheetData sheetId="10558">
        <row r="1">
          <cell r="J1">
            <v>1.7453292519943295E-2</v>
          </cell>
        </row>
      </sheetData>
      <sheetData sheetId="10559">
        <row r="1">
          <cell r="J1">
            <v>1.7453292519943295E-2</v>
          </cell>
        </row>
      </sheetData>
      <sheetData sheetId="10560">
        <row r="1">
          <cell r="J1">
            <v>1.7453292519943295E-2</v>
          </cell>
        </row>
      </sheetData>
      <sheetData sheetId="10561">
        <row r="1">
          <cell r="J1">
            <v>1.7453292519943295E-2</v>
          </cell>
        </row>
      </sheetData>
      <sheetData sheetId="10562">
        <row r="1">
          <cell r="J1">
            <v>1.7453292519943295E-2</v>
          </cell>
        </row>
      </sheetData>
      <sheetData sheetId="10563">
        <row r="1">
          <cell r="J1">
            <v>1.7453292519943295E-2</v>
          </cell>
        </row>
      </sheetData>
      <sheetData sheetId="10564">
        <row r="1">
          <cell r="J1">
            <v>1.7453292519943295E-2</v>
          </cell>
        </row>
      </sheetData>
      <sheetData sheetId="10565">
        <row r="1">
          <cell r="J1">
            <v>1.7453292519943295E-2</v>
          </cell>
        </row>
      </sheetData>
      <sheetData sheetId="10566">
        <row r="1">
          <cell r="J1">
            <v>1.7453292519943295E-2</v>
          </cell>
        </row>
      </sheetData>
      <sheetData sheetId="10567">
        <row r="1">
          <cell r="J1">
            <v>1.7453292519943295E-2</v>
          </cell>
        </row>
      </sheetData>
      <sheetData sheetId="10568">
        <row r="1">
          <cell r="J1">
            <v>1.7453292519943295E-2</v>
          </cell>
        </row>
      </sheetData>
      <sheetData sheetId="10569">
        <row r="1">
          <cell r="J1">
            <v>1.7453292519943295E-2</v>
          </cell>
        </row>
      </sheetData>
      <sheetData sheetId="10570">
        <row r="1">
          <cell r="J1">
            <v>1.7453292519943295E-2</v>
          </cell>
        </row>
      </sheetData>
      <sheetData sheetId="10571">
        <row r="1">
          <cell r="J1">
            <v>1.7453292519943295E-2</v>
          </cell>
        </row>
      </sheetData>
      <sheetData sheetId="10572">
        <row r="1">
          <cell r="J1">
            <v>1.7453292519943295E-2</v>
          </cell>
        </row>
      </sheetData>
      <sheetData sheetId="10573">
        <row r="1">
          <cell r="J1">
            <v>1.7453292519943295E-2</v>
          </cell>
        </row>
      </sheetData>
      <sheetData sheetId="10574">
        <row r="1">
          <cell r="J1">
            <v>1.7453292519943295E-2</v>
          </cell>
        </row>
      </sheetData>
      <sheetData sheetId="10575">
        <row r="1">
          <cell r="J1">
            <v>1.7453292519943295E-2</v>
          </cell>
        </row>
      </sheetData>
      <sheetData sheetId="10576">
        <row r="1">
          <cell r="J1">
            <v>1.7453292519943295E-2</v>
          </cell>
        </row>
      </sheetData>
      <sheetData sheetId="10577">
        <row r="1">
          <cell r="J1">
            <v>1.7453292519943295E-2</v>
          </cell>
        </row>
      </sheetData>
      <sheetData sheetId="10578">
        <row r="1">
          <cell r="J1">
            <v>1.7453292519943295E-2</v>
          </cell>
        </row>
      </sheetData>
      <sheetData sheetId="10579">
        <row r="1">
          <cell r="J1">
            <v>1.7453292519943295E-2</v>
          </cell>
        </row>
      </sheetData>
      <sheetData sheetId="10580">
        <row r="1">
          <cell r="J1">
            <v>1.7453292519943295E-2</v>
          </cell>
        </row>
      </sheetData>
      <sheetData sheetId="10581">
        <row r="1">
          <cell r="J1">
            <v>1.7453292519943295E-2</v>
          </cell>
        </row>
      </sheetData>
      <sheetData sheetId="10582">
        <row r="1">
          <cell r="J1">
            <v>1.7453292519943295E-2</v>
          </cell>
        </row>
      </sheetData>
      <sheetData sheetId="10583">
        <row r="1">
          <cell r="J1">
            <v>1.7453292519943295E-2</v>
          </cell>
        </row>
      </sheetData>
      <sheetData sheetId="10584">
        <row r="1">
          <cell r="J1">
            <v>1.7453292519943295E-2</v>
          </cell>
        </row>
      </sheetData>
      <sheetData sheetId="10585">
        <row r="1">
          <cell r="J1">
            <v>1.7453292519943295E-2</v>
          </cell>
        </row>
      </sheetData>
      <sheetData sheetId="10586">
        <row r="1">
          <cell r="J1">
            <v>1.7453292519943295E-2</v>
          </cell>
        </row>
      </sheetData>
      <sheetData sheetId="10587">
        <row r="1">
          <cell r="J1">
            <v>1.7453292519943295E-2</v>
          </cell>
        </row>
      </sheetData>
      <sheetData sheetId="10588">
        <row r="1">
          <cell r="J1">
            <v>1.7453292519943295E-2</v>
          </cell>
        </row>
      </sheetData>
      <sheetData sheetId="10589">
        <row r="1">
          <cell r="J1">
            <v>1.7453292519943295E-2</v>
          </cell>
        </row>
      </sheetData>
      <sheetData sheetId="10590">
        <row r="1">
          <cell r="J1">
            <v>1.7453292519943295E-2</v>
          </cell>
        </row>
      </sheetData>
      <sheetData sheetId="10591">
        <row r="1">
          <cell r="J1">
            <v>1.7453292519943295E-2</v>
          </cell>
        </row>
      </sheetData>
      <sheetData sheetId="10592">
        <row r="1">
          <cell r="J1">
            <v>1.7453292519943295E-2</v>
          </cell>
        </row>
      </sheetData>
      <sheetData sheetId="10593">
        <row r="1">
          <cell r="J1">
            <v>1.7453292519943295E-2</v>
          </cell>
        </row>
      </sheetData>
      <sheetData sheetId="10594">
        <row r="1">
          <cell r="J1">
            <v>1.7453292519943295E-2</v>
          </cell>
        </row>
      </sheetData>
      <sheetData sheetId="10595">
        <row r="1">
          <cell r="J1">
            <v>1.7453292519943295E-2</v>
          </cell>
        </row>
      </sheetData>
      <sheetData sheetId="10596">
        <row r="1">
          <cell r="J1">
            <v>1.7453292519943295E-2</v>
          </cell>
        </row>
      </sheetData>
      <sheetData sheetId="10597">
        <row r="1">
          <cell r="J1">
            <v>1.7453292519943295E-2</v>
          </cell>
        </row>
      </sheetData>
      <sheetData sheetId="10598">
        <row r="1">
          <cell r="J1">
            <v>1.7453292519943295E-2</v>
          </cell>
        </row>
      </sheetData>
      <sheetData sheetId="10599">
        <row r="1">
          <cell r="J1">
            <v>1.7453292519943295E-2</v>
          </cell>
        </row>
      </sheetData>
      <sheetData sheetId="10600">
        <row r="1">
          <cell r="J1">
            <v>1.7453292519943295E-2</v>
          </cell>
        </row>
      </sheetData>
      <sheetData sheetId="10601">
        <row r="1">
          <cell r="J1">
            <v>1.7453292519943295E-2</v>
          </cell>
        </row>
      </sheetData>
      <sheetData sheetId="10602">
        <row r="1">
          <cell r="J1">
            <v>1.7453292519943295E-2</v>
          </cell>
        </row>
      </sheetData>
      <sheetData sheetId="10603">
        <row r="1">
          <cell r="J1">
            <v>1.7453292519943295E-2</v>
          </cell>
        </row>
      </sheetData>
      <sheetData sheetId="10604">
        <row r="1">
          <cell r="J1">
            <v>1.7453292519943295E-2</v>
          </cell>
        </row>
      </sheetData>
      <sheetData sheetId="10605">
        <row r="1">
          <cell r="J1">
            <v>1.7453292519943295E-2</v>
          </cell>
        </row>
      </sheetData>
      <sheetData sheetId="10606">
        <row r="1">
          <cell r="J1">
            <v>1.7453292519943295E-2</v>
          </cell>
        </row>
      </sheetData>
      <sheetData sheetId="10607">
        <row r="1">
          <cell r="J1">
            <v>1.7453292519943295E-2</v>
          </cell>
        </row>
      </sheetData>
      <sheetData sheetId="10608">
        <row r="1">
          <cell r="J1">
            <v>1.7453292519943295E-2</v>
          </cell>
        </row>
      </sheetData>
      <sheetData sheetId="10609">
        <row r="1">
          <cell r="J1">
            <v>1.7453292519943295E-2</v>
          </cell>
        </row>
      </sheetData>
      <sheetData sheetId="10610">
        <row r="1">
          <cell r="J1">
            <v>1.7453292519943295E-2</v>
          </cell>
        </row>
      </sheetData>
      <sheetData sheetId="10611">
        <row r="1">
          <cell r="J1">
            <v>1.7453292519943295E-2</v>
          </cell>
        </row>
      </sheetData>
      <sheetData sheetId="10612">
        <row r="1">
          <cell r="J1">
            <v>1.7453292519943295E-2</v>
          </cell>
        </row>
      </sheetData>
      <sheetData sheetId="10613">
        <row r="1">
          <cell r="J1">
            <v>1.7453292519943295E-2</v>
          </cell>
        </row>
      </sheetData>
      <sheetData sheetId="10614">
        <row r="1">
          <cell r="J1">
            <v>1.7453292519943295E-2</v>
          </cell>
        </row>
      </sheetData>
      <sheetData sheetId="10615">
        <row r="1">
          <cell r="J1">
            <v>1.7453292519943295E-2</v>
          </cell>
        </row>
      </sheetData>
      <sheetData sheetId="10616">
        <row r="1">
          <cell r="J1">
            <v>1.7453292519943295E-2</v>
          </cell>
        </row>
      </sheetData>
      <sheetData sheetId="10617">
        <row r="1">
          <cell r="J1">
            <v>1.7453292519943295E-2</v>
          </cell>
        </row>
      </sheetData>
      <sheetData sheetId="10618">
        <row r="1">
          <cell r="J1">
            <v>1.7453292519943295E-2</v>
          </cell>
        </row>
      </sheetData>
      <sheetData sheetId="10619">
        <row r="1">
          <cell r="J1">
            <v>1.7453292519943295E-2</v>
          </cell>
        </row>
      </sheetData>
      <sheetData sheetId="10620">
        <row r="1">
          <cell r="J1">
            <v>1.7453292519943295E-2</v>
          </cell>
        </row>
      </sheetData>
      <sheetData sheetId="10621">
        <row r="1">
          <cell r="J1">
            <v>1.7453292519943295E-2</v>
          </cell>
        </row>
      </sheetData>
      <sheetData sheetId="10622">
        <row r="1">
          <cell r="J1">
            <v>1.7453292519943295E-2</v>
          </cell>
        </row>
      </sheetData>
      <sheetData sheetId="10623">
        <row r="1">
          <cell r="J1">
            <v>1.7453292519943295E-2</v>
          </cell>
        </row>
      </sheetData>
      <sheetData sheetId="10624">
        <row r="1">
          <cell r="J1">
            <v>1.7453292519943295E-2</v>
          </cell>
        </row>
      </sheetData>
      <sheetData sheetId="10625">
        <row r="1">
          <cell r="J1">
            <v>1.7453292519943295E-2</v>
          </cell>
        </row>
      </sheetData>
      <sheetData sheetId="10626">
        <row r="1">
          <cell r="J1">
            <v>1.7453292519943295E-2</v>
          </cell>
        </row>
      </sheetData>
      <sheetData sheetId="10627">
        <row r="1">
          <cell r="J1">
            <v>1.7453292519943295E-2</v>
          </cell>
        </row>
      </sheetData>
      <sheetData sheetId="10628">
        <row r="1">
          <cell r="J1">
            <v>1.7453292519943295E-2</v>
          </cell>
        </row>
      </sheetData>
      <sheetData sheetId="10629">
        <row r="1">
          <cell r="J1">
            <v>1.7453292519943295E-2</v>
          </cell>
        </row>
      </sheetData>
      <sheetData sheetId="10630">
        <row r="1">
          <cell r="J1">
            <v>1.7453292519943295E-2</v>
          </cell>
        </row>
      </sheetData>
      <sheetData sheetId="10631">
        <row r="1">
          <cell r="J1">
            <v>1.7453292519943295E-2</v>
          </cell>
        </row>
      </sheetData>
      <sheetData sheetId="10632">
        <row r="1">
          <cell r="J1">
            <v>1.7453292519943295E-2</v>
          </cell>
        </row>
      </sheetData>
      <sheetData sheetId="10633">
        <row r="1">
          <cell r="J1">
            <v>1.7453292519943295E-2</v>
          </cell>
        </row>
      </sheetData>
      <sheetData sheetId="10634">
        <row r="1">
          <cell r="J1">
            <v>1.7453292519943295E-2</v>
          </cell>
        </row>
      </sheetData>
      <sheetData sheetId="10635">
        <row r="1">
          <cell r="J1">
            <v>1.7453292519943295E-2</v>
          </cell>
        </row>
      </sheetData>
      <sheetData sheetId="10636">
        <row r="1">
          <cell r="J1">
            <v>1.7453292519943295E-2</v>
          </cell>
        </row>
      </sheetData>
      <sheetData sheetId="10637">
        <row r="1">
          <cell r="J1">
            <v>1.7453292519943295E-2</v>
          </cell>
        </row>
      </sheetData>
      <sheetData sheetId="10638">
        <row r="1">
          <cell r="J1">
            <v>1.7453292519943295E-2</v>
          </cell>
        </row>
      </sheetData>
      <sheetData sheetId="10639">
        <row r="1">
          <cell r="J1">
            <v>1.7453292519943295E-2</v>
          </cell>
        </row>
      </sheetData>
      <sheetData sheetId="10640">
        <row r="1">
          <cell r="J1">
            <v>1.7453292519943295E-2</v>
          </cell>
        </row>
      </sheetData>
      <sheetData sheetId="10641">
        <row r="1">
          <cell r="J1">
            <v>1.7453292519943295E-2</v>
          </cell>
        </row>
      </sheetData>
      <sheetData sheetId="10642">
        <row r="1">
          <cell r="J1">
            <v>1.7453292519943295E-2</v>
          </cell>
        </row>
      </sheetData>
      <sheetData sheetId="10643">
        <row r="1">
          <cell r="J1">
            <v>1.7453292519943295E-2</v>
          </cell>
        </row>
      </sheetData>
      <sheetData sheetId="10644">
        <row r="1">
          <cell r="J1">
            <v>1.7453292519943295E-2</v>
          </cell>
        </row>
      </sheetData>
      <sheetData sheetId="10645">
        <row r="1">
          <cell r="J1">
            <v>1.7453292519943295E-2</v>
          </cell>
        </row>
      </sheetData>
      <sheetData sheetId="10646">
        <row r="1">
          <cell r="J1">
            <v>1.7453292519943295E-2</v>
          </cell>
        </row>
      </sheetData>
      <sheetData sheetId="10647">
        <row r="1">
          <cell r="J1">
            <v>1.7453292519943295E-2</v>
          </cell>
        </row>
      </sheetData>
      <sheetData sheetId="10648">
        <row r="1">
          <cell r="J1">
            <v>1.7453292519943295E-2</v>
          </cell>
        </row>
      </sheetData>
      <sheetData sheetId="10649">
        <row r="1">
          <cell r="J1">
            <v>1.7453292519943295E-2</v>
          </cell>
        </row>
      </sheetData>
      <sheetData sheetId="10650">
        <row r="1">
          <cell r="J1">
            <v>1.7453292519943295E-2</v>
          </cell>
        </row>
      </sheetData>
      <sheetData sheetId="10651">
        <row r="1">
          <cell r="J1">
            <v>1.7453292519943295E-2</v>
          </cell>
        </row>
      </sheetData>
      <sheetData sheetId="10652">
        <row r="1">
          <cell r="J1">
            <v>1.7453292519943295E-2</v>
          </cell>
        </row>
      </sheetData>
      <sheetData sheetId="10653">
        <row r="1">
          <cell r="J1">
            <v>1.7453292519943295E-2</v>
          </cell>
        </row>
      </sheetData>
      <sheetData sheetId="10654">
        <row r="1">
          <cell r="J1">
            <v>1.7453292519943295E-2</v>
          </cell>
        </row>
      </sheetData>
      <sheetData sheetId="10655">
        <row r="1">
          <cell r="J1">
            <v>1.7453292519943295E-2</v>
          </cell>
        </row>
      </sheetData>
      <sheetData sheetId="10656">
        <row r="1">
          <cell r="J1">
            <v>1.7453292519943295E-2</v>
          </cell>
        </row>
      </sheetData>
      <sheetData sheetId="10657">
        <row r="1">
          <cell r="J1">
            <v>1.7453292519943295E-2</v>
          </cell>
        </row>
      </sheetData>
      <sheetData sheetId="10658">
        <row r="1">
          <cell r="J1">
            <v>1.7453292519943295E-2</v>
          </cell>
        </row>
      </sheetData>
      <sheetData sheetId="10659">
        <row r="1">
          <cell r="J1">
            <v>1.7453292519943295E-2</v>
          </cell>
        </row>
      </sheetData>
      <sheetData sheetId="10660">
        <row r="1">
          <cell r="J1">
            <v>1.7453292519943295E-2</v>
          </cell>
        </row>
      </sheetData>
      <sheetData sheetId="10661">
        <row r="1">
          <cell r="J1">
            <v>1.7453292519943295E-2</v>
          </cell>
        </row>
      </sheetData>
      <sheetData sheetId="10662">
        <row r="1">
          <cell r="J1">
            <v>1.7453292519943295E-2</v>
          </cell>
        </row>
      </sheetData>
      <sheetData sheetId="10663">
        <row r="1">
          <cell r="J1">
            <v>1.7453292519943295E-2</v>
          </cell>
        </row>
      </sheetData>
      <sheetData sheetId="10664">
        <row r="1">
          <cell r="J1">
            <v>1.7453292519943295E-2</v>
          </cell>
        </row>
      </sheetData>
      <sheetData sheetId="10665">
        <row r="1">
          <cell r="J1">
            <v>1.7453292519943295E-2</v>
          </cell>
        </row>
      </sheetData>
      <sheetData sheetId="10666">
        <row r="1">
          <cell r="J1">
            <v>1.7453292519943295E-2</v>
          </cell>
        </row>
      </sheetData>
      <sheetData sheetId="10667">
        <row r="1">
          <cell r="J1">
            <v>1.7453292519943295E-2</v>
          </cell>
        </row>
      </sheetData>
      <sheetData sheetId="10668">
        <row r="1">
          <cell r="J1">
            <v>1.7453292519943295E-2</v>
          </cell>
        </row>
      </sheetData>
      <sheetData sheetId="10669">
        <row r="1">
          <cell r="J1">
            <v>1.7453292519943295E-2</v>
          </cell>
        </row>
      </sheetData>
      <sheetData sheetId="10670">
        <row r="1">
          <cell r="J1">
            <v>1.7453292519943295E-2</v>
          </cell>
        </row>
      </sheetData>
      <sheetData sheetId="10671">
        <row r="1">
          <cell r="J1">
            <v>1.7453292519943295E-2</v>
          </cell>
        </row>
      </sheetData>
      <sheetData sheetId="10672">
        <row r="1">
          <cell r="J1">
            <v>1.7453292519943295E-2</v>
          </cell>
        </row>
      </sheetData>
      <sheetData sheetId="10673">
        <row r="1">
          <cell r="J1">
            <v>1.7453292519943295E-2</v>
          </cell>
        </row>
      </sheetData>
      <sheetData sheetId="10674">
        <row r="1">
          <cell r="J1">
            <v>1.7453292519943295E-2</v>
          </cell>
        </row>
      </sheetData>
      <sheetData sheetId="10675">
        <row r="1">
          <cell r="J1">
            <v>1.7453292519943295E-2</v>
          </cell>
        </row>
      </sheetData>
      <sheetData sheetId="10676">
        <row r="1">
          <cell r="J1">
            <v>1.7453292519943295E-2</v>
          </cell>
        </row>
      </sheetData>
      <sheetData sheetId="10677">
        <row r="1">
          <cell r="J1">
            <v>1.7453292519943295E-2</v>
          </cell>
        </row>
      </sheetData>
      <sheetData sheetId="10678">
        <row r="1">
          <cell r="J1">
            <v>1.7453292519943295E-2</v>
          </cell>
        </row>
      </sheetData>
      <sheetData sheetId="10679">
        <row r="1">
          <cell r="J1">
            <v>1.7453292519943295E-2</v>
          </cell>
        </row>
      </sheetData>
      <sheetData sheetId="10680">
        <row r="1">
          <cell r="J1">
            <v>1.7453292519943295E-2</v>
          </cell>
        </row>
      </sheetData>
      <sheetData sheetId="10681">
        <row r="1">
          <cell r="J1">
            <v>1.7453292519943295E-2</v>
          </cell>
        </row>
      </sheetData>
      <sheetData sheetId="10682">
        <row r="1">
          <cell r="J1">
            <v>1.7453292519943295E-2</v>
          </cell>
        </row>
      </sheetData>
      <sheetData sheetId="10683">
        <row r="1">
          <cell r="J1">
            <v>1.7453292519943295E-2</v>
          </cell>
        </row>
      </sheetData>
      <sheetData sheetId="10684">
        <row r="1">
          <cell r="J1">
            <v>1.7453292519943295E-2</v>
          </cell>
        </row>
      </sheetData>
      <sheetData sheetId="10685">
        <row r="1">
          <cell r="J1">
            <v>1.7453292519943295E-2</v>
          </cell>
        </row>
      </sheetData>
      <sheetData sheetId="10686">
        <row r="1">
          <cell r="J1">
            <v>1.7453292519943295E-2</v>
          </cell>
        </row>
      </sheetData>
      <sheetData sheetId="10687">
        <row r="1">
          <cell r="J1">
            <v>1.7453292519943295E-2</v>
          </cell>
        </row>
      </sheetData>
      <sheetData sheetId="10688">
        <row r="1">
          <cell r="J1">
            <v>1.7453292519943295E-2</v>
          </cell>
        </row>
      </sheetData>
      <sheetData sheetId="10689">
        <row r="1">
          <cell r="J1">
            <v>1.7453292519943295E-2</v>
          </cell>
        </row>
      </sheetData>
      <sheetData sheetId="10690">
        <row r="1">
          <cell r="J1">
            <v>1.7453292519943295E-2</v>
          </cell>
        </row>
      </sheetData>
      <sheetData sheetId="10691">
        <row r="1">
          <cell r="J1">
            <v>1.7453292519943295E-2</v>
          </cell>
        </row>
      </sheetData>
      <sheetData sheetId="10692">
        <row r="1">
          <cell r="J1">
            <v>1.7453292519943295E-2</v>
          </cell>
        </row>
      </sheetData>
      <sheetData sheetId="10693">
        <row r="1">
          <cell r="J1">
            <v>1.7453292519943295E-2</v>
          </cell>
        </row>
      </sheetData>
      <sheetData sheetId="10694">
        <row r="1">
          <cell r="J1">
            <v>1.7453292519943295E-2</v>
          </cell>
        </row>
      </sheetData>
      <sheetData sheetId="10695">
        <row r="1">
          <cell r="J1">
            <v>1.7453292519943295E-2</v>
          </cell>
        </row>
      </sheetData>
      <sheetData sheetId="10696">
        <row r="1">
          <cell r="J1">
            <v>1.7453292519943295E-2</v>
          </cell>
        </row>
      </sheetData>
      <sheetData sheetId="10697">
        <row r="1">
          <cell r="J1">
            <v>1.7453292519943295E-2</v>
          </cell>
        </row>
      </sheetData>
      <sheetData sheetId="10698">
        <row r="1">
          <cell r="J1">
            <v>1.7453292519943295E-2</v>
          </cell>
        </row>
      </sheetData>
      <sheetData sheetId="10699">
        <row r="1">
          <cell r="J1">
            <v>1.7453292519943295E-2</v>
          </cell>
        </row>
      </sheetData>
      <sheetData sheetId="10700">
        <row r="1">
          <cell r="J1">
            <v>1.7453292519943295E-2</v>
          </cell>
        </row>
      </sheetData>
      <sheetData sheetId="10701">
        <row r="1">
          <cell r="J1">
            <v>1.7453292519943295E-2</v>
          </cell>
        </row>
      </sheetData>
      <sheetData sheetId="10702">
        <row r="1">
          <cell r="J1">
            <v>1.7453292519943295E-2</v>
          </cell>
        </row>
      </sheetData>
      <sheetData sheetId="10703">
        <row r="1">
          <cell r="J1">
            <v>1.7453292519943295E-2</v>
          </cell>
        </row>
      </sheetData>
      <sheetData sheetId="10704">
        <row r="1">
          <cell r="J1">
            <v>1.7453292519943295E-2</v>
          </cell>
        </row>
      </sheetData>
      <sheetData sheetId="10705">
        <row r="1">
          <cell r="J1">
            <v>1.7453292519943295E-2</v>
          </cell>
        </row>
      </sheetData>
      <sheetData sheetId="10706">
        <row r="1">
          <cell r="J1">
            <v>1.7453292519943295E-2</v>
          </cell>
        </row>
      </sheetData>
      <sheetData sheetId="10707">
        <row r="1">
          <cell r="J1">
            <v>1.7453292519943295E-2</v>
          </cell>
        </row>
      </sheetData>
      <sheetData sheetId="10708">
        <row r="1">
          <cell r="J1">
            <v>1.7453292519943295E-2</v>
          </cell>
        </row>
      </sheetData>
      <sheetData sheetId="10709">
        <row r="1">
          <cell r="J1">
            <v>1.7453292519943295E-2</v>
          </cell>
        </row>
      </sheetData>
      <sheetData sheetId="10710">
        <row r="1">
          <cell r="J1">
            <v>1.7453292519943295E-2</v>
          </cell>
        </row>
      </sheetData>
      <sheetData sheetId="10711">
        <row r="1">
          <cell r="J1">
            <v>1.7453292519943295E-2</v>
          </cell>
        </row>
      </sheetData>
      <sheetData sheetId="10712">
        <row r="1">
          <cell r="J1">
            <v>1.7453292519943295E-2</v>
          </cell>
        </row>
      </sheetData>
      <sheetData sheetId="10713">
        <row r="1">
          <cell r="J1">
            <v>1.7453292519943295E-2</v>
          </cell>
        </row>
      </sheetData>
      <sheetData sheetId="10714">
        <row r="1">
          <cell r="J1">
            <v>1.7453292519943295E-2</v>
          </cell>
        </row>
      </sheetData>
      <sheetData sheetId="10715">
        <row r="1">
          <cell r="J1">
            <v>1.7453292519943295E-2</v>
          </cell>
        </row>
      </sheetData>
      <sheetData sheetId="10716">
        <row r="1">
          <cell r="J1">
            <v>1.7453292519943295E-2</v>
          </cell>
        </row>
      </sheetData>
      <sheetData sheetId="10717">
        <row r="1">
          <cell r="J1">
            <v>1.7453292519943295E-2</v>
          </cell>
        </row>
      </sheetData>
      <sheetData sheetId="10718">
        <row r="1">
          <cell r="J1">
            <v>1.7453292519943295E-2</v>
          </cell>
        </row>
      </sheetData>
      <sheetData sheetId="10719">
        <row r="1">
          <cell r="J1">
            <v>1.7453292519943295E-2</v>
          </cell>
        </row>
      </sheetData>
      <sheetData sheetId="10720">
        <row r="1">
          <cell r="J1">
            <v>1.7453292519943295E-2</v>
          </cell>
        </row>
      </sheetData>
      <sheetData sheetId="10721">
        <row r="1">
          <cell r="J1">
            <v>1.7453292519943295E-2</v>
          </cell>
        </row>
      </sheetData>
      <sheetData sheetId="10722">
        <row r="1">
          <cell r="J1">
            <v>1.7453292519943295E-2</v>
          </cell>
        </row>
      </sheetData>
      <sheetData sheetId="10723">
        <row r="1">
          <cell r="J1">
            <v>1.7453292519943295E-2</v>
          </cell>
        </row>
      </sheetData>
      <sheetData sheetId="10724">
        <row r="1">
          <cell r="J1">
            <v>1.7453292519943295E-2</v>
          </cell>
        </row>
      </sheetData>
      <sheetData sheetId="10725">
        <row r="1">
          <cell r="J1">
            <v>1.7453292519943295E-2</v>
          </cell>
        </row>
      </sheetData>
      <sheetData sheetId="10726">
        <row r="1">
          <cell r="J1">
            <v>1.7453292519943295E-2</v>
          </cell>
        </row>
      </sheetData>
      <sheetData sheetId="10727">
        <row r="1">
          <cell r="J1">
            <v>1.7453292519943295E-2</v>
          </cell>
        </row>
      </sheetData>
      <sheetData sheetId="10728">
        <row r="1">
          <cell r="J1">
            <v>1.7453292519943295E-2</v>
          </cell>
        </row>
      </sheetData>
      <sheetData sheetId="10729">
        <row r="1">
          <cell r="J1">
            <v>1.7453292519943295E-2</v>
          </cell>
        </row>
      </sheetData>
      <sheetData sheetId="10730">
        <row r="1">
          <cell r="J1">
            <v>1.7453292519943295E-2</v>
          </cell>
        </row>
      </sheetData>
      <sheetData sheetId="10731">
        <row r="1">
          <cell r="J1">
            <v>1.7453292519943295E-2</v>
          </cell>
        </row>
      </sheetData>
      <sheetData sheetId="10732">
        <row r="1">
          <cell r="J1">
            <v>1.7453292519943295E-2</v>
          </cell>
        </row>
      </sheetData>
      <sheetData sheetId="10733">
        <row r="1">
          <cell r="J1">
            <v>1.7453292519943295E-2</v>
          </cell>
        </row>
      </sheetData>
      <sheetData sheetId="10734">
        <row r="1">
          <cell r="J1">
            <v>1.7453292519943295E-2</v>
          </cell>
        </row>
      </sheetData>
      <sheetData sheetId="10735">
        <row r="1">
          <cell r="J1">
            <v>1.7453292519943295E-2</v>
          </cell>
        </row>
      </sheetData>
      <sheetData sheetId="10736">
        <row r="1">
          <cell r="J1">
            <v>1.7453292519943295E-2</v>
          </cell>
        </row>
      </sheetData>
      <sheetData sheetId="10737">
        <row r="1">
          <cell r="J1">
            <v>1.7453292519943295E-2</v>
          </cell>
        </row>
      </sheetData>
      <sheetData sheetId="10738">
        <row r="1">
          <cell r="J1">
            <v>1.7453292519943295E-2</v>
          </cell>
        </row>
      </sheetData>
      <sheetData sheetId="10739">
        <row r="1">
          <cell r="J1">
            <v>1.7453292519943295E-2</v>
          </cell>
        </row>
      </sheetData>
      <sheetData sheetId="10740">
        <row r="1">
          <cell r="J1">
            <v>1.7453292519943295E-2</v>
          </cell>
        </row>
      </sheetData>
      <sheetData sheetId="10741">
        <row r="1">
          <cell r="J1">
            <v>1.7453292519943295E-2</v>
          </cell>
        </row>
      </sheetData>
      <sheetData sheetId="10742">
        <row r="1">
          <cell r="J1">
            <v>1.7453292519943295E-2</v>
          </cell>
        </row>
      </sheetData>
      <sheetData sheetId="10743">
        <row r="1">
          <cell r="J1">
            <v>1.7453292519943295E-2</v>
          </cell>
        </row>
      </sheetData>
      <sheetData sheetId="10744">
        <row r="1">
          <cell r="J1">
            <v>1.7453292519943295E-2</v>
          </cell>
        </row>
      </sheetData>
      <sheetData sheetId="10745">
        <row r="1">
          <cell r="J1">
            <v>1.7453292519943295E-2</v>
          </cell>
        </row>
      </sheetData>
      <sheetData sheetId="10746">
        <row r="1">
          <cell r="J1">
            <v>1.7453292519943295E-2</v>
          </cell>
        </row>
      </sheetData>
      <sheetData sheetId="10747">
        <row r="1">
          <cell r="J1">
            <v>1.7453292519943295E-2</v>
          </cell>
        </row>
      </sheetData>
      <sheetData sheetId="10748">
        <row r="1">
          <cell r="J1">
            <v>1.7453292519943295E-2</v>
          </cell>
        </row>
      </sheetData>
      <sheetData sheetId="10749">
        <row r="1">
          <cell r="J1">
            <v>1.7453292519943295E-2</v>
          </cell>
        </row>
      </sheetData>
      <sheetData sheetId="10750">
        <row r="1">
          <cell r="J1">
            <v>1.7453292519943295E-2</v>
          </cell>
        </row>
      </sheetData>
      <sheetData sheetId="10751">
        <row r="1">
          <cell r="J1">
            <v>1.7453292519943295E-2</v>
          </cell>
        </row>
      </sheetData>
      <sheetData sheetId="10752">
        <row r="1">
          <cell r="J1">
            <v>1.7453292519943295E-2</v>
          </cell>
        </row>
      </sheetData>
      <sheetData sheetId="10753">
        <row r="1">
          <cell r="J1">
            <v>1.7453292519943295E-2</v>
          </cell>
        </row>
      </sheetData>
      <sheetData sheetId="10754">
        <row r="1">
          <cell r="J1">
            <v>1.7453292519943295E-2</v>
          </cell>
        </row>
      </sheetData>
      <sheetData sheetId="10755">
        <row r="1">
          <cell r="J1">
            <v>1.7453292519943295E-2</v>
          </cell>
        </row>
      </sheetData>
      <sheetData sheetId="10756">
        <row r="1">
          <cell r="J1">
            <v>1.7453292519943295E-2</v>
          </cell>
        </row>
      </sheetData>
      <sheetData sheetId="10757">
        <row r="1">
          <cell r="J1">
            <v>1.7453292519943295E-2</v>
          </cell>
        </row>
      </sheetData>
      <sheetData sheetId="10758">
        <row r="1">
          <cell r="J1">
            <v>1.7453292519943295E-2</v>
          </cell>
        </row>
      </sheetData>
      <sheetData sheetId="10759">
        <row r="1">
          <cell r="J1">
            <v>1.7453292519943295E-2</v>
          </cell>
        </row>
      </sheetData>
      <sheetData sheetId="10760">
        <row r="1">
          <cell r="J1">
            <v>1.7453292519943295E-2</v>
          </cell>
        </row>
      </sheetData>
      <sheetData sheetId="10761">
        <row r="1">
          <cell r="J1">
            <v>1.7453292519943295E-2</v>
          </cell>
        </row>
      </sheetData>
      <sheetData sheetId="10762">
        <row r="1">
          <cell r="J1">
            <v>1.7453292519943295E-2</v>
          </cell>
        </row>
      </sheetData>
      <sheetData sheetId="10763">
        <row r="1">
          <cell r="J1">
            <v>1.7453292519943295E-2</v>
          </cell>
        </row>
      </sheetData>
      <sheetData sheetId="10764">
        <row r="1">
          <cell r="J1">
            <v>1.7453292519943295E-2</v>
          </cell>
        </row>
      </sheetData>
      <sheetData sheetId="10765">
        <row r="1">
          <cell r="J1">
            <v>1.7453292519943295E-2</v>
          </cell>
        </row>
      </sheetData>
      <sheetData sheetId="10766">
        <row r="1">
          <cell r="J1">
            <v>1.7453292519943295E-2</v>
          </cell>
        </row>
      </sheetData>
      <sheetData sheetId="10767">
        <row r="1">
          <cell r="J1">
            <v>1.7453292519943295E-2</v>
          </cell>
        </row>
      </sheetData>
      <sheetData sheetId="10768">
        <row r="1">
          <cell r="J1">
            <v>1.7453292519943295E-2</v>
          </cell>
        </row>
      </sheetData>
      <sheetData sheetId="10769">
        <row r="1">
          <cell r="J1">
            <v>1.7453292519943295E-2</v>
          </cell>
        </row>
      </sheetData>
      <sheetData sheetId="10770">
        <row r="1">
          <cell r="J1">
            <v>1.7453292519943295E-2</v>
          </cell>
        </row>
      </sheetData>
      <sheetData sheetId="10771">
        <row r="1">
          <cell r="J1">
            <v>1.7453292519943295E-2</v>
          </cell>
        </row>
      </sheetData>
      <sheetData sheetId="10772">
        <row r="1">
          <cell r="J1">
            <v>1.7453292519943295E-2</v>
          </cell>
        </row>
      </sheetData>
      <sheetData sheetId="10773">
        <row r="1">
          <cell r="J1">
            <v>1.7453292519943295E-2</v>
          </cell>
        </row>
      </sheetData>
      <sheetData sheetId="10774">
        <row r="1">
          <cell r="J1">
            <v>1.7453292519943295E-2</v>
          </cell>
        </row>
      </sheetData>
      <sheetData sheetId="10775">
        <row r="1">
          <cell r="J1">
            <v>1.7453292519943295E-2</v>
          </cell>
        </row>
      </sheetData>
      <sheetData sheetId="10776">
        <row r="1">
          <cell r="J1">
            <v>1.7453292519943295E-2</v>
          </cell>
        </row>
      </sheetData>
      <sheetData sheetId="10777">
        <row r="1">
          <cell r="J1">
            <v>1.7453292519943295E-2</v>
          </cell>
        </row>
      </sheetData>
      <sheetData sheetId="10778">
        <row r="1">
          <cell r="J1">
            <v>1.7453292519943295E-2</v>
          </cell>
        </row>
      </sheetData>
      <sheetData sheetId="10779">
        <row r="1">
          <cell r="J1">
            <v>1.7453292519943295E-2</v>
          </cell>
        </row>
      </sheetData>
      <sheetData sheetId="10780">
        <row r="1">
          <cell r="J1">
            <v>1.7453292519943295E-2</v>
          </cell>
        </row>
      </sheetData>
      <sheetData sheetId="10781">
        <row r="1">
          <cell r="J1">
            <v>1.7453292519943295E-2</v>
          </cell>
        </row>
      </sheetData>
      <sheetData sheetId="10782">
        <row r="1">
          <cell r="J1">
            <v>1.7453292519943295E-2</v>
          </cell>
        </row>
      </sheetData>
      <sheetData sheetId="10783">
        <row r="1">
          <cell r="J1">
            <v>1.7453292519943295E-2</v>
          </cell>
        </row>
      </sheetData>
      <sheetData sheetId="10784">
        <row r="1">
          <cell r="J1">
            <v>1.7453292519943295E-2</v>
          </cell>
        </row>
      </sheetData>
      <sheetData sheetId="10785">
        <row r="1">
          <cell r="J1">
            <v>1.7453292519943295E-2</v>
          </cell>
        </row>
      </sheetData>
      <sheetData sheetId="10786">
        <row r="1">
          <cell r="J1">
            <v>1.7453292519943295E-2</v>
          </cell>
        </row>
      </sheetData>
      <sheetData sheetId="10787">
        <row r="1">
          <cell r="J1">
            <v>1.7453292519943295E-2</v>
          </cell>
        </row>
      </sheetData>
      <sheetData sheetId="10788">
        <row r="1">
          <cell r="J1">
            <v>1.7453292519943295E-2</v>
          </cell>
        </row>
      </sheetData>
      <sheetData sheetId="10789">
        <row r="1">
          <cell r="J1">
            <v>1.7453292519943295E-2</v>
          </cell>
        </row>
      </sheetData>
      <sheetData sheetId="10790">
        <row r="1">
          <cell r="J1">
            <v>1.7453292519943295E-2</v>
          </cell>
        </row>
      </sheetData>
      <sheetData sheetId="10791">
        <row r="1">
          <cell r="J1">
            <v>1.7453292519943295E-2</v>
          </cell>
        </row>
      </sheetData>
      <sheetData sheetId="10792">
        <row r="1">
          <cell r="J1">
            <v>1.7453292519943295E-2</v>
          </cell>
        </row>
      </sheetData>
      <sheetData sheetId="10793">
        <row r="1">
          <cell r="J1">
            <v>1.7453292519943295E-2</v>
          </cell>
        </row>
      </sheetData>
      <sheetData sheetId="10794">
        <row r="1">
          <cell r="J1">
            <v>1.7453292519943295E-2</v>
          </cell>
        </row>
      </sheetData>
      <sheetData sheetId="10795">
        <row r="1">
          <cell r="J1">
            <v>1.7453292519943295E-2</v>
          </cell>
        </row>
      </sheetData>
      <sheetData sheetId="10796">
        <row r="1">
          <cell r="J1">
            <v>1.7453292519943295E-2</v>
          </cell>
        </row>
      </sheetData>
      <sheetData sheetId="10797">
        <row r="1">
          <cell r="J1">
            <v>1.7453292519943295E-2</v>
          </cell>
        </row>
      </sheetData>
      <sheetData sheetId="10798">
        <row r="1">
          <cell r="J1">
            <v>1.7453292519943295E-2</v>
          </cell>
        </row>
      </sheetData>
      <sheetData sheetId="10799">
        <row r="1">
          <cell r="J1">
            <v>1.7453292519943295E-2</v>
          </cell>
        </row>
      </sheetData>
      <sheetData sheetId="10800">
        <row r="1">
          <cell r="J1">
            <v>1.7453292519943295E-2</v>
          </cell>
        </row>
      </sheetData>
      <sheetData sheetId="10801">
        <row r="1">
          <cell r="J1">
            <v>1.7453292519943295E-2</v>
          </cell>
        </row>
      </sheetData>
      <sheetData sheetId="10802">
        <row r="1">
          <cell r="J1">
            <v>1.7453292519943295E-2</v>
          </cell>
        </row>
      </sheetData>
      <sheetData sheetId="10803">
        <row r="1">
          <cell r="J1">
            <v>1.7453292519943295E-2</v>
          </cell>
        </row>
      </sheetData>
      <sheetData sheetId="10804">
        <row r="1">
          <cell r="J1">
            <v>1.7453292519943295E-2</v>
          </cell>
        </row>
      </sheetData>
      <sheetData sheetId="10805">
        <row r="1">
          <cell r="J1">
            <v>1.7453292519943295E-2</v>
          </cell>
        </row>
      </sheetData>
      <sheetData sheetId="10806">
        <row r="1">
          <cell r="J1">
            <v>1.7453292519943295E-2</v>
          </cell>
        </row>
      </sheetData>
      <sheetData sheetId="10807">
        <row r="1">
          <cell r="J1">
            <v>1.7453292519943295E-2</v>
          </cell>
        </row>
      </sheetData>
      <sheetData sheetId="10808">
        <row r="1">
          <cell r="J1">
            <v>1.7453292519943295E-2</v>
          </cell>
        </row>
      </sheetData>
      <sheetData sheetId="10809">
        <row r="1">
          <cell r="J1">
            <v>1.7453292519943295E-2</v>
          </cell>
        </row>
      </sheetData>
      <sheetData sheetId="10810">
        <row r="1">
          <cell r="J1">
            <v>1.7453292519943295E-2</v>
          </cell>
        </row>
      </sheetData>
      <sheetData sheetId="10811">
        <row r="1">
          <cell r="J1">
            <v>1.7453292519943295E-2</v>
          </cell>
        </row>
      </sheetData>
      <sheetData sheetId="10812">
        <row r="1">
          <cell r="J1">
            <v>1.7453292519943295E-2</v>
          </cell>
        </row>
      </sheetData>
      <sheetData sheetId="10813">
        <row r="1">
          <cell r="J1">
            <v>1.7453292519943295E-2</v>
          </cell>
        </row>
      </sheetData>
      <sheetData sheetId="10814">
        <row r="1">
          <cell r="J1">
            <v>1.7453292519943295E-2</v>
          </cell>
        </row>
      </sheetData>
      <sheetData sheetId="10815">
        <row r="1">
          <cell r="J1">
            <v>1.7453292519943295E-2</v>
          </cell>
        </row>
      </sheetData>
      <sheetData sheetId="10816">
        <row r="1">
          <cell r="J1">
            <v>1.7453292519943295E-2</v>
          </cell>
        </row>
      </sheetData>
      <sheetData sheetId="10817">
        <row r="1">
          <cell r="J1">
            <v>1.7453292519943295E-2</v>
          </cell>
        </row>
      </sheetData>
      <sheetData sheetId="10818">
        <row r="1">
          <cell r="J1">
            <v>1.7453292519943295E-2</v>
          </cell>
        </row>
      </sheetData>
      <sheetData sheetId="10819">
        <row r="1">
          <cell r="J1">
            <v>1.7453292519943295E-2</v>
          </cell>
        </row>
      </sheetData>
      <sheetData sheetId="10820">
        <row r="1">
          <cell r="J1">
            <v>1.7453292519943295E-2</v>
          </cell>
        </row>
      </sheetData>
      <sheetData sheetId="10821">
        <row r="1">
          <cell r="J1">
            <v>1.7453292519943295E-2</v>
          </cell>
        </row>
      </sheetData>
      <sheetData sheetId="10822">
        <row r="1">
          <cell r="J1">
            <v>1.7453292519943295E-2</v>
          </cell>
        </row>
      </sheetData>
      <sheetData sheetId="10823">
        <row r="1">
          <cell r="J1">
            <v>1.7453292519943295E-2</v>
          </cell>
        </row>
      </sheetData>
      <sheetData sheetId="10824">
        <row r="1">
          <cell r="J1">
            <v>1.7453292519943295E-2</v>
          </cell>
        </row>
      </sheetData>
      <sheetData sheetId="10825">
        <row r="1">
          <cell r="J1">
            <v>1.7453292519943295E-2</v>
          </cell>
        </row>
      </sheetData>
      <sheetData sheetId="10826">
        <row r="1">
          <cell r="J1">
            <v>1.7453292519943295E-2</v>
          </cell>
        </row>
      </sheetData>
      <sheetData sheetId="10827">
        <row r="1">
          <cell r="J1">
            <v>1.7453292519943295E-2</v>
          </cell>
        </row>
      </sheetData>
      <sheetData sheetId="10828">
        <row r="1">
          <cell r="J1">
            <v>1.7453292519943295E-2</v>
          </cell>
        </row>
      </sheetData>
      <sheetData sheetId="10829">
        <row r="1">
          <cell r="J1">
            <v>1.7453292519943295E-2</v>
          </cell>
        </row>
      </sheetData>
      <sheetData sheetId="10830">
        <row r="1">
          <cell r="J1">
            <v>1.7453292519943295E-2</v>
          </cell>
        </row>
      </sheetData>
      <sheetData sheetId="10831">
        <row r="1">
          <cell r="J1">
            <v>1.7453292519943295E-2</v>
          </cell>
        </row>
      </sheetData>
      <sheetData sheetId="10832">
        <row r="1">
          <cell r="J1">
            <v>1.7453292519943295E-2</v>
          </cell>
        </row>
      </sheetData>
      <sheetData sheetId="10833">
        <row r="1">
          <cell r="J1">
            <v>1.7453292519943295E-2</v>
          </cell>
        </row>
      </sheetData>
      <sheetData sheetId="10834">
        <row r="1">
          <cell r="J1">
            <v>1.7453292519943295E-2</v>
          </cell>
        </row>
      </sheetData>
      <sheetData sheetId="10835">
        <row r="1">
          <cell r="J1">
            <v>1.7453292519943295E-2</v>
          </cell>
        </row>
      </sheetData>
      <sheetData sheetId="10836">
        <row r="1">
          <cell r="J1">
            <v>1.7453292519943295E-2</v>
          </cell>
        </row>
      </sheetData>
      <sheetData sheetId="10837">
        <row r="1">
          <cell r="J1">
            <v>1.7453292519943295E-2</v>
          </cell>
        </row>
      </sheetData>
      <sheetData sheetId="10838">
        <row r="1">
          <cell r="J1">
            <v>1.7453292519943295E-2</v>
          </cell>
        </row>
      </sheetData>
      <sheetData sheetId="10839">
        <row r="1">
          <cell r="J1">
            <v>1.7453292519943295E-2</v>
          </cell>
        </row>
      </sheetData>
      <sheetData sheetId="10840">
        <row r="1">
          <cell r="J1">
            <v>1.7453292519943295E-2</v>
          </cell>
        </row>
      </sheetData>
      <sheetData sheetId="10841">
        <row r="1">
          <cell r="J1">
            <v>1.7453292519943295E-2</v>
          </cell>
        </row>
      </sheetData>
      <sheetData sheetId="10842">
        <row r="1">
          <cell r="J1">
            <v>1.7453292519943295E-2</v>
          </cell>
        </row>
      </sheetData>
      <sheetData sheetId="10843">
        <row r="1">
          <cell r="J1">
            <v>1.7453292519943295E-2</v>
          </cell>
        </row>
      </sheetData>
      <sheetData sheetId="10844">
        <row r="1">
          <cell r="J1">
            <v>1.7453292519943295E-2</v>
          </cell>
        </row>
      </sheetData>
      <sheetData sheetId="10845">
        <row r="1">
          <cell r="J1">
            <v>1.7453292519943295E-2</v>
          </cell>
        </row>
      </sheetData>
      <sheetData sheetId="10846">
        <row r="1">
          <cell r="J1">
            <v>1.7453292519943295E-2</v>
          </cell>
        </row>
      </sheetData>
      <sheetData sheetId="10847">
        <row r="1">
          <cell r="J1">
            <v>1.7453292519943295E-2</v>
          </cell>
        </row>
      </sheetData>
      <sheetData sheetId="10848">
        <row r="1">
          <cell r="J1">
            <v>1.7453292519943295E-2</v>
          </cell>
        </row>
      </sheetData>
      <sheetData sheetId="10849">
        <row r="1">
          <cell r="J1">
            <v>1.7453292519943295E-2</v>
          </cell>
        </row>
      </sheetData>
      <sheetData sheetId="10850">
        <row r="1">
          <cell r="J1">
            <v>1.7453292519943295E-2</v>
          </cell>
        </row>
      </sheetData>
      <sheetData sheetId="10851">
        <row r="1">
          <cell r="J1">
            <v>1.7453292519943295E-2</v>
          </cell>
        </row>
      </sheetData>
      <sheetData sheetId="10852">
        <row r="1">
          <cell r="J1">
            <v>1.7453292519943295E-2</v>
          </cell>
        </row>
      </sheetData>
      <sheetData sheetId="10853">
        <row r="1">
          <cell r="J1">
            <v>1.7453292519943295E-2</v>
          </cell>
        </row>
      </sheetData>
      <sheetData sheetId="10854">
        <row r="1">
          <cell r="J1">
            <v>1.7453292519943295E-2</v>
          </cell>
        </row>
      </sheetData>
      <sheetData sheetId="10855">
        <row r="1">
          <cell r="J1">
            <v>1.7453292519943295E-2</v>
          </cell>
        </row>
      </sheetData>
      <sheetData sheetId="10856">
        <row r="1">
          <cell r="J1">
            <v>1.7453292519943295E-2</v>
          </cell>
        </row>
      </sheetData>
      <sheetData sheetId="10857">
        <row r="1">
          <cell r="J1">
            <v>1.7453292519943295E-2</v>
          </cell>
        </row>
      </sheetData>
      <sheetData sheetId="10858">
        <row r="1">
          <cell r="J1">
            <v>1.7453292519943295E-2</v>
          </cell>
        </row>
      </sheetData>
      <sheetData sheetId="10859">
        <row r="1">
          <cell r="J1">
            <v>1.7453292519943295E-2</v>
          </cell>
        </row>
      </sheetData>
      <sheetData sheetId="10860">
        <row r="1">
          <cell r="J1">
            <v>1.7453292519943295E-2</v>
          </cell>
        </row>
      </sheetData>
      <sheetData sheetId="10861">
        <row r="1">
          <cell r="J1">
            <v>1.7453292519943295E-2</v>
          </cell>
        </row>
      </sheetData>
      <sheetData sheetId="10862">
        <row r="1">
          <cell r="J1">
            <v>1.7453292519943295E-2</v>
          </cell>
        </row>
      </sheetData>
      <sheetData sheetId="10863">
        <row r="1">
          <cell r="J1">
            <v>1.7453292519943295E-2</v>
          </cell>
        </row>
      </sheetData>
      <sheetData sheetId="10864">
        <row r="1">
          <cell r="J1">
            <v>1.7453292519943295E-2</v>
          </cell>
        </row>
      </sheetData>
      <sheetData sheetId="10865">
        <row r="1">
          <cell r="J1">
            <v>1.7453292519943295E-2</v>
          </cell>
        </row>
      </sheetData>
      <sheetData sheetId="10866">
        <row r="1">
          <cell r="J1">
            <v>1.7453292519943295E-2</v>
          </cell>
        </row>
      </sheetData>
      <sheetData sheetId="10867">
        <row r="1">
          <cell r="J1">
            <v>1.7453292519943295E-2</v>
          </cell>
        </row>
      </sheetData>
      <sheetData sheetId="10868">
        <row r="1">
          <cell r="J1">
            <v>1.7453292519943295E-2</v>
          </cell>
        </row>
      </sheetData>
      <sheetData sheetId="10869">
        <row r="1">
          <cell r="J1">
            <v>1.7453292519943295E-2</v>
          </cell>
        </row>
      </sheetData>
      <sheetData sheetId="10870">
        <row r="1">
          <cell r="J1">
            <v>1.7453292519943295E-2</v>
          </cell>
        </row>
      </sheetData>
      <sheetData sheetId="10871">
        <row r="1">
          <cell r="J1">
            <v>1.7453292519943295E-2</v>
          </cell>
        </row>
      </sheetData>
      <sheetData sheetId="10872">
        <row r="1">
          <cell r="J1">
            <v>1.7453292519943295E-2</v>
          </cell>
        </row>
      </sheetData>
      <sheetData sheetId="10873">
        <row r="1">
          <cell r="J1">
            <v>1.7453292519943295E-2</v>
          </cell>
        </row>
      </sheetData>
      <sheetData sheetId="10874">
        <row r="1">
          <cell r="J1">
            <v>1.7453292519943295E-2</v>
          </cell>
        </row>
      </sheetData>
      <sheetData sheetId="10875">
        <row r="1">
          <cell r="J1">
            <v>1.7453292519943295E-2</v>
          </cell>
        </row>
      </sheetData>
      <sheetData sheetId="10876">
        <row r="1">
          <cell r="J1">
            <v>1.7453292519943295E-2</v>
          </cell>
        </row>
      </sheetData>
      <sheetData sheetId="10877">
        <row r="1">
          <cell r="J1">
            <v>1.7453292519943295E-2</v>
          </cell>
        </row>
      </sheetData>
      <sheetData sheetId="10878">
        <row r="1">
          <cell r="J1">
            <v>1.7453292519943295E-2</v>
          </cell>
        </row>
      </sheetData>
      <sheetData sheetId="10879">
        <row r="1">
          <cell r="J1">
            <v>1.7453292519943295E-2</v>
          </cell>
        </row>
      </sheetData>
      <sheetData sheetId="10880">
        <row r="1">
          <cell r="J1">
            <v>1.7453292519943295E-2</v>
          </cell>
        </row>
      </sheetData>
      <sheetData sheetId="10881">
        <row r="1">
          <cell r="J1">
            <v>1.7453292519943295E-2</v>
          </cell>
        </row>
      </sheetData>
      <sheetData sheetId="10882">
        <row r="1">
          <cell r="J1">
            <v>1.7453292519943295E-2</v>
          </cell>
        </row>
      </sheetData>
      <sheetData sheetId="10883">
        <row r="1">
          <cell r="J1">
            <v>1.7453292519943295E-2</v>
          </cell>
        </row>
      </sheetData>
      <sheetData sheetId="10884">
        <row r="1">
          <cell r="J1">
            <v>1.7453292519943295E-2</v>
          </cell>
        </row>
      </sheetData>
      <sheetData sheetId="10885">
        <row r="1">
          <cell r="J1">
            <v>1.7453292519943295E-2</v>
          </cell>
        </row>
      </sheetData>
      <sheetData sheetId="10886">
        <row r="1">
          <cell r="J1">
            <v>1.7453292519943295E-2</v>
          </cell>
        </row>
      </sheetData>
      <sheetData sheetId="10887">
        <row r="1">
          <cell r="J1">
            <v>1.7453292519943295E-2</v>
          </cell>
        </row>
      </sheetData>
      <sheetData sheetId="10888">
        <row r="1">
          <cell r="J1">
            <v>1.7453292519943295E-2</v>
          </cell>
        </row>
      </sheetData>
      <sheetData sheetId="10889">
        <row r="1">
          <cell r="J1">
            <v>1.7453292519943295E-2</v>
          </cell>
        </row>
      </sheetData>
      <sheetData sheetId="10890">
        <row r="1">
          <cell r="J1">
            <v>1.7453292519943295E-2</v>
          </cell>
        </row>
      </sheetData>
      <sheetData sheetId="10891">
        <row r="1">
          <cell r="J1">
            <v>1.7453292519943295E-2</v>
          </cell>
        </row>
      </sheetData>
      <sheetData sheetId="10892">
        <row r="1">
          <cell r="J1">
            <v>1.7453292519943295E-2</v>
          </cell>
        </row>
      </sheetData>
      <sheetData sheetId="10893">
        <row r="1">
          <cell r="J1">
            <v>1.7453292519943295E-2</v>
          </cell>
        </row>
      </sheetData>
      <sheetData sheetId="10894">
        <row r="1">
          <cell r="J1">
            <v>1.7453292519943295E-2</v>
          </cell>
        </row>
      </sheetData>
      <sheetData sheetId="10895">
        <row r="1">
          <cell r="J1">
            <v>1.7453292519943295E-2</v>
          </cell>
        </row>
      </sheetData>
      <sheetData sheetId="10896">
        <row r="1">
          <cell r="J1">
            <v>1.7453292519943295E-2</v>
          </cell>
        </row>
      </sheetData>
      <sheetData sheetId="10897">
        <row r="1">
          <cell r="J1">
            <v>1.7453292519943295E-2</v>
          </cell>
        </row>
      </sheetData>
      <sheetData sheetId="10898">
        <row r="1">
          <cell r="J1">
            <v>1.7453292519943295E-2</v>
          </cell>
        </row>
      </sheetData>
      <sheetData sheetId="10899">
        <row r="1">
          <cell r="J1">
            <v>1.7453292519943295E-2</v>
          </cell>
        </row>
      </sheetData>
      <sheetData sheetId="10900">
        <row r="1">
          <cell r="J1">
            <v>1.7453292519943295E-2</v>
          </cell>
        </row>
      </sheetData>
      <sheetData sheetId="10901">
        <row r="1">
          <cell r="J1">
            <v>1.7453292519943295E-2</v>
          </cell>
        </row>
      </sheetData>
      <sheetData sheetId="10902">
        <row r="1">
          <cell r="J1">
            <v>1.7453292519943295E-2</v>
          </cell>
        </row>
      </sheetData>
      <sheetData sheetId="10903">
        <row r="1">
          <cell r="J1">
            <v>1.7453292519943295E-2</v>
          </cell>
        </row>
      </sheetData>
      <sheetData sheetId="10904">
        <row r="1">
          <cell r="J1">
            <v>1.7453292519943295E-2</v>
          </cell>
        </row>
      </sheetData>
      <sheetData sheetId="10905">
        <row r="1">
          <cell r="J1">
            <v>1.7453292519943295E-2</v>
          </cell>
        </row>
      </sheetData>
      <sheetData sheetId="10906">
        <row r="1">
          <cell r="J1">
            <v>1.7453292519943295E-2</v>
          </cell>
        </row>
      </sheetData>
      <sheetData sheetId="10907">
        <row r="1">
          <cell r="J1">
            <v>1.7453292519943295E-2</v>
          </cell>
        </row>
      </sheetData>
      <sheetData sheetId="10908">
        <row r="1">
          <cell r="J1">
            <v>1.7453292519943295E-2</v>
          </cell>
        </row>
      </sheetData>
      <sheetData sheetId="10909">
        <row r="1">
          <cell r="J1">
            <v>1.7453292519943295E-2</v>
          </cell>
        </row>
      </sheetData>
      <sheetData sheetId="10910">
        <row r="1">
          <cell r="J1">
            <v>1.7453292519943295E-2</v>
          </cell>
        </row>
      </sheetData>
      <sheetData sheetId="10911">
        <row r="1">
          <cell r="J1">
            <v>1.7453292519943295E-2</v>
          </cell>
        </row>
      </sheetData>
      <sheetData sheetId="10912">
        <row r="1">
          <cell r="J1">
            <v>1.7453292519943295E-2</v>
          </cell>
        </row>
      </sheetData>
      <sheetData sheetId="10913">
        <row r="1">
          <cell r="J1">
            <v>1.7453292519943295E-2</v>
          </cell>
        </row>
      </sheetData>
      <sheetData sheetId="10914">
        <row r="1">
          <cell r="J1">
            <v>1.7453292519943295E-2</v>
          </cell>
        </row>
      </sheetData>
      <sheetData sheetId="10915">
        <row r="1">
          <cell r="J1">
            <v>1.7453292519943295E-2</v>
          </cell>
        </row>
      </sheetData>
      <sheetData sheetId="10916">
        <row r="1">
          <cell r="J1">
            <v>1.7453292519943295E-2</v>
          </cell>
        </row>
      </sheetData>
      <sheetData sheetId="10917">
        <row r="1">
          <cell r="J1">
            <v>1.7453292519943295E-2</v>
          </cell>
        </row>
      </sheetData>
      <sheetData sheetId="10918">
        <row r="1">
          <cell r="J1">
            <v>1.7453292519943295E-2</v>
          </cell>
        </row>
      </sheetData>
      <sheetData sheetId="10919">
        <row r="1">
          <cell r="J1">
            <v>1.7453292519943295E-2</v>
          </cell>
        </row>
      </sheetData>
      <sheetData sheetId="10920">
        <row r="1">
          <cell r="J1">
            <v>1.7453292519943295E-2</v>
          </cell>
        </row>
      </sheetData>
      <sheetData sheetId="10921">
        <row r="1">
          <cell r="J1">
            <v>1.7453292519943295E-2</v>
          </cell>
        </row>
      </sheetData>
      <sheetData sheetId="10922">
        <row r="1">
          <cell r="J1">
            <v>1.7453292519943295E-2</v>
          </cell>
        </row>
      </sheetData>
      <sheetData sheetId="10923">
        <row r="1">
          <cell r="J1">
            <v>1.7453292519943295E-2</v>
          </cell>
        </row>
      </sheetData>
      <sheetData sheetId="10924">
        <row r="1">
          <cell r="J1">
            <v>1.7453292519943295E-2</v>
          </cell>
        </row>
      </sheetData>
      <sheetData sheetId="10925">
        <row r="1">
          <cell r="J1">
            <v>1.7453292519943295E-2</v>
          </cell>
        </row>
      </sheetData>
      <sheetData sheetId="10926">
        <row r="1">
          <cell r="J1">
            <v>1.7453292519943295E-2</v>
          </cell>
        </row>
      </sheetData>
      <sheetData sheetId="10927">
        <row r="1">
          <cell r="J1">
            <v>1.7453292519943295E-2</v>
          </cell>
        </row>
      </sheetData>
      <sheetData sheetId="10928">
        <row r="1">
          <cell r="J1">
            <v>1.7453292519943295E-2</v>
          </cell>
        </row>
      </sheetData>
      <sheetData sheetId="10929">
        <row r="1">
          <cell r="J1">
            <v>1.7453292519943295E-2</v>
          </cell>
        </row>
      </sheetData>
      <sheetData sheetId="10930">
        <row r="1">
          <cell r="J1">
            <v>1.7453292519943295E-2</v>
          </cell>
        </row>
      </sheetData>
      <sheetData sheetId="10931">
        <row r="1">
          <cell r="J1">
            <v>1.7453292519943295E-2</v>
          </cell>
        </row>
      </sheetData>
      <sheetData sheetId="10932">
        <row r="1">
          <cell r="J1">
            <v>1.7453292519943295E-2</v>
          </cell>
        </row>
      </sheetData>
      <sheetData sheetId="10933">
        <row r="1">
          <cell r="J1">
            <v>1.7453292519943295E-2</v>
          </cell>
        </row>
      </sheetData>
      <sheetData sheetId="10934">
        <row r="1">
          <cell r="J1">
            <v>1.7453292519943295E-2</v>
          </cell>
        </row>
      </sheetData>
      <sheetData sheetId="10935">
        <row r="1">
          <cell r="J1">
            <v>1.7453292519943295E-2</v>
          </cell>
        </row>
      </sheetData>
      <sheetData sheetId="10936">
        <row r="1">
          <cell r="J1">
            <v>1.7453292519943295E-2</v>
          </cell>
        </row>
      </sheetData>
      <sheetData sheetId="10937">
        <row r="1">
          <cell r="J1">
            <v>1.7453292519943295E-2</v>
          </cell>
        </row>
      </sheetData>
      <sheetData sheetId="10938">
        <row r="1">
          <cell r="J1">
            <v>1.7453292519943295E-2</v>
          </cell>
        </row>
      </sheetData>
      <sheetData sheetId="10939">
        <row r="1">
          <cell r="J1">
            <v>1.7453292519943295E-2</v>
          </cell>
        </row>
      </sheetData>
      <sheetData sheetId="10940">
        <row r="1">
          <cell r="J1">
            <v>1.7453292519943295E-2</v>
          </cell>
        </row>
      </sheetData>
      <sheetData sheetId="10941">
        <row r="1">
          <cell r="J1">
            <v>1.7453292519943295E-2</v>
          </cell>
        </row>
      </sheetData>
      <sheetData sheetId="10942">
        <row r="1">
          <cell r="J1">
            <v>1.7453292519943295E-2</v>
          </cell>
        </row>
      </sheetData>
      <sheetData sheetId="10943">
        <row r="1">
          <cell r="J1">
            <v>1.7453292519943295E-2</v>
          </cell>
        </row>
      </sheetData>
      <sheetData sheetId="10944">
        <row r="1">
          <cell r="J1">
            <v>1.7453292519943295E-2</v>
          </cell>
        </row>
      </sheetData>
      <sheetData sheetId="10945">
        <row r="1">
          <cell r="J1">
            <v>1.7453292519943295E-2</v>
          </cell>
        </row>
      </sheetData>
      <sheetData sheetId="10946">
        <row r="1">
          <cell r="J1">
            <v>1.7453292519943295E-2</v>
          </cell>
        </row>
      </sheetData>
      <sheetData sheetId="10947">
        <row r="1">
          <cell r="J1">
            <v>1.7453292519943295E-2</v>
          </cell>
        </row>
      </sheetData>
      <sheetData sheetId="10948">
        <row r="1">
          <cell r="J1">
            <v>1.7453292519943295E-2</v>
          </cell>
        </row>
      </sheetData>
      <sheetData sheetId="10949">
        <row r="1">
          <cell r="J1">
            <v>1.7453292519943295E-2</v>
          </cell>
        </row>
      </sheetData>
      <sheetData sheetId="10950">
        <row r="1">
          <cell r="J1">
            <v>1.7453292519943295E-2</v>
          </cell>
        </row>
      </sheetData>
      <sheetData sheetId="10951">
        <row r="1">
          <cell r="J1">
            <v>1.7453292519943295E-2</v>
          </cell>
        </row>
      </sheetData>
      <sheetData sheetId="10952">
        <row r="1">
          <cell r="J1">
            <v>1.7453292519943295E-2</v>
          </cell>
        </row>
      </sheetData>
      <sheetData sheetId="10953">
        <row r="1">
          <cell r="J1">
            <v>1.7453292519943295E-2</v>
          </cell>
        </row>
      </sheetData>
      <sheetData sheetId="10954">
        <row r="1">
          <cell r="J1">
            <v>1.7453292519943295E-2</v>
          </cell>
        </row>
      </sheetData>
      <sheetData sheetId="10955">
        <row r="1">
          <cell r="J1">
            <v>1.7453292519943295E-2</v>
          </cell>
        </row>
      </sheetData>
      <sheetData sheetId="10956">
        <row r="1">
          <cell r="J1">
            <v>1.7453292519943295E-2</v>
          </cell>
        </row>
      </sheetData>
      <sheetData sheetId="10957">
        <row r="1">
          <cell r="J1">
            <v>1.7453292519943295E-2</v>
          </cell>
        </row>
      </sheetData>
      <sheetData sheetId="10958">
        <row r="1">
          <cell r="J1">
            <v>1.7453292519943295E-2</v>
          </cell>
        </row>
      </sheetData>
      <sheetData sheetId="10959">
        <row r="1">
          <cell r="J1">
            <v>1.7453292519943295E-2</v>
          </cell>
        </row>
      </sheetData>
      <sheetData sheetId="10960">
        <row r="1">
          <cell r="J1">
            <v>1.7453292519943295E-2</v>
          </cell>
        </row>
      </sheetData>
      <sheetData sheetId="10961">
        <row r="1">
          <cell r="J1">
            <v>1.7453292519943295E-2</v>
          </cell>
        </row>
      </sheetData>
      <sheetData sheetId="10962">
        <row r="1">
          <cell r="J1">
            <v>1.7453292519943295E-2</v>
          </cell>
        </row>
      </sheetData>
      <sheetData sheetId="10963">
        <row r="1">
          <cell r="J1">
            <v>1.7453292519943295E-2</v>
          </cell>
        </row>
      </sheetData>
      <sheetData sheetId="10964">
        <row r="1">
          <cell r="J1">
            <v>1.7453292519943295E-2</v>
          </cell>
        </row>
      </sheetData>
      <sheetData sheetId="10965">
        <row r="1">
          <cell r="J1">
            <v>1.7453292519943295E-2</v>
          </cell>
        </row>
      </sheetData>
      <sheetData sheetId="10966">
        <row r="1">
          <cell r="J1">
            <v>1.7453292519943295E-2</v>
          </cell>
        </row>
      </sheetData>
      <sheetData sheetId="10967">
        <row r="1">
          <cell r="J1">
            <v>1.7453292519943295E-2</v>
          </cell>
        </row>
      </sheetData>
      <sheetData sheetId="10968">
        <row r="1">
          <cell r="J1">
            <v>1.7453292519943295E-2</v>
          </cell>
        </row>
      </sheetData>
      <sheetData sheetId="10969">
        <row r="1">
          <cell r="J1">
            <v>1.7453292519943295E-2</v>
          </cell>
        </row>
      </sheetData>
      <sheetData sheetId="10970">
        <row r="1">
          <cell r="J1">
            <v>1.7453292519943295E-2</v>
          </cell>
        </row>
      </sheetData>
      <sheetData sheetId="10971">
        <row r="1">
          <cell r="J1">
            <v>1.7453292519943295E-2</v>
          </cell>
        </row>
      </sheetData>
      <sheetData sheetId="10972">
        <row r="1">
          <cell r="J1">
            <v>1.7453292519943295E-2</v>
          </cell>
        </row>
      </sheetData>
      <sheetData sheetId="10973">
        <row r="1">
          <cell r="J1">
            <v>1.7453292519943295E-2</v>
          </cell>
        </row>
      </sheetData>
      <sheetData sheetId="10974">
        <row r="1">
          <cell r="J1">
            <v>1.7453292519943295E-2</v>
          </cell>
        </row>
      </sheetData>
      <sheetData sheetId="10975">
        <row r="1">
          <cell r="J1">
            <v>1.7453292519943295E-2</v>
          </cell>
        </row>
      </sheetData>
      <sheetData sheetId="10976">
        <row r="1">
          <cell r="J1">
            <v>1.7453292519943295E-2</v>
          </cell>
        </row>
      </sheetData>
      <sheetData sheetId="10977">
        <row r="1">
          <cell r="J1">
            <v>1.7453292519943295E-2</v>
          </cell>
        </row>
      </sheetData>
      <sheetData sheetId="10978">
        <row r="1">
          <cell r="J1">
            <v>1.7453292519943295E-2</v>
          </cell>
        </row>
      </sheetData>
      <sheetData sheetId="10979">
        <row r="1">
          <cell r="J1">
            <v>1.7453292519943295E-2</v>
          </cell>
        </row>
      </sheetData>
      <sheetData sheetId="10980">
        <row r="1">
          <cell r="J1">
            <v>1.7453292519943295E-2</v>
          </cell>
        </row>
      </sheetData>
      <sheetData sheetId="10981">
        <row r="1">
          <cell r="J1">
            <v>1.7453292519943295E-2</v>
          </cell>
        </row>
      </sheetData>
      <sheetData sheetId="10982">
        <row r="1">
          <cell r="J1">
            <v>1.7453292519943295E-2</v>
          </cell>
        </row>
      </sheetData>
      <sheetData sheetId="10983">
        <row r="1">
          <cell r="J1">
            <v>1.7453292519943295E-2</v>
          </cell>
        </row>
      </sheetData>
      <sheetData sheetId="10984">
        <row r="1">
          <cell r="J1">
            <v>1.7453292519943295E-2</v>
          </cell>
        </row>
      </sheetData>
      <sheetData sheetId="10985">
        <row r="1">
          <cell r="J1">
            <v>1.7453292519943295E-2</v>
          </cell>
        </row>
      </sheetData>
      <sheetData sheetId="10986">
        <row r="1">
          <cell r="J1">
            <v>1.7453292519943295E-2</v>
          </cell>
        </row>
      </sheetData>
      <sheetData sheetId="10987">
        <row r="1">
          <cell r="J1">
            <v>1.7453292519943295E-2</v>
          </cell>
        </row>
      </sheetData>
      <sheetData sheetId="10988">
        <row r="1">
          <cell r="J1">
            <v>1.7453292519943295E-2</v>
          </cell>
        </row>
      </sheetData>
      <sheetData sheetId="10989">
        <row r="1">
          <cell r="J1">
            <v>1.7453292519943295E-2</v>
          </cell>
        </row>
      </sheetData>
      <sheetData sheetId="10990">
        <row r="1">
          <cell r="J1">
            <v>1.7453292519943295E-2</v>
          </cell>
        </row>
      </sheetData>
      <sheetData sheetId="10991">
        <row r="1">
          <cell r="J1">
            <v>1.7453292519943295E-2</v>
          </cell>
        </row>
      </sheetData>
      <sheetData sheetId="10992">
        <row r="1">
          <cell r="J1">
            <v>1.7453292519943295E-2</v>
          </cell>
        </row>
      </sheetData>
      <sheetData sheetId="10993">
        <row r="1">
          <cell r="J1">
            <v>1.7453292519943295E-2</v>
          </cell>
        </row>
      </sheetData>
      <sheetData sheetId="10994">
        <row r="1">
          <cell r="J1">
            <v>1.7453292519943295E-2</v>
          </cell>
        </row>
      </sheetData>
      <sheetData sheetId="10995">
        <row r="1">
          <cell r="J1">
            <v>1.7453292519943295E-2</v>
          </cell>
        </row>
      </sheetData>
      <sheetData sheetId="10996">
        <row r="1">
          <cell r="J1">
            <v>1.7453292519943295E-2</v>
          </cell>
        </row>
      </sheetData>
      <sheetData sheetId="10997">
        <row r="1">
          <cell r="J1">
            <v>1.7453292519943295E-2</v>
          </cell>
        </row>
      </sheetData>
      <sheetData sheetId="10998">
        <row r="1">
          <cell r="J1">
            <v>1.7453292519943295E-2</v>
          </cell>
        </row>
      </sheetData>
      <sheetData sheetId="10999">
        <row r="1">
          <cell r="J1">
            <v>1.7453292519943295E-2</v>
          </cell>
        </row>
      </sheetData>
      <sheetData sheetId="11000">
        <row r="1">
          <cell r="J1">
            <v>1.7453292519943295E-2</v>
          </cell>
        </row>
      </sheetData>
      <sheetData sheetId="11001">
        <row r="1">
          <cell r="J1">
            <v>1.7453292519943295E-2</v>
          </cell>
        </row>
      </sheetData>
      <sheetData sheetId="11002">
        <row r="1">
          <cell r="J1">
            <v>1.7453292519943295E-2</v>
          </cell>
        </row>
      </sheetData>
      <sheetData sheetId="11003">
        <row r="1">
          <cell r="J1">
            <v>1.7453292519943295E-2</v>
          </cell>
        </row>
      </sheetData>
      <sheetData sheetId="11004">
        <row r="1">
          <cell r="J1">
            <v>1.7453292519943295E-2</v>
          </cell>
        </row>
      </sheetData>
      <sheetData sheetId="11005">
        <row r="1">
          <cell r="J1">
            <v>1.7453292519943295E-2</v>
          </cell>
        </row>
      </sheetData>
      <sheetData sheetId="11006">
        <row r="1">
          <cell r="J1">
            <v>1.7453292519943295E-2</v>
          </cell>
        </row>
      </sheetData>
      <sheetData sheetId="11007">
        <row r="1">
          <cell r="J1">
            <v>1.7453292519943295E-2</v>
          </cell>
        </row>
      </sheetData>
      <sheetData sheetId="11008">
        <row r="1">
          <cell r="J1">
            <v>1.7453292519943295E-2</v>
          </cell>
        </row>
      </sheetData>
      <sheetData sheetId="11009">
        <row r="1">
          <cell r="J1">
            <v>1.7453292519943295E-2</v>
          </cell>
        </row>
      </sheetData>
      <sheetData sheetId="11010">
        <row r="1">
          <cell r="J1">
            <v>1.7453292519943295E-2</v>
          </cell>
        </row>
      </sheetData>
      <sheetData sheetId="11011">
        <row r="1">
          <cell r="J1">
            <v>1.7453292519943295E-2</v>
          </cell>
        </row>
      </sheetData>
      <sheetData sheetId="11012">
        <row r="1">
          <cell r="J1">
            <v>1.7453292519943295E-2</v>
          </cell>
        </row>
      </sheetData>
      <sheetData sheetId="11013">
        <row r="1">
          <cell r="J1">
            <v>1.7453292519943295E-2</v>
          </cell>
        </row>
      </sheetData>
      <sheetData sheetId="11014">
        <row r="1">
          <cell r="J1">
            <v>1.7453292519943295E-2</v>
          </cell>
        </row>
      </sheetData>
      <sheetData sheetId="11015">
        <row r="1">
          <cell r="J1">
            <v>1.7453292519943295E-2</v>
          </cell>
        </row>
      </sheetData>
      <sheetData sheetId="11016">
        <row r="1">
          <cell r="J1">
            <v>1.7453292519943295E-2</v>
          </cell>
        </row>
      </sheetData>
      <sheetData sheetId="11017">
        <row r="1">
          <cell r="J1">
            <v>1.7453292519943295E-2</v>
          </cell>
        </row>
      </sheetData>
      <sheetData sheetId="11018">
        <row r="1">
          <cell r="J1">
            <v>1.7453292519943295E-2</v>
          </cell>
        </row>
      </sheetData>
      <sheetData sheetId="11019">
        <row r="1">
          <cell r="J1">
            <v>1.7453292519943295E-2</v>
          </cell>
        </row>
      </sheetData>
      <sheetData sheetId="11020">
        <row r="1">
          <cell r="J1">
            <v>1.7453292519943295E-2</v>
          </cell>
        </row>
      </sheetData>
      <sheetData sheetId="11021">
        <row r="1">
          <cell r="J1">
            <v>1.7453292519943295E-2</v>
          </cell>
        </row>
      </sheetData>
      <sheetData sheetId="11022">
        <row r="1">
          <cell r="J1">
            <v>1.7453292519943295E-2</v>
          </cell>
        </row>
      </sheetData>
      <sheetData sheetId="11023">
        <row r="1">
          <cell r="J1">
            <v>1.7453292519943295E-2</v>
          </cell>
        </row>
      </sheetData>
      <sheetData sheetId="11024">
        <row r="1">
          <cell r="J1">
            <v>1.7453292519943295E-2</v>
          </cell>
        </row>
      </sheetData>
      <sheetData sheetId="11025">
        <row r="1">
          <cell r="J1">
            <v>1.7453292519943295E-2</v>
          </cell>
        </row>
      </sheetData>
      <sheetData sheetId="11026">
        <row r="1">
          <cell r="J1">
            <v>1.7453292519943295E-2</v>
          </cell>
        </row>
      </sheetData>
      <sheetData sheetId="11027">
        <row r="1">
          <cell r="J1">
            <v>1.7453292519943295E-2</v>
          </cell>
        </row>
      </sheetData>
      <sheetData sheetId="11028">
        <row r="1">
          <cell r="J1">
            <v>1.7453292519943295E-2</v>
          </cell>
        </row>
      </sheetData>
      <sheetData sheetId="11029">
        <row r="1">
          <cell r="J1">
            <v>1.7453292519943295E-2</v>
          </cell>
        </row>
      </sheetData>
      <sheetData sheetId="11030">
        <row r="1">
          <cell r="J1">
            <v>1.7453292519943295E-2</v>
          </cell>
        </row>
      </sheetData>
      <sheetData sheetId="11031">
        <row r="1">
          <cell r="J1">
            <v>1.7453292519943295E-2</v>
          </cell>
        </row>
      </sheetData>
      <sheetData sheetId="11032">
        <row r="1">
          <cell r="J1">
            <v>1.7453292519943295E-2</v>
          </cell>
        </row>
      </sheetData>
      <sheetData sheetId="11033">
        <row r="1">
          <cell r="J1">
            <v>1.7453292519943295E-2</v>
          </cell>
        </row>
      </sheetData>
      <sheetData sheetId="11034">
        <row r="1">
          <cell r="J1">
            <v>1.7453292519943295E-2</v>
          </cell>
        </row>
      </sheetData>
      <sheetData sheetId="11035">
        <row r="1">
          <cell r="J1">
            <v>1.7453292519943295E-2</v>
          </cell>
        </row>
      </sheetData>
      <sheetData sheetId="11036">
        <row r="1">
          <cell r="J1">
            <v>1.7453292519943295E-2</v>
          </cell>
        </row>
      </sheetData>
      <sheetData sheetId="11037">
        <row r="1">
          <cell r="J1">
            <v>1.7453292519943295E-2</v>
          </cell>
        </row>
      </sheetData>
      <sheetData sheetId="11038">
        <row r="1">
          <cell r="J1">
            <v>1.7453292519943295E-2</v>
          </cell>
        </row>
      </sheetData>
      <sheetData sheetId="11039">
        <row r="1">
          <cell r="J1">
            <v>1.7453292519943295E-2</v>
          </cell>
        </row>
      </sheetData>
      <sheetData sheetId="11040">
        <row r="1">
          <cell r="J1">
            <v>1.7453292519943295E-2</v>
          </cell>
        </row>
      </sheetData>
      <sheetData sheetId="11041">
        <row r="1">
          <cell r="J1">
            <v>1.7453292519943295E-2</v>
          </cell>
        </row>
      </sheetData>
      <sheetData sheetId="11042">
        <row r="1">
          <cell r="J1">
            <v>1.7453292519943295E-2</v>
          </cell>
        </row>
      </sheetData>
      <sheetData sheetId="11043">
        <row r="1">
          <cell r="J1">
            <v>1.7453292519943295E-2</v>
          </cell>
        </row>
      </sheetData>
      <sheetData sheetId="11044">
        <row r="1">
          <cell r="J1">
            <v>1.7453292519943295E-2</v>
          </cell>
        </row>
      </sheetData>
      <sheetData sheetId="11045">
        <row r="1">
          <cell r="J1">
            <v>1.7453292519943295E-2</v>
          </cell>
        </row>
      </sheetData>
      <sheetData sheetId="11046">
        <row r="1">
          <cell r="J1">
            <v>1.7453292519943295E-2</v>
          </cell>
        </row>
      </sheetData>
      <sheetData sheetId="11047">
        <row r="1">
          <cell r="J1">
            <v>1.7453292519943295E-2</v>
          </cell>
        </row>
      </sheetData>
      <sheetData sheetId="11048">
        <row r="1">
          <cell r="J1">
            <v>1.7453292519943295E-2</v>
          </cell>
        </row>
      </sheetData>
      <sheetData sheetId="11049">
        <row r="1">
          <cell r="J1">
            <v>1.7453292519943295E-2</v>
          </cell>
        </row>
      </sheetData>
      <sheetData sheetId="11050">
        <row r="1">
          <cell r="J1">
            <v>1.7453292519943295E-2</v>
          </cell>
        </row>
      </sheetData>
      <sheetData sheetId="11051">
        <row r="1">
          <cell r="J1">
            <v>1.7453292519943295E-2</v>
          </cell>
        </row>
      </sheetData>
      <sheetData sheetId="11052">
        <row r="1">
          <cell r="J1">
            <v>1.7453292519943295E-2</v>
          </cell>
        </row>
      </sheetData>
      <sheetData sheetId="11053">
        <row r="1">
          <cell r="J1">
            <v>1.7453292519943295E-2</v>
          </cell>
        </row>
      </sheetData>
      <sheetData sheetId="11054">
        <row r="1">
          <cell r="J1">
            <v>1.7453292519943295E-2</v>
          </cell>
        </row>
      </sheetData>
      <sheetData sheetId="11055">
        <row r="1">
          <cell r="J1">
            <v>1.7453292519943295E-2</v>
          </cell>
        </row>
      </sheetData>
      <sheetData sheetId="11056">
        <row r="1">
          <cell r="J1">
            <v>1.7453292519943295E-2</v>
          </cell>
        </row>
      </sheetData>
      <sheetData sheetId="11057">
        <row r="1">
          <cell r="J1">
            <v>1.7453292519943295E-2</v>
          </cell>
        </row>
      </sheetData>
      <sheetData sheetId="11058">
        <row r="1">
          <cell r="J1">
            <v>1.7453292519943295E-2</v>
          </cell>
        </row>
      </sheetData>
      <sheetData sheetId="11059">
        <row r="1">
          <cell r="J1">
            <v>1.7453292519943295E-2</v>
          </cell>
        </row>
      </sheetData>
      <sheetData sheetId="11060">
        <row r="1">
          <cell r="J1">
            <v>1.7453292519943295E-2</v>
          </cell>
        </row>
      </sheetData>
      <sheetData sheetId="11061">
        <row r="1">
          <cell r="J1">
            <v>1.7453292519943295E-2</v>
          </cell>
        </row>
      </sheetData>
      <sheetData sheetId="11062">
        <row r="1">
          <cell r="J1">
            <v>1.7453292519943295E-2</v>
          </cell>
        </row>
      </sheetData>
      <sheetData sheetId="11063">
        <row r="1">
          <cell r="J1">
            <v>1.7453292519943295E-2</v>
          </cell>
        </row>
      </sheetData>
      <sheetData sheetId="11064">
        <row r="1">
          <cell r="J1">
            <v>1.7453292519943295E-2</v>
          </cell>
        </row>
      </sheetData>
      <sheetData sheetId="11065">
        <row r="1">
          <cell r="J1">
            <v>1.7453292519943295E-2</v>
          </cell>
        </row>
      </sheetData>
      <sheetData sheetId="11066">
        <row r="1">
          <cell r="J1">
            <v>1.7453292519943295E-2</v>
          </cell>
        </row>
      </sheetData>
      <sheetData sheetId="11067">
        <row r="1">
          <cell r="J1">
            <v>1.7453292519943295E-2</v>
          </cell>
        </row>
      </sheetData>
      <sheetData sheetId="11068">
        <row r="1">
          <cell r="J1">
            <v>1.7453292519943295E-2</v>
          </cell>
        </row>
      </sheetData>
      <sheetData sheetId="11069">
        <row r="1">
          <cell r="J1">
            <v>1.7453292519943295E-2</v>
          </cell>
        </row>
      </sheetData>
      <sheetData sheetId="11070">
        <row r="1">
          <cell r="J1">
            <v>1.7453292519943295E-2</v>
          </cell>
        </row>
      </sheetData>
      <sheetData sheetId="11071">
        <row r="1">
          <cell r="J1">
            <v>1.7453292519943295E-2</v>
          </cell>
        </row>
      </sheetData>
      <sheetData sheetId="11072">
        <row r="1">
          <cell r="J1">
            <v>1.7453292519943295E-2</v>
          </cell>
        </row>
      </sheetData>
      <sheetData sheetId="11073">
        <row r="1">
          <cell r="J1">
            <v>1.7453292519943295E-2</v>
          </cell>
        </row>
      </sheetData>
      <sheetData sheetId="11074">
        <row r="1">
          <cell r="J1">
            <v>1.7453292519943295E-2</v>
          </cell>
        </row>
      </sheetData>
      <sheetData sheetId="11075">
        <row r="1">
          <cell r="J1">
            <v>1.7453292519943295E-2</v>
          </cell>
        </row>
      </sheetData>
      <sheetData sheetId="11076">
        <row r="1">
          <cell r="J1">
            <v>1.7453292519943295E-2</v>
          </cell>
        </row>
      </sheetData>
      <sheetData sheetId="11077">
        <row r="1">
          <cell r="J1">
            <v>1.7453292519943295E-2</v>
          </cell>
        </row>
      </sheetData>
      <sheetData sheetId="11078">
        <row r="1">
          <cell r="J1">
            <v>1.7453292519943295E-2</v>
          </cell>
        </row>
      </sheetData>
      <sheetData sheetId="11079">
        <row r="1">
          <cell r="J1">
            <v>1.7453292519943295E-2</v>
          </cell>
        </row>
      </sheetData>
      <sheetData sheetId="11080">
        <row r="1">
          <cell r="J1">
            <v>1.7453292519943295E-2</v>
          </cell>
        </row>
      </sheetData>
      <sheetData sheetId="11081">
        <row r="1">
          <cell r="J1">
            <v>1.7453292519943295E-2</v>
          </cell>
        </row>
      </sheetData>
      <sheetData sheetId="11082">
        <row r="1">
          <cell r="J1">
            <v>1.7453292519943295E-2</v>
          </cell>
        </row>
      </sheetData>
      <sheetData sheetId="11083">
        <row r="1">
          <cell r="J1">
            <v>1.7453292519943295E-2</v>
          </cell>
        </row>
      </sheetData>
      <sheetData sheetId="11084">
        <row r="1">
          <cell r="J1">
            <v>1.7453292519943295E-2</v>
          </cell>
        </row>
      </sheetData>
      <sheetData sheetId="11085">
        <row r="1">
          <cell r="J1">
            <v>1.7453292519943295E-2</v>
          </cell>
        </row>
      </sheetData>
      <sheetData sheetId="11086">
        <row r="1">
          <cell r="J1">
            <v>1.7453292519943295E-2</v>
          </cell>
        </row>
      </sheetData>
      <sheetData sheetId="11087">
        <row r="1">
          <cell r="J1">
            <v>1.7453292519943295E-2</v>
          </cell>
        </row>
      </sheetData>
      <sheetData sheetId="11088">
        <row r="1">
          <cell r="J1">
            <v>1.7453292519943295E-2</v>
          </cell>
        </row>
      </sheetData>
      <sheetData sheetId="11089">
        <row r="1">
          <cell r="J1">
            <v>1.7453292519943295E-2</v>
          </cell>
        </row>
      </sheetData>
      <sheetData sheetId="11090">
        <row r="1">
          <cell r="J1">
            <v>1.7453292519943295E-2</v>
          </cell>
        </row>
      </sheetData>
      <sheetData sheetId="11091">
        <row r="1">
          <cell r="J1">
            <v>1.7453292519943295E-2</v>
          </cell>
        </row>
      </sheetData>
      <sheetData sheetId="11092">
        <row r="1">
          <cell r="J1">
            <v>1.7453292519943295E-2</v>
          </cell>
        </row>
      </sheetData>
      <sheetData sheetId="11093">
        <row r="1">
          <cell r="J1">
            <v>1.7453292519943295E-2</v>
          </cell>
        </row>
      </sheetData>
      <sheetData sheetId="11094">
        <row r="1">
          <cell r="J1">
            <v>1.7453292519943295E-2</v>
          </cell>
        </row>
      </sheetData>
      <sheetData sheetId="11095">
        <row r="1">
          <cell r="J1">
            <v>1.7453292519943295E-2</v>
          </cell>
        </row>
      </sheetData>
      <sheetData sheetId="11096">
        <row r="1">
          <cell r="J1">
            <v>1.7453292519943295E-2</v>
          </cell>
        </row>
      </sheetData>
      <sheetData sheetId="11097">
        <row r="1">
          <cell r="J1">
            <v>1.7453292519943295E-2</v>
          </cell>
        </row>
      </sheetData>
      <sheetData sheetId="11098">
        <row r="1">
          <cell r="J1">
            <v>1.7453292519943295E-2</v>
          </cell>
        </row>
      </sheetData>
      <sheetData sheetId="11099">
        <row r="1">
          <cell r="J1">
            <v>1.7453292519943295E-2</v>
          </cell>
        </row>
      </sheetData>
      <sheetData sheetId="11100">
        <row r="1">
          <cell r="J1">
            <v>1.7453292519943295E-2</v>
          </cell>
        </row>
      </sheetData>
      <sheetData sheetId="11101">
        <row r="1">
          <cell r="J1">
            <v>1.7453292519943295E-2</v>
          </cell>
        </row>
      </sheetData>
      <sheetData sheetId="11102">
        <row r="1">
          <cell r="J1">
            <v>1.7453292519943295E-2</v>
          </cell>
        </row>
      </sheetData>
      <sheetData sheetId="11103">
        <row r="1">
          <cell r="J1">
            <v>1.7453292519943295E-2</v>
          </cell>
        </row>
      </sheetData>
      <sheetData sheetId="11104">
        <row r="1">
          <cell r="J1">
            <v>1.7453292519943295E-2</v>
          </cell>
        </row>
      </sheetData>
      <sheetData sheetId="11105">
        <row r="1">
          <cell r="J1">
            <v>1.7453292519943295E-2</v>
          </cell>
        </row>
      </sheetData>
      <sheetData sheetId="11106">
        <row r="1">
          <cell r="J1">
            <v>1.7453292519943295E-2</v>
          </cell>
        </row>
      </sheetData>
      <sheetData sheetId="11107">
        <row r="1">
          <cell r="J1">
            <v>1.7453292519943295E-2</v>
          </cell>
        </row>
      </sheetData>
      <sheetData sheetId="11108">
        <row r="1">
          <cell r="J1">
            <v>1.7453292519943295E-2</v>
          </cell>
        </row>
      </sheetData>
      <sheetData sheetId="11109">
        <row r="1">
          <cell r="J1">
            <v>1.7453292519943295E-2</v>
          </cell>
        </row>
      </sheetData>
      <sheetData sheetId="11110">
        <row r="1">
          <cell r="J1">
            <v>1.7453292519943295E-2</v>
          </cell>
        </row>
      </sheetData>
      <sheetData sheetId="11111">
        <row r="1">
          <cell r="J1">
            <v>1.7453292519943295E-2</v>
          </cell>
        </row>
      </sheetData>
      <sheetData sheetId="11112">
        <row r="1">
          <cell r="J1">
            <v>1.7453292519943295E-2</v>
          </cell>
        </row>
      </sheetData>
      <sheetData sheetId="11113">
        <row r="1">
          <cell r="J1">
            <v>1.7453292519943295E-2</v>
          </cell>
        </row>
      </sheetData>
      <sheetData sheetId="11114">
        <row r="1">
          <cell r="J1">
            <v>1.7453292519943295E-2</v>
          </cell>
        </row>
      </sheetData>
      <sheetData sheetId="11115">
        <row r="1">
          <cell r="J1">
            <v>1.7453292519943295E-2</v>
          </cell>
        </row>
      </sheetData>
      <sheetData sheetId="11116">
        <row r="1">
          <cell r="J1">
            <v>1.7453292519943295E-2</v>
          </cell>
        </row>
      </sheetData>
      <sheetData sheetId="11117">
        <row r="1">
          <cell r="J1">
            <v>1.7453292519943295E-2</v>
          </cell>
        </row>
      </sheetData>
      <sheetData sheetId="11118">
        <row r="1">
          <cell r="J1">
            <v>1.7453292519943295E-2</v>
          </cell>
        </row>
      </sheetData>
      <sheetData sheetId="11119">
        <row r="1">
          <cell r="J1">
            <v>1.7453292519943295E-2</v>
          </cell>
        </row>
      </sheetData>
      <sheetData sheetId="11120">
        <row r="1">
          <cell r="J1">
            <v>1.7453292519943295E-2</v>
          </cell>
        </row>
      </sheetData>
      <sheetData sheetId="11121">
        <row r="1">
          <cell r="J1">
            <v>1.7453292519943295E-2</v>
          </cell>
        </row>
      </sheetData>
      <sheetData sheetId="11122">
        <row r="1">
          <cell r="J1">
            <v>1.7453292519943295E-2</v>
          </cell>
        </row>
      </sheetData>
      <sheetData sheetId="11123">
        <row r="1">
          <cell r="J1">
            <v>1.7453292519943295E-2</v>
          </cell>
        </row>
      </sheetData>
      <sheetData sheetId="11124">
        <row r="1">
          <cell r="J1">
            <v>1.7453292519943295E-2</v>
          </cell>
        </row>
      </sheetData>
      <sheetData sheetId="11125">
        <row r="1">
          <cell r="J1">
            <v>1.7453292519943295E-2</v>
          </cell>
        </row>
      </sheetData>
      <sheetData sheetId="11126">
        <row r="1">
          <cell r="J1">
            <v>1.7453292519943295E-2</v>
          </cell>
        </row>
      </sheetData>
      <sheetData sheetId="11127">
        <row r="1">
          <cell r="J1">
            <v>1.7453292519943295E-2</v>
          </cell>
        </row>
      </sheetData>
      <sheetData sheetId="11128">
        <row r="1">
          <cell r="J1">
            <v>1.7453292519943295E-2</v>
          </cell>
        </row>
      </sheetData>
      <sheetData sheetId="11129">
        <row r="1">
          <cell r="J1">
            <v>1.7453292519943295E-2</v>
          </cell>
        </row>
      </sheetData>
      <sheetData sheetId="11130">
        <row r="1">
          <cell r="J1">
            <v>1.7453292519943295E-2</v>
          </cell>
        </row>
      </sheetData>
      <sheetData sheetId="11131">
        <row r="1">
          <cell r="J1">
            <v>1.7453292519943295E-2</v>
          </cell>
        </row>
      </sheetData>
      <sheetData sheetId="11132">
        <row r="1">
          <cell r="J1">
            <v>1.7453292519943295E-2</v>
          </cell>
        </row>
      </sheetData>
      <sheetData sheetId="11133">
        <row r="1">
          <cell r="J1">
            <v>1.7453292519943295E-2</v>
          </cell>
        </row>
      </sheetData>
      <sheetData sheetId="11134">
        <row r="1">
          <cell r="J1">
            <v>1.7453292519943295E-2</v>
          </cell>
        </row>
      </sheetData>
      <sheetData sheetId="11135">
        <row r="1">
          <cell r="J1">
            <v>1.7453292519943295E-2</v>
          </cell>
        </row>
      </sheetData>
      <sheetData sheetId="11136">
        <row r="1">
          <cell r="J1">
            <v>1.7453292519943295E-2</v>
          </cell>
        </row>
      </sheetData>
      <sheetData sheetId="11137">
        <row r="1">
          <cell r="J1">
            <v>1.7453292519943295E-2</v>
          </cell>
        </row>
      </sheetData>
      <sheetData sheetId="11138">
        <row r="1">
          <cell r="J1">
            <v>1.7453292519943295E-2</v>
          </cell>
        </row>
      </sheetData>
      <sheetData sheetId="11139">
        <row r="1">
          <cell r="J1">
            <v>1.7453292519943295E-2</v>
          </cell>
        </row>
      </sheetData>
      <sheetData sheetId="11140">
        <row r="1">
          <cell r="J1">
            <v>1.7453292519943295E-2</v>
          </cell>
        </row>
      </sheetData>
      <sheetData sheetId="11141">
        <row r="1">
          <cell r="J1">
            <v>1.7453292519943295E-2</v>
          </cell>
        </row>
      </sheetData>
      <sheetData sheetId="11142">
        <row r="1">
          <cell r="J1">
            <v>1.7453292519943295E-2</v>
          </cell>
        </row>
      </sheetData>
      <sheetData sheetId="11143">
        <row r="1">
          <cell r="J1">
            <v>1.7453292519943295E-2</v>
          </cell>
        </row>
      </sheetData>
      <sheetData sheetId="11144">
        <row r="1">
          <cell r="J1">
            <v>1.7453292519943295E-2</v>
          </cell>
        </row>
      </sheetData>
      <sheetData sheetId="11145">
        <row r="1">
          <cell r="J1">
            <v>1.7453292519943295E-2</v>
          </cell>
        </row>
      </sheetData>
      <sheetData sheetId="11146">
        <row r="1">
          <cell r="J1">
            <v>1.7453292519943295E-2</v>
          </cell>
        </row>
      </sheetData>
      <sheetData sheetId="11147">
        <row r="1">
          <cell r="J1">
            <v>1.7453292519943295E-2</v>
          </cell>
        </row>
      </sheetData>
      <sheetData sheetId="11148">
        <row r="1">
          <cell r="J1">
            <v>1.7453292519943295E-2</v>
          </cell>
        </row>
      </sheetData>
      <sheetData sheetId="11149">
        <row r="1">
          <cell r="J1">
            <v>1.7453292519943295E-2</v>
          </cell>
        </row>
      </sheetData>
      <sheetData sheetId="11150">
        <row r="1">
          <cell r="J1">
            <v>1.7453292519943295E-2</v>
          </cell>
        </row>
      </sheetData>
      <sheetData sheetId="11151">
        <row r="1">
          <cell r="J1">
            <v>1.7453292519943295E-2</v>
          </cell>
        </row>
      </sheetData>
      <sheetData sheetId="11152">
        <row r="1">
          <cell r="J1">
            <v>1.7453292519943295E-2</v>
          </cell>
        </row>
      </sheetData>
      <sheetData sheetId="11153">
        <row r="1">
          <cell r="J1">
            <v>1.7453292519943295E-2</v>
          </cell>
        </row>
      </sheetData>
      <sheetData sheetId="11154">
        <row r="1">
          <cell r="J1">
            <v>1.7453292519943295E-2</v>
          </cell>
        </row>
      </sheetData>
      <sheetData sheetId="11155">
        <row r="1">
          <cell r="J1">
            <v>1.7453292519943295E-2</v>
          </cell>
        </row>
      </sheetData>
      <sheetData sheetId="11156">
        <row r="1">
          <cell r="J1">
            <v>1.7453292519943295E-2</v>
          </cell>
        </row>
      </sheetData>
      <sheetData sheetId="11157">
        <row r="1">
          <cell r="J1">
            <v>1.7453292519943295E-2</v>
          </cell>
        </row>
      </sheetData>
      <sheetData sheetId="11158">
        <row r="1">
          <cell r="J1">
            <v>1.7453292519943295E-2</v>
          </cell>
        </row>
      </sheetData>
      <sheetData sheetId="11159">
        <row r="1">
          <cell r="J1">
            <v>1.7453292519943295E-2</v>
          </cell>
        </row>
      </sheetData>
      <sheetData sheetId="11160">
        <row r="1">
          <cell r="J1">
            <v>1.7453292519943295E-2</v>
          </cell>
        </row>
      </sheetData>
      <sheetData sheetId="11161">
        <row r="1">
          <cell r="J1">
            <v>1.7453292519943295E-2</v>
          </cell>
        </row>
      </sheetData>
      <sheetData sheetId="11162">
        <row r="1">
          <cell r="J1">
            <v>1.7453292519943295E-2</v>
          </cell>
        </row>
      </sheetData>
      <sheetData sheetId="11163">
        <row r="1">
          <cell r="J1">
            <v>1.7453292519943295E-2</v>
          </cell>
        </row>
      </sheetData>
      <sheetData sheetId="11164">
        <row r="1">
          <cell r="J1">
            <v>1.7453292519943295E-2</v>
          </cell>
        </row>
      </sheetData>
      <sheetData sheetId="11165">
        <row r="1">
          <cell r="J1">
            <v>1.7453292519943295E-2</v>
          </cell>
        </row>
      </sheetData>
      <sheetData sheetId="11166">
        <row r="1">
          <cell r="J1">
            <v>1.7453292519943295E-2</v>
          </cell>
        </row>
      </sheetData>
      <sheetData sheetId="11167">
        <row r="1">
          <cell r="J1">
            <v>1.7453292519943295E-2</v>
          </cell>
        </row>
      </sheetData>
      <sheetData sheetId="11168">
        <row r="1">
          <cell r="J1">
            <v>1.7453292519943295E-2</v>
          </cell>
        </row>
      </sheetData>
      <sheetData sheetId="11169">
        <row r="1">
          <cell r="J1">
            <v>1.7453292519943295E-2</v>
          </cell>
        </row>
      </sheetData>
      <sheetData sheetId="11170">
        <row r="1">
          <cell r="J1">
            <v>1.7453292519943295E-2</v>
          </cell>
        </row>
      </sheetData>
      <sheetData sheetId="11171">
        <row r="1">
          <cell r="J1">
            <v>1.7453292519943295E-2</v>
          </cell>
        </row>
      </sheetData>
      <sheetData sheetId="11172">
        <row r="1">
          <cell r="J1">
            <v>1.7453292519943295E-2</v>
          </cell>
        </row>
      </sheetData>
      <sheetData sheetId="11173">
        <row r="1">
          <cell r="J1">
            <v>1.7453292519943295E-2</v>
          </cell>
        </row>
      </sheetData>
      <sheetData sheetId="11174">
        <row r="1">
          <cell r="J1">
            <v>1.7453292519943295E-2</v>
          </cell>
        </row>
      </sheetData>
      <sheetData sheetId="11175">
        <row r="1">
          <cell r="J1">
            <v>1.7453292519943295E-2</v>
          </cell>
        </row>
      </sheetData>
      <sheetData sheetId="11176">
        <row r="1">
          <cell r="J1">
            <v>1.7453292519943295E-2</v>
          </cell>
        </row>
      </sheetData>
      <sheetData sheetId="11177">
        <row r="1">
          <cell r="J1">
            <v>1.7453292519943295E-2</v>
          </cell>
        </row>
      </sheetData>
      <sheetData sheetId="11178">
        <row r="1">
          <cell r="J1">
            <v>1.7453292519943295E-2</v>
          </cell>
        </row>
      </sheetData>
      <sheetData sheetId="11179">
        <row r="1">
          <cell r="J1">
            <v>1.7453292519943295E-2</v>
          </cell>
        </row>
      </sheetData>
      <sheetData sheetId="11180">
        <row r="1">
          <cell r="J1">
            <v>1.7453292519943295E-2</v>
          </cell>
        </row>
      </sheetData>
      <sheetData sheetId="11181">
        <row r="1">
          <cell r="J1">
            <v>1.7453292519943295E-2</v>
          </cell>
        </row>
      </sheetData>
      <sheetData sheetId="11182">
        <row r="1">
          <cell r="J1">
            <v>1.7453292519943295E-2</v>
          </cell>
        </row>
      </sheetData>
      <sheetData sheetId="11183">
        <row r="1">
          <cell r="J1">
            <v>1.7453292519943295E-2</v>
          </cell>
        </row>
      </sheetData>
      <sheetData sheetId="11184">
        <row r="1">
          <cell r="J1">
            <v>1.7453292519943295E-2</v>
          </cell>
        </row>
      </sheetData>
      <sheetData sheetId="11185">
        <row r="1">
          <cell r="J1">
            <v>1.7453292519943295E-2</v>
          </cell>
        </row>
      </sheetData>
      <sheetData sheetId="11186">
        <row r="1">
          <cell r="J1">
            <v>1.7453292519943295E-2</v>
          </cell>
        </row>
      </sheetData>
      <sheetData sheetId="11187">
        <row r="1">
          <cell r="J1">
            <v>1.7453292519943295E-2</v>
          </cell>
        </row>
      </sheetData>
      <sheetData sheetId="11188">
        <row r="1">
          <cell r="J1">
            <v>1.7453292519943295E-2</v>
          </cell>
        </row>
      </sheetData>
      <sheetData sheetId="11189">
        <row r="1">
          <cell r="J1">
            <v>1.7453292519943295E-2</v>
          </cell>
        </row>
      </sheetData>
      <sheetData sheetId="11190">
        <row r="1">
          <cell r="J1">
            <v>1.7453292519943295E-2</v>
          </cell>
        </row>
      </sheetData>
      <sheetData sheetId="11191">
        <row r="1">
          <cell r="J1">
            <v>1.7453292519943295E-2</v>
          </cell>
        </row>
      </sheetData>
      <sheetData sheetId="11192">
        <row r="1">
          <cell r="J1">
            <v>1.7453292519943295E-2</v>
          </cell>
        </row>
      </sheetData>
      <sheetData sheetId="11193">
        <row r="1">
          <cell r="J1">
            <v>1.7453292519943295E-2</v>
          </cell>
        </row>
      </sheetData>
      <sheetData sheetId="11194">
        <row r="1">
          <cell r="J1">
            <v>1.7453292519943295E-2</v>
          </cell>
        </row>
      </sheetData>
      <sheetData sheetId="11195">
        <row r="1">
          <cell r="J1">
            <v>1.7453292519943295E-2</v>
          </cell>
        </row>
      </sheetData>
      <sheetData sheetId="11196">
        <row r="1">
          <cell r="J1">
            <v>1.7453292519943295E-2</v>
          </cell>
        </row>
      </sheetData>
      <sheetData sheetId="11197">
        <row r="1">
          <cell r="J1">
            <v>1.7453292519943295E-2</v>
          </cell>
        </row>
      </sheetData>
      <sheetData sheetId="11198">
        <row r="1">
          <cell r="J1">
            <v>1.7453292519943295E-2</v>
          </cell>
        </row>
      </sheetData>
      <sheetData sheetId="11199">
        <row r="1">
          <cell r="J1">
            <v>1.7453292519943295E-2</v>
          </cell>
        </row>
      </sheetData>
      <sheetData sheetId="11200">
        <row r="1">
          <cell r="J1">
            <v>1.7453292519943295E-2</v>
          </cell>
        </row>
      </sheetData>
      <sheetData sheetId="11201">
        <row r="1">
          <cell r="J1">
            <v>1.7453292519943295E-2</v>
          </cell>
        </row>
      </sheetData>
      <sheetData sheetId="11202">
        <row r="1">
          <cell r="J1">
            <v>1.7453292519943295E-2</v>
          </cell>
        </row>
      </sheetData>
      <sheetData sheetId="11203">
        <row r="1">
          <cell r="J1">
            <v>1.7453292519943295E-2</v>
          </cell>
        </row>
      </sheetData>
      <sheetData sheetId="11204">
        <row r="1">
          <cell r="J1">
            <v>1.7453292519943295E-2</v>
          </cell>
        </row>
      </sheetData>
      <sheetData sheetId="11205">
        <row r="1">
          <cell r="J1">
            <v>1.7453292519943295E-2</v>
          </cell>
        </row>
      </sheetData>
      <sheetData sheetId="11206">
        <row r="1">
          <cell r="J1">
            <v>1.7453292519943295E-2</v>
          </cell>
        </row>
      </sheetData>
      <sheetData sheetId="11207">
        <row r="1">
          <cell r="J1">
            <v>1.7453292519943295E-2</v>
          </cell>
        </row>
      </sheetData>
      <sheetData sheetId="11208">
        <row r="1">
          <cell r="J1">
            <v>1.7453292519943295E-2</v>
          </cell>
        </row>
      </sheetData>
      <sheetData sheetId="11209">
        <row r="1">
          <cell r="J1">
            <v>1.7453292519943295E-2</v>
          </cell>
        </row>
      </sheetData>
      <sheetData sheetId="11210">
        <row r="1">
          <cell r="J1">
            <v>1.7453292519943295E-2</v>
          </cell>
        </row>
      </sheetData>
      <sheetData sheetId="11211">
        <row r="1">
          <cell r="J1">
            <v>1.7453292519943295E-2</v>
          </cell>
        </row>
      </sheetData>
      <sheetData sheetId="11212">
        <row r="1">
          <cell r="J1">
            <v>1.7453292519943295E-2</v>
          </cell>
        </row>
      </sheetData>
      <sheetData sheetId="11213">
        <row r="1">
          <cell r="J1">
            <v>1.7453292519943295E-2</v>
          </cell>
        </row>
      </sheetData>
      <sheetData sheetId="11214">
        <row r="1">
          <cell r="J1">
            <v>1.7453292519943295E-2</v>
          </cell>
        </row>
      </sheetData>
      <sheetData sheetId="11215">
        <row r="1">
          <cell r="J1">
            <v>1.7453292519943295E-2</v>
          </cell>
        </row>
      </sheetData>
      <sheetData sheetId="11216">
        <row r="1">
          <cell r="J1">
            <v>1.7453292519943295E-2</v>
          </cell>
        </row>
      </sheetData>
      <sheetData sheetId="11217">
        <row r="1">
          <cell r="J1">
            <v>1.7453292519943295E-2</v>
          </cell>
        </row>
      </sheetData>
      <sheetData sheetId="11218">
        <row r="1">
          <cell r="J1">
            <v>1.7453292519943295E-2</v>
          </cell>
        </row>
      </sheetData>
      <sheetData sheetId="11219">
        <row r="1">
          <cell r="J1">
            <v>1.7453292519943295E-2</v>
          </cell>
        </row>
      </sheetData>
      <sheetData sheetId="11220">
        <row r="1">
          <cell r="J1">
            <v>1.7453292519943295E-2</v>
          </cell>
        </row>
      </sheetData>
      <sheetData sheetId="11221">
        <row r="1">
          <cell r="J1">
            <v>1.7453292519943295E-2</v>
          </cell>
        </row>
      </sheetData>
      <sheetData sheetId="11222">
        <row r="1">
          <cell r="J1">
            <v>1.7453292519943295E-2</v>
          </cell>
        </row>
      </sheetData>
      <sheetData sheetId="11223">
        <row r="1">
          <cell r="J1">
            <v>1.7453292519943295E-2</v>
          </cell>
        </row>
      </sheetData>
      <sheetData sheetId="11224">
        <row r="1">
          <cell r="J1">
            <v>1.7453292519943295E-2</v>
          </cell>
        </row>
      </sheetData>
      <sheetData sheetId="11225">
        <row r="1">
          <cell r="J1">
            <v>1.7453292519943295E-2</v>
          </cell>
        </row>
      </sheetData>
      <sheetData sheetId="11226">
        <row r="1">
          <cell r="J1">
            <v>1.7453292519943295E-2</v>
          </cell>
        </row>
      </sheetData>
      <sheetData sheetId="11227">
        <row r="1">
          <cell r="J1">
            <v>1.7453292519943295E-2</v>
          </cell>
        </row>
      </sheetData>
      <sheetData sheetId="11228">
        <row r="1">
          <cell r="J1">
            <v>1.7453292519943295E-2</v>
          </cell>
        </row>
      </sheetData>
      <sheetData sheetId="11229">
        <row r="1">
          <cell r="J1">
            <v>1.7453292519943295E-2</v>
          </cell>
        </row>
      </sheetData>
      <sheetData sheetId="11230">
        <row r="1">
          <cell r="J1">
            <v>1.7453292519943295E-2</v>
          </cell>
        </row>
      </sheetData>
      <sheetData sheetId="11231">
        <row r="1">
          <cell r="J1">
            <v>1.7453292519943295E-2</v>
          </cell>
        </row>
      </sheetData>
      <sheetData sheetId="11232">
        <row r="1">
          <cell r="J1">
            <v>1.7453292519943295E-2</v>
          </cell>
        </row>
      </sheetData>
      <sheetData sheetId="11233">
        <row r="1">
          <cell r="J1">
            <v>1.7453292519943295E-2</v>
          </cell>
        </row>
      </sheetData>
      <sheetData sheetId="11234">
        <row r="1">
          <cell r="J1">
            <v>1.7453292519943295E-2</v>
          </cell>
        </row>
      </sheetData>
      <sheetData sheetId="11235">
        <row r="1">
          <cell r="J1">
            <v>1.7453292519943295E-2</v>
          </cell>
        </row>
      </sheetData>
      <sheetData sheetId="11236">
        <row r="1">
          <cell r="J1">
            <v>1.7453292519943295E-2</v>
          </cell>
        </row>
      </sheetData>
      <sheetData sheetId="11237">
        <row r="1">
          <cell r="J1">
            <v>1.7453292519943295E-2</v>
          </cell>
        </row>
      </sheetData>
      <sheetData sheetId="11238">
        <row r="1">
          <cell r="J1">
            <v>1.7453292519943295E-2</v>
          </cell>
        </row>
      </sheetData>
      <sheetData sheetId="11239">
        <row r="1">
          <cell r="J1">
            <v>1.7453292519943295E-2</v>
          </cell>
        </row>
      </sheetData>
      <sheetData sheetId="11240">
        <row r="1">
          <cell r="J1">
            <v>1.7453292519943295E-2</v>
          </cell>
        </row>
      </sheetData>
      <sheetData sheetId="11241">
        <row r="1">
          <cell r="J1">
            <v>1.7453292519943295E-2</v>
          </cell>
        </row>
      </sheetData>
      <sheetData sheetId="11242">
        <row r="1">
          <cell r="J1">
            <v>1.7453292519943295E-2</v>
          </cell>
        </row>
      </sheetData>
      <sheetData sheetId="11243">
        <row r="1">
          <cell r="J1">
            <v>1.7453292519943295E-2</v>
          </cell>
        </row>
      </sheetData>
      <sheetData sheetId="11244">
        <row r="1">
          <cell r="J1">
            <v>1.7453292519943295E-2</v>
          </cell>
        </row>
      </sheetData>
      <sheetData sheetId="11245">
        <row r="1">
          <cell r="J1">
            <v>1.7453292519943295E-2</v>
          </cell>
        </row>
      </sheetData>
      <sheetData sheetId="11246">
        <row r="1">
          <cell r="J1">
            <v>1.7453292519943295E-2</v>
          </cell>
        </row>
      </sheetData>
      <sheetData sheetId="11247">
        <row r="1">
          <cell r="J1">
            <v>1.7453292519943295E-2</v>
          </cell>
        </row>
      </sheetData>
      <sheetData sheetId="11248">
        <row r="1">
          <cell r="J1">
            <v>1.7453292519943295E-2</v>
          </cell>
        </row>
      </sheetData>
      <sheetData sheetId="11249">
        <row r="1">
          <cell r="J1">
            <v>1.7453292519943295E-2</v>
          </cell>
        </row>
      </sheetData>
      <sheetData sheetId="11250">
        <row r="1">
          <cell r="J1">
            <v>1.7453292519943295E-2</v>
          </cell>
        </row>
      </sheetData>
      <sheetData sheetId="11251">
        <row r="1">
          <cell r="J1">
            <v>1.7453292519943295E-2</v>
          </cell>
        </row>
      </sheetData>
      <sheetData sheetId="11252">
        <row r="1">
          <cell r="J1">
            <v>1.7453292519943295E-2</v>
          </cell>
        </row>
      </sheetData>
      <sheetData sheetId="11253">
        <row r="1">
          <cell r="J1">
            <v>1.7453292519943295E-2</v>
          </cell>
        </row>
      </sheetData>
      <sheetData sheetId="11254">
        <row r="1">
          <cell r="J1">
            <v>1.7453292519943295E-2</v>
          </cell>
        </row>
      </sheetData>
      <sheetData sheetId="11255">
        <row r="1">
          <cell r="J1">
            <v>1.7453292519943295E-2</v>
          </cell>
        </row>
      </sheetData>
      <sheetData sheetId="11256">
        <row r="1">
          <cell r="J1">
            <v>1.7453292519943295E-2</v>
          </cell>
        </row>
      </sheetData>
      <sheetData sheetId="11257">
        <row r="1">
          <cell r="J1">
            <v>1.7453292519943295E-2</v>
          </cell>
        </row>
      </sheetData>
      <sheetData sheetId="11258">
        <row r="1">
          <cell r="J1">
            <v>1.7453292519943295E-2</v>
          </cell>
        </row>
      </sheetData>
      <sheetData sheetId="11259">
        <row r="1">
          <cell r="J1">
            <v>1.7453292519943295E-2</v>
          </cell>
        </row>
      </sheetData>
      <sheetData sheetId="11260">
        <row r="1">
          <cell r="J1">
            <v>1.7453292519943295E-2</v>
          </cell>
        </row>
      </sheetData>
      <sheetData sheetId="11261">
        <row r="1">
          <cell r="J1">
            <v>1.7453292519943295E-2</v>
          </cell>
        </row>
      </sheetData>
      <sheetData sheetId="11262">
        <row r="1">
          <cell r="J1">
            <v>1.7453292519943295E-2</v>
          </cell>
        </row>
      </sheetData>
      <sheetData sheetId="11263">
        <row r="1">
          <cell r="J1">
            <v>1.7453292519943295E-2</v>
          </cell>
        </row>
      </sheetData>
      <sheetData sheetId="11264">
        <row r="1">
          <cell r="J1">
            <v>1.7453292519943295E-2</v>
          </cell>
        </row>
      </sheetData>
      <sheetData sheetId="11265">
        <row r="1">
          <cell r="J1">
            <v>1.7453292519943295E-2</v>
          </cell>
        </row>
      </sheetData>
      <sheetData sheetId="11266">
        <row r="1">
          <cell r="J1">
            <v>1.7453292519943295E-2</v>
          </cell>
        </row>
      </sheetData>
      <sheetData sheetId="11267">
        <row r="1">
          <cell r="J1">
            <v>1.7453292519943295E-2</v>
          </cell>
        </row>
      </sheetData>
      <sheetData sheetId="11268">
        <row r="1">
          <cell r="J1">
            <v>1.7453292519943295E-2</v>
          </cell>
        </row>
      </sheetData>
      <sheetData sheetId="11269">
        <row r="1">
          <cell r="J1">
            <v>1.7453292519943295E-2</v>
          </cell>
        </row>
      </sheetData>
      <sheetData sheetId="11270">
        <row r="1">
          <cell r="J1">
            <v>1.7453292519943295E-2</v>
          </cell>
        </row>
      </sheetData>
      <sheetData sheetId="11271">
        <row r="1">
          <cell r="J1">
            <v>1.7453292519943295E-2</v>
          </cell>
        </row>
      </sheetData>
      <sheetData sheetId="11272">
        <row r="1">
          <cell r="J1">
            <v>1.7453292519943295E-2</v>
          </cell>
        </row>
      </sheetData>
      <sheetData sheetId="11273">
        <row r="1">
          <cell r="J1">
            <v>1.7453292519943295E-2</v>
          </cell>
        </row>
      </sheetData>
      <sheetData sheetId="11274">
        <row r="1">
          <cell r="J1">
            <v>1.7453292519943295E-2</v>
          </cell>
        </row>
      </sheetData>
      <sheetData sheetId="11275">
        <row r="1">
          <cell r="J1">
            <v>1.7453292519943295E-2</v>
          </cell>
        </row>
      </sheetData>
      <sheetData sheetId="11276">
        <row r="1">
          <cell r="J1">
            <v>1.7453292519943295E-2</v>
          </cell>
        </row>
      </sheetData>
      <sheetData sheetId="11277">
        <row r="1">
          <cell r="J1">
            <v>1.7453292519943295E-2</v>
          </cell>
        </row>
      </sheetData>
      <sheetData sheetId="11278">
        <row r="1">
          <cell r="J1">
            <v>1.7453292519943295E-2</v>
          </cell>
        </row>
      </sheetData>
      <sheetData sheetId="11279">
        <row r="1">
          <cell r="J1">
            <v>1.7453292519943295E-2</v>
          </cell>
        </row>
      </sheetData>
      <sheetData sheetId="11280">
        <row r="1">
          <cell r="J1">
            <v>1.7453292519943295E-2</v>
          </cell>
        </row>
      </sheetData>
      <sheetData sheetId="11281">
        <row r="1">
          <cell r="J1">
            <v>1.7453292519943295E-2</v>
          </cell>
        </row>
      </sheetData>
      <sheetData sheetId="11282">
        <row r="1">
          <cell r="J1">
            <v>1.7453292519943295E-2</v>
          </cell>
        </row>
      </sheetData>
      <sheetData sheetId="11283">
        <row r="1">
          <cell r="J1">
            <v>1.7453292519943295E-2</v>
          </cell>
        </row>
      </sheetData>
      <sheetData sheetId="11284">
        <row r="1">
          <cell r="J1">
            <v>1.7453292519943295E-2</v>
          </cell>
        </row>
      </sheetData>
      <sheetData sheetId="11285">
        <row r="1">
          <cell r="J1">
            <v>1.7453292519943295E-2</v>
          </cell>
        </row>
      </sheetData>
      <sheetData sheetId="11286">
        <row r="1">
          <cell r="J1">
            <v>1.7453292519943295E-2</v>
          </cell>
        </row>
      </sheetData>
      <sheetData sheetId="11287">
        <row r="1">
          <cell r="J1">
            <v>1.7453292519943295E-2</v>
          </cell>
        </row>
      </sheetData>
      <sheetData sheetId="11288">
        <row r="1">
          <cell r="J1">
            <v>1.7453292519943295E-2</v>
          </cell>
        </row>
      </sheetData>
      <sheetData sheetId="11289">
        <row r="1">
          <cell r="J1">
            <v>1.7453292519943295E-2</v>
          </cell>
        </row>
      </sheetData>
      <sheetData sheetId="11290">
        <row r="1">
          <cell r="J1">
            <v>1.7453292519943295E-2</v>
          </cell>
        </row>
      </sheetData>
      <sheetData sheetId="11291">
        <row r="1">
          <cell r="J1">
            <v>1.7453292519943295E-2</v>
          </cell>
        </row>
      </sheetData>
      <sheetData sheetId="11292">
        <row r="1">
          <cell r="J1">
            <v>1.7453292519943295E-2</v>
          </cell>
        </row>
      </sheetData>
      <sheetData sheetId="11293">
        <row r="1">
          <cell r="J1">
            <v>1.7453292519943295E-2</v>
          </cell>
        </row>
      </sheetData>
      <sheetData sheetId="11294">
        <row r="1">
          <cell r="J1">
            <v>1.7453292519943295E-2</v>
          </cell>
        </row>
      </sheetData>
      <sheetData sheetId="11295">
        <row r="1">
          <cell r="J1">
            <v>1.7453292519943295E-2</v>
          </cell>
        </row>
      </sheetData>
      <sheetData sheetId="11296">
        <row r="1">
          <cell r="J1">
            <v>1.7453292519943295E-2</v>
          </cell>
        </row>
      </sheetData>
      <sheetData sheetId="11297">
        <row r="1">
          <cell r="J1">
            <v>1.7453292519943295E-2</v>
          </cell>
        </row>
      </sheetData>
      <sheetData sheetId="11298">
        <row r="1">
          <cell r="J1">
            <v>1.7453292519943295E-2</v>
          </cell>
        </row>
      </sheetData>
      <sheetData sheetId="11299">
        <row r="1">
          <cell r="J1">
            <v>1.7453292519943295E-2</v>
          </cell>
        </row>
      </sheetData>
      <sheetData sheetId="11300">
        <row r="1">
          <cell r="J1">
            <v>1.7453292519943295E-2</v>
          </cell>
        </row>
      </sheetData>
      <sheetData sheetId="11301">
        <row r="1">
          <cell r="J1">
            <v>1.7453292519943295E-2</v>
          </cell>
        </row>
      </sheetData>
      <sheetData sheetId="11302">
        <row r="1">
          <cell r="J1">
            <v>1.7453292519943295E-2</v>
          </cell>
        </row>
      </sheetData>
      <sheetData sheetId="11303">
        <row r="1">
          <cell r="J1">
            <v>1.7453292519943295E-2</v>
          </cell>
        </row>
      </sheetData>
      <sheetData sheetId="11304">
        <row r="1">
          <cell r="J1">
            <v>1.7453292519943295E-2</v>
          </cell>
        </row>
      </sheetData>
      <sheetData sheetId="11305">
        <row r="1">
          <cell r="J1">
            <v>1.7453292519943295E-2</v>
          </cell>
        </row>
      </sheetData>
      <sheetData sheetId="11306">
        <row r="1">
          <cell r="J1">
            <v>1.7453292519943295E-2</v>
          </cell>
        </row>
      </sheetData>
      <sheetData sheetId="11307">
        <row r="1">
          <cell r="J1">
            <v>1.7453292519943295E-2</v>
          </cell>
        </row>
      </sheetData>
      <sheetData sheetId="11308">
        <row r="1">
          <cell r="J1">
            <v>1.7453292519943295E-2</v>
          </cell>
        </row>
      </sheetData>
      <sheetData sheetId="11309">
        <row r="1">
          <cell r="J1">
            <v>1.7453292519943295E-2</v>
          </cell>
        </row>
      </sheetData>
      <sheetData sheetId="11310">
        <row r="1">
          <cell r="J1">
            <v>1.7453292519943295E-2</v>
          </cell>
        </row>
      </sheetData>
      <sheetData sheetId="11311">
        <row r="1">
          <cell r="J1">
            <v>1.7453292519943295E-2</v>
          </cell>
        </row>
      </sheetData>
      <sheetData sheetId="11312">
        <row r="1">
          <cell r="J1">
            <v>1.7453292519943295E-2</v>
          </cell>
        </row>
      </sheetData>
      <sheetData sheetId="11313">
        <row r="1">
          <cell r="J1">
            <v>1.7453292519943295E-2</v>
          </cell>
        </row>
      </sheetData>
      <sheetData sheetId="11314">
        <row r="1">
          <cell r="J1">
            <v>1.7453292519943295E-2</v>
          </cell>
        </row>
      </sheetData>
      <sheetData sheetId="11315">
        <row r="1">
          <cell r="J1">
            <v>1.7453292519943295E-2</v>
          </cell>
        </row>
      </sheetData>
      <sheetData sheetId="11316">
        <row r="1">
          <cell r="J1">
            <v>1.7453292519943295E-2</v>
          </cell>
        </row>
      </sheetData>
      <sheetData sheetId="11317">
        <row r="1">
          <cell r="J1">
            <v>1.7453292519943295E-2</v>
          </cell>
        </row>
      </sheetData>
      <sheetData sheetId="11318">
        <row r="1">
          <cell r="J1">
            <v>1.7453292519943295E-2</v>
          </cell>
        </row>
      </sheetData>
      <sheetData sheetId="11319">
        <row r="1">
          <cell r="J1">
            <v>1.7453292519943295E-2</v>
          </cell>
        </row>
      </sheetData>
      <sheetData sheetId="11320">
        <row r="1">
          <cell r="J1">
            <v>1.7453292519943295E-2</v>
          </cell>
        </row>
      </sheetData>
      <sheetData sheetId="11321">
        <row r="1">
          <cell r="J1">
            <v>1.7453292519943295E-2</v>
          </cell>
        </row>
      </sheetData>
      <sheetData sheetId="11322">
        <row r="1">
          <cell r="J1">
            <v>1.7453292519943295E-2</v>
          </cell>
        </row>
      </sheetData>
      <sheetData sheetId="11323">
        <row r="1">
          <cell r="J1">
            <v>1.7453292519943295E-2</v>
          </cell>
        </row>
      </sheetData>
      <sheetData sheetId="11324">
        <row r="1">
          <cell r="J1">
            <v>1.7453292519943295E-2</v>
          </cell>
        </row>
      </sheetData>
      <sheetData sheetId="11325">
        <row r="1">
          <cell r="J1">
            <v>1.7453292519943295E-2</v>
          </cell>
        </row>
      </sheetData>
      <sheetData sheetId="11326">
        <row r="1">
          <cell r="J1">
            <v>1.7453292519943295E-2</v>
          </cell>
        </row>
      </sheetData>
      <sheetData sheetId="11327">
        <row r="1">
          <cell r="J1">
            <v>1.7453292519943295E-2</v>
          </cell>
        </row>
      </sheetData>
      <sheetData sheetId="11328">
        <row r="1">
          <cell r="J1">
            <v>1.7453292519943295E-2</v>
          </cell>
        </row>
      </sheetData>
      <sheetData sheetId="11329">
        <row r="1">
          <cell r="J1">
            <v>1.7453292519943295E-2</v>
          </cell>
        </row>
      </sheetData>
      <sheetData sheetId="11330">
        <row r="1">
          <cell r="J1">
            <v>1.7453292519943295E-2</v>
          </cell>
        </row>
      </sheetData>
      <sheetData sheetId="11331">
        <row r="1">
          <cell r="J1">
            <v>1.7453292519943295E-2</v>
          </cell>
        </row>
      </sheetData>
      <sheetData sheetId="11332">
        <row r="1">
          <cell r="J1">
            <v>1.7453292519943295E-2</v>
          </cell>
        </row>
      </sheetData>
      <sheetData sheetId="11333">
        <row r="1">
          <cell r="J1">
            <v>1.7453292519943295E-2</v>
          </cell>
        </row>
      </sheetData>
      <sheetData sheetId="11334">
        <row r="1">
          <cell r="J1">
            <v>1.7453292519943295E-2</v>
          </cell>
        </row>
      </sheetData>
      <sheetData sheetId="11335">
        <row r="1">
          <cell r="J1">
            <v>1.7453292519943295E-2</v>
          </cell>
        </row>
      </sheetData>
      <sheetData sheetId="11336">
        <row r="1">
          <cell r="J1">
            <v>1.7453292519943295E-2</v>
          </cell>
        </row>
      </sheetData>
      <sheetData sheetId="11337">
        <row r="1">
          <cell r="J1">
            <v>1.7453292519943295E-2</v>
          </cell>
        </row>
      </sheetData>
      <sheetData sheetId="11338">
        <row r="1">
          <cell r="J1">
            <v>1.7453292519943295E-2</v>
          </cell>
        </row>
      </sheetData>
      <sheetData sheetId="11339">
        <row r="1">
          <cell r="J1">
            <v>1.7453292519943295E-2</v>
          </cell>
        </row>
      </sheetData>
      <sheetData sheetId="11340">
        <row r="1">
          <cell r="J1">
            <v>1.7453292519943295E-2</v>
          </cell>
        </row>
      </sheetData>
      <sheetData sheetId="11341">
        <row r="1">
          <cell r="J1">
            <v>1.7453292519943295E-2</v>
          </cell>
        </row>
      </sheetData>
      <sheetData sheetId="11342">
        <row r="1">
          <cell r="J1">
            <v>1.7453292519943295E-2</v>
          </cell>
        </row>
      </sheetData>
      <sheetData sheetId="11343">
        <row r="1">
          <cell r="J1">
            <v>1.7453292519943295E-2</v>
          </cell>
        </row>
      </sheetData>
      <sheetData sheetId="11344">
        <row r="1">
          <cell r="J1">
            <v>1.7453292519943295E-2</v>
          </cell>
        </row>
      </sheetData>
      <sheetData sheetId="11345">
        <row r="1">
          <cell r="J1">
            <v>1.7453292519943295E-2</v>
          </cell>
        </row>
      </sheetData>
      <sheetData sheetId="11346">
        <row r="1">
          <cell r="J1">
            <v>1.7453292519943295E-2</v>
          </cell>
        </row>
      </sheetData>
      <sheetData sheetId="11347">
        <row r="1">
          <cell r="J1">
            <v>1.7453292519943295E-2</v>
          </cell>
        </row>
      </sheetData>
      <sheetData sheetId="11348">
        <row r="1">
          <cell r="J1">
            <v>1.7453292519943295E-2</v>
          </cell>
        </row>
      </sheetData>
      <sheetData sheetId="11349">
        <row r="1">
          <cell r="J1">
            <v>1.7453292519943295E-2</v>
          </cell>
        </row>
      </sheetData>
      <sheetData sheetId="11350">
        <row r="1">
          <cell r="J1">
            <v>1.7453292519943295E-2</v>
          </cell>
        </row>
      </sheetData>
      <sheetData sheetId="11351">
        <row r="1">
          <cell r="J1">
            <v>1.7453292519943295E-2</v>
          </cell>
        </row>
      </sheetData>
      <sheetData sheetId="11352">
        <row r="1">
          <cell r="J1">
            <v>1.7453292519943295E-2</v>
          </cell>
        </row>
      </sheetData>
      <sheetData sheetId="11353">
        <row r="1">
          <cell r="J1">
            <v>1.7453292519943295E-2</v>
          </cell>
        </row>
      </sheetData>
      <sheetData sheetId="11354">
        <row r="1">
          <cell r="J1">
            <v>1.7453292519943295E-2</v>
          </cell>
        </row>
      </sheetData>
      <sheetData sheetId="11355">
        <row r="1">
          <cell r="J1">
            <v>1.7453292519943295E-2</v>
          </cell>
        </row>
      </sheetData>
      <sheetData sheetId="11356">
        <row r="1">
          <cell r="J1">
            <v>1.7453292519943295E-2</v>
          </cell>
        </row>
      </sheetData>
      <sheetData sheetId="11357">
        <row r="1">
          <cell r="J1">
            <v>1.7453292519943295E-2</v>
          </cell>
        </row>
      </sheetData>
      <sheetData sheetId="11358">
        <row r="1">
          <cell r="J1">
            <v>1.7453292519943295E-2</v>
          </cell>
        </row>
      </sheetData>
      <sheetData sheetId="11359">
        <row r="1">
          <cell r="J1">
            <v>1.7453292519943295E-2</v>
          </cell>
        </row>
      </sheetData>
      <sheetData sheetId="11360">
        <row r="1">
          <cell r="J1">
            <v>1.7453292519943295E-2</v>
          </cell>
        </row>
      </sheetData>
      <sheetData sheetId="11361">
        <row r="1">
          <cell r="J1">
            <v>1.7453292519943295E-2</v>
          </cell>
        </row>
      </sheetData>
      <sheetData sheetId="11362">
        <row r="1">
          <cell r="J1">
            <v>1.7453292519943295E-2</v>
          </cell>
        </row>
      </sheetData>
      <sheetData sheetId="11363">
        <row r="1">
          <cell r="J1">
            <v>1.7453292519943295E-2</v>
          </cell>
        </row>
      </sheetData>
      <sheetData sheetId="11364">
        <row r="1">
          <cell r="J1">
            <v>1.7453292519943295E-2</v>
          </cell>
        </row>
      </sheetData>
      <sheetData sheetId="11365">
        <row r="1">
          <cell r="J1">
            <v>1.7453292519943295E-2</v>
          </cell>
        </row>
      </sheetData>
      <sheetData sheetId="11366">
        <row r="1">
          <cell r="J1">
            <v>1.7453292519943295E-2</v>
          </cell>
        </row>
      </sheetData>
      <sheetData sheetId="11367">
        <row r="1">
          <cell r="J1">
            <v>1.7453292519943295E-2</v>
          </cell>
        </row>
      </sheetData>
      <sheetData sheetId="11368">
        <row r="1">
          <cell r="J1">
            <v>1.7453292519943295E-2</v>
          </cell>
        </row>
      </sheetData>
      <sheetData sheetId="11369">
        <row r="1">
          <cell r="J1">
            <v>1.7453292519943295E-2</v>
          </cell>
        </row>
      </sheetData>
      <sheetData sheetId="11370">
        <row r="1">
          <cell r="J1">
            <v>1.7453292519943295E-2</v>
          </cell>
        </row>
      </sheetData>
      <sheetData sheetId="11371">
        <row r="1">
          <cell r="J1">
            <v>1.7453292519943295E-2</v>
          </cell>
        </row>
      </sheetData>
      <sheetData sheetId="11372">
        <row r="1">
          <cell r="J1">
            <v>1.7453292519943295E-2</v>
          </cell>
        </row>
      </sheetData>
      <sheetData sheetId="11373">
        <row r="1">
          <cell r="J1">
            <v>1.7453292519943295E-2</v>
          </cell>
        </row>
      </sheetData>
      <sheetData sheetId="11374">
        <row r="1">
          <cell r="J1">
            <v>1.7453292519943295E-2</v>
          </cell>
        </row>
      </sheetData>
      <sheetData sheetId="11375">
        <row r="1">
          <cell r="J1">
            <v>1.7453292519943295E-2</v>
          </cell>
        </row>
      </sheetData>
      <sheetData sheetId="11376">
        <row r="1">
          <cell r="J1">
            <v>1.7453292519943295E-2</v>
          </cell>
        </row>
      </sheetData>
      <sheetData sheetId="11377">
        <row r="1">
          <cell r="J1">
            <v>1.7453292519943295E-2</v>
          </cell>
        </row>
      </sheetData>
      <sheetData sheetId="11378">
        <row r="1">
          <cell r="J1">
            <v>1.7453292519943295E-2</v>
          </cell>
        </row>
      </sheetData>
      <sheetData sheetId="11379">
        <row r="1">
          <cell r="J1">
            <v>1.7453292519943295E-2</v>
          </cell>
        </row>
      </sheetData>
      <sheetData sheetId="11380">
        <row r="1">
          <cell r="J1">
            <v>1.7453292519943295E-2</v>
          </cell>
        </row>
      </sheetData>
      <sheetData sheetId="11381">
        <row r="1">
          <cell r="J1">
            <v>1.7453292519943295E-2</v>
          </cell>
        </row>
      </sheetData>
      <sheetData sheetId="11382">
        <row r="1">
          <cell r="J1">
            <v>1.7453292519943295E-2</v>
          </cell>
        </row>
      </sheetData>
      <sheetData sheetId="11383">
        <row r="1">
          <cell r="J1">
            <v>1.7453292519943295E-2</v>
          </cell>
        </row>
      </sheetData>
      <sheetData sheetId="11384">
        <row r="1">
          <cell r="J1">
            <v>1.7453292519943295E-2</v>
          </cell>
        </row>
      </sheetData>
      <sheetData sheetId="11385">
        <row r="1">
          <cell r="J1">
            <v>1.7453292519943295E-2</v>
          </cell>
        </row>
      </sheetData>
      <sheetData sheetId="11386">
        <row r="1">
          <cell r="J1">
            <v>1.7453292519943295E-2</v>
          </cell>
        </row>
      </sheetData>
      <sheetData sheetId="11387">
        <row r="1">
          <cell r="J1">
            <v>1.7453292519943295E-2</v>
          </cell>
        </row>
      </sheetData>
      <sheetData sheetId="11388">
        <row r="1">
          <cell r="J1">
            <v>1.7453292519943295E-2</v>
          </cell>
        </row>
      </sheetData>
      <sheetData sheetId="11389">
        <row r="1">
          <cell r="J1">
            <v>1.7453292519943295E-2</v>
          </cell>
        </row>
      </sheetData>
      <sheetData sheetId="11390">
        <row r="1">
          <cell r="J1">
            <v>1.7453292519943295E-2</v>
          </cell>
        </row>
      </sheetData>
      <sheetData sheetId="11391">
        <row r="1">
          <cell r="J1">
            <v>1.7453292519943295E-2</v>
          </cell>
        </row>
      </sheetData>
      <sheetData sheetId="11392">
        <row r="1">
          <cell r="J1">
            <v>1.7453292519943295E-2</v>
          </cell>
        </row>
      </sheetData>
      <sheetData sheetId="11393">
        <row r="1">
          <cell r="J1">
            <v>1.7453292519943295E-2</v>
          </cell>
        </row>
      </sheetData>
      <sheetData sheetId="11394">
        <row r="1">
          <cell r="J1">
            <v>1.7453292519943295E-2</v>
          </cell>
        </row>
      </sheetData>
      <sheetData sheetId="11395">
        <row r="1">
          <cell r="J1">
            <v>1.7453292519943295E-2</v>
          </cell>
        </row>
      </sheetData>
      <sheetData sheetId="11396">
        <row r="1">
          <cell r="J1">
            <v>1.7453292519943295E-2</v>
          </cell>
        </row>
      </sheetData>
      <sheetData sheetId="11397">
        <row r="1">
          <cell r="J1">
            <v>1.7453292519943295E-2</v>
          </cell>
        </row>
      </sheetData>
      <sheetData sheetId="11398">
        <row r="1">
          <cell r="J1">
            <v>1.7453292519943295E-2</v>
          </cell>
        </row>
      </sheetData>
      <sheetData sheetId="11399">
        <row r="1">
          <cell r="J1">
            <v>1.7453292519943295E-2</v>
          </cell>
        </row>
      </sheetData>
      <sheetData sheetId="11400">
        <row r="1">
          <cell r="J1">
            <v>1.7453292519943295E-2</v>
          </cell>
        </row>
      </sheetData>
      <sheetData sheetId="11401">
        <row r="1">
          <cell r="J1">
            <v>1.7453292519943295E-2</v>
          </cell>
        </row>
      </sheetData>
      <sheetData sheetId="11402">
        <row r="1">
          <cell r="J1">
            <v>1.7453292519943295E-2</v>
          </cell>
        </row>
      </sheetData>
      <sheetData sheetId="11403">
        <row r="1">
          <cell r="J1">
            <v>1.7453292519943295E-2</v>
          </cell>
        </row>
      </sheetData>
      <sheetData sheetId="11404">
        <row r="1">
          <cell r="J1">
            <v>1.7453292519943295E-2</v>
          </cell>
        </row>
      </sheetData>
      <sheetData sheetId="11405">
        <row r="1">
          <cell r="J1">
            <v>1.7453292519943295E-2</v>
          </cell>
        </row>
      </sheetData>
      <sheetData sheetId="11406">
        <row r="1">
          <cell r="J1">
            <v>1.7453292519943295E-2</v>
          </cell>
        </row>
      </sheetData>
      <sheetData sheetId="11407">
        <row r="1">
          <cell r="J1">
            <v>1.7453292519943295E-2</v>
          </cell>
        </row>
      </sheetData>
      <sheetData sheetId="11408">
        <row r="1">
          <cell r="J1">
            <v>1.7453292519943295E-2</v>
          </cell>
        </row>
      </sheetData>
      <sheetData sheetId="11409">
        <row r="1">
          <cell r="J1">
            <v>1.7453292519943295E-2</v>
          </cell>
        </row>
      </sheetData>
      <sheetData sheetId="11410">
        <row r="1">
          <cell r="J1">
            <v>1.7453292519943295E-2</v>
          </cell>
        </row>
      </sheetData>
      <sheetData sheetId="11411">
        <row r="1">
          <cell r="J1">
            <v>1.7453292519943295E-2</v>
          </cell>
        </row>
      </sheetData>
      <sheetData sheetId="11412">
        <row r="1">
          <cell r="J1">
            <v>1.7453292519943295E-2</v>
          </cell>
        </row>
      </sheetData>
      <sheetData sheetId="11413">
        <row r="1">
          <cell r="J1">
            <v>1.7453292519943295E-2</v>
          </cell>
        </row>
      </sheetData>
      <sheetData sheetId="11414">
        <row r="1">
          <cell r="J1">
            <v>1.7453292519943295E-2</v>
          </cell>
        </row>
      </sheetData>
      <sheetData sheetId="11415">
        <row r="1">
          <cell r="J1">
            <v>1.7453292519943295E-2</v>
          </cell>
        </row>
      </sheetData>
      <sheetData sheetId="11416">
        <row r="1">
          <cell r="J1">
            <v>1.7453292519943295E-2</v>
          </cell>
        </row>
      </sheetData>
      <sheetData sheetId="11417">
        <row r="1">
          <cell r="J1">
            <v>1.7453292519943295E-2</v>
          </cell>
        </row>
      </sheetData>
      <sheetData sheetId="11418">
        <row r="1">
          <cell r="J1">
            <v>1.7453292519943295E-2</v>
          </cell>
        </row>
      </sheetData>
      <sheetData sheetId="11419">
        <row r="1">
          <cell r="J1">
            <v>1.7453292519943295E-2</v>
          </cell>
        </row>
      </sheetData>
      <sheetData sheetId="11420">
        <row r="1">
          <cell r="J1">
            <v>1.7453292519943295E-2</v>
          </cell>
        </row>
      </sheetData>
      <sheetData sheetId="11421">
        <row r="1">
          <cell r="J1">
            <v>1.7453292519943295E-2</v>
          </cell>
        </row>
      </sheetData>
      <sheetData sheetId="11422">
        <row r="1">
          <cell r="J1">
            <v>1.7453292519943295E-2</v>
          </cell>
        </row>
      </sheetData>
      <sheetData sheetId="11423">
        <row r="1">
          <cell r="J1">
            <v>1.7453292519943295E-2</v>
          </cell>
        </row>
      </sheetData>
      <sheetData sheetId="11424">
        <row r="1">
          <cell r="J1">
            <v>1.7453292519943295E-2</v>
          </cell>
        </row>
      </sheetData>
      <sheetData sheetId="11425">
        <row r="1">
          <cell r="J1">
            <v>1.7453292519943295E-2</v>
          </cell>
        </row>
      </sheetData>
      <sheetData sheetId="11426">
        <row r="1">
          <cell r="J1">
            <v>1.7453292519943295E-2</v>
          </cell>
        </row>
      </sheetData>
      <sheetData sheetId="11427">
        <row r="1">
          <cell r="J1">
            <v>1.7453292519943295E-2</v>
          </cell>
        </row>
      </sheetData>
      <sheetData sheetId="11428">
        <row r="1">
          <cell r="J1">
            <v>1.7453292519943295E-2</v>
          </cell>
        </row>
      </sheetData>
      <sheetData sheetId="11429">
        <row r="1">
          <cell r="J1">
            <v>1.7453292519943295E-2</v>
          </cell>
        </row>
      </sheetData>
      <sheetData sheetId="11430">
        <row r="1">
          <cell r="J1">
            <v>1.7453292519943295E-2</v>
          </cell>
        </row>
      </sheetData>
      <sheetData sheetId="11431">
        <row r="1">
          <cell r="J1">
            <v>1.7453292519943295E-2</v>
          </cell>
        </row>
      </sheetData>
      <sheetData sheetId="11432">
        <row r="1">
          <cell r="J1">
            <v>1.7453292519943295E-2</v>
          </cell>
        </row>
      </sheetData>
      <sheetData sheetId="11433">
        <row r="1">
          <cell r="J1">
            <v>1.7453292519943295E-2</v>
          </cell>
        </row>
      </sheetData>
      <sheetData sheetId="11434">
        <row r="1">
          <cell r="J1">
            <v>1.7453292519943295E-2</v>
          </cell>
        </row>
      </sheetData>
      <sheetData sheetId="11435">
        <row r="1">
          <cell r="J1">
            <v>1.7453292519943295E-2</v>
          </cell>
        </row>
      </sheetData>
      <sheetData sheetId="11436">
        <row r="1">
          <cell r="J1">
            <v>1.7453292519943295E-2</v>
          </cell>
        </row>
      </sheetData>
      <sheetData sheetId="11437">
        <row r="1">
          <cell r="J1">
            <v>1.7453292519943295E-2</v>
          </cell>
        </row>
      </sheetData>
      <sheetData sheetId="11438">
        <row r="1">
          <cell r="J1">
            <v>1.7453292519943295E-2</v>
          </cell>
        </row>
      </sheetData>
      <sheetData sheetId="11439">
        <row r="1">
          <cell r="J1">
            <v>1.7453292519943295E-2</v>
          </cell>
        </row>
      </sheetData>
      <sheetData sheetId="11440">
        <row r="1">
          <cell r="J1">
            <v>1.7453292519943295E-2</v>
          </cell>
        </row>
      </sheetData>
      <sheetData sheetId="11441">
        <row r="1">
          <cell r="J1">
            <v>1.7453292519943295E-2</v>
          </cell>
        </row>
      </sheetData>
      <sheetData sheetId="11442">
        <row r="1">
          <cell r="J1">
            <v>1.7453292519943295E-2</v>
          </cell>
        </row>
      </sheetData>
      <sheetData sheetId="11443">
        <row r="1">
          <cell r="J1">
            <v>1.7453292519943295E-2</v>
          </cell>
        </row>
      </sheetData>
      <sheetData sheetId="11444">
        <row r="1">
          <cell r="J1">
            <v>1.7453292519943295E-2</v>
          </cell>
        </row>
      </sheetData>
      <sheetData sheetId="11445">
        <row r="1">
          <cell r="J1">
            <v>1.7453292519943295E-2</v>
          </cell>
        </row>
      </sheetData>
      <sheetData sheetId="11446">
        <row r="1">
          <cell r="J1">
            <v>1.7453292519943295E-2</v>
          </cell>
        </row>
      </sheetData>
      <sheetData sheetId="11447">
        <row r="1">
          <cell r="J1">
            <v>1.7453292519943295E-2</v>
          </cell>
        </row>
      </sheetData>
      <sheetData sheetId="11448">
        <row r="1">
          <cell r="J1">
            <v>1.7453292519943295E-2</v>
          </cell>
        </row>
      </sheetData>
      <sheetData sheetId="11449">
        <row r="1">
          <cell r="J1">
            <v>1.7453292519943295E-2</v>
          </cell>
        </row>
      </sheetData>
      <sheetData sheetId="11450">
        <row r="1">
          <cell r="J1">
            <v>1.7453292519943295E-2</v>
          </cell>
        </row>
      </sheetData>
      <sheetData sheetId="11451">
        <row r="1">
          <cell r="J1">
            <v>1.7453292519943295E-2</v>
          </cell>
        </row>
      </sheetData>
      <sheetData sheetId="11452">
        <row r="1">
          <cell r="J1">
            <v>1.7453292519943295E-2</v>
          </cell>
        </row>
      </sheetData>
      <sheetData sheetId="11453">
        <row r="1">
          <cell r="J1">
            <v>1.7453292519943295E-2</v>
          </cell>
        </row>
      </sheetData>
      <sheetData sheetId="11454">
        <row r="1">
          <cell r="J1">
            <v>1.7453292519943295E-2</v>
          </cell>
        </row>
      </sheetData>
      <sheetData sheetId="11455">
        <row r="1">
          <cell r="J1">
            <v>1.7453292519943295E-2</v>
          </cell>
        </row>
      </sheetData>
      <sheetData sheetId="11456">
        <row r="1">
          <cell r="J1">
            <v>1.7453292519943295E-2</v>
          </cell>
        </row>
      </sheetData>
      <sheetData sheetId="11457">
        <row r="1">
          <cell r="J1">
            <v>1.7453292519943295E-2</v>
          </cell>
        </row>
      </sheetData>
      <sheetData sheetId="11458">
        <row r="1">
          <cell r="J1">
            <v>1.7453292519943295E-2</v>
          </cell>
        </row>
      </sheetData>
      <sheetData sheetId="11459">
        <row r="1">
          <cell r="J1">
            <v>1.7453292519943295E-2</v>
          </cell>
        </row>
      </sheetData>
      <sheetData sheetId="11460">
        <row r="1">
          <cell r="J1">
            <v>1.7453292519943295E-2</v>
          </cell>
        </row>
      </sheetData>
      <sheetData sheetId="11461">
        <row r="1">
          <cell r="J1">
            <v>1.7453292519943295E-2</v>
          </cell>
        </row>
      </sheetData>
      <sheetData sheetId="11462">
        <row r="1">
          <cell r="J1">
            <v>1.7453292519943295E-2</v>
          </cell>
        </row>
      </sheetData>
      <sheetData sheetId="11463">
        <row r="1">
          <cell r="J1">
            <v>1.7453292519943295E-2</v>
          </cell>
        </row>
      </sheetData>
      <sheetData sheetId="11464">
        <row r="1">
          <cell r="J1">
            <v>1.7453292519943295E-2</v>
          </cell>
        </row>
      </sheetData>
      <sheetData sheetId="11465">
        <row r="1">
          <cell r="J1">
            <v>1.7453292519943295E-2</v>
          </cell>
        </row>
      </sheetData>
      <sheetData sheetId="11466">
        <row r="1">
          <cell r="J1">
            <v>1.7453292519943295E-2</v>
          </cell>
        </row>
      </sheetData>
      <sheetData sheetId="11467">
        <row r="1">
          <cell r="J1">
            <v>1.7453292519943295E-2</v>
          </cell>
        </row>
      </sheetData>
      <sheetData sheetId="11468">
        <row r="1">
          <cell r="J1">
            <v>1.7453292519943295E-2</v>
          </cell>
        </row>
      </sheetData>
      <sheetData sheetId="11469">
        <row r="1">
          <cell r="J1">
            <v>1.7453292519943295E-2</v>
          </cell>
        </row>
      </sheetData>
      <sheetData sheetId="11470">
        <row r="1">
          <cell r="J1">
            <v>1.7453292519943295E-2</v>
          </cell>
        </row>
      </sheetData>
      <sheetData sheetId="11471">
        <row r="1">
          <cell r="J1">
            <v>1.7453292519943295E-2</v>
          </cell>
        </row>
      </sheetData>
      <sheetData sheetId="11472">
        <row r="1">
          <cell r="J1">
            <v>1.7453292519943295E-2</v>
          </cell>
        </row>
      </sheetData>
      <sheetData sheetId="11473">
        <row r="1">
          <cell r="J1">
            <v>1.7453292519943295E-2</v>
          </cell>
        </row>
      </sheetData>
      <sheetData sheetId="11474">
        <row r="1">
          <cell r="J1">
            <v>1.7453292519943295E-2</v>
          </cell>
        </row>
      </sheetData>
      <sheetData sheetId="11475">
        <row r="1">
          <cell r="J1">
            <v>1.7453292519943295E-2</v>
          </cell>
        </row>
      </sheetData>
      <sheetData sheetId="11476">
        <row r="1">
          <cell r="J1">
            <v>1.7453292519943295E-2</v>
          </cell>
        </row>
      </sheetData>
      <sheetData sheetId="11477">
        <row r="1">
          <cell r="J1">
            <v>1.7453292519943295E-2</v>
          </cell>
        </row>
      </sheetData>
      <sheetData sheetId="11478">
        <row r="1">
          <cell r="J1">
            <v>1.7453292519943295E-2</v>
          </cell>
        </row>
      </sheetData>
      <sheetData sheetId="11479">
        <row r="1">
          <cell r="J1">
            <v>1.7453292519943295E-2</v>
          </cell>
        </row>
      </sheetData>
      <sheetData sheetId="11480">
        <row r="1">
          <cell r="J1">
            <v>1.7453292519943295E-2</v>
          </cell>
        </row>
      </sheetData>
      <sheetData sheetId="11481">
        <row r="1">
          <cell r="J1">
            <v>1.7453292519943295E-2</v>
          </cell>
        </row>
      </sheetData>
      <sheetData sheetId="11482">
        <row r="1">
          <cell r="J1">
            <v>1.7453292519943295E-2</v>
          </cell>
        </row>
      </sheetData>
      <sheetData sheetId="11483">
        <row r="1">
          <cell r="J1">
            <v>1.7453292519943295E-2</v>
          </cell>
        </row>
      </sheetData>
      <sheetData sheetId="11484">
        <row r="1">
          <cell r="J1">
            <v>1.7453292519943295E-2</v>
          </cell>
        </row>
      </sheetData>
      <sheetData sheetId="11485">
        <row r="1">
          <cell r="J1">
            <v>1.7453292519943295E-2</v>
          </cell>
        </row>
      </sheetData>
      <sheetData sheetId="11486">
        <row r="1">
          <cell r="J1">
            <v>1.7453292519943295E-2</v>
          </cell>
        </row>
      </sheetData>
      <sheetData sheetId="11487">
        <row r="1">
          <cell r="J1">
            <v>1.7453292519943295E-2</v>
          </cell>
        </row>
      </sheetData>
      <sheetData sheetId="11488">
        <row r="1">
          <cell r="J1">
            <v>1.7453292519943295E-2</v>
          </cell>
        </row>
      </sheetData>
      <sheetData sheetId="11489">
        <row r="1">
          <cell r="J1">
            <v>1.7453292519943295E-2</v>
          </cell>
        </row>
      </sheetData>
      <sheetData sheetId="11490">
        <row r="1">
          <cell r="J1">
            <v>1.7453292519943295E-2</v>
          </cell>
        </row>
      </sheetData>
      <sheetData sheetId="11491">
        <row r="1">
          <cell r="J1">
            <v>1.7453292519943295E-2</v>
          </cell>
        </row>
      </sheetData>
      <sheetData sheetId="11492">
        <row r="1">
          <cell r="J1">
            <v>1.7453292519943295E-2</v>
          </cell>
        </row>
      </sheetData>
      <sheetData sheetId="11493">
        <row r="1">
          <cell r="J1">
            <v>1.7453292519943295E-2</v>
          </cell>
        </row>
      </sheetData>
      <sheetData sheetId="11494">
        <row r="1">
          <cell r="J1">
            <v>1.7453292519943295E-2</v>
          </cell>
        </row>
      </sheetData>
      <sheetData sheetId="11495">
        <row r="1">
          <cell r="J1">
            <v>1.7453292519943295E-2</v>
          </cell>
        </row>
      </sheetData>
      <sheetData sheetId="11496">
        <row r="1">
          <cell r="J1">
            <v>1.7453292519943295E-2</v>
          </cell>
        </row>
      </sheetData>
      <sheetData sheetId="11497">
        <row r="1">
          <cell r="J1">
            <v>1.7453292519943295E-2</v>
          </cell>
        </row>
      </sheetData>
      <sheetData sheetId="11498">
        <row r="1">
          <cell r="J1">
            <v>1.7453292519943295E-2</v>
          </cell>
        </row>
      </sheetData>
      <sheetData sheetId="11499">
        <row r="1">
          <cell r="J1">
            <v>1.7453292519943295E-2</v>
          </cell>
        </row>
      </sheetData>
      <sheetData sheetId="11500">
        <row r="1">
          <cell r="J1">
            <v>1.7453292519943295E-2</v>
          </cell>
        </row>
      </sheetData>
      <sheetData sheetId="11501">
        <row r="1">
          <cell r="J1">
            <v>1.7453292519943295E-2</v>
          </cell>
        </row>
      </sheetData>
      <sheetData sheetId="11502">
        <row r="1">
          <cell r="J1">
            <v>1.7453292519943295E-2</v>
          </cell>
        </row>
      </sheetData>
      <sheetData sheetId="11503">
        <row r="1">
          <cell r="J1">
            <v>1.7453292519943295E-2</v>
          </cell>
        </row>
      </sheetData>
      <sheetData sheetId="11504">
        <row r="1">
          <cell r="J1">
            <v>1.7453292519943295E-2</v>
          </cell>
        </row>
      </sheetData>
      <sheetData sheetId="11505">
        <row r="1">
          <cell r="J1">
            <v>1.7453292519943295E-2</v>
          </cell>
        </row>
      </sheetData>
      <sheetData sheetId="11506">
        <row r="1">
          <cell r="J1">
            <v>1.7453292519943295E-2</v>
          </cell>
        </row>
      </sheetData>
      <sheetData sheetId="11507">
        <row r="1">
          <cell r="J1">
            <v>1.7453292519943295E-2</v>
          </cell>
        </row>
      </sheetData>
      <sheetData sheetId="11508">
        <row r="1">
          <cell r="J1">
            <v>1.7453292519943295E-2</v>
          </cell>
        </row>
      </sheetData>
      <sheetData sheetId="11509">
        <row r="1">
          <cell r="J1">
            <v>1.7453292519943295E-2</v>
          </cell>
        </row>
      </sheetData>
      <sheetData sheetId="11510">
        <row r="1">
          <cell r="J1">
            <v>1.7453292519943295E-2</v>
          </cell>
        </row>
      </sheetData>
      <sheetData sheetId="11511">
        <row r="1">
          <cell r="J1">
            <v>1.7453292519943295E-2</v>
          </cell>
        </row>
      </sheetData>
      <sheetData sheetId="11512">
        <row r="1">
          <cell r="J1">
            <v>1.7453292519943295E-2</v>
          </cell>
        </row>
      </sheetData>
      <sheetData sheetId="11513">
        <row r="1">
          <cell r="J1">
            <v>1.7453292519943295E-2</v>
          </cell>
        </row>
      </sheetData>
      <sheetData sheetId="11514">
        <row r="1">
          <cell r="J1">
            <v>1.7453292519943295E-2</v>
          </cell>
        </row>
      </sheetData>
      <sheetData sheetId="11515">
        <row r="1">
          <cell r="J1">
            <v>1.7453292519943295E-2</v>
          </cell>
        </row>
      </sheetData>
      <sheetData sheetId="11516">
        <row r="1">
          <cell r="J1">
            <v>1.7453292519943295E-2</v>
          </cell>
        </row>
      </sheetData>
      <sheetData sheetId="11517">
        <row r="1">
          <cell r="J1">
            <v>1.7453292519943295E-2</v>
          </cell>
        </row>
      </sheetData>
      <sheetData sheetId="11518">
        <row r="1">
          <cell r="J1">
            <v>1.7453292519943295E-2</v>
          </cell>
        </row>
      </sheetData>
      <sheetData sheetId="11519">
        <row r="1">
          <cell r="J1">
            <v>1.7453292519943295E-2</v>
          </cell>
        </row>
      </sheetData>
      <sheetData sheetId="11520">
        <row r="1">
          <cell r="J1">
            <v>1.7453292519943295E-2</v>
          </cell>
        </row>
      </sheetData>
      <sheetData sheetId="11521">
        <row r="1">
          <cell r="J1">
            <v>1.7453292519943295E-2</v>
          </cell>
        </row>
      </sheetData>
      <sheetData sheetId="11522">
        <row r="1">
          <cell r="J1">
            <v>1.7453292519943295E-2</v>
          </cell>
        </row>
      </sheetData>
      <sheetData sheetId="11523">
        <row r="1">
          <cell r="J1">
            <v>1.7453292519943295E-2</v>
          </cell>
        </row>
      </sheetData>
      <sheetData sheetId="11524">
        <row r="1">
          <cell r="J1">
            <v>1.7453292519943295E-2</v>
          </cell>
        </row>
      </sheetData>
      <sheetData sheetId="11525">
        <row r="1">
          <cell r="J1">
            <v>1.7453292519943295E-2</v>
          </cell>
        </row>
      </sheetData>
      <sheetData sheetId="11526">
        <row r="1">
          <cell r="J1">
            <v>1.7453292519943295E-2</v>
          </cell>
        </row>
      </sheetData>
      <sheetData sheetId="11527">
        <row r="1">
          <cell r="J1">
            <v>1.7453292519943295E-2</v>
          </cell>
        </row>
      </sheetData>
      <sheetData sheetId="11528">
        <row r="1">
          <cell r="J1">
            <v>1.7453292519943295E-2</v>
          </cell>
        </row>
      </sheetData>
      <sheetData sheetId="11529">
        <row r="1">
          <cell r="J1">
            <v>1.7453292519943295E-2</v>
          </cell>
        </row>
      </sheetData>
      <sheetData sheetId="11530">
        <row r="1">
          <cell r="J1">
            <v>1.7453292519943295E-2</v>
          </cell>
        </row>
      </sheetData>
      <sheetData sheetId="11531">
        <row r="1">
          <cell r="J1">
            <v>1.7453292519943295E-2</v>
          </cell>
        </row>
      </sheetData>
      <sheetData sheetId="11532">
        <row r="1">
          <cell r="J1">
            <v>1.7453292519943295E-2</v>
          </cell>
        </row>
      </sheetData>
      <sheetData sheetId="11533">
        <row r="1">
          <cell r="J1">
            <v>1.7453292519943295E-2</v>
          </cell>
        </row>
      </sheetData>
      <sheetData sheetId="11534">
        <row r="1">
          <cell r="J1">
            <v>1.7453292519943295E-2</v>
          </cell>
        </row>
      </sheetData>
      <sheetData sheetId="11535">
        <row r="1">
          <cell r="J1">
            <v>1.7453292519943295E-2</v>
          </cell>
        </row>
      </sheetData>
      <sheetData sheetId="11536">
        <row r="1">
          <cell r="J1">
            <v>1.7453292519943295E-2</v>
          </cell>
        </row>
      </sheetData>
      <sheetData sheetId="11537">
        <row r="1">
          <cell r="J1">
            <v>1.7453292519943295E-2</v>
          </cell>
        </row>
      </sheetData>
      <sheetData sheetId="11538">
        <row r="1">
          <cell r="J1">
            <v>1.7453292519943295E-2</v>
          </cell>
        </row>
      </sheetData>
      <sheetData sheetId="11539">
        <row r="1">
          <cell r="J1">
            <v>1.7453292519943295E-2</v>
          </cell>
        </row>
      </sheetData>
      <sheetData sheetId="11540">
        <row r="1">
          <cell r="J1">
            <v>1.7453292519943295E-2</v>
          </cell>
        </row>
      </sheetData>
      <sheetData sheetId="11541">
        <row r="1">
          <cell r="J1">
            <v>1.7453292519943295E-2</v>
          </cell>
        </row>
      </sheetData>
      <sheetData sheetId="11542">
        <row r="1">
          <cell r="J1">
            <v>1.7453292519943295E-2</v>
          </cell>
        </row>
      </sheetData>
      <sheetData sheetId="11543">
        <row r="1">
          <cell r="J1">
            <v>1.7453292519943295E-2</v>
          </cell>
        </row>
      </sheetData>
      <sheetData sheetId="11544">
        <row r="1">
          <cell r="J1">
            <v>1.7453292519943295E-2</v>
          </cell>
        </row>
      </sheetData>
      <sheetData sheetId="11545">
        <row r="1">
          <cell r="J1">
            <v>1.7453292519943295E-2</v>
          </cell>
        </row>
      </sheetData>
      <sheetData sheetId="11546">
        <row r="1">
          <cell r="J1">
            <v>1.7453292519943295E-2</v>
          </cell>
        </row>
      </sheetData>
      <sheetData sheetId="11547">
        <row r="1">
          <cell r="J1">
            <v>1.7453292519943295E-2</v>
          </cell>
        </row>
      </sheetData>
      <sheetData sheetId="11548">
        <row r="1">
          <cell r="J1">
            <v>1.7453292519943295E-2</v>
          </cell>
        </row>
      </sheetData>
      <sheetData sheetId="11549">
        <row r="1">
          <cell r="J1">
            <v>1.7453292519943295E-2</v>
          </cell>
        </row>
      </sheetData>
      <sheetData sheetId="11550">
        <row r="1">
          <cell r="J1">
            <v>1.7453292519943295E-2</v>
          </cell>
        </row>
      </sheetData>
      <sheetData sheetId="11551">
        <row r="1">
          <cell r="J1">
            <v>1.7453292519943295E-2</v>
          </cell>
        </row>
      </sheetData>
      <sheetData sheetId="11552">
        <row r="1">
          <cell r="J1">
            <v>1.7453292519943295E-2</v>
          </cell>
        </row>
      </sheetData>
      <sheetData sheetId="11553">
        <row r="1">
          <cell r="J1">
            <v>1.7453292519943295E-2</v>
          </cell>
        </row>
      </sheetData>
      <sheetData sheetId="11554">
        <row r="1">
          <cell r="J1">
            <v>1.7453292519943295E-2</v>
          </cell>
        </row>
      </sheetData>
      <sheetData sheetId="11555">
        <row r="1">
          <cell r="J1">
            <v>1.7453292519943295E-2</v>
          </cell>
        </row>
      </sheetData>
      <sheetData sheetId="11556">
        <row r="1">
          <cell r="J1">
            <v>1.7453292519943295E-2</v>
          </cell>
        </row>
      </sheetData>
      <sheetData sheetId="11557">
        <row r="1">
          <cell r="J1">
            <v>1.7453292519943295E-2</v>
          </cell>
        </row>
      </sheetData>
      <sheetData sheetId="11558">
        <row r="1">
          <cell r="J1">
            <v>1.7453292519943295E-2</v>
          </cell>
        </row>
      </sheetData>
      <sheetData sheetId="11559">
        <row r="1">
          <cell r="J1">
            <v>1.7453292519943295E-2</v>
          </cell>
        </row>
      </sheetData>
      <sheetData sheetId="11560">
        <row r="1">
          <cell r="J1">
            <v>1.7453292519943295E-2</v>
          </cell>
        </row>
      </sheetData>
      <sheetData sheetId="11561">
        <row r="1">
          <cell r="J1">
            <v>1.7453292519943295E-2</v>
          </cell>
        </row>
      </sheetData>
      <sheetData sheetId="11562">
        <row r="1">
          <cell r="J1">
            <v>1.7453292519943295E-2</v>
          </cell>
        </row>
      </sheetData>
      <sheetData sheetId="11563">
        <row r="1">
          <cell r="J1">
            <v>1.7453292519943295E-2</v>
          </cell>
        </row>
      </sheetData>
      <sheetData sheetId="11564">
        <row r="1">
          <cell r="J1">
            <v>1.7453292519943295E-2</v>
          </cell>
        </row>
      </sheetData>
      <sheetData sheetId="11565">
        <row r="1">
          <cell r="J1">
            <v>1.7453292519943295E-2</v>
          </cell>
        </row>
      </sheetData>
      <sheetData sheetId="11566">
        <row r="1">
          <cell r="J1">
            <v>1.7453292519943295E-2</v>
          </cell>
        </row>
      </sheetData>
      <sheetData sheetId="11567">
        <row r="1">
          <cell r="J1">
            <v>1.7453292519943295E-2</v>
          </cell>
        </row>
      </sheetData>
      <sheetData sheetId="11568">
        <row r="1">
          <cell r="J1">
            <v>1.7453292519943295E-2</v>
          </cell>
        </row>
      </sheetData>
      <sheetData sheetId="11569">
        <row r="1">
          <cell r="J1">
            <v>1.7453292519943295E-2</v>
          </cell>
        </row>
      </sheetData>
      <sheetData sheetId="11570">
        <row r="1">
          <cell r="J1">
            <v>1.7453292519943295E-2</v>
          </cell>
        </row>
      </sheetData>
      <sheetData sheetId="11571">
        <row r="1">
          <cell r="J1">
            <v>1.7453292519943295E-2</v>
          </cell>
        </row>
      </sheetData>
      <sheetData sheetId="11572">
        <row r="1">
          <cell r="J1">
            <v>1.7453292519943295E-2</v>
          </cell>
        </row>
      </sheetData>
      <sheetData sheetId="11573">
        <row r="1">
          <cell r="J1">
            <v>1.7453292519943295E-2</v>
          </cell>
        </row>
      </sheetData>
      <sheetData sheetId="11574">
        <row r="1">
          <cell r="J1">
            <v>1.7453292519943295E-2</v>
          </cell>
        </row>
      </sheetData>
      <sheetData sheetId="11575">
        <row r="1">
          <cell r="J1">
            <v>1.7453292519943295E-2</v>
          </cell>
        </row>
      </sheetData>
      <sheetData sheetId="11576">
        <row r="1">
          <cell r="J1">
            <v>1.7453292519943295E-2</v>
          </cell>
        </row>
      </sheetData>
      <sheetData sheetId="11577">
        <row r="1">
          <cell r="J1">
            <v>1.7453292519943295E-2</v>
          </cell>
        </row>
      </sheetData>
      <sheetData sheetId="11578">
        <row r="1">
          <cell r="J1">
            <v>1.7453292519943295E-2</v>
          </cell>
        </row>
      </sheetData>
      <sheetData sheetId="11579">
        <row r="1">
          <cell r="J1">
            <v>1.7453292519943295E-2</v>
          </cell>
        </row>
      </sheetData>
      <sheetData sheetId="11580">
        <row r="1">
          <cell r="J1">
            <v>1.7453292519943295E-2</v>
          </cell>
        </row>
      </sheetData>
      <sheetData sheetId="11581">
        <row r="1">
          <cell r="J1">
            <v>1.7453292519943295E-2</v>
          </cell>
        </row>
      </sheetData>
      <sheetData sheetId="11582">
        <row r="1">
          <cell r="J1">
            <v>1.7453292519943295E-2</v>
          </cell>
        </row>
      </sheetData>
      <sheetData sheetId="11583">
        <row r="1">
          <cell r="J1">
            <v>1.7453292519943295E-2</v>
          </cell>
        </row>
      </sheetData>
      <sheetData sheetId="11584">
        <row r="1">
          <cell r="J1">
            <v>1.7453292519943295E-2</v>
          </cell>
        </row>
      </sheetData>
      <sheetData sheetId="11585">
        <row r="1">
          <cell r="J1">
            <v>1.7453292519943295E-2</v>
          </cell>
        </row>
      </sheetData>
      <sheetData sheetId="11586">
        <row r="1">
          <cell r="J1">
            <v>1.7453292519943295E-2</v>
          </cell>
        </row>
      </sheetData>
      <sheetData sheetId="11587">
        <row r="1">
          <cell r="J1">
            <v>1.7453292519943295E-2</v>
          </cell>
        </row>
      </sheetData>
      <sheetData sheetId="11588">
        <row r="1">
          <cell r="J1">
            <v>1.7453292519943295E-2</v>
          </cell>
        </row>
      </sheetData>
      <sheetData sheetId="11589">
        <row r="1">
          <cell r="J1">
            <v>1.7453292519943295E-2</v>
          </cell>
        </row>
      </sheetData>
      <sheetData sheetId="11590">
        <row r="1">
          <cell r="J1">
            <v>1.7453292519943295E-2</v>
          </cell>
        </row>
      </sheetData>
      <sheetData sheetId="11591">
        <row r="1">
          <cell r="J1">
            <v>1.7453292519943295E-2</v>
          </cell>
        </row>
      </sheetData>
      <sheetData sheetId="11592">
        <row r="1">
          <cell r="J1">
            <v>1.7453292519943295E-2</v>
          </cell>
        </row>
      </sheetData>
      <sheetData sheetId="11593">
        <row r="1">
          <cell r="J1">
            <v>1.7453292519943295E-2</v>
          </cell>
        </row>
      </sheetData>
      <sheetData sheetId="11594">
        <row r="1">
          <cell r="J1">
            <v>1.7453292519943295E-2</v>
          </cell>
        </row>
      </sheetData>
      <sheetData sheetId="11595">
        <row r="1">
          <cell r="J1">
            <v>1.7453292519943295E-2</v>
          </cell>
        </row>
      </sheetData>
      <sheetData sheetId="11596">
        <row r="1">
          <cell r="J1">
            <v>1.7453292519943295E-2</v>
          </cell>
        </row>
      </sheetData>
      <sheetData sheetId="11597">
        <row r="1">
          <cell r="J1">
            <v>1.7453292519943295E-2</v>
          </cell>
        </row>
      </sheetData>
      <sheetData sheetId="11598">
        <row r="1">
          <cell r="J1">
            <v>1.7453292519943295E-2</v>
          </cell>
        </row>
      </sheetData>
      <sheetData sheetId="11599">
        <row r="1">
          <cell r="J1">
            <v>1.7453292519943295E-2</v>
          </cell>
        </row>
      </sheetData>
      <sheetData sheetId="11600">
        <row r="1">
          <cell r="J1">
            <v>1.7453292519943295E-2</v>
          </cell>
        </row>
      </sheetData>
      <sheetData sheetId="11601">
        <row r="1">
          <cell r="J1">
            <v>1.7453292519943295E-2</v>
          </cell>
        </row>
      </sheetData>
      <sheetData sheetId="11602">
        <row r="1">
          <cell r="J1">
            <v>1.7453292519943295E-2</v>
          </cell>
        </row>
      </sheetData>
      <sheetData sheetId="11603">
        <row r="1">
          <cell r="J1">
            <v>1.7453292519943295E-2</v>
          </cell>
        </row>
      </sheetData>
      <sheetData sheetId="11604">
        <row r="1">
          <cell r="J1">
            <v>1.7453292519943295E-2</v>
          </cell>
        </row>
      </sheetData>
      <sheetData sheetId="11605">
        <row r="1">
          <cell r="J1">
            <v>1.7453292519943295E-2</v>
          </cell>
        </row>
      </sheetData>
      <sheetData sheetId="11606">
        <row r="1">
          <cell r="J1">
            <v>1.7453292519943295E-2</v>
          </cell>
        </row>
      </sheetData>
      <sheetData sheetId="11607">
        <row r="1">
          <cell r="J1">
            <v>1.7453292519943295E-2</v>
          </cell>
        </row>
      </sheetData>
      <sheetData sheetId="11608">
        <row r="1">
          <cell r="J1">
            <v>1.7453292519943295E-2</v>
          </cell>
        </row>
      </sheetData>
      <sheetData sheetId="11609">
        <row r="1">
          <cell r="J1">
            <v>1.7453292519943295E-2</v>
          </cell>
        </row>
      </sheetData>
      <sheetData sheetId="11610">
        <row r="1">
          <cell r="J1">
            <v>1.7453292519943295E-2</v>
          </cell>
        </row>
      </sheetData>
      <sheetData sheetId="11611">
        <row r="1">
          <cell r="J1">
            <v>1.7453292519943295E-2</v>
          </cell>
        </row>
      </sheetData>
      <sheetData sheetId="11612">
        <row r="1">
          <cell r="J1">
            <v>1.7453292519943295E-2</v>
          </cell>
        </row>
      </sheetData>
      <sheetData sheetId="11613">
        <row r="1">
          <cell r="J1">
            <v>1.7453292519943295E-2</v>
          </cell>
        </row>
      </sheetData>
      <sheetData sheetId="11614">
        <row r="1">
          <cell r="J1">
            <v>1.7453292519943295E-2</v>
          </cell>
        </row>
      </sheetData>
      <sheetData sheetId="11615">
        <row r="1">
          <cell r="J1">
            <v>1.7453292519943295E-2</v>
          </cell>
        </row>
      </sheetData>
      <sheetData sheetId="11616">
        <row r="1">
          <cell r="J1">
            <v>1.7453292519943295E-2</v>
          </cell>
        </row>
      </sheetData>
      <sheetData sheetId="11617">
        <row r="1">
          <cell r="J1">
            <v>1.7453292519943295E-2</v>
          </cell>
        </row>
      </sheetData>
      <sheetData sheetId="11618">
        <row r="1">
          <cell r="J1">
            <v>1.7453292519943295E-2</v>
          </cell>
        </row>
      </sheetData>
      <sheetData sheetId="11619">
        <row r="1">
          <cell r="J1">
            <v>1.7453292519943295E-2</v>
          </cell>
        </row>
      </sheetData>
      <sheetData sheetId="11620">
        <row r="1">
          <cell r="J1">
            <v>1.7453292519943295E-2</v>
          </cell>
        </row>
      </sheetData>
      <sheetData sheetId="11621">
        <row r="1">
          <cell r="J1">
            <v>1.7453292519943295E-2</v>
          </cell>
        </row>
      </sheetData>
      <sheetData sheetId="11622">
        <row r="1">
          <cell r="J1">
            <v>1.7453292519943295E-2</v>
          </cell>
        </row>
      </sheetData>
      <sheetData sheetId="11623">
        <row r="1">
          <cell r="J1">
            <v>1.7453292519943295E-2</v>
          </cell>
        </row>
      </sheetData>
      <sheetData sheetId="11624">
        <row r="1">
          <cell r="J1">
            <v>1.7453292519943295E-2</v>
          </cell>
        </row>
      </sheetData>
      <sheetData sheetId="11625">
        <row r="1">
          <cell r="J1">
            <v>1.7453292519943295E-2</v>
          </cell>
        </row>
      </sheetData>
      <sheetData sheetId="11626">
        <row r="1">
          <cell r="J1">
            <v>1.7453292519943295E-2</v>
          </cell>
        </row>
      </sheetData>
      <sheetData sheetId="11627">
        <row r="1">
          <cell r="J1">
            <v>1.7453292519943295E-2</v>
          </cell>
        </row>
      </sheetData>
      <sheetData sheetId="11628">
        <row r="1">
          <cell r="J1">
            <v>1.7453292519943295E-2</v>
          </cell>
        </row>
      </sheetData>
      <sheetData sheetId="11629">
        <row r="1">
          <cell r="J1">
            <v>1.7453292519943295E-2</v>
          </cell>
        </row>
      </sheetData>
      <sheetData sheetId="11630">
        <row r="1">
          <cell r="J1">
            <v>1.7453292519943295E-2</v>
          </cell>
        </row>
      </sheetData>
      <sheetData sheetId="11631">
        <row r="1">
          <cell r="J1">
            <v>1.7453292519943295E-2</v>
          </cell>
        </row>
      </sheetData>
      <sheetData sheetId="11632">
        <row r="1">
          <cell r="J1">
            <v>1.7453292519943295E-2</v>
          </cell>
        </row>
      </sheetData>
      <sheetData sheetId="11633">
        <row r="1">
          <cell r="J1">
            <v>1.7453292519943295E-2</v>
          </cell>
        </row>
      </sheetData>
      <sheetData sheetId="11634">
        <row r="1">
          <cell r="J1">
            <v>1.7453292519943295E-2</v>
          </cell>
        </row>
      </sheetData>
      <sheetData sheetId="11635">
        <row r="1">
          <cell r="J1">
            <v>1.7453292519943295E-2</v>
          </cell>
        </row>
      </sheetData>
      <sheetData sheetId="11636">
        <row r="1">
          <cell r="J1">
            <v>1.7453292519943295E-2</v>
          </cell>
        </row>
      </sheetData>
      <sheetData sheetId="11637">
        <row r="1">
          <cell r="J1">
            <v>1.7453292519943295E-2</v>
          </cell>
        </row>
      </sheetData>
      <sheetData sheetId="11638">
        <row r="1">
          <cell r="J1">
            <v>1.7453292519943295E-2</v>
          </cell>
        </row>
      </sheetData>
      <sheetData sheetId="11639">
        <row r="1">
          <cell r="J1">
            <v>1.7453292519943295E-2</v>
          </cell>
        </row>
      </sheetData>
      <sheetData sheetId="11640">
        <row r="1">
          <cell r="J1">
            <v>1.7453292519943295E-2</v>
          </cell>
        </row>
      </sheetData>
      <sheetData sheetId="11641">
        <row r="1">
          <cell r="J1">
            <v>1.7453292519943295E-2</v>
          </cell>
        </row>
      </sheetData>
      <sheetData sheetId="11642">
        <row r="1">
          <cell r="J1">
            <v>1.7453292519943295E-2</v>
          </cell>
        </row>
      </sheetData>
      <sheetData sheetId="11643">
        <row r="1">
          <cell r="J1">
            <v>1.7453292519943295E-2</v>
          </cell>
        </row>
      </sheetData>
      <sheetData sheetId="11644">
        <row r="1">
          <cell r="J1">
            <v>1.7453292519943295E-2</v>
          </cell>
        </row>
      </sheetData>
      <sheetData sheetId="11645">
        <row r="1">
          <cell r="J1">
            <v>1.7453292519943295E-2</v>
          </cell>
        </row>
      </sheetData>
      <sheetData sheetId="11646">
        <row r="1">
          <cell r="J1">
            <v>1.7453292519943295E-2</v>
          </cell>
        </row>
      </sheetData>
      <sheetData sheetId="11647">
        <row r="1">
          <cell r="J1">
            <v>1.7453292519943295E-2</v>
          </cell>
        </row>
      </sheetData>
      <sheetData sheetId="11648">
        <row r="1">
          <cell r="J1">
            <v>1.7453292519943295E-2</v>
          </cell>
        </row>
      </sheetData>
      <sheetData sheetId="11649">
        <row r="1">
          <cell r="J1">
            <v>1.7453292519943295E-2</v>
          </cell>
        </row>
      </sheetData>
      <sheetData sheetId="11650">
        <row r="1">
          <cell r="J1">
            <v>1.7453292519943295E-2</v>
          </cell>
        </row>
      </sheetData>
      <sheetData sheetId="11651">
        <row r="1">
          <cell r="J1">
            <v>1.7453292519943295E-2</v>
          </cell>
        </row>
      </sheetData>
      <sheetData sheetId="11652">
        <row r="1">
          <cell r="J1">
            <v>1.7453292519943295E-2</v>
          </cell>
        </row>
      </sheetData>
      <sheetData sheetId="11653">
        <row r="1">
          <cell r="J1">
            <v>1.7453292519943295E-2</v>
          </cell>
        </row>
      </sheetData>
      <sheetData sheetId="11654">
        <row r="1">
          <cell r="J1">
            <v>1.7453292519943295E-2</v>
          </cell>
        </row>
      </sheetData>
      <sheetData sheetId="11655">
        <row r="1">
          <cell r="J1">
            <v>1.7453292519943295E-2</v>
          </cell>
        </row>
      </sheetData>
      <sheetData sheetId="11656">
        <row r="1">
          <cell r="J1">
            <v>1.7453292519943295E-2</v>
          </cell>
        </row>
      </sheetData>
      <sheetData sheetId="11657">
        <row r="1">
          <cell r="J1">
            <v>1.7453292519943295E-2</v>
          </cell>
        </row>
      </sheetData>
      <sheetData sheetId="11658">
        <row r="1">
          <cell r="J1">
            <v>1.7453292519943295E-2</v>
          </cell>
        </row>
      </sheetData>
      <sheetData sheetId="11659">
        <row r="1">
          <cell r="J1">
            <v>1.7453292519943295E-2</v>
          </cell>
        </row>
      </sheetData>
      <sheetData sheetId="11660">
        <row r="1">
          <cell r="J1">
            <v>1.7453292519943295E-2</v>
          </cell>
        </row>
      </sheetData>
      <sheetData sheetId="11661">
        <row r="1">
          <cell r="J1">
            <v>1.7453292519943295E-2</v>
          </cell>
        </row>
      </sheetData>
      <sheetData sheetId="11662">
        <row r="1">
          <cell r="J1">
            <v>1.7453292519943295E-2</v>
          </cell>
        </row>
      </sheetData>
      <sheetData sheetId="11663">
        <row r="1">
          <cell r="J1">
            <v>1.7453292519943295E-2</v>
          </cell>
        </row>
      </sheetData>
      <sheetData sheetId="11664">
        <row r="1">
          <cell r="J1">
            <v>1.7453292519943295E-2</v>
          </cell>
        </row>
      </sheetData>
      <sheetData sheetId="11665">
        <row r="1">
          <cell r="J1">
            <v>1.7453292519943295E-2</v>
          </cell>
        </row>
      </sheetData>
      <sheetData sheetId="11666">
        <row r="1">
          <cell r="J1">
            <v>1.7453292519943295E-2</v>
          </cell>
        </row>
      </sheetData>
      <sheetData sheetId="11667">
        <row r="1">
          <cell r="J1">
            <v>1.7453292519943295E-2</v>
          </cell>
        </row>
      </sheetData>
      <sheetData sheetId="11668">
        <row r="1">
          <cell r="J1">
            <v>1.7453292519943295E-2</v>
          </cell>
        </row>
      </sheetData>
      <sheetData sheetId="11669">
        <row r="1">
          <cell r="J1">
            <v>1.7453292519943295E-2</v>
          </cell>
        </row>
      </sheetData>
      <sheetData sheetId="11670">
        <row r="1">
          <cell r="J1">
            <v>1.7453292519943295E-2</v>
          </cell>
        </row>
      </sheetData>
      <sheetData sheetId="11671">
        <row r="1">
          <cell r="J1">
            <v>1.7453292519943295E-2</v>
          </cell>
        </row>
      </sheetData>
      <sheetData sheetId="11672">
        <row r="1">
          <cell r="J1">
            <v>1.7453292519943295E-2</v>
          </cell>
        </row>
      </sheetData>
      <sheetData sheetId="11673">
        <row r="1">
          <cell r="J1">
            <v>1.7453292519943295E-2</v>
          </cell>
        </row>
      </sheetData>
      <sheetData sheetId="11674">
        <row r="1">
          <cell r="J1">
            <v>1.7453292519943295E-2</v>
          </cell>
        </row>
      </sheetData>
      <sheetData sheetId="11675">
        <row r="1">
          <cell r="J1">
            <v>1.7453292519943295E-2</v>
          </cell>
        </row>
      </sheetData>
      <sheetData sheetId="11676">
        <row r="1">
          <cell r="J1">
            <v>1.7453292519943295E-2</v>
          </cell>
        </row>
      </sheetData>
      <sheetData sheetId="11677">
        <row r="1">
          <cell r="J1">
            <v>1.7453292519943295E-2</v>
          </cell>
        </row>
      </sheetData>
      <sheetData sheetId="11678">
        <row r="1">
          <cell r="J1">
            <v>1.7453292519943295E-2</v>
          </cell>
        </row>
      </sheetData>
      <sheetData sheetId="11679">
        <row r="1">
          <cell r="J1">
            <v>1.7453292519943295E-2</v>
          </cell>
        </row>
      </sheetData>
      <sheetData sheetId="11680">
        <row r="1">
          <cell r="J1">
            <v>1.7453292519943295E-2</v>
          </cell>
        </row>
      </sheetData>
      <sheetData sheetId="11681">
        <row r="1">
          <cell r="J1">
            <v>1.7453292519943295E-2</v>
          </cell>
        </row>
      </sheetData>
      <sheetData sheetId="11682">
        <row r="1">
          <cell r="J1">
            <v>1.7453292519943295E-2</v>
          </cell>
        </row>
      </sheetData>
      <sheetData sheetId="11683">
        <row r="1">
          <cell r="J1">
            <v>1.7453292519943295E-2</v>
          </cell>
        </row>
      </sheetData>
      <sheetData sheetId="11684">
        <row r="1">
          <cell r="J1">
            <v>1.7453292519943295E-2</v>
          </cell>
        </row>
      </sheetData>
      <sheetData sheetId="11685">
        <row r="1">
          <cell r="J1">
            <v>1.7453292519943295E-2</v>
          </cell>
        </row>
      </sheetData>
      <sheetData sheetId="11686">
        <row r="1">
          <cell r="J1">
            <v>1.7453292519943295E-2</v>
          </cell>
        </row>
      </sheetData>
      <sheetData sheetId="11687">
        <row r="1">
          <cell r="J1">
            <v>1.7453292519943295E-2</v>
          </cell>
        </row>
      </sheetData>
      <sheetData sheetId="11688">
        <row r="1">
          <cell r="J1">
            <v>1.7453292519943295E-2</v>
          </cell>
        </row>
      </sheetData>
      <sheetData sheetId="11689">
        <row r="1">
          <cell r="J1">
            <v>1.7453292519943295E-2</v>
          </cell>
        </row>
      </sheetData>
      <sheetData sheetId="11690">
        <row r="1">
          <cell r="J1">
            <v>1.7453292519943295E-2</v>
          </cell>
        </row>
      </sheetData>
      <sheetData sheetId="11691">
        <row r="1">
          <cell r="J1">
            <v>1.7453292519943295E-2</v>
          </cell>
        </row>
      </sheetData>
      <sheetData sheetId="11692">
        <row r="1">
          <cell r="J1">
            <v>1.7453292519943295E-2</v>
          </cell>
        </row>
      </sheetData>
      <sheetData sheetId="11693">
        <row r="1">
          <cell r="J1">
            <v>1.7453292519943295E-2</v>
          </cell>
        </row>
      </sheetData>
      <sheetData sheetId="11694">
        <row r="1">
          <cell r="J1">
            <v>1.7453292519943295E-2</v>
          </cell>
        </row>
      </sheetData>
      <sheetData sheetId="11695">
        <row r="1">
          <cell r="J1">
            <v>1.7453292519943295E-2</v>
          </cell>
        </row>
      </sheetData>
      <sheetData sheetId="11696">
        <row r="1">
          <cell r="J1">
            <v>1.7453292519943295E-2</v>
          </cell>
        </row>
      </sheetData>
      <sheetData sheetId="11697">
        <row r="1">
          <cell r="J1">
            <v>1.7453292519943295E-2</v>
          </cell>
        </row>
      </sheetData>
      <sheetData sheetId="11698">
        <row r="1">
          <cell r="J1">
            <v>1.7453292519943295E-2</v>
          </cell>
        </row>
      </sheetData>
      <sheetData sheetId="11699">
        <row r="1">
          <cell r="J1">
            <v>1.7453292519943295E-2</v>
          </cell>
        </row>
      </sheetData>
      <sheetData sheetId="11700">
        <row r="1">
          <cell r="J1">
            <v>1.7453292519943295E-2</v>
          </cell>
        </row>
      </sheetData>
      <sheetData sheetId="11701">
        <row r="1">
          <cell r="J1">
            <v>1.7453292519943295E-2</v>
          </cell>
        </row>
      </sheetData>
      <sheetData sheetId="11702">
        <row r="1">
          <cell r="J1">
            <v>1.7453292519943295E-2</v>
          </cell>
        </row>
      </sheetData>
      <sheetData sheetId="11703">
        <row r="1">
          <cell r="J1">
            <v>1.7453292519943295E-2</v>
          </cell>
        </row>
      </sheetData>
      <sheetData sheetId="11704">
        <row r="1">
          <cell r="J1">
            <v>1.7453292519943295E-2</v>
          </cell>
        </row>
      </sheetData>
      <sheetData sheetId="11705">
        <row r="1">
          <cell r="J1">
            <v>1.7453292519943295E-2</v>
          </cell>
        </row>
      </sheetData>
      <sheetData sheetId="11706">
        <row r="1">
          <cell r="J1">
            <v>1.7453292519943295E-2</v>
          </cell>
        </row>
      </sheetData>
      <sheetData sheetId="11707">
        <row r="1">
          <cell r="J1">
            <v>1.7453292519943295E-2</v>
          </cell>
        </row>
      </sheetData>
      <sheetData sheetId="11708">
        <row r="1">
          <cell r="J1">
            <v>1.7453292519943295E-2</v>
          </cell>
        </row>
      </sheetData>
      <sheetData sheetId="11709">
        <row r="1">
          <cell r="J1">
            <v>1.7453292519943295E-2</v>
          </cell>
        </row>
      </sheetData>
      <sheetData sheetId="11710">
        <row r="1">
          <cell r="J1">
            <v>1.7453292519943295E-2</v>
          </cell>
        </row>
      </sheetData>
      <sheetData sheetId="11711">
        <row r="1">
          <cell r="J1">
            <v>1.7453292519943295E-2</v>
          </cell>
        </row>
      </sheetData>
      <sheetData sheetId="11712">
        <row r="1">
          <cell r="J1">
            <v>1.7453292519943295E-2</v>
          </cell>
        </row>
      </sheetData>
      <sheetData sheetId="11713">
        <row r="1">
          <cell r="J1">
            <v>1.7453292519943295E-2</v>
          </cell>
        </row>
      </sheetData>
      <sheetData sheetId="11714">
        <row r="1">
          <cell r="J1">
            <v>1.7453292519943295E-2</v>
          </cell>
        </row>
      </sheetData>
      <sheetData sheetId="11715">
        <row r="1">
          <cell r="J1">
            <v>1.7453292519943295E-2</v>
          </cell>
        </row>
      </sheetData>
      <sheetData sheetId="11716">
        <row r="1">
          <cell r="J1">
            <v>1.7453292519943295E-2</v>
          </cell>
        </row>
      </sheetData>
      <sheetData sheetId="11717">
        <row r="1">
          <cell r="J1">
            <v>1.7453292519943295E-2</v>
          </cell>
        </row>
      </sheetData>
      <sheetData sheetId="11718">
        <row r="1">
          <cell r="J1">
            <v>1.7453292519943295E-2</v>
          </cell>
        </row>
      </sheetData>
      <sheetData sheetId="11719">
        <row r="1">
          <cell r="J1">
            <v>1.7453292519943295E-2</v>
          </cell>
        </row>
      </sheetData>
      <sheetData sheetId="11720">
        <row r="1">
          <cell r="J1">
            <v>1.7453292519943295E-2</v>
          </cell>
        </row>
      </sheetData>
      <sheetData sheetId="11721">
        <row r="1">
          <cell r="J1">
            <v>1.7453292519943295E-2</v>
          </cell>
        </row>
      </sheetData>
      <sheetData sheetId="11722">
        <row r="1">
          <cell r="J1">
            <v>1.7453292519943295E-2</v>
          </cell>
        </row>
      </sheetData>
      <sheetData sheetId="11723">
        <row r="1">
          <cell r="J1">
            <v>1.7453292519943295E-2</v>
          </cell>
        </row>
      </sheetData>
      <sheetData sheetId="11724">
        <row r="1">
          <cell r="J1">
            <v>1.7453292519943295E-2</v>
          </cell>
        </row>
      </sheetData>
      <sheetData sheetId="11725">
        <row r="1">
          <cell r="J1">
            <v>1.7453292519943295E-2</v>
          </cell>
        </row>
      </sheetData>
      <sheetData sheetId="11726">
        <row r="1">
          <cell r="J1">
            <v>1.7453292519943295E-2</v>
          </cell>
        </row>
      </sheetData>
      <sheetData sheetId="11727">
        <row r="1">
          <cell r="J1">
            <v>1.7453292519943295E-2</v>
          </cell>
        </row>
      </sheetData>
      <sheetData sheetId="11728">
        <row r="1">
          <cell r="J1">
            <v>1.7453292519943295E-2</v>
          </cell>
        </row>
      </sheetData>
      <sheetData sheetId="11729">
        <row r="1">
          <cell r="J1">
            <v>1.7453292519943295E-2</v>
          </cell>
        </row>
      </sheetData>
      <sheetData sheetId="11730">
        <row r="1">
          <cell r="J1">
            <v>1.7453292519943295E-2</v>
          </cell>
        </row>
      </sheetData>
      <sheetData sheetId="11731">
        <row r="1">
          <cell r="J1">
            <v>1.7453292519943295E-2</v>
          </cell>
        </row>
      </sheetData>
      <sheetData sheetId="11732">
        <row r="1">
          <cell r="J1">
            <v>1.7453292519943295E-2</v>
          </cell>
        </row>
      </sheetData>
      <sheetData sheetId="11733">
        <row r="1">
          <cell r="J1">
            <v>1.7453292519943295E-2</v>
          </cell>
        </row>
      </sheetData>
      <sheetData sheetId="11734">
        <row r="1">
          <cell r="J1">
            <v>1.7453292519943295E-2</v>
          </cell>
        </row>
      </sheetData>
      <sheetData sheetId="11735">
        <row r="1">
          <cell r="J1">
            <v>1.7453292519943295E-2</v>
          </cell>
        </row>
      </sheetData>
      <sheetData sheetId="11736">
        <row r="1">
          <cell r="J1">
            <v>1.7453292519943295E-2</v>
          </cell>
        </row>
      </sheetData>
      <sheetData sheetId="11737">
        <row r="1">
          <cell r="J1">
            <v>1.7453292519943295E-2</v>
          </cell>
        </row>
      </sheetData>
      <sheetData sheetId="11738">
        <row r="1">
          <cell r="J1">
            <v>1.7453292519943295E-2</v>
          </cell>
        </row>
      </sheetData>
      <sheetData sheetId="11739">
        <row r="1">
          <cell r="J1">
            <v>1.7453292519943295E-2</v>
          </cell>
        </row>
      </sheetData>
      <sheetData sheetId="11740">
        <row r="1">
          <cell r="J1">
            <v>1.7453292519943295E-2</v>
          </cell>
        </row>
      </sheetData>
      <sheetData sheetId="11741">
        <row r="1">
          <cell r="J1">
            <v>1.7453292519943295E-2</v>
          </cell>
        </row>
      </sheetData>
      <sheetData sheetId="11742">
        <row r="1">
          <cell r="J1">
            <v>1.7453292519943295E-2</v>
          </cell>
        </row>
      </sheetData>
      <sheetData sheetId="11743">
        <row r="1">
          <cell r="J1">
            <v>1.7453292519943295E-2</v>
          </cell>
        </row>
      </sheetData>
      <sheetData sheetId="11744">
        <row r="1">
          <cell r="J1">
            <v>1.7453292519943295E-2</v>
          </cell>
        </row>
      </sheetData>
      <sheetData sheetId="11745">
        <row r="1">
          <cell r="J1">
            <v>1.7453292519943295E-2</v>
          </cell>
        </row>
      </sheetData>
      <sheetData sheetId="11746">
        <row r="1">
          <cell r="J1">
            <v>1.7453292519943295E-2</v>
          </cell>
        </row>
      </sheetData>
      <sheetData sheetId="11747">
        <row r="1">
          <cell r="J1">
            <v>1.7453292519943295E-2</v>
          </cell>
        </row>
      </sheetData>
      <sheetData sheetId="11748">
        <row r="1">
          <cell r="J1">
            <v>1.7453292519943295E-2</v>
          </cell>
        </row>
      </sheetData>
      <sheetData sheetId="11749">
        <row r="1">
          <cell r="J1">
            <v>1.7453292519943295E-2</v>
          </cell>
        </row>
      </sheetData>
      <sheetData sheetId="11750">
        <row r="1">
          <cell r="J1">
            <v>1.7453292519943295E-2</v>
          </cell>
        </row>
      </sheetData>
      <sheetData sheetId="11751">
        <row r="1">
          <cell r="J1">
            <v>1.7453292519943295E-2</v>
          </cell>
        </row>
      </sheetData>
      <sheetData sheetId="11752">
        <row r="1">
          <cell r="J1">
            <v>1.7453292519943295E-2</v>
          </cell>
        </row>
      </sheetData>
      <sheetData sheetId="11753">
        <row r="1">
          <cell r="J1">
            <v>1.7453292519943295E-2</v>
          </cell>
        </row>
      </sheetData>
      <sheetData sheetId="11754">
        <row r="1">
          <cell r="J1">
            <v>1.7453292519943295E-2</v>
          </cell>
        </row>
      </sheetData>
      <sheetData sheetId="11755">
        <row r="1">
          <cell r="J1">
            <v>1.7453292519943295E-2</v>
          </cell>
        </row>
      </sheetData>
      <sheetData sheetId="11756">
        <row r="1">
          <cell r="J1">
            <v>1.7453292519943295E-2</v>
          </cell>
        </row>
      </sheetData>
      <sheetData sheetId="11757">
        <row r="1">
          <cell r="J1">
            <v>1.7453292519943295E-2</v>
          </cell>
        </row>
      </sheetData>
      <sheetData sheetId="11758">
        <row r="1">
          <cell r="J1">
            <v>1.7453292519943295E-2</v>
          </cell>
        </row>
      </sheetData>
      <sheetData sheetId="11759">
        <row r="1">
          <cell r="J1">
            <v>1.7453292519943295E-2</v>
          </cell>
        </row>
      </sheetData>
      <sheetData sheetId="11760">
        <row r="1">
          <cell r="J1">
            <v>1.7453292519943295E-2</v>
          </cell>
        </row>
      </sheetData>
      <sheetData sheetId="11761">
        <row r="1">
          <cell r="J1">
            <v>1.7453292519943295E-2</v>
          </cell>
        </row>
      </sheetData>
      <sheetData sheetId="11762">
        <row r="1">
          <cell r="J1">
            <v>1.7453292519943295E-2</v>
          </cell>
        </row>
      </sheetData>
      <sheetData sheetId="11763">
        <row r="1">
          <cell r="J1">
            <v>1.7453292519943295E-2</v>
          </cell>
        </row>
      </sheetData>
      <sheetData sheetId="11764">
        <row r="1">
          <cell r="J1">
            <v>1.7453292519943295E-2</v>
          </cell>
        </row>
      </sheetData>
      <sheetData sheetId="11765">
        <row r="1">
          <cell r="J1">
            <v>1.7453292519943295E-2</v>
          </cell>
        </row>
      </sheetData>
      <sheetData sheetId="11766">
        <row r="1">
          <cell r="J1">
            <v>1.7453292519943295E-2</v>
          </cell>
        </row>
      </sheetData>
      <sheetData sheetId="11767">
        <row r="1">
          <cell r="J1">
            <v>1.7453292519943295E-2</v>
          </cell>
        </row>
      </sheetData>
      <sheetData sheetId="11768">
        <row r="1">
          <cell r="J1">
            <v>1.7453292519943295E-2</v>
          </cell>
        </row>
      </sheetData>
      <sheetData sheetId="11769">
        <row r="1">
          <cell r="J1">
            <v>1.7453292519943295E-2</v>
          </cell>
        </row>
      </sheetData>
      <sheetData sheetId="11770">
        <row r="1">
          <cell r="J1">
            <v>1.7453292519943295E-2</v>
          </cell>
        </row>
      </sheetData>
      <sheetData sheetId="11771">
        <row r="1">
          <cell r="J1">
            <v>1.7453292519943295E-2</v>
          </cell>
        </row>
      </sheetData>
      <sheetData sheetId="11772">
        <row r="1">
          <cell r="J1">
            <v>1.7453292519943295E-2</v>
          </cell>
        </row>
      </sheetData>
      <sheetData sheetId="11773">
        <row r="1">
          <cell r="J1">
            <v>1.7453292519943295E-2</v>
          </cell>
        </row>
      </sheetData>
      <sheetData sheetId="11774">
        <row r="1">
          <cell r="J1">
            <v>1.7453292519943295E-2</v>
          </cell>
        </row>
      </sheetData>
      <sheetData sheetId="11775">
        <row r="1">
          <cell r="J1">
            <v>1.7453292519943295E-2</v>
          </cell>
        </row>
      </sheetData>
      <sheetData sheetId="11776">
        <row r="1">
          <cell r="J1">
            <v>1.7453292519943295E-2</v>
          </cell>
        </row>
      </sheetData>
      <sheetData sheetId="11777">
        <row r="1">
          <cell r="J1">
            <v>1.7453292519943295E-2</v>
          </cell>
        </row>
      </sheetData>
      <sheetData sheetId="11778">
        <row r="1">
          <cell r="J1">
            <v>1.7453292519943295E-2</v>
          </cell>
        </row>
      </sheetData>
      <sheetData sheetId="11779">
        <row r="1">
          <cell r="J1">
            <v>1.7453292519943295E-2</v>
          </cell>
        </row>
      </sheetData>
      <sheetData sheetId="11780">
        <row r="1">
          <cell r="J1">
            <v>1.7453292519943295E-2</v>
          </cell>
        </row>
      </sheetData>
      <sheetData sheetId="11781">
        <row r="1">
          <cell r="J1">
            <v>1.7453292519943295E-2</v>
          </cell>
        </row>
      </sheetData>
      <sheetData sheetId="11782">
        <row r="1">
          <cell r="J1">
            <v>1.7453292519943295E-2</v>
          </cell>
        </row>
      </sheetData>
      <sheetData sheetId="11783">
        <row r="1">
          <cell r="J1">
            <v>1.7453292519943295E-2</v>
          </cell>
        </row>
      </sheetData>
      <sheetData sheetId="11784">
        <row r="1">
          <cell r="J1">
            <v>1.7453292519943295E-2</v>
          </cell>
        </row>
      </sheetData>
      <sheetData sheetId="11785">
        <row r="1">
          <cell r="J1">
            <v>1.7453292519943295E-2</v>
          </cell>
        </row>
      </sheetData>
      <sheetData sheetId="11786">
        <row r="1">
          <cell r="J1">
            <v>1.7453292519943295E-2</v>
          </cell>
        </row>
      </sheetData>
      <sheetData sheetId="11787">
        <row r="1">
          <cell r="J1">
            <v>1.7453292519943295E-2</v>
          </cell>
        </row>
      </sheetData>
      <sheetData sheetId="11788">
        <row r="1">
          <cell r="J1">
            <v>1.7453292519943295E-2</v>
          </cell>
        </row>
      </sheetData>
      <sheetData sheetId="11789">
        <row r="1">
          <cell r="J1">
            <v>1.7453292519943295E-2</v>
          </cell>
        </row>
      </sheetData>
      <sheetData sheetId="11790">
        <row r="1">
          <cell r="J1">
            <v>1.7453292519943295E-2</v>
          </cell>
        </row>
      </sheetData>
      <sheetData sheetId="11791">
        <row r="1">
          <cell r="J1">
            <v>1.7453292519943295E-2</v>
          </cell>
        </row>
      </sheetData>
      <sheetData sheetId="11792">
        <row r="1">
          <cell r="J1">
            <v>1.7453292519943295E-2</v>
          </cell>
        </row>
      </sheetData>
      <sheetData sheetId="11793">
        <row r="1">
          <cell r="J1">
            <v>1.7453292519943295E-2</v>
          </cell>
        </row>
      </sheetData>
      <sheetData sheetId="11794">
        <row r="1">
          <cell r="J1">
            <v>1.7453292519943295E-2</v>
          </cell>
        </row>
      </sheetData>
      <sheetData sheetId="11795">
        <row r="1">
          <cell r="J1">
            <v>1.7453292519943295E-2</v>
          </cell>
        </row>
      </sheetData>
      <sheetData sheetId="11796">
        <row r="1">
          <cell r="J1">
            <v>1.7453292519943295E-2</v>
          </cell>
        </row>
      </sheetData>
      <sheetData sheetId="11797">
        <row r="1">
          <cell r="J1">
            <v>1.7453292519943295E-2</v>
          </cell>
        </row>
      </sheetData>
      <sheetData sheetId="11798">
        <row r="1">
          <cell r="J1">
            <v>1.7453292519943295E-2</v>
          </cell>
        </row>
      </sheetData>
      <sheetData sheetId="11799">
        <row r="1">
          <cell r="J1">
            <v>1.7453292519943295E-2</v>
          </cell>
        </row>
      </sheetData>
      <sheetData sheetId="11800">
        <row r="1">
          <cell r="J1">
            <v>1.7453292519943295E-2</v>
          </cell>
        </row>
      </sheetData>
      <sheetData sheetId="11801">
        <row r="1">
          <cell r="J1">
            <v>1.7453292519943295E-2</v>
          </cell>
        </row>
      </sheetData>
      <sheetData sheetId="11802">
        <row r="1">
          <cell r="J1">
            <v>1.7453292519943295E-2</v>
          </cell>
        </row>
      </sheetData>
      <sheetData sheetId="11803">
        <row r="1">
          <cell r="J1">
            <v>1.7453292519943295E-2</v>
          </cell>
        </row>
      </sheetData>
      <sheetData sheetId="11804">
        <row r="1">
          <cell r="J1">
            <v>1.7453292519943295E-2</v>
          </cell>
        </row>
      </sheetData>
      <sheetData sheetId="11805">
        <row r="1">
          <cell r="J1">
            <v>1.7453292519943295E-2</v>
          </cell>
        </row>
      </sheetData>
      <sheetData sheetId="11806">
        <row r="1">
          <cell r="J1">
            <v>1.7453292519943295E-2</v>
          </cell>
        </row>
      </sheetData>
      <sheetData sheetId="11807">
        <row r="1">
          <cell r="J1">
            <v>1.7453292519943295E-2</v>
          </cell>
        </row>
      </sheetData>
      <sheetData sheetId="11808">
        <row r="1">
          <cell r="J1">
            <v>1.7453292519943295E-2</v>
          </cell>
        </row>
      </sheetData>
      <sheetData sheetId="11809">
        <row r="1">
          <cell r="J1">
            <v>1.7453292519943295E-2</v>
          </cell>
        </row>
      </sheetData>
      <sheetData sheetId="11810">
        <row r="1">
          <cell r="J1">
            <v>1.7453292519943295E-2</v>
          </cell>
        </row>
      </sheetData>
      <sheetData sheetId="11811">
        <row r="1">
          <cell r="J1">
            <v>1.7453292519943295E-2</v>
          </cell>
        </row>
      </sheetData>
      <sheetData sheetId="11812">
        <row r="1">
          <cell r="J1">
            <v>1.7453292519943295E-2</v>
          </cell>
        </row>
      </sheetData>
      <sheetData sheetId="11813">
        <row r="1">
          <cell r="J1">
            <v>1.7453292519943295E-2</v>
          </cell>
        </row>
      </sheetData>
      <sheetData sheetId="11814">
        <row r="1">
          <cell r="J1">
            <v>1.7453292519943295E-2</v>
          </cell>
        </row>
      </sheetData>
      <sheetData sheetId="11815">
        <row r="1">
          <cell r="J1">
            <v>1.7453292519943295E-2</v>
          </cell>
        </row>
      </sheetData>
      <sheetData sheetId="11816">
        <row r="1">
          <cell r="J1">
            <v>1.7453292519943295E-2</v>
          </cell>
        </row>
      </sheetData>
      <sheetData sheetId="11817">
        <row r="1">
          <cell r="J1">
            <v>1.7453292519943295E-2</v>
          </cell>
        </row>
      </sheetData>
      <sheetData sheetId="11818">
        <row r="1">
          <cell r="J1">
            <v>1.7453292519943295E-2</v>
          </cell>
        </row>
      </sheetData>
      <sheetData sheetId="11819">
        <row r="1">
          <cell r="J1">
            <v>1.7453292519943295E-2</v>
          </cell>
        </row>
      </sheetData>
      <sheetData sheetId="11820">
        <row r="1">
          <cell r="J1">
            <v>1.7453292519943295E-2</v>
          </cell>
        </row>
      </sheetData>
      <sheetData sheetId="11821">
        <row r="1">
          <cell r="J1">
            <v>1.7453292519943295E-2</v>
          </cell>
        </row>
      </sheetData>
      <sheetData sheetId="11822">
        <row r="1">
          <cell r="J1">
            <v>1.7453292519943295E-2</v>
          </cell>
        </row>
      </sheetData>
      <sheetData sheetId="11823">
        <row r="1">
          <cell r="J1">
            <v>1.7453292519943295E-2</v>
          </cell>
        </row>
      </sheetData>
      <sheetData sheetId="11824">
        <row r="1">
          <cell r="J1">
            <v>1.7453292519943295E-2</v>
          </cell>
        </row>
      </sheetData>
      <sheetData sheetId="11825">
        <row r="1">
          <cell r="J1">
            <v>1.7453292519943295E-2</v>
          </cell>
        </row>
      </sheetData>
      <sheetData sheetId="11826">
        <row r="1">
          <cell r="J1">
            <v>1.7453292519943295E-2</v>
          </cell>
        </row>
      </sheetData>
      <sheetData sheetId="11827">
        <row r="1">
          <cell r="J1">
            <v>1.7453292519943295E-2</v>
          </cell>
        </row>
      </sheetData>
      <sheetData sheetId="11828">
        <row r="1">
          <cell r="J1">
            <v>1.7453292519943295E-2</v>
          </cell>
        </row>
      </sheetData>
      <sheetData sheetId="11829">
        <row r="1">
          <cell r="J1">
            <v>1.7453292519943295E-2</v>
          </cell>
        </row>
      </sheetData>
      <sheetData sheetId="11830">
        <row r="1">
          <cell r="J1">
            <v>1.7453292519943295E-2</v>
          </cell>
        </row>
      </sheetData>
      <sheetData sheetId="11831">
        <row r="1">
          <cell r="J1">
            <v>1.7453292519943295E-2</v>
          </cell>
        </row>
      </sheetData>
      <sheetData sheetId="11832">
        <row r="1">
          <cell r="J1">
            <v>1.7453292519943295E-2</v>
          </cell>
        </row>
      </sheetData>
      <sheetData sheetId="11833">
        <row r="1">
          <cell r="J1">
            <v>1.7453292519943295E-2</v>
          </cell>
        </row>
      </sheetData>
      <sheetData sheetId="11834">
        <row r="1">
          <cell r="J1">
            <v>1.7453292519943295E-2</v>
          </cell>
        </row>
      </sheetData>
      <sheetData sheetId="11835">
        <row r="1">
          <cell r="J1">
            <v>1.7453292519943295E-2</v>
          </cell>
        </row>
      </sheetData>
      <sheetData sheetId="11836">
        <row r="1">
          <cell r="J1">
            <v>1.7453292519943295E-2</v>
          </cell>
        </row>
      </sheetData>
      <sheetData sheetId="11837">
        <row r="1">
          <cell r="J1">
            <v>1.7453292519943295E-2</v>
          </cell>
        </row>
      </sheetData>
      <sheetData sheetId="11838">
        <row r="1">
          <cell r="J1">
            <v>1.7453292519943295E-2</v>
          </cell>
        </row>
      </sheetData>
      <sheetData sheetId="11839">
        <row r="1">
          <cell r="J1">
            <v>1.7453292519943295E-2</v>
          </cell>
        </row>
      </sheetData>
      <sheetData sheetId="11840">
        <row r="1">
          <cell r="J1">
            <v>1.7453292519943295E-2</v>
          </cell>
        </row>
      </sheetData>
      <sheetData sheetId="11841">
        <row r="1">
          <cell r="J1">
            <v>1.7453292519943295E-2</v>
          </cell>
        </row>
      </sheetData>
      <sheetData sheetId="11842">
        <row r="1">
          <cell r="J1">
            <v>1.7453292519943295E-2</v>
          </cell>
        </row>
      </sheetData>
      <sheetData sheetId="11843">
        <row r="1">
          <cell r="J1">
            <v>1.7453292519943295E-2</v>
          </cell>
        </row>
      </sheetData>
      <sheetData sheetId="11844">
        <row r="1">
          <cell r="J1">
            <v>1.7453292519943295E-2</v>
          </cell>
        </row>
      </sheetData>
      <sheetData sheetId="11845">
        <row r="1">
          <cell r="J1">
            <v>1.7453292519943295E-2</v>
          </cell>
        </row>
      </sheetData>
      <sheetData sheetId="11846">
        <row r="1">
          <cell r="J1">
            <v>1.7453292519943295E-2</v>
          </cell>
        </row>
      </sheetData>
      <sheetData sheetId="11847">
        <row r="1">
          <cell r="J1">
            <v>1.7453292519943295E-2</v>
          </cell>
        </row>
      </sheetData>
      <sheetData sheetId="11848">
        <row r="1">
          <cell r="J1">
            <v>1.7453292519943295E-2</v>
          </cell>
        </row>
      </sheetData>
      <sheetData sheetId="11849">
        <row r="1">
          <cell r="J1">
            <v>1.7453292519943295E-2</v>
          </cell>
        </row>
      </sheetData>
      <sheetData sheetId="11850">
        <row r="1">
          <cell r="J1">
            <v>1.7453292519943295E-2</v>
          </cell>
        </row>
      </sheetData>
      <sheetData sheetId="11851">
        <row r="1">
          <cell r="J1">
            <v>1.7453292519943295E-2</v>
          </cell>
        </row>
      </sheetData>
      <sheetData sheetId="11852">
        <row r="1">
          <cell r="J1">
            <v>1.7453292519943295E-2</v>
          </cell>
        </row>
      </sheetData>
      <sheetData sheetId="11853">
        <row r="1">
          <cell r="J1">
            <v>1.7453292519943295E-2</v>
          </cell>
        </row>
      </sheetData>
      <sheetData sheetId="11854">
        <row r="1">
          <cell r="J1">
            <v>1.7453292519943295E-2</v>
          </cell>
        </row>
      </sheetData>
      <sheetData sheetId="11855">
        <row r="1">
          <cell r="J1">
            <v>1.7453292519943295E-2</v>
          </cell>
        </row>
      </sheetData>
      <sheetData sheetId="11856">
        <row r="1">
          <cell r="J1">
            <v>1.7453292519943295E-2</v>
          </cell>
        </row>
      </sheetData>
      <sheetData sheetId="11857">
        <row r="1">
          <cell r="J1">
            <v>1.7453292519943295E-2</v>
          </cell>
        </row>
      </sheetData>
      <sheetData sheetId="11858">
        <row r="1">
          <cell r="J1">
            <v>1.7453292519943295E-2</v>
          </cell>
        </row>
      </sheetData>
      <sheetData sheetId="11859">
        <row r="1">
          <cell r="J1">
            <v>1.7453292519943295E-2</v>
          </cell>
        </row>
      </sheetData>
      <sheetData sheetId="11860">
        <row r="1">
          <cell r="J1">
            <v>1.7453292519943295E-2</v>
          </cell>
        </row>
      </sheetData>
      <sheetData sheetId="11861">
        <row r="1">
          <cell r="J1">
            <v>1.7453292519943295E-2</v>
          </cell>
        </row>
      </sheetData>
      <sheetData sheetId="11862">
        <row r="1">
          <cell r="J1">
            <v>1.7453292519943295E-2</v>
          </cell>
        </row>
      </sheetData>
      <sheetData sheetId="11863">
        <row r="1">
          <cell r="J1">
            <v>1.7453292519943295E-2</v>
          </cell>
        </row>
      </sheetData>
      <sheetData sheetId="11864">
        <row r="1">
          <cell r="J1">
            <v>1.7453292519943295E-2</v>
          </cell>
        </row>
      </sheetData>
      <sheetData sheetId="11865">
        <row r="1">
          <cell r="J1">
            <v>1.7453292519943295E-2</v>
          </cell>
        </row>
      </sheetData>
      <sheetData sheetId="11866">
        <row r="1">
          <cell r="J1">
            <v>1.7453292519943295E-2</v>
          </cell>
        </row>
      </sheetData>
      <sheetData sheetId="11867">
        <row r="1">
          <cell r="J1">
            <v>1.7453292519943295E-2</v>
          </cell>
        </row>
      </sheetData>
      <sheetData sheetId="11868">
        <row r="1">
          <cell r="J1">
            <v>1.7453292519943295E-2</v>
          </cell>
        </row>
      </sheetData>
      <sheetData sheetId="11869">
        <row r="1">
          <cell r="J1">
            <v>1.7453292519943295E-2</v>
          </cell>
        </row>
      </sheetData>
      <sheetData sheetId="11870">
        <row r="1">
          <cell r="J1">
            <v>1.7453292519943295E-2</v>
          </cell>
        </row>
      </sheetData>
      <sheetData sheetId="11871">
        <row r="1">
          <cell r="J1">
            <v>1.7453292519943295E-2</v>
          </cell>
        </row>
      </sheetData>
      <sheetData sheetId="11872">
        <row r="1">
          <cell r="J1">
            <v>1.7453292519943295E-2</v>
          </cell>
        </row>
      </sheetData>
      <sheetData sheetId="11873">
        <row r="1">
          <cell r="J1">
            <v>1.7453292519943295E-2</v>
          </cell>
        </row>
      </sheetData>
      <sheetData sheetId="11874">
        <row r="1">
          <cell r="J1">
            <v>1.7453292519943295E-2</v>
          </cell>
        </row>
      </sheetData>
      <sheetData sheetId="11875">
        <row r="1">
          <cell r="J1">
            <v>1.7453292519943295E-2</v>
          </cell>
        </row>
      </sheetData>
      <sheetData sheetId="11876">
        <row r="1">
          <cell r="J1">
            <v>1.7453292519943295E-2</v>
          </cell>
        </row>
      </sheetData>
      <sheetData sheetId="11877">
        <row r="1">
          <cell r="J1">
            <v>1.7453292519943295E-2</v>
          </cell>
        </row>
      </sheetData>
      <sheetData sheetId="11878">
        <row r="1">
          <cell r="J1">
            <v>1.7453292519943295E-2</v>
          </cell>
        </row>
      </sheetData>
      <sheetData sheetId="11879">
        <row r="1">
          <cell r="J1">
            <v>1.7453292519943295E-2</v>
          </cell>
        </row>
      </sheetData>
      <sheetData sheetId="11880">
        <row r="1">
          <cell r="J1">
            <v>1.7453292519943295E-2</v>
          </cell>
        </row>
      </sheetData>
      <sheetData sheetId="11881">
        <row r="1">
          <cell r="J1">
            <v>1.7453292519943295E-2</v>
          </cell>
        </row>
      </sheetData>
      <sheetData sheetId="11882">
        <row r="1">
          <cell r="J1">
            <v>1.7453292519943295E-2</v>
          </cell>
        </row>
      </sheetData>
      <sheetData sheetId="11883">
        <row r="1">
          <cell r="J1">
            <v>1.7453292519943295E-2</v>
          </cell>
        </row>
      </sheetData>
      <sheetData sheetId="11884">
        <row r="1">
          <cell r="J1">
            <v>1.7453292519943295E-2</v>
          </cell>
        </row>
      </sheetData>
      <sheetData sheetId="11885">
        <row r="1">
          <cell r="J1">
            <v>1.7453292519943295E-2</v>
          </cell>
        </row>
      </sheetData>
      <sheetData sheetId="11886">
        <row r="1">
          <cell r="J1">
            <v>1.7453292519943295E-2</v>
          </cell>
        </row>
      </sheetData>
      <sheetData sheetId="11887">
        <row r="1">
          <cell r="J1">
            <v>1.7453292519943295E-2</v>
          </cell>
        </row>
      </sheetData>
      <sheetData sheetId="11888">
        <row r="1">
          <cell r="J1">
            <v>1.7453292519943295E-2</v>
          </cell>
        </row>
      </sheetData>
      <sheetData sheetId="11889">
        <row r="1">
          <cell r="J1">
            <v>1.7453292519943295E-2</v>
          </cell>
        </row>
      </sheetData>
      <sheetData sheetId="11890">
        <row r="1">
          <cell r="J1">
            <v>1.7453292519943295E-2</v>
          </cell>
        </row>
      </sheetData>
      <sheetData sheetId="11891">
        <row r="1">
          <cell r="J1">
            <v>1.7453292519943295E-2</v>
          </cell>
        </row>
      </sheetData>
      <sheetData sheetId="11892">
        <row r="1">
          <cell r="J1">
            <v>1.7453292519943295E-2</v>
          </cell>
        </row>
      </sheetData>
      <sheetData sheetId="11893">
        <row r="1">
          <cell r="J1">
            <v>1.7453292519943295E-2</v>
          </cell>
        </row>
      </sheetData>
      <sheetData sheetId="11894">
        <row r="1">
          <cell r="J1">
            <v>1.7453292519943295E-2</v>
          </cell>
        </row>
      </sheetData>
      <sheetData sheetId="11895">
        <row r="1">
          <cell r="J1">
            <v>1.7453292519943295E-2</v>
          </cell>
        </row>
      </sheetData>
      <sheetData sheetId="11896">
        <row r="1">
          <cell r="J1">
            <v>1.7453292519943295E-2</v>
          </cell>
        </row>
      </sheetData>
      <sheetData sheetId="11897">
        <row r="1">
          <cell r="J1">
            <v>1.7453292519943295E-2</v>
          </cell>
        </row>
      </sheetData>
      <sheetData sheetId="11898">
        <row r="1">
          <cell r="J1">
            <v>1.7453292519943295E-2</v>
          </cell>
        </row>
      </sheetData>
      <sheetData sheetId="11899">
        <row r="1">
          <cell r="J1">
            <v>1.7453292519943295E-2</v>
          </cell>
        </row>
      </sheetData>
      <sheetData sheetId="11900">
        <row r="1">
          <cell r="J1">
            <v>1.7453292519943295E-2</v>
          </cell>
        </row>
      </sheetData>
      <sheetData sheetId="11901">
        <row r="1">
          <cell r="J1">
            <v>1.7453292519943295E-2</v>
          </cell>
        </row>
      </sheetData>
      <sheetData sheetId="11902">
        <row r="1">
          <cell r="J1">
            <v>1.7453292519943295E-2</v>
          </cell>
        </row>
      </sheetData>
      <sheetData sheetId="11903">
        <row r="1">
          <cell r="J1">
            <v>1.7453292519943295E-2</v>
          </cell>
        </row>
      </sheetData>
      <sheetData sheetId="11904">
        <row r="1">
          <cell r="J1">
            <v>1.7453292519943295E-2</v>
          </cell>
        </row>
      </sheetData>
      <sheetData sheetId="11905">
        <row r="1">
          <cell r="J1">
            <v>1.7453292519943295E-2</v>
          </cell>
        </row>
      </sheetData>
      <sheetData sheetId="11906">
        <row r="1">
          <cell r="J1">
            <v>1.7453292519943295E-2</v>
          </cell>
        </row>
      </sheetData>
      <sheetData sheetId="11907">
        <row r="1">
          <cell r="J1">
            <v>1.7453292519943295E-2</v>
          </cell>
        </row>
      </sheetData>
      <sheetData sheetId="11908">
        <row r="1">
          <cell r="J1">
            <v>1.7453292519943295E-2</v>
          </cell>
        </row>
      </sheetData>
      <sheetData sheetId="11909">
        <row r="1">
          <cell r="J1">
            <v>1.7453292519943295E-2</v>
          </cell>
        </row>
      </sheetData>
      <sheetData sheetId="11910">
        <row r="1">
          <cell r="J1">
            <v>1.7453292519943295E-2</v>
          </cell>
        </row>
      </sheetData>
      <sheetData sheetId="11911">
        <row r="1">
          <cell r="J1">
            <v>1.7453292519943295E-2</v>
          </cell>
        </row>
      </sheetData>
      <sheetData sheetId="11912">
        <row r="1">
          <cell r="J1">
            <v>1.7453292519943295E-2</v>
          </cell>
        </row>
      </sheetData>
      <sheetData sheetId="11913">
        <row r="1">
          <cell r="J1">
            <v>1.7453292519943295E-2</v>
          </cell>
        </row>
      </sheetData>
      <sheetData sheetId="11914">
        <row r="1">
          <cell r="J1">
            <v>1.7453292519943295E-2</v>
          </cell>
        </row>
      </sheetData>
      <sheetData sheetId="11915">
        <row r="1">
          <cell r="J1">
            <v>1.7453292519943295E-2</v>
          </cell>
        </row>
      </sheetData>
      <sheetData sheetId="11916">
        <row r="1">
          <cell r="J1">
            <v>1.7453292519943295E-2</v>
          </cell>
        </row>
      </sheetData>
      <sheetData sheetId="11917">
        <row r="1">
          <cell r="J1">
            <v>1.7453292519943295E-2</v>
          </cell>
        </row>
      </sheetData>
      <sheetData sheetId="11918">
        <row r="1">
          <cell r="J1">
            <v>1.7453292519943295E-2</v>
          </cell>
        </row>
      </sheetData>
      <sheetData sheetId="11919">
        <row r="1">
          <cell r="J1">
            <v>1.7453292519943295E-2</v>
          </cell>
        </row>
      </sheetData>
      <sheetData sheetId="11920">
        <row r="1">
          <cell r="J1">
            <v>1.7453292519943295E-2</v>
          </cell>
        </row>
      </sheetData>
      <sheetData sheetId="11921">
        <row r="1">
          <cell r="J1">
            <v>1.7453292519943295E-2</v>
          </cell>
        </row>
      </sheetData>
      <sheetData sheetId="11922">
        <row r="1">
          <cell r="J1">
            <v>1.7453292519943295E-2</v>
          </cell>
        </row>
      </sheetData>
      <sheetData sheetId="11923">
        <row r="1">
          <cell r="J1">
            <v>1.7453292519943295E-2</v>
          </cell>
        </row>
      </sheetData>
      <sheetData sheetId="11924">
        <row r="1">
          <cell r="J1">
            <v>1.7453292519943295E-2</v>
          </cell>
        </row>
      </sheetData>
      <sheetData sheetId="11925">
        <row r="1">
          <cell r="J1">
            <v>1.7453292519943295E-2</v>
          </cell>
        </row>
      </sheetData>
      <sheetData sheetId="11926">
        <row r="1">
          <cell r="J1">
            <v>1.7453292519943295E-2</v>
          </cell>
        </row>
      </sheetData>
      <sheetData sheetId="11927">
        <row r="1">
          <cell r="J1">
            <v>1.7453292519943295E-2</v>
          </cell>
        </row>
      </sheetData>
      <sheetData sheetId="11928">
        <row r="1">
          <cell r="J1">
            <v>1.7453292519943295E-2</v>
          </cell>
        </row>
      </sheetData>
      <sheetData sheetId="11929">
        <row r="1">
          <cell r="J1">
            <v>1.7453292519943295E-2</v>
          </cell>
        </row>
      </sheetData>
      <sheetData sheetId="11930">
        <row r="1">
          <cell r="J1">
            <v>1.7453292519943295E-2</v>
          </cell>
        </row>
      </sheetData>
      <sheetData sheetId="11931">
        <row r="1">
          <cell r="J1">
            <v>1.7453292519943295E-2</v>
          </cell>
        </row>
      </sheetData>
      <sheetData sheetId="11932">
        <row r="1">
          <cell r="J1">
            <v>1.7453292519943295E-2</v>
          </cell>
        </row>
      </sheetData>
      <sheetData sheetId="11933">
        <row r="1">
          <cell r="J1">
            <v>1.7453292519943295E-2</v>
          </cell>
        </row>
      </sheetData>
      <sheetData sheetId="11934">
        <row r="1">
          <cell r="J1">
            <v>1.7453292519943295E-2</v>
          </cell>
        </row>
      </sheetData>
      <sheetData sheetId="11935">
        <row r="1">
          <cell r="J1">
            <v>1.7453292519943295E-2</v>
          </cell>
        </row>
      </sheetData>
      <sheetData sheetId="11936">
        <row r="1">
          <cell r="J1">
            <v>1.7453292519943295E-2</v>
          </cell>
        </row>
      </sheetData>
      <sheetData sheetId="11937">
        <row r="1">
          <cell r="J1">
            <v>1.7453292519943295E-2</v>
          </cell>
        </row>
      </sheetData>
      <sheetData sheetId="11938">
        <row r="1">
          <cell r="J1">
            <v>1.7453292519943295E-2</v>
          </cell>
        </row>
      </sheetData>
      <sheetData sheetId="11939">
        <row r="1">
          <cell r="J1">
            <v>1.7453292519943295E-2</v>
          </cell>
        </row>
      </sheetData>
      <sheetData sheetId="11940">
        <row r="1">
          <cell r="J1">
            <v>1.7453292519943295E-2</v>
          </cell>
        </row>
      </sheetData>
      <sheetData sheetId="11941">
        <row r="1">
          <cell r="J1">
            <v>1.7453292519943295E-2</v>
          </cell>
        </row>
      </sheetData>
      <sheetData sheetId="11942">
        <row r="1">
          <cell r="J1">
            <v>1.7453292519943295E-2</v>
          </cell>
        </row>
      </sheetData>
      <sheetData sheetId="11943">
        <row r="1">
          <cell r="J1">
            <v>1.7453292519943295E-2</v>
          </cell>
        </row>
      </sheetData>
      <sheetData sheetId="11944">
        <row r="1">
          <cell r="J1">
            <v>1.7453292519943295E-2</v>
          </cell>
        </row>
      </sheetData>
      <sheetData sheetId="11945">
        <row r="1">
          <cell r="J1">
            <v>1.7453292519943295E-2</v>
          </cell>
        </row>
      </sheetData>
      <sheetData sheetId="11946">
        <row r="1">
          <cell r="J1">
            <v>1.7453292519943295E-2</v>
          </cell>
        </row>
      </sheetData>
      <sheetData sheetId="11947">
        <row r="1">
          <cell r="J1">
            <v>1.7453292519943295E-2</v>
          </cell>
        </row>
      </sheetData>
      <sheetData sheetId="11948">
        <row r="1">
          <cell r="J1">
            <v>1.7453292519943295E-2</v>
          </cell>
        </row>
      </sheetData>
      <sheetData sheetId="11949">
        <row r="1">
          <cell r="J1">
            <v>1.7453292519943295E-2</v>
          </cell>
        </row>
      </sheetData>
      <sheetData sheetId="11950">
        <row r="1">
          <cell r="J1">
            <v>1.7453292519943295E-2</v>
          </cell>
        </row>
      </sheetData>
      <sheetData sheetId="11951">
        <row r="1">
          <cell r="J1">
            <v>1.7453292519943295E-2</v>
          </cell>
        </row>
      </sheetData>
      <sheetData sheetId="11952">
        <row r="1">
          <cell r="J1">
            <v>1.7453292519943295E-2</v>
          </cell>
        </row>
      </sheetData>
      <sheetData sheetId="11953">
        <row r="1">
          <cell r="J1">
            <v>1.7453292519943295E-2</v>
          </cell>
        </row>
      </sheetData>
      <sheetData sheetId="11954">
        <row r="1">
          <cell r="J1">
            <v>1.7453292519943295E-2</v>
          </cell>
        </row>
      </sheetData>
      <sheetData sheetId="11955">
        <row r="1">
          <cell r="J1">
            <v>1.7453292519943295E-2</v>
          </cell>
        </row>
      </sheetData>
      <sheetData sheetId="11956">
        <row r="1">
          <cell r="J1">
            <v>1.7453292519943295E-2</v>
          </cell>
        </row>
      </sheetData>
      <sheetData sheetId="11957">
        <row r="1">
          <cell r="J1">
            <v>1.7453292519943295E-2</v>
          </cell>
        </row>
      </sheetData>
      <sheetData sheetId="11958">
        <row r="1">
          <cell r="J1">
            <v>1.7453292519943295E-2</v>
          </cell>
        </row>
      </sheetData>
      <sheetData sheetId="11959">
        <row r="1">
          <cell r="J1">
            <v>1.7453292519943295E-2</v>
          </cell>
        </row>
      </sheetData>
      <sheetData sheetId="11960">
        <row r="1">
          <cell r="J1">
            <v>1.7453292519943295E-2</v>
          </cell>
        </row>
      </sheetData>
      <sheetData sheetId="11961">
        <row r="1">
          <cell r="J1">
            <v>1.7453292519943295E-2</v>
          </cell>
        </row>
      </sheetData>
      <sheetData sheetId="11962">
        <row r="1">
          <cell r="J1">
            <v>1.7453292519943295E-2</v>
          </cell>
        </row>
      </sheetData>
      <sheetData sheetId="11963">
        <row r="1">
          <cell r="J1">
            <v>1.7453292519943295E-2</v>
          </cell>
        </row>
      </sheetData>
      <sheetData sheetId="11964">
        <row r="1">
          <cell r="J1">
            <v>1.7453292519943295E-2</v>
          </cell>
        </row>
      </sheetData>
      <sheetData sheetId="11965">
        <row r="1">
          <cell r="J1">
            <v>1.7453292519943295E-2</v>
          </cell>
        </row>
      </sheetData>
      <sheetData sheetId="11966">
        <row r="1">
          <cell r="J1">
            <v>1.7453292519943295E-2</v>
          </cell>
        </row>
      </sheetData>
      <sheetData sheetId="11967">
        <row r="1">
          <cell r="J1">
            <v>1.7453292519943295E-2</v>
          </cell>
        </row>
      </sheetData>
      <sheetData sheetId="11968">
        <row r="1">
          <cell r="J1">
            <v>1.7453292519943295E-2</v>
          </cell>
        </row>
      </sheetData>
      <sheetData sheetId="11969">
        <row r="1">
          <cell r="J1">
            <v>1.7453292519943295E-2</v>
          </cell>
        </row>
      </sheetData>
      <sheetData sheetId="11970">
        <row r="1">
          <cell r="J1">
            <v>1.7453292519943295E-2</v>
          </cell>
        </row>
      </sheetData>
      <sheetData sheetId="11971">
        <row r="1">
          <cell r="J1">
            <v>1.7453292519943295E-2</v>
          </cell>
        </row>
      </sheetData>
      <sheetData sheetId="11972">
        <row r="1">
          <cell r="J1">
            <v>1.7453292519943295E-2</v>
          </cell>
        </row>
      </sheetData>
      <sheetData sheetId="11973">
        <row r="1">
          <cell r="J1">
            <v>1.7453292519943295E-2</v>
          </cell>
        </row>
      </sheetData>
      <sheetData sheetId="11974">
        <row r="1">
          <cell r="J1">
            <v>1.7453292519943295E-2</v>
          </cell>
        </row>
      </sheetData>
      <sheetData sheetId="11975">
        <row r="1">
          <cell r="J1">
            <v>1.7453292519943295E-2</v>
          </cell>
        </row>
      </sheetData>
      <sheetData sheetId="11976">
        <row r="1">
          <cell r="J1">
            <v>1.7453292519943295E-2</v>
          </cell>
        </row>
      </sheetData>
      <sheetData sheetId="11977">
        <row r="1">
          <cell r="J1">
            <v>1.7453292519943295E-2</v>
          </cell>
        </row>
      </sheetData>
      <sheetData sheetId="11978">
        <row r="1">
          <cell r="J1">
            <v>1.7453292519943295E-2</v>
          </cell>
        </row>
      </sheetData>
      <sheetData sheetId="11979">
        <row r="1">
          <cell r="J1">
            <v>1.7453292519943295E-2</v>
          </cell>
        </row>
      </sheetData>
      <sheetData sheetId="11980">
        <row r="1">
          <cell r="J1">
            <v>1.7453292519943295E-2</v>
          </cell>
        </row>
      </sheetData>
      <sheetData sheetId="11981">
        <row r="1">
          <cell r="J1">
            <v>1.7453292519943295E-2</v>
          </cell>
        </row>
      </sheetData>
      <sheetData sheetId="11982">
        <row r="1">
          <cell r="J1">
            <v>1.7453292519943295E-2</v>
          </cell>
        </row>
      </sheetData>
      <sheetData sheetId="11983">
        <row r="1">
          <cell r="J1">
            <v>1.7453292519943295E-2</v>
          </cell>
        </row>
      </sheetData>
      <sheetData sheetId="11984">
        <row r="1">
          <cell r="J1">
            <v>1.7453292519943295E-2</v>
          </cell>
        </row>
      </sheetData>
      <sheetData sheetId="11985">
        <row r="1">
          <cell r="J1">
            <v>1.7453292519943295E-2</v>
          </cell>
        </row>
      </sheetData>
      <sheetData sheetId="11986">
        <row r="1">
          <cell r="J1">
            <v>1.7453292519943295E-2</v>
          </cell>
        </row>
      </sheetData>
      <sheetData sheetId="11987">
        <row r="1">
          <cell r="J1">
            <v>1.7453292519943295E-2</v>
          </cell>
        </row>
      </sheetData>
      <sheetData sheetId="11988">
        <row r="1">
          <cell r="J1">
            <v>1.7453292519943295E-2</v>
          </cell>
        </row>
      </sheetData>
      <sheetData sheetId="11989">
        <row r="1">
          <cell r="J1">
            <v>1.7453292519943295E-2</v>
          </cell>
        </row>
      </sheetData>
      <sheetData sheetId="11990">
        <row r="1">
          <cell r="J1">
            <v>1.7453292519943295E-2</v>
          </cell>
        </row>
      </sheetData>
      <sheetData sheetId="11991">
        <row r="1">
          <cell r="J1">
            <v>1.7453292519943295E-2</v>
          </cell>
        </row>
      </sheetData>
      <sheetData sheetId="11992">
        <row r="1">
          <cell r="J1">
            <v>1.7453292519943295E-2</v>
          </cell>
        </row>
      </sheetData>
      <sheetData sheetId="11993">
        <row r="1">
          <cell r="J1">
            <v>1.7453292519943295E-2</v>
          </cell>
        </row>
      </sheetData>
      <sheetData sheetId="11994">
        <row r="1">
          <cell r="J1">
            <v>1.7453292519943295E-2</v>
          </cell>
        </row>
      </sheetData>
      <sheetData sheetId="11995">
        <row r="1">
          <cell r="J1">
            <v>1.7453292519943295E-2</v>
          </cell>
        </row>
      </sheetData>
      <sheetData sheetId="11996">
        <row r="1">
          <cell r="J1">
            <v>1.7453292519943295E-2</v>
          </cell>
        </row>
      </sheetData>
      <sheetData sheetId="11997">
        <row r="1">
          <cell r="J1">
            <v>1.7453292519943295E-2</v>
          </cell>
        </row>
      </sheetData>
      <sheetData sheetId="11998">
        <row r="1">
          <cell r="J1">
            <v>1.7453292519943295E-2</v>
          </cell>
        </row>
      </sheetData>
      <sheetData sheetId="11999">
        <row r="1">
          <cell r="J1">
            <v>1.7453292519943295E-2</v>
          </cell>
        </row>
      </sheetData>
      <sheetData sheetId="12000">
        <row r="1">
          <cell r="J1">
            <v>1.7453292519943295E-2</v>
          </cell>
        </row>
      </sheetData>
      <sheetData sheetId="12001">
        <row r="1">
          <cell r="J1">
            <v>1.7453292519943295E-2</v>
          </cell>
        </row>
      </sheetData>
      <sheetData sheetId="12002">
        <row r="1">
          <cell r="J1">
            <v>1.7453292519943295E-2</v>
          </cell>
        </row>
      </sheetData>
      <sheetData sheetId="12003">
        <row r="1">
          <cell r="J1">
            <v>1.7453292519943295E-2</v>
          </cell>
        </row>
      </sheetData>
      <sheetData sheetId="12004">
        <row r="1">
          <cell r="J1">
            <v>1.7453292519943295E-2</v>
          </cell>
        </row>
      </sheetData>
      <sheetData sheetId="12005">
        <row r="1">
          <cell r="J1">
            <v>1.7453292519943295E-2</v>
          </cell>
        </row>
      </sheetData>
      <sheetData sheetId="12006">
        <row r="1">
          <cell r="J1">
            <v>1.7453292519943295E-2</v>
          </cell>
        </row>
      </sheetData>
      <sheetData sheetId="12007">
        <row r="1">
          <cell r="J1">
            <v>1.7453292519943295E-2</v>
          </cell>
        </row>
      </sheetData>
      <sheetData sheetId="12008">
        <row r="1">
          <cell r="J1">
            <v>1.7453292519943295E-2</v>
          </cell>
        </row>
      </sheetData>
      <sheetData sheetId="12009">
        <row r="1">
          <cell r="J1">
            <v>1.7453292519943295E-2</v>
          </cell>
        </row>
      </sheetData>
      <sheetData sheetId="12010">
        <row r="1">
          <cell r="J1">
            <v>1.7453292519943295E-2</v>
          </cell>
        </row>
      </sheetData>
      <sheetData sheetId="12011">
        <row r="1">
          <cell r="J1">
            <v>1.7453292519943295E-2</v>
          </cell>
        </row>
      </sheetData>
      <sheetData sheetId="12012">
        <row r="1">
          <cell r="J1">
            <v>1.7453292519943295E-2</v>
          </cell>
        </row>
      </sheetData>
      <sheetData sheetId="12013">
        <row r="1">
          <cell r="J1">
            <v>1.7453292519943295E-2</v>
          </cell>
        </row>
      </sheetData>
      <sheetData sheetId="12014">
        <row r="1">
          <cell r="J1">
            <v>1.7453292519943295E-2</v>
          </cell>
        </row>
      </sheetData>
      <sheetData sheetId="12015">
        <row r="1">
          <cell r="J1">
            <v>1.7453292519943295E-2</v>
          </cell>
        </row>
      </sheetData>
      <sheetData sheetId="12016">
        <row r="1">
          <cell r="J1">
            <v>1.7453292519943295E-2</v>
          </cell>
        </row>
      </sheetData>
      <sheetData sheetId="12017">
        <row r="1">
          <cell r="J1">
            <v>1.7453292519943295E-2</v>
          </cell>
        </row>
      </sheetData>
      <sheetData sheetId="12018">
        <row r="1">
          <cell r="J1">
            <v>1.7453292519943295E-2</v>
          </cell>
        </row>
      </sheetData>
      <sheetData sheetId="12019">
        <row r="1">
          <cell r="J1">
            <v>1.7453292519943295E-2</v>
          </cell>
        </row>
      </sheetData>
      <sheetData sheetId="12020">
        <row r="1">
          <cell r="J1">
            <v>1.7453292519943295E-2</v>
          </cell>
        </row>
      </sheetData>
      <sheetData sheetId="12021">
        <row r="1">
          <cell r="J1">
            <v>1.7453292519943295E-2</v>
          </cell>
        </row>
      </sheetData>
      <sheetData sheetId="12022">
        <row r="1">
          <cell r="J1">
            <v>1.7453292519943295E-2</v>
          </cell>
        </row>
      </sheetData>
      <sheetData sheetId="12023">
        <row r="1">
          <cell r="J1">
            <v>1.7453292519943295E-2</v>
          </cell>
        </row>
      </sheetData>
      <sheetData sheetId="12024">
        <row r="1">
          <cell r="J1">
            <v>1.7453292519943295E-2</v>
          </cell>
        </row>
      </sheetData>
      <sheetData sheetId="12025">
        <row r="1">
          <cell r="J1">
            <v>1.7453292519943295E-2</v>
          </cell>
        </row>
      </sheetData>
      <sheetData sheetId="12026">
        <row r="1">
          <cell r="J1">
            <v>1.7453292519943295E-2</v>
          </cell>
        </row>
      </sheetData>
      <sheetData sheetId="12027">
        <row r="1">
          <cell r="J1">
            <v>1.7453292519943295E-2</v>
          </cell>
        </row>
      </sheetData>
      <sheetData sheetId="12028">
        <row r="1">
          <cell r="J1">
            <v>1.7453292519943295E-2</v>
          </cell>
        </row>
      </sheetData>
      <sheetData sheetId="12029">
        <row r="1">
          <cell r="J1">
            <v>1.7453292519943295E-2</v>
          </cell>
        </row>
      </sheetData>
      <sheetData sheetId="12030">
        <row r="1">
          <cell r="J1">
            <v>1.7453292519943295E-2</v>
          </cell>
        </row>
      </sheetData>
      <sheetData sheetId="12031">
        <row r="1">
          <cell r="J1">
            <v>1.7453292519943295E-2</v>
          </cell>
        </row>
      </sheetData>
      <sheetData sheetId="12032">
        <row r="1">
          <cell r="J1">
            <v>1.7453292519943295E-2</v>
          </cell>
        </row>
      </sheetData>
      <sheetData sheetId="12033">
        <row r="1">
          <cell r="J1">
            <v>1.7453292519943295E-2</v>
          </cell>
        </row>
      </sheetData>
      <sheetData sheetId="12034">
        <row r="1">
          <cell r="J1">
            <v>1.7453292519943295E-2</v>
          </cell>
        </row>
      </sheetData>
      <sheetData sheetId="12035">
        <row r="1">
          <cell r="J1">
            <v>1.7453292519943295E-2</v>
          </cell>
        </row>
      </sheetData>
      <sheetData sheetId="12036">
        <row r="1">
          <cell r="J1">
            <v>1.7453292519943295E-2</v>
          </cell>
        </row>
      </sheetData>
      <sheetData sheetId="12037">
        <row r="1">
          <cell r="J1">
            <v>1.7453292519943295E-2</v>
          </cell>
        </row>
      </sheetData>
      <sheetData sheetId="12038">
        <row r="1">
          <cell r="J1">
            <v>1.7453292519943295E-2</v>
          </cell>
        </row>
      </sheetData>
      <sheetData sheetId="12039">
        <row r="1">
          <cell r="J1">
            <v>1.7453292519943295E-2</v>
          </cell>
        </row>
      </sheetData>
      <sheetData sheetId="12040">
        <row r="1">
          <cell r="J1">
            <v>1.7453292519943295E-2</v>
          </cell>
        </row>
      </sheetData>
      <sheetData sheetId="12041">
        <row r="1">
          <cell r="J1">
            <v>1.7453292519943295E-2</v>
          </cell>
        </row>
      </sheetData>
      <sheetData sheetId="12042">
        <row r="1">
          <cell r="J1">
            <v>1.7453292519943295E-2</v>
          </cell>
        </row>
      </sheetData>
      <sheetData sheetId="12043">
        <row r="1">
          <cell r="J1">
            <v>1.7453292519943295E-2</v>
          </cell>
        </row>
      </sheetData>
      <sheetData sheetId="12044">
        <row r="1">
          <cell r="J1">
            <v>1.7453292519943295E-2</v>
          </cell>
        </row>
      </sheetData>
      <sheetData sheetId="12045">
        <row r="1">
          <cell r="J1">
            <v>1.7453292519943295E-2</v>
          </cell>
        </row>
      </sheetData>
      <sheetData sheetId="12046">
        <row r="1">
          <cell r="J1">
            <v>1.7453292519943295E-2</v>
          </cell>
        </row>
      </sheetData>
      <sheetData sheetId="12047">
        <row r="1">
          <cell r="J1">
            <v>1.7453292519943295E-2</v>
          </cell>
        </row>
      </sheetData>
      <sheetData sheetId="12048">
        <row r="1">
          <cell r="J1">
            <v>1.7453292519943295E-2</v>
          </cell>
        </row>
      </sheetData>
      <sheetData sheetId="12049">
        <row r="1">
          <cell r="J1">
            <v>1.7453292519943295E-2</v>
          </cell>
        </row>
      </sheetData>
      <sheetData sheetId="12050">
        <row r="1">
          <cell r="J1">
            <v>1.7453292519943295E-2</v>
          </cell>
        </row>
      </sheetData>
      <sheetData sheetId="12051">
        <row r="1">
          <cell r="J1">
            <v>1.7453292519943295E-2</v>
          </cell>
        </row>
      </sheetData>
      <sheetData sheetId="12052">
        <row r="1">
          <cell r="J1">
            <v>1.7453292519943295E-2</v>
          </cell>
        </row>
      </sheetData>
      <sheetData sheetId="12053">
        <row r="1">
          <cell r="J1">
            <v>1.7453292519943295E-2</v>
          </cell>
        </row>
      </sheetData>
      <sheetData sheetId="12054">
        <row r="1">
          <cell r="J1">
            <v>1.7453292519943295E-2</v>
          </cell>
        </row>
      </sheetData>
      <sheetData sheetId="12055">
        <row r="1">
          <cell r="J1">
            <v>1.7453292519943295E-2</v>
          </cell>
        </row>
      </sheetData>
      <sheetData sheetId="12056">
        <row r="1">
          <cell r="J1">
            <v>1.7453292519943295E-2</v>
          </cell>
        </row>
      </sheetData>
      <sheetData sheetId="12057">
        <row r="1">
          <cell r="J1">
            <v>1.7453292519943295E-2</v>
          </cell>
        </row>
      </sheetData>
      <sheetData sheetId="12058">
        <row r="1">
          <cell r="J1">
            <v>1.7453292519943295E-2</v>
          </cell>
        </row>
      </sheetData>
      <sheetData sheetId="12059">
        <row r="1">
          <cell r="J1">
            <v>1.7453292519943295E-2</v>
          </cell>
        </row>
      </sheetData>
      <sheetData sheetId="12060">
        <row r="1">
          <cell r="J1">
            <v>1.7453292519943295E-2</v>
          </cell>
        </row>
      </sheetData>
      <sheetData sheetId="12061">
        <row r="1">
          <cell r="J1">
            <v>1.7453292519943295E-2</v>
          </cell>
        </row>
      </sheetData>
      <sheetData sheetId="12062">
        <row r="1">
          <cell r="J1">
            <v>1.7453292519943295E-2</v>
          </cell>
        </row>
      </sheetData>
      <sheetData sheetId="12063">
        <row r="1">
          <cell r="J1">
            <v>1.7453292519943295E-2</v>
          </cell>
        </row>
      </sheetData>
      <sheetData sheetId="12064">
        <row r="1">
          <cell r="J1">
            <v>1.7453292519943295E-2</v>
          </cell>
        </row>
      </sheetData>
      <sheetData sheetId="12065">
        <row r="1">
          <cell r="J1">
            <v>1.7453292519943295E-2</v>
          </cell>
        </row>
      </sheetData>
      <sheetData sheetId="12066">
        <row r="1">
          <cell r="J1">
            <v>1.7453292519943295E-2</v>
          </cell>
        </row>
      </sheetData>
      <sheetData sheetId="12067">
        <row r="1">
          <cell r="J1">
            <v>1.7453292519943295E-2</v>
          </cell>
        </row>
      </sheetData>
      <sheetData sheetId="12068">
        <row r="1">
          <cell r="J1">
            <v>1.7453292519943295E-2</v>
          </cell>
        </row>
      </sheetData>
      <sheetData sheetId="12069">
        <row r="1">
          <cell r="J1">
            <v>1.7453292519943295E-2</v>
          </cell>
        </row>
      </sheetData>
      <sheetData sheetId="12070">
        <row r="1">
          <cell r="J1">
            <v>1.7453292519943295E-2</v>
          </cell>
        </row>
      </sheetData>
      <sheetData sheetId="12071">
        <row r="1">
          <cell r="J1">
            <v>1.7453292519943295E-2</v>
          </cell>
        </row>
      </sheetData>
      <sheetData sheetId="12072">
        <row r="1">
          <cell r="J1">
            <v>1.7453292519943295E-2</v>
          </cell>
        </row>
      </sheetData>
      <sheetData sheetId="12073">
        <row r="1">
          <cell r="J1">
            <v>1.7453292519943295E-2</v>
          </cell>
        </row>
      </sheetData>
      <sheetData sheetId="12074">
        <row r="1">
          <cell r="J1">
            <v>1.7453292519943295E-2</v>
          </cell>
        </row>
      </sheetData>
      <sheetData sheetId="12075">
        <row r="1">
          <cell r="J1">
            <v>1.7453292519943295E-2</v>
          </cell>
        </row>
      </sheetData>
      <sheetData sheetId="12076">
        <row r="1">
          <cell r="J1">
            <v>1.7453292519943295E-2</v>
          </cell>
        </row>
      </sheetData>
      <sheetData sheetId="12077">
        <row r="1">
          <cell r="J1">
            <v>1.7453292519943295E-2</v>
          </cell>
        </row>
      </sheetData>
      <sheetData sheetId="12078">
        <row r="1">
          <cell r="J1">
            <v>1.7453292519943295E-2</v>
          </cell>
        </row>
      </sheetData>
      <sheetData sheetId="12079">
        <row r="1">
          <cell r="J1">
            <v>1.7453292519943295E-2</v>
          </cell>
        </row>
      </sheetData>
      <sheetData sheetId="12080">
        <row r="1">
          <cell r="J1">
            <v>1.7453292519943295E-2</v>
          </cell>
        </row>
      </sheetData>
      <sheetData sheetId="12081">
        <row r="1">
          <cell r="J1">
            <v>1.7453292519943295E-2</v>
          </cell>
        </row>
      </sheetData>
      <sheetData sheetId="12082">
        <row r="1">
          <cell r="J1">
            <v>1.7453292519943295E-2</v>
          </cell>
        </row>
      </sheetData>
      <sheetData sheetId="12083">
        <row r="1">
          <cell r="J1">
            <v>1.7453292519943295E-2</v>
          </cell>
        </row>
      </sheetData>
      <sheetData sheetId="12084">
        <row r="1">
          <cell r="J1">
            <v>1.7453292519943295E-2</v>
          </cell>
        </row>
      </sheetData>
      <sheetData sheetId="12085">
        <row r="1">
          <cell r="J1">
            <v>1.7453292519943295E-2</v>
          </cell>
        </row>
      </sheetData>
      <sheetData sheetId="12086">
        <row r="1">
          <cell r="J1">
            <v>1.7453292519943295E-2</v>
          </cell>
        </row>
      </sheetData>
      <sheetData sheetId="12087">
        <row r="1">
          <cell r="J1">
            <v>1.7453292519943295E-2</v>
          </cell>
        </row>
      </sheetData>
      <sheetData sheetId="12088">
        <row r="1">
          <cell r="J1">
            <v>1.7453292519943295E-2</v>
          </cell>
        </row>
      </sheetData>
      <sheetData sheetId="12089">
        <row r="1">
          <cell r="J1">
            <v>1.7453292519943295E-2</v>
          </cell>
        </row>
      </sheetData>
      <sheetData sheetId="12090">
        <row r="1">
          <cell r="J1">
            <v>1.7453292519943295E-2</v>
          </cell>
        </row>
      </sheetData>
      <sheetData sheetId="12091">
        <row r="1">
          <cell r="J1">
            <v>1.7453292519943295E-2</v>
          </cell>
        </row>
      </sheetData>
      <sheetData sheetId="12092">
        <row r="1">
          <cell r="J1">
            <v>1.7453292519943295E-2</v>
          </cell>
        </row>
      </sheetData>
      <sheetData sheetId="12093">
        <row r="1">
          <cell r="J1">
            <v>1.7453292519943295E-2</v>
          </cell>
        </row>
      </sheetData>
      <sheetData sheetId="12094">
        <row r="1">
          <cell r="J1">
            <v>1.7453292519943295E-2</v>
          </cell>
        </row>
      </sheetData>
      <sheetData sheetId="12095">
        <row r="1">
          <cell r="J1">
            <v>1.7453292519943295E-2</v>
          </cell>
        </row>
      </sheetData>
      <sheetData sheetId="12096">
        <row r="1">
          <cell r="J1">
            <v>1.7453292519943295E-2</v>
          </cell>
        </row>
      </sheetData>
      <sheetData sheetId="12097">
        <row r="1">
          <cell r="J1">
            <v>1.7453292519943295E-2</v>
          </cell>
        </row>
      </sheetData>
      <sheetData sheetId="12098">
        <row r="1">
          <cell r="J1">
            <v>1.7453292519943295E-2</v>
          </cell>
        </row>
      </sheetData>
      <sheetData sheetId="12099">
        <row r="1">
          <cell r="J1">
            <v>1.7453292519943295E-2</v>
          </cell>
        </row>
      </sheetData>
      <sheetData sheetId="12100">
        <row r="1">
          <cell r="J1">
            <v>1.7453292519943295E-2</v>
          </cell>
        </row>
      </sheetData>
      <sheetData sheetId="12101">
        <row r="1">
          <cell r="J1">
            <v>1.7453292519943295E-2</v>
          </cell>
        </row>
      </sheetData>
      <sheetData sheetId="12102">
        <row r="1">
          <cell r="J1">
            <v>1.7453292519943295E-2</v>
          </cell>
        </row>
      </sheetData>
      <sheetData sheetId="12103">
        <row r="1">
          <cell r="J1">
            <v>1.7453292519943295E-2</v>
          </cell>
        </row>
      </sheetData>
      <sheetData sheetId="12104">
        <row r="1">
          <cell r="J1">
            <v>1.7453292519943295E-2</v>
          </cell>
        </row>
      </sheetData>
      <sheetData sheetId="12105">
        <row r="1">
          <cell r="J1">
            <v>1.7453292519943295E-2</v>
          </cell>
        </row>
      </sheetData>
      <sheetData sheetId="12106">
        <row r="1">
          <cell r="J1">
            <v>1.7453292519943295E-2</v>
          </cell>
        </row>
      </sheetData>
      <sheetData sheetId="12107">
        <row r="1">
          <cell r="J1">
            <v>1.7453292519943295E-2</v>
          </cell>
        </row>
      </sheetData>
      <sheetData sheetId="12108">
        <row r="1">
          <cell r="J1">
            <v>1.7453292519943295E-2</v>
          </cell>
        </row>
      </sheetData>
      <sheetData sheetId="12109">
        <row r="1">
          <cell r="J1">
            <v>1.7453292519943295E-2</v>
          </cell>
        </row>
      </sheetData>
      <sheetData sheetId="12110">
        <row r="1">
          <cell r="J1">
            <v>1.7453292519943295E-2</v>
          </cell>
        </row>
      </sheetData>
      <sheetData sheetId="12111">
        <row r="1">
          <cell r="J1">
            <v>1.7453292519943295E-2</v>
          </cell>
        </row>
      </sheetData>
      <sheetData sheetId="12112">
        <row r="1">
          <cell r="J1">
            <v>1.7453292519943295E-2</v>
          </cell>
        </row>
      </sheetData>
      <sheetData sheetId="12113">
        <row r="1">
          <cell r="J1">
            <v>1.7453292519943295E-2</v>
          </cell>
        </row>
      </sheetData>
      <sheetData sheetId="12114">
        <row r="1">
          <cell r="J1">
            <v>1.7453292519943295E-2</v>
          </cell>
        </row>
      </sheetData>
      <sheetData sheetId="12115">
        <row r="1">
          <cell r="J1">
            <v>1.7453292519943295E-2</v>
          </cell>
        </row>
      </sheetData>
      <sheetData sheetId="12116">
        <row r="1">
          <cell r="J1">
            <v>1.7453292519943295E-2</v>
          </cell>
        </row>
      </sheetData>
      <sheetData sheetId="12117">
        <row r="1">
          <cell r="J1">
            <v>1.7453292519943295E-2</v>
          </cell>
        </row>
      </sheetData>
      <sheetData sheetId="12118">
        <row r="1">
          <cell r="J1">
            <v>1.7453292519943295E-2</v>
          </cell>
        </row>
      </sheetData>
      <sheetData sheetId="12119">
        <row r="1">
          <cell r="J1">
            <v>1.7453292519943295E-2</v>
          </cell>
        </row>
      </sheetData>
      <sheetData sheetId="12120">
        <row r="1">
          <cell r="J1">
            <v>1.7453292519943295E-2</v>
          </cell>
        </row>
      </sheetData>
      <sheetData sheetId="12121">
        <row r="1">
          <cell r="J1">
            <v>1.7453292519943295E-2</v>
          </cell>
        </row>
      </sheetData>
      <sheetData sheetId="12122">
        <row r="1">
          <cell r="J1">
            <v>1.7453292519943295E-2</v>
          </cell>
        </row>
      </sheetData>
      <sheetData sheetId="12123">
        <row r="1">
          <cell r="J1">
            <v>1.7453292519943295E-2</v>
          </cell>
        </row>
      </sheetData>
      <sheetData sheetId="12124">
        <row r="1">
          <cell r="J1">
            <v>1.7453292519943295E-2</v>
          </cell>
        </row>
      </sheetData>
      <sheetData sheetId="12125">
        <row r="1">
          <cell r="J1">
            <v>1.7453292519943295E-2</v>
          </cell>
        </row>
      </sheetData>
      <sheetData sheetId="12126">
        <row r="1">
          <cell r="J1">
            <v>1.7453292519943295E-2</v>
          </cell>
        </row>
      </sheetData>
      <sheetData sheetId="12127">
        <row r="1">
          <cell r="J1">
            <v>1.7453292519943295E-2</v>
          </cell>
        </row>
      </sheetData>
      <sheetData sheetId="12128">
        <row r="1">
          <cell r="J1">
            <v>1.7453292519943295E-2</v>
          </cell>
        </row>
      </sheetData>
      <sheetData sheetId="12129">
        <row r="1">
          <cell r="J1">
            <v>1.7453292519943295E-2</v>
          </cell>
        </row>
      </sheetData>
      <sheetData sheetId="12130">
        <row r="1">
          <cell r="J1">
            <v>1.7453292519943295E-2</v>
          </cell>
        </row>
      </sheetData>
      <sheetData sheetId="12131">
        <row r="1">
          <cell r="J1">
            <v>1.7453292519943295E-2</v>
          </cell>
        </row>
      </sheetData>
      <sheetData sheetId="12132">
        <row r="1">
          <cell r="J1">
            <v>1.7453292519943295E-2</v>
          </cell>
        </row>
      </sheetData>
      <sheetData sheetId="12133">
        <row r="1">
          <cell r="J1">
            <v>1.7453292519943295E-2</v>
          </cell>
        </row>
      </sheetData>
      <sheetData sheetId="12134">
        <row r="1">
          <cell r="J1">
            <v>1.7453292519943295E-2</v>
          </cell>
        </row>
      </sheetData>
      <sheetData sheetId="12135">
        <row r="1">
          <cell r="J1">
            <v>1.7453292519943295E-2</v>
          </cell>
        </row>
      </sheetData>
      <sheetData sheetId="12136">
        <row r="1">
          <cell r="J1">
            <v>1.7453292519943295E-2</v>
          </cell>
        </row>
      </sheetData>
      <sheetData sheetId="12137">
        <row r="1">
          <cell r="J1">
            <v>1.7453292519943295E-2</v>
          </cell>
        </row>
      </sheetData>
      <sheetData sheetId="12138">
        <row r="1">
          <cell r="J1">
            <v>1.7453292519943295E-2</v>
          </cell>
        </row>
      </sheetData>
      <sheetData sheetId="12139">
        <row r="1">
          <cell r="J1">
            <v>1.7453292519943295E-2</v>
          </cell>
        </row>
      </sheetData>
      <sheetData sheetId="12140">
        <row r="1">
          <cell r="J1">
            <v>1.7453292519943295E-2</v>
          </cell>
        </row>
      </sheetData>
      <sheetData sheetId="12141">
        <row r="1">
          <cell r="J1">
            <v>1.7453292519943295E-2</v>
          </cell>
        </row>
      </sheetData>
      <sheetData sheetId="12142">
        <row r="1">
          <cell r="J1">
            <v>1.7453292519943295E-2</v>
          </cell>
        </row>
      </sheetData>
      <sheetData sheetId="12143">
        <row r="1">
          <cell r="J1">
            <v>1.7453292519943295E-2</v>
          </cell>
        </row>
      </sheetData>
      <sheetData sheetId="12144">
        <row r="1">
          <cell r="J1">
            <v>1.7453292519943295E-2</v>
          </cell>
        </row>
      </sheetData>
      <sheetData sheetId="12145">
        <row r="1">
          <cell r="J1">
            <v>1.7453292519943295E-2</v>
          </cell>
        </row>
      </sheetData>
      <sheetData sheetId="12146">
        <row r="1">
          <cell r="J1">
            <v>1.7453292519943295E-2</v>
          </cell>
        </row>
      </sheetData>
      <sheetData sheetId="12147">
        <row r="1">
          <cell r="J1">
            <v>1.7453292519943295E-2</v>
          </cell>
        </row>
      </sheetData>
      <sheetData sheetId="12148">
        <row r="1">
          <cell r="J1">
            <v>1.7453292519943295E-2</v>
          </cell>
        </row>
      </sheetData>
      <sheetData sheetId="12149">
        <row r="1">
          <cell r="J1">
            <v>1.7453292519943295E-2</v>
          </cell>
        </row>
      </sheetData>
      <sheetData sheetId="12150">
        <row r="1">
          <cell r="J1">
            <v>1.7453292519943295E-2</v>
          </cell>
        </row>
      </sheetData>
      <sheetData sheetId="12151">
        <row r="1">
          <cell r="J1">
            <v>1.7453292519943295E-2</v>
          </cell>
        </row>
      </sheetData>
      <sheetData sheetId="12152">
        <row r="1">
          <cell r="J1">
            <v>1.7453292519943295E-2</v>
          </cell>
        </row>
      </sheetData>
      <sheetData sheetId="12153">
        <row r="1">
          <cell r="J1">
            <v>1.7453292519943295E-2</v>
          </cell>
        </row>
      </sheetData>
      <sheetData sheetId="12154">
        <row r="1">
          <cell r="J1">
            <v>1.7453292519943295E-2</v>
          </cell>
        </row>
      </sheetData>
      <sheetData sheetId="12155">
        <row r="1">
          <cell r="J1">
            <v>1.7453292519943295E-2</v>
          </cell>
        </row>
      </sheetData>
      <sheetData sheetId="12156">
        <row r="1">
          <cell r="J1">
            <v>1.7453292519943295E-2</v>
          </cell>
        </row>
      </sheetData>
      <sheetData sheetId="12157">
        <row r="1">
          <cell r="J1">
            <v>1.7453292519943295E-2</v>
          </cell>
        </row>
      </sheetData>
      <sheetData sheetId="12158">
        <row r="1">
          <cell r="J1">
            <v>1.7453292519943295E-2</v>
          </cell>
        </row>
      </sheetData>
      <sheetData sheetId="12159">
        <row r="1">
          <cell r="J1">
            <v>1.7453292519943295E-2</v>
          </cell>
        </row>
      </sheetData>
      <sheetData sheetId="12160">
        <row r="1">
          <cell r="J1">
            <v>1.7453292519943295E-2</v>
          </cell>
        </row>
      </sheetData>
      <sheetData sheetId="12161">
        <row r="1">
          <cell r="J1">
            <v>1.7453292519943295E-2</v>
          </cell>
        </row>
      </sheetData>
      <sheetData sheetId="12162">
        <row r="1">
          <cell r="J1">
            <v>1.7453292519943295E-2</v>
          </cell>
        </row>
      </sheetData>
      <sheetData sheetId="12163">
        <row r="1">
          <cell r="J1">
            <v>1.7453292519943295E-2</v>
          </cell>
        </row>
      </sheetData>
      <sheetData sheetId="12164">
        <row r="1">
          <cell r="J1">
            <v>1.7453292519943295E-2</v>
          </cell>
        </row>
      </sheetData>
      <sheetData sheetId="12165">
        <row r="1">
          <cell r="J1">
            <v>1.7453292519943295E-2</v>
          </cell>
        </row>
      </sheetData>
      <sheetData sheetId="12166">
        <row r="1">
          <cell r="J1">
            <v>1.7453292519943295E-2</v>
          </cell>
        </row>
      </sheetData>
      <sheetData sheetId="12167">
        <row r="1">
          <cell r="J1">
            <v>1.7453292519943295E-2</v>
          </cell>
        </row>
      </sheetData>
      <sheetData sheetId="12168">
        <row r="1">
          <cell r="J1">
            <v>1.7453292519943295E-2</v>
          </cell>
        </row>
      </sheetData>
      <sheetData sheetId="12169">
        <row r="1">
          <cell r="J1">
            <v>1.7453292519943295E-2</v>
          </cell>
        </row>
      </sheetData>
      <sheetData sheetId="12170">
        <row r="1">
          <cell r="J1">
            <v>1.7453292519943295E-2</v>
          </cell>
        </row>
      </sheetData>
      <sheetData sheetId="12171">
        <row r="1">
          <cell r="J1">
            <v>1.7453292519943295E-2</v>
          </cell>
        </row>
      </sheetData>
      <sheetData sheetId="12172">
        <row r="1">
          <cell r="J1">
            <v>1.7453292519943295E-2</v>
          </cell>
        </row>
      </sheetData>
      <sheetData sheetId="12173">
        <row r="1">
          <cell r="J1">
            <v>1.7453292519943295E-2</v>
          </cell>
        </row>
      </sheetData>
      <sheetData sheetId="12174">
        <row r="1">
          <cell r="J1">
            <v>1.7453292519943295E-2</v>
          </cell>
        </row>
      </sheetData>
      <sheetData sheetId="12175">
        <row r="1">
          <cell r="J1">
            <v>1.7453292519943295E-2</v>
          </cell>
        </row>
      </sheetData>
      <sheetData sheetId="12176">
        <row r="1">
          <cell r="J1">
            <v>1.7453292519943295E-2</v>
          </cell>
        </row>
      </sheetData>
      <sheetData sheetId="12177">
        <row r="1">
          <cell r="J1">
            <v>1.7453292519943295E-2</v>
          </cell>
        </row>
      </sheetData>
      <sheetData sheetId="12178">
        <row r="1">
          <cell r="J1">
            <v>1.7453292519943295E-2</v>
          </cell>
        </row>
      </sheetData>
      <sheetData sheetId="12179">
        <row r="1">
          <cell r="J1">
            <v>1.7453292519943295E-2</v>
          </cell>
        </row>
      </sheetData>
      <sheetData sheetId="12180">
        <row r="1">
          <cell r="J1">
            <v>1.7453292519943295E-2</v>
          </cell>
        </row>
      </sheetData>
      <sheetData sheetId="12181">
        <row r="1">
          <cell r="J1">
            <v>1.7453292519943295E-2</v>
          </cell>
        </row>
      </sheetData>
      <sheetData sheetId="12182">
        <row r="1">
          <cell r="J1">
            <v>1.7453292519943295E-2</v>
          </cell>
        </row>
      </sheetData>
      <sheetData sheetId="12183">
        <row r="1">
          <cell r="J1">
            <v>1.7453292519943295E-2</v>
          </cell>
        </row>
      </sheetData>
      <sheetData sheetId="12184">
        <row r="1">
          <cell r="J1">
            <v>1.7453292519943295E-2</v>
          </cell>
        </row>
      </sheetData>
      <sheetData sheetId="12185">
        <row r="1">
          <cell r="J1">
            <v>1.7453292519943295E-2</v>
          </cell>
        </row>
      </sheetData>
      <sheetData sheetId="12186">
        <row r="1">
          <cell r="J1">
            <v>1.7453292519943295E-2</v>
          </cell>
        </row>
      </sheetData>
      <sheetData sheetId="12187">
        <row r="1">
          <cell r="J1">
            <v>1.7453292519943295E-2</v>
          </cell>
        </row>
      </sheetData>
      <sheetData sheetId="12188">
        <row r="1">
          <cell r="J1">
            <v>1.7453292519943295E-2</v>
          </cell>
        </row>
      </sheetData>
      <sheetData sheetId="12189">
        <row r="1">
          <cell r="J1">
            <v>1.7453292519943295E-2</v>
          </cell>
        </row>
      </sheetData>
      <sheetData sheetId="12190">
        <row r="1">
          <cell r="J1">
            <v>1.7453292519943295E-2</v>
          </cell>
        </row>
      </sheetData>
      <sheetData sheetId="12191">
        <row r="1">
          <cell r="J1">
            <v>1.7453292519943295E-2</v>
          </cell>
        </row>
      </sheetData>
      <sheetData sheetId="12192">
        <row r="1">
          <cell r="J1">
            <v>1.7453292519943295E-2</v>
          </cell>
        </row>
      </sheetData>
      <sheetData sheetId="12193">
        <row r="1">
          <cell r="J1">
            <v>1.7453292519943295E-2</v>
          </cell>
        </row>
      </sheetData>
      <sheetData sheetId="12194">
        <row r="1">
          <cell r="J1">
            <v>1.7453292519943295E-2</v>
          </cell>
        </row>
      </sheetData>
      <sheetData sheetId="12195">
        <row r="1">
          <cell r="J1">
            <v>1.7453292519943295E-2</v>
          </cell>
        </row>
      </sheetData>
      <sheetData sheetId="12196">
        <row r="1">
          <cell r="J1">
            <v>1.7453292519943295E-2</v>
          </cell>
        </row>
      </sheetData>
      <sheetData sheetId="12197">
        <row r="1">
          <cell r="J1">
            <v>1.7453292519943295E-2</v>
          </cell>
        </row>
      </sheetData>
      <sheetData sheetId="12198">
        <row r="1">
          <cell r="J1">
            <v>1.7453292519943295E-2</v>
          </cell>
        </row>
      </sheetData>
      <sheetData sheetId="12199">
        <row r="1">
          <cell r="J1">
            <v>1.7453292519943295E-2</v>
          </cell>
        </row>
      </sheetData>
      <sheetData sheetId="12200">
        <row r="1">
          <cell r="J1">
            <v>1.7453292519943295E-2</v>
          </cell>
        </row>
      </sheetData>
      <sheetData sheetId="12201">
        <row r="1">
          <cell r="J1">
            <v>1.7453292519943295E-2</v>
          </cell>
        </row>
      </sheetData>
      <sheetData sheetId="12202">
        <row r="1">
          <cell r="J1">
            <v>1.7453292519943295E-2</v>
          </cell>
        </row>
      </sheetData>
      <sheetData sheetId="12203">
        <row r="1">
          <cell r="J1">
            <v>1.7453292519943295E-2</v>
          </cell>
        </row>
      </sheetData>
      <sheetData sheetId="12204">
        <row r="1">
          <cell r="J1">
            <v>1.7453292519943295E-2</v>
          </cell>
        </row>
      </sheetData>
      <sheetData sheetId="12205">
        <row r="1">
          <cell r="J1">
            <v>1.7453292519943295E-2</v>
          </cell>
        </row>
      </sheetData>
      <sheetData sheetId="12206">
        <row r="1">
          <cell r="J1">
            <v>1.7453292519943295E-2</v>
          </cell>
        </row>
      </sheetData>
      <sheetData sheetId="12207">
        <row r="1">
          <cell r="J1">
            <v>1.7453292519943295E-2</v>
          </cell>
        </row>
      </sheetData>
      <sheetData sheetId="12208">
        <row r="1">
          <cell r="J1">
            <v>1.7453292519943295E-2</v>
          </cell>
        </row>
      </sheetData>
      <sheetData sheetId="12209">
        <row r="1">
          <cell r="J1">
            <v>1.7453292519943295E-2</v>
          </cell>
        </row>
      </sheetData>
      <sheetData sheetId="12210">
        <row r="1">
          <cell r="J1">
            <v>1.7453292519943295E-2</v>
          </cell>
        </row>
      </sheetData>
      <sheetData sheetId="12211">
        <row r="1">
          <cell r="J1">
            <v>1.7453292519943295E-2</v>
          </cell>
        </row>
      </sheetData>
      <sheetData sheetId="12212">
        <row r="1">
          <cell r="J1">
            <v>1.7453292519943295E-2</v>
          </cell>
        </row>
      </sheetData>
      <sheetData sheetId="12213">
        <row r="1">
          <cell r="J1">
            <v>1.7453292519943295E-2</v>
          </cell>
        </row>
      </sheetData>
      <sheetData sheetId="12214">
        <row r="1">
          <cell r="J1">
            <v>1.7453292519943295E-2</v>
          </cell>
        </row>
      </sheetData>
      <sheetData sheetId="12215">
        <row r="1">
          <cell r="J1">
            <v>1.7453292519943295E-2</v>
          </cell>
        </row>
      </sheetData>
      <sheetData sheetId="12216">
        <row r="1">
          <cell r="J1">
            <v>1.7453292519943295E-2</v>
          </cell>
        </row>
      </sheetData>
      <sheetData sheetId="12217">
        <row r="1">
          <cell r="J1">
            <v>1.7453292519943295E-2</v>
          </cell>
        </row>
      </sheetData>
      <sheetData sheetId="12218">
        <row r="1">
          <cell r="J1">
            <v>1.7453292519943295E-2</v>
          </cell>
        </row>
      </sheetData>
      <sheetData sheetId="12219">
        <row r="1">
          <cell r="J1">
            <v>1.7453292519943295E-2</v>
          </cell>
        </row>
      </sheetData>
      <sheetData sheetId="12220">
        <row r="1">
          <cell r="J1">
            <v>1.7453292519943295E-2</v>
          </cell>
        </row>
      </sheetData>
      <sheetData sheetId="12221">
        <row r="1">
          <cell r="J1">
            <v>1.7453292519943295E-2</v>
          </cell>
        </row>
      </sheetData>
      <sheetData sheetId="12222">
        <row r="1">
          <cell r="J1">
            <v>1.7453292519943295E-2</v>
          </cell>
        </row>
      </sheetData>
      <sheetData sheetId="12223">
        <row r="1">
          <cell r="J1">
            <v>1.7453292519943295E-2</v>
          </cell>
        </row>
      </sheetData>
      <sheetData sheetId="12224">
        <row r="1">
          <cell r="J1">
            <v>1.7453292519943295E-2</v>
          </cell>
        </row>
      </sheetData>
      <sheetData sheetId="12225">
        <row r="1">
          <cell r="J1">
            <v>1.7453292519943295E-2</v>
          </cell>
        </row>
      </sheetData>
      <sheetData sheetId="12226">
        <row r="1">
          <cell r="J1">
            <v>1.7453292519943295E-2</v>
          </cell>
        </row>
      </sheetData>
      <sheetData sheetId="12227">
        <row r="1">
          <cell r="J1">
            <v>1.7453292519943295E-2</v>
          </cell>
        </row>
      </sheetData>
      <sheetData sheetId="12228">
        <row r="1">
          <cell r="J1">
            <v>1.7453292519943295E-2</v>
          </cell>
        </row>
      </sheetData>
      <sheetData sheetId="12229">
        <row r="1">
          <cell r="J1">
            <v>1.7453292519943295E-2</v>
          </cell>
        </row>
      </sheetData>
      <sheetData sheetId="12230">
        <row r="1">
          <cell r="J1">
            <v>1.7453292519943295E-2</v>
          </cell>
        </row>
      </sheetData>
      <sheetData sheetId="12231">
        <row r="1">
          <cell r="J1">
            <v>1.7453292519943295E-2</v>
          </cell>
        </row>
      </sheetData>
      <sheetData sheetId="12232">
        <row r="1">
          <cell r="J1">
            <v>1.7453292519943295E-2</v>
          </cell>
        </row>
      </sheetData>
      <sheetData sheetId="12233">
        <row r="1">
          <cell r="J1">
            <v>1.7453292519943295E-2</v>
          </cell>
        </row>
      </sheetData>
      <sheetData sheetId="12234">
        <row r="1">
          <cell r="J1">
            <v>1.7453292519943295E-2</v>
          </cell>
        </row>
      </sheetData>
      <sheetData sheetId="12235">
        <row r="1">
          <cell r="J1">
            <v>1.7453292519943295E-2</v>
          </cell>
        </row>
      </sheetData>
      <sheetData sheetId="12236">
        <row r="1">
          <cell r="J1">
            <v>1.7453292519943295E-2</v>
          </cell>
        </row>
      </sheetData>
      <sheetData sheetId="12237">
        <row r="1">
          <cell r="J1">
            <v>1.7453292519943295E-2</v>
          </cell>
        </row>
      </sheetData>
      <sheetData sheetId="12238">
        <row r="1">
          <cell r="J1">
            <v>1.7453292519943295E-2</v>
          </cell>
        </row>
      </sheetData>
      <sheetData sheetId="12239">
        <row r="1">
          <cell r="J1">
            <v>1.7453292519943295E-2</v>
          </cell>
        </row>
      </sheetData>
      <sheetData sheetId="12240">
        <row r="1">
          <cell r="J1">
            <v>1.7453292519943295E-2</v>
          </cell>
        </row>
      </sheetData>
      <sheetData sheetId="12241">
        <row r="1">
          <cell r="J1">
            <v>1.7453292519943295E-2</v>
          </cell>
        </row>
      </sheetData>
      <sheetData sheetId="12242">
        <row r="1">
          <cell r="J1">
            <v>1.7453292519943295E-2</v>
          </cell>
        </row>
      </sheetData>
      <sheetData sheetId="12243">
        <row r="1">
          <cell r="J1">
            <v>1.7453292519943295E-2</v>
          </cell>
        </row>
      </sheetData>
      <sheetData sheetId="12244">
        <row r="1">
          <cell r="J1">
            <v>1.7453292519943295E-2</v>
          </cell>
        </row>
      </sheetData>
      <sheetData sheetId="12245">
        <row r="1">
          <cell r="J1">
            <v>1.7453292519943295E-2</v>
          </cell>
        </row>
      </sheetData>
      <sheetData sheetId="12246">
        <row r="1">
          <cell r="J1">
            <v>1.7453292519943295E-2</v>
          </cell>
        </row>
      </sheetData>
      <sheetData sheetId="12247">
        <row r="1">
          <cell r="J1">
            <v>1.7453292519943295E-2</v>
          </cell>
        </row>
      </sheetData>
      <sheetData sheetId="12248">
        <row r="1">
          <cell r="J1">
            <v>1.7453292519943295E-2</v>
          </cell>
        </row>
      </sheetData>
      <sheetData sheetId="12249">
        <row r="1">
          <cell r="J1">
            <v>1.7453292519943295E-2</v>
          </cell>
        </row>
      </sheetData>
      <sheetData sheetId="12250">
        <row r="1">
          <cell r="J1">
            <v>1.7453292519943295E-2</v>
          </cell>
        </row>
      </sheetData>
      <sheetData sheetId="12251">
        <row r="1">
          <cell r="J1">
            <v>1.7453292519943295E-2</v>
          </cell>
        </row>
      </sheetData>
      <sheetData sheetId="12252">
        <row r="1">
          <cell r="J1">
            <v>1.7453292519943295E-2</v>
          </cell>
        </row>
      </sheetData>
      <sheetData sheetId="12253">
        <row r="1">
          <cell r="J1">
            <v>1.7453292519943295E-2</v>
          </cell>
        </row>
      </sheetData>
      <sheetData sheetId="12254">
        <row r="1">
          <cell r="J1">
            <v>1.7453292519943295E-2</v>
          </cell>
        </row>
      </sheetData>
      <sheetData sheetId="12255">
        <row r="1">
          <cell r="J1">
            <v>1.7453292519943295E-2</v>
          </cell>
        </row>
      </sheetData>
      <sheetData sheetId="12256">
        <row r="1">
          <cell r="J1">
            <v>1.7453292519943295E-2</v>
          </cell>
        </row>
      </sheetData>
      <sheetData sheetId="12257">
        <row r="1">
          <cell r="J1">
            <v>1.7453292519943295E-2</v>
          </cell>
        </row>
      </sheetData>
      <sheetData sheetId="12258">
        <row r="1">
          <cell r="J1">
            <v>1.7453292519943295E-2</v>
          </cell>
        </row>
      </sheetData>
      <sheetData sheetId="12259">
        <row r="1">
          <cell r="J1">
            <v>1.7453292519943295E-2</v>
          </cell>
        </row>
      </sheetData>
      <sheetData sheetId="12260">
        <row r="1">
          <cell r="J1">
            <v>1.7453292519943295E-2</v>
          </cell>
        </row>
      </sheetData>
      <sheetData sheetId="12261">
        <row r="1">
          <cell r="J1">
            <v>1.7453292519943295E-2</v>
          </cell>
        </row>
      </sheetData>
      <sheetData sheetId="12262">
        <row r="1">
          <cell r="J1">
            <v>1.7453292519943295E-2</v>
          </cell>
        </row>
      </sheetData>
      <sheetData sheetId="12263">
        <row r="1">
          <cell r="J1">
            <v>1.7453292519943295E-2</v>
          </cell>
        </row>
      </sheetData>
      <sheetData sheetId="12264">
        <row r="1">
          <cell r="J1">
            <v>1.7453292519943295E-2</v>
          </cell>
        </row>
      </sheetData>
      <sheetData sheetId="12265">
        <row r="1">
          <cell r="J1">
            <v>1.7453292519943295E-2</v>
          </cell>
        </row>
      </sheetData>
      <sheetData sheetId="12266">
        <row r="1">
          <cell r="J1">
            <v>1.7453292519943295E-2</v>
          </cell>
        </row>
      </sheetData>
      <sheetData sheetId="12267">
        <row r="1">
          <cell r="J1">
            <v>1.7453292519943295E-2</v>
          </cell>
        </row>
      </sheetData>
      <sheetData sheetId="12268">
        <row r="1">
          <cell r="J1">
            <v>1.7453292519943295E-2</v>
          </cell>
        </row>
      </sheetData>
      <sheetData sheetId="12269">
        <row r="1">
          <cell r="J1">
            <v>1.7453292519943295E-2</v>
          </cell>
        </row>
      </sheetData>
      <sheetData sheetId="12270">
        <row r="1">
          <cell r="J1">
            <v>1.7453292519943295E-2</v>
          </cell>
        </row>
      </sheetData>
      <sheetData sheetId="12271">
        <row r="1">
          <cell r="J1">
            <v>1.7453292519943295E-2</v>
          </cell>
        </row>
      </sheetData>
      <sheetData sheetId="12272">
        <row r="1">
          <cell r="J1">
            <v>1.7453292519943295E-2</v>
          </cell>
        </row>
      </sheetData>
      <sheetData sheetId="12273">
        <row r="1">
          <cell r="J1">
            <v>1.7453292519943295E-2</v>
          </cell>
        </row>
      </sheetData>
      <sheetData sheetId="12274">
        <row r="1">
          <cell r="J1">
            <v>1.7453292519943295E-2</v>
          </cell>
        </row>
      </sheetData>
      <sheetData sheetId="12275">
        <row r="1">
          <cell r="J1">
            <v>1.7453292519943295E-2</v>
          </cell>
        </row>
      </sheetData>
      <sheetData sheetId="12276">
        <row r="1">
          <cell r="J1">
            <v>1.7453292519943295E-2</v>
          </cell>
        </row>
      </sheetData>
      <sheetData sheetId="12277">
        <row r="1">
          <cell r="J1">
            <v>1.7453292519943295E-2</v>
          </cell>
        </row>
      </sheetData>
      <sheetData sheetId="12278">
        <row r="1">
          <cell r="J1">
            <v>1.7453292519943295E-2</v>
          </cell>
        </row>
      </sheetData>
      <sheetData sheetId="12279">
        <row r="1">
          <cell r="J1">
            <v>1.7453292519943295E-2</v>
          </cell>
        </row>
      </sheetData>
      <sheetData sheetId="12280">
        <row r="1">
          <cell r="J1">
            <v>1.7453292519943295E-2</v>
          </cell>
        </row>
      </sheetData>
      <sheetData sheetId="12281">
        <row r="1">
          <cell r="J1">
            <v>1.7453292519943295E-2</v>
          </cell>
        </row>
      </sheetData>
      <sheetData sheetId="12282">
        <row r="1">
          <cell r="J1">
            <v>1.7453292519943295E-2</v>
          </cell>
        </row>
      </sheetData>
      <sheetData sheetId="12283">
        <row r="1">
          <cell r="J1">
            <v>1.7453292519943295E-2</v>
          </cell>
        </row>
      </sheetData>
      <sheetData sheetId="12284">
        <row r="1">
          <cell r="J1">
            <v>1.7453292519943295E-2</v>
          </cell>
        </row>
      </sheetData>
      <sheetData sheetId="12285">
        <row r="1">
          <cell r="J1">
            <v>1.7453292519943295E-2</v>
          </cell>
        </row>
      </sheetData>
      <sheetData sheetId="12286">
        <row r="1">
          <cell r="J1">
            <v>1.7453292519943295E-2</v>
          </cell>
        </row>
      </sheetData>
      <sheetData sheetId="12287">
        <row r="1">
          <cell r="J1">
            <v>1.7453292519943295E-2</v>
          </cell>
        </row>
      </sheetData>
      <sheetData sheetId="12288">
        <row r="1">
          <cell r="J1">
            <v>1.7453292519943295E-2</v>
          </cell>
        </row>
      </sheetData>
      <sheetData sheetId="12289">
        <row r="1">
          <cell r="J1">
            <v>1.7453292519943295E-2</v>
          </cell>
        </row>
      </sheetData>
      <sheetData sheetId="12290">
        <row r="1">
          <cell r="J1">
            <v>1.7453292519943295E-2</v>
          </cell>
        </row>
      </sheetData>
      <sheetData sheetId="12291">
        <row r="1">
          <cell r="J1">
            <v>1.7453292519943295E-2</v>
          </cell>
        </row>
      </sheetData>
      <sheetData sheetId="12292">
        <row r="1">
          <cell r="J1">
            <v>1.7453292519943295E-2</v>
          </cell>
        </row>
      </sheetData>
      <sheetData sheetId="12293">
        <row r="1">
          <cell r="J1">
            <v>1.7453292519943295E-2</v>
          </cell>
        </row>
      </sheetData>
      <sheetData sheetId="12294">
        <row r="1">
          <cell r="J1">
            <v>1.7453292519943295E-2</v>
          </cell>
        </row>
      </sheetData>
      <sheetData sheetId="12295">
        <row r="1">
          <cell r="J1">
            <v>1.7453292519943295E-2</v>
          </cell>
        </row>
      </sheetData>
      <sheetData sheetId="12296">
        <row r="1">
          <cell r="J1">
            <v>1.7453292519943295E-2</v>
          </cell>
        </row>
      </sheetData>
      <sheetData sheetId="12297">
        <row r="1">
          <cell r="J1">
            <v>1.7453292519943295E-2</v>
          </cell>
        </row>
      </sheetData>
      <sheetData sheetId="12298">
        <row r="1">
          <cell r="J1">
            <v>1.7453292519943295E-2</v>
          </cell>
        </row>
      </sheetData>
      <sheetData sheetId="12299">
        <row r="1">
          <cell r="J1">
            <v>1.7453292519943295E-2</v>
          </cell>
        </row>
      </sheetData>
      <sheetData sheetId="12300">
        <row r="1">
          <cell r="J1">
            <v>1.7453292519943295E-2</v>
          </cell>
        </row>
      </sheetData>
      <sheetData sheetId="12301">
        <row r="1">
          <cell r="J1">
            <v>1.7453292519943295E-2</v>
          </cell>
        </row>
      </sheetData>
      <sheetData sheetId="12302">
        <row r="1">
          <cell r="J1">
            <v>1.7453292519943295E-2</v>
          </cell>
        </row>
      </sheetData>
      <sheetData sheetId="12303">
        <row r="1">
          <cell r="J1">
            <v>1.7453292519943295E-2</v>
          </cell>
        </row>
      </sheetData>
      <sheetData sheetId="12304">
        <row r="1">
          <cell r="J1">
            <v>1.7453292519943295E-2</v>
          </cell>
        </row>
      </sheetData>
      <sheetData sheetId="12305">
        <row r="1">
          <cell r="J1">
            <v>1.7453292519943295E-2</v>
          </cell>
        </row>
      </sheetData>
      <sheetData sheetId="12306">
        <row r="1">
          <cell r="J1">
            <v>1.7453292519943295E-2</v>
          </cell>
        </row>
      </sheetData>
      <sheetData sheetId="12307">
        <row r="1">
          <cell r="J1">
            <v>1.7453292519943295E-2</v>
          </cell>
        </row>
      </sheetData>
      <sheetData sheetId="12308">
        <row r="1">
          <cell r="J1">
            <v>1.7453292519943295E-2</v>
          </cell>
        </row>
      </sheetData>
      <sheetData sheetId="12309">
        <row r="1">
          <cell r="J1">
            <v>1.7453292519943295E-2</v>
          </cell>
        </row>
      </sheetData>
      <sheetData sheetId="12310">
        <row r="1">
          <cell r="J1">
            <v>1.7453292519943295E-2</v>
          </cell>
        </row>
      </sheetData>
      <sheetData sheetId="12311">
        <row r="1">
          <cell r="J1">
            <v>1.7453292519943295E-2</v>
          </cell>
        </row>
      </sheetData>
      <sheetData sheetId="12312">
        <row r="1">
          <cell r="J1">
            <v>1.7453292519943295E-2</v>
          </cell>
        </row>
      </sheetData>
      <sheetData sheetId="12313">
        <row r="1">
          <cell r="J1">
            <v>1.7453292519943295E-2</v>
          </cell>
        </row>
      </sheetData>
      <sheetData sheetId="12314">
        <row r="1">
          <cell r="J1">
            <v>1.7453292519943295E-2</v>
          </cell>
        </row>
      </sheetData>
      <sheetData sheetId="12315">
        <row r="1">
          <cell r="J1">
            <v>1.7453292519943295E-2</v>
          </cell>
        </row>
      </sheetData>
      <sheetData sheetId="12316">
        <row r="1">
          <cell r="J1">
            <v>1.7453292519943295E-2</v>
          </cell>
        </row>
      </sheetData>
      <sheetData sheetId="12317">
        <row r="1">
          <cell r="J1">
            <v>1.7453292519943295E-2</v>
          </cell>
        </row>
      </sheetData>
      <sheetData sheetId="12318">
        <row r="1">
          <cell r="J1">
            <v>1.7453292519943295E-2</v>
          </cell>
        </row>
      </sheetData>
      <sheetData sheetId="12319">
        <row r="1">
          <cell r="J1">
            <v>1.7453292519943295E-2</v>
          </cell>
        </row>
      </sheetData>
      <sheetData sheetId="12320">
        <row r="1">
          <cell r="J1">
            <v>1.7453292519943295E-2</v>
          </cell>
        </row>
      </sheetData>
      <sheetData sheetId="12321">
        <row r="1">
          <cell r="J1">
            <v>1.7453292519943295E-2</v>
          </cell>
        </row>
      </sheetData>
      <sheetData sheetId="12322">
        <row r="1">
          <cell r="J1">
            <v>1.7453292519943295E-2</v>
          </cell>
        </row>
      </sheetData>
      <sheetData sheetId="12323">
        <row r="1">
          <cell r="J1">
            <v>1.7453292519943295E-2</v>
          </cell>
        </row>
      </sheetData>
      <sheetData sheetId="12324">
        <row r="1">
          <cell r="J1">
            <v>1.7453292519943295E-2</v>
          </cell>
        </row>
      </sheetData>
      <sheetData sheetId="12325">
        <row r="1">
          <cell r="J1">
            <v>1.7453292519943295E-2</v>
          </cell>
        </row>
      </sheetData>
      <sheetData sheetId="12326">
        <row r="1">
          <cell r="J1">
            <v>1.7453292519943295E-2</v>
          </cell>
        </row>
      </sheetData>
      <sheetData sheetId="12327">
        <row r="1">
          <cell r="J1">
            <v>1.7453292519943295E-2</v>
          </cell>
        </row>
      </sheetData>
      <sheetData sheetId="12328">
        <row r="1">
          <cell r="J1">
            <v>1.7453292519943295E-2</v>
          </cell>
        </row>
      </sheetData>
      <sheetData sheetId="12329">
        <row r="1">
          <cell r="J1">
            <v>1.7453292519943295E-2</v>
          </cell>
        </row>
      </sheetData>
      <sheetData sheetId="12330">
        <row r="1">
          <cell r="J1">
            <v>1.7453292519943295E-2</v>
          </cell>
        </row>
      </sheetData>
      <sheetData sheetId="12331">
        <row r="1">
          <cell r="J1">
            <v>1.7453292519943295E-2</v>
          </cell>
        </row>
      </sheetData>
      <sheetData sheetId="12332">
        <row r="1">
          <cell r="J1">
            <v>1.7453292519943295E-2</v>
          </cell>
        </row>
      </sheetData>
      <sheetData sheetId="12333">
        <row r="1">
          <cell r="J1">
            <v>1.7453292519943295E-2</v>
          </cell>
        </row>
      </sheetData>
      <sheetData sheetId="12334">
        <row r="1">
          <cell r="J1">
            <v>1.7453292519943295E-2</v>
          </cell>
        </row>
      </sheetData>
      <sheetData sheetId="12335">
        <row r="1">
          <cell r="J1">
            <v>1.7453292519943295E-2</v>
          </cell>
        </row>
      </sheetData>
      <sheetData sheetId="12336">
        <row r="1">
          <cell r="J1">
            <v>1.7453292519943295E-2</v>
          </cell>
        </row>
      </sheetData>
      <sheetData sheetId="12337">
        <row r="1">
          <cell r="J1">
            <v>1.7453292519943295E-2</v>
          </cell>
        </row>
      </sheetData>
      <sheetData sheetId="12338">
        <row r="1">
          <cell r="J1">
            <v>1.7453292519943295E-2</v>
          </cell>
        </row>
      </sheetData>
      <sheetData sheetId="12339">
        <row r="1">
          <cell r="J1">
            <v>1.7453292519943295E-2</v>
          </cell>
        </row>
      </sheetData>
      <sheetData sheetId="12340">
        <row r="1">
          <cell r="J1">
            <v>1.7453292519943295E-2</v>
          </cell>
        </row>
      </sheetData>
      <sheetData sheetId="12341">
        <row r="1">
          <cell r="J1">
            <v>1.7453292519943295E-2</v>
          </cell>
        </row>
      </sheetData>
      <sheetData sheetId="12342">
        <row r="1">
          <cell r="J1">
            <v>1.7453292519943295E-2</v>
          </cell>
        </row>
      </sheetData>
      <sheetData sheetId="12343">
        <row r="1">
          <cell r="J1">
            <v>1.7453292519943295E-2</v>
          </cell>
        </row>
      </sheetData>
      <sheetData sheetId="12344">
        <row r="1">
          <cell r="J1">
            <v>1.7453292519943295E-2</v>
          </cell>
        </row>
      </sheetData>
      <sheetData sheetId="12345">
        <row r="1">
          <cell r="J1">
            <v>1.7453292519943295E-2</v>
          </cell>
        </row>
      </sheetData>
      <sheetData sheetId="12346">
        <row r="1">
          <cell r="J1">
            <v>1.7453292519943295E-2</v>
          </cell>
        </row>
      </sheetData>
      <sheetData sheetId="12347">
        <row r="1">
          <cell r="J1">
            <v>1.7453292519943295E-2</v>
          </cell>
        </row>
      </sheetData>
      <sheetData sheetId="12348">
        <row r="1">
          <cell r="J1">
            <v>1.7453292519943295E-2</v>
          </cell>
        </row>
      </sheetData>
      <sheetData sheetId="12349">
        <row r="1">
          <cell r="J1">
            <v>1.7453292519943295E-2</v>
          </cell>
        </row>
      </sheetData>
      <sheetData sheetId="12350">
        <row r="1">
          <cell r="J1">
            <v>1.7453292519943295E-2</v>
          </cell>
        </row>
      </sheetData>
      <sheetData sheetId="12351">
        <row r="1">
          <cell r="J1">
            <v>1.7453292519943295E-2</v>
          </cell>
        </row>
      </sheetData>
      <sheetData sheetId="12352">
        <row r="1">
          <cell r="J1">
            <v>1.7453292519943295E-2</v>
          </cell>
        </row>
      </sheetData>
      <sheetData sheetId="12353">
        <row r="1">
          <cell r="J1">
            <v>1.7453292519943295E-2</v>
          </cell>
        </row>
      </sheetData>
      <sheetData sheetId="12354">
        <row r="1">
          <cell r="J1">
            <v>1.7453292519943295E-2</v>
          </cell>
        </row>
      </sheetData>
      <sheetData sheetId="12355">
        <row r="1">
          <cell r="J1">
            <v>1.7453292519943295E-2</v>
          </cell>
        </row>
      </sheetData>
      <sheetData sheetId="12356">
        <row r="1">
          <cell r="J1">
            <v>1.7453292519943295E-2</v>
          </cell>
        </row>
      </sheetData>
      <sheetData sheetId="12357">
        <row r="1">
          <cell r="J1">
            <v>1.7453292519943295E-2</v>
          </cell>
        </row>
      </sheetData>
      <sheetData sheetId="12358">
        <row r="1">
          <cell r="J1">
            <v>1.7453292519943295E-2</v>
          </cell>
        </row>
      </sheetData>
      <sheetData sheetId="12359">
        <row r="1">
          <cell r="J1">
            <v>1.7453292519943295E-2</v>
          </cell>
        </row>
      </sheetData>
      <sheetData sheetId="12360">
        <row r="1">
          <cell r="J1">
            <v>1.7453292519943295E-2</v>
          </cell>
        </row>
      </sheetData>
      <sheetData sheetId="12361">
        <row r="1">
          <cell r="J1">
            <v>1.7453292519943295E-2</v>
          </cell>
        </row>
      </sheetData>
      <sheetData sheetId="12362">
        <row r="1">
          <cell r="J1">
            <v>1.7453292519943295E-2</v>
          </cell>
        </row>
      </sheetData>
      <sheetData sheetId="12363">
        <row r="1">
          <cell r="J1">
            <v>1.7453292519943295E-2</v>
          </cell>
        </row>
      </sheetData>
      <sheetData sheetId="12364">
        <row r="1">
          <cell r="J1">
            <v>1.7453292519943295E-2</v>
          </cell>
        </row>
      </sheetData>
      <sheetData sheetId="12365">
        <row r="1">
          <cell r="J1">
            <v>1.7453292519943295E-2</v>
          </cell>
        </row>
      </sheetData>
      <sheetData sheetId="12366">
        <row r="1">
          <cell r="J1">
            <v>1.7453292519943295E-2</v>
          </cell>
        </row>
      </sheetData>
      <sheetData sheetId="12367">
        <row r="1">
          <cell r="J1">
            <v>1.7453292519943295E-2</v>
          </cell>
        </row>
      </sheetData>
      <sheetData sheetId="12368">
        <row r="1">
          <cell r="J1">
            <v>1.7453292519943295E-2</v>
          </cell>
        </row>
      </sheetData>
      <sheetData sheetId="12369">
        <row r="1">
          <cell r="J1">
            <v>1.7453292519943295E-2</v>
          </cell>
        </row>
      </sheetData>
      <sheetData sheetId="12370">
        <row r="1">
          <cell r="J1">
            <v>1.7453292519943295E-2</v>
          </cell>
        </row>
      </sheetData>
      <sheetData sheetId="12371">
        <row r="1">
          <cell r="J1">
            <v>1.7453292519943295E-2</v>
          </cell>
        </row>
      </sheetData>
      <sheetData sheetId="12372">
        <row r="1">
          <cell r="J1">
            <v>1.7453292519943295E-2</v>
          </cell>
        </row>
      </sheetData>
      <sheetData sheetId="12373">
        <row r="1">
          <cell r="J1">
            <v>1.7453292519943295E-2</v>
          </cell>
        </row>
      </sheetData>
      <sheetData sheetId="12374">
        <row r="1">
          <cell r="J1">
            <v>1.7453292519943295E-2</v>
          </cell>
        </row>
      </sheetData>
      <sheetData sheetId="12375">
        <row r="1">
          <cell r="J1">
            <v>1.7453292519943295E-2</v>
          </cell>
        </row>
      </sheetData>
      <sheetData sheetId="12376">
        <row r="1">
          <cell r="J1">
            <v>1.7453292519943295E-2</v>
          </cell>
        </row>
      </sheetData>
      <sheetData sheetId="12377">
        <row r="1">
          <cell r="J1">
            <v>1.7453292519943295E-2</v>
          </cell>
        </row>
      </sheetData>
      <sheetData sheetId="12378">
        <row r="1">
          <cell r="J1">
            <v>1.7453292519943295E-2</v>
          </cell>
        </row>
      </sheetData>
      <sheetData sheetId="12379">
        <row r="1">
          <cell r="J1">
            <v>1.7453292519943295E-2</v>
          </cell>
        </row>
      </sheetData>
      <sheetData sheetId="12380">
        <row r="1">
          <cell r="J1">
            <v>1.7453292519943295E-2</v>
          </cell>
        </row>
      </sheetData>
      <sheetData sheetId="12381">
        <row r="1">
          <cell r="J1">
            <v>1.7453292519943295E-2</v>
          </cell>
        </row>
      </sheetData>
      <sheetData sheetId="12382">
        <row r="1">
          <cell r="J1">
            <v>1.7453292519943295E-2</v>
          </cell>
        </row>
      </sheetData>
      <sheetData sheetId="12383">
        <row r="1">
          <cell r="J1">
            <v>1.7453292519943295E-2</v>
          </cell>
        </row>
      </sheetData>
      <sheetData sheetId="12384">
        <row r="1">
          <cell r="J1">
            <v>1.7453292519943295E-2</v>
          </cell>
        </row>
      </sheetData>
      <sheetData sheetId="12385">
        <row r="1">
          <cell r="J1">
            <v>1.7453292519943295E-2</v>
          </cell>
        </row>
      </sheetData>
      <sheetData sheetId="12386">
        <row r="1">
          <cell r="J1">
            <v>1.7453292519943295E-2</v>
          </cell>
        </row>
      </sheetData>
      <sheetData sheetId="12387">
        <row r="1">
          <cell r="J1">
            <v>1.7453292519943295E-2</v>
          </cell>
        </row>
      </sheetData>
      <sheetData sheetId="12388">
        <row r="1">
          <cell r="J1">
            <v>1.7453292519943295E-2</v>
          </cell>
        </row>
      </sheetData>
      <sheetData sheetId="12389">
        <row r="1">
          <cell r="J1">
            <v>1.7453292519943295E-2</v>
          </cell>
        </row>
      </sheetData>
      <sheetData sheetId="12390">
        <row r="1">
          <cell r="J1">
            <v>1.7453292519943295E-2</v>
          </cell>
        </row>
      </sheetData>
      <sheetData sheetId="12391">
        <row r="1">
          <cell r="J1">
            <v>1.7453292519943295E-2</v>
          </cell>
        </row>
      </sheetData>
      <sheetData sheetId="12392">
        <row r="1">
          <cell r="J1">
            <v>1.7453292519943295E-2</v>
          </cell>
        </row>
      </sheetData>
      <sheetData sheetId="12393">
        <row r="1">
          <cell r="J1">
            <v>1.7453292519943295E-2</v>
          </cell>
        </row>
      </sheetData>
      <sheetData sheetId="12394">
        <row r="1">
          <cell r="J1">
            <v>1.7453292519943295E-2</v>
          </cell>
        </row>
      </sheetData>
      <sheetData sheetId="12395">
        <row r="1">
          <cell r="J1">
            <v>1.7453292519943295E-2</v>
          </cell>
        </row>
      </sheetData>
      <sheetData sheetId="12396">
        <row r="1">
          <cell r="J1">
            <v>1.7453292519943295E-2</v>
          </cell>
        </row>
      </sheetData>
      <sheetData sheetId="12397">
        <row r="1">
          <cell r="J1">
            <v>1.7453292519943295E-2</v>
          </cell>
        </row>
      </sheetData>
      <sheetData sheetId="12398">
        <row r="1">
          <cell r="J1">
            <v>1.7453292519943295E-2</v>
          </cell>
        </row>
      </sheetData>
      <sheetData sheetId="12399">
        <row r="1">
          <cell r="J1">
            <v>1.7453292519943295E-2</v>
          </cell>
        </row>
      </sheetData>
      <sheetData sheetId="12400">
        <row r="1">
          <cell r="J1">
            <v>1.7453292519943295E-2</v>
          </cell>
        </row>
      </sheetData>
      <sheetData sheetId="12401">
        <row r="1">
          <cell r="J1">
            <v>1.7453292519943295E-2</v>
          </cell>
        </row>
      </sheetData>
      <sheetData sheetId="12402">
        <row r="1">
          <cell r="J1">
            <v>1.7453292519943295E-2</v>
          </cell>
        </row>
      </sheetData>
      <sheetData sheetId="12403">
        <row r="1">
          <cell r="J1">
            <v>1.7453292519943295E-2</v>
          </cell>
        </row>
      </sheetData>
      <sheetData sheetId="12404">
        <row r="1">
          <cell r="J1">
            <v>1.7453292519943295E-2</v>
          </cell>
        </row>
      </sheetData>
      <sheetData sheetId="12405">
        <row r="1">
          <cell r="J1">
            <v>1.7453292519943295E-2</v>
          </cell>
        </row>
      </sheetData>
      <sheetData sheetId="12406">
        <row r="1">
          <cell r="J1">
            <v>1.7453292519943295E-2</v>
          </cell>
        </row>
      </sheetData>
      <sheetData sheetId="12407">
        <row r="1">
          <cell r="J1">
            <v>1.7453292519943295E-2</v>
          </cell>
        </row>
      </sheetData>
      <sheetData sheetId="12408">
        <row r="1">
          <cell r="J1">
            <v>1.7453292519943295E-2</v>
          </cell>
        </row>
      </sheetData>
      <sheetData sheetId="12409">
        <row r="1">
          <cell r="J1">
            <v>1.7453292519943295E-2</v>
          </cell>
        </row>
      </sheetData>
      <sheetData sheetId="12410">
        <row r="1">
          <cell r="J1">
            <v>1.7453292519943295E-2</v>
          </cell>
        </row>
      </sheetData>
      <sheetData sheetId="12411">
        <row r="1">
          <cell r="J1">
            <v>1.7453292519943295E-2</v>
          </cell>
        </row>
      </sheetData>
      <sheetData sheetId="12412">
        <row r="1">
          <cell r="J1">
            <v>1.7453292519943295E-2</v>
          </cell>
        </row>
      </sheetData>
      <sheetData sheetId="12413">
        <row r="1">
          <cell r="J1">
            <v>1.7453292519943295E-2</v>
          </cell>
        </row>
      </sheetData>
      <sheetData sheetId="12414">
        <row r="1">
          <cell r="J1">
            <v>1.7453292519943295E-2</v>
          </cell>
        </row>
      </sheetData>
      <sheetData sheetId="12415">
        <row r="1">
          <cell r="J1">
            <v>1.7453292519943295E-2</v>
          </cell>
        </row>
      </sheetData>
      <sheetData sheetId="12416">
        <row r="1">
          <cell r="J1">
            <v>1.7453292519943295E-2</v>
          </cell>
        </row>
      </sheetData>
      <sheetData sheetId="12417">
        <row r="1">
          <cell r="J1">
            <v>1.7453292519943295E-2</v>
          </cell>
        </row>
      </sheetData>
      <sheetData sheetId="12418">
        <row r="1">
          <cell r="J1">
            <v>1.7453292519943295E-2</v>
          </cell>
        </row>
      </sheetData>
      <sheetData sheetId="12419">
        <row r="1">
          <cell r="J1">
            <v>1.7453292519943295E-2</v>
          </cell>
        </row>
      </sheetData>
      <sheetData sheetId="12420">
        <row r="1">
          <cell r="J1">
            <v>1.7453292519943295E-2</v>
          </cell>
        </row>
      </sheetData>
      <sheetData sheetId="12421">
        <row r="1">
          <cell r="J1">
            <v>1.7453292519943295E-2</v>
          </cell>
        </row>
      </sheetData>
      <sheetData sheetId="12422">
        <row r="1">
          <cell r="J1">
            <v>1.7453292519943295E-2</v>
          </cell>
        </row>
      </sheetData>
      <sheetData sheetId="12423">
        <row r="1">
          <cell r="J1">
            <v>1.7453292519943295E-2</v>
          </cell>
        </row>
      </sheetData>
      <sheetData sheetId="12424">
        <row r="1">
          <cell r="J1">
            <v>1.7453292519943295E-2</v>
          </cell>
        </row>
      </sheetData>
      <sheetData sheetId="12425">
        <row r="1">
          <cell r="J1">
            <v>1.7453292519943295E-2</v>
          </cell>
        </row>
      </sheetData>
      <sheetData sheetId="12426">
        <row r="1">
          <cell r="J1">
            <v>1.7453292519943295E-2</v>
          </cell>
        </row>
      </sheetData>
      <sheetData sheetId="12427">
        <row r="1">
          <cell r="J1">
            <v>1.7453292519943295E-2</v>
          </cell>
        </row>
      </sheetData>
      <sheetData sheetId="12428">
        <row r="1">
          <cell r="J1">
            <v>1.7453292519943295E-2</v>
          </cell>
        </row>
      </sheetData>
      <sheetData sheetId="12429">
        <row r="1">
          <cell r="J1">
            <v>1.7453292519943295E-2</v>
          </cell>
        </row>
      </sheetData>
      <sheetData sheetId="12430">
        <row r="1">
          <cell r="J1">
            <v>1.7453292519943295E-2</v>
          </cell>
        </row>
      </sheetData>
      <sheetData sheetId="12431">
        <row r="1">
          <cell r="J1">
            <v>1.7453292519943295E-2</v>
          </cell>
        </row>
      </sheetData>
      <sheetData sheetId="12432">
        <row r="1">
          <cell r="J1">
            <v>1.7453292519943295E-2</v>
          </cell>
        </row>
      </sheetData>
      <sheetData sheetId="12433">
        <row r="1">
          <cell r="J1">
            <v>1.7453292519943295E-2</v>
          </cell>
        </row>
      </sheetData>
      <sheetData sheetId="12434">
        <row r="1">
          <cell r="J1">
            <v>1.7453292519943295E-2</v>
          </cell>
        </row>
      </sheetData>
      <sheetData sheetId="12435">
        <row r="1">
          <cell r="J1">
            <v>1.7453292519943295E-2</v>
          </cell>
        </row>
      </sheetData>
      <sheetData sheetId="12436">
        <row r="1">
          <cell r="J1">
            <v>1.7453292519943295E-2</v>
          </cell>
        </row>
      </sheetData>
      <sheetData sheetId="12437">
        <row r="1">
          <cell r="J1">
            <v>1.7453292519943295E-2</v>
          </cell>
        </row>
      </sheetData>
      <sheetData sheetId="12438">
        <row r="1">
          <cell r="J1">
            <v>1.7453292519943295E-2</v>
          </cell>
        </row>
      </sheetData>
      <sheetData sheetId="12439">
        <row r="1">
          <cell r="J1">
            <v>1.7453292519943295E-2</v>
          </cell>
        </row>
      </sheetData>
      <sheetData sheetId="12440">
        <row r="1">
          <cell r="J1">
            <v>1.7453292519943295E-2</v>
          </cell>
        </row>
      </sheetData>
      <sheetData sheetId="12441">
        <row r="1">
          <cell r="J1">
            <v>1.7453292519943295E-2</v>
          </cell>
        </row>
      </sheetData>
      <sheetData sheetId="12442">
        <row r="1">
          <cell r="J1">
            <v>1.7453292519943295E-2</v>
          </cell>
        </row>
      </sheetData>
      <sheetData sheetId="12443">
        <row r="1">
          <cell r="J1">
            <v>1.7453292519943295E-2</v>
          </cell>
        </row>
      </sheetData>
      <sheetData sheetId="12444">
        <row r="1">
          <cell r="J1">
            <v>1.7453292519943295E-2</v>
          </cell>
        </row>
      </sheetData>
      <sheetData sheetId="12445">
        <row r="1">
          <cell r="J1">
            <v>1.7453292519943295E-2</v>
          </cell>
        </row>
      </sheetData>
      <sheetData sheetId="12446">
        <row r="1">
          <cell r="J1">
            <v>1.7453292519943295E-2</v>
          </cell>
        </row>
      </sheetData>
      <sheetData sheetId="12447">
        <row r="1">
          <cell r="J1">
            <v>1.7453292519943295E-2</v>
          </cell>
        </row>
      </sheetData>
      <sheetData sheetId="12448">
        <row r="1">
          <cell r="J1">
            <v>1.7453292519943295E-2</v>
          </cell>
        </row>
      </sheetData>
      <sheetData sheetId="12449">
        <row r="1">
          <cell r="J1">
            <v>1.7453292519943295E-2</v>
          </cell>
        </row>
      </sheetData>
      <sheetData sheetId="12450">
        <row r="1">
          <cell r="J1">
            <v>1.7453292519943295E-2</v>
          </cell>
        </row>
      </sheetData>
      <sheetData sheetId="12451">
        <row r="1">
          <cell r="J1">
            <v>1.7453292519943295E-2</v>
          </cell>
        </row>
      </sheetData>
      <sheetData sheetId="12452">
        <row r="1">
          <cell r="J1">
            <v>1.7453292519943295E-2</v>
          </cell>
        </row>
      </sheetData>
      <sheetData sheetId="12453">
        <row r="1">
          <cell r="J1">
            <v>1.7453292519943295E-2</v>
          </cell>
        </row>
      </sheetData>
      <sheetData sheetId="12454">
        <row r="1">
          <cell r="J1">
            <v>1.7453292519943295E-2</v>
          </cell>
        </row>
      </sheetData>
      <sheetData sheetId="12455">
        <row r="1">
          <cell r="J1">
            <v>1.7453292519943295E-2</v>
          </cell>
        </row>
      </sheetData>
      <sheetData sheetId="12456">
        <row r="1">
          <cell r="J1">
            <v>1.7453292519943295E-2</v>
          </cell>
        </row>
      </sheetData>
      <sheetData sheetId="12457">
        <row r="1">
          <cell r="J1">
            <v>1.7453292519943295E-2</v>
          </cell>
        </row>
      </sheetData>
      <sheetData sheetId="12458">
        <row r="1">
          <cell r="J1">
            <v>1.7453292519943295E-2</v>
          </cell>
        </row>
      </sheetData>
      <sheetData sheetId="12459">
        <row r="1">
          <cell r="J1">
            <v>1.7453292519943295E-2</v>
          </cell>
        </row>
      </sheetData>
      <sheetData sheetId="12460">
        <row r="1">
          <cell r="J1">
            <v>1.7453292519943295E-2</v>
          </cell>
        </row>
      </sheetData>
      <sheetData sheetId="12461">
        <row r="1">
          <cell r="J1">
            <v>1.7453292519943295E-2</v>
          </cell>
        </row>
      </sheetData>
      <sheetData sheetId="12462">
        <row r="1">
          <cell r="J1">
            <v>1.7453292519943295E-2</v>
          </cell>
        </row>
      </sheetData>
      <sheetData sheetId="12463">
        <row r="1">
          <cell r="J1">
            <v>1.7453292519943295E-2</v>
          </cell>
        </row>
      </sheetData>
      <sheetData sheetId="12464">
        <row r="1">
          <cell r="J1">
            <v>1.7453292519943295E-2</v>
          </cell>
        </row>
      </sheetData>
      <sheetData sheetId="12465">
        <row r="1">
          <cell r="J1">
            <v>1.7453292519943295E-2</v>
          </cell>
        </row>
      </sheetData>
      <sheetData sheetId="12466">
        <row r="1">
          <cell r="J1">
            <v>1.7453292519943295E-2</v>
          </cell>
        </row>
      </sheetData>
      <sheetData sheetId="12467">
        <row r="1">
          <cell r="J1">
            <v>1.7453292519943295E-2</v>
          </cell>
        </row>
      </sheetData>
      <sheetData sheetId="12468">
        <row r="1">
          <cell r="J1">
            <v>1.7453292519943295E-2</v>
          </cell>
        </row>
      </sheetData>
      <sheetData sheetId="12469">
        <row r="1">
          <cell r="J1">
            <v>1.7453292519943295E-2</v>
          </cell>
        </row>
      </sheetData>
      <sheetData sheetId="12470">
        <row r="1">
          <cell r="J1">
            <v>1.7453292519943295E-2</v>
          </cell>
        </row>
      </sheetData>
      <sheetData sheetId="12471">
        <row r="1">
          <cell r="J1">
            <v>1.7453292519943295E-2</v>
          </cell>
        </row>
      </sheetData>
      <sheetData sheetId="12472">
        <row r="1">
          <cell r="J1">
            <v>1.7453292519943295E-2</v>
          </cell>
        </row>
      </sheetData>
      <sheetData sheetId="12473">
        <row r="1">
          <cell r="J1">
            <v>1.7453292519943295E-2</v>
          </cell>
        </row>
      </sheetData>
      <sheetData sheetId="12474">
        <row r="1">
          <cell r="J1">
            <v>1.7453292519943295E-2</v>
          </cell>
        </row>
      </sheetData>
      <sheetData sheetId="12475">
        <row r="1">
          <cell r="J1">
            <v>1.7453292519943295E-2</v>
          </cell>
        </row>
      </sheetData>
      <sheetData sheetId="12476">
        <row r="1">
          <cell r="J1">
            <v>1.7453292519943295E-2</v>
          </cell>
        </row>
      </sheetData>
      <sheetData sheetId="12477">
        <row r="1">
          <cell r="J1">
            <v>1.7453292519943295E-2</v>
          </cell>
        </row>
      </sheetData>
      <sheetData sheetId="12478">
        <row r="1">
          <cell r="J1">
            <v>1.7453292519943295E-2</v>
          </cell>
        </row>
      </sheetData>
      <sheetData sheetId="12479">
        <row r="1">
          <cell r="J1">
            <v>1.7453292519943295E-2</v>
          </cell>
        </row>
      </sheetData>
      <sheetData sheetId="12480">
        <row r="1">
          <cell r="J1">
            <v>1.7453292519943295E-2</v>
          </cell>
        </row>
      </sheetData>
      <sheetData sheetId="12481">
        <row r="1">
          <cell r="J1">
            <v>1.7453292519943295E-2</v>
          </cell>
        </row>
      </sheetData>
      <sheetData sheetId="12482">
        <row r="1">
          <cell r="J1">
            <v>1.7453292519943295E-2</v>
          </cell>
        </row>
      </sheetData>
      <sheetData sheetId="12483">
        <row r="1">
          <cell r="J1">
            <v>1.7453292519943295E-2</v>
          </cell>
        </row>
      </sheetData>
      <sheetData sheetId="12484">
        <row r="1">
          <cell r="J1">
            <v>1.7453292519943295E-2</v>
          </cell>
        </row>
      </sheetData>
      <sheetData sheetId="12485">
        <row r="1">
          <cell r="J1">
            <v>1.7453292519943295E-2</v>
          </cell>
        </row>
      </sheetData>
      <sheetData sheetId="12486">
        <row r="1">
          <cell r="J1">
            <v>1.7453292519943295E-2</v>
          </cell>
        </row>
      </sheetData>
      <sheetData sheetId="12487">
        <row r="1">
          <cell r="J1">
            <v>1.7453292519943295E-2</v>
          </cell>
        </row>
      </sheetData>
      <sheetData sheetId="12488">
        <row r="1">
          <cell r="J1">
            <v>1.7453292519943295E-2</v>
          </cell>
        </row>
      </sheetData>
      <sheetData sheetId="12489">
        <row r="1">
          <cell r="J1">
            <v>1.7453292519943295E-2</v>
          </cell>
        </row>
      </sheetData>
      <sheetData sheetId="12490">
        <row r="1">
          <cell r="J1">
            <v>1.7453292519943295E-2</v>
          </cell>
        </row>
      </sheetData>
      <sheetData sheetId="12491">
        <row r="1">
          <cell r="J1">
            <v>1.7453292519943295E-2</v>
          </cell>
        </row>
      </sheetData>
      <sheetData sheetId="12492">
        <row r="1">
          <cell r="J1">
            <v>1.7453292519943295E-2</v>
          </cell>
        </row>
      </sheetData>
      <sheetData sheetId="12493">
        <row r="1">
          <cell r="J1">
            <v>1.7453292519943295E-2</v>
          </cell>
        </row>
      </sheetData>
      <sheetData sheetId="12494">
        <row r="1">
          <cell r="J1">
            <v>1.7453292519943295E-2</v>
          </cell>
        </row>
      </sheetData>
      <sheetData sheetId="12495">
        <row r="1">
          <cell r="J1">
            <v>1.7453292519943295E-2</v>
          </cell>
        </row>
      </sheetData>
      <sheetData sheetId="12496">
        <row r="1">
          <cell r="J1">
            <v>1.7453292519943295E-2</v>
          </cell>
        </row>
      </sheetData>
      <sheetData sheetId="12497">
        <row r="1">
          <cell r="J1">
            <v>1.7453292519943295E-2</v>
          </cell>
        </row>
      </sheetData>
      <sheetData sheetId="12498">
        <row r="1">
          <cell r="J1">
            <v>1.7453292519943295E-2</v>
          </cell>
        </row>
      </sheetData>
      <sheetData sheetId="12499">
        <row r="1">
          <cell r="J1">
            <v>1.7453292519943295E-2</v>
          </cell>
        </row>
      </sheetData>
      <sheetData sheetId="12500">
        <row r="1">
          <cell r="J1">
            <v>1.7453292519943295E-2</v>
          </cell>
        </row>
      </sheetData>
      <sheetData sheetId="12501">
        <row r="1">
          <cell r="J1">
            <v>1.7453292519943295E-2</v>
          </cell>
        </row>
      </sheetData>
      <sheetData sheetId="12502">
        <row r="1">
          <cell r="J1">
            <v>1.7453292519943295E-2</v>
          </cell>
        </row>
      </sheetData>
      <sheetData sheetId="12503">
        <row r="1">
          <cell r="J1">
            <v>1.7453292519943295E-2</v>
          </cell>
        </row>
      </sheetData>
      <sheetData sheetId="12504">
        <row r="1">
          <cell r="J1">
            <v>1.7453292519943295E-2</v>
          </cell>
        </row>
      </sheetData>
      <sheetData sheetId="12505">
        <row r="1">
          <cell r="J1">
            <v>1.7453292519943295E-2</v>
          </cell>
        </row>
      </sheetData>
      <sheetData sheetId="12506">
        <row r="1">
          <cell r="J1">
            <v>1.7453292519943295E-2</v>
          </cell>
        </row>
      </sheetData>
      <sheetData sheetId="12507">
        <row r="1">
          <cell r="J1">
            <v>1.7453292519943295E-2</v>
          </cell>
        </row>
      </sheetData>
      <sheetData sheetId="12508">
        <row r="1">
          <cell r="J1">
            <v>1.7453292519943295E-2</v>
          </cell>
        </row>
      </sheetData>
      <sheetData sheetId="12509">
        <row r="1">
          <cell r="J1">
            <v>1.7453292519943295E-2</v>
          </cell>
        </row>
      </sheetData>
      <sheetData sheetId="12510">
        <row r="1">
          <cell r="J1">
            <v>1.7453292519943295E-2</v>
          </cell>
        </row>
      </sheetData>
      <sheetData sheetId="12511">
        <row r="1">
          <cell r="J1">
            <v>1.7453292519943295E-2</v>
          </cell>
        </row>
      </sheetData>
      <sheetData sheetId="12512">
        <row r="1">
          <cell r="J1">
            <v>1.7453292519943295E-2</v>
          </cell>
        </row>
      </sheetData>
      <sheetData sheetId="12513">
        <row r="1">
          <cell r="J1">
            <v>1.7453292519943295E-2</v>
          </cell>
        </row>
      </sheetData>
      <sheetData sheetId="12514">
        <row r="1">
          <cell r="J1">
            <v>1.7453292519943295E-2</v>
          </cell>
        </row>
      </sheetData>
      <sheetData sheetId="12515">
        <row r="1">
          <cell r="J1">
            <v>1.7453292519943295E-2</v>
          </cell>
        </row>
      </sheetData>
      <sheetData sheetId="12516">
        <row r="1">
          <cell r="J1">
            <v>1.7453292519943295E-2</v>
          </cell>
        </row>
      </sheetData>
      <sheetData sheetId="12517">
        <row r="1">
          <cell r="J1">
            <v>1.7453292519943295E-2</v>
          </cell>
        </row>
      </sheetData>
      <sheetData sheetId="12518">
        <row r="1">
          <cell r="J1">
            <v>1.7453292519943295E-2</v>
          </cell>
        </row>
      </sheetData>
      <sheetData sheetId="12519">
        <row r="1">
          <cell r="J1">
            <v>1.7453292519943295E-2</v>
          </cell>
        </row>
      </sheetData>
      <sheetData sheetId="12520">
        <row r="1">
          <cell r="J1">
            <v>1.7453292519943295E-2</v>
          </cell>
        </row>
      </sheetData>
      <sheetData sheetId="12521">
        <row r="1">
          <cell r="J1">
            <v>1.7453292519943295E-2</v>
          </cell>
        </row>
      </sheetData>
      <sheetData sheetId="12522">
        <row r="1">
          <cell r="J1">
            <v>1.7453292519943295E-2</v>
          </cell>
        </row>
      </sheetData>
      <sheetData sheetId="12523">
        <row r="1">
          <cell r="J1">
            <v>1.7453292519943295E-2</v>
          </cell>
        </row>
      </sheetData>
      <sheetData sheetId="12524">
        <row r="1">
          <cell r="J1">
            <v>1.7453292519943295E-2</v>
          </cell>
        </row>
      </sheetData>
      <sheetData sheetId="12525">
        <row r="1">
          <cell r="J1">
            <v>1.7453292519943295E-2</v>
          </cell>
        </row>
      </sheetData>
      <sheetData sheetId="12526">
        <row r="1">
          <cell r="J1">
            <v>1.7453292519943295E-2</v>
          </cell>
        </row>
      </sheetData>
      <sheetData sheetId="12527">
        <row r="1">
          <cell r="J1">
            <v>1.7453292519943295E-2</v>
          </cell>
        </row>
      </sheetData>
      <sheetData sheetId="12528">
        <row r="1">
          <cell r="J1">
            <v>1.7453292519943295E-2</v>
          </cell>
        </row>
      </sheetData>
      <sheetData sheetId="12529">
        <row r="1">
          <cell r="J1">
            <v>1.7453292519943295E-2</v>
          </cell>
        </row>
      </sheetData>
      <sheetData sheetId="12530">
        <row r="1">
          <cell r="J1">
            <v>1.7453292519943295E-2</v>
          </cell>
        </row>
      </sheetData>
      <sheetData sheetId="12531">
        <row r="1">
          <cell r="J1">
            <v>1.7453292519943295E-2</v>
          </cell>
        </row>
      </sheetData>
      <sheetData sheetId="12532">
        <row r="1">
          <cell r="J1">
            <v>1.7453292519943295E-2</v>
          </cell>
        </row>
      </sheetData>
      <sheetData sheetId="12533">
        <row r="1">
          <cell r="J1">
            <v>1.7453292519943295E-2</v>
          </cell>
        </row>
      </sheetData>
      <sheetData sheetId="12534">
        <row r="1">
          <cell r="J1">
            <v>1.7453292519943295E-2</v>
          </cell>
        </row>
      </sheetData>
      <sheetData sheetId="12535">
        <row r="1">
          <cell r="J1">
            <v>1.7453292519943295E-2</v>
          </cell>
        </row>
      </sheetData>
      <sheetData sheetId="12536">
        <row r="1">
          <cell r="J1">
            <v>1.7453292519943295E-2</v>
          </cell>
        </row>
      </sheetData>
      <sheetData sheetId="12537">
        <row r="1">
          <cell r="J1">
            <v>1.7453292519943295E-2</v>
          </cell>
        </row>
      </sheetData>
      <sheetData sheetId="12538">
        <row r="1">
          <cell r="J1">
            <v>1.7453292519943295E-2</v>
          </cell>
        </row>
      </sheetData>
      <sheetData sheetId="12539">
        <row r="1">
          <cell r="J1">
            <v>1.7453292519943295E-2</v>
          </cell>
        </row>
      </sheetData>
      <sheetData sheetId="12540">
        <row r="1">
          <cell r="J1">
            <v>1.7453292519943295E-2</v>
          </cell>
        </row>
      </sheetData>
      <sheetData sheetId="12541">
        <row r="1">
          <cell r="J1">
            <v>1.7453292519943295E-2</v>
          </cell>
        </row>
      </sheetData>
      <sheetData sheetId="12542">
        <row r="1">
          <cell r="J1">
            <v>1.7453292519943295E-2</v>
          </cell>
        </row>
      </sheetData>
      <sheetData sheetId="12543">
        <row r="1">
          <cell r="J1">
            <v>1.7453292519943295E-2</v>
          </cell>
        </row>
      </sheetData>
      <sheetData sheetId="12544">
        <row r="1">
          <cell r="J1">
            <v>1.7453292519943295E-2</v>
          </cell>
        </row>
      </sheetData>
      <sheetData sheetId="12545">
        <row r="1">
          <cell r="J1">
            <v>1.7453292519943295E-2</v>
          </cell>
        </row>
      </sheetData>
      <sheetData sheetId="12546">
        <row r="1">
          <cell r="J1">
            <v>1.7453292519943295E-2</v>
          </cell>
        </row>
      </sheetData>
      <sheetData sheetId="12547">
        <row r="1">
          <cell r="J1">
            <v>1.7453292519943295E-2</v>
          </cell>
        </row>
      </sheetData>
      <sheetData sheetId="12548">
        <row r="1">
          <cell r="J1">
            <v>1.7453292519943295E-2</v>
          </cell>
        </row>
      </sheetData>
      <sheetData sheetId="12549">
        <row r="1">
          <cell r="J1">
            <v>1.7453292519943295E-2</v>
          </cell>
        </row>
      </sheetData>
      <sheetData sheetId="12550">
        <row r="1">
          <cell r="J1">
            <v>1.7453292519943295E-2</v>
          </cell>
        </row>
      </sheetData>
      <sheetData sheetId="12551">
        <row r="1">
          <cell r="J1">
            <v>1.7453292519943295E-2</v>
          </cell>
        </row>
      </sheetData>
      <sheetData sheetId="12552">
        <row r="1">
          <cell r="J1">
            <v>1.7453292519943295E-2</v>
          </cell>
        </row>
      </sheetData>
      <sheetData sheetId="12553">
        <row r="1">
          <cell r="J1">
            <v>1.7453292519943295E-2</v>
          </cell>
        </row>
      </sheetData>
      <sheetData sheetId="12554">
        <row r="1">
          <cell r="J1">
            <v>1.7453292519943295E-2</v>
          </cell>
        </row>
      </sheetData>
      <sheetData sheetId="12555">
        <row r="1">
          <cell r="J1">
            <v>1.7453292519943295E-2</v>
          </cell>
        </row>
      </sheetData>
      <sheetData sheetId="12556">
        <row r="1">
          <cell r="J1">
            <v>1.7453292519943295E-2</v>
          </cell>
        </row>
      </sheetData>
      <sheetData sheetId="12557">
        <row r="1">
          <cell r="J1">
            <v>1.7453292519943295E-2</v>
          </cell>
        </row>
      </sheetData>
      <sheetData sheetId="12558">
        <row r="1">
          <cell r="J1">
            <v>1.7453292519943295E-2</v>
          </cell>
        </row>
      </sheetData>
      <sheetData sheetId="12559">
        <row r="1">
          <cell r="J1">
            <v>1.7453292519943295E-2</v>
          </cell>
        </row>
      </sheetData>
      <sheetData sheetId="12560">
        <row r="1">
          <cell r="J1">
            <v>1.7453292519943295E-2</v>
          </cell>
        </row>
      </sheetData>
      <sheetData sheetId="12561">
        <row r="1">
          <cell r="J1">
            <v>1.7453292519943295E-2</v>
          </cell>
        </row>
      </sheetData>
      <sheetData sheetId="12562">
        <row r="1">
          <cell r="J1">
            <v>1.7453292519943295E-2</v>
          </cell>
        </row>
      </sheetData>
      <sheetData sheetId="12563">
        <row r="1">
          <cell r="J1">
            <v>1.7453292519943295E-2</v>
          </cell>
        </row>
      </sheetData>
      <sheetData sheetId="12564">
        <row r="1">
          <cell r="J1">
            <v>1.7453292519943295E-2</v>
          </cell>
        </row>
      </sheetData>
      <sheetData sheetId="12565">
        <row r="1">
          <cell r="J1">
            <v>1.7453292519943295E-2</v>
          </cell>
        </row>
      </sheetData>
      <sheetData sheetId="12566">
        <row r="1">
          <cell r="J1">
            <v>1.7453292519943295E-2</v>
          </cell>
        </row>
      </sheetData>
      <sheetData sheetId="12567">
        <row r="1">
          <cell r="J1">
            <v>1.7453292519943295E-2</v>
          </cell>
        </row>
      </sheetData>
      <sheetData sheetId="12568">
        <row r="1">
          <cell r="J1">
            <v>1.7453292519943295E-2</v>
          </cell>
        </row>
      </sheetData>
      <sheetData sheetId="12569">
        <row r="1">
          <cell r="J1">
            <v>1.7453292519943295E-2</v>
          </cell>
        </row>
      </sheetData>
      <sheetData sheetId="12570">
        <row r="1">
          <cell r="J1">
            <v>1.7453292519943295E-2</v>
          </cell>
        </row>
      </sheetData>
      <sheetData sheetId="12571">
        <row r="1">
          <cell r="J1">
            <v>1.7453292519943295E-2</v>
          </cell>
        </row>
      </sheetData>
      <sheetData sheetId="12572">
        <row r="1">
          <cell r="J1">
            <v>1.7453292519943295E-2</v>
          </cell>
        </row>
      </sheetData>
      <sheetData sheetId="12573">
        <row r="1">
          <cell r="J1">
            <v>1.7453292519943295E-2</v>
          </cell>
        </row>
      </sheetData>
      <sheetData sheetId="12574">
        <row r="1">
          <cell r="J1">
            <v>1.7453292519943295E-2</v>
          </cell>
        </row>
      </sheetData>
      <sheetData sheetId="12575">
        <row r="1">
          <cell r="J1">
            <v>1.7453292519943295E-2</v>
          </cell>
        </row>
      </sheetData>
      <sheetData sheetId="12576">
        <row r="1">
          <cell r="J1">
            <v>1.7453292519943295E-2</v>
          </cell>
        </row>
      </sheetData>
      <sheetData sheetId="12577">
        <row r="1">
          <cell r="J1">
            <v>1.7453292519943295E-2</v>
          </cell>
        </row>
      </sheetData>
      <sheetData sheetId="12578">
        <row r="1">
          <cell r="J1">
            <v>1.7453292519943295E-2</v>
          </cell>
        </row>
      </sheetData>
      <sheetData sheetId="12579">
        <row r="1">
          <cell r="J1">
            <v>1.7453292519943295E-2</v>
          </cell>
        </row>
      </sheetData>
      <sheetData sheetId="12580">
        <row r="1">
          <cell r="J1">
            <v>1.7453292519943295E-2</v>
          </cell>
        </row>
      </sheetData>
      <sheetData sheetId="12581">
        <row r="1">
          <cell r="J1">
            <v>1.7453292519943295E-2</v>
          </cell>
        </row>
      </sheetData>
      <sheetData sheetId="12582">
        <row r="1">
          <cell r="J1">
            <v>1.7453292519943295E-2</v>
          </cell>
        </row>
      </sheetData>
      <sheetData sheetId="12583">
        <row r="1">
          <cell r="J1">
            <v>1.7453292519943295E-2</v>
          </cell>
        </row>
      </sheetData>
      <sheetData sheetId="12584">
        <row r="1">
          <cell r="J1">
            <v>1.7453292519943295E-2</v>
          </cell>
        </row>
      </sheetData>
      <sheetData sheetId="12585">
        <row r="1">
          <cell r="J1">
            <v>1.7453292519943295E-2</v>
          </cell>
        </row>
      </sheetData>
      <sheetData sheetId="12586">
        <row r="1">
          <cell r="J1">
            <v>1.7453292519943295E-2</v>
          </cell>
        </row>
      </sheetData>
      <sheetData sheetId="12587">
        <row r="1">
          <cell r="J1">
            <v>1.7453292519943295E-2</v>
          </cell>
        </row>
      </sheetData>
      <sheetData sheetId="12588">
        <row r="1">
          <cell r="J1">
            <v>1.7453292519943295E-2</v>
          </cell>
        </row>
      </sheetData>
      <sheetData sheetId="12589">
        <row r="1">
          <cell r="J1">
            <v>1.7453292519943295E-2</v>
          </cell>
        </row>
      </sheetData>
      <sheetData sheetId="12590">
        <row r="1">
          <cell r="J1">
            <v>1.7453292519943295E-2</v>
          </cell>
        </row>
      </sheetData>
      <sheetData sheetId="12591">
        <row r="1">
          <cell r="J1">
            <v>1.7453292519943295E-2</v>
          </cell>
        </row>
      </sheetData>
      <sheetData sheetId="12592">
        <row r="1">
          <cell r="J1">
            <v>1.7453292519943295E-2</v>
          </cell>
        </row>
      </sheetData>
      <sheetData sheetId="12593">
        <row r="1">
          <cell r="J1">
            <v>1.7453292519943295E-2</v>
          </cell>
        </row>
      </sheetData>
      <sheetData sheetId="12594">
        <row r="1">
          <cell r="J1">
            <v>1.7453292519943295E-2</v>
          </cell>
        </row>
      </sheetData>
      <sheetData sheetId="12595">
        <row r="1">
          <cell r="J1">
            <v>1.7453292519943295E-2</v>
          </cell>
        </row>
      </sheetData>
      <sheetData sheetId="12596">
        <row r="1">
          <cell r="J1">
            <v>1.7453292519943295E-2</v>
          </cell>
        </row>
      </sheetData>
      <sheetData sheetId="12597">
        <row r="1">
          <cell r="J1">
            <v>1.7453292519943295E-2</v>
          </cell>
        </row>
      </sheetData>
      <sheetData sheetId="12598">
        <row r="1">
          <cell r="J1">
            <v>1.7453292519943295E-2</v>
          </cell>
        </row>
      </sheetData>
      <sheetData sheetId="12599">
        <row r="1">
          <cell r="J1">
            <v>1.7453292519943295E-2</v>
          </cell>
        </row>
      </sheetData>
      <sheetData sheetId="12600">
        <row r="1">
          <cell r="J1">
            <v>1.7453292519943295E-2</v>
          </cell>
        </row>
      </sheetData>
      <sheetData sheetId="12601">
        <row r="1">
          <cell r="J1">
            <v>1.7453292519943295E-2</v>
          </cell>
        </row>
      </sheetData>
      <sheetData sheetId="12602">
        <row r="1">
          <cell r="J1">
            <v>1.7453292519943295E-2</v>
          </cell>
        </row>
      </sheetData>
      <sheetData sheetId="12603">
        <row r="1">
          <cell r="J1">
            <v>1.7453292519943295E-2</v>
          </cell>
        </row>
      </sheetData>
      <sheetData sheetId="12604">
        <row r="1">
          <cell r="J1">
            <v>1.7453292519943295E-2</v>
          </cell>
        </row>
      </sheetData>
      <sheetData sheetId="12605">
        <row r="1">
          <cell r="J1">
            <v>1.7453292519943295E-2</v>
          </cell>
        </row>
      </sheetData>
      <sheetData sheetId="12606">
        <row r="1">
          <cell r="J1">
            <v>1.7453292519943295E-2</v>
          </cell>
        </row>
      </sheetData>
      <sheetData sheetId="12607">
        <row r="1">
          <cell r="J1">
            <v>1.7453292519943295E-2</v>
          </cell>
        </row>
      </sheetData>
      <sheetData sheetId="12608">
        <row r="1">
          <cell r="J1">
            <v>1.7453292519943295E-2</v>
          </cell>
        </row>
      </sheetData>
      <sheetData sheetId="12609">
        <row r="1">
          <cell r="J1">
            <v>1.7453292519943295E-2</v>
          </cell>
        </row>
      </sheetData>
      <sheetData sheetId="12610">
        <row r="1">
          <cell r="J1">
            <v>1.7453292519943295E-2</v>
          </cell>
        </row>
      </sheetData>
      <sheetData sheetId="12611">
        <row r="1">
          <cell r="J1">
            <v>1.7453292519943295E-2</v>
          </cell>
        </row>
      </sheetData>
      <sheetData sheetId="12612">
        <row r="1">
          <cell r="J1">
            <v>1.7453292519943295E-2</v>
          </cell>
        </row>
      </sheetData>
      <sheetData sheetId="12613">
        <row r="1">
          <cell r="J1">
            <v>1.7453292519943295E-2</v>
          </cell>
        </row>
      </sheetData>
      <sheetData sheetId="12614">
        <row r="1">
          <cell r="J1">
            <v>1.7453292519943295E-2</v>
          </cell>
        </row>
      </sheetData>
      <sheetData sheetId="12615">
        <row r="1">
          <cell r="J1">
            <v>1.7453292519943295E-2</v>
          </cell>
        </row>
      </sheetData>
      <sheetData sheetId="12616">
        <row r="1">
          <cell r="J1">
            <v>1.7453292519943295E-2</v>
          </cell>
        </row>
      </sheetData>
      <sheetData sheetId="12617">
        <row r="1">
          <cell r="J1">
            <v>1.7453292519943295E-2</v>
          </cell>
        </row>
      </sheetData>
      <sheetData sheetId="12618">
        <row r="1">
          <cell r="J1">
            <v>1.7453292519943295E-2</v>
          </cell>
        </row>
      </sheetData>
      <sheetData sheetId="12619">
        <row r="1">
          <cell r="J1">
            <v>1.7453292519943295E-2</v>
          </cell>
        </row>
      </sheetData>
      <sheetData sheetId="12620">
        <row r="1">
          <cell r="J1">
            <v>1.7453292519943295E-2</v>
          </cell>
        </row>
      </sheetData>
      <sheetData sheetId="12621">
        <row r="1">
          <cell r="J1">
            <v>1.7453292519943295E-2</v>
          </cell>
        </row>
      </sheetData>
      <sheetData sheetId="12622">
        <row r="1">
          <cell r="J1">
            <v>1.7453292519943295E-2</v>
          </cell>
        </row>
      </sheetData>
      <sheetData sheetId="12623">
        <row r="1">
          <cell r="J1">
            <v>1.7453292519943295E-2</v>
          </cell>
        </row>
      </sheetData>
      <sheetData sheetId="12624">
        <row r="1">
          <cell r="J1">
            <v>1.7453292519943295E-2</v>
          </cell>
        </row>
      </sheetData>
      <sheetData sheetId="12625">
        <row r="1">
          <cell r="J1">
            <v>1.7453292519943295E-2</v>
          </cell>
        </row>
      </sheetData>
      <sheetData sheetId="12626">
        <row r="1">
          <cell r="J1">
            <v>1.7453292519943295E-2</v>
          </cell>
        </row>
      </sheetData>
      <sheetData sheetId="12627">
        <row r="1">
          <cell r="J1">
            <v>1.7453292519943295E-2</v>
          </cell>
        </row>
      </sheetData>
      <sheetData sheetId="12628">
        <row r="1">
          <cell r="J1">
            <v>1.7453292519943295E-2</v>
          </cell>
        </row>
      </sheetData>
      <sheetData sheetId="12629">
        <row r="1">
          <cell r="J1">
            <v>1.7453292519943295E-2</v>
          </cell>
        </row>
      </sheetData>
      <sheetData sheetId="12630">
        <row r="1">
          <cell r="J1">
            <v>1.7453292519943295E-2</v>
          </cell>
        </row>
      </sheetData>
      <sheetData sheetId="12631">
        <row r="1">
          <cell r="J1">
            <v>1.7453292519943295E-2</v>
          </cell>
        </row>
      </sheetData>
      <sheetData sheetId="12632">
        <row r="1">
          <cell r="J1">
            <v>1.7453292519943295E-2</v>
          </cell>
        </row>
      </sheetData>
      <sheetData sheetId="12633">
        <row r="1">
          <cell r="J1">
            <v>1.7453292519943295E-2</v>
          </cell>
        </row>
      </sheetData>
      <sheetData sheetId="12634">
        <row r="1">
          <cell r="J1">
            <v>1.7453292519943295E-2</v>
          </cell>
        </row>
      </sheetData>
      <sheetData sheetId="12635">
        <row r="1">
          <cell r="J1">
            <v>1.7453292519943295E-2</v>
          </cell>
        </row>
      </sheetData>
      <sheetData sheetId="12636">
        <row r="1">
          <cell r="J1">
            <v>1.7453292519943295E-2</v>
          </cell>
        </row>
      </sheetData>
      <sheetData sheetId="12637">
        <row r="1">
          <cell r="J1">
            <v>1.7453292519943295E-2</v>
          </cell>
        </row>
      </sheetData>
      <sheetData sheetId="12638">
        <row r="1">
          <cell r="J1">
            <v>1.7453292519943295E-2</v>
          </cell>
        </row>
      </sheetData>
      <sheetData sheetId="12639">
        <row r="1">
          <cell r="J1">
            <v>1.7453292519943295E-2</v>
          </cell>
        </row>
      </sheetData>
      <sheetData sheetId="12640">
        <row r="1">
          <cell r="J1">
            <v>1.7453292519943295E-2</v>
          </cell>
        </row>
      </sheetData>
      <sheetData sheetId="12641">
        <row r="1">
          <cell r="J1">
            <v>1.7453292519943295E-2</v>
          </cell>
        </row>
      </sheetData>
      <sheetData sheetId="12642">
        <row r="1">
          <cell r="J1">
            <v>1.7453292519943295E-2</v>
          </cell>
        </row>
      </sheetData>
      <sheetData sheetId="12643">
        <row r="1">
          <cell r="J1">
            <v>1.7453292519943295E-2</v>
          </cell>
        </row>
      </sheetData>
      <sheetData sheetId="12644">
        <row r="1">
          <cell r="J1">
            <v>1.7453292519943295E-2</v>
          </cell>
        </row>
      </sheetData>
      <sheetData sheetId="12645">
        <row r="1">
          <cell r="J1">
            <v>1.7453292519943295E-2</v>
          </cell>
        </row>
      </sheetData>
      <sheetData sheetId="12646">
        <row r="1">
          <cell r="J1">
            <v>1.7453292519943295E-2</v>
          </cell>
        </row>
      </sheetData>
      <sheetData sheetId="12647">
        <row r="1">
          <cell r="J1">
            <v>1.7453292519943295E-2</v>
          </cell>
        </row>
      </sheetData>
      <sheetData sheetId="12648">
        <row r="1">
          <cell r="J1">
            <v>1.7453292519943295E-2</v>
          </cell>
        </row>
      </sheetData>
      <sheetData sheetId="12649">
        <row r="1">
          <cell r="J1">
            <v>1.7453292519943295E-2</v>
          </cell>
        </row>
      </sheetData>
      <sheetData sheetId="12650">
        <row r="1">
          <cell r="J1">
            <v>1.7453292519943295E-2</v>
          </cell>
        </row>
      </sheetData>
      <sheetData sheetId="12651">
        <row r="1">
          <cell r="J1">
            <v>1.7453292519943295E-2</v>
          </cell>
        </row>
      </sheetData>
      <sheetData sheetId="12652">
        <row r="1">
          <cell r="J1">
            <v>1.7453292519943295E-2</v>
          </cell>
        </row>
      </sheetData>
      <sheetData sheetId="12653">
        <row r="1">
          <cell r="J1">
            <v>1.7453292519943295E-2</v>
          </cell>
        </row>
      </sheetData>
      <sheetData sheetId="12654">
        <row r="1">
          <cell r="J1">
            <v>1.7453292519943295E-2</v>
          </cell>
        </row>
      </sheetData>
      <sheetData sheetId="12655">
        <row r="1">
          <cell r="J1">
            <v>1.7453292519943295E-2</v>
          </cell>
        </row>
      </sheetData>
      <sheetData sheetId="12656">
        <row r="1">
          <cell r="J1">
            <v>1.7453292519943295E-2</v>
          </cell>
        </row>
      </sheetData>
      <sheetData sheetId="12657">
        <row r="1">
          <cell r="J1">
            <v>1.7453292519943295E-2</v>
          </cell>
        </row>
      </sheetData>
      <sheetData sheetId="12658">
        <row r="1">
          <cell r="J1">
            <v>1.7453292519943295E-2</v>
          </cell>
        </row>
      </sheetData>
      <sheetData sheetId="12659">
        <row r="1">
          <cell r="J1">
            <v>1.7453292519943295E-2</v>
          </cell>
        </row>
      </sheetData>
      <sheetData sheetId="12660">
        <row r="1">
          <cell r="J1">
            <v>1.7453292519943295E-2</v>
          </cell>
        </row>
      </sheetData>
      <sheetData sheetId="12661">
        <row r="1">
          <cell r="J1">
            <v>1.7453292519943295E-2</v>
          </cell>
        </row>
      </sheetData>
      <sheetData sheetId="12662">
        <row r="1">
          <cell r="J1">
            <v>1.7453292519943295E-2</v>
          </cell>
        </row>
      </sheetData>
      <sheetData sheetId="12663">
        <row r="1">
          <cell r="J1">
            <v>1.7453292519943295E-2</v>
          </cell>
        </row>
      </sheetData>
      <sheetData sheetId="12664">
        <row r="1">
          <cell r="J1">
            <v>1.7453292519943295E-2</v>
          </cell>
        </row>
      </sheetData>
      <sheetData sheetId="12665">
        <row r="1">
          <cell r="J1">
            <v>1.7453292519943295E-2</v>
          </cell>
        </row>
      </sheetData>
      <sheetData sheetId="12666">
        <row r="1">
          <cell r="J1">
            <v>1.7453292519943295E-2</v>
          </cell>
        </row>
      </sheetData>
      <sheetData sheetId="12667">
        <row r="1">
          <cell r="J1">
            <v>1.7453292519943295E-2</v>
          </cell>
        </row>
      </sheetData>
      <sheetData sheetId="12668">
        <row r="1">
          <cell r="J1">
            <v>1.7453292519943295E-2</v>
          </cell>
        </row>
      </sheetData>
      <sheetData sheetId="12669">
        <row r="1">
          <cell r="J1">
            <v>1.7453292519943295E-2</v>
          </cell>
        </row>
      </sheetData>
      <sheetData sheetId="12670">
        <row r="1">
          <cell r="J1">
            <v>1.7453292519943295E-2</v>
          </cell>
        </row>
      </sheetData>
      <sheetData sheetId="12671">
        <row r="1">
          <cell r="J1">
            <v>1.7453292519943295E-2</v>
          </cell>
        </row>
      </sheetData>
      <sheetData sheetId="12672">
        <row r="1">
          <cell r="J1">
            <v>1.7453292519943295E-2</v>
          </cell>
        </row>
      </sheetData>
      <sheetData sheetId="12673">
        <row r="1">
          <cell r="J1">
            <v>1.7453292519943295E-2</v>
          </cell>
        </row>
      </sheetData>
      <sheetData sheetId="12674">
        <row r="1">
          <cell r="J1">
            <v>1.7453292519943295E-2</v>
          </cell>
        </row>
      </sheetData>
      <sheetData sheetId="12675">
        <row r="1">
          <cell r="J1">
            <v>1.7453292519943295E-2</v>
          </cell>
        </row>
      </sheetData>
      <sheetData sheetId="12676">
        <row r="1">
          <cell r="J1">
            <v>1.7453292519943295E-2</v>
          </cell>
        </row>
      </sheetData>
      <sheetData sheetId="12677">
        <row r="1">
          <cell r="J1">
            <v>1.7453292519943295E-2</v>
          </cell>
        </row>
      </sheetData>
      <sheetData sheetId="12678">
        <row r="1">
          <cell r="J1">
            <v>1.7453292519943295E-2</v>
          </cell>
        </row>
      </sheetData>
      <sheetData sheetId="12679">
        <row r="1">
          <cell r="J1">
            <v>1.7453292519943295E-2</v>
          </cell>
        </row>
      </sheetData>
      <sheetData sheetId="12680">
        <row r="1">
          <cell r="J1">
            <v>1.7453292519943295E-2</v>
          </cell>
        </row>
      </sheetData>
      <sheetData sheetId="12681">
        <row r="1">
          <cell r="J1">
            <v>1.7453292519943295E-2</v>
          </cell>
        </row>
      </sheetData>
      <sheetData sheetId="12682">
        <row r="1">
          <cell r="J1">
            <v>1.7453292519943295E-2</v>
          </cell>
        </row>
      </sheetData>
      <sheetData sheetId="12683">
        <row r="1">
          <cell r="J1">
            <v>1.7453292519943295E-2</v>
          </cell>
        </row>
      </sheetData>
      <sheetData sheetId="12684">
        <row r="1">
          <cell r="J1">
            <v>1.7453292519943295E-2</v>
          </cell>
        </row>
      </sheetData>
      <sheetData sheetId="12685">
        <row r="1">
          <cell r="J1">
            <v>1.7453292519943295E-2</v>
          </cell>
        </row>
      </sheetData>
      <sheetData sheetId="12686">
        <row r="1">
          <cell r="J1">
            <v>1.7453292519943295E-2</v>
          </cell>
        </row>
      </sheetData>
      <sheetData sheetId="12687">
        <row r="1">
          <cell r="J1">
            <v>1.7453292519943295E-2</v>
          </cell>
        </row>
      </sheetData>
      <sheetData sheetId="12688">
        <row r="1">
          <cell r="J1">
            <v>1.7453292519943295E-2</v>
          </cell>
        </row>
      </sheetData>
      <sheetData sheetId="12689">
        <row r="1">
          <cell r="J1">
            <v>1.7453292519943295E-2</v>
          </cell>
        </row>
      </sheetData>
      <sheetData sheetId="12690">
        <row r="1">
          <cell r="J1">
            <v>1.7453292519943295E-2</v>
          </cell>
        </row>
      </sheetData>
      <sheetData sheetId="12691">
        <row r="1">
          <cell r="J1">
            <v>1.7453292519943295E-2</v>
          </cell>
        </row>
      </sheetData>
      <sheetData sheetId="12692">
        <row r="1">
          <cell r="J1">
            <v>1.7453292519943295E-2</v>
          </cell>
        </row>
      </sheetData>
      <sheetData sheetId="12693">
        <row r="1">
          <cell r="J1">
            <v>1.7453292519943295E-2</v>
          </cell>
        </row>
      </sheetData>
      <sheetData sheetId="12694">
        <row r="1">
          <cell r="J1">
            <v>1.7453292519943295E-2</v>
          </cell>
        </row>
      </sheetData>
      <sheetData sheetId="12695">
        <row r="1">
          <cell r="J1">
            <v>1.7453292519943295E-2</v>
          </cell>
        </row>
      </sheetData>
      <sheetData sheetId="12696">
        <row r="1">
          <cell r="J1">
            <v>1.7453292519943295E-2</v>
          </cell>
        </row>
      </sheetData>
      <sheetData sheetId="12697">
        <row r="1">
          <cell r="J1">
            <v>1.7453292519943295E-2</v>
          </cell>
        </row>
      </sheetData>
      <sheetData sheetId="12698">
        <row r="1">
          <cell r="J1">
            <v>1.7453292519943295E-2</v>
          </cell>
        </row>
      </sheetData>
      <sheetData sheetId="12699">
        <row r="1">
          <cell r="J1">
            <v>1.7453292519943295E-2</v>
          </cell>
        </row>
      </sheetData>
      <sheetData sheetId="12700">
        <row r="1">
          <cell r="J1">
            <v>1.7453292519943295E-2</v>
          </cell>
        </row>
      </sheetData>
      <sheetData sheetId="12701">
        <row r="1">
          <cell r="J1">
            <v>1.7453292519943295E-2</v>
          </cell>
        </row>
      </sheetData>
      <sheetData sheetId="12702">
        <row r="1">
          <cell r="J1">
            <v>1.7453292519943295E-2</v>
          </cell>
        </row>
      </sheetData>
      <sheetData sheetId="12703">
        <row r="1">
          <cell r="J1">
            <v>1.7453292519943295E-2</v>
          </cell>
        </row>
      </sheetData>
      <sheetData sheetId="12704">
        <row r="1">
          <cell r="J1">
            <v>1.7453292519943295E-2</v>
          </cell>
        </row>
      </sheetData>
      <sheetData sheetId="12705">
        <row r="1">
          <cell r="J1">
            <v>1.7453292519943295E-2</v>
          </cell>
        </row>
      </sheetData>
      <sheetData sheetId="12706">
        <row r="1">
          <cell r="J1">
            <v>1.7453292519943295E-2</v>
          </cell>
        </row>
      </sheetData>
      <sheetData sheetId="12707">
        <row r="1">
          <cell r="J1">
            <v>1.7453292519943295E-2</v>
          </cell>
        </row>
      </sheetData>
      <sheetData sheetId="12708">
        <row r="1">
          <cell r="J1">
            <v>1.7453292519943295E-2</v>
          </cell>
        </row>
      </sheetData>
      <sheetData sheetId="12709">
        <row r="1">
          <cell r="J1">
            <v>1.7453292519943295E-2</v>
          </cell>
        </row>
      </sheetData>
      <sheetData sheetId="12710">
        <row r="1">
          <cell r="J1">
            <v>1.7453292519943295E-2</v>
          </cell>
        </row>
      </sheetData>
      <sheetData sheetId="12711">
        <row r="1">
          <cell r="J1">
            <v>1.7453292519943295E-2</v>
          </cell>
        </row>
      </sheetData>
      <sheetData sheetId="12712">
        <row r="1">
          <cell r="J1">
            <v>1.7453292519943295E-2</v>
          </cell>
        </row>
      </sheetData>
      <sheetData sheetId="12713">
        <row r="1">
          <cell r="J1">
            <v>1.7453292519943295E-2</v>
          </cell>
        </row>
      </sheetData>
      <sheetData sheetId="12714">
        <row r="1">
          <cell r="J1">
            <v>1.7453292519943295E-2</v>
          </cell>
        </row>
      </sheetData>
      <sheetData sheetId="12715">
        <row r="1">
          <cell r="J1">
            <v>1.7453292519943295E-2</v>
          </cell>
        </row>
      </sheetData>
      <sheetData sheetId="12716">
        <row r="1">
          <cell r="J1">
            <v>1.7453292519943295E-2</v>
          </cell>
        </row>
      </sheetData>
      <sheetData sheetId="12717">
        <row r="1">
          <cell r="J1">
            <v>1.7453292519943295E-2</v>
          </cell>
        </row>
      </sheetData>
      <sheetData sheetId="12718">
        <row r="1">
          <cell r="J1">
            <v>1.7453292519943295E-2</v>
          </cell>
        </row>
      </sheetData>
      <sheetData sheetId="12719">
        <row r="1">
          <cell r="J1">
            <v>1.7453292519943295E-2</v>
          </cell>
        </row>
      </sheetData>
      <sheetData sheetId="12720">
        <row r="1">
          <cell r="J1">
            <v>1.7453292519943295E-2</v>
          </cell>
        </row>
      </sheetData>
      <sheetData sheetId="12721">
        <row r="1">
          <cell r="J1">
            <v>1.7453292519943295E-2</v>
          </cell>
        </row>
      </sheetData>
      <sheetData sheetId="12722">
        <row r="1">
          <cell r="J1">
            <v>1.7453292519943295E-2</v>
          </cell>
        </row>
      </sheetData>
      <sheetData sheetId="12723">
        <row r="1">
          <cell r="J1">
            <v>1.7453292519943295E-2</v>
          </cell>
        </row>
      </sheetData>
      <sheetData sheetId="12724">
        <row r="1">
          <cell r="J1">
            <v>1.7453292519943295E-2</v>
          </cell>
        </row>
      </sheetData>
      <sheetData sheetId="12725">
        <row r="1">
          <cell r="J1">
            <v>1.7453292519943295E-2</v>
          </cell>
        </row>
      </sheetData>
      <sheetData sheetId="12726">
        <row r="1">
          <cell r="J1">
            <v>1.7453292519943295E-2</v>
          </cell>
        </row>
      </sheetData>
      <sheetData sheetId="12727">
        <row r="1">
          <cell r="J1">
            <v>1.7453292519943295E-2</v>
          </cell>
        </row>
      </sheetData>
      <sheetData sheetId="12728">
        <row r="1">
          <cell r="J1">
            <v>1.7453292519943295E-2</v>
          </cell>
        </row>
      </sheetData>
      <sheetData sheetId="12729">
        <row r="1">
          <cell r="J1">
            <v>1.7453292519943295E-2</v>
          </cell>
        </row>
      </sheetData>
      <sheetData sheetId="12730">
        <row r="1">
          <cell r="J1">
            <v>1.7453292519943295E-2</v>
          </cell>
        </row>
      </sheetData>
      <sheetData sheetId="12731">
        <row r="1">
          <cell r="J1">
            <v>1.7453292519943295E-2</v>
          </cell>
        </row>
      </sheetData>
      <sheetData sheetId="12732">
        <row r="1">
          <cell r="J1">
            <v>1.7453292519943295E-2</v>
          </cell>
        </row>
      </sheetData>
      <sheetData sheetId="12733">
        <row r="1">
          <cell r="J1">
            <v>1.7453292519943295E-2</v>
          </cell>
        </row>
      </sheetData>
      <sheetData sheetId="12734">
        <row r="1">
          <cell r="J1">
            <v>1.7453292519943295E-2</v>
          </cell>
        </row>
      </sheetData>
      <sheetData sheetId="12735">
        <row r="1">
          <cell r="J1">
            <v>1.7453292519943295E-2</v>
          </cell>
        </row>
      </sheetData>
      <sheetData sheetId="12736">
        <row r="1">
          <cell r="J1">
            <v>1.7453292519943295E-2</v>
          </cell>
        </row>
      </sheetData>
      <sheetData sheetId="12737">
        <row r="1">
          <cell r="J1">
            <v>1.7453292519943295E-2</v>
          </cell>
        </row>
      </sheetData>
      <sheetData sheetId="12738">
        <row r="1">
          <cell r="J1">
            <v>1.7453292519943295E-2</v>
          </cell>
        </row>
      </sheetData>
      <sheetData sheetId="12739">
        <row r="1">
          <cell r="J1">
            <v>1.7453292519943295E-2</v>
          </cell>
        </row>
      </sheetData>
      <sheetData sheetId="12740">
        <row r="1">
          <cell r="J1">
            <v>1.7453292519943295E-2</v>
          </cell>
        </row>
      </sheetData>
      <sheetData sheetId="12741">
        <row r="1">
          <cell r="J1">
            <v>1.7453292519943295E-2</v>
          </cell>
        </row>
      </sheetData>
      <sheetData sheetId="12742">
        <row r="1">
          <cell r="J1">
            <v>1.7453292519943295E-2</v>
          </cell>
        </row>
      </sheetData>
      <sheetData sheetId="12743">
        <row r="1">
          <cell r="J1">
            <v>1.7453292519943295E-2</v>
          </cell>
        </row>
      </sheetData>
      <sheetData sheetId="12744">
        <row r="1">
          <cell r="J1">
            <v>1.7453292519943295E-2</v>
          </cell>
        </row>
      </sheetData>
      <sheetData sheetId="12745">
        <row r="1">
          <cell r="J1">
            <v>1.7453292519943295E-2</v>
          </cell>
        </row>
      </sheetData>
      <sheetData sheetId="12746">
        <row r="1">
          <cell r="J1">
            <v>1.7453292519943295E-2</v>
          </cell>
        </row>
      </sheetData>
      <sheetData sheetId="12747">
        <row r="1">
          <cell r="J1">
            <v>1.7453292519943295E-2</v>
          </cell>
        </row>
      </sheetData>
      <sheetData sheetId="12748">
        <row r="1">
          <cell r="J1">
            <v>1.7453292519943295E-2</v>
          </cell>
        </row>
      </sheetData>
      <sheetData sheetId="12749">
        <row r="1">
          <cell r="J1">
            <v>1.7453292519943295E-2</v>
          </cell>
        </row>
      </sheetData>
      <sheetData sheetId="12750">
        <row r="1">
          <cell r="J1">
            <v>1.7453292519943295E-2</v>
          </cell>
        </row>
      </sheetData>
      <sheetData sheetId="12751">
        <row r="1">
          <cell r="J1">
            <v>1.7453292519943295E-2</v>
          </cell>
        </row>
      </sheetData>
      <sheetData sheetId="12752">
        <row r="1">
          <cell r="J1">
            <v>1.7453292519943295E-2</v>
          </cell>
        </row>
      </sheetData>
      <sheetData sheetId="12753">
        <row r="1">
          <cell r="J1">
            <v>1.7453292519943295E-2</v>
          </cell>
        </row>
      </sheetData>
      <sheetData sheetId="12754">
        <row r="1">
          <cell r="J1">
            <v>1.7453292519943295E-2</v>
          </cell>
        </row>
      </sheetData>
      <sheetData sheetId="12755">
        <row r="1">
          <cell r="J1">
            <v>1.7453292519943295E-2</v>
          </cell>
        </row>
      </sheetData>
      <sheetData sheetId="12756">
        <row r="1">
          <cell r="J1">
            <v>1.7453292519943295E-2</v>
          </cell>
        </row>
      </sheetData>
      <sheetData sheetId="12757">
        <row r="1">
          <cell r="J1">
            <v>1.7453292519943295E-2</v>
          </cell>
        </row>
      </sheetData>
      <sheetData sheetId="12758">
        <row r="1">
          <cell r="J1">
            <v>1.7453292519943295E-2</v>
          </cell>
        </row>
      </sheetData>
      <sheetData sheetId="12759">
        <row r="1">
          <cell r="J1">
            <v>1.7453292519943295E-2</v>
          </cell>
        </row>
      </sheetData>
      <sheetData sheetId="12760">
        <row r="1">
          <cell r="J1">
            <v>1.7453292519943295E-2</v>
          </cell>
        </row>
      </sheetData>
      <sheetData sheetId="12761">
        <row r="1">
          <cell r="J1">
            <v>1.7453292519943295E-2</v>
          </cell>
        </row>
      </sheetData>
      <sheetData sheetId="12762">
        <row r="1">
          <cell r="J1">
            <v>1.7453292519943295E-2</v>
          </cell>
        </row>
      </sheetData>
      <sheetData sheetId="12763">
        <row r="1">
          <cell r="J1">
            <v>1.7453292519943295E-2</v>
          </cell>
        </row>
      </sheetData>
      <sheetData sheetId="12764">
        <row r="1">
          <cell r="J1">
            <v>1.7453292519943295E-2</v>
          </cell>
        </row>
      </sheetData>
      <sheetData sheetId="12765">
        <row r="1">
          <cell r="J1">
            <v>1.7453292519943295E-2</v>
          </cell>
        </row>
      </sheetData>
      <sheetData sheetId="12766">
        <row r="1">
          <cell r="J1">
            <v>1.7453292519943295E-2</v>
          </cell>
        </row>
      </sheetData>
      <sheetData sheetId="12767">
        <row r="1">
          <cell r="J1">
            <v>1.7453292519943295E-2</v>
          </cell>
        </row>
      </sheetData>
      <sheetData sheetId="12768">
        <row r="1">
          <cell r="J1">
            <v>1.7453292519943295E-2</v>
          </cell>
        </row>
      </sheetData>
      <sheetData sheetId="12769">
        <row r="1">
          <cell r="J1">
            <v>1.7453292519943295E-2</v>
          </cell>
        </row>
      </sheetData>
      <sheetData sheetId="12770">
        <row r="1">
          <cell r="J1">
            <v>1.7453292519943295E-2</v>
          </cell>
        </row>
      </sheetData>
      <sheetData sheetId="12771">
        <row r="1">
          <cell r="J1">
            <v>1.7453292519943295E-2</v>
          </cell>
        </row>
      </sheetData>
      <sheetData sheetId="12772">
        <row r="1">
          <cell r="J1">
            <v>1.7453292519943295E-2</v>
          </cell>
        </row>
      </sheetData>
      <sheetData sheetId="12773">
        <row r="1">
          <cell r="J1">
            <v>1.7453292519943295E-2</v>
          </cell>
        </row>
      </sheetData>
      <sheetData sheetId="12774">
        <row r="1">
          <cell r="J1">
            <v>1.7453292519943295E-2</v>
          </cell>
        </row>
      </sheetData>
      <sheetData sheetId="12775">
        <row r="1">
          <cell r="J1">
            <v>1.7453292519943295E-2</v>
          </cell>
        </row>
      </sheetData>
      <sheetData sheetId="12776">
        <row r="1">
          <cell r="J1">
            <v>1.7453292519943295E-2</v>
          </cell>
        </row>
      </sheetData>
      <sheetData sheetId="12777">
        <row r="1">
          <cell r="J1">
            <v>1.7453292519943295E-2</v>
          </cell>
        </row>
      </sheetData>
      <sheetData sheetId="12778">
        <row r="1">
          <cell r="J1">
            <v>1.7453292519943295E-2</v>
          </cell>
        </row>
      </sheetData>
      <sheetData sheetId="12779">
        <row r="1">
          <cell r="J1">
            <v>1.7453292519943295E-2</v>
          </cell>
        </row>
      </sheetData>
      <sheetData sheetId="12780">
        <row r="1">
          <cell r="J1">
            <v>1.7453292519943295E-2</v>
          </cell>
        </row>
      </sheetData>
      <sheetData sheetId="12781">
        <row r="1">
          <cell r="J1">
            <v>1.7453292519943295E-2</v>
          </cell>
        </row>
      </sheetData>
      <sheetData sheetId="12782">
        <row r="1">
          <cell r="J1">
            <v>1.7453292519943295E-2</v>
          </cell>
        </row>
      </sheetData>
      <sheetData sheetId="12783">
        <row r="1">
          <cell r="J1">
            <v>1.7453292519943295E-2</v>
          </cell>
        </row>
      </sheetData>
      <sheetData sheetId="12784">
        <row r="1">
          <cell r="J1">
            <v>1.7453292519943295E-2</v>
          </cell>
        </row>
      </sheetData>
      <sheetData sheetId="12785">
        <row r="1">
          <cell r="J1">
            <v>1.7453292519943295E-2</v>
          </cell>
        </row>
      </sheetData>
      <sheetData sheetId="12786">
        <row r="1">
          <cell r="J1">
            <v>1.7453292519943295E-2</v>
          </cell>
        </row>
      </sheetData>
      <sheetData sheetId="12787">
        <row r="1">
          <cell r="J1">
            <v>1.7453292519943295E-2</v>
          </cell>
        </row>
      </sheetData>
      <sheetData sheetId="12788">
        <row r="1">
          <cell r="J1">
            <v>1.7453292519943295E-2</v>
          </cell>
        </row>
      </sheetData>
      <sheetData sheetId="12789">
        <row r="1">
          <cell r="J1">
            <v>1.7453292519943295E-2</v>
          </cell>
        </row>
      </sheetData>
      <sheetData sheetId="12790">
        <row r="1">
          <cell r="J1">
            <v>1.7453292519943295E-2</v>
          </cell>
        </row>
      </sheetData>
      <sheetData sheetId="12791">
        <row r="1">
          <cell r="J1">
            <v>1.7453292519943295E-2</v>
          </cell>
        </row>
      </sheetData>
      <sheetData sheetId="12792">
        <row r="1">
          <cell r="J1">
            <v>1.7453292519943295E-2</v>
          </cell>
        </row>
      </sheetData>
      <sheetData sheetId="12793">
        <row r="1">
          <cell r="J1">
            <v>1.7453292519943295E-2</v>
          </cell>
        </row>
      </sheetData>
      <sheetData sheetId="12794">
        <row r="1">
          <cell r="J1">
            <v>1.7453292519943295E-2</v>
          </cell>
        </row>
      </sheetData>
      <sheetData sheetId="12795">
        <row r="1">
          <cell r="J1">
            <v>1.7453292519943295E-2</v>
          </cell>
        </row>
      </sheetData>
      <sheetData sheetId="12796">
        <row r="1">
          <cell r="J1">
            <v>1.7453292519943295E-2</v>
          </cell>
        </row>
      </sheetData>
      <sheetData sheetId="12797">
        <row r="1">
          <cell r="J1">
            <v>1.7453292519943295E-2</v>
          </cell>
        </row>
      </sheetData>
      <sheetData sheetId="12798">
        <row r="1">
          <cell r="J1">
            <v>1.7453292519943295E-2</v>
          </cell>
        </row>
      </sheetData>
      <sheetData sheetId="12799">
        <row r="1">
          <cell r="J1">
            <v>1.7453292519943295E-2</v>
          </cell>
        </row>
      </sheetData>
      <sheetData sheetId="12800">
        <row r="1">
          <cell r="J1">
            <v>1.7453292519943295E-2</v>
          </cell>
        </row>
      </sheetData>
      <sheetData sheetId="12801">
        <row r="1">
          <cell r="J1">
            <v>1.7453292519943295E-2</v>
          </cell>
        </row>
      </sheetData>
      <sheetData sheetId="12802">
        <row r="1">
          <cell r="J1">
            <v>1.7453292519943295E-2</v>
          </cell>
        </row>
      </sheetData>
      <sheetData sheetId="12803">
        <row r="1">
          <cell r="J1">
            <v>1.7453292519943295E-2</v>
          </cell>
        </row>
      </sheetData>
      <sheetData sheetId="12804">
        <row r="1">
          <cell r="J1">
            <v>1.7453292519943295E-2</v>
          </cell>
        </row>
      </sheetData>
      <sheetData sheetId="12805">
        <row r="1">
          <cell r="J1">
            <v>1.7453292519943295E-2</v>
          </cell>
        </row>
      </sheetData>
      <sheetData sheetId="12806">
        <row r="1">
          <cell r="J1">
            <v>1.7453292519943295E-2</v>
          </cell>
        </row>
      </sheetData>
      <sheetData sheetId="12807">
        <row r="1">
          <cell r="J1">
            <v>1.7453292519943295E-2</v>
          </cell>
        </row>
      </sheetData>
      <sheetData sheetId="12808">
        <row r="1">
          <cell r="J1">
            <v>1.7453292519943295E-2</v>
          </cell>
        </row>
      </sheetData>
      <sheetData sheetId="12809">
        <row r="1">
          <cell r="J1">
            <v>1.7453292519943295E-2</v>
          </cell>
        </row>
      </sheetData>
      <sheetData sheetId="12810">
        <row r="1">
          <cell r="J1">
            <v>1.7453292519943295E-2</v>
          </cell>
        </row>
      </sheetData>
      <sheetData sheetId="12811">
        <row r="1">
          <cell r="J1">
            <v>1.7453292519943295E-2</v>
          </cell>
        </row>
      </sheetData>
      <sheetData sheetId="12812">
        <row r="1">
          <cell r="J1">
            <v>1.7453292519943295E-2</v>
          </cell>
        </row>
      </sheetData>
      <sheetData sheetId="12813">
        <row r="1">
          <cell r="J1">
            <v>1.7453292519943295E-2</v>
          </cell>
        </row>
      </sheetData>
      <sheetData sheetId="12814">
        <row r="1">
          <cell r="J1">
            <v>1.7453292519943295E-2</v>
          </cell>
        </row>
      </sheetData>
      <sheetData sheetId="12815">
        <row r="1">
          <cell r="J1">
            <v>1.7453292519943295E-2</v>
          </cell>
        </row>
      </sheetData>
      <sheetData sheetId="12816">
        <row r="1">
          <cell r="J1">
            <v>1.7453292519943295E-2</v>
          </cell>
        </row>
      </sheetData>
      <sheetData sheetId="12817">
        <row r="1">
          <cell r="J1">
            <v>1.7453292519943295E-2</v>
          </cell>
        </row>
      </sheetData>
      <sheetData sheetId="12818">
        <row r="1">
          <cell r="J1">
            <v>1.7453292519943295E-2</v>
          </cell>
        </row>
      </sheetData>
      <sheetData sheetId="12819">
        <row r="1">
          <cell r="J1">
            <v>1.7453292519943295E-2</v>
          </cell>
        </row>
      </sheetData>
      <sheetData sheetId="12820">
        <row r="1">
          <cell r="J1">
            <v>1.7453292519943295E-2</v>
          </cell>
        </row>
      </sheetData>
      <sheetData sheetId="12821">
        <row r="1">
          <cell r="J1">
            <v>1.7453292519943295E-2</v>
          </cell>
        </row>
      </sheetData>
      <sheetData sheetId="12822">
        <row r="1">
          <cell r="J1">
            <v>1.7453292519943295E-2</v>
          </cell>
        </row>
      </sheetData>
      <sheetData sheetId="12823">
        <row r="1">
          <cell r="J1">
            <v>1.7453292519943295E-2</v>
          </cell>
        </row>
      </sheetData>
      <sheetData sheetId="12824">
        <row r="1">
          <cell r="J1">
            <v>1.7453292519943295E-2</v>
          </cell>
        </row>
      </sheetData>
      <sheetData sheetId="12825">
        <row r="1">
          <cell r="J1">
            <v>1.7453292519943295E-2</v>
          </cell>
        </row>
      </sheetData>
      <sheetData sheetId="12826">
        <row r="1">
          <cell r="J1">
            <v>1.7453292519943295E-2</v>
          </cell>
        </row>
      </sheetData>
      <sheetData sheetId="12827">
        <row r="1">
          <cell r="J1">
            <v>1.7453292519943295E-2</v>
          </cell>
        </row>
      </sheetData>
      <sheetData sheetId="12828">
        <row r="1">
          <cell r="J1">
            <v>1.7453292519943295E-2</v>
          </cell>
        </row>
      </sheetData>
      <sheetData sheetId="12829">
        <row r="1">
          <cell r="J1">
            <v>1.7453292519943295E-2</v>
          </cell>
        </row>
      </sheetData>
      <sheetData sheetId="12830">
        <row r="1">
          <cell r="J1">
            <v>1.7453292519943295E-2</v>
          </cell>
        </row>
      </sheetData>
      <sheetData sheetId="12831">
        <row r="1">
          <cell r="J1">
            <v>1.7453292519943295E-2</v>
          </cell>
        </row>
      </sheetData>
      <sheetData sheetId="12832">
        <row r="1">
          <cell r="J1">
            <v>1.7453292519943295E-2</v>
          </cell>
        </row>
      </sheetData>
      <sheetData sheetId="12833">
        <row r="1">
          <cell r="J1">
            <v>1.7453292519943295E-2</v>
          </cell>
        </row>
      </sheetData>
      <sheetData sheetId="12834">
        <row r="1">
          <cell r="J1">
            <v>1.7453292519943295E-2</v>
          </cell>
        </row>
      </sheetData>
      <sheetData sheetId="12835">
        <row r="1">
          <cell r="J1">
            <v>1.7453292519943295E-2</v>
          </cell>
        </row>
      </sheetData>
      <sheetData sheetId="12836">
        <row r="1">
          <cell r="J1">
            <v>1.7453292519943295E-2</v>
          </cell>
        </row>
      </sheetData>
      <sheetData sheetId="12837">
        <row r="1">
          <cell r="J1">
            <v>1.7453292519943295E-2</v>
          </cell>
        </row>
      </sheetData>
      <sheetData sheetId="12838">
        <row r="1">
          <cell r="J1">
            <v>1.7453292519943295E-2</v>
          </cell>
        </row>
      </sheetData>
      <sheetData sheetId="12839">
        <row r="1">
          <cell r="J1">
            <v>1.7453292519943295E-2</v>
          </cell>
        </row>
      </sheetData>
      <sheetData sheetId="12840">
        <row r="1">
          <cell r="J1">
            <v>1.7453292519943295E-2</v>
          </cell>
        </row>
      </sheetData>
      <sheetData sheetId="12841">
        <row r="1">
          <cell r="J1">
            <v>1.7453292519943295E-2</v>
          </cell>
        </row>
      </sheetData>
      <sheetData sheetId="12842">
        <row r="1">
          <cell r="J1">
            <v>1.7453292519943295E-2</v>
          </cell>
        </row>
      </sheetData>
      <sheetData sheetId="12843">
        <row r="1">
          <cell r="J1">
            <v>1.7453292519943295E-2</v>
          </cell>
        </row>
      </sheetData>
      <sheetData sheetId="12844">
        <row r="1">
          <cell r="J1">
            <v>1.7453292519943295E-2</v>
          </cell>
        </row>
      </sheetData>
      <sheetData sheetId="12845">
        <row r="1">
          <cell r="J1">
            <v>1.7453292519943295E-2</v>
          </cell>
        </row>
      </sheetData>
      <sheetData sheetId="12846">
        <row r="1">
          <cell r="J1">
            <v>1.7453292519943295E-2</v>
          </cell>
        </row>
      </sheetData>
      <sheetData sheetId="12847">
        <row r="1">
          <cell r="J1">
            <v>1.7453292519943295E-2</v>
          </cell>
        </row>
      </sheetData>
      <sheetData sheetId="12848">
        <row r="1">
          <cell r="J1">
            <v>1.7453292519943295E-2</v>
          </cell>
        </row>
      </sheetData>
      <sheetData sheetId="12849">
        <row r="1">
          <cell r="J1">
            <v>1.7453292519943295E-2</v>
          </cell>
        </row>
      </sheetData>
      <sheetData sheetId="12850">
        <row r="1">
          <cell r="J1">
            <v>1.7453292519943295E-2</v>
          </cell>
        </row>
      </sheetData>
      <sheetData sheetId="12851">
        <row r="1">
          <cell r="J1">
            <v>1.7453292519943295E-2</v>
          </cell>
        </row>
      </sheetData>
      <sheetData sheetId="12852">
        <row r="1">
          <cell r="J1">
            <v>1.7453292519943295E-2</v>
          </cell>
        </row>
      </sheetData>
      <sheetData sheetId="12853">
        <row r="1">
          <cell r="J1">
            <v>1.7453292519943295E-2</v>
          </cell>
        </row>
      </sheetData>
      <sheetData sheetId="12854">
        <row r="1">
          <cell r="J1">
            <v>1.7453292519943295E-2</v>
          </cell>
        </row>
      </sheetData>
      <sheetData sheetId="12855">
        <row r="1">
          <cell r="J1">
            <v>1.7453292519943295E-2</v>
          </cell>
        </row>
      </sheetData>
      <sheetData sheetId="12856">
        <row r="1">
          <cell r="J1">
            <v>1.7453292519943295E-2</v>
          </cell>
        </row>
      </sheetData>
      <sheetData sheetId="12857">
        <row r="1">
          <cell r="J1">
            <v>1.7453292519943295E-2</v>
          </cell>
        </row>
      </sheetData>
      <sheetData sheetId="12858">
        <row r="1">
          <cell r="J1">
            <v>1.7453292519943295E-2</v>
          </cell>
        </row>
      </sheetData>
      <sheetData sheetId="12859">
        <row r="1">
          <cell r="J1">
            <v>1.7453292519943295E-2</v>
          </cell>
        </row>
      </sheetData>
      <sheetData sheetId="12860">
        <row r="1">
          <cell r="J1">
            <v>1.7453292519943295E-2</v>
          </cell>
        </row>
      </sheetData>
      <sheetData sheetId="12861">
        <row r="1">
          <cell r="J1">
            <v>1.7453292519943295E-2</v>
          </cell>
        </row>
      </sheetData>
      <sheetData sheetId="12862">
        <row r="1">
          <cell r="J1">
            <v>1.7453292519943295E-2</v>
          </cell>
        </row>
      </sheetData>
      <sheetData sheetId="12863">
        <row r="1">
          <cell r="J1">
            <v>1.7453292519943295E-2</v>
          </cell>
        </row>
      </sheetData>
      <sheetData sheetId="12864">
        <row r="1">
          <cell r="J1">
            <v>1.7453292519943295E-2</v>
          </cell>
        </row>
      </sheetData>
      <sheetData sheetId="12865">
        <row r="1">
          <cell r="J1">
            <v>1.7453292519943295E-2</v>
          </cell>
        </row>
      </sheetData>
      <sheetData sheetId="12866">
        <row r="1">
          <cell r="J1">
            <v>1.7453292519943295E-2</v>
          </cell>
        </row>
      </sheetData>
      <sheetData sheetId="12867">
        <row r="1">
          <cell r="J1">
            <v>1.7453292519943295E-2</v>
          </cell>
        </row>
      </sheetData>
      <sheetData sheetId="12868">
        <row r="1">
          <cell r="J1">
            <v>1.7453292519943295E-2</v>
          </cell>
        </row>
      </sheetData>
      <sheetData sheetId="12869">
        <row r="1">
          <cell r="J1">
            <v>1.7453292519943295E-2</v>
          </cell>
        </row>
      </sheetData>
      <sheetData sheetId="12870">
        <row r="1">
          <cell r="J1">
            <v>1.7453292519943295E-2</v>
          </cell>
        </row>
      </sheetData>
      <sheetData sheetId="12871">
        <row r="1">
          <cell r="J1">
            <v>1.7453292519943295E-2</v>
          </cell>
        </row>
      </sheetData>
      <sheetData sheetId="12872">
        <row r="1">
          <cell r="J1">
            <v>1.7453292519943295E-2</v>
          </cell>
        </row>
      </sheetData>
      <sheetData sheetId="12873">
        <row r="1">
          <cell r="J1">
            <v>1.7453292519943295E-2</v>
          </cell>
        </row>
      </sheetData>
      <sheetData sheetId="12874">
        <row r="1">
          <cell r="J1">
            <v>1.7453292519943295E-2</v>
          </cell>
        </row>
      </sheetData>
      <sheetData sheetId="12875">
        <row r="1">
          <cell r="J1">
            <v>1.7453292519943295E-2</v>
          </cell>
        </row>
      </sheetData>
      <sheetData sheetId="12876">
        <row r="1">
          <cell r="J1">
            <v>1.7453292519943295E-2</v>
          </cell>
        </row>
      </sheetData>
      <sheetData sheetId="12877">
        <row r="1">
          <cell r="J1">
            <v>1.7453292519943295E-2</v>
          </cell>
        </row>
      </sheetData>
      <sheetData sheetId="12878">
        <row r="1">
          <cell r="J1">
            <v>1.7453292519943295E-2</v>
          </cell>
        </row>
      </sheetData>
      <sheetData sheetId="12879">
        <row r="1">
          <cell r="J1">
            <v>1.7453292519943295E-2</v>
          </cell>
        </row>
      </sheetData>
      <sheetData sheetId="12880">
        <row r="1">
          <cell r="J1">
            <v>1.7453292519943295E-2</v>
          </cell>
        </row>
      </sheetData>
      <sheetData sheetId="12881">
        <row r="1">
          <cell r="J1">
            <v>1.7453292519943295E-2</v>
          </cell>
        </row>
      </sheetData>
      <sheetData sheetId="12882">
        <row r="1">
          <cell r="J1">
            <v>1.7453292519943295E-2</v>
          </cell>
        </row>
      </sheetData>
      <sheetData sheetId="12883">
        <row r="1">
          <cell r="J1">
            <v>1.7453292519943295E-2</v>
          </cell>
        </row>
      </sheetData>
      <sheetData sheetId="12884">
        <row r="1">
          <cell r="J1">
            <v>1.7453292519943295E-2</v>
          </cell>
        </row>
      </sheetData>
      <sheetData sheetId="12885">
        <row r="1">
          <cell r="J1">
            <v>1.7453292519943295E-2</v>
          </cell>
        </row>
      </sheetData>
      <sheetData sheetId="12886">
        <row r="1">
          <cell r="J1">
            <v>1.7453292519943295E-2</v>
          </cell>
        </row>
      </sheetData>
      <sheetData sheetId="12887">
        <row r="1">
          <cell r="J1">
            <v>1.7453292519943295E-2</v>
          </cell>
        </row>
      </sheetData>
      <sheetData sheetId="12888">
        <row r="1">
          <cell r="J1">
            <v>1.7453292519943295E-2</v>
          </cell>
        </row>
      </sheetData>
      <sheetData sheetId="12889">
        <row r="1">
          <cell r="J1">
            <v>1.7453292519943295E-2</v>
          </cell>
        </row>
      </sheetData>
      <sheetData sheetId="12890">
        <row r="1">
          <cell r="J1">
            <v>1.7453292519943295E-2</v>
          </cell>
        </row>
      </sheetData>
      <sheetData sheetId="12891">
        <row r="1">
          <cell r="J1">
            <v>1.7453292519943295E-2</v>
          </cell>
        </row>
      </sheetData>
      <sheetData sheetId="12892">
        <row r="1">
          <cell r="J1">
            <v>1.7453292519943295E-2</v>
          </cell>
        </row>
      </sheetData>
      <sheetData sheetId="12893">
        <row r="1">
          <cell r="J1">
            <v>1.7453292519943295E-2</v>
          </cell>
        </row>
      </sheetData>
      <sheetData sheetId="12894">
        <row r="1">
          <cell r="J1">
            <v>1.7453292519943295E-2</v>
          </cell>
        </row>
      </sheetData>
      <sheetData sheetId="12895">
        <row r="1">
          <cell r="J1">
            <v>1.7453292519943295E-2</v>
          </cell>
        </row>
      </sheetData>
      <sheetData sheetId="12896">
        <row r="1">
          <cell r="J1">
            <v>1.7453292519943295E-2</v>
          </cell>
        </row>
      </sheetData>
      <sheetData sheetId="12897">
        <row r="1">
          <cell r="J1">
            <v>1.7453292519943295E-2</v>
          </cell>
        </row>
      </sheetData>
      <sheetData sheetId="12898">
        <row r="1">
          <cell r="J1">
            <v>1.7453292519943295E-2</v>
          </cell>
        </row>
      </sheetData>
      <sheetData sheetId="12899">
        <row r="1">
          <cell r="J1">
            <v>1.7453292519943295E-2</v>
          </cell>
        </row>
      </sheetData>
      <sheetData sheetId="12900">
        <row r="1">
          <cell r="J1">
            <v>1.7453292519943295E-2</v>
          </cell>
        </row>
      </sheetData>
      <sheetData sheetId="12901">
        <row r="1">
          <cell r="J1">
            <v>1.7453292519943295E-2</v>
          </cell>
        </row>
      </sheetData>
      <sheetData sheetId="12902">
        <row r="1">
          <cell r="J1">
            <v>1.7453292519943295E-2</v>
          </cell>
        </row>
      </sheetData>
      <sheetData sheetId="12903">
        <row r="1">
          <cell r="J1">
            <v>1.7453292519943295E-2</v>
          </cell>
        </row>
      </sheetData>
      <sheetData sheetId="12904">
        <row r="1">
          <cell r="J1">
            <v>1.7453292519943295E-2</v>
          </cell>
        </row>
      </sheetData>
      <sheetData sheetId="12905">
        <row r="1">
          <cell r="J1">
            <v>1.7453292519943295E-2</v>
          </cell>
        </row>
      </sheetData>
      <sheetData sheetId="12906">
        <row r="1">
          <cell r="J1">
            <v>1.7453292519943295E-2</v>
          </cell>
        </row>
      </sheetData>
      <sheetData sheetId="12907">
        <row r="1">
          <cell r="J1">
            <v>1.7453292519943295E-2</v>
          </cell>
        </row>
      </sheetData>
      <sheetData sheetId="12908">
        <row r="1">
          <cell r="J1">
            <v>1.7453292519943295E-2</v>
          </cell>
        </row>
      </sheetData>
      <sheetData sheetId="12909">
        <row r="1">
          <cell r="J1">
            <v>1.7453292519943295E-2</v>
          </cell>
        </row>
      </sheetData>
      <sheetData sheetId="12910">
        <row r="1">
          <cell r="J1">
            <v>1.7453292519943295E-2</v>
          </cell>
        </row>
      </sheetData>
      <sheetData sheetId="12911">
        <row r="1">
          <cell r="J1">
            <v>1.7453292519943295E-2</v>
          </cell>
        </row>
      </sheetData>
      <sheetData sheetId="12912">
        <row r="1">
          <cell r="J1">
            <v>1.7453292519943295E-2</v>
          </cell>
        </row>
      </sheetData>
      <sheetData sheetId="12913">
        <row r="1">
          <cell r="J1">
            <v>1.7453292519943295E-2</v>
          </cell>
        </row>
      </sheetData>
      <sheetData sheetId="12914">
        <row r="1">
          <cell r="J1">
            <v>1.7453292519943295E-2</v>
          </cell>
        </row>
      </sheetData>
      <sheetData sheetId="12915">
        <row r="1">
          <cell r="J1">
            <v>1.7453292519943295E-2</v>
          </cell>
        </row>
      </sheetData>
      <sheetData sheetId="12916">
        <row r="1">
          <cell r="J1">
            <v>1.7453292519943295E-2</v>
          </cell>
        </row>
      </sheetData>
      <sheetData sheetId="12917">
        <row r="1">
          <cell r="J1">
            <v>1.7453292519943295E-2</v>
          </cell>
        </row>
      </sheetData>
      <sheetData sheetId="12918">
        <row r="1">
          <cell r="J1">
            <v>1.7453292519943295E-2</v>
          </cell>
        </row>
      </sheetData>
      <sheetData sheetId="12919">
        <row r="1">
          <cell r="J1">
            <v>1.7453292519943295E-2</v>
          </cell>
        </row>
      </sheetData>
      <sheetData sheetId="12920">
        <row r="1">
          <cell r="J1">
            <v>1.7453292519943295E-2</v>
          </cell>
        </row>
      </sheetData>
      <sheetData sheetId="12921">
        <row r="1">
          <cell r="J1">
            <v>1.7453292519943295E-2</v>
          </cell>
        </row>
      </sheetData>
      <sheetData sheetId="12922">
        <row r="1">
          <cell r="J1">
            <v>1.7453292519943295E-2</v>
          </cell>
        </row>
      </sheetData>
      <sheetData sheetId="12923">
        <row r="1">
          <cell r="J1">
            <v>1.7453292519943295E-2</v>
          </cell>
        </row>
      </sheetData>
      <sheetData sheetId="12924">
        <row r="1">
          <cell r="J1">
            <v>1.7453292519943295E-2</v>
          </cell>
        </row>
      </sheetData>
      <sheetData sheetId="12925">
        <row r="1">
          <cell r="J1">
            <v>1.7453292519943295E-2</v>
          </cell>
        </row>
      </sheetData>
      <sheetData sheetId="12926">
        <row r="1">
          <cell r="J1">
            <v>1.7453292519943295E-2</v>
          </cell>
        </row>
      </sheetData>
      <sheetData sheetId="12927">
        <row r="1">
          <cell r="J1">
            <v>1.7453292519943295E-2</v>
          </cell>
        </row>
      </sheetData>
      <sheetData sheetId="12928">
        <row r="1">
          <cell r="J1">
            <v>1.7453292519943295E-2</v>
          </cell>
        </row>
      </sheetData>
      <sheetData sheetId="12929">
        <row r="1">
          <cell r="J1">
            <v>1.7453292519943295E-2</v>
          </cell>
        </row>
      </sheetData>
      <sheetData sheetId="12930">
        <row r="1">
          <cell r="J1">
            <v>1.7453292519943295E-2</v>
          </cell>
        </row>
      </sheetData>
      <sheetData sheetId="12931">
        <row r="1">
          <cell r="J1">
            <v>1.7453292519943295E-2</v>
          </cell>
        </row>
      </sheetData>
      <sheetData sheetId="12932">
        <row r="1">
          <cell r="J1">
            <v>1.7453292519943295E-2</v>
          </cell>
        </row>
      </sheetData>
      <sheetData sheetId="12933">
        <row r="1">
          <cell r="J1">
            <v>1.7453292519943295E-2</v>
          </cell>
        </row>
      </sheetData>
      <sheetData sheetId="12934">
        <row r="1">
          <cell r="J1">
            <v>1.7453292519943295E-2</v>
          </cell>
        </row>
      </sheetData>
      <sheetData sheetId="12935">
        <row r="1">
          <cell r="J1">
            <v>1.7453292519943295E-2</v>
          </cell>
        </row>
      </sheetData>
      <sheetData sheetId="12936">
        <row r="1">
          <cell r="J1">
            <v>1.7453292519943295E-2</v>
          </cell>
        </row>
      </sheetData>
      <sheetData sheetId="12937">
        <row r="1">
          <cell r="J1">
            <v>1.7453292519943295E-2</v>
          </cell>
        </row>
      </sheetData>
      <sheetData sheetId="12938">
        <row r="1">
          <cell r="J1">
            <v>1.7453292519943295E-2</v>
          </cell>
        </row>
      </sheetData>
      <sheetData sheetId="12939">
        <row r="1">
          <cell r="J1">
            <v>1.7453292519943295E-2</v>
          </cell>
        </row>
      </sheetData>
      <sheetData sheetId="12940">
        <row r="1">
          <cell r="J1">
            <v>1.7453292519943295E-2</v>
          </cell>
        </row>
      </sheetData>
      <sheetData sheetId="12941">
        <row r="1">
          <cell r="J1">
            <v>1.7453292519943295E-2</v>
          </cell>
        </row>
      </sheetData>
      <sheetData sheetId="12942">
        <row r="1">
          <cell r="J1">
            <v>1.7453292519943295E-2</v>
          </cell>
        </row>
      </sheetData>
      <sheetData sheetId="12943">
        <row r="1">
          <cell r="J1">
            <v>1.7453292519943295E-2</v>
          </cell>
        </row>
      </sheetData>
      <sheetData sheetId="12944">
        <row r="1">
          <cell r="J1">
            <v>1.7453292519943295E-2</v>
          </cell>
        </row>
      </sheetData>
      <sheetData sheetId="12945">
        <row r="1">
          <cell r="J1">
            <v>1.7453292519943295E-2</v>
          </cell>
        </row>
      </sheetData>
      <sheetData sheetId="12946">
        <row r="1">
          <cell r="J1">
            <v>1.7453292519943295E-2</v>
          </cell>
        </row>
      </sheetData>
      <sheetData sheetId="12947">
        <row r="1">
          <cell r="J1">
            <v>1.7453292519943295E-2</v>
          </cell>
        </row>
      </sheetData>
      <sheetData sheetId="12948">
        <row r="1">
          <cell r="J1">
            <v>1.7453292519943295E-2</v>
          </cell>
        </row>
      </sheetData>
      <sheetData sheetId="12949">
        <row r="1">
          <cell r="J1">
            <v>1.7453292519943295E-2</v>
          </cell>
        </row>
      </sheetData>
      <sheetData sheetId="12950">
        <row r="1">
          <cell r="J1">
            <v>1.7453292519943295E-2</v>
          </cell>
        </row>
      </sheetData>
      <sheetData sheetId="12951">
        <row r="1">
          <cell r="J1">
            <v>1.7453292519943295E-2</v>
          </cell>
        </row>
      </sheetData>
      <sheetData sheetId="12952">
        <row r="1">
          <cell r="J1">
            <v>1.7453292519943295E-2</v>
          </cell>
        </row>
      </sheetData>
      <sheetData sheetId="12953">
        <row r="1">
          <cell r="J1">
            <v>1.7453292519943295E-2</v>
          </cell>
        </row>
      </sheetData>
      <sheetData sheetId="12954">
        <row r="1">
          <cell r="J1">
            <v>1.7453292519943295E-2</v>
          </cell>
        </row>
      </sheetData>
      <sheetData sheetId="12955">
        <row r="1">
          <cell r="J1">
            <v>1.7453292519943295E-2</v>
          </cell>
        </row>
      </sheetData>
      <sheetData sheetId="12956">
        <row r="1">
          <cell r="J1">
            <v>1.7453292519943295E-2</v>
          </cell>
        </row>
      </sheetData>
      <sheetData sheetId="12957">
        <row r="1">
          <cell r="J1">
            <v>1.7453292519943295E-2</v>
          </cell>
        </row>
      </sheetData>
      <sheetData sheetId="12958">
        <row r="1">
          <cell r="J1">
            <v>1.7453292519943295E-2</v>
          </cell>
        </row>
      </sheetData>
      <sheetData sheetId="12959">
        <row r="1">
          <cell r="J1">
            <v>1.7453292519943295E-2</v>
          </cell>
        </row>
      </sheetData>
      <sheetData sheetId="12960">
        <row r="1">
          <cell r="J1">
            <v>1.7453292519943295E-2</v>
          </cell>
        </row>
      </sheetData>
      <sheetData sheetId="12961">
        <row r="1">
          <cell r="J1">
            <v>1.7453292519943295E-2</v>
          </cell>
        </row>
      </sheetData>
      <sheetData sheetId="12962">
        <row r="1">
          <cell r="J1">
            <v>1.7453292519943295E-2</v>
          </cell>
        </row>
      </sheetData>
      <sheetData sheetId="12963">
        <row r="1">
          <cell r="J1">
            <v>1.7453292519943295E-2</v>
          </cell>
        </row>
      </sheetData>
      <sheetData sheetId="12964">
        <row r="1">
          <cell r="J1">
            <v>1.7453292519943295E-2</v>
          </cell>
        </row>
      </sheetData>
      <sheetData sheetId="12965">
        <row r="1">
          <cell r="J1">
            <v>1.7453292519943295E-2</v>
          </cell>
        </row>
      </sheetData>
      <sheetData sheetId="12966">
        <row r="1">
          <cell r="J1">
            <v>1.7453292519943295E-2</v>
          </cell>
        </row>
      </sheetData>
      <sheetData sheetId="12967">
        <row r="1">
          <cell r="J1">
            <v>1.7453292519943295E-2</v>
          </cell>
        </row>
      </sheetData>
      <sheetData sheetId="12968">
        <row r="1">
          <cell r="J1">
            <v>1.7453292519943295E-2</v>
          </cell>
        </row>
      </sheetData>
      <sheetData sheetId="12969">
        <row r="1">
          <cell r="J1">
            <v>1.7453292519943295E-2</v>
          </cell>
        </row>
      </sheetData>
      <sheetData sheetId="12970">
        <row r="1">
          <cell r="J1">
            <v>1.7453292519943295E-2</v>
          </cell>
        </row>
      </sheetData>
      <sheetData sheetId="12971">
        <row r="1">
          <cell r="J1">
            <v>1.7453292519943295E-2</v>
          </cell>
        </row>
      </sheetData>
      <sheetData sheetId="12972">
        <row r="1">
          <cell r="J1">
            <v>1.7453292519943295E-2</v>
          </cell>
        </row>
      </sheetData>
      <sheetData sheetId="12973">
        <row r="1">
          <cell r="J1">
            <v>1.7453292519943295E-2</v>
          </cell>
        </row>
      </sheetData>
      <sheetData sheetId="12974">
        <row r="1">
          <cell r="J1">
            <v>1.7453292519943295E-2</v>
          </cell>
        </row>
      </sheetData>
      <sheetData sheetId="12975">
        <row r="1">
          <cell r="J1">
            <v>1.7453292519943295E-2</v>
          </cell>
        </row>
      </sheetData>
      <sheetData sheetId="12976">
        <row r="1">
          <cell r="J1">
            <v>1.7453292519943295E-2</v>
          </cell>
        </row>
      </sheetData>
      <sheetData sheetId="12977">
        <row r="1">
          <cell r="J1">
            <v>1.7453292519943295E-2</v>
          </cell>
        </row>
      </sheetData>
      <sheetData sheetId="12978">
        <row r="1">
          <cell r="J1">
            <v>1.7453292519943295E-2</v>
          </cell>
        </row>
      </sheetData>
      <sheetData sheetId="12979">
        <row r="1">
          <cell r="J1">
            <v>1.7453292519943295E-2</v>
          </cell>
        </row>
      </sheetData>
      <sheetData sheetId="12980">
        <row r="1">
          <cell r="J1">
            <v>1.7453292519943295E-2</v>
          </cell>
        </row>
      </sheetData>
      <sheetData sheetId="12981">
        <row r="1">
          <cell r="J1">
            <v>1.7453292519943295E-2</v>
          </cell>
        </row>
      </sheetData>
      <sheetData sheetId="12982">
        <row r="1">
          <cell r="J1">
            <v>1.7453292519943295E-2</v>
          </cell>
        </row>
      </sheetData>
      <sheetData sheetId="12983">
        <row r="1">
          <cell r="J1">
            <v>1.7453292519943295E-2</v>
          </cell>
        </row>
      </sheetData>
      <sheetData sheetId="12984">
        <row r="1">
          <cell r="J1">
            <v>1.7453292519943295E-2</v>
          </cell>
        </row>
      </sheetData>
      <sheetData sheetId="12985">
        <row r="1">
          <cell r="J1">
            <v>1.7453292519943295E-2</v>
          </cell>
        </row>
      </sheetData>
      <sheetData sheetId="12986">
        <row r="1">
          <cell r="J1">
            <v>1.7453292519943295E-2</v>
          </cell>
        </row>
      </sheetData>
      <sheetData sheetId="12987">
        <row r="1">
          <cell r="J1">
            <v>1.7453292519943295E-2</v>
          </cell>
        </row>
      </sheetData>
      <sheetData sheetId="12988">
        <row r="1">
          <cell r="J1">
            <v>1.7453292519943295E-2</v>
          </cell>
        </row>
      </sheetData>
      <sheetData sheetId="12989">
        <row r="1">
          <cell r="J1">
            <v>1.7453292519943295E-2</v>
          </cell>
        </row>
      </sheetData>
      <sheetData sheetId="12990">
        <row r="1">
          <cell r="J1">
            <v>1.7453292519943295E-2</v>
          </cell>
        </row>
      </sheetData>
      <sheetData sheetId="12991">
        <row r="1">
          <cell r="J1">
            <v>1.7453292519943295E-2</v>
          </cell>
        </row>
      </sheetData>
      <sheetData sheetId="12992">
        <row r="1">
          <cell r="J1">
            <v>1.7453292519943295E-2</v>
          </cell>
        </row>
      </sheetData>
      <sheetData sheetId="12993">
        <row r="1">
          <cell r="J1">
            <v>1.7453292519943295E-2</v>
          </cell>
        </row>
      </sheetData>
      <sheetData sheetId="12994">
        <row r="1">
          <cell r="J1">
            <v>1.7453292519943295E-2</v>
          </cell>
        </row>
      </sheetData>
      <sheetData sheetId="12995">
        <row r="1">
          <cell r="J1">
            <v>1.7453292519943295E-2</v>
          </cell>
        </row>
      </sheetData>
      <sheetData sheetId="12996">
        <row r="1">
          <cell r="J1">
            <v>1.7453292519943295E-2</v>
          </cell>
        </row>
      </sheetData>
      <sheetData sheetId="12997">
        <row r="1">
          <cell r="J1">
            <v>1.7453292519943295E-2</v>
          </cell>
        </row>
      </sheetData>
      <sheetData sheetId="12998">
        <row r="1">
          <cell r="J1">
            <v>1.7453292519943295E-2</v>
          </cell>
        </row>
      </sheetData>
      <sheetData sheetId="12999">
        <row r="1">
          <cell r="J1">
            <v>1.7453292519943295E-2</v>
          </cell>
        </row>
      </sheetData>
      <sheetData sheetId="13000">
        <row r="1">
          <cell r="J1">
            <v>1.7453292519943295E-2</v>
          </cell>
        </row>
      </sheetData>
      <sheetData sheetId="13001">
        <row r="1">
          <cell r="J1">
            <v>1.7453292519943295E-2</v>
          </cell>
        </row>
      </sheetData>
      <sheetData sheetId="13002">
        <row r="1">
          <cell r="J1">
            <v>1.7453292519943295E-2</v>
          </cell>
        </row>
      </sheetData>
      <sheetData sheetId="13003">
        <row r="1">
          <cell r="J1">
            <v>1.7453292519943295E-2</v>
          </cell>
        </row>
      </sheetData>
      <sheetData sheetId="13004">
        <row r="1">
          <cell r="J1">
            <v>1.7453292519943295E-2</v>
          </cell>
        </row>
      </sheetData>
      <sheetData sheetId="13005">
        <row r="1">
          <cell r="J1">
            <v>1.7453292519943295E-2</v>
          </cell>
        </row>
      </sheetData>
      <sheetData sheetId="13006">
        <row r="1">
          <cell r="J1">
            <v>1.7453292519943295E-2</v>
          </cell>
        </row>
      </sheetData>
      <sheetData sheetId="13007">
        <row r="1">
          <cell r="J1">
            <v>1.7453292519943295E-2</v>
          </cell>
        </row>
      </sheetData>
      <sheetData sheetId="13008">
        <row r="1">
          <cell r="J1">
            <v>1.7453292519943295E-2</v>
          </cell>
        </row>
      </sheetData>
      <sheetData sheetId="13009">
        <row r="1">
          <cell r="J1">
            <v>1.7453292519943295E-2</v>
          </cell>
        </row>
      </sheetData>
      <sheetData sheetId="13010">
        <row r="1">
          <cell r="J1">
            <v>1.7453292519943295E-2</v>
          </cell>
        </row>
      </sheetData>
      <sheetData sheetId="13011">
        <row r="1">
          <cell r="J1">
            <v>1.7453292519943295E-2</v>
          </cell>
        </row>
      </sheetData>
      <sheetData sheetId="13012">
        <row r="1">
          <cell r="J1">
            <v>1.7453292519943295E-2</v>
          </cell>
        </row>
      </sheetData>
      <sheetData sheetId="13013">
        <row r="1">
          <cell r="J1">
            <v>1.7453292519943295E-2</v>
          </cell>
        </row>
      </sheetData>
      <sheetData sheetId="13014">
        <row r="1">
          <cell r="J1">
            <v>1.7453292519943295E-2</v>
          </cell>
        </row>
      </sheetData>
      <sheetData sheetId="13015">
        <row r="1">
          <cell r="J1">
            <v>1.7453292519943295E-2</v>
          </cell>
        </row>
      </sheetData>
      <sheetData sheetId="13016">
        <row r="1">
          <cell r="J1">
            <v>1.7453292519943295E-2</v>
          </cell>
        </row>
      </sheetData>
      <sheetData sheetId="13017">
        <row r="1">
          <cell r="J1">
            <v>1.7453292519943295E-2</v>
          </cell>
        </row>
      </sheetData>
      <sheetData sheetId="13018">
        <row r="1">
          <cell r="J1">
            <v>1.7453292519943295E-2</v>
          </cell>
        </row>
      </sheetData>
      <sheetData sheetId="13019">
        <row r="1">
          <cell r="J1">
            <v>1.7453292519943295E-2</v>
          </cell>
        </row>
      </sheetData>
      <sheetData sheetId="13020">
        <row r="1">
          <cell r="J1">
            <v>1.7453292519943295E-2</v>
          </cell>
        </row>
      </sheetData>
      <sheetData sheetId="13021">
        <row r="1">
          <cell r="J1">
            <v>1.7453292519943295E-2</v>
          </cell>
        </row>
      </sheetData>
      <sheetData sheetId="13022">
        <row r="1">
          <cell r="J1">
            <v>1.7453292519943295E-2</v>
          </cell>
        </row>
      </sheetData>
      <sheetData sheetId="13023">
        <row r="1">
          <cell r="J1">
            <v>1.7453292519943295E-2</v>
          </cell>
        </row>
      </sheetData>
      <sheetData sheetId="13024">
        <row r="1">
          <cell r="J1">
            <v>1.7453292519943295E-2</v>
          </cell>
        </row>
      </sheetData>
      <sheetData sheetId="13025">
        <row r="1">
          <cell r="J1">
            <v>1.7453292519943295E-2</v>
          </cell>
        </row>
      </sheetData>
      <sheetData sheetId="13026">
        <row r="1">
          <cell r="J1">
            <v>1.7453292519943295E-2</v>
          </cell>
        </row>
      </sheetData>
      <sheetData sheetId="13027">
        <row r="1">
          <cell r="J1">
            <v>1.7453292519943295E-2</v>
          </cell>
        </row>
      </sheetData>
      <sheetData sheetId="13028">
        <row r="1">
          <cell r="J1">
            <v>1.7453292519943295E-2</v>
          </cell>
        </row>
      </sheetData>
      <sheetData sheetId="13029">
        <row r="1">
          <cell r="J1">
            <v>1.7453292519943295E-2</v>
          </cell>
        </row>
      </sheetData>
      <sheetData sheetId="13030">
        <row r="1">
          <cell r="J1">
            <v>1.7453292519943295E-2</v>
          </cell>
        </row>
      </sheetData>
      <sheetData sheetId="13031">
        <row r="1">
          <cell r="J1">
            <v>1.7453292519943295E-2</v>
          </cell>
        </row>
      </sheetData>
      <sheetData sheetId="13032">
        <row r="1">
          <cell r="J1">
            <v>1.7453292519943295E-2</v>
          </cell>
        </row>
      </sheetData>
      <sheetData sheetId="13033">
        <row r="1">
          <cell r="J1">
            <v>1.7453292519943295E-2</v>
          </cell>
        </row>
      </sheetData>
      <sheetData sheetId="13034">
        <row r="1">
          <cell r="J1">
            <v>1.7453292519943295E-2</v>
          </cell>
        </row>
      </sheetData>
      <sheetData sheetId="13035">
        <row r="1">
          <cell r="J1">
            <v>1.7453292519943295E-2</v>
          </cell>
        </row>
      </sheetData>
      <sheetData sheetId="13036">
        <row r="1">
          <cell r="J1">
            <v>1.7453292519943295E-2</v>
          </cell>
        </row>
      </sheetData>
      <sheetData sheetId="13037">
        <row r="1">
          <cell r="J1">
            <v>1.7453292519943295E-2</v>
          </cell>
        </row>
      </sheetData>
      <sheetData sheetId="13038">
        <row r="1">
          <cell r="J1">
            <v>1.7453292519943295E-2</v>
          </cell>
        </row>
      </sheetData>
      <sheetData sheetId="13039">
        <row r="1">
          <cell r="J1">
            <v>1.7453292519943295E-2</v>
          </cell>
        </row>
      </sheetData>
      <sheetData sheetId="13040">
        <row r="1">
          <cell r="J1">
            <v>1.7453292519943295E-2</v>
          </cell>
        </row>
      </sheetData>
      <sheetData sheetId="13041">
        <row r="1">
          <cell r="J1">
            <v>1.7453292519943295E-2</v>
          </cell>
        </row>
      </sheetData>
      <sheetData sheetId="13042">
        <row r="1">
          <cell r="J1">
            <v>1.7453292519943295E-2</v>
          </cell>
        </row>
      </sheetData>
      <sheetData sheetId="13043">
        <row r="1">
          <cell r="J1">
            <v>1.7453292519943295E-2</v>
          </cell>
        </row>
      </sheetData>
      <sheetData sheetId="13044">
        <row r="1">
          <cell r="J1">
            <v>1.7453292519943295E-2</v>
          </cell>
        </row>
      </sheetData>
      <sheetData sheetId="13045">
        <row r="1">
          <cell r="J1">
            <v>1.7453292519943295E-2</v>
          </cell>
        </row>
      </sheetData>
      <sheetData sheetId="13046">
        <row r="1">
          <cell r="J1">
            <v>1.7453292519943295E-2</v>
          </cell>
        </row>
      </sheetData>
      <sheetData sheetId="13047">
        <row r="1">
          <cell r="J1">
            <v>1.7453292519943295E-2</v>
          </cell>
        </row>
      </sheetData>
      <sheetData sheetId="13048">
        <row r="1">
          <cell r="J1">
            <v>1.7453292519943295E-2</v>
          </cell>
        </row>
      </sheetData>
      <sheetData sheetId="13049">
        <row r="1">
          <cell r="J1">
            <v>1.7453292519943295E-2</v>
          </cell>
        </row>
      </sheetData>
      <sheetData sheetId="13050">
        <row r="1">
          <cell r="J1">
            <v>1.7453292519943295E-2</v>
          </cell>
        </row>
      </sheetData>
      <sheetData sheetId="13051">
        <row r="1">
          <cell r="J1">
            <v>1.7453292519943295E-2</v>
          </cell>
        </row>
      </sheetData>
      <sheetData sheetId="13052">
        <row r="1">
          <cell r="J1">
            <v>1.7453292519943295E-2</v>
          </cell>
        </row>
      </sheetData>
      <sheetData sheetId="13053">
        <row r="1">
          <cell r="J1">
            <v>1.7453292519943295E-2</v>
          </cell>
        </row>
      </sheetData>
      <sheetData sheetId="13054">
        <row r="1">
          <cell r="J1">
            <v>1.7453292519943295E-2</v>
          </cell>
        </row>
      </sheetData>
      <sheetData sheetId="13055">
        <row r="1">
          <cell r="J1">
            <v>1.7453292519943295E-2</v>
          </cell>
        </row>
      </sheetData>
      <sheetData sheetId="13056">
        <row r="1">
          <cell r="J1">
            <v>1.7453292519943295E-2</v>
          </cell>
        </row>
      </sheetData>
      <sheetData sheetId="13057">
        <row r="1">
          <cell r="J1">
            <v>1.7453292519943295E-2</v>
          </cell>
        </row>
      </sheetData>
      <sheetData sheetId="13058">
        <row r="1">
          <cell r="J1">
            <v>1.7453292519943295E-2</v>
          </cell>
        </row>
      </sheetData>
      <sheetData sheetId="13059">
        <row r="1">
          <cell r="J1">
            <v>1.7453292519943295E-2</v>
          </cell>
        </row>
      </sheetData>
      <sheetData sheetId="13060">
        <row r="1">
          <cell r="J1">
            <v>1.7453292519943295E-2</v>
          </cell>
        </row>
      </sheetData>
      <sheetData sheetId="13061">
        <row r="1">
          <cell r="J1">
            <v>1.7453292519943295E-2</v>
          </cell>
        </row>
      </sheetData>
      <sheetData sheetId="13062">
        <row r="1">
          <cell r="J1">
            <v>1.7453292519943295E-2</v>
          </cell>
        </row>
      </sheetData>
      <sheetData sheetId="13063">
        <row r="1">
          <cell r="J1">
            <v>1.7453292519943295E-2</v>
          </cell>
        </row>
      </sheetData>
      <sheetData sheetId="13064">
        <row r="1">
          <cell r="J1">
            <v>1.7453292519943295E-2</v>
          </cell>
        </row>
      </sheetData>
      <sheetData sheetId="13065">
        <row r="1">
          <cell r="J1">
            <v>1.7453292519943295E-2</v>
          </cell>
        </row>
      </sheetData>
      <sheetData sheetId="13066">
        <row r="1">
          <cell r="J1">
            <v>1.7453292519943295E-2</v>
          </cell>
        </row>
      </sheetData>
      <sheetData sheetId="13067">
        <row r="1">
          <cell r="J1">
            <v>1.7453292519943295E-2</v>
          </cell>
        </row>
      </sheetData>
      <sheetData sheetId="13068">
        <row r="1">
          <cell r="J1">
            <v>1.7453292519943295E-2</v>
          </cell>
        </row>
      </sheetData>
      <sheetData sheetId="13069">
        <row r="1">
          <cell r="J1">
            <v>1.7453292519943295E-2</v>
          </cell>
        </row>
      </sheetData>
      <sheetData sheetId="13070">
        <row r="1">
          <cell r="J1">
            <v>1.7453292519943295E-2</v>
          </cell>
        </row>
      </sheetData>
      <sheetData sheetId="13071">
        <row r="1">
          <cell r="J1">
            <v>1.7453292519943295E-2</v>
          </cell>
        </row>
      </sheetData>
      <sheetData sheetId="13072">
        <row r="1">
          <cell r="J1">
            <v>1.7453292519943295E-2</v>
          </cell>
        </row>
      </sheetData>
      <sheetData sheetId="13073">
        <row r="1">
          <cell r="J1">
            <v>1.7453292519943295E-2</v>
          </cell>
        </row>
      </sheetData>
      <sheetData sheetId="13074">
        <row r="1">
          <cell r="J1">
            <v>1.7453292519943295E-2</v>
          </cell>
        </row>
      </sheetData>
      <sheetData sheetId="13075">
        <row r="1">
          <cell r="J1">
            <v>1.7453292519943295E-2</v>
          </cell>
        </row>
      </sheetData>
      <sheetData sheetId="13076">
        <row r="1">
          <cell r="J1">
            <v>1.7453292519943295E-2</v>
          </cell>
        </row>
      </sheetData>
      <sheetData sheetId="13077">
        <row r="1">
          <cell r="J1">
            <v>1.7453292519943295E-2</v>
          </cell>
        </row>
      </sheetData>
      <sheetData sheetId="13078">
        <row r="1">
          <cell r="J1">
            <v>1.7453292519943295E-2</v>
          </cell>
        </row>
      </sheetData>
      <sheetData sheetId="13079">
        <row r="1">
          <cell r="J1">
            <v>1.7453292519943295E-2</v>
          </cell>
        </row>
      </sheetData>
      <sheetData sheetId="13080">
        <row r="1">
          <cell r="J1">
            <v>1.7453292519943295E-2</v>
          </cell>
        </row>
      </sheetData>
      <sheetData sheetId="13081">
        <row r="1">
          <cell r="J1">
            <v>1.7453292519943295E-2</v>
          </cell>
        </row>
      </sheetData>
      <sheetData sheetId="13082">
        <row r="1">
          <cell r="J1">
            <v>1.7453292519943295E-2</v>
          </cell>
        </row>
      </sheetData>
      <sheetData sheetId="13083">
        <row r="1">
          <cell r="J1">
            <v>1.7453292519943295E-2</v>
          </cell>
        </row>
      </sheetData>
      <sheetData sheetId="13084">
        <row r="1">
          <cell r="J1">
            <v>1.7453292519943295E-2</v>
          </cell>
        </row>
      </sheetData>
      <sheetData sheetId="13085">
        <row r="1">
          <cell r="J1">
            <v>1.7453292519943295E-2</v>
          </cell>
        </row>
      </sheetData>
      <sheetData sheetId="13086">
        <row r="1">
          <cell r="J1">
            <v>1.7453292519943295E-2</v>
          </cell>
        </row>
      </sheetData>
      <sheetData sheetId="13087">
        <row r="1">
          <cell r="J1">
            <v>1.7453292519943295E-2</v>
          </cell>
        </row>
      </sheetData>
      <sheetData sheetId="13088">
        <row r="1">
          <cell r="J1">
            <v>1.7453292519943295E-2</v>
          </cell>
        </row>
      </sheetData>
      <sheetData sheetId="13089">
        <row r="1">
          <cell r="J1">
            <v>1.7453292519943295E-2</v>
          </cell>
        </row>
      </sheetData>
      <sheetData sheetId="13090">
        <row r="1">
          <cell r="J1">
            <v>1.7453292519943295E-2</v>
          </cell>
        </row>
      </sheetData>
      <sheetData sheetId="13091">
        <row r="1">
          <cell r="J1">
            <v>1.7453292519943295E-2</v>
          </cell>
        </row>
      </sheetData>
      <sheetData sheetId="13092">
        <row r="1">
          <cell r="J1">
            <v>1.7453292519943295E-2</v>
          </cell>
        </row>
      </sheetData>
      <sheetData sheetId="13093">
        <row r="1">
          <cell r="J1">
            <v>1.7453292519943295E-2</v>
          </cell>
        </row>
      </sheetData>
      <sheetData sheetId="13094">
        <row r="1">
          <cell r="J1">
            <v>1.7453292519943295E-2</v>
          </cell>
        </row>
      </sheetData>
      <sheetData sheetId="13095">
        <row r="1">
          <cell r="J1">
            <v>1.7453292519943295E-2</v>
          </cell>
        </row>
      </sheetData>
      <sheetData sheetId="13096">
        <row r="1">
          <cell r="J1">
            <v>1.7453292519943295E-2</v>
          </cell>
        </row>
      </sheetData>
      <sheetData sheetId="13097">
        <row r="1">
          <cell r="J1">
            <v>1.7453292519943295E-2</v>
          </cell>
        </row>
      </sheetData>
      <sheetData sheetId="13098">
        <row r="1">
          <cell r="J1">
            <v>1.7453292519943295E-2</v>
          </cell>
        </row>
      </sheetData>
      <sheetData sheetId="13099">
        <row r="1">
          <cell r="J1">
            <v>1.7453292519943295E-2</v>
          </cell>
        </row>
      </sheetData>
      <sheetData sheetId="13100">
        <row r="1">
          <cell r="J1">
            <v>1.7453292519943295E-2</v>
          </cell>
        </row>
      </sheetData>
      <sheetData sheetId="13101">
        <row r="1">
          <cell r="J1">
            <v>1.7453292519943295E-2</v>
          </cell>
        </row>
      </sheetData>
      <sheetData sheetId="13102">
        <row r="1">
          <cell r="J1">
            <v>1.7453292519943295E-2</v>
          </cell>
        </row>
      </sheetData>
      <sheetData sheetId="13103">
        <row r="1">
          <cell r="J1">
            <v>1.7453292519943295E-2</v>
          </cell>
        </row>
      </sheetData>
      <sheetData sheetId="13104">
        <row r="1">
          <cell r="J1">
            <v>1.7453292519943295E-2</v>
          </cell>
        </row>
      </sheetData>
      <sheetData sheetId="13105">
        <row r="1">
          <cell r="J1">
            <v>1.7453292519943295E-2</v>
          </cell>
        </row>
      </sheetData>
      <sheetData sheetId="13106">
        <row r="1">
          <cell r="J1">
            <v>1.7453292519943295E-2</v>
          </cell>
        </row>
      </sheetData>
      <sheetData sheetId="13107">
        <row r="1">
          <cell r="J1">
            <v>1.7453292519943295E-2</v>
          </cell>
        </row>
      </sheetData>
      <sheetData sheetId="13108">
        <row r="1">
          <cell r="J1">
            <v>1.7453292519943295E-2</v>
          </cell>
        </row>
      </sheetData>
      <sheetData sheetId="13109">
        <row r="1">
          <cell r="J1">
            <v>1.7453292519943295E-2</v>
          </cell>
        </row>
      </sheetData>
      <sheetData sheetId="13110">
        <row r="1">
          <cell r="J1">
            <v>1.7453292519943295E-2</v>
          </cell>
        </row>
      </sheetData>
      <sheetData sheetId="13111">
        <row r="1">
          <cell r="J1">
            <v>1.7453292519943295E-2</v>
          </cell>
        </row>
      </sheetData>
      <sheetData sheetId="13112">
        <row r="1">
          <cell r="J1">
            <v>1.7453292519943295E-2</v>
          </cell>
        </row>
      </sheetData>
      <sheetData sheetId="13113">
        <row r="1">
          <cell r="J1">
            <v>1.7453292519943295E-2</v>
          </cell>
        </row>
      </sheetData>
      <sheetData sheetId="13114">
        <row r="1">
          <cell r="J1">
            <v>1.7453292519943295E-2</v>
          </cell>
        </row>
      </sheetData>
      <sheetData sheetId="13115">
        <row r="1">
          <cell r="J1">
            <v>1.7453292519943295E-2</v>
          </cell>
        </row>
      </sheetData>
      <sheetData sheetId="13116">
        <row r="1">
          <cell r="J1">
            <v>1.7453292519943295E-2</v>
          </cell>
        </row>
      </sheetData>
      <sheetData sheetId="13117">
        <row r="1">
          <cell r="J1">
            <v>1.7453292519943295E-2</v>
          </cell>
        </row>
      </sheetData>
      <sheetData sheetId="13118">
        <row r="1">
          <cell r="J1">
            <v>1.7453292519943295E-2</v>
          </cell>
        </row>
      </sheetData>
      <sheetData sheetId="13119">
        <row r="1">
          <cell r="J1">
            <v>1.7453292519943295E-2</v>
          </cell>
        </row>
      </sheetData>
      <sheetData sheetId="13120">
        <row r="1">
          <cell r="J1">
            <v>1.7453292519943295E-2</v>
          </cell>
        </row>
      </sheetData>
      <sheetData sheetId="13121">
        <row r="1">
          <cell r="J1">
            <v>1.7453292519943295E-2</v>
          </cell>
        </row>
      </sheetData>
      <sheetData sheetId="13122">
        <row r="1">
          <cell r="J1">
            <v>1.7453292519943295E-2</v>
          </cell>
        </row>
      </sheetData>
      <sheetData sheetId="13123">
        <row r="1">
          <cell r="J1">
            <v>1.7453292519943295E-2</v>
          </cell>
        </row>
      </sheetData>
      <sheetData sheetId="13124">
        <row r="1">
          <cell r="J1">
            <v>1.7453292519943295E-2</v>
          </cell>
        </row>
      </sheetData>
      <sheetData sheetId="13125">
        <row r="1">
          <cell r="J1">
            <v>1.7453292519943295E-2</v>
          </cell>
        </row>
      </sheetData>
      <sheetData sheetId="13126">
        <row r="1">
          <cell r="J1">
            <v>1.7453292519943295E-2</v>
          </cell>
        </row>
      </sheetData>
      <sheetData sheetId="13127">
        <row r="1">
          <cell r="J1">
            <v>1.7453292519943295E-2</v>
          </cell>
        </row>
      </sheetData>
      <sheetData sheetId="13128">
        <row r="1">
          <cell r="J1">
            <v>1.7453292519943295E-2</v>
          </cell>
        </row>
      </sheetData>
      <sheetData sheetId="13129">
        <row r="1">
          <cell r="J1">
            <v>1.7453292519943295E-2</v>
          </cell>
        </row>
      </sheetData>
      <sheetData sheetId="13130">
        <row r="1">
          <cell r="J1">
            <v>1.7453292519943295E-2</v>
          </cell>
        </row>
      </sheetData>
      <sheetData sheetId="13131">
        <row r="1">
          <cell r="J1">
            <v>1.7453292519943295E-2</v>
          </cell>
        </row>
      </sheetData>
      <sheetData sheetId="13132">
        <row r="1">
          <cell r="J1">
            <v>1.7453292519943295E-2</v>
          </cell>
        </row>
      </sheetData>
      <sheetData sheetId="13133">
        <row r="1">
          <cell r="J1">
            <v>1.7453292519943295E-2</v>
          </cell>
        </row>
      </sheetData>
      <sheetData sheetId="13134">
        <row r="1">
          <cell r="J1">
            <v>1.7453292519943295E-2</v>
          </cell>
        </row>
      </sheetData>
      <sheetData sheetId="13135">
        <row r="1">
          <cell r="J1">
            <v>1.7453292519943295E-2</v>
          </cell>
        </row>
      </sheetData>
      <sheetData sheetId="13136">
        <row r="1">
          <cell r="J1">
            <v>1.7453292519943295E-2</v>
          </cell>
        </row>
      </sheetData>
      <sheetData sheetId="13137">
        <row r="1">
          <cell r="J1">
            <v>1.7453292519943295E-2</v>
          </cell>
        </row>
      </sheetData>
      <sheetData sheetId="13138">
        <row r="1">
          <cell r="J1">
            <v>1.7453292519943295E-2</v>
          </cell>
        </row>
      </sheetData>
      <sheetData sheetId="13139">
        <row r="1">
          <cell r="J1">
            <v>1.7453292519943295E-2</v>
          </cell>
        </row>
      </sheetData>
      <sheetData sheetId="13140">
        <row r="1">
          <cell r="J1">
            <v>1.7453292519943295E-2</v>
          </cell>
        </row>
      </sheetData>
      <sheetData sheetId="13141">
        <row r="1">
          <cell r="J1">
            <v>1.7453292519943295E-2</v>
          </cell>
        </row>
      </sheetData>
      <sheetData sheetId="13142">
        <row r="1">
          <cell r="J1">
            <v>1.7453292519943295E-2</v>
          </cell>
        </row>
      </sheetData>
      <sheetData sheetId="13143">
        <row r="1">
          <cell r="J1">
            <v>1.7453292519943295E-2</v>
          </cell>
        </row>
      </sheetData>
      <sheetData sheetId="13144">
        <row r="1">
          <cell r="J1">
            <v>1.7453292519943295E-2</v>
          </cell>
        </row>
      </sheetData>
      <sheetData sheetId="13145">
        <row r="1">
          <cell r="J1">
            <v>1.7453292519943295E-2</v>
          </cell>
        </row>
      </sheetData>
      <sheetData sheetId="13146">
        <row r="1">
          <cell r="J1">
            <v>1.7453292519943295E-2</v>
          </cell>
        </row>
      </sheetData>
      <sheetData sheetId="13147">
        <row r="1">
          <cell r="J1">
            <v>1.7453292519943295E-2</v>
          </cell>
        </row>
      </sheetData>
      <sheetData sheetId="13148">
        <row r="1">
          <cell r="J1">
            <v>1.7453292519943295E-2</v>
          </cell>
        </row>
      </sheetData>
      <sheetData sheetId="13149">
        <row r="1">
          <cell r="J1">
            <v>1.7453292519943295E-2</v>
          </cell>
        </row>
      </sheetData>
      <sheetData sheetId="13150">
        <row r="1">
          <cell r="J1">
            <v>1.7453292519943295E-2</v>
          </cell>
        </row>
      </sheetData>
      <sheetData sheetId="13151">
        <row r="1">
          <cell r="J1">
            <v>1.7453292519943295E-2</v>
          </cell>
        </row>
      </sheetData>
      <sheetData sheetId="13152">
        <row r="1">
          <cell r="J1">
            <v>1.7453292519943295E-2</v>
          </cell>
        </row>
      </sheetData>
      <sheetData sheetId="13153">
        <row r="1">
          <cell r="J1">
            <v>1.7453292519943295E-2</v>
          </cell>
        </row>
      </sheetData>
      <sheetData sheetId="13154">
        <row r="1">
          <cell r="J1">
            <v>1.7453292519943295E-2</v>
          </cell>
        </row>
      </sheetData>
      <sheetData sheetId="13155">
        <row r="1">
          <cell r="J1">
            <v>1.7453292519943295E-2</v>
          </cell>
        </row>
      </sheetData>
      <sheetData sheetId="13156">
        <row r="1">
          <cell r="J1">
            <v>1.7453292519943295E-2</v>
          </cell>
        </row>
      </sheetData>
      <sheetData sheetId="13157">
        <row r="1">
          <cell r="J1">
            <v>1.7453292519943295E-2</v>
          </cell>
        </row>
      </sheetData>
      <sheetData sheetId="13158">
        <row r="1">
          <cell r="J1">
            <v>1.7453292519943295E-2</v>
          </cell>
        </row>
      </sheetData>
      <sheetData sheetId="13159">
        <row r="1">
          <cell r="J1">
            <v>1.7453292519943295E-2</v>
          </cell>
        </row>
      </sheetData>
      <sheetData sheetId="13160">
        <row r="1">
          <cell r="J1">
            <v>1.7453292519943295E-2</v>
          </cell>
        </row>
      </sheetData>
      <sheetData sheetId="13161">
        <row r="1">
          <cell r="J1">
            <v>1.7453292519943295E-2</v>
          </cell>
        </row>
      </sheetData>
      <sheetData sheetId="13162">
        <row r="1">
          <cell r="J1">
            <v>1.7453292519943295E-2</v>
          </cell>
        </row>
      </sheetData>
      <sheetData sheetId="13163">
        <row r="1">
          <cell r="J1">
            <v>1.7453292519943295E-2</v>
          </cell>
        </row>
      </sheetData>
      <sheetData sheetId="13164">
        <row r="1">
          <cell r="J1">
            <v>1.7453292519943295E-2</v>
          </cell>
        </row>
      </sheetData>
      <sheetData sheetId="13165">
        <row r="1">
          <cell r="J1">
            <v>1.7453292519943295E-2</v>
          </cell>
        </row>
      </sheetData>
      <sheetData sheetId="13166">
        <row r="1">
          <cell r="J1">
            <v>1.7453292519943295E-2</v>
          </cell>
        </row>
      </sheetData>
      <sheetData sheetId="13167">
        <row r="1">
          <cell r="J1">
            <v>1.7453292519943295E-2</v>
          </cell>
        </row>
      </sheetData>
      <sheetData sheetId="13168">
        <row r="1">
          <cell r="J1">
            <v>1.7453292519943295E-2</v>
          </cell>
        </row>
      </sheetData>
      <sheetData sheetId="13169">
        <row r="1">
          <cell r="J1">
            <v>1.7453292519943295E-2</v>
          </cell>
        </row>
      </sheetData>
      <sheetData sheetId="13170">
        <row r="1">
          <cell r="J1">
            <v>1.7453292519943295E-2</v>
          </cell>
        </row>
      </sheetData>
      <sheetData sheetId="13171">
        <row r="1">
          <cell r="J1">
            <v>1.7453292519943295E-2</v>
          </cell>
        </row>
      </sheetData>
      <sheetData sheetId="13172">
        <row r="1">
          <cell r="J1">
            <v>1.7453292519943295E-2</v>
          </cell>
        </row>
      </sheetData>
      <sheetData sheetId="13173">
        <row r="1">
          <cell r="J1">
            <v>1.7453292519943295E-2</v>
          </cell>
        </row>
      </sheetData>
      <sheetData sheetId="13174">
        <row r="1">
          <cell r="J1">
            <v>1.7453292519943295E-2</v>
          </cell>
        </row>
      </sheetData>
      <sheetData sheetId="13175">
        <row r="1">
          <cell r="J1">
            <v>1.7453292519943295E-2</v>
          </cell>
        </row>
      </sheetData>
      <sheetData sheetId="13176">
        <row r="1">
          <cell r="J1">
            <v>1.7453292519943295E-2</v>
          </cell>
        </row>
      </sheetData>
      <sheetData sheetId="13177">
        <row r="1">
          <cell r="J1">
            <v>1.7453292519943295E-2</v>
          </cell>
        </row>
      </sheetData>
      <sheetData sheetId="13178">
        <row r="1">
          <cell r="J1">
            <v>1.7453292519943295E-2</v>
          </cell>
        </row>
      </sheetData>
      <sheetData sheetId="13179">
        <row r="1">
          <cell r="J1">
            <v>1.7453292519943295E-2</v>
          </cell>
        </row>
      </sheetData>
      <sheetData sheetId="13180">
        <row r="1">
          <cell r="J1">
            <v>1.7453292519943295E-2</v>
          </cell>
        </row>
      </sheetData>
      <sheetData sheetId="13181">
        <row r="1">
          <cell r="J1">
            <v>1.7453292519943295E-2</v>
          </cell>
        </row>
      </sheetData>
      <sheetData sheetId="13182">
        <row r="1">
          <cell r="J1">
            <v>1.7453292519943295E-2</v>
          </cell>
        </row>
      </sheetData>
      <sheetData sheetId="13183">
        <row r="1">
          <cell r="J1">
            <v>1.7453292519943295E-2</v>
          </cell>
        </row>
      </sheetData>
      <sheetData sheetId="13184">
        <row r="1">
          <cell r="J1">
            <v>1.7453292519943295E-2</v>
          </cell>
        </row>
      </sheetData>
      <sheetData sheetId="13185">
        <row r="1">
          <cell r="J1">
            <v>1.7453292519943295E-2</v>
          </cell>
        </row>
      </sheetData>
      <sheetData sheetId="13186">
        <row r="1">
          <cell r="J1">
            <v>1.7453292519943295E-2</v>
          </cell>
        </row>
      </sheetData>
      <sheetData sheetId="13187">
        <row r="1">
          <cell r="J1">
            <v>1.7453292519943295E-2</v>
          </cell>
        </row>
      </sheetData>
      <sheetData sheetId="13188">
        <row r="1">
          <cell r="J1">
            <v>1.7453292519943295E-2</v>
          </cell>
        </row>
      </sheetData>
      <sheetData sheetId="13189">
        <row r="1">
          <cell r="J1">
            <v>1.7453292519943295E-2</v>
          </cell>
        </row>
      </sheetData>
      <sheetData sheetId="13190">
        <row r="1">
          <cell r="J1">
            <v>1.7453292519943295E-2</v>
          </cell>
        </row>
      </sheetData>
      <sheetData sheetId="13191">
        <row r="1">
          <cell r="J1">
            <v>1.7453292519943295E-2</v>
          </cell>
        </row>
      </sheetData>
      <sheetData sheetId="13192">
        <row r="1">
          <cell r="J1">
            <v>1.7453292519943295E-2</v>
          </cell>
        </row>
      </sheetData>
      <sheetData sheetId="13193">
        <row r="1">
          <cell r="J1">
            <v>1.7453292519943295E-2</v>
          </cell>
        </row>
      </sheetData>
      <sheetData sheetId="13194">
        <row r="1">
          <cell r="J1">
            <v>1.7453292519943295E-2</v>
          </cell>
        </row>
      </sheetData>
      <sheetData sheetId="13195">
        <row r="1">
          <cell r="J1">
            <v>1.7453292519943295E-2</v>
          </cell>
        </row>
      </sheetData>
      <sheetData sheetId="13196">
        <row r="1">
          <cell r="J1">
            <v>1.7453292519943295E-2</v>
          </cell>
        </row>
      </sheetData>
      <sheetData sheetId="13197">
        <row r="1">
          <cell r="J1">
            <v>1.7453292519943295E-2</v>
          </cell>
        </row>
      </sheetData>
      <sheetData sheetId="13198">
        <row r="1">
          <cell r="J1">
            <v>1.7453292519943295E-2</v>
          </cell>
        </row>
      </sheetData>
      <sheetData sheetId="13199">
        <row r="1">
          <cell r="J1">
            <v>1.7453292519943295E-2</v>
          </cell>
        </row>
      </sheetData>
      <sheetData sheetId="13200">
        <row r="1">
          <cell r="J1">
            <v>1.7453292519943295E-2</v>
          </cell>
        </row>
      </sheetData>
      <sheetData sheetId="13201">
        <row r="1">
          <cell r="J1">
            <v>1.7453292519943295E-2</v>
          </cell>
        </row>
      </sheetData>
      <sheetData sheetId="13202">
        <row r="1">
          <cell r="J1">
            <v>1.7453292519943295E-2</v>
          </cell>
        </row>
      </sheetData>
      <sheetData sheetId="13203">
        <row r="1">
          <cell r="J1">
            <v>1.7453292519943295E-2</v>
          </cell>
        </row>
      </sheetData>
      <sheetData sheetId="13204">
        <row r="1">
          <cell r="J1">
            <v>1.7453292519943295E-2</v>
          </cell>
        </row>
      </sheetData>
      <sheetData sheetId="13205">
        <row r="1">
          <cell r="J1">
            <v>1.7453292519943295E-2</v>
          </cell>
        </row>
      </sheetData>
      <sheetData sheetId="13206">
        <row r="1">
          <cell r="J1">
            <v>1.7453292519943295E-2</v>
          </cell>
        </row>
      </sheetData>
      <sheetData sheetId="13207">
        <row r="1">
          <cell r="J1">
            <v>1.7453292519943295E-2</v>
          </cell>
        </row>
      </sheetData>
      <sheetData sheetId="13208">
        <row r="1">
          <cell r="J1">
            <v>1.7453292519943295E-2</v>
          </cell>
        </row>
      </sheetData>
      <sheetData sheetId="13209">
        <row r="1">
          <cell r="J1">
            <v>1.7453292519943295E-2</v>
          </cell>
        </row>
      </sheetData>
      <sheetData sheetId="13210">
        <row r="1">
          <cell r="J1">
            <v>1.7453292519943295E-2</v>
          </cell>
        </row>
      </sheetData>
      <sheetData sheetId="13211">
        <row r="1">
          <cell r="J1">
            <v>1.7453292519943295E-2</v>
          </cell>
        </row>
      </sheetData>
      <sheetData sheetId="13212">
        <row r="1">
          <cell r="J1">
            <v>1.7453292519943295E-2</v>
          </cell>
        </row>
      </sheetData>
      <sheetData sheetId="13213">
        <row r="1">
          <cell r="J1">
            <v>1.7453292519943295E-2</v>
          </cell>
        </row>
      </sheetData>
      <sheetData sheetId="13214">
        <row r="1">
          <cell r="J1">
            <v>1.7453292519943295E-2</v>
          </cell>
        </row>
      </sheetData>
      <sheetData sheetId="13215">
        <row r="1">
          <cell r="J1">
            <v>1.7453292519943295E-2</v>
          </cell>
        </row>
      </sheetData>
      <sheetData sheetId="13216">
        <row r="1">
          <cell r="J1">
            <v>1.7453292519943295E-2</v>
          </cell>
        </row>
      </sheetData>
      <sheetData sheetId="13217">
        <row r="1">
          <cell r="J1">
            <v>1.7453292519943295E-2</v>
          </cell>
        </row>
      </sheetData>
      <sheetData sheetId="13218">
        <row r="1">
          <cell r="J1">
            <v>1.7453292519943295E-2</v>
          </cell>
        </row>
      </sheetData>
      <sheetData sheetId="13219">
        <row r="1">
          <cell r="J1">
            <v>1.7453292519943295E-2</v>
          </cell>
        </row>
      </sheetData>
      <sheetData sheetId="13220">
        <row r="1">
          <cell r="J1">
            <v>1.7453292519943295E-2</v>
          </cell>
        </row>
      </sheetData>
      <sheetData sheetId="13221">
        <row r="1">
          <cell r="J1">
            <v>1.7453292519943295E-2</v>
          </cell>
        </row>
      </sheetData>
      <sheetData sheetId="13222">
        <row r="1">
          <cell r="J1">
            <v>1.7453292519943295E-2</v>
          </cell>
        </row>
      </sheetData>
      <sheetData sheetId="13223">
        <row r="1">
          <cell r="J1">
            <v>1.7453292519943295E-2</v>
          </cell>
        </row>
      </sheetData>
      <sheetData sheetId="13224">
        <row r="1">
          <cell r="J1">
            <v>1.7453292519943295E-2</v>
          </cell>
        </row>
      </sheetData>
      <sheetData sheetId="13225">
        <row r="1">
          <cell r="J1">
            <v>1.7453292519943295E-2</v>
          </cell>
        </row>
      </sheetData>
      <sheetData sheetId="13226">
        <row r="1">
          <cell r="J1">
            <v>1.7453292519943295E-2</v>
          </cell>
        </row>
      </sheetData>
      <sheetData sheetId="13227">
        <row r="1">
          <cell r="J1">
            <v>1.7453292519943295E-2</v>
          </cell>
        </row>
      </sheetData>
      <sheetData sheetId="13228">
        <row r="1">
          <cell r="J1">
            <v>1.7453292519943295E-2</v>
          </cell>
        </row>
      </sheetData>
      <sheetData sheetId="13229">
        <row r="1">
          <cell r="J1">
            <v>1.7453292519943295E-2</v>
          </cell>
        </row>
      </sheetData>
      <sheetData sheetId="13230">
        <row r="1">
          <cell r="J1">
            <v>1.7453292519943295E-2</v>
          </cell>
        </row>
      </sheetData>
      <sheetData sheetId="13231">
        <row r="1">
          <cell r="J1">
            <v>1.7453292519943295E-2</v>
          </cell>
        </row>
      </sheetData>
      <sheetData sheetId="13232">
        <row r="1">
          <cell r="J1">
            <v>1.7453292519943295E-2</v>
          </cell>
        </row>
      </sheetData>
      <sheetData sheetId="13233">
        <row r="1">
          <cell r="J1">
            <v>1.7453292519943295E-2</v>
          </cell>
        </row>
      </sheetData>
      <sheetData sheetId="13234">
        <row r="1">
          <cell r="J1">
            <v>1.7453292519943295E-2</v>
          </cell>
        </row>
      </sheetData>
      <sheetData sheetId="13235">
        <row r="1">
          <cell r="J1">
            <v>1.7453292519943295E-2</v>
          </cell>
        </row>
      </sheetData>
      <sheetData sheetId="13236">
        <row r="1">
          <cell r="J1">
            <v>1.7453292519943295E-2</v>
          </cell>
        </row>
      </sheetData>
      <sheetData sheetId="13237">
        <row r="1">
          <cell r="J1">
            <v>1.7453292519943295E-2</v>
          </cell>
        </row>
      </sheetData>
      <sheetData sheetId="13238">
        <row r="1">
          <cell r="J1">
            <v>1.7453292519943295E-2</v>
          </cell>
        </row>
      </sheetData>
      <sheetData sheetId="13239">
        <row r="1">
          <cell r="J1">
            <v>1.7453292519943295E-2</v>
          </cell>
        </row>
      </sheetData>
      <sheetData sheetId="13240">
        <row r="1">
          <cell r="J1">
            <v>1.7453292519943295E-2</v>
          </cell>
        </row>
      </sheetData>
      <sheetData sheetId="13241">
        <row r="1">
          <cell r="J1">
            <v>1.7453292519943295E-2</v>
          </cell>
        </row>
      </sheetData>
      <sheetData sheetId="13242">
        <row r="1">
          <cell r="J1">
            <v>1.7453292519943295E-2</v>
          </cell>
        </row>
      </sheetData>
      <sheetData sheetId="13243">
        <row r="1">
          <cell r="J1">
            <v>1.7453292519943295E-2</v>
          </cell>
        </row>
      </sheetData>
      <sheetData sheetId="13244">
        <row r="1">
          <cell r="J1">
            <v>1.7453292519943295E-2</v>
          </cell>
        </row>
      </sheetData>
      <sheetData sheetId="13245">
        <row r="1">
          <cell r="J1">
            <v>1.7453292519943295E-2</v>
          </cell>
        </row>
      </sheetData>
      <sheetData sheetId="13246">
        <row r="1">
          <cell r="J1">
            <v>1.7453292519943295E-2</v>
          </cell>
        </row>
      </sheetData>
      <sheetData sheetId="13247">
        <row r="1">
          <cell r="J1">
            <v>1.7453292519943295E-2</v>
          </cell>
        </row>
      </sheetData>
      <sheetData sheetId="13248">
        <row r="1">
          <cell r="J1">
            <v>1.7453292519943295E-2</v>
          </cell>
        </row>
      </sheetData>
      <sheetData sheetId="13249">
        <row r="1">
          <cell r="J1">
            <v>1.7453292519943295E-2</v>
          </cell>
        </row>
      </sheetData>
      <sheetData sheetId="13250">
        <row r="1">
          <cell r="J1">
            <v>1.7453292519943295E-2</v>
          </cell>
        </row>
      </sheetData>
      <sheetData sheetId="13251">
        <row r="1">
          <cell r="J1">
            <v>1.7453292519943295E-2</v>
          </cell>
        </row>
      </sheetData>
      <sheetData sheetId="13252">
        <row r="1">
          <cell r="J1">
            <v>1.7453292519943295E-2</v>
          </cell>
        </row>
      </sheetData>
      <sheetData sheetId="13253">
        <row r="1">
          <cell r="J1">
            <v>1.7453292519943295E-2</v>
          </cell>
        </row>
      </sheetData>
      <sheetData sheetId="13254">
        <row r="1">
          <cell r="J1">
            <v>1.7453292519943295E-2</v>
          </cell>
        </row>
      </sheetData>
      <sheetData sheetId="13255">
        <row r="1">
          <cell r="J1">
            <v>1.7453292519943295E-2</v>
          </cell>
        </row>
      </sheetData>
      <sheetData sheetId="13256">
        <row r="1">
          <cell r="J1">
            <v>1.7453292519943295E-2</v>
          </cell>
        </row>
      </sheetData>
      <sheetData sheetId="13257">
        <row r="1">
          <cell r="J1">
            <v>1.7453292519943295E-2</v>
          </cell>
        </row>
      </sheetData>
      <sheetData sheetId="13258">
        <row r="1">
          <cell r="J1">
            <v>1.7453292519943295E-2</v>
          </cell>
        </row>
      </sheetData>
      <sheetData sheetId="13259">
        <row r="1">
          <cell r="J1">
            <v>1.7453292519943295E-2</v>
          </cell>
        </row>
      </sheetData>
      <sheetData sheetId="13260">
        <row r="1">
          <cell r="J1">
            <v>1.7453292519943295E-2</v>
          </cell>
        </row>
      </sheetData>
      <sheetData sheetId="13261">
        <row r="1">
          <cell r="J1">
            <v>1.7453292519943295E-2</v>
          </cell>
        </row>
      </sheetData>
      <sheetData sheetId="13262">
        <row r="1">
          <cell r="J1">
            <v>1.7453292519943295E-2</v>
          </cell>
        </row>
      </sheetData>
      <sheetData sheetId="13263">
        <row r="1">
          <cell r="J1">
            <v>1.7453292519943295E-2</v>
          </cell>
        </row>
      </sheetData>
      <sheetData sheetId="13264">
        <row r="1">
          <cell r="J1">
            <v>1.7453292519943295E-2</v>
          </cell>
        </row>
      </sheetData>
      <sheetData sheetId="13265">
        <row r="1">
          <cell r="J1">
            <v>1.7453292519943295E-2</v>
          </cell>
        </row>
      </sheetData>
      <sheetData sheetId="13266">
        <row r="1">
          <cell r="J1">
            <v>1.7453292519943295E-2</v>
          </cell>
        </row>
      </sheetData>
      <sheetData sheetId="13267">
        <row r="1">
          <cell r="J1">
            <v>1.7453292519943295E-2</v>
          </cell>
        </row>
      </sheetData>
      <sheetData sheetId="13268">
        <row r="1">
          <cell r="J1">
            <v>1.7453292519943295E-2</v>
          </cell>
        </row>
      </sheetData>
      <sheetData sheetId="13269">
        <row r="1">
          <cell r="J1">
            <v>1.7453292519943295E-2</v>
          </cell>
        </row>
      </sheetData>
      <sheetData sheetId="13270">
        <row r="1">
          <cell r="J1">
            <v>1.7453292519943295E-2</v>
          </cell>
        </row>
      </sheetData>
      <sheetData sheetId="13271">
        <row r="1">
          <cell r="J1">
            <v>1.7453292519943295E-2</v>
          </cell>
        </row>
      </sheetData>
      <sheetData sheetId="13272">
        <row r="1">
          <cell r="J1">
            <v>1.7453292519943295E-2</v>
          </cell>
        </row>
      </sheetData>
      <sheetData sheetId="13273">
        <row r="1">
          <cell r="J1">
            <v>1.7453292519943295E-2</v>
          </cell>
        </row>
      </sheetData>
      <sheetData sheetId="13274">
        <row r="1">
          <cell r="J1">
            <v>1.7453292519943295E-2</v>
          </cell>
        </row>
      </sheetData>
      <sheetData sheetId="13275">
        <row r="1">
          <cell r="J1">
            <v>1.7453292519943295E-2</v>
          </cell>
        </row>
      </sheetData>
      <sheetData sheetId="13276">
        <row r="1">
          <cell r="J1">
            <v>1.7453292519943295E-2</v>
          </cell>
        </row>
      </sheetData>
      <sheetData sheetId="13277">
        <row r="1">
          <cell r="J1">
            <v>1.7453292519943295E-2</v>
          </cell>
        </row>
      </sheetData>
      <sheetData sheetId="13278">
        <row r="1">
          <cell r="J1">
            <v>1.7453292519943295E-2</v>
          </cell>
        </row>
      </sheetData>
      <sheetData sheetId="13279">
        <row r="1">
          <cell r="J1">
            <v>1.7453292519943295E-2</v>
          </cell>
        </row>
      </sheetData>
      <sheetData sheetId="13280">
        <row r="1">
          <cell r="J1">
            <v>1.7453292519943295E-2</v>
          </cell>
        </row>
      </sheetData>
      <sheetData sheetId="13281">
        <row r="1">
          <cell r="J1">
            <v>1.7453292519943295E-2</v>
          </cell>
        </row>
      </sheetData>
      <sheetData sheetId="13282">
        <row r="1">
          <cell r="J1">
            <v>1.7453292519943295E-2</v>
          </cell>
        </row>
      </sheetData>
      <sheetData sheetId="13283">
        <row r="1">
          <cell r="J1">
            <v>1.7453292519943295E-2</v>
          </cell>
        </row>
      </sheetData>
      <sheetData sheetId="13284">
        <row r="1">
          <cell r="J1">
            <v>1.7453292519943295E-2</v>
          </cell>
        </row>
      </sheetData>
      <sheetData sheetId="13285">
        <row r="1">
          <cell r="J1">
            <v>1.7453292519943295E-2</v>
          </cell>
        </row>
      </sheetData>
      <sheetData sheetId="13286">
        <row r="1">
          <cell r="J1">
            <v>1.7453292519943295E-2</v>
          </cell>
        </row>
      </sheetData>
      <sheetData sheetId="13287">
        <row r="1">
          <cell r="J1">
            <v>1.7453292519943295E-2</v>
          </cell>
        </row>
      </sheetData>
      <sheetData sheetId="13288">
        <row r="1">
          <cell r="J1">
            <v>1.7453292519943295E-2</v>
          </cell>
        </row>
      </sheetData>
      <sheetData sheetId="13289">
        <row r="1">
          <cell r="J1">
            <v>1.7453292519943295E-2</v>
          </cell>
        </row>
      </sheetData>
      <sheetData sheetId="13290">
        <row r="1">
          <cell r="J1">
            <v>1.7453292519943295E-2</v>
          </cell>
        </row>
      </sheetData>
      <sheetData sheetId="13291">
        <row r="1">
          <cell r="J1">
            <v>1.7453292519943295E-2</v>
          </cell>
        </row>
      </sheetData>
      <sheetData sheetId="13292">
        <row r="1">
          <cell r="J1">
            <v>1.7453292519943295E-2</v>
          </cell>
        </row>
      </sheetData>
      <sheetData sheetId="13293">
        <row r="1">
          <cell r="J1">
            <v>1.7453292519943295E-2</v>
          </cell>
        </row>
      </sheetData>
      <sheetData sheetId="13294">
        <row r="1">
          <cell r="J1">
            <v>1.7453292519943295E-2</v>
          </cell>
        </row>
      </sheetData>
      <sheetData sheetId="13295">
        <row r="1">
          <cell r="J1">
            <v>1.7453292519943295E-2</v>
          </cell>
        </row>
      </sheetData>
      <sheetData sheetId="13296">
        <row r="1">
          <cell r="J1">
            <v>1.7453292519943295E-2</v>
          </cell>
        </row>
      </sheetData>
      <sheetData sheetId="13297">
        <row r="1">
          <cell r="J1">
            <v>1.7453292519943295E-2</v>
          </cell>
        </row>
      </sheetData>
      <sheetData sheetId="13298">
        <row r="1">
          <cell r="J1">
            <v>1.7453292519943295E-2</v>
          </cell>
        </row>
      </sheetData>
      <sheetData sheetId="13299">
        <row r="1">
          <cell r="J1">
            <v>1.7453292519943295E-2</v>
          </cell>
        </row>
      </sheetData>
      <sheetData sheetId="13300">
        <row r="1">
          <cell r="J1">
            <v>1.7453292519943295E-2</v>
          </cell>
        </row>
      </sheetData>
      <sheetData sheetId="13301">
        <row r="1">
          <cell r="J1">
            <v>1.7453292519943295E-2</v>
          </cell>
        </row>
      </sheetData>
      <sheetData sheetId="13302">
        <row r="1">
          <cell r="J1">
            <v>1.7453292519943295E-2</v>
          </cell>
        </row>
      </sheetData>
      <sheetData sheetId="13303">
        <row r="1">
          <cell r="J1">
            <v>1.7453292519943295E-2</v>
          </cell>
        </row>
      </sheetData>
      <sheetData sheetId="13304">
        <row r="1">
          <cell r="J1">
            <v>1.7453292519943295E-2</v>
          </cell>
        </row>
      </sheetData>
      <sheetData sheetId="13305">
        <row r="1">
          <cell r="J1">
            <v>1.7453292519943295E-2</v>
          </cell>
        </row>
      </sheetData>
      <sheetData sheetId="13306">
        <row r="1">
          <cell r="J1">
            <v>1.7453292519943295E-2</v>
          </cell>
        </row>
      </sheetData>
      <sheetData sheetId="13307">
        <row r="1">
          <cell r="J1">
            <v>1.7453292519943295E-2</v>
          </cell>
        </row>
      </sheetData>
      <sheetData sheetId="13308">
        <row r="1">
          <cell r="J1">
            <v>1.7453292519943295E-2</v>
          </cell>
        </row>
      </sheetData>
      <sheetData sheetId="13309">
        <row r="1">
          <cell r="J1">
            <v>1.7453292519943295E-2</v>
          </cell>
        </row>
      </sheetData>
      <sheetData sheetId="13310">
        <row r="1">
          <cell r="J1">
            <v>1.7453292519943295E-2</v>
          </cell>
        </row>
      </sheetData>
      <sheetData sheetId="13311">
        <row r="1">
          <cell r="J1">
            <v>1.7453292519943295E-2</v>
          </cell>
        </row>
      </sheetData>
      <sheetData sheetId="13312">
        <row r="1">
          <cell r="J1">
            <v>1.7453292519943295E-2</v>
          </cell>
        </row>
      </sheetData>
      <sheetData sheetId="13313">
        <row r="1">
          <cell r="J1">
            <v>1.7453292519943295E-2</v>
          </cell>
        </row>
      </sheetData>
      <sheetData sheetId="13314">
        <row r="1">
          <cell r="J1">
            <v>1.7453292519943295E-2</v>
          </cell>
        </row>
      </sheetData>
      <sheetData sheetId="13315">
        <row r="1">
          <cell r="J1">
            <v>1.7453292519943295E-2</v>
          </cell>
        </row>
      </sheetData>
      <sheetData sheetId="13316">
        <row r="1">
          <cell r="J1">
            <v>1.7453292519943295E-2</v>
          </cell>
        </row>
      </sheetData>
      <sheetData sheetId="13317">
        <row r="1">
          <cell r="J1">
            <v>1.7453292519943295E-2</v>
          </cell>
        </row>
      </sheetData>
      <sheetData sheetId="13318">
        <row r="1">
          <cell r="J1">
            <v>1.7453292519943295E-2</v>
          </cell>
        </row>
      </sheetData>
      <sheetData sheetId="13319">
        <row r="1">
          <cell r="J1">
            <v>1.7453292519943295E-2</v>
          </cell>
        </row>
      </sheetData>
      <sheetData sheetId="13320">
        <row r="1">
          <cell r="J1">
            <v>1.7453292519943295E-2</v>
          </cell>
        </row>
      </sheetData>
      <sheetData sheetId="13321">
        <row r="1">
          <cell r="J1">
            <v>1.7453292519943295E-2</v>
          </cell>
        </row>
      </sheetData>
      <sheetData sheetId="13322">
        <row r="1">
          <cell r="J1">
            <v>1.7453292519943295E-2</v>
          </cell>
        </row>
      </sheetData>
      <sheetData sheetId="13323">
        <row r="1">
          <cell r="J1">
            <v>1.7453292519943295E-2</v>
          </cell>
        </row>
      </sheetData>
      <sheetData sheetId="13324">
        <row r="1">
          <cell r="J1">
            <v>1.7453292519943295E-2</v>
          </cell>
        </row>
      </sheetData>
      <sheetData sheetId="13325">
        <row r="1">
          <cell r="J1">
            <v>1.7453292519943295E-2</v>
          </cell>
        </row>
      </sheetData>
      <sheetData sheetId="13326">
        <row r="1">
          <cell r="J1">
            <v>1.7453292519943295E-2</v>
          </cell>
        </row>
      </sheetData>
      <sheetData sheetId="13327">
        <row r="1">
          <cell r="J1">
            <v>1.7453292519943295E-2</v>
          </cell>
        </row>
      </sheetData>
      <sheetData sheetId="13328">
        <row r="1">
          <cell r="J1">
            <v>1.7453292519943295E-2</v>
          </cell>
        </row>
      </sheetData>
      <sheetData sheetId="13329">
        <row r="1">
          <cell r="J1">
            <v>1.7453292519943295E-2</v>
          </cell>
        </row>
      </sheetData>
      <sheetData sheetId="13330">
        <row r="1">
          <cell r="J1">
            <v>1.7453292519943295E-2</v>
          </cell>
        </row>
      </sheetData>
      <sheetData sheetId="13331">
        <row r="1">
          <cell r="J1">
            <v>1.7453292519943295E-2</v>
          </cell>
        </row>
      </sheetData>
      <sheetData sheetId="13332">
        <row r="1">
          <cell r="J1">
            <v>1.7453292519943295E-2</v>
          </cell>
        </row>
      </sheetData>
      <sheetData sheetId="13333">
        <row r="1">
          <cell r="J1">
            <v>1.7453292519943295E-2</v>
          </cell>
        </row>
      </sheetData>
      <sheetData sheetId="13334">
        <row r="1">
          <cell r="J1">
            <v>1.7453292519943295E-2</v>
          </cell>
        </row>
      </sheetData>
      <sheetData sheetId="13335">
        <row r="1">
          <cell r="J1">
            <v>1.7453292519943295E-2</v>
          </cell>
        </row>
      </sheetData>
      <sheetData sheetId="13336">
        <row r="1">
          <cell r="J1">
            <v>1.7453292519943295E-2</v>
          </cell>
        </row>
      </sheetData>
      <sheetData sheetId="13337">
        <row r="1">
          <cell r="J1">
            <v>1.7453292519943295E-2</v>
          </cell>
        </row>
      </sheetData>
      <sheetData sheetId="13338">
        <row r="1">
          <cell r="J1">
            <v>1.7453292519943295E-2</v>
          </cell>
        </row>
      </sheetData>
      <sheetData sheetId="13339">
        <row r="1">
          <cell r="J1">
            <v>1.7453292519943295E-2</v>
          </cell>
        </row>
      </sheetData>
      <sheetData sheetId="13340">
        <row r="1">
          <cell r="J1">
            <v>1.7453292519943295E-2</v>
          </cell>
        </row>
      </sheetData>
      <sheetData sheetId="13341">
        <row r="1">
          <cell r="J1">
            <v>1.7453292519943295E-2</v>
          </cell>
        </row>
      </sheetData>
      <sheetData sheetId="13342">
        <row r="1">
          <cell r="J1">
            <v>1.7453292519943295E-2</v>
          </cell>
        </row>
      </sheetData>
      <sheetData sheetId="13343">
        <row r="1">
          <cell r="J1">
            <v>1.7453292519943295E-2</v>
          </cell>
        </row>
      </sheetData>
      <sheetData sheetId="13344">
        <row r="1">
          <cell r="J1">
            <v>1.7453292519943295E-2</v>
          </cell>
        </row>
      </sheetData>
      <sheetData sheetId="13345">
        <row r="1">
          <cell r="J1">
            <v>1.7453292519943295E-2</v>
          </cell>
        </row>
      </sheetData>
      <sheetData sheetId="13346">
        <row r="1">
          <cell r="J1">
            <v>1.7453292519943295E-2</v>
          </cell>
        </row>
      </sheetData>
      <sheetData sheetId="13347">
        <row r="1">
          <cell r="J1">
            <v>1.7453292519943295E-2</v>
          </cell>
        </row>
      </sheetData>
      <sheetData sheetId="13348">
        <row r="1">
          <cell r="J1">
            <v>1.7453292519943295E-2</v>
          </cell>
        </row>
      </sheetData>
      <sheetData sheetId="13349">
        <row r="1">
          <cell r="J1">
            <v>1.7453292519943295E-2</v>
          </cell>
        </row>
      </sheetData>
      <sheetData sheetId="13350">
        <row r="1">
          <cell r="J1">
            <v>1.7453292519943295E-2</v>
          </cell>
        </row>
      </sheetData>
      <sheetData sheetId="13351">
        <row r="1">
          <cell r="J1">
            <v>1.7453292519943295E-2</v>
          </cell>
        </row>
      </sheetData>
      <sheetData sheetId="13352">
        <row r="1">
          <cell r="J1">
            <v>1.7453292519943295E-2</v>
          </cell>
        </row>
      </sheetData>
      <sheetData sheetId="13353">
        <row r="1">
          <cell r="J1">
            <v>1.7453292519943295E-2</v>
          </cell>
        </row>
      </sheetData>
      <sheetData sheetId="13354">
        <row r="1">
          <cell r="J1">
            <v>1.7453292519943295E-2</v>
          </cell>
        </row>
      </sheetData>
      <sheetData sheetId="13355">
        <row r="1">
          <cell r="J1">
            <v>1.7453292519943295E-2</v>
          </cell>
        </row>
      </sheetData>
      <sheetData sheetId="13356">
        <row r="1">
          <cell r="J1">
            <v>1.7453292519943295E-2</v>
          </cell>
        </row>
      </sheetData>
      <sheetData sheetId="13357">
        <row r="1">
          <cell r="J1">
            <v>1.7453292519943295E-2</v>
          </cell>
        </row>
      </sheetData>
      <sheetData sheetId="13358">
        <row r="1">
          <cell r="J1">
            <v>1.7453292519943295E-2</v>
          </cell>
        </row>
      </sheetData>
      <sheetData sheetId="13359">
        <row r="1">
          <cell r="J1">
            <v>1.7453292519943295E-2</v>
          </cell>
        </row>
      </sheetData>
      <sheetData sheetId="13360">
        <row r="1">
          <cell r="J1">
            <v>1.7453292519943295E-2</v>
          </cell>
        </row>
      </sheetData>
      <sheetData sheetId="13361">
        <row r="1">
          <cell r="J1">
            <v>1.7453292519943295E-2</v>
          </cell>
        </row>
      </sheetData>
      <sheetData sheetId="13362">
        <row r="1">
          <cell r="J1">
            <v>1.7453292519943295E-2</v>
          </cell>
        </row>
      </sheetData>
      <sheetData sheetId="13363">
        <row r="1">
          <cell r="J1">
            <v>1.7453292519943295E-2</v>
          </cell>
        </row>
      </sheetData>
      <sheetData sheetId="13364">
        <row r="1">
          <cell r="J1">
            <v>1.7453292519943295E-2</v>
          </cell>
        </row>
      </sheetData>
      <sheetData sheetId="13365">
        <row r="1">
          <cell r="J1">
            <v>1.7453292519943295E-2</v>
          </cell>
        </row>
      </sheetData>
      <sheetData sheetId="13366">
        <row r="1">
          <cell r="J1">
            <v>1.7453292519943295E-2</v>
          </cell>
        </row>
      </sheetData>
      <sheetData sheetId="13367">
        <row r="1">
          <cell r="J1">
            <v>1.7453292519943295E-2</v>
          </cell>
        </row>
      </sheetData>
      <sheetData sheetId="13368">
        <row r="1">
          <cell r="J1">
            <v>1.7453292519943295E-2</v>
          </cell>
        </row>
      </sheetData>
      <sheetData sheetId="13369">
        <row r="1">
          <cell r="J1">
            <v>1.7453292519943295E-2</v>
          </cell>
        </row>
      </sheetData>
      <sheetData sheetId="13370">
        <row r="1">
          <cell r="J1">
            <v>1.7453292519943295E-2</v>
          </cell>
        </row>
      </sheetData>
      <sheetData sheetId="13371">
        <row r="1">
          <cell r="J1">
            <v>1.7453292519943295E-2</v>
          </cell>
        </row>
      </sheetData>
      <sheetData sheetId="13372">
        <row r="1">
          <cell r="J1">
            <v>1.7453292519943295E-2</v>
          </cell>
        </row>
      </sheetData>
      <sheetData sheetId="13373">
        <row r="1">
          <cell r="J1">
            <v>1.7453292519943295E-2</v>
          </cell>
        </row>
      </sheetData>
      <sheetData sheetId="13374">
        <row r="1">
          <cell r="J1">
            <v>1.7453292519943295E-2</v>
          </cell>
        </row>
      </sheetData>
      <sheetData sheetId="13375">
        <row r="1">
          <cell r="J1">
            <v>1.7453292519943295E-2</v>
          </cell>
        </row>
      </sheetData>
      <sheetData sheetId="13376">
        <row r="1">
          <cell r="J1">
            <v>1.7453292519943295E-2</v>
          </cell>
        </row>
      </sheetData>
      <sheetData sheetId="13377">
        <row r="1">
          <cell r="J1">
            <v>1.7453292519943295E-2</v>
          </cell>
        </row>
      </sheetData>
      <sheetData sheetId="13378">
        <row r="1">
          <cell r="J1">
            <v>1.7453292519943295E-2</v>
          </cell>
        </row>
      </sheetData>
      <sheetData sheetId="13379">
        <row r="1">
          <cell r="J1">
            <v>1.7453292519943295E-2</v>
          </cell>
        </row>
      </sheetData>
      <sheetData sheetId="13380">
        <row r="1">
          <cell r="J1">
            <v>1.7453292519943295E-2</v>
          </cell>
        </row>
      </sheetData>
      <sheetData sheetId="13381">
        <row r="1">
          <cell r="J1">
            <v>1.7453292519943295E-2</v>
          </cell>
        </row>
      </sheetData>
      <sheetData sheetId="13382">
        <row r="1">
          <cell r="J1">
            <v>1.7453292519943295E-2</v>
          </cell>
        </row>
      </sheetData>
      <sheetData sheetId="13383">
        <row r="1">
          <cell r="J1">
            <v>1.7453292519943295E-2</v>
          </cell>
        </row>
      </sheetData>
      <sheetData sheetId="13384">
        <row r="1">
          <cell r="J1">
            <v>1.7453292519943295E-2</v>
          </cell>
        </row>
      </sheetData>
      <sheetData sheetId="13385">
        <row r="1">
          <cell r="J1">
            <v>1.7453292519943295E-2</v>
          </cell>
        </row>
      </sheetData>
      <sheetData sheetId="13386">
        <row r="1">
          <cell r="J1">
            <v>1.7453292519943295E-2</v>
          </cell>
        </row>
      </sheetData>
      <sheetData sheetId="13387">
        <row r="1">
          <cell r="J1">
            <v>1.7453292519943295E-2</v>
          </cell>
        </row>
      </sheetData>
      <sheetData sheetId="13388">
        <row r="1">
          <cell r="J1">
            <v>1.7453292519943295E-2</v>
          </cell>
        </row>
      </sheetData>
      <sheetData sheetId="13389">
        <row r="1">
          <cell r="J1">
            <v>1.7453292519943295E-2</v>
          </cell>
        </row>
      </sheetData>
      <sheetData sheetId="13390">
        <row r="1">
          <cell r="J1">
            <v>1.7453292519943295E-2</v>
          </cell>
        </row>
      </sheetData>
      <sheetData sheetId="13391">
        <row r="1">
          <cell r="J1">
            <v>1.7453292519943295E-2</v>
          </cell>
        </row>
      </sheetData>
      <sheetData sheetId="13392">
        <row r="1">
          <cell r="J1">
            <v>1.7453292519943295E-2</v>
          </cell>
        </row>
      </sheetData>
      <sheetData sheetId="13393">
        <row r="1">
          <cell r="J1">
            <v>1.7453292519943295E-2</v>
          </cell>
        </row>
      </sheetData>
      <sheetData sheetId="13394">
        <row r="1">
          <cell r="J1">
            <v>1.7453292519943295E-2</v>
          </cell>
        </row>
      </sheetData>
      <sheetData sheetId="13395">
        <row r="1">
          <cell r="J1">
            <v>1.7453292519943295E-2</v>
          </cell>
        </row>
      </sheetData>
      <sheetData sheetId="13396">
        <row r="1">
          <cell r="J1">
            <v>1.7453292519943295E-2</v>
          </cell>
        </row>
      </sheetData>
      <sheetData sheetId="13397">
        <row r="1">
          <cell r="J1">
            <v>1.7453292519943295E-2</v>
          </cell>
        </row>
      </sheetData>
      <sheetData sheetId="13398">
        <row r="1">
          <cell r="J1">
            <v>1.7453292519943295E-2</v>
          </cell>
        </row>
      </sheetData>
      <sheetData sheetId="13399">
        <row r="1">
          <cell r="J1">
            <v>1.7453292519943295E-2</v>
          </cell>
        </row>
      </sheetData>
      <sheetData sheetId="13400">
        <row r="1">
          <cell r="J1">
            <v>1.7453292519943295E-2</v>
          </cell>
        </row>
      </sheetData>
      <sheetData sheetId="13401">
        <row r="1">
          <cell r="J1">
            <v>1.7453292519943295E-2</v>
          </cell>
        </row>
      </sheetData>
      <sheetData sheetId="13402">
        <row r="1">
          <cell r="J1">
            <v>1.7453292519943295E-2</v>
          </cell>
        </row>
      </sheetData>
      <sheetData sheetId="13403">
        <row r="1">
          <cell r="J1">
            <v>1.7453292519943295E-2</v>
          </cell>
        </row>
      </sheetData>
      <sheetData sheetId="13404">
        <row r="1">
          <cell r="J1">
            <v>1.7453292519943295E-2</v>
          </cell>
        </row>
      </sheetData>
      <sheetData sheetId="13405">
        <row r="1">
          <cell r="J1">
            <v>1.7453292519943295E-2</v>
          </cell>
        </row>
      </sheetData>
      <sheetData sheetId="13406">
        <row r="1">
          <cell r="J1">
            <v>1.7453292519943295E-2</v>
          </cell>
        </row>
      </sheetData>
      <sheetData sheetId="13407">
        <row r="1">
          <cell r="J1">
            <v>1.7453292519943295E-2</v>
          </cell>
        </row>
      </sheetData>
      <sheetData sheetId="13408">
        <row r="1">
          <cell r="J1">
            <v>1.7453292519943295E-2</v>
          </cell>
        </row>
      </sheetData>
      <sheetData sheetId="13409">
        <row r="1">
          <cell r="J1">
            <v>1.7453292519943295E-2</v>
          </cell>
        </row>
      </sheetData>
      <sheetData sheetId="13410">
        <row r="1">
          <cell r="J1">
            <v>1.7453292519943295E-2</v>
          </cell>
        </row>
      </sheetData>
      <sheetData sheetId="13411">
        <row r="1">
          <cell r="J1">
            <v>1.7453292519943295E-2</v>
          </cell>
        </row>
      </sheetData>
      <sheetData sheetId="13412">
        <row r="1">
          <cell r="J1">
            <v>1.7453292519943295E-2</v>
          </cell>
        </row>
      </sheetData>
      <sheetData sheetId="13413">
        <row r="1">
          <cell r="J1">
            <v>1.7453292519943295E-2</v>
          </cell>
        </row>
      </sheetData>
      <sheetData sheetId="13414">
        <row r="1">
          <cell r="J1">
            <v>1.7453292519943295E-2</v>
          </cell>
        </row>
      </sheetData>
      <sheetData sheetId="13415">
        <row r="1">
          <cell r="J1">
            <v>1.7453292519943295E-2</v>
          </cell>
        </row>
      </sheetData>
      <sheetData sheetId="13416">
        <row r="1">
          <cell r="J1">
            <v>1.7453292519943295E-2</v>
          </cell>
        </row>
      </sheetData>
      <sheetData sheetId="13417">
        <row r="1">
          <cell r="J1">
            <v>1.7453292519943295E-2</v>
          </cell>
        </row>
      </sheetData>
      <sheetData sheetId="13418">
        <row r="1">
          <cell r="J1">
            <v>1.7453292519943295E-2</v>
          </cell>
        </row>
      </sheetData>
      <sheetData sheetId="13419">
        <row r="1">
          <cell r="J1">
            <v>1.7453292519943295E-2</v>
          </cell>
        </row>
      </sheetData>
      <sheetData sheetId="13420">
        <row r="1">
          <cell r="J1">
            <v>1.7453292519943295E-2</v>
          </cell>
        </row>
      </sheetData>
      <sheetData sheetId="13421">
        <row r="1">
          <cell r="J1">
            <v>1.7453292519943295E-2</v>
          </cell>
        </row>
      </sheetData>
      <sheetData sheetId="13422">
        <row r="1">
          <cell r="J1">
            <v>1.7453292519943295E-2</v>
          </cell>
        </row>
      </sheetData>
      <sheetData sheetId="13423">
        <row r="1">
          <cell r="J1">
            <v>1.7453292519943295E-2</v>
          </cell>
        </row>
      </sheetData>
      <sheetData sheetId="13424">
        <row r="1">
          <cell r="J1">
            <v>1.7453292519943295E-2</v>
          </cell>
        </row>
      </sheetData>
      <sheetData sheetId="13425">
        <row r="1">
          <cell r="J1">
            <v>1.7453292519943295E-2</v>
          </cell>
        </row>
      </sheetData>
      <sheetData sheetId="13426">
        <row r="1">
          <cell r="J1">
            <v>1.7453292519943295E-2</v>
          </cell>
        </row>
      </sheetData>
      <sheetData sheetId="13427">
        <row r="1">
          <cell r="J1">
            <v>1.7453292519943295E-2</v>
          </cell>
        </row>
      </sheetData>
      <sheetData sheetId="13428">
        <row r="1">
          <cell r="J1">
            <v>1.7453292519943295E-2</v>
          </cell>
        </row>
      </sheetData>
      <sheetData sheetId="13429">
        <row r="1">
          <cell r="J1">
            <v>1.7453292519943295E-2</v>
          </cell>
        </row>
      </sheetData>
      <sheetData sheetId="13430">
        <row r="1">
          <cell r="J1">
            <v>1.7453292519943295E-2</v>
          </cell>
        </row>
      </sheetData>
      <sheetData sheetId="13431">
        <row r="1">
          <cell r="J1">
            <v>1.7453292519943295E-2</v>
          </cell>
        </row>
      </sheetData>
      <sheetData sheetId="13432">
        <row r="1">
          <cell r="J1">
            <v>1.7453292519943295E-2</v>
          </cell>
        </row>
      </sheetData>
      <sheetData sheetId="13433">
        <row r="1">
          <cell r="J1">
            <v>1.7453292519943295E-2</v>
          </cell>
        </row>
      </sheetData>
      <sheetData sheetId="13434">
        <row r="1">
          <cell r="J1">
            <v>1.7453292519943295E-2</v>
          </cell>
        </row>
      </sheetData>
      <sheetData sheetId="13435">
        <row r="1">
          <cell r="J1">
            <v>1.7453292519943295E-2</v>
          </cell>
        </row>
      </sheetData>
      <sheetData sheetId="13436">
        <row r="1">
          <cell r="J1">
            <v>1.7453292519943295E-2</v>
          </cell>
        </row>
      </sheetData>
      <sheetData sheetId="13437">
        <row r="1">
          <cell r="J1">
            <v>1.7453292519943295E-2</v>
          </cell>
        </row>
      </sheetData>
      <sheetData sheetId="13438">
        <row r="1">
          <cell r="J1">
            <v>1.7453292519943295E-2</v>
          </cell>
        </row>
      </sheetData>
      <sheetData sheetId="13439">
        <row r="1">
          <cell r="J1">
            <v>1.7453292519943295E-2</v>
          </cell>
        </row>
      </sheetData>
      <sheetData sheetId="13440">
        <row r="1">
          <cell r="J1">
            <v>1.7453292519943295E-2</v>
          </cell>
        </row>
      </sheetData>
      <sheetData sheetId="13441">
        <row r="1">
          <cell r="J1">
            <v>1.7453292519943295E-2</v>
          </cell>
        </row>
      </sheetData>
      <sheetData sheetId="13442">
        <row r="1">
          <cell r="J1">
            <v>1.7453292519943295E-2</v>
          </cell>
        </row>
      </sheetData>
      <sheetData sheetId="13443">
        <row r="1">
          <cell r="J1">
            <v>1.7453292519943295E-2</v>
          </cell>
        </row>
      </sheetData>
      <sheetData sheetId="13444">
        <row r="1">
          <cell r="J1">
            <v>1.7453292519943295E-2</v>
          </cell>
        </row>
      </sheetData>
      <sheetData sheetId="13445">
        <row r="1">
          <cell r="J1">
            <v>1.7453292519943295E-2</v>
          </cell>
        </row>
      </sheetData>
      <sheetData sheetId="13446">
        <row r="1">
          <cell r="J1">
            <v>1.7453292519943295E-2</v>
          </cell>
        </row>
      </sheetData>
      <sheetData sheetId="13447">
        <row r="1">
          <cell r="J1">
            <v>1.7453292519943295E-2</v>
          </cell>
        </row>
      </sheetData>
      <sheetData sheetId="13448">
        <row r="1">
          <cell r="J1">
            <v>1.7453292519943295E-2</v>
          </cell>
        </row>
      </sheetData>
      <sheetData sheetId="13449">
        <row r="1">
          <cell r="J1">
            <v>1.7453292519943295E-2</v>
          </cell>
        </row>
      </sheetData>
      <sheetData sheetId="13450">
        <row r="1">
          <cell r="J1">
            <v>1.7453292519943295E-2</v>
          </cell>
        </row>
      </sheetData>
      <sheetData sheetId="13451">
        <row r="1">
          <cell r="J1">
            <v>1.7453292519943295E-2</v>
          </cell>
        </row>
      </sheetData>
      <sheetData sheetId="13452">
        <row r="1">
          <cell r="J1">
            <v>1.7453292519943295E-2</v>
          </cell>
        </row>
      </sheetData>
      <sheetData sheetId="13453">
        <row r="1">
          <cell r="J1">
            <v>1.7453292519943295E-2</v>
          </cell>
        </row>
      </sheetData>
      <sheetData sheetId="13454">
        <row r="1">
          <cell r="J1">
            <v>1.7453292519943295E-2</v>
          </cell>
        </row>
      </sheetData>
      <sheetData sheetId="13455">
        <row r="1">
          <cell r="J1">
            <v>1.7453292519943295E-2</v>
          </cell>
        </row>
      </sheetData>
      <sheetData sheetId="13456">
        <row r="1">
          <cell r="J1">
            <v>1.7453292519943295E-2</v>
          </cell>
        </row>
      </sheetData>
      <sheetData sheetId="13457">
        <row r="1">
          <cell r="J1">
            <v>1.7453292519943295E-2</v>
          </cell>
        </row>
      </sheetData>
      <sheetData sheetId="13458">
        <row r="1">
          <cell r="J1">
            <v>1.7453292519943295E-2</v>
          </cell>
        </row>
      </sheetData>
      <sheetData sheetId="13459">
        <row r="1">
          <cell r="J1">
            <v>1.7453292519943295E-2</v>
          </cell>
        </row>
      </sheetData>
      <sheetData sheetId="13460">
        <row r="1">
          <cell r="J1">
            <v>1.7453292519943295E-2</v>
          </cell>
        </row>
      </sheetData>
      <sheetData sheetId="13461">
        <row r="1">
          <cell r="J1">
            <v>1.7453292519943295E-2</v>
          </cell>
        </row>
      </sheetData>
      <sheetData sheetId="13462">
        <row r="1">
          <cell r="J1">
            <v>1.7453292519943295E-2</v>
          </cell>
        </row>
      </sheetData>
      <sheetData sheetId="13463">
        <row r="1">
          <cell r="J1">
            <v>1.7453292519943295E-2</v>
          </cell>
        </row>
      </sheetData>
      <sheetData sheetId="13464">
        <row r="1">
          <cell r="J1">
            <v>1.7453292519943295E-2</v>
          </cell>
        </row>
      </sheetData>
      <sheetData sheetId="13465">
        <row r="1">
          <cell r="J1">
            <v>1.7453292519943295E-2</v>
          </cell>
        </row>
      </sheetData>
      <sheetData sheetId="13466">
        <row r="1">
          <cell r="J1">
            <v>1.7453292519943295E-2</v>
          </cell>
        </row>
      </sheetData>
      <sheetData sheetId="13467">
        <row r="1">
          <cell r="J1">
            <v>1.7453292519943295E-2</v>
          </cell>
        </row>
      </sheetData>
      <sheetData sheetId="13468">
        <row r="1">
          <cell r="J1">
            <v>1.7453292519943295E-2</v>
          </cell>
        </row>
      </sheetData>
      <sheetData sheetId="13469">
        <row r="1">
          <cell r="J1">
            <v>1.7453292519943295E-2</v>
          </cell>
        </row>
      </sheetData>
      <sheetData sheetId="13470">
        <row r="1">
          <cell r="J1">
            <v>1.7453292519943295E-2</v>
          </cell>
        </row>
      </sheetData>
      <sheetData sheetId="13471">
        <row r="1">
          <cell r="J1">
            <v>1.7453292519943295E-2</v>
          </cell>
        </row>
      </sheetData>
      <sheetData sheetId="13472">
        <row r="1">
          <cell r="J1">
            <v>1.7453292519943295E-2</v>
          </cell>
        </row>
      </sheetData>
      <sheetData sheetId="13473">
        <row r="1">
          <cell r="J1">
            <v>1.7453292519943295E-2</v>
          </cell>
        </row>
      </sheetData>
      <sheetData sheetId="13474">
        <row r="1">
          <cell r="J1">
            <v>1.7453292519943295E-2</v>
          </cell>
        </row>
      </sheetData>
      <sheetData sheetId="13475">
        <row r="1">
          <cell r="J1">
            <v>1.7453292519943295E-2</v>
          </cell>
        </row>
      </sheetData>
      <sheetData sheetId="13476">
        <row r="1">
          <cell r="J1">
            <v>1.7453292519943295E-2</v>
          </cell>
        </row>
      </sheetData>
      <sheetData sheetId="13477">
        <row r="1">
          <cell r="J1">
            <v>1.7453292519943295E-2</v>
          </cell>
        </row>
      </sheetData>
      <sheetData sheetId="13478">
        <row r="1">
          <cell r="J1">
            <v>1.7453292519943295E-2</v>
          </cell>
        </row>
      </sheetData>
      <sheetData sheetId="13479">
        <row r="1">
          <cell r="J1">
            <v>1.7453292519943295E-2</v>
          </cell>
        </row>
      </sheetData>
      <sheetData sheetId="13480">
        <row r="1">
          <cell r="J1">
            <v>1.7453292519943295E-2</v>
          </cell>
        </row>
      </sheetData>
      <sheetData sheetId="13481">
        <row r="1">
          <cell r="J1">
            <v>1.7453292519943295E-2</v>
          </cell>
        </row>
      </sheetData>
      <sheetData sheetId="13482">
        <row r="1">
          <cell r="J1">
            <v>1.7453292519943295E-2</v>
          </cell>
        </row>
      </sheetData>
      <sheetData sheetId="13483">
        <row r="1">
          <cell r="J1">
            <v>1.7453292519943295E-2</v>
          </cell>
        </row>
      </sheetData>
      <sheetData sheetId="13484">
        <row r="1">
          <cell r="J1">
            <v>1.7453292519943295E-2</v>
          </cell>
        </row>
      </sheetData>
      <sheetData sheetId="13485">
        <row r="1">
          <cell r="J1">
            <v>1.7453292519943295E-2</v>
          </cell>
        </row>
      </sheetData>
      <sheetData sheetId="13486">
        <row r="1">
          <cell r="J1">
            <v>1.7453292519943295E-2</v>
          </cell>
        </row>
      </sheetData>
      <sheetData sheetId="13487">
        <row r="1">
          <cell r="J1">
            <v>1.7453292519943295E-2</v>
          </cell>
        </row>
      </sheetData>
      <sheetData sheetId="13488">
        <row r="1">
          <cell r="J1">
            <v>1.7453292519943295E-2</v>
          </cell>
        </row>
      </sheetData>
      <sheetData sheetId="13489">
        <row r="1">
          <cell r="J1">
            <v>1.7453292519943295E-2</v>
          </cell>
        </row>
      </sheetData>
      <sheetData sheetId="13490">
        <row r="1">
          <cell r="J1">
            <v>1.7453292519943295E-2</v>
          </cell>
        </row>
      </sheetData>
      <sheetData sheetId="13491">
        <row r="1">
          <cell r="J1">
            <v>1.7453292519943295E-2</v>
          </cell>
        </row>
      </sheetData>
      <sheetData sheetId="13492">
        <row r="1">
          <cell r="J1">
            <v>1.7453292519943295E-2</v>
          </cell>
        </row>
      </sheetData>
      <sheetData sheetId="13493">
        <row r="1">
          <cell r="J1">
            <v>1.7453292519943295E-2</v>
          </cell>
        </row>
      </sheetData>
      <sheetData sheetId="13494">
        <row r="1">
          <cell r="J1">
            <v>1.7453292519943295E-2</v>
          </cell>
        </row>
      </sheetData>
      <sheetData sheetId="13495">
        <row r="1">
          <cell r="J1">
            <v>1.7453292519943295E-2</v>
          </cell>
        </row>
      </sheetData>
      <sheetData sheetId="13496">
        <row r="1">
          <cell r="J1">
            <v>1.7453292519943295E-2</v>
          </cell>
        </row>
      </sheetData>
      <sheetData sheetId="13497">
        <row r="1">
          <cell r="J1">
            <v>1.7453292519943295E-2</v>
          </cell>
        </row>
      </sheetData>
      <sheetData sheetId="13498">
        <row r="1">
          <cell r="J1">
            <v>1.7453292519943295E-2</v>
          </cell>
        </row>
      </sheetData>
      <sheetData sheetId="13499">
        <row r="1">
          <cell r="J1">
            <v>1.7453292519943295E-2</v>
          </cell>
        </row>
      </sheetData>
      <sheetData sheetId="13500">
        <row r="1">
          <cell r="J1">
            <v>1.7453292519943295E-2</v>
          </cell>
        </row>
      </sheetData>
      <sheetData sheetId="13501">
        <row r="1">
          <cell r="J1">
            <v>1.7453292519943295E-2</v>
          </cell>
        </row>
      </sheetData>
      <sheetData sheetId="13502">
        <row r="1">
          <cell r="J1">
            <v>1.7453292519943295E-2</v>
          </cell>
        </row>
      </sheetData>
      <sheetData sheetId="13503">
        <row r="1">
          <cell r="J1">
            <v>1.7453292519943295E-2</v>
          </cell>
        </row>
      </sheetData>
      <sheetData sheetId="13504">
        <row r="1">
          <cell r="J1">
            <v>1.7453292519943295E-2</v>
          </cell>
        </row>
      </sheetData>
      <sheetData sheetId="13505">
        <row r="1">
          <cell r="J1">
            <v>1.7453292519943295E-2</v>
          </cell>
        </row>
      </sheetData>
      <sheetData sheetId="13506">
        <row r="1">
          <cell r="J1">
            <v>1.7453292519943295E-2</v>
          </cell>
        </row>
      </sheetData>
      <sheetData sheetId="13507">
        <row r="1">
          <cell r="J1">
            <v>1.7453292519943295E-2</v>
          </cell>
        </row>
      </sheetData>
      <sheetData sheetId="13508">
        <row r="1">
          <cell r="J1">
            <v>1.7453292519943295E-2</v>
          </cell>
        </row>
      </sheetData>
      <sheetData sheetId="13509">
        <row r="1">
          <cell r="J1">
            <v>1.7453292519943295E-2</v>
          </cell>
        </row>
      </sheetData>
      <sheetData sheetId="13510">
        <row r="1">
          <cell r="J1">
            <v>1.7453292519943295E-2</v>
          </cell>
        </row>
      </sheetData>
      <sheetData sheetId="13511">
        <row r="1">
          <cell r="J1">
            <v>1.7453292519943295E-2</v>
          </cell>
        </row>
      </sheetData>
      <sheetData sheetId="13512">
        <row r="1">
          <cell r="J1">
            <v>1.7453292519943295E-2</v>
          </cell>
        </row>
      </sheetData>
      <sheetData sheetId="13513">
        <row r="1">
          <cell r="J1">
            <v>1.7453292519943295E-2</v>
          </cell>
        </row>
      </sheetData>
      <sheetData sheetId="13514">
        <row r="1">
          <cell r="J1">
            <v>1.7453292519943295E-2</v>
          </cell>
        </row>
      </sheetData>
      <sheetData sheetId="13515">
        <row r="1">
          <cell r="J1">
            <v>1.7453292519943295E-2</v>
          </cell>
        </row>
      </sheetData>
      <sheetData sheetId="13516">
        <row r="1">
          <cell r="J1">
            <v>1.7453292519943295E-2</v>
          </cell>
        </row>
      </sheetData>
      <sheetData sheetId="13517">
        <row r="1">
          <cell r="J1">
            <v>1.7453292519943295E-2</v>
          </cell>
        </row>
      </sheetData>
      <sheetData sheetId="13518">
        <row r="1">
          <cell r="J1">
            <v>1.7453292519943295E-2</v>
          </cell>
        </row>
      </sheetData>
      <sheetData sheetId="13519">
        <row r="1">
          <cell r="J1">
            <v>1.7453292519943295E-2</v>
          </cell>
        </row>
      </sheetData>
      <sheetData sheetId="13520">
        <row r="1">
          <cell r="J1">
            <v>1.7453292519943295E-2</v>
          </cell>
        </row>
      </sheetData>
      <sheetData sheetId="13521">
        <row r="1">
          <cell r="J1">
            <v>1.7453292519943295E-2</v>
          </cell>
        </row>
      </sheetData>
      <sheetData sheetId="13522">
        <row r="1">
          <cell r="J1">
            <v>1.7453292519943295E-2</v>
          </cell>
        </row>
      </sheetData>
      <sheetData sheetId="13523">
        <row r="1">
          <cell r="J1">
            <v>1.7453292519943295E-2</v>
          </cell>
        </row>
      </sheetData>
      <sheetData sheetId="13524">
        <row r="1">
          <cell r="J1">
            <v>1.7453292519943295E-2</v>
          </cell>
        </row>
      </sheetData>
      <sheetData sheetId="13525">
        <row r="1">
          <cell r="J1">
            <v>1.7453292519943295E-2</v>
          </cell>
        </row>
      </sheetData>
      <sheetData sheetId="13526">
        <row r="1">
          <cell r="J1">
            <v>1.7453292519943295E-2</v>
          </cell>
        </row>
      </sheetData>
      <sheetData sheetId="13527">
        <row r="1">
          <cell r="J1">
            <v>1.7453292519943295E-2</v>
          </cell>
        </row>
      </sheetData>
      <sheetData sheetId="13528">
        <row r="1">
          <cell r="J1">
            <v>1.7453292519943295E-2</v>
          </cell>
        </row>
      </sheetData>
      <sheetData sheetId="13529">
        <row r="1">
          <cell r="J1">
            <v>1.7453292519943295E-2</v>
          </cell>
        </row>
      </sheetData>
      <sheetData sheetId="13530">
        <row r="1">
          <cell r="J1">
            <v>1.7453292519943295E-2</v>
          </cell>
        </row>
      </sheetData>
      <sheetData sheetId="13531">
        <row r="1">
          <cell r="J1">
            <v>1.7453292519943295E-2</v>
          </cell>
        </row>
      </sheetData>
      <sheetData sheetId="13532">
        <row r="1">
          <cell r="J1">
            <v>1.7453292519943295E-2</v>
          </cell>
        </row>
      </sheetData>
      <sheetData sheetId="13533">
        <row r="1">
          <cell r="J1">
            <v>1.7453292519943295E-2</v>
          </cell>
        </row>
      </sheetData>
      <sheetData sheetId="13534">
        <row r="1">
          <cell r="J1">
            <v>1.7453292519943295E-2</v>
          </cell>
        </row>
      </sheetData>
      <sheetData sheetId="13535">
        <row r="1">
          <cell r="J1">
            <v>1.7453292519943295E-2</v>
          </cell>
        </row>
      </sheetData>
      <sheetData sheetId="13536">
        <row r="1">
          <cell r="J1">
            <v>1.7453292519943295E-2</v>
          </cell>
        </row>
      </sheetData>
      <sheetData sheetId="13537">
        <row r="1">
          <cell r="J1">
            <v>1.7453292519943295E-2</v>
          </cell>
        </row>
      </sheetData>
      <sheetData sheetId="13538">
        <row r="1">
          <cell r="J1">
            <v>1.7453292519943295E-2</v>
          </cell>
        </row>
      </sheetData>
      <sheetData sheetId="13539">
        <row r="1">
          <cell r="J1">
            <v>1.7453292519943295E-2</v>
          </cell>
        </row>
      </sheetData>
      <sheetData sheetId="13540">
        <row r="1">
          <cell r="J1">
            <v>1.7453292519943295E-2</v>
          </cell>
        </row>
      </sheetData>
      <sheetData sheetId="13541">
        <row r="1">
          <cell r="J1">
            <v>1.7453292519943295E-2</v>
          </cell>
        </row>
      </sheetData>
      <sheetData sheetId="13542">
        <row r="1">
          <cell r="J1">
            <v>1.7453292519943295E-2</v>
          </cell>
        </row>
      </sheetData>
      <sheetData sheetId="13543">
        <row r="1">
          <cell r="J1">
            <v>1.7453292519943295E-2</v>
          </cell>
        </row>
      </sheetData>
      <sheetData sheetId="13544">
        <row r="1">
          <cell r="J1">
            <v>1.7453292519943295E-2</v>
          </cell>
        </row>
      </sheetData>
      <sheetData sheetId="13545">
        <row r="1">
          <cell r="J1">
            <v>1.7453292519943295E-2</v>
          </cell>
        </row>
      </sheetData>
      <sheetData sheetId="13546">
        <row r="1">
          <cell r="J1">
            <v>1.7453292519943295E-2</v>
          </cell>
        </row>
      </sheetData>
      <sheetData sheetId="13547">
        <row r="1">
          <cell r="J1">
            <v>1.7453292519943295E-2</v>
          </cell>
        </row>
      </sheetData>
      <sheetData sheetId="13548">
        <row r="1">
          <cell r="J1">
            <v>1.7453292519943295E-2</v>
          </cell>
        </row>
      </sheetData>
      <sheetData sheetId="13549">
        <row r="1">
          <cell r="J1">
            <v>1.7453292519943295E-2</v>
          </cell>
        </row>
      </sheetData>
      <sheetData sheetId="13550">
        <row r="1">
          <cell r="J1">
            <v>1.7453292519943295E-2</v>
          </cell>
        </row>
      </sheetData>
      <sheetData sheetId="13551">
        <row r="1">
          <cell r="J1">
            <v>1.7453292519943295E-2</v>
          </cell>
        </row>
      </sheetData>
      <sheetData sheetId="13552">
        <row r="1">
          <cell r="J1">
            <v>1.7453292519943295E-2</v>
          </cell>
        </row>
      </sheetData>
      <sheetData sheetId="13553">
        <row r="1">
          <cell r="J1">
            <v>1.7453292519943295E-2</v>
          </cell>
        </row>
      </sheetData>
      <sheetData sheetId="13554">
        <row r="1">
          <cell r="J1">
            <v>1.7453292519943295E-2</v>
          </cell>
        </row>
      </sheetData>
      <sheetData sheetId="13555">
        <row r="1">
          <cell r="J1">
            <v>1.7453292519943295E-2</v>
          </cell>
        </row>
      </sheetData>
      <sheetData sheetId="13556">
        <row r="1">
          <cell r="J1">
            <v>1.7453292519943295E-2</v>
          </cell>
        </row>
      </sheetData>
      <sheetData sheetId="13557">
        <row r="1">
          <cell r="J1">
            <v>1.7453292519943295E-2</v>
          </cell>
        </row>
      </sheetData>
      <sheetData sheetId="13558">
        <row r="1">
          <cell r="J1">
            <v>1.7453292519943295E-2</v>
          </cell>
        </row>
      </sheetData>
      <sheetData sheetId="13559">
        <row r="1">
          <cell r="J1">
            <v>1.7453292519943295E-2</v>
          </cell>
        </row>
      </sheetData>
      <sheetData sheetId="13560">
        <row r="1">
          <cell r="J1">
            <v>1.7453292519943295E-2</v>
          </cell>
        </row>
      </sheetData>
      <sheetData sheetId="13561">
        <row r="1">
          <cell r="J1">
            <v>1.7453292519943295E-2</v>
          </cell>
        </row>
      </sheetData>
      <sheetData sheetId="13562">
        <row r="1">
          <cell r="J1">
            <v>1.7453292519943295E-2</v>
          </cell>
        </row>
      </sheetData>
      <sheetData sheetId="13563">
        <row r="1">
          <cell r="J1">
            <v>1.7453292519943295E-2</v>
          </cell>
        </row>
      </sheetData>
      <sheetData sheetId="13564">
        <row r="1">
          <cell r="J1">
            <v>1.7453292519943295E-2</v>
          </cell>
        </row>
      </sheetData>
      <sheetData sheetId="13565">
        <row r="1">
          <cell r="J1">
            <v>1.7453292519943295E-2</v>
          </cell>
        </row>
      </sheetData>
      <sheetData sheetId="13566">
        <row r="1">
          <cell r="J1">
            <v>1.7453292519943295E-2</v>
          </cell>
        </row>
      </sheetData>
      <sheetData sheetId="13567">
        <row r="1">
          <cell r="J1">
            <v>1.7453292519943295E-2</v>
          </cell>
        </row>
      </sheetData>
      <sheetData sheetId="13568">
        <row r="1">
          <cell r="J1">
            <v>1.7453292519943295E-2</v>
          </cell>
        </row>
      </sheetData>
      <sheetData sheetId="13569">
        <row r="1">
          <cell r="J1">
            <v>1.7453292519943295E-2</v>
          </cell>
        </row>
      </sheetData>
      <sheetData sheetId="13570">
        <row r="1">
          <cell r="J1">
            <v>1.7453292519943295E-2</v>
          </cell>
        </row>
      </sheetData>
      <sheetData sheetId="13571">
        <row r="1">
          <cell r="J1">
            <v>1.7453292519943295E-2</v>
          </cell>
        </row>
      </sheetData>
      <sheetData sheetId="13572">
        <row r="1">
          <cell r="J1">
            <v>1.7453292519943295E-2</v>
          </cell>
        </row>
      </sheetData>
      <sheetData sheetId="13573">
        <row r="1">
          <cell r="J1">
            <v>1.7453292519943295E-2</v>
          </cell>
        </row>
      </sheetData>
      <sheetData sheetId="13574">
        <row r="1">
          <cell r="J1">
            <v>1.7453292519943295E-2</v>
          </cell>
        </row>
      </sheetData>
      <sheetData sheetId="13575">
        <row r="1">
          <cell r="J1">
            <v>1.7453292519943295E-2</v>
          </cell>
        </row>
      </sheetData>
      <sheetData sheetId="13576">
        <row r="1">
          <cell r="J1">
            <v>1.7453292519943295E-2</v>
          </cell>
        </row>
      </sheetData>
      <sheetData sheetId="13577">
        <row r="1">
          <cell r="J1">
            <v>1.7453292519943295E-2</v>
          </cell>
        </row>
      </sheetData>
      <sheetData sheetId="13578">
        <row r="1">
          <cell r="J1">
            <v>1.7453292519943295E-2</v>
          </cell>
        </row>
      </sheetData>
      <sheetData sheetId="13579">
        <row r="1">
          <cell r="J1">
            <v>1.7453292519943295E-2</v>
          </cell>
        </row>
      </sheetData>
      <sheetData sheetId="13580">
        <row r="1">
          <cell r="J1">
            <v>1.7453292519943295E-2</v>
          </cell>
        </row>
      </sheetData>
      <sheetData sheetId="13581">
        <row r="1">
          <cell r="J1">
            <v>1.7453292519943295E-2</v>
          </cell>
        </row>
      </sheetData>
      <sheetData sheetId="13582">
        <row r="1">
          <cell r="J1">
            <v>1.7453292519943295E-2</v>
          </cell>
        </row>
      </sheetData>
      <sheetData sheetId="13583">
        <row r="1">
          <cell r="J1">
            <v>1.7453292519943295E-2</v>
          </cell>
        </row>
      </sheetData>
      <sheetData sheetId="13584">
        <row r="1">
          <cell r="J1">
            <v>1.7453292519943295E-2</v>
          </cell>
        </row>
      </sheetData>
      <sheetData sheetId="13585">
        <row r="1">
          <cell r="J1">
            <v>1.7453292519943295E-2</v>
          </cell>
        </row>
      </sheetData>
      <sheetData sheetId="13586">
        <row r="1">
          <cell r="J1">
            <v>1.7453292519943295E-2</v>
          </cell>
        </row>
      </sheetData>
      <sheetData sheetId="13587">
        <row r="1">
          <cell r="J1">
            <v>1.7453292519943295E-2</v>
          </cell>
        </row>
      </sheetData>
      <sheetData sheetId="13588">
        <row r="1">
          <cell r="J1">
            <v>1.7453292519943295E-2</v>
          </cell>
        </row>
      </sheetData>
      <sheetData sheetId="13589">
        <row r="1">
          <cell r="J1">
            <v>1.7453292519943295E-2</v>
          </cell>
        </row>
      </sheetData>
      <sheetData sheetId="13590">
        <row r="1">
          <cell r="J1">
            <v>1.7453292519943295E-2</v>
          </cell>
        </row>
      </sheetData>
      <sheetData sheetId="13591">
        <row r="1">
          <cell r="J1">
            <v>1.7453292519943295E-2</v>
          </cell>
        </row>
      </sheetData>
      <sheetData sheetId="13592">
        <row r="1">
          <cell r="J1">
            <v>1.7453292519943295E-2</v>
          </cell>
        </row>
      </sheetData>
      <sheetData sheetId="13593">
        <row r="1">
          <cell r="J1">
            <v>1.7453292519943295E-2</v>
          </cell>
        </row>
      </sheetData>
      <sheetData sheetId="13594">
        <row r="1">
          <cell r="J1">
            <v>1.7453292519943295E-2</v>
          </cell>
        </row>
      </sheetData>
      <sheetData sheetId="13595">
        <row r="1">
          <cell r="J1">
            <v>1.7453292519943295E-2</v>
          </cell>
        </row>
      </sheetData>
      <sheetData sheetId="13596">
        <row r="1">
          <cell r="J1">
            <v>1.7453292519943295E-2</v>
          </cell>
        </row>
      </sheetData>
      <sheetData sheetId="13597">
        <row r="1">
          <cell r="J1">
            <v>1.7453292519943295E-2</v>
          </cell>
        </row>
      </sheetData>
      <sheetData sheetId="13598">
        <row r="1">
          <cell r="J1">
            <v>1.7453292519943295E-2</v>
          </cell>
        </row>
      </sheetData>
      <sheetData sheetId="13599">
        <row r="1">
          <cell r="J1">
            <v>1.7453292519943295E-2</v>
          </cell>
        </row>
      </sheetData>
      <sheetData sheetId="13600">
        <row r="1">
          <cell r="J1">
            <v>1.7453292519943295E-2</v>
          </cell>
        </row>
      </sheetData>
      <sheetData sheetId="13601">
        <row r="1">
          <cell r="J1">
            <v>1.7453292519943295E-2</v>
          </cell>
        </row>
      </sheetData>
      <sheetData sheetId="13602">
        <row r="1">
          <cell r="J1">
            <v>1.7453292519943295E-2</v>
          </cell>
        </row>
      </sheetData>
      <sheetData sheetId="13603">
        <row r="1">
          <cell r="J1">
            <v>1.7453292519943295E-2</v>
          </cell>
        </row>
      </sheetData>
      <sheetData sheetId="13604">
        <row r="1">
          <cell r="J1">
            <v>1.7453292519943295E-2</v>
          </cell>
        </row>
      </sheetData>
      <sheetData sheetId="13605">
        <row r="1">
          <cell r="J1">
            <v>1.7453292519943295E-2</v>
          </cell>
        </row>
      </sheetData>
      <sheetData sheetId="13606">
        <row r="1">
          <cell r="J1">
            <v>1.7453292519943295E-2</v>
          </cell>
        </row>
      </sheetData>
      <sheetData sheetId="13607">
        <row r="1">
          <cell r="J1">
            <v>1.7453292519943295E-2</v>
          </cell>
        </row>
      </sheetData>
      <sheetData sheetId="13608">
        <row r="1">
          <cell r="J1">
            <v>1.7453292519943295E-2</v>
          </cell>
        </row>
      </sheetData>
      <sheetData sheetId="13609">
        <row r="1">
          <cell r="J1">
            <v>1.7453292519943295E-2</v>
          </cell>
        </row>
      </sheetData>
      <sheetData sheetId="13610">
        <row r="1">
          <cell r="J1">
            <v>1.7453292519943295E-2</v>
          </cell>
        </row>
      </sheetData>
      <sheetData sheetId="13611">
        <row r="1">
          <cell r="J1">
            <v>1.7453292519943295E-2</v>
          </cell>
        </row>
      </sheetData>
      <sheetData sheetId="13612">
        <row r="1">
          <cell r="J1">
            <v>1.7453292519943295E-2</v>
          </cell>
        </row>
      </sheetData>
      <sheetData sheetId="13613">
        <row r="1">
          <cell r="J1">
            <v>1.7453292519943295E-2</v>
          </cell>
        </row>
      </sheetData>
      <sheetData sheetId="13614">
        <row r="1">
          <cell r="J1">
            <v>1.7453292519943295E-2</v>
          </cell>
        </row>
      </sheetData>
      <sheetData sheetId="13615">
        <row r="1">
          <cell r="J1">
            <v>1.7453292519943295E-2</v>
          </cell>
        </row>
      </sheetData>
      <sheetData sheetId="13616">
        <row r="1">
          <cell r="J1">
            <v>1.7453292519943295E-2</v>
          </cell>
        </row>
      </sheetData>
      <sheetData sheetId="13617">
        <row r="1">
          <cell r="J1">
            <v>1.7453292519943295E-2</v>
          </cell>
        </row>
      </sheetData>
      <sheetData sheetId="13618">
        <row r="1">
          <cell r="J1">
            <v>1.7453292519943295E-2</v>
          </cell>
        </row>
      </sheetData>
      <sheetData sheetId="13619">
        <row r="1">
          <cell r="J1">
            <v>1.7453292519943295E-2</v>
          </cell>
        </row>
      </sheetData>
      <sheetData sheetId="13620">
        <row r="1">
          <cell r="J1">
            <v>1.7453292519943295E-2</v>
          </cell>
        </row>
      </sheetData>
      <sheetData sheetId="13621">
        <row r="1">
          <cell r="J1">
            <v>1.7453292519943295E-2</v>
          </cell>
        </row>
      </sheetData>
      <sheetData sheetId="13622">
        <row r="1">
          <cell r="J1">
            <v>1.7453292519943295E-2</v>
          </cell>
        </row>
      </sheetData>
      <sheetData sheetId="13623">
        <row r="1">
          <cell r="J1">
            <v>1.7453292519943295E-2</v>
          </cell>
        </row>
      </sheetData>
      <sheetData sheetId="13624">
        <row r="1">
          <cell r="J1">
            <v>1.7453292519943295E-2</v>
          </cell>
        </row>
      </sheetData>
      <sheetData sheetId="13625">
        <row r="1">
          <cell r="J1">
            <v>1.7453292519943295E-2</v>
          </cell>
        </row>
      </sheetData>
      <sheetData sheetId="13626">
        <row r="1">
          <cell r="J1">
            <v>1.7453292519943295E-2</v>
          </cell>
        </row>
      </sheetData>
      <sheetData sheetId="13627">
        <row r="1">
          <cell r="J1">
            <v>1.7453292519943295E-2</v>
          </cell>
        </row>
      </sheetData>
      <sheetData sheetId="13628">
        <row r="1">
          <cell r="J1">
            <v>1.7453292519943295E-2</v>
          </cell>
        </row>
      </sheetData>
      <sheetData sheetId="13629">
        <row r="1">
          <cell r="J1">
            <v>1.7453292519943295E-2</v>
          </cell>
        </row>
      </sheetData>
      <sheetData sheetId="13630">
        <row r="1">
          <cell r="J1">
            <v>1.7453292519943295E-2</v>
          </cell>
        </row>
      </sheetData>
      <sheetData sheetId="13631">
        <row r="1">
          <cell r="J1">
            <v>1.7453292519943295E-2</v>
          </cell>
        </row>
      </sheetData>
      <sheetData sheetId="13632">
        <row r="1">
          <cell r="J1">
            <v>1.7453292519943295E-2</v>
          </cell>
        </row>
      </sheetData>
      <sheetData sheetId="13633">
        <row r="1">
          <cell r="J1">
            <v>1.7453292519943295E-2</v>
          </cell>
        </row>
      </sheetData>
      <sheetData sheetId="13634">
        <row r="1">
          <cell r="J1">
            <v>1.7453292519943295E-2</v>
          </cell>
        </row>
      </sheetData>
      <sheetData sheetId="13635">
        <row r="1">
          <cell r="J1">
            <v>1.7453292519943295E-2</v>
          </cell>
        </row>
      </sheetData>
      <sheetData sheetId="13636">
        <row r="1">
          <cell r="J1">
            <v>1.7453292519943295E-2</v>
          </cell>
        </row>
      </sheetData>
      <sheetData sheetId="13637">
        <row r="1">
          <cell r="J1">
            <v>1.7453292519943295E-2</v>
          </cell>
        </row>
      </sheetData>
      <sheetData sheetId="13638">
        <row r="1">
          <cell r="J1">
            <v>1.7453292519943295E-2</v>
          </cell>
        </row>
      </sheetData>
      <sheetData sheetId="13639">
        <row r="1">
          <cell r="J1">
            <v>1.7453292519943295E-2</v>
          </cell>
        </row>
      </sheetData>
      <sheetData sheetId="13640">
        <row r="1">
          <cell r="J1">
            <v>1.7453292519943295E-2</v>
          </cell>
        </row>
      </sheetData>
      <sheetData sheetId="13641">
        <row r="1">
          <cell r="J1">
            <v>1.7453292519943295E-2</v>
          </cell>
        </row>
      </sheetData>
      <sheetData sheetId="13642">
        <row r="1">
          <cell r="J1">
            <v>1.7453292519943295E-2</v>
          </cell>
        </row>
      </sheetData>
      <sheetData sheetId="13643">
        <row r="1">
          <cell r="J1">
            <v>1.7453292519943295E-2</v>
          </cell>
        </row>
      </sheetData>
      <sheetData sheetId="13644">
        <row r="1">
          <cell r="J1">
            <v>1.7453292519943295E-2</v>
          </cell>
        </row>
      </sheetData>
      <sheetData sheetId="13645">
        <row r="1">
          <cell r="J1">
            <v>1.7453292519943295E-2</v>
          </cell>
        </row>
      </sheetData>
      <sheetData sheetId="13646">
        <row r="1">
          <cell r="J1">
            <v>1.7453292519943295E-2</v>
          </cell>
        </row>
      </sheetData>
      <sheetData sheetId="13647">
        <row r="1">
          <cell r="J1">
            <v>1.7453292519943295E-2</v>
          </cell>
        </row>
      </sheetData>
      <sheetData sheetId="13648">
        <row r="1">
          <cell r="J1">
            <v>1.7453292519943295E-2</v>
          </cell>
        </row>
      </sheetData>
      <sheetData sheetId="13649">
        <row r="1">
          <cell r="J1">
            <v>1.7453292519943295E-2</v>
          </cell>
        </row>
      </sheetData>
      <sheetData sheetId="13650">
        <row r="1">
          <cell r="J1">
            <v>1.7453292519943295E-2</v>
          </cell>
        </row>
      </sheetData>
      <sheetData sheetId="13651">
        <row r="1">
          <cell r="J1">
            <v>1.7453292519943295E-2</v>
          </cell>
        </row>
      </sheetData>
      <sheetData sheetId="13652">
        <row r="1">
          <cell r="J1">
            <v>1.7453292519943295E-2</v>
          </cell>
        </row>
      </sheetData>
      <sheetData sheetId="13653">
        <row r="1">
          <cell r="J1">
            <v>1.7453292519943295E-2</v>
          </cell>
        </row>
      </sheetData>
      <sheetData sheetId="13654">
        <row r="1">
          <cell r="J1">
            <v>1.7453292519943295E-2</v>
          </cell>
        </row>
      </sheetData>
      <sheetData sheetId="13655">
        <row r="1">
          <cell r="J1">
            <v>1.7453292519943295E-2</v>
          </cell>
        </row>
      </sheetData>
      <sheetData sheetId="13656">
        <row r="1">
          <cell r="J1">
            <v>1.7453292519943295E-2</v>
          </cell>
        </row>
      </sheetData>
      <sheetData sheetId="13657">
        <row r="1">
          <cell r="J1">
            <v>1.7453292519943295E-2</v>
          </cell>
        </row>
      </sheetData>
      <sheetData sheetId="13658">
        <row r="1">
          <cell r="J1">
            <v>1.7453292519943295E-2</v>
          </cell>
        </row>
      </sheetData>
      <sheetData sheetId="13659">
        <row r="1">
          <cell r="J1">
            <v>1.7453292519943295E-2</v>
          </cell>
        </row>
      </sheetData>
      <sheetData sheetId="13660">
        <row r="1">
          <cell r="J1">
            <v>1.7453292519943295E-2</v>
          </cell>
        </row>
      </sheetData>
      <sheetData sheetId="13661">
        <row r="1">
          <cell r="J1">
            <v>1.7453292519943295E-2</v>
          </cell>
        </row>
      </sheetData>
      <sheetData sheetId="13662">
        <row r="1">
          <cell r="J1">
            <v>1.7453292519943295E-2</v>
          </cell>
        </row>
      </sheetData>
      <sheetData sheetId="13663">
        <row r="1">
          <cell r="J1">
            <v>1.7453292519943295E-2</v>
          </cell>
        </row>
      </sheetData>
      <sheetData sheetId="13664">
        <row r="1">
          <cell r="J1">
            <v>1.7453292519943295E-2</v>
          </cell>
        </row>
      </sheetData>
      <sheetData sheetId="13665">
        <row r="1">
          <cell r="J1">
            <v>1.7453292519943295E-2</v>
          </cell>
        </row>
      </sheetData>
      <sheetData sheetId="13666">
        <row r="1">
          <cell r="J1">
            <v>1.7453292519943295E-2</v>
          </cell>
        </row>
      </sheetData>
      <sheetData sheetId="13667">
        <row r="1">
          <cell r="J1">
            <v>1.7453292519943295E-2</v>
          </cell>
        </row>
      </sheetData>
      <sheetData sheetId="13668">
        <row r="1">
          <cell r="J1">
            <v>1.7453292519943295E-2</v>
          </cell>
        </row>
      </sheetData>
      <sheetData sheetId="13669">
        <row r="1">
          <cell r="J1">
            <v>1.7453292519943295E-2</v>
          </cell>
        </row>
      </sheetData>
      <sheetData sheetId="13670">
        <row r="1">
          <cell r="J1">
            <v>1.7453292519943295E-2</v>
          </cell>
        </row>
      </sheetData>
      <sheetData sheetId="13671">
        <row r="1">
          <cell r="J1">
            <v>1.7453292519943295E-2</v>
          </cell>
        </row>
      </sheetData>
      <sheetData sheetId="13672">
        <row r="1">
          <cell r="J1">
            <v>1.7453292519943295E-2</v>
          </cell>
        </row>
      </sheetData>
      <sheetData sheetId="13673">
        <row r="1">
          <cell r="J1">
            <v>1.7453292519943295E-2</v>
          </cell>
        </row>
      </sheetData>
      <sheetData sheetId="13674">
        <row r="1">
          <cell r="J1">
            <v>1.7453292519943295E-2</v>
          </cell>
        </row>
      </sheetData>
      <sheetData sheetId="13675">
        <row r="1">
          <cell r="J1">
            <v>1.7453292519943295E-2</v>
          </cell>
        </row>
      </sheetData>
      <sheetData sheetId="13676">
        <row r="1">
          <cell r="J1">
            <v>1.7453292519943295E-2</v>
          </cell>
        </row>
      </sheetData>
      <sheetData sheetId="13677">
        <row r="1">
          <cell r="J1">
            <v>1.7453292519943295E-2</v>
          </cell>
        </row>
      </sheetData>
      <sheetData sheetId="13678">
        <row r="1">
          <cell r="J1">
            <v>1.7453292519943295E-2</v>
          </cell>
        </row>
      </sheetData>
      <sheetData sheetId="13679">
        <row r="1">
          <cell r="J1">
            <v>1.7453292519943295E-2</v>
          </cell>
        </row>
      </sheetData>
      <sheetData sheetId="13680">
        <row r="1">
          <cell r="J1">
            <v>1.7453292519943295E-2</v>
          </cell>
        </row>
      </sheetData>
      <sheetData sheetId="13681">
        <row r="1">
          <cell r="J1">
            <v>1.7453292519943295E-2</v>
          </cell>
        </row>
      </sheetData>
      <sheetData sheetId="13682">
        <row r="1">
          <cell r="J1">
            <v>1.7453292519943295E-2</v>
          </cell>
        </row>
      </sheetData>
      <sheetData sheetId="13683">
        <row r="1">
          <cell r="J1">
            <v>1.7453292519943295E-2</v>
          </cell>
        </row>
      </sheetData>
      <sheetData sheetId="13684">
        <row r="1">
          <cell r="J1">
            <v>1.7453292519943295E-2</v>
          </cell>
        </row>
      </sheetData>
      <sheetData sheetId="13685">
        <row r="1">
          <cell r="J1">
            <v>1.7453292519943295E-2</v>
          </cell>
        </row>
      </sheetData>
      <sheetData sheetId="13686">
        <row r="1">
          <cell r="J1">
            <v>1.7453292519943295E-2</v>
          </cell>
        </row>
      </sheetData>
      <sheetData sheetId="13687">
        <row r="1">
          <cell r="J1">
            <v>1.7453292519943295E-2</v>
          </cell>
        </row>
      </sheetData>
      <sheetData sheetId="13688">
        <row r="1">
          <cell r="J1">
            <v>1.7453292519943295E-2</v>
          </cell>
        </row>
      </sheetData>
      <sheetData sheetId="13689">
        <row r="1">
          <cell r="J1">
            <v>1.7453292519943295E-2</v>
          </cell>
        </row>
      </sheetData>
      <sheetData sheetId="13690">
        <row r="1">
          <cell r="J1">
            <v>1.7453292519943295E-2</v>
          </cell>
        </row>
      </sheetData>
      <sheetData sheetId="13691">
        <row r="1">
          <cell r="J1">
            <v>1.7453292519943295E-2</v>
          </cell>
        </row>
      </sheetData>
      <sheetData sheetId="13692">
        <row r="1">
          <cell r="J1">
            <v>1.7453292519943295E-2</v>
          </cell>
        </row>
      </sheetData>
      <sheetData sheetId="13693">
        <row r="1">
          <cell r="J1">
            <v>1.7453292519943295E-2</v>
          </cell>
        </row>
      </sheetData>
      <sheetData sheetId="13694">
        <row r="1">
          <cell r="J1">
            <v>1.7453292519943295E-2</v>
          </cell>
        </row>
      </sheetData>
      <sheetData sheetId="13695">
        <row r="1">
          <cell r="J1">
            <v>1.7453292519943295E-2</v>
          </cell>
        </row>
      </sheetData>
      <sheetData sheetId="13696">
        <row r="1">
          <cell r="J1">
            <v>1.7453292519943295E-2</v>
          </cell>
        </row>
      </sheetData>
      <sheetData sheetId="13697">
        <row r="1">
          <cell r="J1">
            <v>1.7453292519943295E-2</v>
          </cell>
        </row>
      </sheetData>
      <sheetData sheetId="13698">
        <row r="1">
          <cell r="J1">
            <v>1.7453292519943295E-2</v>
          </cell>
        </row>
      </sheetData>
      <sheetData sheetId="13699">
        <row r="1">
          <cell r="J1">
            <v>1.7453292519943295E-2</v>
          </cell>
        </row>
      </sheetData>
      <sheetData sheetId="13700">
        <row r="1">
          <cell r="J1">
            <v>1.7453292519943295E-2</v>
          </cell>
        </row>
      </sheetData>
      <sheetData sheetId="13701">
        <row r="1">
          <cell r="J1">
            <v>1.7453292519943295E-2</v>
          </cell>
        </row>
      </sheetData>
      <sheetData sheetId="13702">
        <row r="1">
          <cell r="J1">
            <v>1.7453292519943295E-2</v>
          </cell>
        </row>
      </sheetData>
      <sheetData sheetId="13703">
        <row r="1">
          <cell r="J1">
            <v>1.7453292519943295E-2</v>
          </cell>
        </row>
      </sheetData>
      <sheetData sheetId="13704">
        <row r="1">
          <cell r="J1">
            <v>1.7453292519943295E-2</v>
          </cell>
        </row>
      </sheetData>
      <sheetData sheetId="13705">
        <row r="1">
          <cell r="J1">
            <v>1.7453292519943295E-2</v>
          </cell>
        </row>
      </sheetData>
      <sheetData sheetId="13706">
        <row r="1">
          <cell r="J1">
            <v>1.7453292519943295E-2</v>
          </cell>
        </row>
      </sheetData>
      <sheetData sheetId="13707">
        <row r="1">
          <cell r="J1">
            <v>1.7453292519943295E-2</v>
          </cell>
        </row>
      </sheetData>
      <sheetData sheetId="13708">
        <row r="1">
          <cell r="J1">
            <v>1.7453292519943295E-2</v>
          </cell>
        </row>
      </sheetData>
      <sheetData sheetId="13709">
        <row r="1">
          <cell r="J1">
            <v>1.7453292519943295E-2</v>
          </cell>
        </row>
      </sheetData>
      <sheetData sheetId="13710">
        <row r="1">
          <cell r="J1">
            <v>1.7453292519943295E-2</v>
          </cell>
        </row>
      </sheetData>
      <sheetData sheetId="13711">
        <row r="1">
          <cell r="J1">
            <v>1.7453292519943295E-2</v>
          </cell>
        </row>
      </sheetData>
      <sheetData sheetId="13712">
        <row r="1">
          <cell r="J1">
            <v>1.7453292519943295E-2</v>
          </cell>
        </row>
      </sheetData>
      <sheetData sheetId="13713">
        <row r="1">
          <cell r="J1">
            <v>1.7453292519943295E-2</v>
          </cell>
        </row>
      </sheetData>
      <sheetData sheetId="13714">
        <row r="1">
          <cell r="J1">
            <v>1.7453292519943295E-2</v>
          </cell>
        </row>
      </sheetData>
      <sheetData sheetId="13715">
        <row r="1">
          <cell r="J1">
            <v>1.7453292519943295E-2</v>
          </cell>
        </row>
      </sheetData>
      <sheetData sheetId="13716">
        <row r="1">
          <cell r="J1">
            <v>1.7453292519943295E-2</v>
          </cell>
        </row>
      </sheetData>
      <sheetData sheetId="13717">
        <row r="1">
          <cell r="J1">
            <v>1.7453292519943295E-2</v>
          </cell>
        </row>
      </sheetData>
      <sheetData sheetId="13718">
        <row r="1">
          <cell r="J1">
            <v>1.7453292519943295E-2</v>
          </cell>
        </row>
      </sheetData>
      <sheetData sheetId="13719">
        <row r="1">
          <cell r="J1">
            <v>1.7453292519943295E-2</v>
          </cell>
        </row>
      </sheetData>
      <sheetData sheetId="13720">
        <row r="1">
          <cell r="J1">
            <v>1.7453292519943295E-2</v>
          </cell>
        </row>
      </sheetData>
      <sheetData sheetId="13721">
        <row r="1">
          <cell r="J1">
            <v>1.7453292519943295E-2</v>
          </cell>
        </row>
      </sheetData>
      <sheetData sheetId="13722">
        <row r="1">
          <cell r="J1">
            <v>1.7453292519943295E-2</v>
          </cell>
        </row>
      </sheetData>
      <sheetData sheetId="13723">
        <row r="1">
          <cell r="J1">
            <v>1.7453292519943295E-2</v>
          </cell>
        </row>
      </sheetData>
      <sheetData sheetId="13724">
        <row r="1">
          <cell r="J1">
            <v>1.7453292519943295E-2</v>
          </cell>
        </row>
      </sheetData>
      <sheetData sheetId="13725">
        <row r="1">
          <cell r="J1">
            <v>1.7453292519943295E-2</v>
          </cell>
        </row>
      </sheetData>
      <sheetData sheetId="13726">
        <row r="1">
          <cell r="J1">
            <v>1.7453292519943295E-2</v>
          </cell>
        </row>
      </sheetData>
      <sheetData sheetId="13727">
        <row r="1">
          <cell r="J1">
            <v>1.7453292519943295E-2</v>
          </cell>
        </row>
      </sheetData>
      <sheetData sheetId="13728">
        <row r="1">
          <cell r="J1">
            <v>1.7453292519943295E-2</v>
          </cell>
        </row>
      </sheetData>
      <sheetData sheetId="13729">
        <row r="1">
          <cell r="J1">
            <v>1.7453292519943295E-2</v>
          </cell>
        </row>
      </sheetData>
      <sheetData sheetId="13730">
        <row r="1">
          <cell r="J1">
            <v>1.7453292519943295E-2</v>
          </cell>
        </row>
      </sheetData>
      <sheetData sheetId="13731">
        <row r="1">
          <cell r="J1">
            <v>1.7453292519943295E-2</v>
          </cell>
        </row>
      </sheetData>
      <sheetData sheetId="13732">
        <row r="1">
          <cell r="J1">
            <v>1.7453292519943295E-2</v>
          </cell>
        </row>
      </sheetData>
      <sheetData sheetId="13733">
        <row r="1">
          <cell r="J1">
            <v>1.7453292519943295E-2</v>
          </cell>
        </row>
      </sheetData>
      <sheetData sheetId="13734">
        <row r="1">
          <cell r="J1">
            <v>1.7453292519943295E-2</v>
          </cell>
        </row>
      </sheetData>
      <sheetData sheetId="13735">
        <row r="1">
          <cell r="J1">
            <v>1.7453292519943295E-2</v>
          </cell>
        </row>
      </sheetData>
      <sheetData sheetId="13736">
        <row r="1">
          <cell r="J1">
            <v>1.7453292519943295E-2</v>
          </cell>
        </row>
      </sheetData>
      <sheetData sheetId="13737">
        <row r="1">
          <cell r="J1">
            <v>1.7453292519943295E-2</v>
          </cell>
        </row>
      </sheetData>
      <sheetData sheetId="13738">
        <row r="1">
          <cell r="J1">
            <v>1.7453292519943295E-2</v>
          </cell>
        </row>
      </sheetData>
      <sheetData sheetId="13739">
        <row r="1">
          <cell r="J1">
            <v>1.7453292519943295E-2</v>
          </cell>
        </row>
      </sheetData>
      <sheetData sheetId="13740">
        <row r="1">
          <cell r="J1">
            <v>1.7453292519943295E-2</v>
          </cell>
        </row>
      </sheetData>
      <sheetData sheetId="13741">
        <row r="1">
          <cell r="J1">
            <v>1.7453292519943295E-2</v>
          </cell>
        </row>
      </sheetData>
      <sheetData sheetId="13742">
        <row r="1">
          <cell r="J1">
            <v>1.7453292519943295E-2</v>
          </cell>
        </row>
      </sheetData>
      <sheetData sheetId="13743">
        <row r="1">
          <cell r="J1">
            <v>1.7453292519943295E-2</v>
          </cell>
        </row>
      </sheetData>
      <sheetData sheetId="13744">
        <row r="1">
          <cell r="J1">
            <v>1.7453292519943295E-2</v>
          </cell>
        </row>
      </sheetData>
      <sheetData sheetId="13745">
        <row r="1">
          <cell r="J1">
            <v>1.7453292519943295E-2</v>
          </cell>
        </row>
      </sheetData>
      <sheetData sheetId="13746">
        <row r="1">
          <cell r="J1">
            <v>1.7453292519943295E-2</v>
          </cell>
        </row>
      </sheetData>
      <sheetData sheetId="13747">
        <row r="1">
          <cell r="J1">
            <v>1.7453292519943295E-2</v>
          </cell>
        </row>
      </sheetData>
      <sheetData sheetId="13748">
        <row r="1">
          <cell r="J1">
            <v>1.7453292519943295E-2</v>
          </cell>
        </row>
      </sheetData>
      <sheetData sheetId="13749">
        <row r="1">
          <cell r="J1">
            <v>1.7453292519943295E-2</v>
          </cell>
        </row>
      </sheetData>
      <sheetData sheetId="13750">
        <row r="1">
          <cell r="J1">
            <v>1.7453292519943295E-2</v>
          </cell>
        </row>
      </sheetData>
      <sheetData sheetId="13751">
        <row r="1">
          <cell r="J1">
            <v>1.7453292519943295E-2</v>
          </cell>
        </row>
      </sheetData>
      <sheetData sheetId="13752">
        <row r="1">
          <cell r="J1">
            <v>1.7453292519943295E-2</v>
          </cell>
        </row>
      </sheetData>
      <sheetData sheetId="13753">
        <row r="1">
          <cell r="J1">
            <v>1.7453292519943295E-2</v>
          </cell>
        </row>
      </sheetData>
      <sheetData sheetId="13754">
        <row r="1">
          <cell r="J1">
            <v>1.7453292519943295E-2</v>
          </cell>
        </row>
      </sheetData>
      <sheetData sheetId="13755">
        <row r="1">
          <cell r="J1">
            <v>1.7453292519943295E-2</v>
          </cell>
        </row>
      </sheetData>
      <sheetData sheetId="13756">
        <row r="1">
          <cell r="J1">
            <v>1.7453292519943295E-2</v>
          </cell>
        </row>
      </sheetData>
      <sheetData sheetId="13757">
        <row r="1">
          <cell r="J1">
            <v>1.7453292519943295E-2</v>
          </cell>
        </row>
      </sheetData>
      <sheetData sheetId="13758">
        <row r="1">
          <cell r="J1">
            <v>1.7453292519943295E-2</v>
          </cell>
        </row>
      </sheetData>
      <sheetData sheetId="13759">
        <row r="1">
          <cell r="J1">
            <v>1.7453292519943295E-2</v>
          </cell>
        </row>
      </sheetData>
      <sheetData sheetId="13760">
        <row r="1">
          <cell r="J1">
            <v>1.7453292519943295E-2</v>
          </cell>
        </row>
      </sheetData>
      <sheetData sheetId="13761">
        <row r="1">
          <cell r="J1">
            <v>1.7453292519943295E-2</v>
          </cell>
        </row>
      </sheetData>
      <sheetData sheetId="13762">
        <row r="1">
          <cell r="J1">
            <v>1.7453292519943295E-2</v>
          </cell>
        </row>
      </sheetData>
      <sheetData sheetId="13763">
        <row r="1">
          <cell r="J1">
            <v>1.7453292519943295E-2</v>
          </cell>
        </row>
      </sheetData>
      <sheetData sheetId="13764">
        <row r="1">
          <cell r="J1">
            <v>1.7453292519943295E-2</v>
          </cell>
        </row>
      </sheetData>
      <sheetData sheetId="13765">
        <row r="1">
          <cell r="J1">
            <v>1.7453292519943295E-2</v>
          </cell>
        </row>
      </sheetData>
      <sheetData sheetId="13766">
        <row r="1">
          <cell r="J1">
            <v>1.7453292519943295E-2</v>
          </cell>
        </row>
      </sheetData>
      <sheetData sheetId="13767">
        <row r="1">
          <cell r="J1">
            <v>1.7453292519943295E-2</v>
          </cell>
        </row>
      </sheetData>
      <sheetData sheetId="13768">
        <row r="1">
          <cell r="J1">
            <v>1.7453292519943295E-2</v>
          </cell>
        </row>
      </sheetData>
      <sheetData sheetId="13769">
        <row r="1">
          <cell r="J1">
            <v>1.7453292519943295E-2</v>
          </cell>
        </row>
      </sheetData>
      <sheetData sheetId="13770">
        <row r="1">
          <cell r="J1">
            <v>1.7453292519943295E-2</v>
          </cell>
        </row>
      </sheetData>
      <sheetData sheetId="13771">
        <row r="1">
          <cell r="J1">
            <v>1.7453292519943295E-2</v>
          </cell>
        </row>
      </sheetData>
      <sheetData sheetId="13772">
        <row r="1">
          <cell r="J1">
            <v>1.7453292519943295E-2</v>
          </cell>
        </row>
      </sheetData>
      <sheetData sheetId="13773">
        <row r="1">
          <cell r="J1">
            <v>1.7453292519943295E-2</v>
          </cell>
        </row>
      </sheetData>
      <sheetData sheetId="13774">
        <row r="1">
          <cell r="J1">
            <v>1.7453292519943295E-2</v>
          </cell>
        </row>
      </sheetData>
      <sheetData sheetId="13775">
        <row r="1">
          <cell r="J1">
            <v>1.7453292519943295E-2</v>
          </cell>
        </row>
      </sheetData>
      <sheetData sheetId="13776">
        <row r="1">
          <cell r="J1">
            <v>1.7453292519943295E-2</v>
          </cell>
        </row>
      </sheetData>
      <sheetData sheetId="13777">
        <row r="1">
          <cell r="J1">
            <v>1.7453292519943295E-2</v>
          </cell>
        </row>
      </sheetData>
      <sheetData sheetId="13778">
        <row r="1">
          <cell r="J1">
            <v>1.7453292519943295E-2</v>
          </cell>
        </row>
      </sheetData>
      <sheetData sheetId="13779">
        <row r="1">
          <cell r="J1">
            <v>1.7453292519943295E-2</v>
          </cell>
        </row>
      </sheetData>
      <sheetData sheetId="13780">
        <row r="1">
          <cell r="J1">
            <v>1.7453292519943295E-2</v>
          </cell>
        </row>
      </sheetData>
      <sheetData sheetId="13781">
        <row r="1">
          <cell r="J1">
            <v>1.7453292519943295E-2</v>
          </cell>
        </row>
      </sheetData>
      <sheetData sheetId="13782">
        <row r="1">
          <cell r="J1">
            <v>1.7453292519943295E-2</v>
          </cell>
        </row>
      </sheetData>
      <sheetData sheetId="13783">
        <row r="1">
          <cell r="J1">
            <v>1.7453292519943295E-2</v>
          </cell>
        </row>
      </sheetData>
      <sheetData sheetId="13784">
        <row r="1">
          <cell r="J1">
            <v>1.7453292519943295E-2</v>
          </cell>
        </row>
      </sheetData>
      <sheetData sheetId="13785">
        <row r="1">
          <cell r="J1">
            <v>1.7453292519943295E-2</v>
          </cell>
        </row>
      </sheetData>
      <sheetData sheetId="13786">
        <row r="1">
          <cell r="J1">
            <v>1.7453292519943295E-2</v>
          </cell>
        </row>
      </sheetData>
      <sheetData sheetId="13787">
        <row r="1">
          <cell r="J1">
            <v>1.7453292519943295E-2</v>
          </cell>
        </row>
      </sheetData>
      <sheetData sheetId="13788">
        <row r="1">
          <cell r="J1">
            <v>1.7453292519943295E-2</v>
          </cell>
        </row>
      </sheetData>
      <sheetData sheetId="13789">
        <row r="1">
          <cell r="J1">
            <v>1.7453292519943295E-2</v>
          </cell>
        </row>
      </sheetData>
      <sheetData sheetId="13790">
        <row r="1">
          <cell r="J1">
            <v>1.7453292519943295E-2</v>
          </cell>
        </row>
      </sheetData>
      <sheetData sheetId="13791">
        <row r="1">
          <cell r="J1">
            <v>1.7453292519943295E-2</v>
          </cell>
        </row>
      </sheetData>
      <sheetData sheetId="13792">
        <row r="1">
          <cell r="J1">
            <v>1.7453292519943295E-2</v>
          </cell>
        </row>
      </sheetData>
      <sheetData sheetId="13793">
        <row r="1">
          <cell r="J1">
            <v>1.7453292519943295E-2</v>
          </cell>
        </row>
      </sheetData>
      <sheetData sheetId="13794">
        <row r="1">
          <cell r="J1">
            <v>1.7453292519943295E-2</v>
          </cell>
        </row>
      </sheetData>
      <sheetData sheetId="13795">
        <row r="1">
          <cell r="J1">
            <v>1.7453292519943295E-2</v>
          </cell>
        </row>
      </sheetData>
      <sheetData sheetId="13796">
        <row r="1">
          <cell r="J1">
            <v>1.7453292519943295E-2</v>
          </cell>
        </row>
      </sheetData>
      <sheetData sheetId="13797">
        <row r="1">
          <cell r="J1">
            <v>1.7453292519943295E-2</v>
          </cell>
        </row>
      </sheetData>
      <sheetData sheetId="13798">
        <row r="1">
          <cell r="J1">
            <v>1.7453292519943295E-2</v>
          </cell>
        </row>
      </sheetData>
      <sheetData sheetId="13799">
        <row r="1">
          <cell r="J1">
            <v>1.7453292519943295E-2</v>
          </cell>
        </row>
      </sheetData>
      <sheetData sheetId="13800">
        <row r="1">
          <cell r="J1">
            <v>1.7453292519943295E-2</v>
          </cell>
        </row>
      </sheetData>
      <sheetData sheetId="13801">
        <row r="1">
          <cell r="J1">
            <v>1.7453292519943295E-2</v>
          </cell>
        </row>
      </sheetData>
      <sheetData sheetId="13802">
        <row r="1">
          <cell r="J1">
            <v>1.7453292519943295E-2</v>
          </cell>
        </row>
      </sheetData>
      <sheetData sheetId="13803">
        <row r="1">
          <cell r="J1">
            <v>1.7453292519943295E-2</v>
          </cell>
        </row>
      </sheetData>
      <sheetData sheetId="13804">
        <row r="1">
          <cell r="J1">
            <v>1.7453292519943295E-2</v>
          </cell>
        </row>
      </sheetData>
      <sheetData sheetId="13805">
        <row r="1">
          <cell r="J1">
            <v>1.7453292519943295E-2</v>
          </cell>
        </row>
      </sheetData>
      <sheetData sheetId="13806">
        <row r="1">
          <cell r="J1">
            <v>1.7453292519943295E-2</v>
          </cell>
        </row>
      </sheetData>
      <sheetData sheetId="13807">
        <row r="1">
          <cell r="J1">
            <v>1.7453292519943295E-2</v>
          </cell>
        </row>
      </sheetData>
      <sheetData sheetId="13808">
        <row r="1">
          <cell r="J1">
            <v>1.7453292519943295E-2</v>
          </cell>
        </row>
      </sheetData>
      <sheetData sheetId="13809">
        <row r="1">
          <cell r="J1">
            <v>1.7453292519943295E-2</v>
          </cell>
        </row>
      </sheetData>
      <sheetData sheetId="13810">
        <row r="1">
          <cell r="J1">
            <v>1.7453292519943295E-2</v>
          </cell>
        </row>
      </sheetData>
      <sheetData sheetId="13811">
        <row r="1">
          <cell r="J1">
            <v>1.7453292519943295E-2</v>
          </cell>
        </row>
      </sheetData>
      <sheetData sheetId="13812">
        <row r="1">
          <cell r="J1">
            <v>1.7453292519943295E-2</v>
          </cell>
        </row>
      </sheetData>
      <sheetData sheetId="13813">
        <row r="1">
          <cell r="J1">
            <v>1.7453292519943295E-2</v>
          </cell>
        </row>
      </sheetData>
      <sheetData sheetId="13814">
        <row r="1">
          <cell r="J1">
            <v>1.7453292519943295E-2</v>
          </cell>
        </row>
      </sheetData>
      <sheetData sheetId="13815">
        <row r="1">
          <cell r="J1">
            <v>1.7453292519943295E-2</v>
          </cell>
        </row>
      </sheetData>
      <sheetData sheetId="13816">
        <row r="1">
          <cell r="J1">
            <v>1.7453292519943295E-2</v>
          </cell>
        </row>
      </sheetData>
      <sheetData sheetId="13817">
        <row r="1">
          <cell r="J1">
            <v>1.7453292519943295E-2</v>
          </cell>
        </row>
      </sheetData>
      <sheetData sheetId="13818">
        <row r="1">
          <cell r="J1">
            <v>1.7453292519943295E-2</v>
          </cell>
        </row>
      </sheetData>
      <sheetData sheetId="13819">
        <row r="1">
          <cell r="J1">
            <v>1.7453292519943295E-2</v>
          </cell>
        </row>
      </sheetData>
      <sheetData sheetId="13820">
        <row r="1">
          <cell r="J1">
            <v>1.7453292519943295E-2</v>
          </cell>
        </row>
      </sheetData>
      <sheetData sheetId="13821">
        <row r="1">
          <cell r="J1">
            <v>1.7453292519943295E-2</v>
          </cell>
        </row>
      </sheetData>
      <sheetData sheetId="13822">
        <row r="1">
          <cell r="J1">
            <v>1.7453292519943295E-2</v>
          </cell>
        </row>
      </sheetData>
      <sheetData sheetId="13823">
        <row r="1">
          <cell r="J1">
            <v>1.7453292519943295E-2</v>
          </cell>
        </row>
      </sheetData>
      <sheetData sheetId="13824">
        <row r="1">
          <cell r="J1">
            <v>1.7453292519943295E-2</v>
          </cell>
        </row>
      </sheetData>
      <sheetData sheetId="13825">
        <row r="1">
          <cell r="J1">
            <v>1.7453292519943295E-2</v>
          </cell>
        </row>
      </sheetData>
      <sheetData sheetId="13826">
        <row r="1">
          <cell r="J1">
            <v>1.7453292519943295E-2</v>
          </cell>
        </row>
      </sheetData>
      <sheetData sheetId="13827">
        <row r="1">
          <cell r="J1">
            <v>1.7453292519943295E-2</v>
          </cell>
        </row>
      </sheetData>
      <sheetData sheetId="13828">
        <row r="1">
          <cell r="J1">
            <v>1.7453292519943295E-2</v>
          </cell>
        </row>
      </sheetData>
      <sheetData sheetId="13829">
        <row r="1">
          <cell r="J1">
            <v>1.7453292519943295E-2</v>
          </cell>
        </row>
      </sheetData>
      <sheetData sheetId="13830">
        <row r="1">
          <cell r="J1">
            <v>1.7453292519943295E-2</v>
          </cell>
        </row>
      </sheetData>
      <sheetData sheetId="13831">
        <row r="1">
          <cell r="J1">
            <v>1.7453292519943295E-2</v>
          </cell>
        </row>
      </sheetData>
      <sheetData sheetId="13832">
        <row r="1">
          <cell r="J1">
            <v>1.7453292519943295E-2</v>
          </cell>
        </row>
      </sheetData>
      <sheetData sheetId="13833">
        <row r="1">
          <cell r="J1">
            <v>1.7453292519943295E-2</v>
          </cell>
        </row>
      </sheetData>
      <sheetData sheetId="13834">
        <row r="1">
          <cell r="J1">
            <v>1.7453292519943295E-2</v>
          </cell>
        </row>
      </sheetData>
      <sheetData sheetId="13835">
        <row r="1">
          <cell r="J1">
            <v>1.7453292519943295E-2</v>
          </cell>
        </row>
      </sheetData>
      <sheetData sheetId="13836">
        <row r="1">
          <cell r="J1">
            <v>1.7453292519943295E-2</v>
          </cell>
        </row>
      </sheetData>
      <sheetData sheetId="13837">
        <row r="1">
          <cell r="J1">
            <v>1.7453292519943295E-2</v>
          </cell>
        </row>
      </sheetData>
      <sheetData sheetId="13838">
        <row r="1">
          <cell r="J1">
            <v>1.7453292519943295E-2</v>
          </cell>
        </row>
      </sheetData>
      <sheetData sheetId="13839">
        <row r="1">
          <cell r="J1">
            <v>1.7453292519943295E-2</v>
          </cell>
        </row>
      </sheetData>
      <sheetData sheetId="13840">
        <row r="1">
          <cell r="J1">
            <v>1.7453292519943295E-2</v>
          </cell>
        </row>
      </sheetData>
      <sheetData sheetId="13841">
        <row r="1">
          <cell r="J1">
            <v>1.7453292519943295E-2</v>
          </cell>
        </row>
      </sheetData>
      <sheetData sheetId="13842">
        <row r="1">
          <cell r="J1">
            <v>1.7453292519943295E-2</v>
          </cell>
        </row>
      </sheetData>
      <sheetData sheetId="13843">
        <row r="1">
          <cell r="J1">
            <v>1.7453292519943295E-2</v>
          </cell>
        </row>
      </sheetData>
      <sheetData sheetId="13844">
        <row r="1">
          <cell r="J1">
            <v>1.7453292519943295E-2</v>
          </cell>
        </row>
      </sheetData>
      <sheetData sheetId="13845">
        <row r="1">
          <cell r="J1">
            <v>1.7453292519943295E-2</v>
          </cell>
        </row>
      </sheetData>
      <sheetData sheetId="13846">
        <row r="1">
          <cell r="J1">
            <v>1.7453292519943295E-2</v>
          </cell>
        </row>
      </sheetData>
      <sheetData sheetId="13847">
        <row r="1">
          <cell r="J1">
            <v>1.7453292519943295E-2</v>
          </cell>
        </row>
      </sheetData>
      <sheetData sheetId="13848">
        <row r="1">
          <cell r="J1">
            <v>1.7453292519943295E-2</v>
          </cell>
        </row>
      </sheetData>
      <sheetData sheetId="13849">
        <row r="1">
          <cell r="J1">
            <v>1.7453292519943295E-2</v>
          </cell>
        </row>
      </sheetData>
      <sheetData sheetId="13850">
        <row r="1">
          <cell r="J1">
            <v>1.7453292519943295E-2</v>
          </cell>
        </row>
      </sheetData>
      <sheetData sheetId="13851">
        <row r="1">
          <cell r="J1">
            <v>1.7453292519943295E-2</v>
          </cell>
        </row>
      </sheetData>
      <sheetData sheetId="13852">
        <row r="1">
          <cell r="J1">
            <v>1.7453292519943295E-2</v>
          </cell>
        </row>
      </sheetData>
      <sheetData sheetId="13853">
        <row r="1">
          <cell r="J1">
            <v>1.7453292519943295E-2</v>
          </cell>
        </row>
      </sheetData>
      <sheetData sheetId="13854">
        <row r="1">
          <cell r="J1">
            <v>1.7453292519943295E-2</v>
          </cell>
        </row>
      </sheetData>
      <sheetData sheetId="13855">
        <row r="1">
          <cell r="J1">
            <v>1.7453292519943295E-2</v>
          </cell>
        </row>
      </sheetData>
      <sheetData sheetId="13856">
        <row r="1">
          <cell r="J1">
            <v>1.7453292519943295E-2</v>
          </cell>
        </row>
      </sheetData>
      <sheetData sheetId="13857">
        <row r="1">
          <cell r="J1">
            <v>1.7453292519943295E-2</v>
          </cell>
        </row>
      </sheetData>
      <sheetData sheetId="13858">
        <row r="1">
          <cell r="J1">
            <v>1.7453292519943295E-2</v>
          </cell>
        </row>
      </sheetData>
      <sheetData sheetId="13859">
        <row r="1">
          <cell r="J1">
            <v>1.7453292519943295E-2</v>
          </cell>
        </row>
      </sheetData>
      <sheetData sheetId="13860">
        <row r="1">
          <cell r="J1">
            <v>1.7453292519943295E-2</v>
          </cell>
        </row>
      </sheetData>
      <sheetData sheetId="13861">
        <row r="1">
          <cell r="J1">
            <v>1.7453292519943295E-2</v>
          </cell>
        </row>
      </sheetData>
      <sheetData sheetId="13862">
        <row r="1">
          <cell r="J1">
            <v>1.7453292519943295E-2</v>
          </cell>
        </row>
      </sheetData>
      <sheetData sheetId="13863">
        <row r="1">
          <cell r="J1">
            <v>1.7453292519943295E-2</v>
          </cell>
        </row>
      </sheetData>
      <sheetData sheetId="13864">
        <row r="1">
          <cell r="J1">
            <v>1.7453292519943295E-2</v>
          </cell>
        </row>
      </sheetData>
      <sheetData sheetId="13865">
        <row r="1">
          <cell r="J1">
            <v>1.7453292519943295E-2</v>
          </cell>
        </row>
      </sheetData>
      <sheetData sheetId="13866">
        <row r="1">
          <cell r="J1">
            <v>1.7453292519943295E-2</v>
          </cell>
        </row>
      </sheetData>
      <sheetData sheetId="13867">
        <row r="1">
          <cell r="J1">
            <v>1.7453292519943295E-2</v>
          </cell>
        </row>
      </sheetData>
      <sheetData sheetId="13868">
        <row r="1">
          <cell r="J1">
            <v>1.7453292519943295E-2</v>
          </cell>
        </row>
      </sheetData>
      <sheetData sheetId="13869">
        <row r="1">
          <cell r="J1">
            <v>1.7453292519943295E-2</v>
          </cell>
        </row>
      </sheetData>
      <sheetData sheetId="13870">
        <row r="1">
          <cell r="J1">
            <v>1.7453292519943295E-2</v>
          </cell>
        </row>
      </sheetData>
      <sheetData sheetId="13871">
        <row r="1">
          <cell r="J1">
            <v>1.7453292519943295E-2</v>
          </cell>
        </row>
      </sheetData>
      <sheetData sheetId="13872">
        <row r="1">
          <cell r="J1">
            <v>1.7453292519943295E-2</v>
          </cell>
        </row>
      </sheetData>
      <sheetData sheetId="13873">
        <row r="1">
          <cell r="J1">
            <v>1.7453292519943295E-2</v>
          </cell>
        </row>
      </sheetData>
      <sheetData sheetId="13874">
        <row r="1">
          <cell r="J1">
            <v>1.7453292519943295E-2</v>
          </cell>
        </row>
      </sheetData>
      <sheetData sheetId="13875">
        <row r="1">
          <cell r="J1">
            <v>1.7453292519943295E-2</v>
          </cell>
        </row>
      </sheetData>
      <sheetData sheetId="13876">
        <row r="1">
          <cell r="J1">
            <v>1.7453292519943295E-2</v>
          </cell>
        </row>
      </sheetData>
      <sheetData sheetId="13877">
        <row r="1">
          <cell r="J1">
            <v>1.7453292519943295E-2</v>
          </cell>
        </row>
      </sheetData>
      <sheetData sheetId="13878">
        <row r="1">
          <cell r="J1">
            <v>1.7453292519943295E-2</v>
          </cell>
        </row>
      </sheetData>
      <sheetData sheetId="13879">
        <row r="1">
          <cell r="J1">
            <v>1.7453292519943295E-2</v>
          </cell>
        </row>
      </sheetData>
      <sheetData sheetId="13880">
        <row r="1">
          <cell r="J1">
            <v>1.7453292519943295E-2</v>
          </cell>
        </row>
      </sheetData>
      <sheetData sheetId="13881">
        <row r="1">
          <cell r="J1">
            <v>1.7453292519943295E-2</v>
          </cell>
        </row>
      </sheetData>
      <sheetData sheetId="13882">
        <row r="1">
          <cell r="J1">
            <v>1.7453292519943295E-2</v>
          </cell>
        </row>
      </sheetData>
      <sheetData sheetId="13883">
        <row r="1">
          <cell r="J1">
            <v>1.7453292519943295E-2</v>
          </cell>
        </row>
      </sheetData>
      <sheetData sheetId="13884">
        <row r="1">
          <cell r="J1">
            <v>1.7453292519943295E-2</v>
          </cell>
        </row>
      </sheetData>
      <sheetData sheetId="13885">
        <row r="1">
          <cell r="J1">
            <v>1.7453292519943295E-2</v>
          </cell>
        </row>
      </sheetData>
      <sheetData sheetId="13886">
        <row r="1">
          <cell r="J1">
            <v>1.7453292519943295E-2</v>
          </cell>
        </row>
      </sheetData>
      <sheetData sheetId="13887">
        <row r="1">
          <cell r="J1">
            <v>1.7453292519943295E-2</v>
          </cell>
        </row>
      </sheetData>
      <sheetData sheetId="13888">
        <row r="1">
          <cell r="J1">
            <v>1.7453292519943295E-2</v>
          </cell>
        </row>
      </sheetData>
      <sheetData sheetId="13889">
        <row r="1">
          <cell r="J1">
            <v>1.7453292519943295E-2</v>
          </cell>
        </row>
      </sheetData>
      <sheetData sheetId="13890">
        <row r="1">
          <cell r="J1">
            <v>1.7453292519943295E-2</v>
          </cell>
        </row>
      </sheetData>
      <sheetData sheetId="13891">
        <row r="1">
          <cell r="J1">
            <v>1.7453292519943295E-2</v>
          </cell>
        </row>
      </sheetData>
      <sheetData sheetId="13892">
        <row r="1">
          <cell r="J1">
            <v>1.7453292519943295E-2</v>
          </cell>
        </row>
      </sheetData>
      <sheetData sheetId="13893">
        <row r="1">
          <cell r="J1">
            <v>1.7453292519943295E-2</v>
          </cell>
        </row>
      </sheetData>
      <sheetData sheetId="13894">
        <row r="1">
          <cell r="J1">
            <v>1.7453292519943295E-2</v>
          </cell>
        </row>
      </sheetData>
      <sheetData sheetId="13895">
        <row r="1">
          <cell r="J1">
            <v>1.7453292519943295E-2</v>
          </cell>
        </row>
      </sheetData>
      <sheetData sheetId="13896">
        <row r="1">
          <cell r="J1">
            <v>1.7453292519943295E-2</v>
          </cell>
        </row>
      </sheetData>
      <sheetData sheetId="13897">
        <row r="1">
          <cell r="J1">
            <v>1.7453292519943295E-2</v>
          </cell>
        </row>
      </sheetData>
      <sheetData sheetId="13898">
        <row r="1">
          <cell r="J1">
            <v>1.7453292519943295E-2</v>
          </cell>
        </row>
      </sheetData>
      <sheetData sheetId="13899">
        <row r="1">
          <cell r="J1">
            <v>1.7453292519943295E-2</v>
          </cell>
        </row>
      </sheetData>
      <sheetData sheetId="13900">
        <row r="1">
          <cell r="J1">
            <v>1.7453292519943295E-2</v>
          </cell>
        </row>
      </sheetData>
      <sheetData sheetId="13901">
        <row r="1">
          <cell r="J1">
            <v>1.7453292519943295E-2</v>
          </cell>
        </row>
      </sheetData>
      <sheetData sheetId="13902">
        <row r="1">
          <cell r="J1">
            <v>1.7453292519943295E-2</v>
          </cell>
        </row>
      </sheetData>
      <sheetData sheetId="13903">
        <row r="1">
          <cell r="J1">
            <v>1.7453292519943295E-2</v>
          </cell>
        </row>
      </sheetData>
      <sheetData sheetId="13904">
        <row r="1">
          <cell r="J1">
            <v>1.7453292519943295E-2</v>
          </cell>
        </row>
      </sheetData>
      <sheetData sheetId="13905">
        <row r="1">
          <cell r="J1">
            <v>1.7453292519943295E-2</v>
          </cell>
        </row>
      </sheetData>
      <sheetData sheetId="13906">
        <row r="1">
          <cell r="J1">
            <v>1.7453292519943295E-2</v>
          </cell>
        </row>
      </sheetData>
      <sheetData sheetId="13907">
        <row r="1">
          <cell r="J1">
            <v>1.7453292519943295E-2</v>
          </cell>
        </row>
      </sheetData>
      <sheetData sheetId="13908">
        <row r="1">
          <cell r="J1">
            <v>1.7453292519943295E-2</v>
          </cell>
        </row>
      </sheetData>
      <sheetData sheetId="13909">
        <row r="1">
          <cell r="J1">
            <v>1.7453292519943295E-2</v>
          </cell>
        </row>
      </sheetData>
      <sheetData sheetId="13910">
        <row r="1">
          <cell r="J1">
            <v>1.7453292519943295E-2</v>
          </cell>
        </row>
      </sheetData>
      <sheetData sheetId="13911">
        <row r="1">
          <cell r="J1">
            <v>1.7453292519943295E-2</v>
          </cell>
        </row>
      </sheetData>
      <sheetData sheetId="13912">
        <row r="1">
          <cell r="J1">
            <v>1.7453292519943295E-2</v>
          </cell>
        </row>
      </sheetData>
      <sheetData sheetId="13913">
        <row r="1">
          <cell r="J1">
            <v>1.7453292519943295E-2</v>
          </cell>
        </row>
      </sheetData>
      <sheetData sheetId="13914">
        <row r="1">
          <cell r="J1">
            <v>1.7453292519943295E-2</v>
          </cell>
        </row>
      </sheetData>
      <sheetData sheetId="13915">
        <row r="1">
          <cell r="J1">
            <v>1.7453292519943295E-2</v>
          </cell>
        </row>
      </sheetData>
      <sheetData sheetId="13916">
        <row r="1">
          <cell r="J1">
            <v>1.7453292519943295E-2</v>
          </cell>
        </row>
      </sheetData>
      <sheetData sheetId="13917">
        <row r="1">
          <cell r="J1">
            <v>1.7453292519943295E-2</v>
          </cell>
        </row>
      </sheetData>
      <sheetData sheetId="13918">
        <row r="1">
          <cell r="J1">
            <v>1.7453292519943295E-2</v>
          </cell>
        </row>
      </sheetData>
      <sheetData sheetId="13919">
        <row r="1">
          <cell r="J1">
            <v>1.7453292519943295E-2</v>
          </cell>
        </row>
      </sheetData>
      <sheetData sheetId="13920">
        <row r="1">
          <cell r="J1">
            <v>1.7453292519943295E-2</v>
          </cell>
        </row>
      </sheetData>
      <sheetData sheetId="13921">
        <row r="1">
          <cell r="J1">
            <v>1.7453292519943295E-2</v>
          </cell>
        </row>
      </sheetData>
      <sheetData sheetId="13922">
        <row r="1">
          <cell r="J1">
            <v>1.7453292519943295E-2</v>
          </cell>
        </row>
      </sheetData>
      <sheetData sheetId="13923">
        <row r="1">
          <cell r="J1">
            <v>1.7453292519943295E-2</v>
          </cell>
        </row>
      </sheetData>
      <sheetData sheetId="13924">
        <row r="1">
          <cell r="J1">
            <v>1.7453292519943295E-2</v>
          </cell>
        </row>
      </sheetData>
      <sheetData sheetId="13925">
        <row r="1">
          <cell r="J1">
            <v>1.7453292519943295E-2</v>
          </cell>
        </row>
      </sheetData>
      <sheetData sheetId="13926">
        <row r="1">
          <cell r="J1">
            <v>1.7453292519943295E-2</v>
          </cell>
        </row>
      </sheetData>
      <sheetData sheetId="13927">
        <row r="1">
          <cell r="J1">
            <v>1.7453292519943295E-2</v>
          </cell>
        </row>
      </sheetData>
      <sheetData sheetId="13928">
        <row r="1">
          <cell r="J1">
            <v>1.7453292519943295E-2</v>
          </cell>
        </row>
      </sheetData>
      <sheetData sheetId="13929">
        <row r="1">
          <cell r="J1">
            <v>1.7453292519943295E-2</v>
          </cell>
        </row>
      </sheetData>
      <sheetData sheetId="13930">
        <row r="1">
          <cell r="J1">
            <v>1.7453292519943295E-2</v>
          </cell>
        </row>
      </sheetData>
      <sheetData sheetId="13931">
        <row r="1">
          <cell r="J1">
            <v>1.7453292519943295E-2</v>
          </cell>
        </row>
      </sheetData>
      <sheetData sheetId="13932">
        <row r="1">
          <cell r="J1">
            <v>1.7453292519943295E-2</v>
          </cell>
        </row>
      </sheetData>
      <sheetData sheetId="13933">
        <row r="1">
          <cell r="J1">
            <v>1.7453292519943295E-2</v>
          </cell>
        </row>
      </sheetData>
      <sheetData sheetId="13934">
        <row r="1">
          <cell r="J1">
            <v>1.7453292519943295E-2</v>
          </cell>
        </row>
      </sheetData>
      <sheetData sheetId="13935">
        <row r="1">
          <cell r="J1">
            <v>1.7453292519943295E-2</v>
          </cell>
        </row>
      </sheetData>
      <sheetData sheetId="13936">
        <row r="1">
          <cell r="J1">
            <v>1.7453292519943295E-2</v>
          </cell>
        </row>
      </sheetData>
      <sheetData sheetId="13937">
        <row r="1">
          <cell r="J1">
            <v>1.7453292519943295E-2</v>
          </cell>
        </row>
      </sheetData>
      <sheetData sheetId="13938">
        <row r="1">
          <cell r="J1">
            <v>1.7453292519943295E-2</v>
          </cell>
        </row>
      </sheetData>
      <sheetData sheetId="13939">
        <row r="1">
          <cell r="J1">
            <v>1.7453292519943295E-2</v>
          </cell>
        </row>
      </sheetData>
      <sheetData sheetId="13940">
        <row r="1">
          <cell r="J1">
            <v>1.7453292519943295E-2</v>
          </cell>
        </row>
      </sheetData>
      <sheetData sheetId="13941">
        <row r="1">
          <cell r="J1">
            <v>1.7453292519943295E-2</v>
          </cell>
        </row>
      </sheetData>
      <sheetData sheetId="13942">
        <row r="1">
          <cell r="J1">
            <v>1.7453292519943295E-2</v>
          </cell>
        </row>
      </sheetData>
      <sheetData sheetId="13943">
        <row r="1">
          <cell r="J1">
            <v>1.7453292519943295E-2</v>
          </cell>
        </row>
      </sheetData>
      <sheetData sheetId="13944">
        <row r="1">
          <cell r="J1">
            <v>1.7453292519943295E-2</v>
          </cell>
        </row>
      </sheetData>
      <sheetData sheetId="13945">
        <row r="1">
          <cell r="J1">
            <v>1.7453292519943295E-2</v>
          </cell>
        </row>
      </sheetData>
      <sheetData sheetId="13946">
        <row r="1">
          <cell r="J1">
            <v>1.7453292519943295E-2</v>
          </cell>
        </row>
      </sheetData>
      <sheetData sheetId="13947">
        <row r="1">
          <cell r="J1">
            <v>1.7453292519943295E-2</v>
          </cell>
        </row>
      </sheetData>
      <sheetData sheetId="13948">
        <row r="1">
          <cell r="J1">
            <v>1.7453292519943295E-2</v>
          </cell>
        </row>
      </sheetData>
      <sheetData sheetId="13949">
        <row r="1">
          <cell r="J1">
            <v>1.7453292519943295E-2</v>
          </cell>
        </row>
      </sheetData>
      <sheetData sheetId="13950">
        <row r="1">
          <cell r="J1">
            <v>1.7453292519943295E-2</v>
          </cell>
        </row>
      </sheetData>
      <sheetData sheetId="13951">
        <row r="1">
          <cell r="J1">
            <v>1.7453292519943295E-2</v>
          </cell>
        </row>
      </sheetData>
      <sheetData sheetId="13952">
        <row r="1">
          <cell r="J1">
            <v>1.7453292519943295E-2</v>
          </cell>
        </row>
      </sheetData>
      <sheetData sheetId="13953">
        <row r="1">
          <cell r="J1">
            <v>1.7453292519943295E-2</v>
          </cell>
        </row>
      </sheetData>
      <sheetData sheetId="13954">
        <row r="1">
          <cell r="J1">
            <v>1.7453292519943295E-2</v>
          </cell>
        </row>
      </sheetData>
      <sheetData sheetId="13955">
        <row r="1">
          <cell r="J1">
            <v>1.7453292519943295E-2</v>
          </cell>
        </row>
      </sheetData>
      <sheetData sheetId="13956">
        <row r="1">
          <cell r="J1">
            <v>1.7453292519943295E-2</v>
          </cell>
        </row>
      </sheetData>
      <sheetData sheetId="13957">
        <row r="1">
          <cell r="J1">
            <v>1.7453292519943295E-2</v>
          </cell>
        </row>
      </sheetData>
      <sheetData sheetId="13958">
        <row r="1">
          <cell r="J1">
            <v>1.7453292519943295E-2</v>
          </cell>
        </row>
      </sheetData>
      <sheetData sheetId="13959">
        <row r="1">
          <cell r="J1">
            <v>1.7453292519943295E-2</v>
          </cell>
        </row>
      </sheetData>
      <sheetData sheetId="13960">
        <row r="1">
          <cell r="J1">
            <v>1.7453292519943295E-2</v>
          </cell>
        </row>
      </sheetData>
      <sheetData sheetId="13961">
        <row r="1">
          <cell r="J1">
            <v>1.7453292519943295E-2</v>
          </cell>
        </row>
      </sheetData>
      <sheetData sheetId="13962">
        <row r="1">
          <cell r="J1">
            <v>1.7453292519943295E-2</v>
          </cell>
        </row>
      </sheetData>
      <sheetData sheetId="13963">
        <row r="1">
          <cell r="J1">
            <v>1.7453292519943295E-2</v>
          </cell>
        </row>
      </sheetData>
      <sheetData sheetId="13964">
        <row r="1">
          <cell r="J1">
            <v>1.7453292519943295E-2</v>
          </cell>
        </row>
      </sheetData>
      <sheetData sheetId="13965">
        <row r="1">
          <cell r="J1">
            <v>1.7453292519943295E-2</v>
          </cell>
        </row>
      </sheetData>
      <sheetData sheetId="13966">
        <row r="1">
          <cell r="J1">
            <v>1.7453292519943295E-2</v>
          </cell>
        </row>
      </sheetData>
      <sheetData sheetId="13967">
        <row r="1">
          <cell r="J1">
            <v>1.7453292519943295E-2</v>
          </cell>
        </row>
      </sheetData>
      <sheetData sheetId="13968">
        <row r="1">
          <cell r="J1">
            <v>1.7453292519943295E-2</v>
          </cell>
        </row>
      </sheetData>
      <sheetData sheetId="13969">
        <row r="1">
          <cell r="J1">
            <v>1.7453292519943295E-2</v>
          </cell>
        </row>
      </sheetData>
      <sheetData sheetId="13970">
        <row r="1">
          <cell r="J1">
            <v>1.7453292519943295E-2</v>
          </cell>
        </row>
      </sheetData>
      <sheetData sheetId="13971">
        <row r="1">
          <cell r="J1">
            <v>1.7453292519943295E-2</v>
          </cell>
        </row>
      </sheetData>
      <sheetData sheetId="13972">
        <row r="1">
          <cell r="J1">
            <v>1.7453292519943295E-2</v>
          </cell>
        </row>
      </sheetData>
      <sheetData sheetId="13973">
        <row r="1">
          <cell r="J1">
            <v>1.7453292519943295E-2</v>
          </cell>
        </row>
      </sheetData>
      <sheetData sheetId="13974">
        <row r="1">
          <cell r="J1">
            <v>1.7453292519943295E-2</v>
          </cell>
        </row>
      </sheetData>
      <sheetData sheetId="13975">
        <row r="1">
          <cell r="J1">
            <v>1.7453292519943295E-2</v>
          </cell>
        </row>
      </sheetData>
      <sheetData sheetId="13976">
        <row r="1">
          <cell r="J1">
            <v>1.7453292519943295E-2</v>
          </cell>
        </row>
      </sheetData>
      <sheetData sheetId="13977">
        <row r="1">
          <cell r="J1">
            <v>1.7453292519943295E-2</v>
          </cell>
        </row>
      </sheetData>
      <sheetData sheetId="13978">
        <row r="1">
          <cell r="J1">
            <v>1.7453292519943295E-2</v>
          </cell>
        </row>
      </sheetData>
      <sheetData sheetId="13979">
        <row r="1">
          <cell r="J1">
            <v>1.7453292519943295E-2</v>
          </cell>
        </row>
      </sheetData>
      <sheetData sheetId="13980">
        <row r="1">
          <cell r="J1">
            <v>1.7453292519943295E-2</v>
          </cell>
        </row>
      </sheetData>
      <sheetData sheetId="13981">
        <row r="1">
          <cell r="J1">
            <v>1.7453292519943295E-2</v>
          </cell>
        </row>
      </sheetData>
      <sheetData sheetId="13982">
        <row r="1">
          <cell r="J1">
            <v>1.7453292519943295E-2</v>
          </cell>
        </row>
      </sheetData>
      <sheetData sheetId="13983">
        <row r="1">
          <cell r="J1">
            <v>1.7453292519943295E-2</v>
          </cell>
        </row>
      </sheetData>
      <sheetData sheetId="13984">
        <row r="1">
          <cell r="J1">
            <v>1.7453292519943295E-2</v>
          </cell>
        </row>
      </sheetData>
      <sheetData sheetId="13985">
        <row r="1">
          <cell r="J1">
            <v>1.7453292519943295E-2</v>
          </cell>
        </row>
      </sheetData>
      <sheetData sheetId="13986">
        <row r="1">
          <cell r="J1">
            <v>1.7453292519943295E-2</v>
          </cell>
        </row>
      </sheetData>
      <sheetData sheetId="13987">
        <row r="1">
          <cell r="J1">
            <v>1.7453292519943295E-2</v>
          </cell>
        </row>
      </sheetData>
      <sheetData sheetId="13988">
        <row r="1">
          <cell r="J1">
            <v>1.7453292519943295E-2</v>
          </cell>
        </row>
      </sheetData>
      <sheetData sheetId="13989">
        <row r="1">
          <cell r="J1">
            <v>1.7453292519943295E-2</v>
          </cell>
        </row>
      </sheetData>
      <sheetData sheetId="13990">
        <row r="1">
          <cell r="J1">
            <v>1.7453292519943295E-2</v>
          </cell>
        </row>
      </sheetData>
      <sheetData sheetId="13991">
        <row r="1">
          <cell r="J1">
            <v>1.7453292519943295E-2</v>
          </cell>
        </row>
      </sheetData>
      <sheetData sheetId="13992">
        <row r="1">
          <cell r="J1">
            <v>1.7453292519943295E-2</v>
          </cell>
        </row>
      </sheetData>
      <sheetData sheetId="13993">
        <row r="1">
          <cell r="J1">
            <v>1.7453292519943295E-2</v>
          </cell>
        </row>
      </sheetData>
      <sheetData sheetId="13994">
        <row r="1">
          <cell r="J1">
            <v>1.7453292519943295E-2</v>
          </cell>
        </row>
      </sheetData>
      <sheetData sheetId="13995">
        <row r="1">
          <cell r="J1">
            <v>1.7453292519943295E-2</v>
          </cell>
        </row>
      </sheetData>
      <sheetData sheetId="13996">
        <row r="1">
          <cell r="J1">
            <v>1.7453292519943295E-2</v>
          </cell>
        </row>
      </sheetData>
      <sheetData sheetId="13997">
        <row r="1">
          <cell r="J1">
            <v>1.7453292519943295E-2</v>
          </cell>
        </row>
      </sheetData>
      <sheetData sheetId="13998">
        <row r="1">
          <cell r="J1">
            <v>1.7453292519943295E-2</v>
          </cell>
        </row>
      </sheetData>
      <sheetData sheetId="13999">
        <row r="1">
          <cell r="J1">
            <v>1.7453292519943295E-2</v>
          </cell>
        </row>
      </sheetData>
      <sheetData sheetId="14000">
        <row r="1">
          <cell r="J1">
            <v>1.7453292519943295E-2</v>
          </cell>
        </row>
      </sheetData>
      <sheetData sheetId="14001">
        <row r="1">
          <cell r="J1">
            <v>1.7453292519943295E-2</v>
          </cell>
        </row>
      </sheetData>
      <sheetData sheetId="14002">
        <row r="1">
          <cell r="J1">
            <v>1.7453292519943295E-2</v>
          </cell>
        </row>
      </sheetData>
      <sheetData sheetId="14003">
        <row r="1">
          <cell r="J1">
            <v>1.7453292519943295E-2</v>
          </cell>
        </row>
      </sheetData>
      <sheetData sheetId="14004">
        <row r="1">
          <cell r="J1">
            <v>1.7453292519943295E-2</v>
          </cell>
        </row>
      </sheetData>
      <sheetData sheetId="14005">
        <row r="1">
          <cell r="J1">
            <v>1.7453292519943295E-2</v>
          </cell>
        </row>
      </sheetData>
      <sheetData sheetId="14006">
        <row r="1">
          <cell r="J1">
            <v>1.7453292519943295E-2</v>
          </cell>
        </row>
      </sheetData>
      <sheetData sheetId="14007">
        <row r="1">
          <cell r="J1">
            <v>1.7453292519943295E-2</v>
          </cell>
        </row>
      </sheetData>
      <sheetData sheetId="14008">
        <row r="1">
          <cell r="J1">
            <v>1.7453292519943295E-2</v>
          </cell>
        </row>
      </sheetData>
      <sheetData sheetId="14009">
        <row r="1">
          <cell r="J1">
            <v>1.7453292519943295E-2</v>
          </cell>
        </row>
      </sheetData>
      <sheetData sheetId="14010">
        <row r="1">
          <cell r="J1">
            <v>1.7453292519943295E-2</v>
          </cell>
        </row>
      </sheetData>
      <sheetData sheetId="14011">
        <row r="1">
          <cell r="J1">
            <v>1.7453292519943295E-2</v>
          </cell>
        </row>
      </sheetData>
      <sheetData sheetId="14012">
        <row r="1">
          <cell r="J1">
            <v>1.7453292519943295E-2</v>
          </cell>
        </row>
      </sheetData>
      <sheetData sheetId="14013">
        <row r="1">
          <cell r="J1">
            <v>1.7453292519943295E-2</v>
          </cell>
        </row>
      </sheetData>
      <sheetData sheetId="14014">
        <row r="1">
          <cell r="J1">
            <v>1.7453292519943295E-2</v>
          </cell>
        </row>
      </sheetData>
      <sheetData sheetId="14015">
        <row r="1">
          <cell r="J1">
            <v>1.7453292519943295E-2</v>
          </cell>
        </row>
      </sheetData>
      <sheetData sheetId="14016">
        <row r="1">
          <cell r="J1">
            <v>1.7453292519943295E-2</v>
          </cell>
        </row>
      </sheetData>
      <sheetData sheetId="14017">
        <row r="1">
          <cell r="J1">
            <v>1.7453292519943295E-2</v>
          </cell>
        </row>
      </sheetData>
      <sheetData sheetId="14018">
        <row r="1">
          <cell r="J1">
            <v>1.7453292519943295E-2</v>
          </cell>
        </row>
      </sheetData>
      <sheetData sheetId="14019">
        <row r="1">
          <cell r="J1">
            <v>1.7453292519943295E-2</v>
          </cell>
        </row>
      </sheetData>
      <sheetData sheetId="14020">
        <row r="1">
          <cell r="J1">
            <v>1.7453292519943295E-2</v>
          </cell>
        </row>
      </sheetData>
      <sheetData sheetId="14021">
        <row r="1">
          <cell r="J1">
            <v>1.7453292519943295E-2</v>
          </cell>
        </row>
      </sheetData>
      <sheetData sheetId="14022">
        <row r="1">
          <cell r="J1">
            <v>1.7453292519943295E-2</v>
          </cell>
        </row>
      </sheetData>
      <sheetData sheetId="14023">
        <row r="1">
          <cell r="J1">
            <v>1.7453292519943295E-2</v>
          </cell>
        </row>
      </sheetData>
      <sheetData sheetId="14024">
        <row r="1">
          <cell r="J1">
            <v>1.7453292519943295E-2</v>
          </cell>
        </row>
      </sheetData>
      <sheetData sheetId="14025">
        <row r="1">
          <cell r="J1">
            <v>1.7453292519943295E-2</v>
          </cell>
        </row>
      </sheetData>
      <sheetData sheetId="14026">
        <row r="1">
          <cell r="J1">
            <v>1.7453292519943295E-2</v>
          </cell>
        </row>
      </sheetData>
      <sheetData sheetId="14027">
        <row r="1">
          <cell r="J1">
            <v>1.7453292519943295E-2</v>
          </cell>
        </row>
      </sheetData>
      <sheetData sheetId="14028">
        <row r="1">
          <cell r="J1">
            <v>1.7453292519943295E-2</v>
          </cell>
        </row>
      </sheetData>
      <sheetData sheetId="14029">
        <row r="1">
          <cell r="J1">
            <v>1.7453292519943295E-2</v>
          </cell>
        </row>
      </sheetData>
      <sheetData sheetId="14030">
        <row r="1">
          <cell r="J1">
            <v>1.7453292519943295E-2</v>
          </cell>
        </row>
      </sheetData>
      <sheetData sheetId="14031">
        <row r="1">
          <cell r="J1">
            <v>1.7453292519943295E-2</v>
          </cell>
        </row>
      </sheetData>
      <sheetData sheetId="14032">
        <row r="1">
          <cell r="J1">
            <v>1.7453292519943295E-2</v>
          </cell>
        </row>
      </sheetData>
      <sheetData sheetId="14033">
        <row r="1">
          <cell r="J1">
            <v>1.7453292519943295E-2</v>
          </cell>
        </row>
      </sheetData>
      <sheetData sheetId="14034">
        <row r="1">
          <cell r="J1">
            <v>1.7453292519943295E-2</v>
          </cell>
        </row>
      </sheetData>
      <sheetData sheetId="14035">
        <row r="1">
          <cell r="J1">
            <v>1.7453292519943295E-2</v>
          </cell>
        </row>
      </sheetData>
      <sheetData sheetId="14036">
        <row r="1">
          <cell r="J1">
            <v>1.7453292519943295E-2</v>
          </cell>
        </row>
      </sheetData>
      <sheetData sheetId="14037">
        <row r="1">
          <cell r="J1">
            <v>1.7453292519943295E-2</v>
          </cell>
        </row>
      </sheetData>
      <sheetData sheetId="14038">
        <row r="1">
          <cell r="J1">
            <v>1.7453292519943295E-2</v>
          </cell>
        </row>
      </sheetData>
      <sheetData sheetId="14039">
        <row r="1">
          <cell r="J1">
            <v>1.7453292519943295E-2</v>
          </cell>
        </row>
      </sheetData>
      <sheetData sheetId="14040">
        <row r="1">
          <cell r="J1">
            <v>1.7453292519943295E-2</v>
          </cell>
        </row>
      </sheetData>
      <sheetData sheetId="14041">
        <row r="1">
          <cell r="J1">
            <v>1.7453292519943295E-2</v>
          </cell>
        </row>
      </sheetData>
      <sheetData sheetId="14042">
        <row r="1">
          <cell r="J1">
            <v>1.7453292519943295E-2</v>
          </cell>
        </row>
      </sheetData>
      <sheetData sheetId="14043">
        <row r="1">
          <cell r="J1">
            <v>1.7453292519943295E-2</v>
          </cell>
        </row>
      </sheetData>
      <sheetData sheetId="14044">
        <row r="1">
          <cell r="J1">
            <v>1.7453292519943295E-2</v>
          </cell>
        </row>
      </sheetData>
      <sheetData sheetId="14045">
        <row r="1">
          <cell r="J1">
            <v>1.7453292519943295E-2</v>
          </cell>
        </row>
      </sheetData>
      <sheetData sheetId="14046">
        <row r="1">
          <cell r="J1">
            <v>1.7453292519943295E-2</v>
          </cell>
        </row>
      </sheetData>
      <sheetData sheetId="14047">
        <row r="1">
          <cell r="J1">
            <v>1.7453292519943295E-2</v>
          </cell>
        </row>
      </sheetData>
      <sheetData sheetId="14048">
        <row r="1">
          <cell r="J1">
            <v>1.7453292519943295E-2</v>
          </cell>
        </row>
      </sheetData>
      <sheetData sheetId="14049">
        <row r="1">
          <cell r="J1">
            <v>1.7453292519943295E-2</v>
          </cell>
        </row>
      </sheetData>
      <sheetData sheetId="14050">
        <row r="1">
          <cell r="J1">
            <v>1.7453292519943295E-2</v>
          </cell>
        </row>
      </sheetData>
      <sheetData sheetId="14051">
        <row r="1">
          <cell r="J1">
            <v>1.7453292519943295E-2</v>
          </cell>
        </row>
      </sheetData>
      <sheetData sheetId="14052">
        <row r="1">
          <cell r="J1">
            <v>1.7453292519943295E-2</v>
          </cell>
        </row>
      </sheetData>
      <sheetData sheetId="14053">
        <row r="1">
          <cell r="J1">
            <v>1.7453292519943295E-2</v>
          </cell>
        </row>
      </sheetData>
      <sheetData sheetId="14054">
        <row r="1">
          <cell r="J1">
            <v>1.7453292519943295E-2</v>
          </cell>
        </row>
      </sheetData>
      <sheetData sheetId="14055">
        <row r="1">
          <cell r="J1">
            <v>1.7453292519943295E-2</v>
          </cell>
        </row>
      </sheetData>
      <sheetData sheetId="14056">
        <row r="1">
          <cell r="J1">
            <v>1.7453292519943295E-2</v>
          </cell>
        </row>
      </sheetData>
      <sheetData sheetId="14057">
        <row r="1">
          <cell r="J1">
            <v>1.7453292519943295E-2</v>
          </cell>
        </row>
      </sheetData>
      <sheetData sheetId="14058">
        <row r="1">
          <cell r="J1">
            <v>1.7453292519943295E-2</v>
          </cell>
        </row>
      </sheetData>
      <sheetData sheetId="14059">
        <row r="1">
          <cell r="J1">
            <v>1.7453292519943295E-2</v>
          </cell>
        </row>
      </sheetData>
      <sheetData sheetId="14060">
        <row r="1">
          <cell r="J1">
            <v>1.7453292519943295E-2</v>
          </cell>
        </row>
      </sheetData>
      <sheetData sheetId="14061">
        <row r="1">
          <cell r="J1">
            <v>1.7453292519943295E-2</v>
          </cell>
        </row>
      </sheetData>
      <sheetData sheetId="14062">
        <row r="1">
          <cell r="J1">
            <v>1.7453292519943295E-2</v>
          </cell>
        </row>
      </sheetData>
      <sheetData sheetId="14063">
        <row r="1">
          <cell r="J1">
            <v>1.7453292519943295E-2</v>
          </cell>
        </row>
      </sheetData>
      <sheetData sheetId="14064">
        <row r="1">
          <cell r="J1">
            <v>1.7453292519943295E-2</v>
          </cell>
        </row>
      </sheetData>
      <sheetData sheetId="14065">
        <row r="1">
          <cell r="J1">
            <v>1.7453292519943295E-2</v>
          </cell>
        </row>
      </sheetData>
      <sheetData sheetId="14066">
        <row r="1">
          <cell r="J1">
            <v>1.7453292519943295E-2</v>
          </cell>
        </row>
      </sheetData>
      <sheetData sheetId="14067">
        <row r="1">
          <cell r="J1">
            <v>1.7453292519943295E-2</v>
          </cell>
        </row>
      </sheetData>
      <sheetData sheetId="14068">
        <row r="1">
          <cell r="J1">
            <v>1.7453292519943295E-2</v>
          </cell>
        </row>
      </sheetData>
      <sheetData sheetId="14069">
        <row r="1">
          <cell r="J1">
            <v>1.7453292519943295E-2</v>
          </cell>
        </row>
      </sheetData>
      <sheetData sheetId="14070">
        <row r="1">
          <cell r="J1">
            <v>1.7453292519943295E-2</v>
          </cell>
        </row>
      </sheetData>
      <sheetData sheetId="14071">
        <row r="1">
          <cell r="J1">
            <v>1.7453292519943295E-2</v>
          </cell>
        </row>
      </sheetData>
      <sheetData sheetId="14072">
        <row r="1">
          <cell r="J1">
            <v>1.7453292519943295E-2</v>
          </cell>
        </row>
      </sheetData>
      <sheetData sheetId="14073">
        <row r="1">
          <cell r="J1">
            <v>1.7453292519943295E-2</v>
          </cell>
        </row>
      </sheetData>
      <sheetData sheetId="14074">
        <row r="1">
          <cell r="J1">
            <v>1.7453292519943295E-2</v>
          </cell>
        </row>
      </sheetData>
      <sheetData sheetId="14075">
        <row r="1">
          <cell r="J1">
            <v>1.7453292519943295E-2</v>
          </cell>
        </row>
      </sheetData>
      <sheetData sheetId="14076">
        <row r="1">
          <cell r="J1">
            <v>1.7453292519943295E-2</v>
          </cell>
        </row>
      </sheetData>
      <sheetData sheetId="14077">
        <row r="1">
          <cell r="J1">
            <v>1.7453292519943295E-2</v>
          </cell>
        </row>
      </sheetData>
      <sheetData sheetId="14078">
        <row r="1">
          <cell r="J1">
            <v>1.7453292519943295E-2</v>
          </cell>
        </row>
      </sheetData>
      <sheetData sheetId="14079">
        <row r="1">
          <cell r="J1">
            <v>1.7453292519943295E-2</v>
          </cell>
        </row>
      </sheetData>
      <sheetData sheetId="14080">
        <row r="1">
          <cell r="J1">
            <v>1.7453292519943295E-2</v>
          </cell>
        </row>
      </sheetData>
      <sheetData sheetId="14081">
        <row r="1">
          <cell r="J1">
            <v>1.7453292519943295E-2</v>
          </cell>
        </row>
      </sheetData>
      <sheetData sheetId="14082">
        <row r="1">
          <cell r="J1">
            <v>1.7453292519943295E-2</v>
          </cell>
        </row>
      </sheetData>
      <sheetData sheetId="14083">
        <row r="1">
          <cell r="J1">
            <v>1.7453292519943295E-2</v>
          </cell>
        </row>
      </sheetData>
      <sheetData sheetId="14084">
        <row r="1">
          <cell r="J1">
            <v>1.7453292519943295E-2</v>
          </cell>
        </row>
      </sheetData>
      <sheetData sheetId="14085">
        <row r="1">
          <cell r="J1">
            <v>1.7453292519943295E-2</v>
          </cell>
        </row>
      </sheetData>
      <sheetData sheetId="14086">
        <row r="1">
          <cell r="J1">
            <v>1.7453292519943295E-2</v>
          </cell>
        </row>
      </sheetData>
      <sheetData sheetId="14087">
        <row r="1">
          <cell r="J1">
            <v>1.7453292519943295E-2</v>
          </cell>
        </row>
      </sheetData>
      <sheetData sheetId="14088">
        <row r="1">
          <cell r="J1">
            <v>1.7453292519943295E-2</v>
          </cell>
        </row>
      </sheetData>
      <sheetData sheetId="14089">
        <row r="1">
          <cell r="J1">
            <v>1.7453292519943295E-2</v>
          </cell>
        </row>
      </sheetData>
      <sheetData sheetId="14090">
        <row r="1">
          <cell r="J1">
            <v>1.7453292519943295E-2</v>
          </cell>
        </row>
      </sheetData>
      <sheetData sheetId="14091">
        <row r="1">
          <cell r="J1">
            <v>1.7453292519943295E-2</v>
          </cell>
        </row>
      </sheetData>
      <sheetData sheetId="14092">
        <row r="1">
          <cell r="J1">
            <v>1.7453292519943295E-2</v>
          </cell>
        </row>
      </sheetData>
      <sheetData sheetId="14093">
        <row r="1">
          <cell r="J1">
            <v>1.7453292519943295E-2</v>
          </cell>
        </row>
      </sheetData>
      <sheetData sheetId="14094">
        <row r="1">
          <cell r="J1">
            <v>1.7453292519943295E-2</v>
          </cell>
        </row>
      </sheetData>
      <sheetData sheetId="14095">
        <row r="1">
          <cell r="J1">
            <v>1.7453292519943295E-2</v>
          </cell>
        </row>
      </sheetData>
      <sheetData sheetId="14096">
        <row r="1">
          <cell r="J1">
            <v>1.7453292519943295E-2</v>
          </cell>
        </row>
      </sheetData>
      <sheetData sheetId="14097">
        <row r="1">
          <cell r="J1">
            <v>1.7453292519943295E-2</v>
          </cell>
        </row>
      </sheetData>
      <sheetData sheetId="14098">
        <row r="1">
          <cell r="J1">
            <v>1.7453292519943295E-2</v>
          </cell>
        </row>
      </sheetData>
      <sheetData sheetId="14099">
        <row r="1">
          <cell r="J1">
            <v>1.7453292519943295E-2</v>
          </cell>
        </row>
      </sheetData>
      <sheetData sheetId="14100">
        <row r="1">
          <cell r="J1">
            <v>1.7453292519943295E-2</v>
          </cell>
        </row>
      </sheetData>
      <sheetData sheetId="14101">
        <row r="1">
          <cell r="J1">
            <v>1.7453292519943295E-2</v>
          </cell>
        </row>
      </sheetData>
      <sheetData sheetId="14102">
        <row r="1">
          <cell r="J1">
            <v>1.7453292519943295E-2</v>
          </cell>
        </row>
      </sheetData>
      <sheetData sheetId="14103">
        <row r="1">
          <cell r="J1">
            <v>1.7453292519943295E-2</v>
          </cell>
        </row>
      </sheetData>
      <sheetData sheetId="14104">
        <row r="1">
          <cell r="J1">
            <v>1.7453292519943295E-2</v>
          </cell>
        </row>
      </sheetData>
      <sheetData sheetId="14105">
        <row r="1">
          <cell r="J1">
            <v>1.7453292519943295E-2</v>
          </cell>
        </row>
      </sheetData>
      <sheetData sheetId="14106">
        <row r="1">
          <cell r="J1">
            <v>1.7453292519943295E-2</v>
          </cell>
        </row>
      </sheetData>
      <sheetData sheetId="14107">
        <row r="1">
          <cell r="J1">
            <v>1.7453292519943295E-2</v>
          </cell>
        </row>
      </sheetData>
      <sheetData sheetId="14108">
        <row r="1">
          <cell r="J1">
            <v>1.7453292519943295E-2</v>
          </cell>
        </row>
      </sheetData>
      <sheetData sheetId="14109">
        <row r="1">
          <cell r="J1">
            <v>1.7453292519943295E-2</v>
          </cell>
        </row>
      </sheetData>
      <sheetData sheetId="14110">
        <row r="1">
          <cell r="J1">
            <v>1.7453292519943295E-2</v>
          </cell>
        </row>
      </sheetData>
      <sheetData sheetId="14111">
        <row r="1">
          <cell r="J1">
            <v>1.7453292519943295E-2</v>
          </cell>
        </row>
      </sheetData>
      <sheetData sheetId="14112">
        <row r="1">
          <cell r="J1">
            <v>1.7453292519943295E-2</v>
          </cell>
        </row>
      </sheetData>
      <sheetData sheetId="14113">
        <row r="1">
          <cell r="J1">
            <v>1.7453292519943295E-2</v>
          </cell>
        </row>
      </sheetData>
      <sheetData sheetId="14114">
        <row r="1">
          <cell r="J1">
            <v>1.7453292519943295E-2</v>
          </cell>
        </row>
      </sheetData>
      <sheetData sheetId="14115">
        <row r="1">
          <cell r="J1">
            <v>1.7453292519943295E-2</v>
          </cell>
        </row>
      </sheetData>
      <sheetData sheetId="14116">
        <row r="1">
          <cell r="J1">
            <v>1.7453292519943295E-2</v>
          </cell>
        </row>
      </sheetData>
      <sheetData sheetId="14117">
        <row r="1">
          <cell r="J1">
            <v>1.7453292519943295E-2</v>
          </cell>
        </row>
      </sheetData>
      <sheetData sheetId="14118">
        <row r="1">
          <cell r="J1">
            <v>1.7453292519943295E-2</v>
          </cell>
        </row>
      </sheetData>
      <sheetData sheetId="14119">
        <row r="1">
          <cell r="J1">
            <v>1.7453292519943295E-2</v>
          </cell>
        </row>
      </sheetData>
      <sheetData sheetId="14120">
        <row r="1">
          <cell r="J1">
            <v>1.7453292519943295E-2</v>
          </cell>
        </row>
      </sheetData>
      <sheetData sheetId="14121">
        <row r="1">
          <cell r="J1">
            <v>1.7453292519943295E-2</v>
          </cell>
        </row>
      </sheetData>
      <sheetData sheetId="14122">
        <row r="1">
          <cell r="J1">
            <v>1.7453292519943295E-2</v>
          </cell>
        </row>
      </sheetData>
      <sheetData sheetId="14123">
        <row r="1">
          <cell r="J1">
            <v>1.7453292519943295E-2</v>
          </cell>
        </row>
      </sheetData>
      <sheetData sheetId="14124">
        <row r="1">
          <cell r="J1">
            <v>1.7453292519943295E-2</v>
          </cell>
        </row>
      </sheetData>
      <sheetData sheetId="14125">
        <row r="1">
          <cell r="J1">
            <v>1.7453292519943295E-2</v>
          </cell>
        </row>
      </sheetData>
      <sheetData sheetId="14126">
        <row r="1">
          <cell r="J1">
            <v>1.7453292519943295E-2</v>
          </cell>
        </row>
      </sheetData>
      <sheetData sheetId="14127">
        <row r="1">
          <cell r="J1">
            <v>1.7453292519943295E-2</v>
          </cell>
        </row>
      </sheetData>
      <sheetData sheetId="14128">
        <row r="1">
          <cell r="J1">
            <v>1.7453292519943295E-2</v>
          </cell>
        </row>
      </sheetData>
      <sheetData sheetId="14129">
        <row r="1">
          <cell r="J1">
            <v>1.7453292519943295E-2</v>
          </cell>
        </row>
      </sheetData>
      <sheetData sheetId="14130">
        <row r="1">
          <cell r="J1">
            <v>1.7453292519943295E-2</v>
          </cell>
        </row>
      </sheetData>
      <sheetData sheetId="14131">
        <row r="1">
          <cell r="J1">
            <v>1.7453292519943295E-2</v>
          </cell>
        </row>
      </sheetData>
      <sheetData sheetId="14132">
        <row r="1">
          <cell r="J1">
            <v>1.7453292519943295E-2</v>
          </cell>
        </row>
      </sheetData>
      <sheetData sheetId="14133">
        <row r="1">
          <cell r="J1">
            <v>1.7453292519943295E-2</v>
          </cell>
        </row>
      </sheetData>
      <sheetData sheetId="14134">
        <row r="1">
          <cell r="J1">
            <v>1.7453292519943295E-2</v>
          </cell>
        </row>
      </sheetData>
      <sheetData sheetId="14135">
        <row r="1">
          <cell r="J1">
            <v>1.7453292519943295E-2</v>
          </cell>
        </row>
      </sheetData>
      <sheetData sheetId="14136">
        <row r="1">
          <cell r="J1">
            <v>1.7453292519943295E-2</v>
          </cell>
        </row>
      </sheetData>
      <sheetData sheetId="14137">
        <row r="1">
          <cell r="J1">
            <v>1.7453292519943295E-2</v>
          </cell>
        </row>
      </sheetData>
      <sheetData sheetId="14138">
        <row r="1">
          <cell r="J1">
            <v>1.7453292519943295E-2</v>
          </cell>
        </row>
      </sheetData>
      <sheetData sheetId="14139">
        <row r="1">
          <cell r="J1">
            <v>1.7453292519943295E-2</v>
          </cell>
        </row>
      </sheetData>
      <sheetData sheetId="14140">
        <row r="1">
          <cell r="J1">
            <v>1.7453292519943295E-2</v>
          </cell>
        </row>
      </sheetData>
      <sheetData sheetId="14141">
        <row r="1">
          <cell r="J1">
            <v>1.7453292519943295E-2</v>
          </cell>
        </row>
      </sheetData>
      <sheetData sheetId="14142">
        <row r="1">
          <cell r="J1">
            <v>1.7453292519943295E-2</v>
          </cell>
        </row>
      </sheetData>
      <sheetData sheetId="14143">
        <row r="1">
          <cell r="J1">
            <v>1.7453292519943295E-2</v>
          </cell>
        </row>
      </sheetData>
      <sheetData sheetId="14144">
        <row r="1">
          <cell r="J1">
            <v>1.7453292519943295E-2</v>
          </cell>
        </row>
      </sheetData>
      <sheetData sheetId="14145">
        <row r="1">
          <cell r="J1">
            <v>1.7453292519943295E-2</v>
          </cell>
        </row>
      </sheetData>
      <sheetData sheetId="14146">
        <row r="1">
          <cell r="J1">
            <v>1.7453292519943295E-2</v>
          </cell>
        </row>
      </sheetData>
      <sheetData sheetId="14147">
        <row r="1">
          <cell r="J1">
            <v>1.7453292519943295E-2</v>
          </cell>
        </row>
      </sheetData>
      <sheetData sheetId="14148">
        <row r="1">
          <cell r="J1">
            <v>1.7453292519943295E-2</v>
          </cell>
        </row>
      </sheetData>
      <sheetData sheetId="14149">
        <row r="1">
          <cell r="J1">
            <v>1.7453292519943295E-2</v>
          </cell>
        </row>
      </sheetData>
      <sheetData sheetId="14150">
        <row r="1">
          <cell r="J1">
            <v>1.7453292519943295E-2</v>
          </cell>
        </row>
      </sheetData>
      <sheetData sheetId="14151">
        <row r="1">
          <cell r="J1">
            <v>1.7453292519943295E-2</v>
          </cell>
        </row>
      </sheetData>
      <sheetData sheetId="14152">
        <row r="1">
          <cell r="J1">
            <v>1.7453292519943295E-2</v>
          </cell>
        </row>
      </sheetData>
      <sheetData sheetId="14153">
        <row r="1">
          <cell r="J1">
            <v>1.7453292519943295E-2</v>
          </cell>
        </row>
      </sheetData>
      <sheetData sheetId="14154">
        <row r="1">
          <cell r="J1">
            <v>1.7453292519943295E-2</v>
          </cell>
        </row>
      </sheetData>
      <sheetData sheetId="14155">
        <row r="1">
          <cell r="J1">
            <v>1.7453292519943295E-2</v>
          </cell>
        </row>
      </sheetData>
      <sheetData sheetId="14156">
        <row r="1">
          <cell r="J1">
            <v>1.7453292519943295E-2</v>
          </cell>
        </row>
      </sheetData>
      <sheetData sheetId="14157">
        <row r="1">
          <cell r="J1">
            <v>1.7453292519943295E-2</v>
          </cell>
        </row>
      </sheetData>
      <sheetData sheetId="14158">
        <row r="1">
          <cell r="J1">
            <v>1.7453292519943295E-2</v>
          </cell>
        </row>
      </sheetData>
      <sheetData sheetId="14159">
        <row r="1">
          <cell r="J1">
            <v>1.7453292519943295E-2</v>
          </cell>
        </row>
      </sheetData>
      <sheetData sheetId="14160">
        <row r="1">
          <cell r="J1">
            <v>1.7453292519943295E-2</v>
          </cell>
        </row>
      </sheetData>
      <sheetData sheetId="14161">
        <row r="1">
          <cell r="J1">
            <v>1.7453292519943295E-2</v>
          </cell>
        </row>
      </sheetData>
      <sheetData sheetId="14162">
        <row r="1">
          <cell r="J1">
            <v>1.7453292519943295E-2</v>
          </cell>
        </row>
      </sheetData>
      <sheetData sheetId="14163">
        <row r="1">
          <cell r="J1">
            <v>1.7453292519943295E-2</v>
          </cell>
        </row>
      </sheetData>
      <sheetData sheetId="14164">
        <row r="1">
          <cell r="J1">
            <v>1.7453292519943295E-2</v>
          </cell>
        </row>
      </sheetData>
      <sheetData sheetId="14165">
        <row r="1">
          <cell r="J1">
            <v>1.7453292519943295E-2</v>
          </cell>
        </row>
      </sheetData>
      <sheetData sheetId="14166">
        <row r="1">
          <cell r="J1">
            <v>1.7453292519943295E-2</v>
          </cell>
        </row>
      </sheetData>
      <sheetData sheetId="14167">
        <row r="1">
          <cell r="J1">
            <v>1.7453292519943295E-2</v>
          </cell>
        </row>
      </sheetData>
      <sheetData sheetId="14168">
        <row r="1">
          <cell r="J1">
            <v>1.7453292519943295E-2</v>
          </cell>
        </row>
      </sheetData>
      <sheetData sheetId="14169">
        <row r="1">
          <cell r="J1">
            <v>1.7453292519943295E-2</v>
          </cell>
        </row>
      </sheetData>
      <sheetData sheetId="14170">
        <row r="1">
          <cell r="J1">
            <v>1.7453292519943295E-2</v>
          </cell>
        </row>
      </sheetData>
      <sheetData sheetId="14171">
        <row r="1">
          <cell r="J1">
            <v>1.7453292519943295E-2</v>
          </cell>
        </row>
      </sheetData>
      <sheetData sheetId="14172">
        <row r="1">
          <cell r="J1">
            <v>1.7453292519943295E-2</v>
          </cell>
        </row>
      </sheetData>
      <sheetData sheetId="14173">
        <row r="1">
          <cell r="J1">
            <v>1.7453292519943295E-2</v>
          </cell>
        </row>
      </sheetData>
      <sheetData sheetId="14174">
        <row r="1">
          <cell r="J1">
            <v>1.7453292519943295E-2</v>
          </cell>
        </row>
      </sheetData>
      <sheetData sheetId="14175">
        <row r="1">
          <cell r="J1">
            <v>1.7453292519943295E-2</v>
          </cell>
        </row>
      </sheetData>
      <sheetData sheetId="14176">
        <row r="1">
          <cell r="J1">
            <v>1.7453292519943295E-2</v>
          </cell>
        </row>
      </sheetData>
      <sheetData sheetId="14177">
        <row r="1">
          <cell r="J1">
            <v>1.7453292519943295E-2</v>
          </cell>
        </row>
      </sheetData>
      <sheetData sheetId="14178">
        <row r="1">
          <cell r="J1">
            <v>1.7453292519943295E-2</v>
          </cell>
        </row>
      </sheetData>
      <sheetData sheetId="14179">
        <row r="1">
          <cell r="J1">
            <v>1.7453292519943295E-2</v>
          </cell>
        </row>
      </sheetData>
      <sheetData sheetId="14180">
        <row r="1">
          <cell r="J1">
            <v>1.7453292519943295E-2</v>
          </cell>
        </row>
      </sheetData>
      <sheetData sheetId="14181">
        <row r="1">
          <cell r="J1">
            <v>1.7453292519943295E-2</v>
          </cell>
        </row>
      </sheetData>
      <sheetData sheetId="14182">
        <row r="1">
          <cell r="J1">
            <v>1.7453292519943295E-2</v>
          </cell>
        </row>
      </sheetData>
      <sheetData sheetId="14183">
        <row r="1">
          <cell r="J1">
            <v>1.7453292519943295E-2</v>
          </cell>
        </row>
      </sheetData>
      <sheetData sheetId="14184">
        <row r="1">
          <cell r="J1">
            <v>1.7453292519943295E-2</v>
          </cell>
        </row>
      </sheetData>
      <sheetData sheetId="14185">
        <row r="1">
          <cell r="J1">
            <v>1.7453292519943295E-2</v>
          </cell>
        </row>
      </sheetData>
      <sheetData sheetId="14186">
        <row r="1">
          <cell r="J1">
            <v>1.7453292519943295E-2</v>
          </cell>
        </row>
      </sheetData>
      <sheetData sheetId="14187">
        <row r="1">
          <cell r="J1">
            <v>1.7453292519943295E-2</v>
          </cell>
        </row>
      </sheetData>
      <sheetData sheetId="14188">
        <row r="1">
          <cell r="J1">
            <v>1.7453292519943295E-2</v>
          </cell>
        </row>
      </sheetData>
      <sheetData sheetId="14189">
        <row r="1">
          <cell r="J1">
            <v>1.7453292519943295E-2</v>
          </cell>
        </row>
      </sheetData>
      <sheetData sheetId="14190">
        <row r="1">
          <cell r="J1">
            <v>1.7453292519943295E-2</v>
          </cell>
        </row>
      </sheetData>
      <sheetData sheetId="14191">
        <row r="1">
          <cell r="J1">
            <v>1.7453292519943295E-2</v>
          </cell>
        </row>
      </sheetData>
      <sheetData sheetId="14192">
        <row r="1">
          <cell r="J1">
            <v>1.7453292519943295E-2</v>
          </cell>
        </row>
      </sheetData>
      <sheetData sheetId="14193">
        <row r="1">
          <cell r="J1">
            <v>1.7453292519943295E-2</v>
          </cell>
        </row>
      </sheetData>
      <sheetData sheetId="14194">
        <row r="1">
          <cell r="J1">
            <v>1.7453292519943295E-2</v>
          </cell>
        </row>
      </sheetData>
      <sheetData sheetId="14195">
        <row r="1">
          <cell r="J1">
            <v>1.7453292519943295E-2</v>
          </cell>
        </row>
      </sheetData>
      <sheetData sheetId="14196">
        <row r="1">
          <cell r="J1">
            <v>1.7453292519943295E-2</v>
          </cell>
        </row>
      </sheetData>
      <sheetData sheetId="14197">
        <row r="1">
          <cell r="J1">
            <v>1.7453292519943295E-2</v>
          </cell>
        </row>
      </sheetData>
      <sheetData sheetId="14198">
        <row r="1">
          <cell r="J1">
            <v>1.7453292519943295E-2</v>
          </cell>
        </row>
      </sheetData>
      <sheetData sheetId="14199">
        <row r="1">
          <cell r="J1">
            <v>1.7453292519943295E-2</v>
          </cell>
        </row>
      </sheetData>
      <sheetData sheetId="14200">
        <row r="1">
          <cell r="J1">
            <v>1.7453292519943295E-2</v>
          </cell>
        </row>
      </sheetData>
      <sheetData sheetId="14201">
        <row r="1">
          <cell r="J1">
            <v>1.7453292519943295E-2</v>
          </cell>
        </row>
      </sheetData>
      <sheetData sheetId="14202">
        <row r="1">
          <cell r="J1">
            <v>1.7453292519943295E-2</v>
          </cell>
        </row>
      </sheetData>
      <sheetData sheetId="14203">
        <row r="1">
          <cell r="J1">
            <v>1.7453292519943295E-2</v>
          </cell>
        </row>
      </sheetData>
      <sheetData sheetId="14204">
        <row r="1">
          <cell r="J1">
            <v>1.7453292519943295E-2</v>
          </cell>
        </row>
      </sheetData>
      <sheetData sheetId="14205">
        <row r="1">
          <cell r="J1">
            <v>1.7453292519943295E-2</v>
          </cell>
        </row>
      </sheetData>
      <sheetData sheetId="14206">
        <row r="1">
          <cell r="J1">
            <v>1.7453292519943295E-2</v>
          </cell>
        </row>
      </sheetData>
      <sheetData sheetId="14207">
        <row r="1">
          <cell r="J1">
            <v>1.7453292519943295E-2</v>
          </cell>
        </row>
      </sheetData>
      <sheetData sheetId="14208">
        <row r="1">
          <cell r="J1">
            <v>1.7453292519943295E-2</v>
          </cell>
        </row>
      </sheetData>
      <sheetData sheetId="14209">
        <row r="1">
          <cell r="J1">
            <v>1.7453292519943295E-2</v>
          </cell>
        </row>
      </sheetData>
      <sheetData sheetId="14210">
        <row r="1">
          <cell r="J1">
            <v>1.7453292519943295E-2</v>
          </cell>
        </row>
      </sheetData>
      <sheetData sheetId="14211">
        <row r="1">
          <cell r="J1">
            <v>1.7453292519943295E-2</v>
          </cell>
        </row>
      </sheetData>
      <sheetData sheetId="14212">
        <row r="1">
          <cell r="J1">
            <v>1.7453292519943295E-2</v>
          </cell>
        </row>
      </sheetData>
      <sheetData sheetId="14213">
        <row r="1">
          <cell r="J1">
            <v>1.7453292519943295E-2</v>
          </cell>
        </row>
      </sheetData>
      <sheetData sheetId="14214">
        <row r="1">
          <cell r="J1">
            <v>1.7453292519943295E-2</v>
          </cell>
        </row>
      </sheetData>
      <sheetData sheetId="14215">
        <row r="1">
          <cell r="J1">
            <v>1.7453292519943295E-2</v>
          </cell>
        </row>
      </sheetData>
      <sheetData sheetId="14216">
        <row r="1">
          <cell r="J1">
            <v>1.7453292519943295E-2</v>
          </cell>
        </row>
      </sheetData>
      <sheetData sheetId="14217">
        <row r="1">
          <cell r="J1">
            <v>1.7453292519943295E-2</v>
          </cell>
        </row>
      </sheetData>
      <sheetData sheetId="14218">
        <row r="1">
          <cell r="J1">
            <v>1.7453292519943295E-2</v>
          </cell>
        </row>
      </sheetData>
      <sheetData sheetId="14219">
        <row r="1">
          <cell r="J1">
            <v>1.7453292519943295E-2</v>
          </cell>
        </row>
      </sheetData>
      <sheetData sheetId="14220">
        <row r="1">
          <cell r="J1">
            <v>1.7453292519943295E-2</v>
          </cell>
        </row>
      </sheetData>
      <sheetData sheetId="14221">
        <row r="1">
          <cell r="J1">
            <v>1.7453292519943295E-2</v>
          </cell>
        </row>
      </sheetData>
      <sheetData sheetId="14222">
        <row r="1">
          <cell r="J1">
            <v>1.7453292519943295E-2</v>
          </cell>
        </row>
      </sheetData>
      <sheetData sheetId="14223">
        <row r="1">
          <cell r="J1">
            <v>1.7453292519943295E-2</v>
          </cell>
        </row>
      </sheetData>
      <sheetData sheetId="14224">
        <row r="1">
          <cell r="J1">
            <v>1.7453292519943295E-2</v>
          </cell>
        </row>
      </sheetData>
      <sheetData sheetId="14225">
        <row r="1">
          <cell r="J1">
            <v>1.7453292519943295E-2</v>
          </cell>
        </row>
      </sheetData>
      <sheetData sheetId="14226">
        <row r="1">
          <cell r="J1">
            <v>1.7453292519943295E-2</v>
          </cell>
        </row>
      </sheetData>
      <sheetData sheetId="14227">
        <row r="1">
          <cell r="J1">
            <v>1.7453292519943295E-2</v>
          </cell>
        </row>
      </sheetData>
      <sheetData sheetId="14228">
        <row r="1">
          <cell r="J1">
            <v>1.7453292519943295E-2</v>
          </cell>
        </row>
      </sheetData>
      <sheetData sheetId="14229">
        <row r="1">
          <cell r="J1">
            <v>1.7453292519943295E-2</v>
          </cell>
        </row>
      </sheetData>
      <sheetData sheetId="14230">
        <row r="1">
          <cell r="J1">
            <v>1.7453292519943295E-2</v>
          </cell>
        </row>
      </sheetData>
      <sheetData sheetId="14231">
        <row r="1">
          <cell r="J1">
            <v>1.7453292519943295E-2</v>
          </cell>
        </row>
      </sheetData>
      <sheetData sheetId="14232">
        <row r="1">
          <cell r="J1">
            <v>1.7453292519943295E-2</v>
          </cell>
        </row>
      </sheetData>
      <sheetData sheetId="14233">
        <row r="1">
          <cell r="J1">
            <v>1.7453292519943295E-2</v>
          </cell>
        </row>
      </sheetData>
      <sheetData sheetId="14234">
        <row r="1">
          <cell r="J1">
            <v>1.7453292519943295E-2</v>
          </cell>
        </row>
      </sheetData>
      <sheetData sheetId="14235">
        <row r="1">
          <cell r="J1">
            <v>1.7453292519943295E-2</v>
          </cell>
        </row>
      </sheetData>
      <sheetData sheetId="14236">
        <row r="1">
          <cell r="J1">
            <v>1.7453292519943295E-2</v>
          </cell>
        </row>
      </sheetData>
      <sheetData sheetId="14237">
        <row r="1">
          <cell r="J1">
            <v>1.7453292519943295E-2</v>
          </cell>
        </row>
      </sheetData>
      <sheetData sheetId="14238">
        <row r="1">
          <cell r="J1">
            <v>1.7453292519943295E-2</v>
          </cell>
        </row>
      </sheetData>
      <sheetData sheetId="14239">
        <row r="1">
          <cell r="J1">
            <v>1.7453292519943295E-2</v>
          </cell>
        </row>
      </sheetData>
      <sheetData sheetId="14240">
        <row r="1">
          <cell r="J1">
            <v>1.7453292519943295E-2</v>
          </cell>
        </row>
      </sheetData>
      <sheetData sheetId="14241">
        <row r="1">
          <cell r="J1">
            <v>1.7453292519943295E-2</v>
          </cell>
        </row>
      </sheetData>
      <sheetData sheetId="14242">
        <row r="1">
          <cell r="J1">
            <v>1.7453292519943295E-2</v>
          </cell>
        </row>
      </sheetData>
      <sheetData sheetId="14243">
        <row r="1">
          <cell r="J1">
            <v>1.7453292519943295E-2</v>
          </cell>
        </row>
      </sheetData>
      <sheetData sheetId="14244">
        <row r="1">
          <cell r="J1">
            <v>1.7453292519943295E-2</v>
          </cell>
        </row>
      </sheetData>
      <sheetData sheetId="14245">
        <row r="1">
          <cell r="J1">
            <v>1.7453292519943295E-2</v>
          </cell>
        </row>
      </sheetData>
      <sheetData sheetId="14246">
        <row r="1">
          <cell r="J1">
            <v>1.7453292519943295E-2</v>
          </cell>
        </row>
      </sheetData>
      <sheetData sheetId="14247">
        <row r="1">
          <cell r="J1">
            <v>1.7453292519943295E-2</v>
          </cell>
        </row>
      </sheetData>
      <sheetData sheetId="14248">
        <row r="1">
          <cell r="J1">
            <v>1.7453292519943295E-2</v>
          </cell>
        </row>
      </sheetData>
      <sheetData sheetId="14249">
        <row r="1">
          <cell r="J1">
            <v>1.7453292519943295E-2</v>
          </cell>
        </row>
      </sheetData>
      <sheetData sheetId="14250">
        <row r="1">
          <cell r="J1">
            <v>1.7453292519943295E-2</v>
          </cell>
        </row>
      </sheetData>
      <sheetData sheetId="14251">
        <row r="1">
          <cell r="J1">
            <v>1.7453292519943295E-2</v>
          </cell>
        </row>
      </sheetData>
      <sheetData sheetId="14252">
        <row r="1">
          <cell r="J1">
            <v>1.7453292519943295E-2</v>
          </cell>
        </row>
      </sheetData>
      <sheetData sheetId="14253">
        <row r="1">
          <cell r="J1">
            <v>1.7453292519943295E-2</v>
          </cell>
        </row>
      </sheetData>
      <sheetData sheetId="14254">
        <row r="1">
          <cell r="J1">
            <v>1.7453292519943295E-2</v>
          </cell>
        </row>
      </sheetData>
      <sheetData sheetId="14255">
        <row r="1">
          <cell r="J1">
            <v>1.7453292519943295E-2</v>
          </cell>
        </row>
      </sheetData>
      <sheetData sheetId="14256">
        <row r="1">
          <cell r="J1">
            <v>1.7453292519943295E-2</v>
          </cell>
        </row>
      </sheetData>
      <sheetData sheetId="14257">
        <row r="1">
          <cell r="J1">
            <v>1.7453292519943295E-2</v>
          </cell>
        </row>
      </sheetData>
      <sheetData sheetId="14258">
        <row r="1">
          <cell r="J1">
            <v>1.7453292519943295E-2</v>
          </cell>
        </row>
      </sheetData>
      <sheetData sheetId="14259">
        <row r="1">
          <cell r="J1">
            <v>1.7453292519943295E-2</v>
          </cell>
        </row>
      </sheetData>
      <sheetData sheetId="14260">
        <row r="1">
          <cell r="J1">
            <v>1.7453292519943295E-2</v>
          </cell>
        </row>
      </sheetData>
      <sheetData sheetId="14261">
        <row r="1">
          <cell r="J1">
            <v>1.7453292519943295E-2</v>
          </cell>
        </row>
      </sheetData>
      <sheetData sheetId="14262">
        <row r="1">
          <cell r="J1">
            <v>1.7453292519943295E-2</v>
          </cell>
        </row>
      </sheetData>
      <sheetData sheetId="14263">
        <row r="1">
          <cell r="J1">
            <v>1.7453292519943295E-2</v>
          </cell>
        </row>
      </sheetData>
      <sheetData sheetId="14264">
        <row r="1">
          <cell r="J1">
            <v>1.7453292519943295E-2</v>
          </cell>
        </row>
      </sheetData>
      <sheetData sheetId="14265">
        <row r="1">
          <cell r="J1">
            <v>1.7453292519943295E-2</v>
          </cell>
        </row>
      </sheetData>
      <sheetData sheetId="14266">
        <row r="1">
          <cell r="J1">
            <v>1.7453292519943295E-2</v>
          </cell>
        </row>
      </sheetData>
      <sheetData sheetId="14267">
        <row r="1">
          <cell r="J1">
            <v>1.7453292519943295E-2</v>
          </cell>
        </row>
      </sheetData>
      <sheetData sheetId="14268">
        <row r="1">
          <cell r="J1">
            <v>1.7453292519943295E-2</v>
          </cell>
        </row>
      </sheetData>
      <sheetData sheetId="14269">
        <row r="1">
          <cell r="J1">
            <v>1.7453292519943295E-2</v>
          </cell>
        </row>
      </sheetData>
      <sheetData sheetId="14270">
        <row r="1">
          <cell r="J1">
            <v>1.7453292519943295E-2</v>
          </cell>
        </row>
      </sheetData>
      <sheetData sheetId="14271">
        <row r="1">
          <cell r="J1">
            <v>1.7453292519943295E-2</v>
          </cell>
        </row>
      </sheetData>
      <sheetData sheetId="14272">
        <row r="1">
          <cell r="J1">
            <v>1.7453292519943295E-2</v>
          </cell>
        </row>
      </sheetData>
      <sheetData sheetId="14273">
        <row r="1">
          <cell r="J1">
            <v>1.7453292519943295E-2</v>
          </cell>
        </row>
      </sheetData>
      <sheetData sheetId="14274">
        <row r="1">
          <cell r="J1">
            <v>1.7453292519943295E-2</v>
          </cell>
        </row>
      </sheetData>
      <sheetData sheetId="14275">
        <row r="1">
          <cell r="J1">
            <v>1.7453292519943295E-2</v>
          </cell>
        </row>
      </sheetData>
      <sheetData sheetId="14276">
        <row r="1">
          <cell r="J1">
            <v>1.7453292519943295E-2</v>
          </cell>
        </row>
      </sheetData>
      <sheetData sheetId="14277">
        <row r="1">
          <cell r="J1">
            <v>1.7453292519943295E-2</v>
          </cell>
        </row>
      </sheetData>
      <sheetData sheetId="14278">
        <row r="1">
          <cell r="J1">
            <v>1.7453292519943295E-2</v>
          </cell>
        </row>
      </sheetData>
      <sheetData sheetId="14279">
        <row r="1">
          <cell r="J1">
            <v>1.7453292519943295E-2</v>
          </cell>
        </row>
      </sheetData>
      <sheetData sheetId="14280">
        <row r="1">
          <cell r="J1">
            <v>1.7453292519943295E-2</v>
          </cell>
        </row>
      </sheetData>
      <sheetData sheetId="14281">
        <row r="1">
          <cell r="J1">
            <v>1.7453292519943295E-2</v>
          </cell>
        </row>
      </sheetData>
      <sheetData sheetId="14282">
        <row r="1">
          <cell r="J1">
            <v>1.7453292519943295E-2</v>
          </cell>
        </row>
      </sheetData>
      <sheetData sheetId="14283">
        <row r="1">
          <cell r="J1">
            <v>1.7453292519943295E-2</v>
          </cell>
        </row>
      </sheetData>
      <sheetData sheetId="14284">
        <row r="1">
          <cell r="J1">
            <v>1.7453292519943295E-2</v>
          </cell>
        </row>
      </sheetData>
      <sheetData sheetId="14285">
        <row r="1">
          <cell r="J1">
            <v>1.7453292519943295E-2</v>
          </cell>
        </row>
      </sheetData>
      <sheetData sheetId="14286">
        <row r="1">
          <cell r="J1">
            <v>1.7453292519943295E-2</v>
          </cell>
        </row>
      </sheetData>
      <sheetData sheetId="14287">
        <row r="1">
          <cell r="J1">
            <v>1.7453292519943295E-2</v>
          </cell>
        </row>
      </sheetData>
      <sheetData sheetId="14288">
        <row r="1">
          <cell r="J1">
            <v>1.7453292519943295E-2</v>
          </cell>
        </row>
      </sheetData>
      <sheetData sheetId="14289">
        <row r="1">
          <cell r="J1">
            <v>1.7453292519943295E-2</v>
          </cell>
        </row>
      </sheetData>
      <sheetData sheetId="14290">
        <row r="1">
          <cell r="J1">
            <v>1.7453292519943295E-2</v>
          </cell>
        </row>
      </sheetData>
      <sheetData sheetId="14291">
        <row r="1">
          <cell r="J1">
            <v>1.7453292519943295E-2</v>
          </cell>
        </row>
      </sheetData>
      <sheetData sheetId="14292">
        <row r="1">
          <cell r="J1">
            <v>1.7453292519943295E-2</v>
          </cell>
        </row>
      </sheetData>
      <sheetData sheetId="14293">
        <row r="1">
          <cell r="J1">
            <v>1.7453292519943295E-2</v>
          </cell>
        </row>
      </sheetData>
      <sheetData sheetId="14294">
        <row r="1">
          <cell r="J1">
            <v>1.7453292519943295E-2</v>
          </cell>
        </row>
      </sheetData>
      <sheetData sheetId="14295">
        <row r="1">
          <cell r="J1">
            <v>1.7453292519943295E-2</v>
          </cell>
        </row>
      </sheetData>
      <sheetData sheetId="14296">
        <row r="1">
          <cell r="J1">
            <v>1.7453292519943295E-2</v>
          </cell>
        </row>
      </sheetData>
      <sheetData sheetId="14297">
        <row r="1">
          <cell r="J1">
            <v>1.7453292519943295E-2</v>
          </cell>
        </row>
      </sheetData>
      <sheetData sheetId="14298">
        <row r="1">
          <cell r="J1">
            <v>1.7453292519943295E-2</v>
          </cell>
        </row>
      </sheetData>
      <sheetData sheetId="14299">
        <row r="1">
          <cell r="J1">
            <v>1.7453292519943295E-2</v>
          </cell>
        </row>
      </sheetData>
      <sheetData sheetId="14300">
        <row r="1">
          <cell r="J1">
            <v>1.7453292519943295E-2</v>
          </cell>
        </row>
      </sheetData>
      <sheetData sheetId="14301">
        <row r="1">
          <cell r="J1">
            <v>1.7453292519943295E-2</v>
          </cell>
        </row>
      </sheetData>
      <sheetData sheetId="14302">
        <row r="1">
          <cell r="J1">
            <v>1.7453292519943295E-2</v>
          </cell>
        </row>
      </sheetData>
      <sheetData sheetId="14303">
        <row r="1">
          <cell r="J1">
            <v>1.7453292519943295E-2</v>
          </cell>
        </row>
      </sheetData>
      <sheetData sheetId="14304">
        <row r="1">
          <cell r="J1">
            <v>1.7453292519943295E-2</v>
          </cell>
        </row>
      </sheetData>
      <sheetData sheetId="14305">
        <row r="1">
          <cell r="J1">
            <v>1.7453292519943295E-2</v>
          </cell>
        </row>
      </sheetData>
      <sheetData sheetId="14306">
        <row r="1">
          <cell r="J1">
            <v>1.7453292519943295E-2</v>
          </cell>
        </row>
      </sheetData>
      <sheetData sheetId="14307">
        <row r="1">
          <cell r="J1">
            <v>1.7453292519943295E-2</v>
          </cell>
        </row>
      </sheetData>
      <sheetData sheetId="14308">
        <row r="1">
          <cell r="J1">
            <v>1.7453292519943295E-2</v>
          </cell>
        </row>
      </sheetData>
      <sheetData sheetId="14309">
        <row r="1">
          <cell r="J1">
            <v>1.7453292519943295E-2</v>
          </cell>
        </row>
      </sheetData>
      <sheetData sheetId="14310">
        <row r="1">
          <cell r="J1">
            <v>1.7453292519943295E-2</v>
          </cell>
        </row>
      </sheetData>
      <sheetData sheetId="14311">
        <row r="1">
          <cell r="J1">
            <v>1.7453292519943295E-2</v>
          </cell>
        </row>
      </sheetData>
      <sheetData sheetId="14312">
        <row r="1">
          <cell r="J1">
            <v>1.7453292519943295E-2</v>
          </cell>
        </row>
      </sheetData>
      <sheetData sheetId="14313">
        <row r="1">
          <cell r="J1">
            <v>1.7453292519943295E-2</v>
          </cell>
        </row>
      </sheetData>
      <sheetData sheetId="14314">
        <row r="1">
          <cell r="J1">
            <v>1.7453292519943295E-2</v>
          </cell>
        </row>
      </sheetData>
      <sheetData sheetId="14315">
        <row r="1">
          <cell r="J1">
            <v>1.7453292519943295E-2</v>
          </cell>
        </row>
      </sheetData>
      <sheetData sheetId="14316">
        <row r="1">
          <cell r="J1">
            <v>1.7453292519943295E-2</v>
          </cell>
        </row>
      </sheetData>
      <sheetData sheetId="14317">
        <row r="1">
          <cell r="J1">
            <v>1.7453292519943295E-2</v>
          </cell>
        </row>
      </sheetData>
      <sheetData sheetId="14318">
        <row r="1">
          <cell r="J1">
            <v>1.7453292519943295E-2</v>
          </cell>
        </row>
      </sheetData>
      <sheetData sheetId="14319">
        <row r="1">
          <cell r="J1">
            <v>1.7453292519943295E-2</v>
          </cell>
        </row>
      </sheetData>
      <sheetData sheetId="14320">
        <row r="1">
          <cell r="J1">
            <v>1.7453292519943295E-2</v>
          </cell>
        </row>
      </sheetData>
      <sheetData sheetId="14321">
        <row r="1">
          <cell r="J1">
            <v>1.7453292519943295E-2</v>
          </cell>
        </row>
      </sheetData>
      <sheetData sheetId="14322">
        <row r="1">
          <cell r="J1">
            <v>1.7453292519943295E-2</v>
          </cell>
        </row>
      </sheetData>
      <sheetData sheetId="14323">
        <row r="1">
          <cell r="J1">
            <v>1.7453292519943295E-2</v>
          </cell>
        </row>
      </sheetData>
      <sheetData sheetId="14324">
        <row r="1">
          <cell r="J1">
            <v>1.7453292519943295E-2</v>
          </cell>
        </row>
      </sheetData>
      <sheetData sheetId="14325">
        <row r="1">
          <cell r="J1">
            <v>1.7453292519943295E-2</v>
          </cell>
        </row>
      </sheetData>
      <sheetData sheetId="14326">
        <row r="1">
          <cell r="J1">
            <v>1.7453292519943295E-2</v>
          </cell>
        </row>
      </sheetData>
      <sheetData sheetId="14327">
        <row r="1">
          <cell r="J1">
            <v>1.7453292519943295E-2</v>
          </cell>
        </row>
      </sheetData>
      <sheetData sheetId="14328">
        <row r="1">
          <cell r="J1">
            <v>1.7453292519943295E-2</v>
          </cell>
        </row>
      </sheetData>
      <sheetData sheetId="14329">
        <row r="1">
          <cell r="J1">
            <v>1.7453292519943295E-2</v>
          </cell>
        </row>
      </sheetData>
      <sheetData sheetId="14330">
        <row r="1">
          <cell r="J1">
            <v>1.7453292519943295E-2</v>
          </cell>
        </row>
      </sheetData>
      <sheetData sheetId="14331">
        <row r="1">
          <cell r="J1">
            <v>1.7453292519943295E-2</v>
          </cell>
        </row>
      </sheetData>
      <sheetData sheetId="14332">
        <row r="1">
          <cell r="J1">
            <v>1.7453292519943295E-2</v>
          </cell>
        </row>
      </sheetData>
      <sheetData sheetId="14333">
        <row r="1">
          <cell r="J1">
            <v>1.7453292519943295E-2</v>
          </cell>
        </row>
      </sheetData>
      <sheetData sheetId="14334">
        <row r="1">
          <cell r="J1">
            <v>1.7453292519943295E-2</v>
          </cell>
        </row>
      </sheetData>
      <sheetData sheetId="14335">
        <row r="1">
          <cell r="J1">
            <v>1.7453292519943295E-2</v>
          </cell>
        </row>
      </sheetData>
      <sheetData sheetId="14336">
        <row r="1">
          <cell r="J1">
            <v>1.7453292519943295E-2</v>
          </cell>
        </row>
      </sheetData>
      <sheetData sheetId="14337">
        <row r="1">
          <cell r="J1">
            <v>1.7453292519943295E-2</v>
          </cell>
        </row>
      </sheetData>
      <sheetData sheetId="14338">
        <row r="1">
          <cell r="J1">
            <v>1.7453292519943295E-2</v>
          </cell>
        </row>
      </sheetData>
      <sheetData sheetId="14339">
        <row r="1">
          <cell r="J1">
            <v>1.7453292519943295E-2</v>
          </cell>
        </row>
      </sheetData>
      <sheetData sheetId="14340">
        <row r="1">
          <cell r="J1">
            <v>1.7453292519943295E-2</v>
          </cell>
        </row>
      </sheetData>
      <sheetData sheetId="14341">
        <row r="1">
          <cell r="J1">
            <v>1.7453292519943295E-2</v>
          </cell>
        </row>
      </sheetData>
      <sheetData sheetId="14342">
        <row r="1">
          <cell r="J1">
            <v>1.7453292519943295E-2</v>
          </cell>
        </row>
      </sheetData>
      <sheetData sheetId="14343">
        <row r="1">
          <cell r="J1">
            <v>1.7453292519943295E-2</v>
          </cell>
        </row>
      </sheetData>
      <sheetData sheetId="14344">
        <row r="1">
          <cell r="J1">
            <v>1.7453292519943295E-2</v>
          </cell>
        </row>
      </sheetData>
      <sheetData sheetId="14345">
        <row r="1">
          <cell r="J1">
            <v>1.7453292519943295E-2</v>
          </cell>
        </row>
      </sheetData>
      <sheetData sheetId="14346">
        <row r="1">
          <cell r="J1">
            <v>1.7453292519943295E-2</v>
          </cell>
        </row>
      </sheetData>
      <sheetData sheetId="14347">
        <row r="1">
          <cell r="J1">
            <v>1.7453292519943295E-2</v>
          </cell>
        </row>
      </sheetData>
      <sheetData sheetId="14348">
        <row r="1">
          <cell r="J1">
            <v>1.7453292519943295E-2</v>
          </cell>
        </row>
      </sheetData>
      <sheetData sheetId="14349">
        <row r="1">
          <cell r="J1">
            <v>1.7453292519943295E-2</v>
          </cell>
        </row>
      </sheetData>
      <sheetData sheetId="14350">
        <row r="1">
          <cell r="J1">
            <v>1.7453292519943295E-2</v>
          </cell>
        </row>
      </sheetData>
      <sheetData sheetId="14351">
        <row r="1">
          <cell r="J1">
            <v>1.7453292519943295E-2</v>
          </cell>
        </row>
      </sheetData>
      <sheetData sheetId="14352">
        <row r="1">
          <cell r="J1">
            <v>1.7453292519943295E-2</v>
          </cell>
        </row>
      </sheetData>
      <sheetData sheetId="14353">
        <row r="1">
          <cell r="J1">
            <v>1.7453292519943295E-2</v>
          </cell>
        </row>
      </sheetData>
      <sheetData sheetId="14354">
        <row r="1">
          <cell r="J1">
            <v>1.7453292519943295E-2</v>
          </cell>
        </row>
      </sheetData>
      <sheetData sheetId="14355">
        <row r="1">
          <cell r="J1">
            <v>1.7453292519943295E-2</v>
          </cell>
        </row>
      </sheetData>
      <sheetData sheetId="14356">
        <row r="1">
          <cell r="J1">
            <v>1.7453292519943295E-2</v>
          </cell>
        </row>
      </sheetData>
      <sheetData sheetId="14357">
        <row r="1">
          <cell r="J1">
            <v>1.7453292519943295E-2</v>
          </cell>
        </row>
      </sheetData>
      <sheetData sheetId="14358">
        <row r="1">
          <cell r="J1">
            <v>1.7453292519943295E-2</v>
          </cell>
        </row>
      </sheetData>
      <sheetData sheetId="14359">
        <row r="1">
          <cell r="J1">
            <v>1.7453292519943295E-2</v>
          </cell>
        </row>
      </sheetData>
      <sheetData sheetId="14360">
        <row r="1">
          <cell r="J1">
            <v>1.7453292519943295E-2</v>
          </cell>
        </row>
      </sheetData>
      <sheetData sheetId="14361">
        <row r="1">
          <cell r="J1">
            <v>1.7453292519943295E-2</v>
          </cell>
        </row>
      </sheetData>
      <sheetData sheetId="14362">
        <row r="1">
          <cell r="J1">
            <v>1.7453292519943295E-2</v>
          </cell>
        </row>
      </sheetData>
      <sheetData sheetId="14363">
        <row r="1">
          <cell r="J1">
            <v>1.7453292519943295E-2</v>
          </cell>
        </row>
      </sheetData>
      <sheetData sheetId="14364">
        <row r="1">
          <cell r="J1">
            <v>1.7453292519943295E-2</v>
          </cell>
        </row>
      </sheetData>
      <sheetData sheetId="14365">
        <row r="1">
          <cell r="J1">
            <v>1.7453292519943295E-2</v>
          </cell>
        </row>
      </sheetData>
      <sheetData sheetId="14366">
        <row r="1">
          <cell r="J1">
            <v>1.7453292519943295E-2</v>
          </cell>
        </row>
      </sheetData>
      <sheetData sheetId="14367">
        <row r="1">
          <cell r="J1">
            <v>1.7453292519943295E-2</v>
          </cell>
        </row>
      </sheetData>
      <sheetData sheetId="14368">
        <row r="1">
          <cell r="J1">
            <v>1.7453292519943295E-2</v>
          </cell>
        </row>
      </sheetData>
      <sheetData sheetId="14369">
        <row r="1">
          <cell r="J1">
            <v>1.7453292519943295E-2</v>
          </cell>
        </row>
      </sheetData>
      <sheetData sheetId="14370">
        <row r="1">
          <cell r="J1">
            <v>1.7453292519943295E-2</v>
          </cell>
        </row>
      </sheetData>
      <sheetData sheetId="14371">
        <row r="1">
          <cell r="J1">
            <v>1.7453292519943295E-2</v>
          </cell>
        </row>
      </sheetData>
      <sheetData sheetId="14372">
        <row r="1">
          <cell r="J1">
            <v>1.7453292519943295E-2</v>
          </cell>
        </row>
      </sheetData>
      <sheetData sheetId="14373">
        <row r="1">
          <cell r="J1">
            <v>1.7453292519943295E-2</v>
          </cell>
        </row>
      </sheetData>
      <sheetData sheetId="14374">
        <row r="1">
          <cell r="J1">
            <v>1.7453292519943295E-2</v>
          </cell>
        </row>
      </sheetData>
      <sheetData sheetId="14375">
        <row r="1">
          <cell r="J1">
            <v>1.7453292519943295E-2</v>
          </cell>
        </row>
      </sheetData>
      <sheetData sheetId="14376">
        <row r="1">
          <cell r="J1">
            <v>1.7453292519943295E-2</v>
          </cell>
        </row>
      </sheetData>
      <sheetData sheetId="14377">
        <row r="1">
          <cell r="J1">
            <v>1.7453292519943295E-2</v>
          </cell>
        </row>
      </sheetData>
      <sheetData sheetId="14378">
        <row r="1">
          <cell r="J1">
            <v>1.7453292519943295E-2</v>
          </cell>
        </row>
      </sheetData>
      <sheetData sheetId="14379">
        <row r="1">
          <cell r="J1">
            <v>1.7453292519943295E-2</v>
          </cell>
        </row>
      </sheetData>
      <sheetData sheetId="14380">
        <row r="1">
          <cell r="J1">
            <v>1.7453292519943295E-2</v>
          </cell>
        </row>
      </sheetData>
      <sheetData sheetId="14381">
        <row r="1">
          <cell r="J1">
            <v>1.7453292519943295E-2</v>
          </cell>
        </row>
      </sheetData>
      <sheetData sheetId="14382">
        <row r="1">
          <cell r="J1">
            <v>1.7453292519943295E-2</v>
          </cell>
        </row>
      </sheetData>
      <sheetData sheetId="14383">
        <row r="1">
          <cell r="J1">
            <v>1.7453292519943295E-2</v>
          </cell>
        </row>
      </sheetData>
      <sheetData sheetId="14384">
        <row r="1">
          <cell r="J1">
            <v>1.7453292519943295E-2</v>
          </cell>
        </row>
      </sheetData>
      <sheetData sheetId="14385">
        <row r="1">
          <cell r="J1">
            <v>1.7453292519943295E-2</v>
          </cell>
        </row>
      </sheetData>
      <sheetData sheetId="14386">
        <row r="1">
          <cell r="J1">
            <v>1.7453292519943295E-2</v>
          </cell>
        </row>
      </sheetData>
      <sheetData sheetId="14387">
        <row r="1">
          <cell r="J1">
            <v>1.7453292519943295E-2</v>
          </cell>
        </row>
      </sheetData>
      <sheetData sheetId="14388">
        <row r="1">
          <cell r="J1">
            <v>1.7453292519943295E-2</v>
          </cell>
        </row>
      </sheetData>
      <sheetData sheetId="14389">
        <row r="1">
          <cell r="J1">
            <v>1.7453292519943295E-2</v>
          </cell>
        </row>
      </sheetData>
      <sheetData sheetId="14390">
        <row r="1">
          <cell r="J1">
            <v>1.7453292519943295E-2</v>
          </cell>
        </row>
      </sheetData>
      <sheetData sheetId="14391">
        <row r="1">
          <cell r="J1">
            <v>1.7453292519943295E-2</v>
          </cell>
        </row>
      </sheetData>
      <sheetData sheetId="14392">
        <row r="1">
          <cell r="J1">
            <v>1.7453292519943295E-2</v>
          </cell>
        </row>
      </sheetData>
      <sheetData sheetId="14393">
        <row r="1">
          <cell r="J1">
            <v>1.7453292519943295E-2</v>
          </cell>
        </row>
      </sheetData>
      <sheetData sheetId="14394">
        <row r="1">
          <cell r="J1">
            <v>1.7453292519943295E-2</v>
          </cell>
        </row>
      </sheetData>
      <sheetData sheetId="14395">
        <row r="1">
          <cell r="J1">
            <v>1.7453292519943295E-2</v>
          </cell>
        </row>
      </sheetData>
      <sheetData sheetId="14396">
        <row r="1">
          <cell r="J1">
            <v>1.7453292519943295E-2</v>
          </cell>
        </row>
      </sheetData>
      <sheetData sheetId="14397">
        <row r="1">
          <cell r="J1">
            <v>1.7453292519943295E-2</v>
          </cell>
        </row>
      </sheetData>
      <sheetData sheetId="14398">
        <row r="1">
          <cell r="J1">
            <v>1.7453292519943295E-2</v>
          </cell>
        </row>
      </sheetData>
      <sheetData sheetId="14399">
        <row r="1">
          <cell r="J1">
            <v>1.7453292519943295E-2</v>
          </cell>
        </row>
      </sheetData>
      <sheetData sheetId="14400">
        <row r="1">
          <cell r="J1">
            <v>1.7453292519943295E-2</v>
          </cell>
        </row>
      </sheetData>
      <sheetData sheetId="14401">
        <row r="1">
          <cell r="J1">
            <v>1.7453292519943295E-2</v>
          </cell>
        </row>
      </sheetData>
      <sheetData sheetId="14402">
        <row r="1">
          <cell r="J1">
            <v>1.7453292519943295E-2</v>
          </cell>
        </row>
      </sheetData>
      <sheetData sheetId="14403">
        <row r="1">
          <cell r="J1">
            <v>1.7453292519943295E-2</v>
          </cell>
        </row>
      </sheetData>
      <sheetData sheetId="14404">
        <row r="1">
          <cell r="J1">
            <v>1.7453292519943295E-2</v>
          </cell>
        </row>
      </sheetData>
      <sheetData sheetId="14405">
        <row r="1">
          <cell r="J1">
            <v>1.7453292519943295E-2</v>
          </cell>
        </row>
      </sheetData>
      <sheetData sheetId="14406">
        <row r="1">
          <cell r="J1">
            <v>1.7453292519943295E-2</v>
          </cell>
        </row>
      </sheetData>
      <sheetData sheetId="14407">
        <row r="1">
          <cell r="J1">
            <v>1.7453292519943295E-2</v>
          </cell>
        </row>
      </sheetData>
      <sheetData sheetId="14408">
        <row r="1">
          <cell r="J1">
            <v>1.7453292519943295E-2</v>
          </cell>
        </row>
      </sheetData>
      <sheetData sheetId="14409">
        <row r="1">
          <cell r="J1">
            <v>1.7453292519943295E-2</v>
          </cell>
        </row>
      </sheetData>
      <sheetData sheetId="14410">
        <row r="1">
          <cell r="J1">
            <v>1.7453292519943295E-2</v>
          </cell>
        </row>
      </sheetData>
      <sheetData sheetId="14411">
        <row r="1">
          <cell r="J1">
            <v>1.7453292519943295E-2</v>
          </cell>
        </row>
      </sheetData>
      <sheetData sheetId="14412">
        <row r="1">
          <cell r="J1">
            <v>1.7453292519943295E-2</v>
          </cell>
        </row>
      </sheetData>
      <sheetData sheetId="14413">
        <row r="1">
          <cell r="J1">
            <v>1.7453292519943295E-2</v>
          </cell>
        </row>
      </sheetData>
      <sheetData sheetId="14414">
        <row r="1">
          <cell r="J1">
            <v>1.7453292519943295E-2</v>
          </cell>
        </row>
      </sheetData>
      <sheetData sheetId="14415">
        <row r="1">
          <cell r="J1">
            <v>1.7453292519943295E-2</v>
          </cell>
        </row>
      </sheetData>
      <sheetData sheetId="14416">
        <row r="1">
          <cell r="J1">
            <v>1.7453292519943295E-2</v>
          </cell>
        </row>
      </sheetData>
      <sheetData sheetId="14417">
        <row r="1">
          <cell r="J1">
            <v>1.7453292519943295E-2</v>
          </cell>
        </row>
      </sheetData>
      <sheetData sheetId="14418">
        <row r="1">
          <cell r="J1">
            <v>1.7453292519943295E-2</v>
          </cell>
        </row>
      </sheetData>
      <sheetData sheetId="14419">
        <row r="1">
          <cell r="J1">
            <v>1.7453292519943295E-2</v>
          </cell>
        </row>
      </sheetData>
      <sheetData sheetId="14420">
        <row r="1">
          <cell r="J1">
            <v>1.7453292519943295E-2</v>
          </cell>
        </row>
      </sheetData>
      <sheetData sheetId="14421">
        <row r="1">
          <cell r="J1">
            <v>1.7453292519943295E-2</v>
          </cell>
        </row>
      </sheetData>
      <sheetData sheetId="14422">
        <row r="1">
          <cell r="J1">
            <v>1.7453292519943295E-2</v>
          </cell>
        </row>
      </sheetData>
      <sheetData sheetId="14423">
        <row r="1">
          <cell r="J1">
            <v>1.7453292519943295E-2</v>
          </cell>
        </row>
      </sheetData>
      <sheetData sheetId="14424">
        <row r="1">
          <cell r="J1">
            <v>1.7453292519943295E-2</v>
          </cell>
        </row>
      </sheetData>
      <sheetData sheetId="14425">
        <row r="1">
          <cell r="J1">
            <v>1.7453292519943295E-2</v>
          </cell>
        </row>
      </sheetData>
      <sheetData sheetId="14426">
        <row r="1">
          <cell r="J1">
            <v>1.7453292519943295E-2</v>
          </cell>
        </row>
      </sheetData>
      <sheetData sheetId="14427">
        <row r="1">
          <cell r="J1">
            <v>1.7453292519943295E-2</v>
          </cell>
        </row>
      </sheetData>
      <sheetData sheetId="14428">
        <row r="1">
          <cell r="J1">
            <v>1.7453292519943295E-2</v>
          </cell>
        </row>
      </sheetData>
      <sheetData sheetId="14429">
        <row r="1">
          <cell r="J1">
            <v>1.7453292519943295E-2</v>
          </cell>
        </row>
      </sheetData>
      <sheetData sheetId="14430">
        <row r="1">
          <cell r="J1">
            <v>1.7453292519943295E-2</v>
          </cell>
        </row>
      </sheetData>
      <sheetData sheetId="14431">
        <row r="1">
          <cell r="J1">
            <v>1.7453292519943295E-2</v>
          </cell>
        </row>
      </sheetData>
      <sheetData sheetId="14432">
        <row r="1">
          <cell r="J1">
            <v>1.7453292519943295E-2</v>
          </cell>
        </row>
      </sheetData>
      <sheetData sheetId="14433">
        <row r="1">
          <cell r="J1">
            <v>1.7453292519943295E-2</v>
          </cell>
        </row>
      </sheetData>
      <sheetData sheetId="14434">
        <row r="1">
          <cell r="J1">
            <v>1.7453292519943295E-2</v>
          </cell>
        </row>
      </sheetData>
      <sheetData sheetId="14435">
        <row r="1">
          <cell r="J1">
            <v>1.7453292519943295E-2</v>
          </cell>
        </row>
      </sheetData>
      <sheetData sheetId="14436">
        <row r="1">
          <cell r="J1">
            <v>1.7453292519943295E-2</v>
          </cell>
        </row>
      </sheetData>
      <sheetData sheetId="14437">
        <row r="1">
          <cell r="J1">
            <v>1.7453292519943295E-2</v>
          </cell>
        </row>
      </sheetData>
      <sheetData sheetId="14438">
        <row r="1">
          <cell r="J1">
            <v>1.7453292519943295E-2</v>
          </cell>
        </row>
      </sheetData>
      <sheetData sheetId="14439">
        <row r="1">
          <cell r="J1">
            <v>1.7453292519943295E-2</v>
          </cell>
        </row>
      </sheetData>
      <sheetData sheetId="14440">
        <row r="1">
          <cell r="J1">
            <v>1.7453292519943295E-2</v>
          </cell>
        </row>
      </sheetData>
      <sheetData sheetId="14441">
        <row r="1">
          <cell r="J1">
            <v>1.7453292519943295E-2</v>
          </cell>
        </row>
      </sheetData>
      <sheetData sheetId="14442">
        <row r="1">
          <cell r="J1">
            <v>1.7453292519943295E-2</v>
          </cell>
        </row>
      </sheetData>
      <sheetData sheetId="14443">
        <row r="1">
          <cell r="J1">
            <v>1.7453292519943295E-2</v>
          </cell>
        </row>
      </sheetData>
      <sheetData sheetId="14444">
        <row r="1">
          <cell r="J1">
            <v>1.7453292519943295E-2</v>
          </cell>
        </row>
      </sheetData>
      <sheetData sheetId="14445">
        <row r="1">
          <cell r="J1">
            <v>1.7453292519943295E-2</v>
          </cell>
        </row>
      </sheetData>
      <sheetData sheetId="14446">
        <row r="1">
          <cell r="J1">
            <v>1.7453292519943295E-2</v>
          </cell>
        </row>
      </sheetData>
      <sheetData sheetId="14447">
        <row r="1">
          <cell r="J1">
            <v>1.7453292519943295E-2</v>
          </cell>
        </row>
      </sheetData>
      <sheetData sheetId="14448">
        <row r="1">
          <cell r="J1">
            <v>1.7453292519943295E-2</v>
          </cell>
        </row>
      </sheetData>
      <sheetData sheetId="14449" refreshError="1"/>
      <sheetData sheetId="14450" refreshError="1"/>
      <sheetData sheetId="14451">
        <row r="1">
          <cell r="J1">
            <v>1.7453292519943295E-2</v>
          </cell>
        </row>
      </sheetData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>
        <row r="1">
          <cell r="J1">
            <v>1.7453292519943295E-2</v>
          </cell>
        </row>
      </sheetData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>
        <row r="1">
          <cell r="J1">
            <v>1.7453292519943295E-2</v>
          </cell>
        </row>
      </sheetData>
      <sheetData sheetId="14512" refreshError="1"/>
      <sheetData sheetId="14513" refreshError="1"/>
      <sheetData sheetId="14514">
        <row r="1">
          <cell r="J1">
            <v>1.7453292519943295E-2</v>
          </cell>
        </row>
      </sheetData>
      <sheetData sheetId="14515">
        <row r="1">
          <cell r="J1">
            <v>1.7453292519943295E-2</v>
          </cell>
        </row>
      </sheetData>
      <sheetData sheetId="14516">
        <row r="1">
          <cell r="J1">
            <v>1.7453292519943295E-2</v>
          </cell>
        </row>
      </sheetData>
      <sheetData sheetId="14517">
        <row r="1">
          <cell r="J1">
            <v>1.7453292519943295E-2</v>
          </cell>
        </row>
      </sheetData>
      <sheetData sheetId="14518">
        <row r="1">
          <cell r="J1">
            <v>1.7453292519943295E-2</v>
          </cell>
        </row>
      </sheetData>
      <sheetData sheetId="14519">
        <row r="1">
          <cell r="J1">
            <v>1.7453292519943295E-2</v>
          </cell>
        </row>
      </sheetData>
      <sheetData sheetId="14520">
        <row r="1">
          <cell r="J1">
            <v>1.7453292519943295E-2</v>
          </cell>
        </row>
      </sheetData>
      <sheetData sheetId="14521">
        <row r="1">
          <cell r="J1">
            <v>1.7453292519943295E-2</v>
          </cell>
        </row>
      </sheetData>
      <sheetData sheetId="14522">
        <row r="1">
          <cell r="J1">
            <v>1.7453292519943295E-2</v>
          </cell>
        </row>
      </sheetData>
      <sheetData sheetId="14523">
        <row r="1">
          <cell r="J1">
            <v>1.7453292519943295E-2</v>
          </cell>
        </row>
      </sheetData>
      <sheetData sheetId="14524">
        <row r="1">
          <cell r="J1">
            <v>1.7453292519943295E-2</v>
          </cell>
        </row>
      </sheetData>
      <sheetData sheetId="14525">
        <row r="1">
          <cell r="J1">
            <v>1.7453292519943295E-2</v>
          </cell>
        </row>
      </sheetData>
      <sheetData sheetId="14526">
        <row r="1">
          <cell r="J1">
            <v>1.7453292519943295E-2</v>
          </cell>
        </row>
      </sheetData>
      <sheetData sheetId="14527">
        <row r="1">
          <cell r="J1">
            <v>1.7453292519943295E-2</v>
          </cell>
        </row>
      </sheetData>
      <sheetData sheetId="14528">
        <row r="1">
          <cell r="J1">
            <v>1.7453292519943295E-2</v>
          </cell>
        </row>
      </sheetData>
      <sheetData sheetId="14529" refreshError="1"/>
      <sheetData sheetId="14530" refreshError="1"/>
      <sheetData sheetId="14531" refreshError="1"/>
      <sheetData sheetId="14532">
        <row r="1">
          <cell r="J1">
            <v>1.7453292519943295E-2</v>
          </cell>
        </row>
      </sheetData>
      <sheetData sheetId="14533">
        <row r="1">
          <cell r="J1">
            <v>1.7453292519943295E-2</v>
          </cell>
        </row>
      </sheetData>
      <sheetData sheetId="14534">
        <row r="1">
          <cell r="J1">
            <v>1.7453292519943295E-2</v>
          </cell>
        </row>
      </sheetData>
      <sheetData sheetId="14535">
        <row r="1">
          <cell r="J1">
            <v>1.7453292519943295E-2</v>
          </cell>
        </row>
      </sheetData>
      <sheetData sheetId="14536">
        <row r="1">
          <cell r="J1">
            <v>1.7453292519943295E-2</v>
          </cell>
        </row>
      </sheetData>
      <sheetData sheetId="14537" refreshError="1"/>
      <sheetData sheetId="14538" refreshError="1"/>
      <sheetData sheetId="14539">
        <row r="1">
          <cell r="J1">
            <v>1.7453292519943295E-2</v>
          </cell>
        </row>
      </sheetData>
      <sheetData sheetId="14540">
        <row r="1">
          <cell r="J1">
            <v>1.7453292519943295E-2</v>
          </cell>
        </row>
      </sheetData>
      <sheetData sheetId="14541">
        <row r="1">
          <cell r="J1">
            <v>1.7453292519943295E-2</v>
          </cell>
        </row>
      </sheetData>
      <sheetData sheetId="14542">
        <row r="1">
          <cell r="J1">
            <v>1.7453292519943295E-2</v>
          </cell>
        </row>
      </sheetData>
      <sheetData sheetId="14543">
        <row r="1">
          <cell r="J1">
            <v>1.7453292519943295E-2</v>
          </cell>
        </row>
      </sheetData>
      <sheetData sheetId="14544">
        <row r="1">
          <cell r="J1">
            <v>1.7453292519943295E-2</v>
          </cell>
        </row>
      </sheetData>
      <sheetData sheetId="14545">
        <row r="1">
          <cell r="J1">
            <v>1.7453292519943295E-2</v>
          </cell>
        </row>
      </sheetData>
      <sheetData sheetId="14546">
        <row r="1">
          <cell r="J1">
            <v>1.7453292519943295E-2</v>
          </cell>
        </row>
      </sheetData>
      <sheetData sheetId="14547">
        <row r="1">
          <cell r="J1">
            <v>1.7453292519943295E-2</v>
          </cell>
        </row>
      </sheetData>
      <sheetData sheetId="14548">
        <row r="1">
          <cell r="J1">
            <v>1.7453292519943295E-2</v>
          </cell>
        </row>
      </sheetData>
      <sheetData sheetId="14549">
        <row r="1">
          <cell r="J1">
            <v>1.7453292519943295E-2</v>
          </cell>
        </row>
      </sheetData>
      <sheetData sheetId="14550">
        <row r="1">
          <cell r="J1">
            <v>1.7453292519943295E-2</v>
          </cell>
        </row>
      </sheetData>
      <sheetData sheetId="14551">
        <row r="1">
          <cell r="J1">
            <v>1.7453292519943295E-2</v>
          </cell>
        </row>
      </sheetData>
      <sheetData sheetId="14552">
        <row r="1">
          <cell r="J1">
            <v>1.7453292519943295E-2</v>
          </cell>
        </row>
      </sheetData>
      <sheetData sheetId="14553">
        <row r="1">
          <cell r="J1">
            <v>1.7453292519943295E-2</v>
          </cell>
        </row>
      </sheetData>
      <sheetData sheetId="14554">
        <row r="1">
          <cell r="J1">
            <v>1.7453292519943295E-2</v>
          </cell>
        </row>
      </sheetData>
      <sheetData sheetId="14555">
        <row r="1">
          <cell r="J1">
            <v>1.7453292519943295E-2</v>
          </cell>
        </row>
      </sheetData>
      <sheetData sheetId="14556">
        <row r="1">
          <cell r="J1">
            <v>1.7453292519943295E-2</v>
          </cell>
        </row>
      </sheetData>
      <sheetData sheetId="14557">
        <row r="1">
          <cell r="J1">
            <v>1.7453292519943295E-2</v>
          </cell>
        </row>
      </sheetData>
      <sheetData sheetId="14558">
        <row r="1">
          <cell r="J1">
            <v>1.7453292519943295E-2</v>
          </cell>
        </row>
      </sheetData>
      <sheetData sheetId="14559">
        <row r="1">
          <cell r="J1">
            <v>1.7453292519943295E-2</v>
          </cell>
        </row>
      </sheetData>
      <sheetData sheetId="14560" refreshError="1"/>
      <sheetData sheetId="14561" refreshError="1"/>
      <sheetData sheetId="14562">
        <row r="1">
          <cell r="J1">
            <v>1.7453292519943295E-2</v>
          </cell>
        </row>
      </sheetData>
      <sheetData sheetId="14563">
        <row r="1">
          <cell r="J1">
            <v>1.7453292519943295E-2</v>
          </cell>
        </row>
      </sheetData>
      <sheetData sheetId="14564">
        <row r="1">
          <cell r="J1">
            <v>1.7453292519943295E-2</v>
          </cell>
        </row>
      </sheetData>
      <sheetData sheetId="14565">
        <row r="1">
          <cell r="J1">
            <v>1.7453292519943295E-2</v>
          </cell>
        </row>
      </sheetData>
      <sheetData sheetId="14566">
        <row r="1">
          <cell r="J1">
            <v>1.7453292519943295E-2</v>
          </cell>
        </row>
      </sheetData>
      <sheetData sheetId="14567">
        <row r="1">
          <cell r="J1">
            <v>1.7453292519943295E-2</v>
          </cell>
        </row>
      </sheetData>
      <sheetData sheetId="14568">
        <row r="1">
          <cell r="J1">
            <v>1.7453292519943295E-2</v>
          </cell>
        </row>
      </sheetData>
      <sheetData sheetId="14569">
        <row r="1">
          <cell r="J1">
            <v>1.7453292519943295E-2</v>
          </cell>
        </row>
      </sheetData>
      <sheetData sheetId="14570">
        <row r="1">
          <cell r="J1">
            <v>1.7453292519943295E-2</v>
          </cell>
        </row>
      </sheetData>
      <sheetData sheetId="14571">
        <row r="1">
          <cell r="J1">
            <v>1.7453292519943295E-2</v>
          </cell>
        </row>
      </sheetData>
      <sheetData sheetId="14572">
        <row r="1">
          <cell r="J1">
            <v>1.7453292519943295E-2</v>
          </cell>
        </row>
      </sheetData>
      <sheetData sheetId="14573">
        <row r="1">
          <cell r="J1">
            <v>1.7453292519943295E-2</v>
          </cell>
        </row>
      </sheetData>
      <sheetData sheetId="14574">
        <row r="1">
          <cell r="J1">
            <v>1.7453292519943295E-2</v>
          </cell>
        </row>
      </sheetData>
      <sheetData sheetId="14575">
        <row r="1">
          <cell r="J1">
            <v>1.7453292519943295E-2</v>
          </cell>
        </row>
      </sheetData>
      <sheetData sheetId="14576">
        <row r="1">
          <cell r="J1">
            <v>1.7453292519943295E-2</v>
          </cell>
        </row>
      </sheetData>
      <sheetData sheetId="14577">
        <row r="1">
          <cell r="J1">
            <v>1.7453292519943295E-2</v>
          </cell>
        </row>
      </sheetData>
      <sheetData sheetId="14578">
        <row r="1">
          <cell r="J1">
            <v>1.7453292519943295E-2</v>
          </cell>
        </row>
      </sheetData>
      <sheetData sheetId="14579" refreshError="1"/>
      <sheetData sheetId="14580">
        <row r="1">
          <cell r="J1">
            <v>1.7453292519943295E-2</v>
          </cell>
        </row>
      </sheetData>
      <sheetData sheetId="14581">
        <row r="1">
          <cell r="J1">
            <v>1.7453292519943295E-2</v>
          </cell>
        </row>
      </sheetData>
      <sheetData sheetId="14582" refreshError="1"/>
      <sheetData sheetId="14583" refreshError="1"/>
      <sheetData sheetId="14584">
        <row r="1">
          <cell r="J1">
            <v>1.7453292519943295E-2</v>
          </cell>
        </row>
      </sheetData>
      <sheetData sheetId="14585">
        <row r="1">
          <cell r="J1">
            <v>1.7453292519943295E-2</v>
          </cell>
        </row>
      </sheetData>
      <sheetData sheetId="14586">
        <row r="1">
          <cell r="J1">
            <v>1.7453292519943295E-2</v>
          </cell>
        </row>
      </sheetData>
      <sheetData sheetId="14587">
        <row r="1">
          <cell r="J1">
            <v>1.7453292519943295E-2</v>
          </cell>
        </row>
      </sheetData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>
        <row r="1">
          <cell r="J1">
            <v>1.7453292519943295E-2</v>
          </cell>
        </row>
      </sheetData>
      <sheetData sheetId="14594">
        <row r="1">
          <cell r="J1">
            <v>1.7453292519943295E-2</v>
          </cell>
        </row>
      </sheetData>
      <sheetData sheetId="14595" refreshError="1"/>
      <sheetData sheetId="14596">
        <row r="1">
          <cell r="J1">
            <v>1.7453292519943295E-2</v>
          </cell>
        </row>
      </sheetData>
      <sheetData sheetId="14597">
        <row r="1">
          <cell r="J1">
            <v>1.7453292519943295E-2</v>
          </cell>
        </row>
      </sheetData>
      <sheetData sheetId="14598">
        <row r="1">
          <cell r="J1">
            <v>1.7453292519943295E-2</v>
          </cell>
        </row>
      </sheetData>
      <sheetData sheetId="14599">
        <row r="1">
          <cell r="J1">
            <v>1.7453292519943295E-2</v>
          </cell>
        </row>
      </sheetData>
      <sheetData sheetId="14600">
        <row r="1">
          <cell r="J1">
            <v>1.7453292519943295E-2</v>
          </cell>
        </row>
      </sheetData>
      <sheetData sheetId="14601">
        <row r="1">
          <cell r="J1">
            <v>1.7453292519943295E-2</v>
          </cell>
        </row>
      </sheetData>
      <sheetData sheetId="14602">
        <row r="1">
          <cell r="J1">
            <v>1.7453292519943295E-2</v>
          </cell>
        </row>
      </sheetData>
      <sheetData sheetId="14603">
        <row r="1">
          <cell r="J1">
            <v>1.7453292519943295E-2</v>
          </cell>
        </row>
      </sheetData>
      <sheetData sheetId="14604">
        <row r="1">
          <cell r="J1">
            <v>1.7453292519943295E-2</v>
          </cell>
        </row>
      </sheetData>
      <sheetData sheetId="14605">
        <row r="1">
          <cell r="J1">
            <v>1.7453292519943295E-2</v>
          </cell>
        </row>
      </sheetData>
      <sheetData sheetId="14606">
        <row r="1">
          <cell r="J1">
            <v>1.7453292519943295E-2</v>
          </cell>
        </row>
      </sheetData>
      <sheetData sheetId="14607">
        <row r="1">
          <cell r="J1">
            <v>1.7453292519943295E-2</v>
          </cell>
        </row>
      </sheetData>
      <sheetData sheetId="14608">
        <row r="1">
          <cell r="J1">
            <v>1.7453292519943295E-2</v>
          </cell>
        </row>
      </sheetData>
      <sheetData sheetId="14609">
        <row r="1">
          <cell r="J1">
            <v>1.7453292519943295E-2</v>
          </cell>
        </row>
      </sheetData>
      <sheetData sheetId="14610">
        <row r="1">
          <cell r="J1">
            <v>1.7453292519943295E-2</v>
          </cell>
        </row>
      </sheetData>
      <sheetData sheetId="14611">
        <row r="1">
          <cell r="J1">
            <v>1.7453292519943295E-2</v>
          </cell>
        </row>
      </sheetData>
      <sheetData sheetId="14612">
        <row r="1">
          <cell r="J1">
            <v>1.7453292519943295E-2</v>
          </cell>
        </row>
      </sheetData>
      <sheetData sheetId="14613">
        <row r="1">
          <cell r="J1">
            <v>1.7453292519943295E-2</v>
          </cell>
        </row>
      </sheetData>
      <sheetData sheetId="14614">
        <row r="1">
          <cell r="J1">
            <v>1.7453292519943295E-2</v>
          </cell>
        </row>
      </sheetData>
      <sheetData sheetId="14615">
        <row r="1">
          <cell r="J1">
            <v>1.7453292519943295E-2</v>
          </cell>
        </row>
      </sheetData>
      <sheetData sheetId="14616">
        <row r="1">
          <cell r="J1">
            <v>1.7453292519943295E-2</v>
          </cell>
        </row>
      </sheetData>
      <sheetData sheetId="14617" refreshError="1"/>
      <sheetData sheetId="14618" refreshError="1"/>
      <sheetData sheetId="14619" refreshError="1"/>
      <sheetData sheetId="14620">
        <row r="1">
          <cell r="J1">
            <v>1.7453292519943295E-2</v>
          </cell>
        </row>
      </sheetData>
      <sheetData sheetId="14621">
        <row r="1">
          <cell r="J1">
            <v>1.7453292519943295E-2</v>
          </cell>
        </row>
      </sheetData>
      <sheetData sheetId="14622">
        <row r="1">
          <cell r="J1">
            <v>1.7453292519943295E-2</v>
          </cell>
        </row>
      </sheetData>
      <sheetData sheetId="14623">
        <row r="1">
          <cell r="J1">
            <v>1.7453292519943295E-2</v>
          </cell>
        </row>
      </sheetData>
      <sheetData sheetId="14624">
        <row r="1">
          <cell r="J1">
            <v>1.7453292519943295E-2</v>
          </cell>
        </row>
      </sheetData>
      <sheetData sheetId="14625">
        <row r="1">
          <cell r="J1">
            <v>1.7453292519943295E-2</v>
          </cell>
        </row>
      </sheetData>
      <sheetData sheetId="14626">
        <row r="1">
          <cell r="J1">
            <v>1.7453292519943295E-2</v>
          </cell>
        </row>
      </sheetData>
      <sheetData sheetId="14627">
        <row r="1">
          <cell r="J1">
            <v>1.7453292519943295E-2</v>
          </cell>
        </row>
      </sheetData>
      <sheetData sheetId="14628">
        <row r="1">
          <cell r="J1">
            <v>1.7453292519943295E-2</v>
          </cell>
        </row>
      </sheetData>
      <sheetData sheetId="14629">
        <row r="1">
          <cell r="J1">
            <v>1.7453292519943295E-2</v>
          </cell>
        </row>
      </sheetData>
      <sheetData sheetId="14630">
        <row r="1">
          <cell r="J1">
            <v>1.7453292519943295E-2</v>
          </cell>
        </row>
      </sheetData>
      <sheetData sheetId="14631">
        <row r="1">
          <cell r="J1">
            <v>1.7453292519943295E-2</v>
          </cell>
        </row>
      </sheetData>
      <sheetData sheetId="14632">
        <row r="1">
          <cell r="J1">
            <v>1.7453292519943295E-2</v>
          </cell>
        </row>
      </sheetData>
      <sheetData sheetId="14633">
        <row r="1">
          <cell r="J1">
            <v>1.7453292519943295E-2</v>
          </cell>
        </row>
      </sheetData>
      <sheetData sheetId="14634">
        <row r="1">
          <cell r="J1">
            <v>1.7453292519943295E-2</v>
          </cell>
        </row>
      </sheetData>
      <sheetData sheetId="14635">
        <row r="1">
          <cell r="J1">
            <v>1.7453292519943295E-2</v>
          </cell>
        </row>
      </sheetData>
      <sheetData sheetId="14636">
        <row r="1">
          <cell r="J1">
            <v>1.7453292519943295E-2</v>
          </cell>
        </row>
      </sheetData>
      <sheetData sheetId="14637">
        <row r="1">
          <cell r="J1">
            <v>1.7453292519943295E-2</v>
          </cell>
        </row>
      </sheetData>
      <sheetData sheetId="14638">
        <row r="1">
          <cell r="J1">
            <v>1.7453292519943295E-2</v>
          </cell>
        </row>
      </sheetData>
      <sheetData sheetId="14639">
        <row r="1">
          <cell r="J1">
            <v>1.7453292519943295E-2</v>
          </cell>
        </row>
      </sheetData>
      <sheetData sheetId="14640">
        <row r="1">
          <cell r="J1">
            <v>1.7453292519943295E-2</v>
          </cell>
        </row>
      </sheetData>
      <sheetData sheetId="14641">
        <row r="1">
          <cell r="J1">
            <v>1.7453292519943295E-2</v>
          </cell>
        </row>
      </sheetData>
      <sheetData sheetId="14642" refreshError="1"/>
      <sheetData sheetId="14643">
        <row r="1">
          <cell r="J1">
            <v>1.7453292519943295E-2</v>
          </cell>
        </row>
      </sheetData>
      <sheetData sheetId="14644" refreshError="1"/>
      <sheetData sheetId="14645">
        <row r="1">
          <cell r="J1">
            <v>1.7453292519943295E-2</v>
          </cell>
        </row>
      </sheetData>
      <sheetData sheetId="14646">
        <row r="1">
          <cell r="J1">
            <v>1.7453292519943295E-2</v>
          </cell>
        </row>
      </sheetData>
      <sheetData sheetId="14647" refreshError="1"/>
      <sheetData sheetId="14648">
        <row r="1">
          <cell r="J1">
            <v>1.7453292519943295E-2</v>
          </cell>
        </row>
      </sheetData>
      <sheetData sheetId="14649"/>
      <sheetData sheetId="14650" refreshError="1"/>
      <sheetData sheetId="14651">
        <row r="1">
          <cell r="J1">
            <v>1.7453292519943295E-2</v>
          </cell>
        </row>
      </sheetData>
      <sheetData sheetId="14652" refreshError="1"/>
      <sheetData sheetId="14653">
        <row r="1">
          <cell r="J1">
            <v>1.7453292519943295E-2</v>
          </cell>
        </row>
      </sheetData>
      <sheetData sheetId="14654" refreshError="1"/>
      <sheetData sheetId="14655" refreshError="1"/>
      <sheetData sheetId="14656">
        <row r="1">
          <cell r="J1">
            <v>1.7453292519943295E-2</v>
          </cell>
        </row>
      </sheetData>
      <sheetData sheetId="14657" refreshError="1"/>
      <sheetData sheetId="14658" refreshError="1"/>
      <sheetData sheetId="14659">
        <row r="1">
          <cell r="J1">
            <v>1.7453292519943295E-2</v>
          </cell>
        </row>
      </sheetData>
      <sheetData sheetId="14660">
        <row r="1">
          <cell r="J1">
            <v>1.7453292519943295E-2</v>
          </cell>
        </row>
      </sheetData>
      <sheetData sheetId="14661">
        <row r="1">
          <cell r="J1">
            <v>1.7453292519943295E-2</v>
          </cell>
        </row>
      </sheetData>
      <sheetData sheetId="14662">
        <row r="1">
          <cell r="J1">
            <v>1.7453292519943295E-2</v>
          </cell>
        </row>
      </sheetData>
      <sheetData sheetId="14663">
        <row r="1">
          <cell r="J1">
            <v>1.7453292519943295E-2</v>
          </cell>
        </row>
      </sheetData>
      <sheetData sheetId="14664">
        <row r="1">
          <cell r="J1">
            <v>1.7453292519943295E-2</v>
          </cell>
        </row>
      </sheetData>
      <sheetData sheetId="14665">
        <row r="1">
          <cell r="J1">
            <v>1.7453292519943295E-2</v>
          </cell>
        </row>
      </sheetData>
      <sheetData sheetId="14666">
        <row r="1">
          <cell r="J1">
            <v>1.7453292519943295E-2</v>
          </cell>
        </row>
      </sheetData>
      <sheetData sheetId="14667">
        <row r="1">
          <cell r="J1">
            <v>1.7453292519943295E-2</v>
          </cell>
        </row>
      </sheetData>
      <sheetData sheetId="14668">
        <row r="1">
          <cell r="J1">
            <v>1.7453292519943295E-2</v>
          </cell>
        </row>
      </sheetData>
      <sheetData sheetId="14669">
        <row r="1">
          <cell r="J1">
            <v>1.7453292519943295E-2</v>
          </cell>
        </row>
      </sheetData>
      <sheetData sheetId="14670">
        <row r="1">
          <cell r="J1">
            <v>1.7453292519943295E-2</v>
          </cell>
        </row>
      </sheetData>
      <sheetData sheetId="14671">
        <row r="1">
          <cell r="J1">
            <v>1.7453292519943295E-2</v>
          </cell>
        </row>
      </sheetData>
      <sheetData sheetId="14672">
        <row r="1">
          <cell r="J1">
            <v>1.7453292519943295E-2</v>
          </cell>
        </row>
      </sheetData>
      <sheetData sheetId="14673">
        <row r="1">
          <cell r="J1">
            <v>1.7453292519943295E-2</v>
          </cell>
        </row>
      </sheetData>
      <sheetData sheetId="14674">
        <row r="1">
          <cell r="J1">
            <v>1.7453292519943295E-2</v>
          </cell>
        </row>
      </sheetData>
      <sheetData sheetId="14675">
        <row r="1">
          <cell r="J1">
            <v>1.7453292519943295E-2</v>
          </cell>
        </row>
      </sheetData>
      <sheetData sheetId="14676">
        <row r="1">
          <cell r="J1">
            <v>1.7453292519943295E-2</v>
          </cell>
        </row>
      </sheetData>
      <sheetData sheetId="14677">
        <row r="1">
          <cell r="J1">
            <v>1.7453292519943295E-2</v>
          </cell>
        </row>
      </sheetData>
      <sheetData sheetId="14678">
        <row r="1">
          <cell r="J1">
            <v>1.7453292519943295E-2</v>
          </cell>
        </row>
      </sheetData>
      <sheetData sheetId="14679">
        <row r="1">
          <cell r="J1">
            <v>1.7453292519943295E-2</v>
          </cell>
        </row>
      </sheetData>
      <sheetData sheetId="14680">
        <row r="1">
          <cell r="J1">
            <v>1.7453292519943295E-2</v>
          </cell>
        </row>
      </sheetData>
      <sheetData sheetId="14681">
        <row r="1">
          <cell r="J1">
            <v>1.7453292519943295E-2</v>
          </cell>
        </row>
      </sheetData>
      <sheetData sheetId="14682" refreshError="1"/>
      <sheetData sheetId="14683" refreshError="1"/>
      <sheetData sheetId="14684">
        <row r="1">
          <cell r="J1">
            <v>1.7453292519943295E-2</v>
          </cell>
        </row>
      </sheetData>
      <sheetData sheetId="14685">
        <row r="1">
          <cell r="J1">
            <v>1.7453292519943295E-2</v>
          </cell>
        </row>
      </sheetData>
      <sheetData sheetId="14686" refreshError="1"/>
      <sheetData sheetId="14687">
        <row r="1">
          <cell r="J1">
            <v>1.7453292519943295E-2</v>
          </cell>
        </row>
      </sheetData>
      <sheetData sheetId="14688" refreshError="1"/>
      <sheetData sheetId="14689" refreshError="1"/>
      <sheetData sheetId="14690" refreshError="1"/>
      <sheetData sheetId="14691">
        <row r="1">
          <cell r="J1">
            <v>1.7453292519943295E-2</v>
          </cell>
        </row>
      </sheetData>
      <sheetData sheetId="14692">
        <row r="1">
          <cell r="J1">
            <v>1.7453292519943295E-2</v>
          </cell>
        </row>
      </sheetData>
      <sheetData sheetId="14693">
        <row r="1">
          <cell r="J1">
            <v>1.7453292519943295E-2</v>
          </cell>
        </row>
      </sheetData>
      <sheetData sheetId="14694">
        <row r="1">
          <cell r="J1">
            <v>1.7453292519943295E-2</v>
          </cell>
        </row>
      </sheetData>
      <sheetData sheetId="14695">
        <row r="1">
          <cell r="J1">
            <v>1.7453292519943295E-2</v>
          </cell>
        </row>
      </sheetData>
      <sheetData sheetId="14696">
        <row r="1">
          <cell r="J1">
            <v>1.7453292519943295E-2</v>
          </cell>
        </row>
      </sheetData>
      <sheetData sheetId="14697">
        <row r="1">
          <cell r="J1">
            <v>1.7453292519943295E-2</v>
          </cell>
        </row>
      </sheetData>
      <sheetData sheetId="14698">
        <row r="1">
          <cell r="J1">
            <v>1.7453292519943295E-2</v>
          </cell>
        </row>
      </sheetData>
      <sheetData sheetId="14699">
        <row r="1">
          <cell r="J1">
            <v>1.7453292519943295E-2</v>
          </cell>
        </row>
      </sheetData>
      <sheetData sheetId="14700">
        <row r="1">
          <cell r="J1">
            <v>1.7453292519943295E-2</v>
          </cell>
        </row>
      </sheetData>
      <sheetData sheetId="14701">
        <row r="1">
          <cell r="J1">
            <v>1.7453292519943295E-2</v>
          </cell>
        </row>
      </sheetData>
      <sheetData sheetId="14702">
        <row r="1">
          <cell r="J1">
            <v>1.7453292519943295E-2</v>
          </cell>
        </row>
      </sheetData>
      <sheetData sheetId="14703">
        <row r="1">
          <cell r="J1">
            <v>1.7453292519943295E-2</v>
          </cell>
        </row>
      </sheetData>
      <sheetData sheetId="14704">
        <row r="1">
          <cell r="J1">
            <v>1.7453292519943295E-2</v>
          </cell>
        </row>
      </sheetData>
      <sheetData sheetId="14705">
        <row r="1">
          <cell r="J1">
            <v>1.7453292519943295E-2</v>
          </cell>
        </row>
      </sheetData>
      <sheetData sheetId="14706">
        <row r="1">
          <cell r="J1">
            <v>1.7453292519943295E-2</v>
          </cell>
        </row>
      </sheetData>
      <sheetData sheetId="14707">
        <row r="1">
          <cell r="J1">
            <v>1.7453292519943295E-2</v>
          </cell>
        </row>
      </sheetData>
      <sheetData sheetId="14708">
        <row r="1">
          <cell r="J1">
            <v>1.7453292519943295E-2</v>
          </cell>
        </row>
      </sheetData>
      <sheetData sheetId="14709">
        <row r="1">
          <cell r="J1">
            <v>1.7453292519943295E-2</v>
          </cell>
        </row>
      </sheetData>
      <sheetData sheetId="14710">
        <row r="1">
          <cell r="J1">
            <v>1.7453292519943295E-2</v>
          </cell>
        </row>
      </sheetData>
      <sheetData sheetId="14711" refreshError="1"/>
      <sheetData sheetId="14712">
        <row r="1">
          <cell r="J1">
            <v>1.7453292519943295E-2</v>
          </cell>
        </row>
      </sheetData>
      <sheetData sheetId="14713">
        <row r="1">
          <cell r="J1">
            <v>1.7453292519943295E-2</v>
          </cell>
        </row>
      </sheetData>
      <sheetData sheetId="14714">
        <row r="1">
          <cell r="J1">
            <v>1.7453292519943295E-2</v>
          </cell>
        </row>
      </sheetData>
      <sheetData sheetId="14715" refreshError="1"/>
      <sheetData sheetId="14716">
        <row r="1">
          <cell r="J1">
            <v>1.7453292519943295E-2</v>
          </cell>
        </row>
      </sheetData>
      <sheetData sheetId="14717">
        <row r="1">
          <cell r="J1">
            <v>1.7453292519943295E-2</v>
          </cell>
        </row>
      </sheetData>
      <sheetData sheetId="14718">
        <row r="1">
          <cell r="J1">
            <v>1.7453292519943295E-2</v>
          </cell>
        </row>
      </sheetData>
      <sheetData sheetId="14719" refreshError="1"/>
      <sheetData sheetId="14720">
        <row r="1">
          <cell r="J1">
            <v>1.7453292519943295E-2</v>
          </cell>
        </row>
      </sheetData>
      <sheetData sheetId="14721" refreshError="1"/>
      <sheetData sheetId="14722" refreshError="1"/>
      <sheetData sheetId="14723" refreshError="1"/>
      <sheetData sheetId="14724" refreshError="1"/>
      <sheetData sheetId="14725">
        <row r="1">
          <cell r="J1">
            <v>1.7453292519943295E-2</v>
          </cell>
        </row>
      </sheetData>
      <sheetData sheetId="14726">
        <row r="1">
          <cell r="J1">
            <v>1.7453292519943295E-2</v>
          </cell>
        </row>
      </sheetData>
      <sheetData sheetId="14727" refreshError="1"/>
      <sheetData sheetId="14728" refreshError="1"/>
      <sheetData sheetId="14729" refreshError="1"/>
      <sheetData sheetId="14730" refreshError="1"/>
      <sheetData sheetId="14731">
        <row r="1">
          <cell r="J1">
            <v>1.7453292519943295E-2</v>
          </cell>
        </row>
      </sheetData>
      <sheetData sheetId="14732">
        <row r="1">
          <cell r="J1">
            <v>1.7453292519943295E-2</v>
          </cell>
        </row>
      </sheetData>
      <sheetData sheetId="14733" refreshError="1"/>
      <sheetData sheetId="14734" refreshError="1"/>
      <sheetData sheetId="14735">
        <row r="1">
          <cell r="J1">
            <v>1.7453292519943295E-2</v>
          </cell>
        </row>
      </sheetData>
      <sheetData sheetId="14736" refreshError="1"/>
      <sheetData sheetId="14737">
        <row r="1">
          <cell r="J1">
            <v>1.7453292519943295E-2</v>
          </cell>
        </row>
      </sheetData>
      <sheetData sheetId="14738" refreshError="1"/>
      <sheetData sheetId="14739" refreshError="1"/>
      <sheetData sheetId="14740">
        <row r="1">
          <cell r="J1">
            <v>1.7453292519943295E-2</v>
          </cell>
        </row>
      </sheetData>
      <sheetData sheetId="14741">
        <row r="1">
          <cell r="J1">
            <v>1.7453292519943295E-2</v>
          </cell>
        </row>
      </sheetData>
      <sheetData sheetId="14742" refreshError="1"/>
      <sheetData sheetId="14743" refreshError="1"/>
      <sheetData sheetId="14744" refreshError="1"/>
      <sheetData sheetId="14745">
        <row r="1">
          <cell r="J1">
            <v>1.7453292519943295E-2</v>
          </cell>
        </row>
      </sheetData>
      <sheetData sheetId="14746">
        <row r="1">
          <cell r="J1">
            <v>1.7453292519943295E-2</v>
          </cell>
        </row>
      </sheetData>
      <sheetData sheetId="14747" refreshError="1"/>
      <sheetData sheetId="14748" refreshError="1"/>
      <sheetData sheetId="14749" refreshError="1"/>
      <sheetData sheetId="14750" refreshError="1"/>
      <sheetData sheetId="14751">
        <row r="1">
          <cell r="J1">
            <v>1.7453292519943295E-2</v>
          </cell>
        </row>
      </sheetData>
      <sheetData sheetId="14752">
        <row r="1">
          <cell r="J1">
            <v>1.7453292519943295E-2</v>
          </cell>
        </row>
      </sheetData>
      <sheetData sheetId="14753">
        <row r="1">
          <cell r="J1">
            <v>1.7453292519943295E-2</v>
          </cell>
        </row>
      </sheetData>
      <sheetData sheetId="14754" refreshError="1"/>
      <sheetData sheetId="14755">
        <row r="1">
          <cell r="J1">
            <v>1.7453292519943295E-2</v>
          </cell>
        </row>
      </sheetData>
      <sheetData sheetId="14756">
        <row r="1">
          <cell r="J1">
            <v>1.7453292519943295E-2</v>
          </cell>
        </row>
      </sheetData>
      <sheetData sheetId="14757" refreshError="1"/>
      <sheetData sheetId="14758" refreshError="1"/>
      <sheetData sheetId="14759">
        <row r="1">
          <cell r="J1">
            <v>1.7453292519943295E-2</v>
          </cell>
        </row>
      </sheetData>
      <sheetData sheetId="14760">
        <row r="1">
          <cell r="J1">
            <v>1.7453292519943295E-2</v>
          </cell>
        </row>
      </sheetData>
      <sheetData sheetId="14761" refreshError="1"/>
      <sheetData sheetId="14762">
        <row r="1">
          <cell r="J1">
            <v>1.7453292519943295E-2</v>
          </cell>
        </row>
      </sheetData>
      <sheetData sheetId="14763">
        <row r="1">
          <cell r="J1">
            <v>1.7453292519943295E-2</v>
          </cell>
        </row>
      </sheetData>
      <sheetData sheetId="14764" refreshError="1"/>
      <sheetData sheetId="14765" refreshError="1"/>
      <sheetData sheetId="14766">
        <row r="1">
          <cell r="J1">
            <v>1.7453292519943295E-2</v>
          </cell>
        </row>
      </sheetData>
      <sheetData sheetId="14767">
        <row r="1">
          <cell r="J1">
            <v>1.7453292519943295E-2</v>
          </cell>
        </row>
      </sheetData>
      <sheetData sheetId="14768" refreshError="1"/>
      <sheetData sheetId="14769">
        <row r="1">
          <cell r="J1">
            <v>1.7453292519943295E-2</v>
          </cell>
        </row>
      </sheetData>
      <sheetData sheetId="14770" refreshError="1"/>
      <sheetData sheetId="14771" refreshError="1"/>
      <sheetData sheetId="14772" refreshError="1"/>
      <sheetData sheetId="14773">
        <row r="1">
          <cell r="J1">
            <v>1.7453292519943295E-2</v>
          </cell>
        </row>
      </sheetData>
      <sheetData sheetId="14774" refreshError="1"/>
      <sheetData sheetId="14775">
        <row r="1">
          <cell r="J1">
            <v>1.7453292519943295E-2</v>
          </cell>
        </row>
      </sheetData>
      <sheetData sheetId="14776">
        <row r="1">
          <cell r="J1">
            <v>1.7453292519943295E-2</v>
          </cell>
        </row>
      </sheetData>
      <sheetData sheetId="14777">
        <row r="1">
          <cell r="J1">
            <v>1.7453292519943295E-2</v>
          </cell>
        </row>
      </sheetData>
      <sheetData sheetId="14778" refreshError="1"/>
      <sheetData sheetId="14779">
        <row r="1">
          <cell r="J1">
            <v>1.7453292519943295E-2</v>
          </cell>
        </row>
      </sheetData>
      <sheetData sheetId="14780" refreshError="1"/>
      <sheetData sheetId="14781">
        <row r="1">
          <cell r="J1">
            <v>1.7453292519943295E-2</v>
          </cell>
        </row>
      </sheetData>
      <sheetData sheetId="14782" refreshError="1"/>
      <sheetData sheetId="14783" refreshError="1"/>
      <sheetData sheetId="14784">
        <row r="1">
          <cell r="J1">
            <v>1.7453292519943295E-2</v>
          </cell>
        </row>
      </sheetData>
      <sheetData sheetId="14785">
        <row r="1">
          <cell r="J1">
            <v>1.7453292519943295E-2</v>
          </cell>
        </row>
      </sheetData>
      <sheetData sheetId="14786">
        <row r="1">
          <cell r="J1">
            <v>1.7453292519943295E-2</v>
          </cell>
        </row>
      </sheetData>
      <sheetData sheetId="14787" refreshError="1"/>
      <sheetData sheetId="14788" refreshError="1"/>
      <sheetData sheetId="14789" refreshError="1"/>
      <sheetData sheetId="14790" refreshError="1"/>
      <sheetData sheetId="14791">
        <row r="1">
          <cell r="J1">
            <v>1.7453292519943295E-2</v>
          </cell>
        </row>
      </sheetData>
      <sheetData sheetId="14792">
        <row r="1">
          <cell r="J1">
            <v>1.7453292519943295E-2</v>
          </cell>
        </row>
      </sheetData>
      <sheetData sheetId="14793" refreshError="1"/>
      <sheetData sheetId="14794">
        <row r="1">
          <cell r="J1">
            <v>1.7453292519943295E-2</v>
          </cell>
        </row>
      </sheetData>
      <sheetData sheetId="14795" refreshError="1"/>
      <sheetData sheetId="14796">
        <row r="1">
          <cell r="J1">
            <v>1.7453292519943295E-2</v>
          </cell>
        </row>
      </sheetData>
      <sheetData sheetId="14797" refreshError="1"/>
      <sheetData sheetId="14798" refreshError="1"/>
      <sheetData sheetId="14799" refreshError="1"/>
      <sheetData sheetId="14800" refreshError="1"/>
      <sheetData sheetId="14801">
        <row r="1">
          <cell r="J1">
            <v>1.7453292519943295E-2</v>
          </cell>
        </row>
      </sheetData>
      <sheetData sheetId="14802">
        <row r="1">
          <cell r="J1">
            <v>1.7453292519943295E-2</v>
          </cell>
        </row>
      </sheetData>
      <sheetData sheetId="14803">
        <row r="1">
          <cell r="J1">
            <v>1.7453292519943295E-2</v>
          </cell>
        </row>
      </sheetData>
      <sheetData sheetId="14804" refreshError="1"/>
      <sheetData sheetId="14805" refreshError="1"/>
      <sheetData sheetId="14806">
        <row r="1">
          <cell r="J1">
            <v>1.7453292519943295E-2</v>
          </cell>
        </row>
      </sheetData>
      <sheetData sheetId="14807" refreshError="1"/>
      <sheetData sheetId="14808" refreshError="1"/>
      <sheetData sheetId="14809" refreshError="1"/>
      <sheetData sheetId="14810" refreshError="1"/>
      <sheetData sheetId="14811">
        <row r="1">
          <cell r="J1">
            <v>1.7453292519943295E-2</v>
          </cell>
        </row>
      </sheetData>
      <sheetData sheetId="14812">
        <row r="1">
          <cell r="J1">
            <v>1.7453292519943295E-2</v>
          </cell>
        </row>
      </sheetData>
      <sheetData sheetId="14813">
        <row r="1">
          <cell r="J1">
            <v>1.7453292519943295E-2</v>
          </cell>
        </row>
      </sheetData>
      <sheetData sheetId="14814" refreshError="1"/>
      <sheetData sheetId="14815">
        <row r="1">
          <cell r="J1">
            <v>1.7453292519943295E-2</v>
          </cell>
        </row>
      </sheetData>
      <sheetData sheetId="14816">
        <row r="1">
          <cell r="J1">
            <v>1.7453292519943295E-2</v>
          </cell>
        </row>
      </sheetData>
      <sheetData sheetId="14817">
        <row r="1">
          <cell r="J1">
            <v>1.7453292519943295E-2</v>
          </cell>
        </row>
      </sheetData>
      <sheetData sheetId="14818" refreshError="1"/>
      <sheetData sheetId="14819">
        <row r="1">
          <cell r="J1">
            <v>1.7453292519943295E-2</v>
          </cell>
        </row>
      </sheetData>
      <sheetData sheetId="14820" refreshError="1"/>
      <sheetData sheetId="14821" refreshError="1"/>
      <sheetData sheetId="14822" refreshError="1"/>
      <sheetData sheetId="14823">
        <row r="1">
          <cell r="J1">
            <v>1.7453292519943295E-2</v>
          </cell>
        </row>
      </sheetData>
      <sheetData sheetId="14824">
        <row r="1">
          <cell r="J1">
            <v>1.7453292519943295E-2</v>
          </cell>
        </row>
      </sheetData>
      <sheetData sheetId="14825">
        <row r="1">
          <cell r="J1">
            <v>1.7453292519943295E-2</v>
          </cell>
        </row>
      </sheetData>
      <sheetData sheetId="14826" refreshError="1"/>
      <sheetData sheetId="14827">
        <row r="1">
          <cell r="J1">
            <v>1.7453292519943295E-2</v>
          </cell>
        </row>
      </sheetData>
      <sheetData sheetId="14828" refreshError="1"/>
      <sheetData sheetId="14829">
        <row r="1">
          <cell r="J1">
            <v>1.7453292519943295E-2</v>
          </cell>
        </row>
      </sheetData>
      <sheetData sheetId="14830" refreshError="1"/>
      <sheetData sheetId="14831" refreshError="1"/>
      <sheetData sheetId="14832">
        <row r="1">
          <cell r="J1">
            <v>1.7453292519943295E-2</v>
          </cell>
        </row>
      </sheetData>
      <sheetData sheetId="14833" refreshError="1"/>
      <sheetData sheetId="14834" refreshError="1"/>
      <sheetData sheetId="14835">
        <row r="1">
          <cell r="J1">
            <v>1.7453292519943295E-2</v>
          </cell>
        </row>
      </sheetData>
      <sheetData sheetId="14836" refreshError="1"/>
      <sheetData sheetId="14837">
        <row r="1">
          <cell r="J1">
            <v>1.7453292519943295E-2</v>
          </cell>
        </row>
      </sheetData>
      <sheetData sheetId="14838">
        <row r="1">
          <cell r="J1">
            <v>1.7453292519943295E-2</v>
          </cell>
        </row>
      </sheetData>
      <sheetData sheetId="14839">
        <row r="1">
          <cell r="J1">
            <v>1.7453292519943295E-2</v>
          </cell>
        </row>
      </sheetData>
      <sheetData sheetId="14840" refreshError="1"/>
      <sheetData sheetId="14841">
        <row r="1">
          <cell r="J1">
            <v>1.7453292519943295E-2</v>
          </cell>
        </row>
      </sheetData>
      <sheetData sheetId="14842" refreshError="1"/>
      <sheetData sheetId="14843">
        <row r="1">
          <cell r="J1">
            <v>1.7453292519943295E-2</v>
          </cell>
        </row>
      </sheetData>
      <sheetData sheetId="14844" refreshError="1"/>
      <sheetData sheetId="14845">
        <row r="1">
          <cell r="J1">
            <v>1.7453292519943295E-2</v>
          </cell>
        </row>
      </sheetData>
      <sheetData sheetId="14846">
        <row r="1">
          <cell r="J1">
            <v>1.7453292519943295E-2</v>
          </cell>
        </row>
      </sheetData>
      <sheetData sheetId="14847" refreshError="1"/>
      <sheetData sheetId="14848" refreshError="1"/>
      <sheetData sheetId="14849">
        <row r="1">
          <cell r="J1">
            <v>1.7453292519943295E-2</v>
          </cell>
        </row>
      </sheetData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>
        <row r="1">
          <cell r="J1">
            <v>1.7453292519943295E-2</v>
          </cell>
        </row>
      </sheetData>
      <sheetData sheetId="14856" refreshError="1"/>
      <sheetData sheetId="14857">
        <row r="1">
          <cell r="J1">
            <v>1.7453292519943295E-2</v>
          </cell>
        </row>
      </sheetData>
      <sheetData sheetId="14858" refreshError="1"/>
      <sheetData sheetId="14859">
        <row r="1">
          <cell r="J1">
            <v>1.7453292519943295E-2</v>
          </cell>
        </row>
      </sheetData>
      <sheetData sheetId="14860" refreshError="1"/>
      <sheetData sheetId="14861">
        <row r="1">
          <cell r="J1">
            <v>1.7453292519943295E-2</v>
          </cell>
        </row>
      </sheetData>
      <sheetData sheetId="14862" refreshError="1"/>
      <sheetData sheetId="14863" refreshError="1"/>
      <sheetData sheetId="14864">
        <row r="1">
          <cell r="J1">
            <v>1.7453292519943295E-2</v>
          </cell>
        </row>
      </sheetData>
      <sheetData sheetId="14865" refreshError="1"/>
      <sheetData sheetId="14866">
        <row r="1">
          <cell r="J1">
            <v>1.7453292519943295E-2</v>
          </cell>
        </row>
      </sheetData>
      <sheetData sheetId="14867">
        <row r="1">
          <cell r="J1">
            <v>1.7453292519943295E-2</v>
          </cell>
        </row>
      </sheetData>
      <sheetData sheetId="14868" refreshError="1"/>
      <sheetData sheetId="14869" refreshError="1"/>
      <sheetData sheetId="14870" refreshError="1"/>
      <sheetData sheetId="14871" refreshError="1"/>
      <sheetData sheetId="14872">
        <row r="1">
          <cell r="J1">
            <v>1.7453292519943295E-2</v>
          </cell>
        </row>
      </sheetData>
      <sheetData sheetId="14873" refreshError="1"/>
      <sheetData sheetId="14874">
        <row r="1">
          <cell r="J1">
            <v>1.7453292519943295E-2</v>
          </cell>
        </row>
      </sheetData>
      <sheetData sheetId="14875" refreshError="1"/>
      <sheetData sheetId="14876" refreshError="1"/>
      <sheetData sheetId="14877" refreshError="1"/>
      <sheetData sheetId="14878">
        <row r="1">
          <cell r="J1">
            <v>1.7453292519943295E-2</v>
          </cell>
        </row>
      </sheetData>
      <sheetData sheetId="14879" refreshError="1"/>
      <sheetData sheetId="14880">
        <row r="1">
          <cell r="J1">
            <v>1.7453292519943295E-2</v>
          </cell>
        </row>
      </sheetData>
      <sheetData sheetId="14881" refreshError="1"/>
      <sheetData sheetId="14882" refreshError="1"/>
      <sheetData sheetId="14883" refreshError="1"/>
      <sheetData sheetId="14884" refreshError="1"/>
      <sheetData sheetId="14885">
        <row r="1">
          <cell r="J1">
            <v>1.7453292519943295E-2</v>
          </cell>
        </row>
      </sheetData>
      <sheetData sheetId="14886">
        <row r="1">
          <cell r="J1">
            <v>1.7453292519943295E-2</v>
          </cell>
        </row>
      </sheetData>
      <sheetData sheetId="14887">
        <row r="1">
          <cell r="J1">
            <v>1.7453292519943295E-2</v>
          </cell>
        </row>
      </sheetData>
      <sheetData sheetId="14888">
        <row r="1">
          <cell r="J1">
            <v>1.7453292519943295E-2</v>
          </cell>
        </row>
      </sheetData>
      <sheetData sheetId="14889">
        <row r="1">
          <cell r="J1">
            <v>1.7453292519943295E-2</v>
          </cell>
        </row>
      </sheetData>
      <sheetData sheetId="14890">
        <row r="1">
          <cell r="J1">
            <v>1.7453292519943295E-2</v>
          </cell>
        </row>
      </sheetData>
      <sheetData sheetId="14891">
        <row r="1">
          <cell r="J1">
            <v>1.7453292519943295E-2</v>
          </cell>
        </row>
      </sheetData>
      <sheetData sheetId="14892">
        <row r="1">
          <cell r="J1">
            <v>1.7453292519943295E-2</v>
          </cell>
        </row>
      </sheetData>
      <sheetData sheetId="14893">
        <row r="1">
          <cell r="J1">
            <v>1.7453292519943295E-2</v>
          </cell>
        </row>
      </sheetData>
      <sheetData sheetId="14894">
        <row r="1">
          <cell r="J1">
            <v>1.7453292519943295E-2</v>
          </cell>
        </row>
      </sheetData>
      <sheetData sheetId="14895">
        <row r="1">
          <cell r="J1">
            <v>1.7453292519943295E-2</v>
          </cell>
        </row>
      </sheetData>
      <sheetData sheetId="14896">
        <row r="1">
          <cell r="J1">
            <v>1.7453292519943295E-2</v>
          </cell>
        </row>
      </sheetData>
      <sheetData sheetId="14897">
        <row r="1">
          <cell r="J1">
            <v>1.7453292519943295E-2</v>
          </cell>
        </row>
      </sheetData>
      <sheetData sheetId="14898">
        <row r="1">
          <cell r="J1">
            <v>1.7453292519943295E-2</v>
          </cell>
        </row>
      </sheetData>
      <sheetData sheetId="14899">
        <row r="1">
          <cell r="J1">
            <v>1.7453292519943295E-2</v>
          </cell>
        </row>
      </sheetData>
      <sheetData sheetId="14900">
        <row r="1">
          <cell r="J1">
            <v>1.7453292519943295E-2</v>
          </cell>
        </row>
      </sheetData>
      <sheetData sheetId="14901">
        <row r="1">
          <cell r="J1">
            <v>1.7453292519943295E-2</v>
          </cell>
        </row>
      </sheetData>
      <sheetData sheetId="14902">
        <row r="1">
          <cell r="J1">
            <v>1.7453292519943295E-2</v>
          </cell>
        </row>
      </sheetData>
      <sheetData sheetId="14903">
        <row r="1">
          <cell r="J1">
            <v>1.7453292519943295E-2</v>
          </cell>
        </row>
      </sheetData>
      <sheetData sheetId="14904">
        <row r="1">
          <cell r="J1">
            <v>1.7453292519943295E-2</v>
          </cell>
        </row>
      </sheetData>
      <sheetData sheetId="14905">
        <row r="1">
          <cell r="J1">
            <v>1.7453292519943295E-2</v>
          </cell>
        </row>
      </sheetData>
      <sheetData sheetId="14906">
        <row r="1">
          <cell r="J1">
            <v>1.7453292519943295E-2</v>
          </cell>
        </row>
      </sheetData>
      <sheetData sheetId="14907">
        <row r="1">
          <cell r="J1">
            <v>1.7453292519943295E-2</v>
          </cell>
        </row>
      </sheetData>
      <sheetData sheetId="14908">
        <row r="1">
          <cell r="J1">
            <v>1.7453292519943295E-2</v>
          </cell>
        </row>
      </sheetData>
      <sheetData sheetId="14909">
        <row r="1">
          <cell r="J1">
            <v>1.7453292519943295E-2</v>
          </cell>
        </row>
      </sheetData>
      <sheetData sheetId="14910">
        <row r="1">
          <cell r="J1">
            <v>1.7453292519943295E-2</v>
          </cell>
        </row>
      </sheetData>
      <sheetData sheetId="14911">
        <row r="1">
          <cell r="J1">
            <v>1.7453292519943295E-2</v>
          </cell>
        </row>
      </sheetData>
      <sheetData sheetId="14912">
        <row r="1">
          <cell r="J1">
            <v>1.7453292519943295E-2</v>
          </cell>
        </row>
      </sheetData>
      <sheetData sheetId="14913">
        <row r="1">
          <cell r="J1">
            <v>1.7453292519943295E-2</v>
          </cell>
        </row>
      </sheetData>
      <sheetData sheetId="14914">
        <row r="1">
          <cell r="J1">
            <v>1.7453292519943295E-2</v>
          </cell>
        </row>
      </sheetData>
      <sheetData sheetId="14915">
        <row r="1">
          <cell r="J1">
            <v>1.7453292519943295E-2</v>
          </cell>
        </row>
      </sheetData>
      <sheetData sheetId="14916">
        <row r="1">
          <cell r="J1">
            <v>1.7453292519943295E-2</v>
          </cell>
        </row>
      </sheetData>
      <sheetData sheetId="14917">
        <row r="1">
          <cell r="J1">
            <v>1.7453292519943295E-2</v>
          </cell>
        </row>
      </sheetData>
      <sheetData sheetId="14918">
        <row r="1">
          <cell r="J1">
            <v>1.7453292519943295E-2</v>
          </cell>
        </row>
      </sheetData>
      <sheetData sheetId="14919">
        <row r="1">
          <cell r="J1">
            <v>1.7453292519943295E-2</v>
          </cell>
        </row>
      </sheetData>
      <sheetData sheetId="14920">
        <row r="1">
          <cell r="J1">
            <v>1.7453292519943295E-2</v>
          </cell>
        </row>
      </sheetData>
      <sheetData sheetId="14921">
        <row r="1">
          <cell r="J1">
            <v>1.7453292519943295E-2</v>
          </cell>
        </row>
      </sheetData>
      <sheetData sheetId="14922">
        <row r="1">
          <cell r="J1">
            <v>1.7453292519943295E-2</v>
          </cell>
        </row>
      </sheetData>
      <sheetData sheetId="14923">
        <row r="1">
          <cell r="J1">
            <v>1.7453292519943295E-2</v>
          </cell>
        </row>
      </sheetData>
      <sheetData sheetId="14924">
        <row r="1">
          <cell r="J1">
            <v>1.7453292519943295E-2</v>
          </cell>
        </row>
      </sheetData>
      <sheetData sheetId="14925">
        <row r="1">
          <cell r="J1">
            <v>1.7453292519943295E-2</v>
          </cell>
        </row>
      </sheetData>
      <sheetData sheetId="14926">
        <row r="1">
          <cell r="J1">
            <v>1.7453292519943295E-2</v>
          </cell>
        </row>
      </sheetData>
      <sheetData sheetId="14927">
        <row r="1">
          <cell r="J1">
            <v>1.7453292519943295E-2</v>
          </cell>
        </row>
      </sheetData>
      <sheetData sheetId="14928">
        <row r="1">
          <cell r="J1">
            <v>1.7453292519943295E-2</v>
          </cell>
        </row>
      </sheetData>
      <sheetData sheetId="14929">
        <row r="1">
          <cell r="J1">
            <v>1.7453292519943295E-2</v>
          </cell>
        </row>
      </sheetData>
      <sheetData sheetId="14930">
        <row r="1">
          <cell r="J1">
            <v>1.7453292519943295E-2</v>
          </cell>
        </row>
      </sheetData>
      <sheetData sheetId="14931">
        <row r="1">
          <cell r="J1">
            <v>1.7453292519943295E-2</v>
          </cell>
        </row>
      </sheetData>
      <sheetData sheetId="14932">
        <row r="1">
          <cell r="J1">
            <v>1.7453292519943295E-2</v>
          </cell>
        </row>
      </sheetData>
      <sheetData sheetId="14933">
        <row r="1">
          <cell r="J1">
            <v>1.7453292519943295E-2</v>
          </cell>
        </row>
      </sheetData>
      <sheetData sheetId="14934">
        <row r="1">
          <cell r="J1">
            <v>1.7453292519943295E-2</v>
          </cell>
        </row>
      </sheetData>
      <sheetData sheetId="14935">
        <row r="1">
          <cell r="J1">
            <v>1.7453292519943295E-2</v>
          </cell>
        </row>
      </sheetData>
      <sheetData sheetId="14936">
        <row r="1">
          <cell r="J1">
            <v>1.7453292519943295E-2</v>
          </cell>
        </row>
      </sheetData>
      <sheetData sheetId="14937">
        <row r="1">
          <cell r="J1">
            <v>1.7453292519943295E-2</v>
          </cell>
        </row>
      </sheetData>
      <sheetData sheetId="14938">
        <row r="1">
          <cell r="J1">
            <v>1.7453292519943295E-2</v>
          </cell>
        </row>
      </sheetData>
      <sheetData sheetId="14939">
        <row r="1">
          <cell r="J1">
            <v>1.7453292519943295E-2</v>
          </cell>
        </row>
      </sheetData>
      <sheetData sheetId="14940">
        <row r="1">
          <cell r="J1">
            <v>1.7453292519943295E-2</v>
          </cell>
        </row>
      </sheetData>
      <sheetData sheetId="14941">
        <row r="1">
          <cell r="J1">
            <v>1.7453292519943295E-2</v>
          </cell>
        </row>
      </sheetData>
      <sheetData sheetId="14942">
        <row r="1">
          <cell r="J1">
            <v>1.7453292519943295E-2</v>
          </cell>
        </row>
      </sheetData>
      <sheetData sheetId="14943">
        <row r="1">
          <cell r="J1">
            <v>1.7453292519943295E-2</v>
          </cell>
        </row>
      </sheetData>
      <sheetData sheetId="14944">
        <row r="1">
          <cell r="J1">
            <v>1.7453292519943295E-2</v>
          </cell>
        </row>
      </sheetData>
      <sheetData sheetId="14945">
        <row r="1">
          <cell r="J1">
            <v>1.7453292519943295E-2</v>
          </cell>
        </row>
      </sheetData>
      <sheetData sheetId="14946">
        <row r="1">
          <cell r="J1">
            <v>1.7453292519943295E-2</v>
          </cell>
        </row>
      </sheetData>
      <sheetData sheetId="14947">
        <row r="1">
          <cell r="J1">
            <v>1.7453292519943295E-2</v>
          </cell>
        </row>
      </sheetData>
      <sheetData sheetId="14948">
        <row r="1">
          <cell r="J1">
            <v>1.7453292519943295E-2</v>
          </cell>
        </row>
      </sheetData>
      <sheetData sheetId="14949">
        <row r="1">
          <cell r="J1">
            <v>1.7453292519943295E-2</v>
          </cell>
        </row>
      </sheetData>
      <sheetData sheetId="14950">
        <row r="1">
          <cell r="J1">
            <v>1.7453292519943295E-2</v>
          </cell>
        </row>
      </sheetData>
      <sheetData sheetId="14951">
        <row r="1">
          <cell r="J1">
            <v>1.7453292519943295E-2</v>
          </cell>
        </row>
      </sheetData>
      <sheetData sheetId="14952">
        <row r="1">
          <cell r="J1">
            <v>1.7453292519943295E-2</v>
          </cell>
        </row>
      </sheetData>
      <sheetData sheetId="14953"/>
      <sheetData sheetId="14954">
        <row r="1">
          <cell r="J1">
            <v>1.7453292519943295E-2</v>
          </cell>
        </row>
      </sheetData>
      <sheetData sheetId="14955">
        <row r="1">
          <cell r="J1">
            <v>1.7453292519943295E-2</v>
          </cell>
        </row>
      </sheetData>
      <sheetData sheetId="14956">
        <row r="1">
          <cell r="J1">
            <v>1.7453292519943295E-2</v>
          </cell>
        </row>
      </sheetData>
      <sheetData sheetId="14957">
        <row r="1">
          <cell r="J1">
            <v>1.7453292519943295E-2</v>
          </cell>
        </row>
      </sheetData>
      <sheetData sheetId="14958">
        <row r="1">
          <cell r="J1">
            <v>1.7453292519943295E-2</v>
          </cell>
        </row>
      </sheetData>
      <sheetData sheetId="14959">
        <row r="1">
          <cell r="J1">
            <v>1.7453292519943295E-2</v>
          </cell>
        </row>
      </sheetData>
      <sheetData sheetId="14960">
        <row r="1">
          <cell r="J1">
            <v>1.7453292519943295E-2</v>
          </cell>
        </row>
      </sheetData>
      <sheetData sheetId="14961">
        <row r="1">
          <cell r="J1">
            <v>1.7453292519943295E-2</v>
          </cell>
        </row>
      </sheetData>
      <sheetData sheetId="14962">
        <row r="1">
          <cell r="J1">
            <v>1.7453292519943295E-2</v>
          </cell>
        </row>
      </sheetData>
      <sheetData sheetId="14963">
        <row r="1">
          <cell r="J1">
            <v>1.7453292519943295E-2</v>
          </cell>
        </row>
      </sheetData>
      <sheetData sheetId="14964">
        <row r="1">
          <cell r="J1">
            <v>1.7453292519943295E-2</v>
          </cell>
        </row>
      </sheetData>
      <sheetData sheetId="14965">
        <row r="1">
          <cell r="J1">
            <v>1.7453292519943295E-2</v>
          </cell>
        </row>
      </sheetData>
      <sheetData sheetId="14966">
        <row r="1">
          <cell r="J1">
            <v>1.7453292519943295E-2</v>
          </cell>
        </row>
      </sheetData>
      <sheetData sheetId="14967">
        <row r="1">
          <cell r="J1">
            <v>1.7453292519943295E-2</v>
          </cell>
        </row>
      </sheetData>
      <sheetData sheetId="14968">
        <row r="1">
          <cell r="J1">
            <v>1.7453292519943295E-2</v>
          </cell>
        </row>
      </sheetData>
      <sheetData sheetId="14969">
        <row r="1">
          <cell r="J1">
            <v>1.7453292519943295E-2</v>
          </cell>
        </row>
      </sheetData>
      <sheetData sheetId="14970">
        <row r="1">
          <cell r="J1">
            <v>1.7453292519943295E-2</v>
          </cell>
        </row>
      </sheetData>
      <sheetData sheetId="14971">
        <row r="1">
          <cell r="J1">
            <v>1.7453292519943295E-2</v>
          </cell>
        </row>
      </sheetData>
      <sheetData sheetId="14972">
        <row r="1">
          <cell r="J1">
            <v>1.7453292519943295E-2</v>
          </cell>
        </row>
      </sheetData>
      <sheetData sheetId="14973">
        <row r="1">
          <cell r="J1">
            <v>1.7453292519943295E-2</v>
          </cell>
        </row>
      </sheetData>
      <sheetData sheetId="14974">
        <row r="1">
          <cell r="J1">
            <v>1.7453292519943295E-2</v>
          </cell>
        </row>
      </sheetData>
      <sheetData sheetId="14975">
        <row r="1">
          <cell r="J1">
            <v>1.7453292519943295E-2</v>
          </cell>
        </row>
      </sheetData>
      <sheetData sheetId="14976">
        <row r="1">
          <cell r="J1">
            <v>1.7453292519943295E-2</v>
          </cell>
        </row>
      </sheetData>
      <sheetData sheetId="14977">
        <row r="1">
          <cell r="J1">
            <v>1.7453292519943295E-2</v>
          </cell>
        </row>
      </sheetData>
      <sheetData sheetId="14978">
        <row r="1">
          <cell r="J1">
            <v>1.7453292519943295E-2</v>
          </cell>
        </row>
      </sheetData>
      <sheetData sheetId="14979">
        <row r="1">
          <cell r="J1">
            <v>1.7453292519943295E-2</v>
          </cell>
        </row>
      </sheetData>
      <sheetData sheetId="14980">
        <row r="1">
          <cell r="J1">
            <v>1.7453292519943295E-2</v>
          </cell>
        </row>
      </sheetData>
      <sheetData sheetId="14981">
        <row r="1">
          <cell r="J1">
            <v>1.7453292519943295E-2</v>
          </cell>
        </row>
      </sheetData>
      <sheetData sheetId="14982">
        <row r="1">
          <cell r="J1">
            <v>1.7453292519943295E-2</v>
          </cell>
        </row>
      </sheetData>
      <sheetData sheetId="14983">
        <row r="1">
          <cell r="J1">
            <v>1.7453292519943295E-2</v>
          </cell>
        </row>
      </sheetData>
      <sheetData sheetId="14984">
        <row r="1">
          <cell r="J1">
            <v>1.7453292519943295E-2</v>
          </cell>
        </row>
      </sheetData>
      <sheetData sheetId="14985">
        <row r="1">
          <cell r="J1">
            <v>1.7453292519943295E-2</v>
          </cell>
        </row>
      </sheetData>
      <sheetData sheetId="14986">
        <row r="1">
          <cell r="J1">
            <v>1.7453292519943295E-2</v>
          </cell>
        </row>
      </sheetData>
      <sheetData sheetId="14987">
        <row r="1">
          <cell r="J1">
            <v>1.7453292519943295E-2</v>
          </cell>
        </row>
      </sheetData>
      <sheetData sheetId="14988">
        <row r="1">
          <cell r="J1">
            <v>1.7453292519943295E-2</v>
          </cell>
        </row>
      </sheetData>
      <sheetData sheetId="14989" refreshError="1"/>
      <sheetData sheetId="14990" refreshError="1"/>
      <sheetData sheetId="14991">
        <row r="1">
          <cell r="J1">
            <v>1.7453292519943295E-2</v>
          </cell>
        </row>
      </sheetData>
      <sheetData sheetId="14992">
        <row r="1">
          <cell r="J1">
            <v>1.7453292519943295E-2</v>
          </cell>
        </row>
      </sheetData>
      <sheetData sheetId="14993">
        <row r="1">
          <cell r="J1">
            <v>1.7453292519943295E-2</v>
          </cell>
        </row>
      </sheetData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>
        <row r="1">
          <cell r="J1">
            <v>1.7453292519943295E-2</v>
          </cell>
        </row>
      </sheetData>
      <sheetData sheetId="15001">
        <row r="1">
          <cell r="J1">
            <v>1.7453292519943295E-2</v>
          </cell>
        </row>
      </sheetData>
      <sheetData sheetId="15002" refreshError="1"/>
      <sheetData sheetId="15003" refreshError="1"/>
      <sheetData sheetId="15004" refreshError="1"/>
      <sheetData sheetId="15005" refreshError="1"/>
      <sheetData sheetId="15006">
        <row r="1">
          <cell r="J1">
            <v>1.7453292519943295E-2</v>
          </cell>
        </row>
      </sheetData>
      <sheetData sheetId="15007">
        <row r="1">
          <cell r="J1">
            <v>1.7453292519943295E-2</v>
          </cell>
        </row>
      </sheetData>
      <sheetData sheetId="15008">
        <row r="1">
          <cell r="J1">
            <v>1.7453292519943295E-2</v>
          </cell>
        </row>
      </sheetData>
      <sheetData sheetId="15009">
        <row r="1">
          <cell r="J1">
            <v>1.7453292519943295E-2</v>
          </cell>
        </row>
      </sheetData>
      <sheetData sheetId="15010">
        <row r="1">
          <cell r="J1">
            <v>1.7453292519943295E-2</v>
          </cell>
        </row>
      </sheetData>
      <sheetData sheetId="15011">
        <row r="1">
          <cell r="J1">
            <v>1.7453292519943295E-2</v>
          </cell>
        </row>
      </sheetData>
      <sheetData sheetId="15012" refreshError="1"/>
      <sheetData sheetId="15013" refreshError="1"/>
      <sheetData sheetId="15014">
        <row r="1">
          <cell r="J1">
            <v>1.7453292519943295E-2</v>
          </cell>
        </row>
      </sheetData>
      <sheetData sheetId="15015">
        <row r="1">
          <cell r="J1">
            <v>1.7453292519943295E-2</v>
          </cell>
        </row>
      </sheetData>
      <sheetData sheetId="15016">
        <row r="1">
          <cell r="J1">
            <v>1.7453292519943295E-2</v>
          </cell>
        </row>
      </sheetData>
      <sheetData sheetId="15017" refreshError="1"/>
      <sheetData sheetId="15018">
        <row r="1">
          <cell r="J1">
            <v>1.7453292519943295E-2</v>
          </cell>
        </row>
      </sheetData>
      <sheetData sheetId="15019" refreshError="1"/>
      <sheetData sheetId="15020" refreshError="1"/>
      <sheetData sheetId="15021" refreshError="1"/>
      <sheetData sheetId="15022" refreshError="1"/>
      <sheetData sheetId="15023">
        <row r="1">
          <cell r="J1">
            <v>1.7453292519943295E-2</v>
          </cell>
        </row>
      </sheetData>
      <sheetData sheetId="15024">
        <row r="1">
          <cell r="J1">
            <v>1.7453292519943295E-2</v>
          </cell>
        </row>
      </sheetData>
      <sheetData sheetId="15025" refreshError="1"/>
      <sheetData sheetId="15026" refreshError="1"/>
      <sheetData sheetId="15027">
        <row r="1">
          <cell r="J1">
            <v>1.7453292519943295E-2</v>
          </cell>
        </row>
      </sheetData>
      <sheetData sheetId="15028">
        <row r="1">
          <cell r="J1">
            <v>1.7453292519943295E-2</v>
          </cell>
        </row>
      </sheetData>
      <sheetData sheetId="15029">
        <row r="1">
          <cell r="J1">
            <v>1.7453292519943295E-2</v>
          </cell>
        </row>
      </sheetData>
      <sheetData sheetId="15030">
        <row r="1">
          <cell r="J1">
            <v>1.7453292519943295E-2</v>
          </cell>
        </row>
      </sheetData>
      <sheetData sheetId="15031">
        <row r="1">
          <cell r="J1">
            <v>1.7453292519943295E-2</v>
          </cell>
        </row>
      </sheetData>
      <sheetData sheetId="15032">
        <row r="1">
          <cell r="J1">
            <v>1.7453292519943295E-2</v>
          </cell>
        </row>
      </sheetData>
      <sheetData sheetId="15033">
        <row r="1">
          <cell r="J1">
            <v>1.7453292519943295E-2</v>
          </cell>
        </row>
      </sheetData>
      <sheetData sheetId="15034">
        <row r="1">
          <cell r="J1">
            <v>1.7453292519943295E-2</v>
          </cell>
        </row>
      </sheetData>
      <sheetData sheetId="15035">
        <row r="1">
          <cell r="J1">
            <v>1.7453292519943295E-2</v>
          </cell>
        </row>
      </sheetData>
      <sheetData sheetId="15036">
        <row r="1">
          <cell r="J1">
            <v>1.7453292519943295E-2</v>
          </cell>
        </row>
      </sheetData>
      <sheetData sheetId="15037">
        <row r="1">
          <cell r="J1">
            <v>1.7453292519943295E-2</v>
          </cell>
        </row>
      </sheetData>
      <sheetData sheetId="15038">
        <row r="1">
          <cell r="J1">
            <v>1.7453292519943295E-2</v>
          </cell>
        </row>
      </sheetData>
      <sheetData sheetId="15039">
        <row r="1">
          <cell r="J1">
            <v>1.7453292519943295E-2</v>
          </cell>
        </row>
      </sheetData>
      <sheetData sheetId="15040">
        <row r="1">
          <cell r="J1">
            <v>1.7453292519943295E-2</v>
          </cell>
        </row>
      </sheetData>
      <sheetData sheetId="15041">
        <row r="1">
          <cell r="J1">
            <v>1.7453292519943295E-2</v>
          </cell>
        </row>
      </sheetData>
      <sheetData sheetId="15042">
        <row r="1">
          <cell r="J1">
            <v>1.7453292519943295E-2</v>
          </cell>
        </row>
      </sheetData>
      <sheetData sheetId="15043">
        <row r="1">
          <cell r="J1">
            <v>1.7453292519943295E-2</v>
          </cell>
        </row>
      </sheetData>
      <sheetData sheetId="15044">
        <row r="1">
          <cell r="J1">
            <v>1.7453292519943295E-2</v>
          </cell>
        </row>
      </sheetData>
      <sheetData sheetId="15045">
        <row r="1">
          <cell r="J1">
            <v>1.7453292519943295E-2</v>
          </cell>
        </row>
      </sheetData>
      <sheetData sheetId="15046">
        <row r="1">
          <cell r="J1">
            <v>1.7453292519943295E-2</v>
          </cell>
        </row>
      </sheetData>
      <sheetData sheetId="15047">
        <row r="1">
          <cell r="J1">
            <v>1.7453292519943295E-2</v>
          </cell>
        </row>
      </sheetData>
      <sheetData sheetId="15048">
        <row r="1">
          <cell r="J1">
            <v>1.7453292519943295E-2</v>
          </cell>
        </row>
      </sheetData>
      <sheetData sheetId="15049">
        <row r="1">
          <cell r="J1">
            <v>1.7453292519943295E-2</v>
          </cell>
        </row>
      </sheetData>
      <sheetData sheetId="15050" refreshError="1"/>
      <sheetData sheetId="15051">
        <row r="1">
          <cell r="J1">
            <v>1.7453292519943295E-2</v>
          </cell>
        </row>
      </sheetData>
      <sheetData sheetId="15052" refreshError="1"/>
      <sheetData sheetId="15053">
        <row r="1">
          <cell r="J1">
            <v>1.7453292519943295E-2</v>
          </cell>
        </row>
      </sheetData>
      <sheetData sheetId="15054" refreshError="1"/>
      <sheetData sheetId="15055" refreshError="1"/>
      <sheetData sheetId="15056" refreshError="1"/>
      <sheetData sheetId="15057">
        <row r="1">
          <cell r="J1">
            <v>1.7453292519943295E-2</v>
          </cell>
        </row>
      </sheetData>
      <sheetData sheetId="15058">
        <row r="1">
          <cell r="J1">
            <v>1.7453292519943295E-2</v>
          </cell>
        </row>
      </sheetData>
      <sheetData sheetId="15059" refreshError="1"/>
      <sheetData sheetId="15060" refreshError="1"/>
      <sheetData sheetId="15061" refreshError="1"/>
      <sheetData sheetId="15062">
        <row r="1">
          <cell r="J1">
            <v>1.7453292519943295E-2</v>
          </cell>
        </row>
      </sheetData>
      <sheetData sheetId="15063">
        <row r="1">
          <cell r="J1">
            <v>1.7453292519943295E-2</v>
          </cell>
        </row>
      </sheetData>
      <sheetData sheetId="15064">
        <row r="1">
          <cell r="J1">
            <v>1.7453292519943295E-2</v>
          </cell>
        </row>
      </sheetData>
      <sheetData sheetId="15065" refreshError="1"/>
      <sheetData sheetId="15066">
        <row r="1">
          <cell r="J1">
            <v>1.7453292519943295E-2</v>
          </cell>
        </row>
      </sheetData>
      <sheetData sheetId="15067">
        <row r="1">
          <cell r="J1">
            <v>1.7453292519943295E-2</v>
          </cell>
        </row>
      </sheetData>
      <sheetData sheetId="15068">
        <row r="1">
          <cell r="J1">
            <v>1.7453292519943295E-2</v>
          </cell>
        </row>
      </sheetData>
      <sheetData sheetId="15069">
        <row r="1">
          <cell r="J1">
            <v>1.7453292519943295E-2</v>
          </cell>
        </row>
      </sheetData>
      <sheetData sheetId="15070">
        <row r="1">
          <cell r="J1">
            <v>1.7453292519943295E-2</v>
          </cell>
        </row>
      </sheetData>
      <sheetData sheetId="15071">
        <row r="1">
          <cell r="J1">
            <v>1.7453292519943295E-2</v>
          </cell>
        </row>
      </sheetData>
      <sheetData sheetId="15072">
        <row r="1">
          <cell r="J1">
            <v>1.7453292519943295E-2</v>
          </cell>
        </row>
      </sheetData>
      <sheetData sheetId="15073">
        <row r="1">
          <cell r="J1">
            <v>1.7453292519943295E-2</v>
          </cell>
        </row>
      </sheetData>
      <sheetData sheetId="15074">
        <row r="1">
          <cell r="J1">
            <v>1.7453292519943295E-2</v>
          </cell>
        </row>
      </sheetData>
      <sheetData sheetId="15075">
        <row r="1">
          <cell r="J1">
            <v>1.7453292519943295E-2</v>
          </cell>
        </row>
      </sheetData>
      <sheetData sheetId="15076">
        <row r="1">
          <cell r="J1">
            <v>1.7453292519943295E-2</v>
          </cell>
        </row>
      </sheetData>
      <sheetData sheetId="15077">
        <row r="1">
          <cell r="J1">
            <v>1.7453292519943295E-2</v>
          </cell>
        </row>
      </sheetData>
      <sheetData sheetId="15078">
        <row r="1">
          <cell r="J1">
            <v>1.7453292519943295E-2</v>
          </cell>
        </row>
      </sheetData>
      <sheetData sheetId="15079">
        <row r="1">
          <cell r="J1">
            <v>1.7453292519943295E-2</v>
          </cell>
        </row>
      </sheetData>
      <sheetData sheetId="15080">
        <row r="1">
          <cell r="J1">
            <v>1.7453292519943295E-2</v>
          </cell>
        </row>
      </sheetData>
      <sheetData sheetId="15081">
        <row r="1">
          <cell r="J1">
            <v>1.7453292519943295E-2</v>
          </cell>
        </row>
      </sheetData>
      <sheetData sheetId="15082">
        <row r="1">
          <cell r="J1">
            <v>1.7453292519943295E-2</v>
          </cell>
        </row>
      </sheetData>
      <sheetData sheetId="15083">
        <row r="1">
          <cell r="J1">
            <v>1.7453292519943295E-2</v>
          </cell>
        </row>
      </sheetData>
      <sheetData sheetId="15084">
        <row r="1">
          <cell r="J1">
            <v>1.7453292519943295E-2</v>
          </cell>
        </row>
      </sheetData>
      <sheetData sheetId="15085">
        <row r="1">
          <cell r="J1">
            <v>1.7453292519943295E-2</v>
          </cell>
        </row>
      </sheetData>
      <sheetData sheetId="15086">
        <row r="1">
          <cell r="J1">
            <v>1.7453292519943295E-2</v>
          </cell>
        </row>
      </sheetData>
      <sheetData sheetId="15087">
        <row r="1">
          <cell r="J1">
            <v>1.7453292519943295E-2</v>
          </cell>
        </row>
      </sheetData>
      <sheetData sheetId="15088">
        <row r="1">
          <cell r="J1">
            <v>1.7453292519943295E-2</v>
          </cell>
        </row>
      </sheetData>
      <sheetData sheetId="15089" refreshError="1"/>
      <sheetData sheetId="15090">
        <row r="1">
          <cell r="J1">
            <v>1.7453292519943295E-2</v>
          </cell>
        </row>
      </sheetData>
      <sheetData sheetId="15091">
        <row r="1">
          <cell r="J1">
            <v>1.7453292519943295E-2</v>
          </cell>
        </row>
      </sheetData>
      <sheetData sheetId="15092">
        <row r="1">
          <cell r="J1">
            <v>1.7453292519943295E-2</v>
          </cell>
        </row>
      </sheetData>
      <sheetData sheetId="15093" refreshError="1"/>
      <sheetData sheetId="15094" refreshError="1"/>
      <sheetData sheetId="15095" refreshError="1"/>
      <sheetData sheetId="15096">
        <row r="1">
          <cell r="J1">
            <v>1.7453292519943295E-2</v>
          </cell>
        </row>
      </sheetData>
      <sheetData sheetId="15097">
        <row r="1">
          <cell r="J1">
            <v>1.7453292519943295E-2</v>
          </cell>
        </row>
      </sheetData>
      <sheetData sheetId="15098" refreshError="1"/>
      <sheetData sheetId="15099">
        <row r="1">
          <cell r="J1">
            <v>1.7453292519943295E-2</v>
          </cell>
        </row>
      </sheetData>
      <sheetData sheetId="15100">
        <row r="1">
          <cell r="J1">
            <v>1.7453292519943295E-2</v>
          </cell>
        </row>
      </sheetData>
      <sheetData sheetId="15101">
        <row r="1">
          <cell r="J1">
            <v>1.7453292519943295E-2</v>
          </cell>
        </row>
      </sheetData>
      <sheetData sheetId="15102">
        <row r="1">
          <cell r="J1">
            <v>1.7453292519943295E-2</v>
          </cell>
        </row>
      </sheetData>
      <sheetData sheetId="15103">
        <row r="1">
          <cell r="J1">
            <v>1.7453292519943295E-2</v>
          </cell>
        </row>
      </sheetData>
      <sheetData sheetId="15104">
        <row r="1">
          <cell r="J1">
            <v>1.7453292519943295E-2</v>
          </cell>
        </row>
      </sheetData>
      <sheetData sheetId="15105">
        <row r="1">
          <cell r="J1">
            <v>1.7453292519943295E-2</v>
          </cell>
        </row>
      </sheetData>
      <sheetData sheetId="15106">
        <row r="1">
          <cell r="J1">
            <v>1.7453292519943295E-2</v>
          </cell>
        </row>
      </sheetData>
      <sheetData sheetId="15107">
        <row r="1">
          <cell r="J1">
            <v>1.7453292519943295E-2</v>
          </cell>
        </row>
      </sheetData>
      <sheetData sheetId="15108">
        <row r="1">
          <cell r="J1">
            <v>1.7453292519943295E-2</v>
          </cell>
        </row>
      </sheetData>
      <sheetData sheetId="15109">
        <row r="1">
          <cell r="J1">
            <v>1.7453292519943295E-2</v>
          </cell>
        </row>
      </sheetData>
      <sheetData sheetId="15110">
        <row r="1">
          <cell r="J1">
            <v>1.7453292519943295E-2</v>
          </cell>
        </row>
      </sheetData>
      <sheetData sheetId="15111">
        <row r="1">
          <cell r="J1">
            <v>1.7453292519943295E-2</v>
          </cell>
        </row>
      </sheetData>
      <sheetData sheetId="15112">
        <row r="1">
          <cell r="J1">
            <v>1.7453292519943295E-2</v>
          </cell>
        </row>
      </sheetData>
      <sheetData sheetId="15113">
        <row r="1">
          <cell r="J1">
            <v>1.7453292519943295E-2</v>
          </cell>
        </row>
      </sheetData>
      <sheetData sheetId="15114">
        <row r="1">
          <cell r="J1">
            <v>1.7453292519943295E-2</v>
          </cell>
        </row>
      </sheetData>
      <sheetData sheetId="15115">
        <row r="1">
          <cell r="J1">
            <v>1.7453292519943295E-2</v>
          </cell>
        </row>
      </sheetData>
      <sheetData sheetId="15116">
        <row r="1">
          <cell r="J1">
            <v>1.7453292519943295E-2</v>
          </cell>
        </row>
      </sheetData>
      <sheetData sheetId="15117">
        <row r="1">
          <cell r="J1">
            <v>1.7453292519943295E-2</v>
          </cell>
        </row>
      </sheetData>
      <sheetData sheetId="15118">
        <row r="1">
          <cell r="J1">
            <v>1.7453292519943295E-2</v>
          </cell>
        </row>
      </sheetData>
      <sheetData sheetId="15119">
        <row r="1">
          <cell r="J1">
            <v>1.7453292519943295E-2</v>
          </cell>
        </row>
      </sheetData>
      <sheetData sheetId="15120" refreshError="1"/>
      <sheetData sheetId="15121" refreshError="1"/>
      <sheetData sheetId="15122">
        <row r="1">
          <cell r="J1">
            <v>1.7453292519943295E-2</v>
          </cell>
        </row>
      </sheetData>
      <sheetData sheetId="15123" refreshError="1"/>
      <sheetData sheetId="15124">
        <row r="1">
          <cell r="J1">
            <v>1.7453292519943295E-2</v>
          </cell>
        </row>
      </sheetData>
      <sheetData sheetId="15125" refreshError="1"/>
      <sheetData sheetId="15126" refreshError="1"/>
      <sheetData sheetId="15127" refreshError="1"/>
      <sheetData sheetId="15128" refreshError="1"/>
      <sheetData sheetId="15129">
        <row r="1">
          <cell r="J1">
            <v>1.7453292519943295E-2</v>
          </cell>
        </row>
      </sheetData>
      <sheetData sheetId="15130" refreshError="1"/>
      <sheetData sheetId="15131" refreshError="1"/>
      <sheetData sheetId="15132">
        <row r="1">
          <cell r="J1">
            <v>1.7453292519943295E-2</v>
          </cell>
        </row>
      </sheetData>
      <sheetData sheetId="15133" refreshError="1"/>
      <sheetData sheetId="15134">
        <row r="1">
          <cell r="J1">
            <v>1.7453292519943295E-2</v>
          </cell>
        </row>
      </sheetData>
      <sheetData sheetId="15135">
        <row r="1">
          <cell r="J1">
            <v>1.7453292519943295E-2</v>
          </cell>
        </row>
      </sheetData>
      <sheetData sheetId="15136" refreshError="1"/>
      <sheetData sheetId="15137"/>
      <sheetData sheetId="15138">
        <row r="1">
          <cell r="J1">
            <v>1.7453292519943295E-2</v>
          </cell>
        </row>
      </sheetData>
      <sheetData sheetId="15139" refreshError="1"/>
      <sheetData sheetId="15140">
        <row r="1">
          <cell r="J1">
            <v>1.7453292519943295E-2</v>
          </cell>
        </row>
      </sheetData>
      <sheetData sheetId="15141">
        <row r="1">
          <cell r="J1">
            <v>1.7453292519943295E-2</v>
          </cell>
        </row>
      </sheetData>
      <sheetData sheetId="15142">
        <row r="1">
          <cell r="J1">
            <v>1.7453292519943295E-2</v>
          </cell>
        </row>
      </sheetData>
      <sheetData sheetId="15143">
        <row r="1">
          <cell r="J1">
            <v>1.7453292519943295E-2</v>
          </cell>
        </row>
      </sheetData>
      <sheetData sheetId="15144">
        <row r="1">
          <cell r="J1">
            <v>1.7453292519943295E-2</v>
          </cell>
        </row>
      </sheetData>
      <sheetData sheetId="15145">
        <row r="1">
          <cell r="J1">
            <v>1.7453292519943295E-2</v>
          </cell>
        </row>
      </sheetData>
      <sheetData sheetId="15146">
        <row r="1">
          <cell r="J1">
            <v>1.7453292519943295E-2</v>
          </cell>
        </row>
      </sheetData>
      <sheetData sheetId="15147">
        <row r="1">
          <cell r="J1">
            <v>1.7453292519943295E-2</v>
          </cell>
        </row>
      </sheetData>
      <sheetData sheetId="15148">
        <row r="1">
          <cell r="J1">
            <v>1.7453292519943295E-2</v>
          </cell>
        </row>
      </sheetData>
      <sheetData sheetId="15149">
        <row r="1">
          <cell r="J1">
            <v>1.7453292519943295E-2</v>
          </cell>
        </row>
      </sheetData>
      <sheetData sheetId="15150">
        <row r="1">
          <cell r="J1">
            <v>1.7453292519943295E-2</v>
          </cell>
        </row>
      </sheetData>
      <sheetData sheetId="15151">
        <row r="1">
          <cell r="J1">
            <v>1.7453292519943295E-2</v>
          </cell>
        </row>
      </sheetData>
      <sheetData sheetId="15152">
        <row r="1">
          <cell r="J1">
            <v>1.7453292519943295E-2</v>
          </cell>
        </row>
      </sheetData>
      <sheetData sheetId="15153">
        <row r="1">
          <cell r="J1">
            <v>1.7453292519943295E-2</v>
          </cell>
        </row>
      </sheetData>
      <sheetData sheetId="15154">
        <row r="1">
          <cell r="J1">
            <v>1.7453292519943295E-2</v>
          </cell>
        </row>
      </sheetData>
      <sheetData sheetId="15155">
        <row r="1">
          <cell r="J1">
            <v>1.7453292519943295E-2</v>
          </cell>
        </row>
      </sheetData>
      <sheetData sheetId="15156">
        <row r="1">
          <cell r="J1">
            <v>1.7453292519943295E-2</v>
          </cell>
        </row>
      </sheetData>
      <sheetData sheetId="15157">
        <row r="1">
          <cell r="J1">
            <v>1.7453292519943295E-2</v>
          </cell>
        </row>
      </sheetData>
      <sheetData sheetId="15158">
        <row r="1">
          <cell r="J1">
            <v>1.7453292519943295E-2</v>
          </cell>
        </row>
      </sheetData>
      <sheetData sheetId="15159">
        <row r="1">
          <cell r="J1">
            <v>1.7453292519943295E-2</v>
          </cell>
        </row>
      </sheetData>
      <sheetData sheetId="15160" refreshError="1"/>
      <sheetData sheetId="15161" refreshError="1"/>
      <sheetData sheetId="15162">
        <row r="1">
          <cell r="J1">
            <v>1.7453292519943295E-2</v>
          </cell>
        </row>
      </sheetData>
      <sheetData sheetId="15163">
        <row r="1">
          <cell r="J1">
            <v>1.7453292519943295E-2</v>
          </cell>
        </row>
      </sheetData>
      <sheetData sheetId="15164">
        <row r="1">
          <cell r="J1">
            <v>1.7453292519943295E-2</v>
          </cell>
        </row>
      </sheetData>
      <sheetData sheetId="15165" refreshError="1"/>
      <sheetData sheetId="15166" refreshError="1"/>
      <sheetData sheetId="15167" refreshError="1"/>
      <sheetData sheetId="15168" refreshError="1"/>
      <sheetData sheetId="15169">
        <row r="1">
          <cell r="J1">
            <v>1.7453292519943295E-2</v>
          </cell>
        </row>
      </sheetData>
      <sheetData sheetId="15170">
        <row r="1">
          <cell r="J1">
            <v>1.7453292519943295E-2</v>
          </cell>
        </row>
      </sheetData>
      <sheetData sheetId="15171">
        <row r="1">
          <cell r="J1">
            <v>1.7453292519943295E-2</v>
          </cell>
        </row>
      </sheetData>
      <sheetData sheetId="15172">
        <row r="1">
          <cell r="J1">
            <v>1.7453292519943295E-2</v>
          </cell>
        </row>
      </sheetData>
      <sheetData sheetId="15173">
        <row r="1">
          <cell r="J1">
            <v>1.7453292519943295E-2</v>
          </cell>
        </row>
      </sheetData>
      <sheetData sheetId="15174">
        <row r="1">
          <cell r="J1">
            <v>1.7453292519943295E-2</v>
          </cell>
        </row>
      </sheetData>
      <sheetData sheetId="15175">
        <row r="1">
          <cell r="J1">
            <v>1.7453292519943295E-2</v>
          </cell>
        </row>
      </sheetData>
      <sheetData sheetId="15176">
        <row r="1">
          <cell r="J1">
            <v>1.7453292519943295E-2</v>
          </cell>
        </row>
      </sheetData>
      <sheetData sheetId="15177">
        <row r="1">
          <cell r="J1">
            <v>1.7453292519943295E-2</v>
          </cell>
        </row>
      </sheetData>
      <sheetData sheetId="15178">
        <row r="1">
          <cell r="J1">
            <v>1.7453292519943295E-2</v>
          </cell>
        </row>
      </sheetData>
      <sheetData sheetId="15179">
        <row r="1">
          <cell r="J1">
            <v>1.7453292519943295E-2</v>
          </cell>
        </row>
      </sheetData>
      <sheetData sheetId="15180">
        <row r="1">
          <cell r="J1">
            <v>1.7453292519943295E-2</v>
          </cell>
        </row>
      </sheetData>
      <sheetData sheetId="15181">
        <row r="1">
          <cell r="J1">
            <v>1.7453292519943295E-2</v>
          </cell>
        </row>
      </sheetData>
      <sheetData sheetId="15182">
        <row r="1">
          <cell r="J1">
            <v>1.7453292519943295E-2</v>
          </cell>
        </row>
      </sheetData>
      <sheetData sheetId="15183">
        <row r="1">
          <cell r="J1">
            <v>1.7453292519943295E-2</v>
          </cell>
        </row>
      </sheetData>
      <sheetData sheetId="15184">
        <row r="1">
          <cell r="J1">
            <v>1.7453292519943295E-2</v>
          </cell>
        </row>
      </sheetData>
      <sheetData sheetId="15185">
        <row r="1">
          <cell r="J1">
            <v>1.7453292519943295E-2</v>
          </cell>
        </row>
      </sheetData>
      <sheetData sheetId="15186">
        <row r="1">
          <cell r="J1">
            <v>1.7453292519943295E-2</v>
          </cell>
        </row>
      </sheetData>
      <sheetData sheetId="15187">
        <row r="1">
          <cell r="J1">
            <v>1.7453292519943295E-2</v>
          </cell>
        </row>
      </sheetData>
      <sheetData sheetId="15188">
        <row r="1">
          <cell r="J1">
            <v>1.7453292519943295E-2</v>
          </cell>
        </row>
      </sheetData>
      <sheetData sheetId="15189">
        <row r="1">
          <cell r="J1">
            <v>1.7453292519943295E-2</v>
          </cell>
        </row>
      </sheetData>
      <sheetData sheetId="15190">
        <row r="1">
          <cell r="J1">
            <v>1.7453292519943295E-2</v>
          </cell>
        </row>
      </sheetData>
      <sheetData sheetId="15191">
        <row r="1">
          <cell r="J1">
            <v>1.7453292519943295E-2</v>
          </cell>
        </row>
      </sheetData>
      <sheetData sheetId="15192" refreshError="1"/>
      <sheetData sheetId="15193">
        <row r="1">
          <cell r="J1">
            <v>1.7453292519943295E-2</v>
          </cell>
        </row>
      </sheetData>
      <sheetData sheetId="15194" refreshError="1"/>
      <sheetData sheetId="15195" refreshError="1"/>
      <sheetData sheetId="15196">
        <row r="1">
          <cell r="J1">
            <v>1.7453292519943295E-2</v>
          </cell>
        </row>
      </sheetData>
      <sheetData sheetId="15197">
        <row r="1">
          <cell r="J1">
            <v>1.7453292519943295E-2</v>
          </cell>
        </row>
      </sheetData>
      <sheetData sheetId="15198">
        <row r="1">
          <cell r="J1">
            <v>1.7453292519943295E-2</v>
          </cell>
        </row>
      </sheetData>
      <sheetData sheetId="15199">
        <row r="1">
          <cell r="J1">
            <v>1.7453292519943295E-2</v>
          </cell>
        </row>
      </sheetData>
      <sheetData sheetId="15200" refreshError="1"/>
      <sheetData sheetId="15201">
        <row r="1">
          <cell r="J1">
            <v>1.7453292519943295E-2</v>
          </cell>
        </row>
      </sheetData>
      <sheetData sheetId="15202">
        <row r="1">
          <cell r="J1">
            <v>1.7453292519943295E-2</v>
          </cell>
        </row>
      </sheetData>
      <sheetData sheetId="15203" refreshError="1"/>
      <sheetData sheetId="15204" refreshError="1"/>
      <sheetData sheetId="15205" refreshError="1"/>
      <sheetData sheetId="15206">
        <row r="1">
          <cell r="J1">
            <v>1.7453292519943295E-2</v>
          </cell>
        </row>
      </sheetData>
      <sheetData sheetId="15207">
        <row r="1">
          <cell r="J1">
            <v>1.7453292519943295E-2</v>
          </cell>
        </row>
      </sheetData>
      <sheetData sheetId="15208">
        <row r="1">
          <cell r="J1">
            <v>1.7453292519943295E-2</v>
          </cell>
        </row>
      </sheetData>
      <sheetData sheetId="15209">
        <row r="1">
          <cell r="J1">
            <v>1.7453292519943295E-2</v>
          </cell>
        </row>
      </sheetData>
      <sheetData sheetId="15210">
        <row r="1">
          <cell r="J1">
            <v>1.7453292519943295E-2</v>
          </cell>
        </row>
      </sheetData>
      <sheetData sheetId="15211" refreshError="1"/>
      <sheetData sheetId="15212" refreshError="1"/>
      <sheetData sheetId="15213">
        <row r="1">
          <cell r="J1">
            <v>1.7453292519943295E-2</v>
          </cell>
        </row>
      </sheetData>
      <sheetData sheetId="15214">
        <row r="1">
          <cell r="J1">
            <v>1.7453292519943295E-2</v>
          </cell>
        </row>
      </sheetData>
      <sheetData sheetId="15215" refreshError="1"/>
      <sheetData sheetId="15216"/>
      <sheetData sheetId="15217">
        <row r="1">
          <cell r="J1">
            <v>1.7453292519943295E-2</v>
          </cell>
        </row>
      </sheetData>
      <sheetData sheetId="15218" refreshError="1"/>
      <sheetData sheetId="15219" refreshError="1"/>
      <sheetData sheetId="15220"/>
      <sheetData sheetId="15221" refreshError="1"/>
      <sheetData sheetId="15222">
        <row r="1">
          <cell r="J1">
            <v>1.7453292519943295E-2</v>
          </cell>
        </row>
      </sheetData>
      <sheetData sheetId="15223" refreshError="1"/>
      <sheetData sheetId="15224">
        <row r="1">
          <cell r="J1">
            <v>1.7453292519943295E-2</v>
          </cell>
        </row>
      </sheetData>
      <sheetData sheetId="15225" refreshError="1"/>
      <sheetData sheetId="15226" refreshError="1"/>
      <sheetData sheetId="15227">
        <row r="1">
          <cell r="J1">
            <v>1.7453292519943295E-2</v>
          </cell>
        </row>
      </sheetData>
      <sheetData sheetId="15228" refreshError="1"/>
      <sheetData sheetId="15229">
        <row r="1">
          <cell r="J1">
            <v>1.7453292519943295E-2</v>
          </cell>
        </row>
      </sheetData>
      <sheetData sheetId="15230">
        <row r="1">
          <cell r="J1">
            <v>1.7453292519943295E-2</v>
          </cell>
        </row>
      </sheetData>
      <sheetData sheetId="15231" refreshError="1"/>
      <sheetData sheetId="15232">
        <row r="1">
          <cell r="J1">
            <v>1.7453292519943295E-2</v>
          </cell>
        </row>
      </sheetData>
      <sheetData sheetId="15233">
        <row r="1">
          <cell r="J1">
            <v>1.7453292519943295E-2</v>
          </cell>
        </row>
      </sheetData>
      <sheetData sheetId="15234">
        <row r="1">
          <cell r="J1">
            <v>1.7453292519943295E-2</v>
          </cell>
        </row>
      </sheetData>
      <sheetData sheetId="15235">
        <row r="1">
          <cell r="J1">
            <v>1.7453292519943295E-2</v>
          </cell>
        </row>
      </sheetData>
      <sheetData sheetId="15236">
        <row r="1">
          <cell r="J1">
            <v>1.7453292519943295E-2</v>
          </cell>
        </row>
      </sheetData>
      <sheetData sheetId="15237">
        <row r="1">
          <cell r="J1">
            <v>1.7453292519943295E-2</v>
          </cell>
        </row>
      </sheetData>
      <sheetData sheetId="15238">
        <row r="1">
          <cell r="J1">
            <v>1.7453292519943295E-2</v>
          </cell>
        </row>
      </sheetData>
      <sheetData sheetId="15239">
        <row r="1">
          <cell r="J1">
            <v>1.7453292519943295E-2</v>
          </cell>
        </row>
      </sheetData>
      <sheetData sheetId="15240">
        <row r="1">
          <cell r="J1">
            <v>1.7453292519943295E-2</v>
          </cell>
        </row>
      </sheetData>
      <sheetData sheetId="15241">
        <row r="1">
          <cell r="J1">
            <v>1.7453292519943295E-2</v>
          </cell>
        </row>
      </sheetData>
      <sheetData sheetId="15242">
        <row r="1">
          <cell r="J1">
            <v>1.7453292519943295E-2</v>
          </cell>
        </row>
      </sheetData>
      <sheetData sheetId="15243">
        <row r="1">
          <cell r="J1">
            <v>1.7453292519943295E-2</v>
          </cell>
        </row>
      </sheetData>
      <sheetData sheetId="15244">
        <row r="1">
          <cell r="J1">
            <v>1.7453292519943295E-2</v>
          </cell>
        </row>
      </sheetData>
      <sheetData sheetId="15245">
        <row r="1">
          <cell r="J1">
            <v>1.7453292519943295E-2</v>
          </cell>
        </row>
      </sheetData>
      <sheetData sheetId="15246">
        <row r="1">
          <cell r="J1">
            <v>1.7453292519943295E-2</v>
          </cell>
        </row>
      </sheetData>
      <sheetData sheetId="15247">
        <row r="1">
          <cell r="J1">
            <v>1.7453292519943295E-2</v>
          </cell>
        </row>
      </sheetData>
      <sheetData sheetId="15248">
        <row r="1">
          <cell r="J1">
            <v>1.7453292519943295E-2</v>
          </cell>
        </row>
      </sheetData>
      <sheetData sheetId="15249">
        <row r="1">
          <cell r="J1">
            <v>1.7453292519943295E-2</v>
          </cell>
        </row>
      </sheetData>
      <sheetData sheetId="15250">
        <row r="1">
          <cell r="J1">
            <v>1.7453292519943295E-2</v>
          </cell>
        </row>
      </sheetData>
      <sheetData sheetId="15251">
        <row r="1">
          <cell r="J1">
            <v>1.7453292519943295E-2</v>
          </cell>
        </row>
      </sheetData>
      <sheetData sheetId="15252">
        <row r="1">
          <cell r="J1">
            <v>1.7453292519943295E-2</v>
          </cell>
        </row>
      </sheetData>
      <sheetData sheetId="15253">
        <row r="1">
          <cell r="J1">
            <v>1.7453292519943295E-2</v>
          </cell>
        </row>
      </sheetData>
      <sheetData sheetId="15254" refreshError="1"/>
      <sheetData sheetId="15255" refreshError="1"/>
      <sheetData sheetId="15256">
        <row r="1">
          <cell r="J1">
            <v>1.7453292519943295E-2</v>
          </cell>
        </row>
      </sheetData>
      <sheetData sheetId="15257">
        <row r="1">
          <cell r="J1">
            <v>1.7453292519943295E-2</v>
          </cell>
        </row>
      </sheetData>
      <sheetData sheetId="15258">
        <row r="1">
          <cell r="J1">
            <v>1.7453292519943295E-2</v>
          </cell>
        </row>
      </sheetData>
      <sheetData sheetId="15259" refreshError="1"/>
      <sheetData sheetId="15260" refreshError="1"/>
      <sheetData sheetId="15261" refreshError="1"/>
      <sheetData sheetId="15262"/>
      <sheetData sheetId="15263">
        <row r="1">
          <cell r="J1">
            <v>1.7453292519943295E-2</v>
          </cell>
        </row>
      </sheetData>
      <sheetData sheetId="15264">
        <row r="1">
          <cell r="J1">
            <v>1.7453292519943295E-2</v>
          </cell>
        </row>
      </sheetData>
      <sheetData sheetId="15265">
        <row r="1">
          <cell r="J1">
            <v>1.7453292519943295E-2</v>
          </cell>
        </row>
      </sheetData>
      <sheetData sheetId="15266">
        <row r="1">
          <cell r="J1">
            <v>1.7453292519943295E-2</v>
          </cell>
        </row>
      </sheetData>
      <sheetData sheetId="15267">
        <row r="1">
          <cell r="J1">
            <v>1.7453292519943295E-2</v>
          </cell>
        </row>
      </sheetData>
      <sheetData sheetId="15268">
        <row r="1">
          <cell r="J1">
            <v>1.7453292519943295E-2</v>
          </cell>
        </row>
      </sheetData>
      <sheetData sheetId="15269">
        <row r="1">
          <cell r="J1">
            <v>1.7453292519943295E-2</v>
          </cell>
        </row>
      </sheetData>
      <sheetData sheetId="15270">
        <row r="1">
          <cell r="J1">
            <v>1.7453292519943295E-2</v>
          </cell>
        </row>
      </sheetData>
      <sheetData sheetId="15271">
        <row r="1">
          <cell r="J1">
            <v>1.7453292519943295E-2</v>
          </cell>
        </row>
      </sheetData>
      <sheetData sheetId="15272">
        <row r="1">
          <cell r="J1">
            <v>1.7453292519943295E-2</v>
          </cell>
        </row>
      </sheetData>
      <sheetData sheetId="15273">
        <row r="1">
          <cell r="J1">
            <v>1.7453292519943295E-2</v>
          </cell>
        </row>
      </sheetData>
      <sheetData sheetId="15274">
        <row r="1">
          <cell r="J1">
            <v>1.7453292519943295E-2</v>
          </cell>
        </row>
      </sheetData>
      <sheetData sheetId="15275">
        <row r="1">
          <cell r="J1">
            <v>1.7453292519943295E-2</v>
          </cell>
        </row>
      </sheetData>
      <sheetData sheetId="15276">
        <row r="1">
          <cell r="J1">
            <v>1.7453292519943295E-2</v>
          </cell>
        </row>
      </sheetData>
      <sheetData sheetId="15277">
        <row r="1">
          <cell r="J1">
            <v>1.7453292519943295E-2</v>
          </cell>
        </row>
      </sheetData>
      <sheetData sheetId="15278">
        <row r="1">
          <cell r="J1">
            <v>1.7453292519943295E-2</v>
          </cell>
        </row>
      </sheetData>
      <sheetData sheetId="15279">
        <row r="1">
          <cell r="J1">
            <v>1.7453292519943295E-2</v>
          </cell>
        </row>
      </sheetData>
      <sheetData sheetId="15280">
        <row r="1">
          <cell r="J1">
            <v>1.7453292519943295E-2</v>
          </cell>
        </row>
      </sheetData>
      <sheetData sheetId="15281">
        <row r="1">
          <cell r="J1">
            <v>1.7453292519943295E-2</v>
          </cell>
        </row>
      </sheetData>
      <sheetData sheetId="15282">
        <row r="1">
          <cell r="J1">
            <v>1.7453292519943295E-2</v>
          </cell>
        </row>
      </sheetData>
      <sheetData sheetId="15283">
        <row r="1">
          <cell r="J1">
            <v>1.7453292519943295E-2</v>
          </cell>
        </row>
      </sheetData>
      <sheetData sheetId="15284">
        <row r="1">
          <cell r="J1">
            <v>1.7453292519943295E-2</v>
          </cell>
        </row>
      </sheetData>
      <sheetData sheetId="15285" refreshError="1"/>
      <sheetData sheetId="15286" refreshError="1"/>
      <sheetData sheetId="15287">
        <row r="1">
          <cell r="J1">
            <v>1.7453292519943295E-2</v>
          </cell>
        </row>
      </sheetData>
      <sheetData sheetId="15288">
        <row r="1">
          <cell r="J1">
            <v>1.7453292519943295E-2</v>
          </cell>
        </row>
      </sheetData>
      <sheetData sheetId="15289" refreshError="1"/>
      <sheetData sheetId="15290" refreshError="1"/>
      <sheetData sheetId="15291" refreshError="1"/>
      <sheetData sheetId="15292">
        <row r="1">
          <cell r="J1">
            <v>1.7453292519943295E-2</v>
          </cell>
        </row>
      </sheetData>
      <sheetData sheetId="15293" refreshError="1"/>
      <sheetData sheetId="15294">
        <row r="1">
          <cell r="J1">
            <v>1.7453292519943295E-2</v>
          </cell>
        </row>
      </sheetData>
      <sheetData sheetId="15295">
        <row r="1">
          <cell r="J1">
            <v>1.7453292519943295E-2</v>
          </cell>
        </row>
      </sheetData>
      <sheetData sheetId="15296">
        <row r="1">
          <cell r="J1">
            <v>1.7453292519943295E-2</v>
          </cell>
        </row>
      </sheetData>
      <sheetData sheetId="15297">
        <row r="1">
          <cell r="J1">
            <v>1.7453292519943295E-2</v>
          </cell>
        </row>
      </sheetData>
      <sheetData sheetId="15298">
        <row r="1">
          <cell r="J1">
            <v>1.7453292519943295E-2</v>
          </cell>
        </row>
      </sheetData>
      <sheetData sheetId="15299">
        <row r="1">
          <cell r="J1">
            <v>1.7453292519943295E-2</v>
          </cell>
        </row>
      </sheetData>
      <sheetData sheetId="15300">
        <row r="1">
          <cell r="J1">
            <v>1.7453292519943295E-2</v>
          </cell>
        </row>
      </sheetData>
      <sheetData sheetId="15301">
        <row r="1">
          <cell r="J1">
            <v>1.7453292519943295E-2</v>
          </cell>
        </row>
      </sheetData>
      <sheetData sheetId="15302">
        <row r="1">
          <cell r="J1">
            <v>1.7453292519943295E-2</v>
          </cell>
        </row>
      </sheetData>
      <sheetData sheetId="15303">
        <row r="1">
          <cell r="J1">
            <v>1.7453292519943295E-2</v>
          </cell>
        </row>
      </sheetData>
      <sheetData sheetId="15304">
        <row r="1">
          <cell r="J1">
            <v>1.7453292519943295E-2</v>
          </cell>
        </row>
      </sheetData>
      <sheetData sheetId="15305">
        <row r="1">
          <cell r="J1">
            <v>1.7453292519943295E-2</v>
          </cell>
        </row>
      </sheetData>
      <sheetData sheetId="15306">
        <row r="1">
          <cell r="J1">
            <v>1.7453292519943295E-2</v>
          </cell>
        </row>
      </sheetData>
      <sheetData sheetId="15307">
        <row r="1">
          <cell r="J1">
            <v>1.7453292519943295E-2</v>
          </cell>
        </row>
      </sheetData>
      <sheetData sheetId="15308">
        <row r="1">
          <cell r="J1">
            <v>1.7453292519943295E-2</v>
          </cell>
        </row>
      </sheetData>
      <sheetData sheetId="15309">
        <row r="1">
          <cell r="J1">
            <v>1.7453292519943295E-2</v>
          </cell>
        </row>
      </sheetData>
      <sheetData sheetId="15310">
        <row r="1">
          <cell r="J1">
            <v>1.7453292519943295E-2</v>
          </cell>
        </row>
      </sheetData>
      <sheetData sheetId="15311">
        <row r="1">
          <cell r="J1">
            <v>1.7453292519943295E-2</v>
          </cell>
        </row>
      </sheetData>
      <sheetData sheetId="15312">
        <row r="1">
          <cell r="J1">
            <v>1.7453292519943295E-2</v>
          </cell>
        </row>
      </sheetData>
      <sheetData sheetId="15313">
        <row r="1">
          <cell r="J1">
            <v>1.7453292519943295E-2</v>
          </cell>
        </row>
      </sheetData>
      <sheetData sheetId="15314">
        <row r="1">
          <cell r="J1">
            <v>1.7453292519943295E-2</v>
          </cell>
        </row>
      </sheetData>
      <sheetData sheetId="15315">
        <row r="1">
          <cell r="J1">
            <v>1.7453292519943295E-2</v>
          </cell>
        </row>
      </sheetData>
      <sheetData sheetId="15316" refreshError="1"/>
      <sheetData sheetId="15317" refreshError="1"/>
      <sheetData sheetId="15318" refreshError="1"/>
      <sheetData sheetId="15319" refreshError="1"/>
      <sheetData sheetId="15320">
        <row r="1">
          <cell r="J1">
            <v>1.7453292519943295E-2</v>
          </cell>
        </row>
      </sheetData>
      <sheetData sheetId="15321">
        <row r="1">
          <cell r="J1">
            <v>1.7453292519943295E-2</v>
          </cell>
        </row>
      </sheetData>
      <sheetData sheetId="15322">
        <row r="1">
          <cell r="J1">
            <v>1.7453292519943295E-2</v>
          </cell>
        </row>
      </sheetData>
      <sheetData sheetId="15323">
        <row r="1">
          <cell r="J1">
            <v>1.7453292519943295E-2</v>
          </cell>
        </row>
      </sheetData>
      <sheetData sheetId="15324">
        <row r="1">
          <cell r="J1">
            <v>1.7453292519943295E-2</v>
          </cell>
        </row>
      </sheetData>
      <sheetData sheetId="15325" refreshError="1"/>
      <sheetData sheetId="15326" refreshError="1"/>
      <sheetData sheetId="15327">
        <row r="1">
          <cell r="J1">
            <v>1.7453292519943295E-2</v>
          </cell>
        </row>
      </sheetData>
      <sheetData sheetId="15328">
        <row r="1">
          <cell r="J1">
            <v>1.7453292519943295E-2</v>
          </cell>
        </row>
      </sheetData>
      <sheetData sheetId="15329">
        <row r="1">
          <cell r="J1">
            <v>1.7453292519943295E-2</v>
          </cell>
        </row>
      </sheetData>
      <sheetData sheetId="15330" refreshError="1"/>
      <sheetData sheetId="15331"/>
      <sheetData sheetId="15332">
        <row r="1">
          <cell r="J1">
            <v>1.7453292519943295E-2</v>
          </cell>
        </row>
      </sheetData>
      <sheetData sheetId="15333" refreshError="1"/>
      <sheetData sheetId="15334" refreshError="1"/>
      <sheetData sheetId="15335">
        <row r="1">
          <cell r="J1">
            <v>1.7453292519943295E-2</v>
          </cell>
        </row>
      </sheetData>
      <sheetData sheetId="15336">
        <row r="1">
          <cell r="J1">
            <v>1.7453292519943295E-2</v>
          </cell>
        </row>
      </sheetData>
      <sheetData sheetId="15337">
        <row r="1">
          <cell r="J1">
            <v>1.7453292519943295E-2</v>
          </cell>
        </row>
      </sheetData>
      <sheetData sheetId="15338" refreshError="1"/>
      <sheetData sheetId="15339" refreshError="1"/>
      <sheetData sheetId="15340" refreshError="1"/>
      <sheetData sheetId="15341"/>
      <sheetData sheetId="15342" refreshError="1"/>
      <sheetData sheetId="15343">
        <row r="1">
          <cell r="J1">
            <v>1.7453292519943295E-2</v>
          </cell>
        </row>
      </sheetData>
      <sheetData sheetId="15344">
        <row r="1">
          <cell r="J1">
            <v>1.7453292519943295E-2</v>
          </cell>
        </row>
      </sheetData>
      <sheetData sheetId="15345">
        <row r="1">
          <cell r="J1">
            <v>1.7453292519943295E-2</v>
          </cell>
        </row>
      </sheetData>
      <sheetData sheetId="15346">
        <row r="1">
          <cell r="J1">
            <v>1.7453292519943295E-2</v>
          </cell>
        </row>
      </sheetData>
      <sheetData sheetId="15347">
        <row r="1">
          <cell r="J1">
            <v>1.7453292519943295E-2</v>
          </cell>
        </row>
      </sheetData>
      <sheetData sheetId="15348">
        <row r="1">
          <cell r="J1">
            <v>1.7453292519943295E-2</v>
          </cell>
        </row>
      </sheetData>
      <sheetData sheetId="15349">
        <row r="1">
          <cell r="J1">
            <v>1.7453292519943295E-2</v>
          </cell>
        </row>
      </sheetData>
      <sheetData sheetId="15350">
        <row r="1">
          <cell r="J1">
            <v>1.7453292519943295E-2</v>
          </cell>
        </row>
      </sheetData>
      <sheetData sheetId="15351">
        <row r="1">
          <cell r="J1">
            <v>1.7453292519943295E-2</v>
          </cell>
        </row>
      </sheetData>
      <sheetData sheetId="15352">
        <row r="1">
          <cell r="J1">
            <v>1.7453292519943295E-2</v>
          </cell>
        </row>
      </sheetData>
      <sheetData sheetId="15353">
        <row r="1">
          <cell r="J1">
            <v>1.7453292519943295E-2</v>
          </cell>
        </row>
      </sheetData>
      <sheetData sheetId="15354">
        <row r="1">
          <cell r="J1">
            <v>1.7453292519943295E-2</v>
          </cell>
        </row>
      </sheetData>
      <sheetData sheetId="15355">
        <row r="1">
          <cell r="J1">
            <v>1.7453292519943295E-2</v>
          </cell>
        </row>
      </sheetData>
      <sheetData sheetId="15356">
        <row r="1">
          <cell r="J1">
            <v>1.7453292519943295E-2</v>
          </cell>
        </row>
      </sheetData>
      <sheetData sheetId="15357">
        <row r="1">
          <cell r="J1">
            <v>1.7453292519943295E-2</v>
          </cell>
        </row>
      </sheetData>
      <sheetData sheetId="15358">
        <row r="1">
          <cell r="J1">
            <v>1.7453292519943295E-2</v>
          </cell>
        </row>
      </sheetData>
      <sheetData sheetId="15359">
        <row r="1">
          <cell r="J1">
            <v>1.7453292519943295E-2</v>
          </cell>
        </row>
      </sheetData>
      <sheetData sheetId="15360">
        <row r="1">
          <cell r="J1">
            <v>1.7453292519943295E-2</v>
          </cell>
        </row>
      </sheetData>
      <sheetData sheetId="15361">
        <row r="1">
          <cell r="J1">
            <v>1.7453292519943295E-2</v>
          </cell>
        </row>
      </sheetData>
      <sheetData sheetId="15362">
        <row r="1">
          <cell r="J1">
            <v>1.7453292519943295E-2</v>
          </cell>
        </row>
      </sheetData>
      <sheetData sheetId="15363">
        <row r="1">
          <cell r="J1">
            <v>1.7453292519943295E-2</v>
          </cell>
        </row>
      </sheetData>
      <sheetData sheetId="15364" refreshError="1"/>
      <sheetData sheetId="15365">
        <row r="1">
          <cell r="J1">
            <v>1.7453292519943295E-2</v>
          </cell>
        </row>
      </sheetData>
      <sheetData sheetId="15366">
        <row r="1">
          <cell r="J1">
            <v>1.7453292519943295E-2</v>
          </cell>
        </row>
      </sheetData>
      <sheetData sheetId="15367">
        <row r="1">
          <cell r="J1">
            <v>1.7453292519943295E-2</v>
          </cell>
        </row>
      </sheetData>
      <sheetData sheetId="15368" refreshError="1"/>
      <sheetData sheetId="15369" refreshError="1"/>
      <sheetData sheetId="15370" refreshError="1"/>
      <sheetData sheetId="15371">
        <row r="1">
          <cell r="J1">
            <v>1.7453292519943295E-2</v>
          </cell>
        </row>
      </sheetData>
      <sheetData sheetId="15372"/>
      <sheetData sheetId="15373" refreshError="1"/>
      <sheetData sheetId="15374">
        <row r="1">
          <cell r="J1">
            <v>1.7453292519943295E-2</v>
          </cell>
        </row>
      </sheetData>
      <sheetData sheetId="15375">
        <row r="1">
          <cell r="J1">
            <v>1.7453292519943295E-2</v>
          </cell>
        </row>
      </sheetData>
      <sheetData sheetId="15376">
        <row r="1">
          <cell r="J1">
            <v>1.7453292519943295E-2</v>
          </cell>
        </row>
      </sheetData>
      <sheetData sheetId="15377">
        <row r="1">
          <cell r="J1">
            <v>1.7453292519943295E-2</v>
          </cell>
        </row>
      </sheetData>
      <sheetData sheetId="15378">
        <row r="1">
          <cell r="J1">
            <v>1.7453292519943295E-2</v>
          </cell>
        </row>
      </sheetData>
      <sheetData sheetId="15379">
        <row r="1">
          <cell r="J1">
            <v>1.7453292519943295E-2</v>
          </cell>
        </row>
      </sheetData>
      <sheetData sheetId="15380">
        <row r="1">
          <cell r="J1">
            <v>1.7453292519943295E-2</v>
          </cell>
        </row>
      </sheetData>
      <sheetData sheetId="15381">
        <row r="1">
          <cell r="J1">
            <v>1.7453292519943295E-2</v>
          </cell>
        </row>
      </sheetData>
      <sheetData sheetId="15382">
        <row r="1">
          <cell r="J1">
            <v>1.7453292519943295E-2</v>
          </cell>
        </row>
      </sheetData>
      <sheetData sheetId="15383">
        <row r="1">
          <cell r="J1">
            <v>1.7453292519943295E-2</v>
          </cell>
        </row>
      </sheetData>
      <sheetData sheetId="15384">
        <row r="1">
          <cell r="J1">
            <v>1.7453292519943295E-2</v>
          </cell>
        </row>
      </sheetData>
      <sheetData sheetId="15385">
        <row r="1">
          <cell r="J1">
            <v>1.7453292519943295E-2</v>
          </cell>
        </row>
      </sheetData>
      <sheetData sheetId="15386">
        <row r="1">
          <cell r="J1">
            <v>1.7453292519943295E-2</v>
          </cell>
        </row>
      </sheetData>
      <sheetData sheetId="15387">
        <row r="1">
          <cell r="J1">
            <v>1.7453292519943295E-2</v>
          </cell>
        </row>
      </sheetData>
      <sheetData sheetId="15388">
        <row r="1">
          <cell r="J1">
            <v>1.7453292519943295E-2</v>
          </cell>
        </row>
      </sheetData>
      <sheetData sheetId="15389">
        <row r="1">
          <cell r="J1">
            <v>1.7453292519943295E-2</v>
          </cell>
        </row>
      </sheetData>
      <sheetData sheetId="15390">
        <row r="1">
          <cell r="J1">
            <v>1.7453292519943295E-2</v>
          </cell>
        </row>
      </sheetData>
      <sheetData sheetId="15391">
        <row r="1">
          <cell r="J1">
            <v>1.7453292519943295E-2</v>
          </cell>
        </row>
      </sheetData>
      <sheetData sheetId="15392">
        <row r="1">
          <cell r="J1">
            <v>1.7453292519943295E-2</v>
          </cell>
        </row>
      </sheetData>
      <sheetData sheetId="15393">
        <row r="1">
          <cell r="J1">
            <v>1.7453292519943295E-2</v>
          </cell>
        </row>
      </sheetData>
      <sheetData sheetId="15394">
        <row r="1">
          <cell r="J1">
            <v>1.7453292519943295E-2</v>
          </cell>
        </row>
      </sheetData>
      <sheetData sheetId="15395" refreshError="1"/>
      <sheetData sheetId="15396">
        <row r="1">
          <cell r="J1">
            <v>1.7453292519943295E-2</v>
          </cell>
        </row>
      </sheetData>
      <sheetData sheetId="15397">
        <row r="1">
          <cell r="J1">
            <v>1.7453292519943295E-2</v>
          </cell>
        </row>
      </sheetData>
      <sheetData sheetId="15398">
        <row r="1">
          <cell r="J1">
            <v>1.7453292519943295E-2</v>
          </cell>
        </row>
      </sheetData>
      <sheetData sheetId="15399" refreshError="1"/>
      <sheetData sheetId="15400" refreshError="1"/>
      <sheetData sheetId="15401" refreshError="1"/>
      <sheetData sheetId="15402">
        <row r="1">
          <cell r="J1">
            <v>1.7453292519943295E-2</v>
          </cell>
        </row>
      </sheetData>
      <sheetData sheetId="15403" refreshError="1"/>
      <sheetData sheetId="15404" refreshError="1"/>
      <sheetData sheetId="15405">
        <row r="1">
          <cell r="J1">
            <v>1.7453292519943295E-2</v>
          </cell>
        </row>
      </sheetData>
      <sheetData sheetId="15406">
        <row r="1">
          <cell r="J1">
            <v>1.7453292519943295E-2</v>
          </cell>
        </row>
      </sheetData>
      <sheetData sheetId="15407">
        <row r="1">
          <cell r="J1">
            <v>1.7453292519943295E-2</v>
          </cell>
        </row>
      </sheetData>
      <sheetData sheetId="15408">
        <row r="1">
          <cell r="J1">
            <v>1.7453292519943295E-2</v>
          </cell>
        </row>
      </sheetData>
      <sheetData sheetId="15409">
        <row r="1">
          <cell r="J1">
            <v>1.7453292519943295E-2</v>
          </cell>
        </row>
      </sheetData>
      <sheetData sheetId="15410">
        <row r="1">
          <cell r="J1">
            <v>1.7453292519943295E-2</v>
          </cell>
        </row>
      </sheetData>
      <sheetData sheetId="15411">
        <row r="1">
          <cell r="J1">
            <v>1.7453292519943295E-2</v>
          </cell>
        </row>
      </sheetData>
      <sheetData sheetId="15412">
        <row r="1">
          <cell r="J1">
            <v>1.7453292519943295E-2</v>
          </cell>
        </row>
      </sheetData>
      <sheetData sheetId="15413">
        <row r="1">
          <cell r="J1">
            <v>1.7453292519943295E-2</v>
          </cell>
        </row>
      </sheetData>
      <sheetData sheetId="15414">
        <row r="1">
          <cell r="J1">
            <v>1.7453292519943295E-2</v>
          </cell>
        </row>
      </sheetData>
      <sheetData sheetId="15415">
        <row r="1">
          <cell r="J1">
            <v>1.7453292519943295E-2</v>
          </cell>
        </row>
      </sheetData>
      <sheetData sheetId="15416">
        <row r="1">
          <cell r="J1">
            <v>1.7453292519943295E-2</v>
          </cell>
        </row>
      </sheetData>
      <sheetData sheetId="15417">
        <row r="1">
          <cell r="J1">
            <v>1.7453292519943295E-2</v>
          </cell>
        </row>
      </sheetData>
      <sheetData sheetId="15418">
        <row r="1">
          <cell r="J1">
            <v>1.7453292519943295E-2</v>
          </cell>
        </row>
      </sheetData>
      <sheetData sheetId="15419">
        <row r="1">
          <cell r="J1">
            <v>1.7453292519943295E-2</v>
          </cell>
        </row>
      </sheetData>
      <sheetData sheetId="15420">
        <row r="1">
          <cell r="J1">
            <v>1.7453292519943295E-2</v>
          </cell>
        </row>
      </sheetData>
      <sheetData sheetId="15421">
        <row r="1">
          <cell r="J1">
            <v>1.7453292519943295E-2</v>
          </cell>
        </row>
      </sheetData>
      <sheetData sheetId="15422">
        <row r="1">
          <cell r="J1">
            <v>1.7453292519943295E-2</v>
          </cell>
        </row>
      </sheetData>
      <sheetData sheetId="15423">
        <row r="1">
          <cell r="J1">
            <v>1.7453292519943295E-2</v>
          </cell>
        </row>
      </sheetData>
      <sheetData sheetId="15424">
        <row r="1">
          <cell r="J1">
            <v>1.7453292519943295E-2</v>
          </cell>
        </row>
      </sheetData>
      <sheetData sheetId="15425">
        <row r="1">
          <cell r="J1">
            <v>1.7453292519943295E-2</v>
          </cell>
        </row>
      </sheetData>
      <sheetData sheetId="15426">
        <row r="1">
          <cell r="J1">
            <v>1.7453292519943295E-2</v>
          </cell>
        </row>
      </sheetData>
      <sheetData sheetId="15427" refreshError="1"/>
      <sheetData sheetId="15428">
        <row r="1">
          <cell r="J1">
            <v>1.7453292519943295E-2</v>
          </cell>
        </row>
      </sheetData>
      <sheetData sheetId="15429">
        <row r="1">
          <cell r="J1">
            <v>1.7453292519943295E-2</v>
          </cell>
        </row>
      </sheetData>
      <sheetData sheetId="15430" refreshError="1"/>
      <sheetData sheetId="15431"/>
      <sheetData sheetId="15432" refreshError="1"/>
      <sheetData sheetId="15433">
        <row r="1">
          <cell r="J1">
            <v>1.7453292519943295E-2</v>
          </cell>
        </row>
      </sheetData>
      <sheetData sheetId="15434">
        <row r="1">
          <cell r="J1">
            <v>1.7453292519943295E-2</v>
          </cell>
        </row>
      </sheetData>
      <sheetData sheetId="15435">
        <row r="1">
          <cell r="J1">
            <v>1.7453292519943295E-2</v>
          </cell>
        </row>
      </sheetData>
      <sheetData sheetId="15436">
        <row r="1">
          <cell r="J1">
            <v>1.7453292519943295E-2</v>
          </cell>
        </row>
      </sheetData>
      <sheetData sheetId="15437">
        <row r="1">
          <cell r="J1">
            <v>1.7453292519943295E-2</v>
          </cell>
        </row>
      </sheetData>
      <sheetData sheetId="15438" refreshError="1"/>
      <sheetData sheetId="15439" refreshError="1"/>
      <sheetData sheetId="15440">
        <row r="1">
          <cell r="J1">
            <v>1.7453292519943295E-2</v>
          </cell>
        </row>
      </sheetData>
      <sheetData sheetId="15441" refreshError="1"/>
      <sheetData sheetId="15442">
        <row r="1">
          <cell r="J1">
            <v>1.7453292519943295E-2</v>
          </cell>
        </row>
      </sheetData>
      <sheetData sheetId="15443" refreshError="1"/>
      <sheetData sheetId="15444" refreshError="1"/>
      <sheetData sheetId="15445">
        <row r="1">
          <cell r="J1">
            <v>1.7453292519943295E-2</v>
          </cell>
        </row>
      </sheetData>
      <sheetData sheetId="15446" refreshError="1"/>
      <sheetData sheetId="15447" refreshError="1"/>
      <sheetData sheetId="15448">
        <row r="1">
          <cell r="J1">
            <v>1.7453292519943295E-2</v>
          </cell>
        </row>
      </sheetData>
      <sheetData sheetId="15449" refreshError="1"/>
      <sheetData sheetId="15450">
        <row r="1">
          <cell r="J1">
            <v>1.7453292519943295E-2</v>
          </cell>
        </row>
      </sheetData>
      <sheetData sheetId="15451" refreshError="1"/>
      <sheetData sheetId="15452">
        <row r="1">
          <cell r="J1">
            <v>1.7453292519943295E-2</v>
          </cell>
        </row>
      </sheetData>
      <sheetData sheetId="15453">
        <row r="1">
          <cell r="J1">
            <v>1.7453292519943295E-2</v>
          </cell>
        </row>
      </sheetData>
      <sheetData sheetId="15454" refreshError="1"/>
      <sheetData sheetId="15455" refreshError="1"/>
      <sheetData sheetId="15456" refreshError="1"/>
      <sheetData sheetId="15457" refreshError="1"/>
      <sheetData sheetId="15458">
        <row r="1">
          <cell r="J1">
            <v>1.7453292519943295E-2</v>
          </cell>
        </row>
      </sheetData>
      <sheetData sheetId="15459" refreshError="1"/>
      <sheetData sheetId="15460">
        <row r="1">
          <cell r="J1">
            <v>1.7453292519943295E-2</v>
          </cell>
        </row>
      </sheetData>
      <sheetData sheetId="15461" refreshError="1"/>
      <sheetData sheetId="15462" refreshError="1"/>
      <sheetData sheetId="15463" refreshError="1"/>
      <sheetData sheetId="15464">
        <row r="1">
          <cell r="J1">
            <v>1.7453292519943295E-2</v>
          </cell>
        </row>
      </sheetData>
      <sheetData sheetId="15465">
        <row r="1">
          <cell r="J1">
            <v>1.7453292519943295E-2</v>
          </cell>
        </row>
      </sheetData>
      <sheetData sheetId="15466">
        <row r="1">
          <cell r="J1">
            <v>1.7453292519943295E-2</v>
          </cell>
        </row>
      </sheetData>
      <sheetData sheetId="15467">
        <row r="1">
          <cell r="J1">
            <v>1.7453292519943295E-2</v>
          </cell>
        </row>
      </sheetData>
      <sheetData sheetId="15468">
        <row r="1">
          <cell r="J1">
            <v>1.7453292519943295E-2</v>
          </cell>
        </row>
      </sheetData>
      <sheetData sheetId="15469">
        <row r="1">
          <cell r="J1">
            <v>1.7453292519943295E-2</v>
          </cell>
        </row>
      </sheetData>
      <sheetData sheetId="15470">
        <row r="1">
          <cell r="J1">
            <v>1.7453292519943295E-2</v>
          </cell>
        </row>
      </sheetData>
      <sheetData sheetId="15471"/>
      <sheetData sheetId="15472">
        <row r="1">
          <cell r="J1">
            <v>1.7453292519943295E-2</v>
          </cell>
        </row>
      </sheetData>
      <sheetData sheetId="15473">
        <row r="1">
          <cell r="J1">
            <v>1.7453292519943295E-2</v>
          </cell>
        </row>
      </sheetData>
      <sheetData sheetId="15474">
        <row r="1">
          <cell r="J1">
            <v>1.7453292519943295E-2</v>
          </cell>
        </row>
      </sheetData>
      <sheetData sheetId="15475">
        <row r="1">
          <cell r="J1">
            <v>1.7453292519943295E-2</v>
          </cell>
        </row>
      </sheetData>
      <sheetData sheetId="15476">
        <row r="1">
          <cell r="J1">
            <v>1.7453292519943295E-2</v>
          </cell>
        </row>
      </sheetData>
      <sheetData sheetId="15477">
        <row r="1">
          <cell r="J1">
            <v>1.7453292519943295E-2</v>
          </cell>
        </row>
      </sheetData>
      <sheetData sheetId="15478">
        <row r="1">
          <cell r="J1">
            <v>1.7453292519943295E-2</v>
          </cell>
        </row>
      </sheetData>
      <sheetData sheetId="15479">
        <row r="1">
          <cell r="J1">
            <v>1.7453292519943295E-2</v>
          </cell>
        </row>
      </sheetData>
      <sheetData sheetId="15480">
        <row r="1">
          <cell r="J1">
            <v>1.7453292519943295E-2</v>
          </cell>
        </row>
      </sheetData>
      <sheetData sheetId="15481">
        <row r="1">
          <cell r="J1">
            <v>1.7453292519943295E-2</v>
          </cell>
        </row>
      </sheetData>
      <sheetData sheetId="15482">
        <row r="1">
          <cell r="J1">
            <v>1.7453292519943295E-2</v>
          </cell>
        </row>
      </sheetData>
      <sheetData sheetId="15483">
        <row r="1">
          <cell r="J1">
            <v>1.7453292519943295E-2</v>
          </cell>
        </row>
      </sheetData>
      <sheetData sheetId="15484">
        <row r="1">
          <cell r="J1">
            <v>1.7453292519943295E-2</v>
          </cell>
        </row>
      </sheetData>
      <sheetData sheetId="15485">
        <row r="1">
          <cell r="J1">
            <v>1.7453292519943295E-2</v>
          </cell>
        </row>
      </sheetData>
      <sheetData sheetId="15486" refreshError="1"/>
      <sheetData sheetId="15487" refreshError="1"/>
      <sheetData sheetId="15488">
        <row r="1">
          <cell r="J1">
            <v>1.7453292519943295E-2</v>
          </cell>
        </row>
      </sheetData>
      <sheetData sheetId="15489" refreshError="1"/>
      <sheetData sheetId="15490" refreshError="1"/>
      <sheetData sheetId="15491" refreshError="1"/>
      <sheetData sheetId="15492">
        <row r="1">
          <cell r="J1">
            <v>1.7453292519943295E-2</v>
          </cell>
        </row>
      </sheetData>
      <sheetData sheetId="15493" refreshError="1"/>
      <sheetData sheetId="15494" refreshError="1"/>
      <sheetData sheetId="15495" refreshError="1"/>
      <sheetData sheetId="15496">
        <row r="1">
          <cell r="J1">
            <v>1.7453292519943295E-2</v>
          </cell>
        </row>
      </sheetData>
      <sheetData sheetId="15497">
        <row r="1">
          <cell r="J1">
            <v>1.7453292519943295E-2</v>
          </cell>
        </row>
      </sheetData>
      <sheetData sheetId="15498">
        <row r="1">
          <cell r="J1">
            <v>1.7453292519943295E-2</v>
          </cell>
        </row>
      </sheetData>
      <sheetData sheetId="15499">
        <row r="1">
          <cell r="J1">
            <v>1.7453292519943295E-2</v>
          </cell>
        </row>
      </sheetData>
      <sheetData sheetId="15500">
        <row r="1">
          <cell r="J1">
            <v>1.7453292519943295E-2</v>
          </cell>
        </row>
      </sheetData>
      <sheetData sheetId="15501">
        <row r="1">
          <cell r="J1">
            <v>1.7453292519943295E-2</v>
          </cell>
        </row>
      </sheetData>
      <sheetData sheetId="15502">
        <row r="1">
          <cell r="J1">
            <v>1.7453292519943295E-2</v>
          </cell>
        </row>
      </sheetData>
      <sheetData sheetId="15503">
        <row r="1">
          <cell r="J1">
            <v>1.7453292519943295E-2</v>
          </cell>
        </row>
      </sheetData>
      <sheetData sheetId="15504">
        <row r="1">
          <cell r="J1">
            <v>1.7453292519943295E-2</v>
          </cell>
        </row>
      </sheetData>
      <sheetData sheetId="15505">
        <row r="1">
          <cell r="J1">
            <v>1.7453292519943295E-2</v>
          </cell>
        </row>
      </sheetData>
      <sheetData sheetId="15506">
        <row r="1">
          <cell r="J1">
            <v>1.7453292519943295E-2</v>
          </cell>
        </row>
      </sheetData>
      <sheetData sheetId="15507">
        <row r="1">
          <cell r="J1">
            <v>1.7453292519943295E-2</v>
          </cell>
        </row>
      </sheetData>
      <sheetData sheetId="15508">
        <row r="1">
          <cell r="J1">
            <v>1.7453292519943295E-2</v>
          </cell>
        </row>
      </sheetData>
      <sheetData sheetId="15509">
        <row r="1">
          <cell r="J1">
            <v>1.7453292519943295E-2</v>
          </cell>
        </row>
      </sheetData>
      <sheetData sheetId="15510">
        <row r="1">
          <cell r="J1">
            <v>1.7453292519943295E-2</v>
          </cell>
        </row>
      </sheetData>
      <sheetData sheetId="15511">
        <row r="1">
          <cell r="J1">
            <v>1.7453292519943295E-2</v>
          </cell>
        </row>
      </sheetData>
      <sheetData sheetId="15512">
        <row r="1">
          <cell r="J1">
            <v>1.7453292519943295E-2</v>
          </cell>
        </row>
      </sheetData>
      <sheetData sheetId="15513">
        <row r="1">
          <cell r="J1">
            <v>1.7453292519943295E-2</v>
          </cell>
        </row>
      </sheetData>
      <sheetData sheetId="15514">
        <row r="1">
          <cell r="J1">
            <v>1.7453292519943295E-2</v>
          </cell>
        </row>
      </sheetData>
      <sheetData sheetId="15515">
        <row r="1">
          <cell r="J1">
            <v>1.7453292519943295E-2</v>
          </cell>
        </row>
      </sheetData>
      <sheetData sheetId="15516">
        <row r="1">
          <cell r="J1">
            <v>1.7453292519943295E-2</v>
          </cell>
        </row>
      </sheetData>
      <sheetData sheetId="15517">
        <row r="1">
          <cell r="J1">
            <v>1.7453292519943295E-2</v>
          </cell>
        </row>
      </sheetData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>
        <row r="1">
          <cell r="J1">
            <v>1.7453292519943295E-2</v>
          </cell>
        </row>
      </sheetData>
      <sheetData sheetId="15524" refreshError="1"/>
      <sheetData sheetId="15525">
        <row r="1">
          <cell r="J1">
            <v>1.7453292519943295E-2</v>
          </cell>
        </row>
      </sheetData>
      <sheetData sheetId="15526" refreshError="1"/>
      <sheetData sheetId="15527">
        <row r="1">
          <cell r="J1">
            <v>1.7453292519943295E-2</v>
          </cell>
        </row>
      </sheetData>
      <sheetData sheetId="15528">
        <row r="1">
          <cell r="J1">
            <v>1.7453292519943295E-2</v>
          </cell>
        </row>
      </sheetData>
      <sheetData sheetId="15529">
        <row r="1">
          <cell r="J1">
            <v>1.7453292519943295E-2</v>
          </cell>
        </row>
      </sheetData>
      <sheetData sheetId="15530">
        <row r="1">
          <cell r="J1">
            <v>1.7453292519943295E-2</v>
          </cell>
        </row>
      </sheetData>
      <sheetData sheetId="15531">
        <row r="1">
          <cell r="J1">
            <v>1.7453292519943295E-2</v>
          </cell>
        </row>
      </sheetData>
      <sheetData sheetId="15532">
        <row r="1">
          <cell r="J1">
            <v>1.7453292519943295E-2</v>
          </cell>
        </row>
      </sheetData>
      <sheetData sheetId="15533">
        <row r="1">
          <cell r="J1">
            <v>1.7453292519943295E-2</v>
          </cell>
        </row>
      </sheetData>
      <sheetData sheetId="15534">
        <row r="1">
          <cell r="J1">
            <v>1.7453292519943295E-2</v>
          </cell>
        </row>
      </sheetData>
      <sheetData sheetId="15535">
        <row r="1">
          <cell r="J1">
            <v>1.7453292519943295E-2</v>
          </cell>
        </row>
      </sheetData>
      <sheetData sheetId="15536">
        <row r="1">
          <cell r="J1">
            <v>1.7453292519943295E-2</v>
          </cell>
        </row>
      </sheetData>
      <sheetData sheetId="15537">
        <row r="1">
          <cell r="J1">
            <v>1.7453292519943295E-2</v>
          </cell>
        </row>
      </sheetData>
      <sheetData sheetId="15538">
        <row r="1">
          <cell r="J1">
            <v>1.7453292519943295E-2</v>
          </cell>
        </row>
      </sheetData>
      <sheetData sheetId="15539">
        <row r="1">
          <cell r="J1">
            <v>1.7453292519943295E-2</v>
          </cell>
        </row>
      </sheetData>
      <sheetData sheetId="15540">
        <row r="1">
          <cell r="J1">
            <v>1.7453292519943295E-2</v>
          </cell>
        </row>
      </sheetData>
      <sheetData sheetId="15541">
        <row r="1">
          <cell r="J1">
            <v>1.7453292519943295E-2</v>
          </cell>
        </row>
      </sheetData>
      <sheetData sheetId="15542">
        <row r="1">
          <cell r="J1">
            <v>1.7453292519943295E-2</v>
          </cell>
        </row>
      </sheetData>
      <sheetData sheetId="15543">
        <row r="1">
          <cell r="J1">
            <v>1.7453292519943295E-2</v>
          </cell>
        </row>
      </sheetData>
      <sheetData sheetId="15544">
        <row r="1">
          <cell r="J1">
            <v>1.7453292519943295E-2</v>
          </cell>
        </row>
      </sheetData>
      <sheetData sheetId="15545">
        <row r="1">
          <cell r="J1">
            <v>1.7453292519943295E-2</v>
          </cell>
        </row>
      </sheetData>
      <sheetData sheetId="15546">
        <row r="1">
          <cell r="J1">
            <v>1.7453292519943295E-2</v>
          </cell>
        </row>
      </sheetData>
      <sheetData sheetId="15547">
        <row r="1">
          <cell r="J1">
            <v>1.7453292519943295E-2</v>
          </cell>
        </row>
      </sheetData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>
        <row r="1">
          <cell r="J1">
            <v>1.7453292519943295E-2</v>
          </cell>
        </row>
      </sheetData>
      <sheetData sheetId="15555">
        <row r="1">
          <cell r="J1">
            <v>1.7453292519943295E-2</v>
          </cell>
        </row>
      </sheetData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>
        <row r="1">
          <cell r="J1">
            <v>1.7453292519943295E-2</v>
          </cell>
        </row>
      </sheetData>
      <sheetData sheetId="15565" refreshError="1"/>
      <sheetData sheetId="15566">
        <row r="1">
          <cell r="J1">
            <v>1.7453292519943295E-2</v>
          </cell>
        </row>
      </sheetData>
      <sheetData sheetId="15567">
        <row r="1">
          <cell r="J1">
            <v>1.7453292519943295E-2</v>
          </cell>
        </row>
      </sheetData>
      <sheetData sheetId="15568">
        <row r="1">
          <cell r="J1">
            <v>1.7453292519943295E-2</v>
          </cell>
        </row>
      </sheetData>
      <sheetData sheetId="15569">
        <row r="1">
          <cell r="J1">
            <v>1.7453292519943295E-2</v>
          </cell>
        </row>
      </sheetData>
      <sheetData sheetId="15570">
        <row r="1">
          <cell r="J1">
            <v>1.7453292519943295E-2</v>
          </cell>
        </row>
      </sheetData>
      <sheetData sheetId="15571">
        <row r="1">
          <cell r="J1">
            <v>1.7453292519943295E-2</v>
          </cell>
        </row>
      </sheetData>
      <sheetData sheetId="15572">
        <row r="1">
          <cell r="J1">
            <v>1.7453292519943295E-2</v>
          </cell>
        </row>
      </sheetData>
      <sheetData sheetId="15573">
        <row r="1">
          <cell r="J1">
            <v>1.7453292519943295E-2</v>
          </cell>
        </row>
      </sheetData>
      <sheetData sheetId="15574">
        <row r="1">
          <cell r="J1">
            <v>1.7453292519943295E-2</v>
          </cell>
        </row>
      </sheetData>
      <sheetData sheetId="15575">
        <row r="1">
          <cell r="J1">
            <v>1.7453292519943295E-2</v>
          </cell>
        </row>
      </sheetData>
      <sheetData sheetId="15576">
        <row r="1">
          <cell r="J1">
            <v>1.7453292519943295E-2</v>
          </cell>
        </row>
      </sheetData>
      <sheetData sheetId="15577">
        <row r="1">
          <cell r="J1">
            <v>1.7453292519943295E-2</v>
          </cell>
        </row>
      </sheetData>
      <sheetData sheetId="15578">
        <row r="1">
          <cell r="J1">
            <v>1.7453292519943295E-2</v>
          </cell>
        </row>
      </sheetData>
      <sheetData sheetId="15579">
        <row r="1">
          <cell r="J1">
            <v>1.7453292519943295E-2</v>
          </cell>
        </row>
      </sheetData>
      <sheetData sheetId="15580">
        <row r="1">
          <cell r="J1">
            <v>1.7453292519943295E-2</v>
          </cell>
        </row>
      </sheetData>
      <sheetData sheetId="15581">
        <row r="1">
          <cell r="J1">
            <v>1.7453292519943295E-2</v>
          </cell>
        </row>
      </sheetData>
      <sheetData sheetId="15582">
        <row r="1">
          <cell r="J1">
            <v>1.7453292519943295E-2</v>
          </cell>
        </row>
      </sheetData>
      <sheetData sheetId="15583">
        <row r="1">
          <cell r="J1">
            <v>1.7453292519943295E-2</v>
          </cell>
        </row>
      </sheetData>
      <sheetData sheetId="15584">
        <row r="1">
          <cell r="J1">
            <v>1.7453292519943295E-2</v>
          </cell>
        </row>
      </sheetData>
      <sheetData sheetId="15585">
        <row r="1">
          <cell r="J1">
            <v>1.7453292519943295E-2</v>
          </cell>
        </row>
      </sheetData>
      <sheetData sheetId="15586">
        <row r="1">
          <cell r="J1">
            <v>1.7453292519943295E-2</v>
          </cell>
        </row>
      </sheetData>
      <sheetData sheetId="15587">
        <row r="1">
          <cell r="J1">
            <v>1.7453292519943295E-2</v>
          </cell>
        </row>
      </sheetData>
      <sheetData sheetId="15588" refreshError="1"/>
      <sheetData sheetId="15589">
        <row r="1">
          <cell r="J1">
            <v>1.7453292519943295E-2</v>
          </cell>
        </row>
      </sheetData>
      <sheetData sheetId="15590" refreshError="1"/>
      <sheetData sheetId="15591" refreshError="1"/>
      <sheetData sheetId="15592" refreshError="1"/>
      <sheetData sheetId="15593" refreshError="1"/>
      <sheetData sheetId="15594">
        <row r="1">
          <cell r="J1">
            <v>1.7453292519943295E-2</v>
          </cell>
        </row>
      </sheetData>
      <sheetData sheetId="15595" refreshError="1"/>
      <sheetData sheetId="15596" refreshError="1"/>
      <sheetData sheetId="15597">
        <row r="1">
          <cell r="J1">
            <v>1.7453292519943295E-2</v>
          </cell>
        </row>
      </sheetData>
      <sheetData sheetId="15598">
        <row r="1">
          <cell r="J1">
            <v>1.7453292519943295E-2</v>
          </cell>
        </row>
      </sheetData>
      <sheetData sheetId="15599">
        <row r="1">
          <cell r="J1">
            <v>1.7453292519943295E-2</v>
          </cell>
        </row>
      </sheetData>
      <sheetData sheetId="15600">
        <row r="1">
          <cell r="J1">
            <v>1.7453292519943295E-2</v>
          </cell>
        </row>
      </sheetData>
      <sheetData sheetId="15601">
        <row r="1">
          <cell r="J1">
            <v>1.7453292519943295E-2</v>
          </cell>
        </row>
      </sheetData>
      <sheetData sheetId="15602">
        <row r="1">
          <cell r="J1">
            <v>1.7453292519943295E-2</v>
          </cell>
        </row>
      </sheetData>
      <sheetData sheetId="15603">
        <row r="1">
          <cell r="J1">
            <v>1.7453292519943295E-2</v>
          </cell>
        </row>
      </sheetData>
      <sheetData sheetId="15604">
        <row r="1">
          <cell r="J1">
            <v>1.7453292519943295E-2</v>
          </cell>
        </row>
      </sheetData>
      <sheetData sheetId="15605">
        <row r="1">
          <cell r="J1">
            <v>1.7453292519943295E-2</v>
          </cell>
        </row>
      </sheetData>
      <sheetData sheetId="15606">
        <row r="1">
          <cell r="J1">
            <v>1.7453292519943295E-2</v>
          </cell>
        </row>
      </sheetData>
      <sheetData sheetId="15607">
        <row r="1">
          <cell r="J1">
            <v>1.7453292519943295E-2</v>
          </cell>
        </row>
      </sheetData>
      <sheetData sheetId="15608">
        <row r="1">
          <cell r="J1">
            <v>1.7453292519943295E-2</v>
          </cell>
        </row>
      </sheetData>
      <sheetData sheetId="15609">
        <row r="1">
          <cell r="J1">
            <v>1.7453292519943295E-2</v>
          </cell>
        </row>
      </sheetData>
      <sheetData sheetId="15610">
        <row r="1">
          <cell r="J1">
            <v>1.7453292519943295E-2</v>
          </cell>
        </row>
      </sheetData>
      <sheetData sheetId="15611">
        <row r="1">
          <cell r="J1">
            <v>1.7453292519943295E-2</v>
          </cell>
        </row>
      </sheetData>
      <sheetData sheetId="15612">
        <row r="1">
          <cell r="J1">
            <v>1.7453292519943295E-2</v>
          </cell>
        </row>
      </sheetData>
      <sheetData sheetId="15613">
        <row r="1">
          <cell r="J1">
            <v>1.7453292519943295E-2</v>
          </cell>
        </row>
      </sheetData>
      <sheetData sheetId="15614">
        <row r="1">
          <cell r="J1">
            <v>1.7453292519943295E-2</v>
          </cell>
        </row>
      </sheetData>
      <sheetData sheetId="15615">
        <row r="1">
          <cell r="J1">
            <v>1.7453292519943295E-2</v>
          </cell>
        </row>
      </sheetData>
      <sheetData sheetId="15616">
        <row r="1">
          <cell r="J1">
            <v>1.7453292519943295E-2</v>
          </cell>
        </row>
      </sheetData>
      <sheetData sheetId="15617">
        <row r="1">
          <cell r="J1">
            <v>1.7453292519943295E-2</v>
          </cell>
        </row>
      </sheetData>
      <sheetData sheetId="15618">
        <row r="1">
          <cell r="J1">
            <v>1.7453292519943295E-2</v>
          </cell>
        </row>
      </sheetData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>
        <row r="1">
          <cell r="J1">
            <v>1.7453292519943295E-2</v>
          </cell>
        </row>
      </sheetData>
      <sheetData sheetId="15627"/>
      <sheetData sheetId="15628" refreshError="1"/>
      <sheetData sheetId="15629">
        <row r="1">
          <cell r="J1">
            <v>1.7453292519943295E-2</v>
          </cell>
        </row>
      </sheetData>
      <sheetData sheetId="15630">
        <row r="1">
          <cell r="J1">
            <v>1.7453292519943295E-2</v>
          </cell>
        </row>
      </sheetData>
      <sheetData sheetId="15631">
        <row r="1">
          <cell r="J1">
            <v>1.7453292519943295E-2</v>
          </cell>
        </row>
      </sheetData>
      <sheetData sheetId="15632">
        <row r="1">
          <cell r="J1">
            <v>1.7453292519943295E-2</v>
          </cell>
        </row>
      </sheetData>
      <sheetData sheetId="15633">
        <row r="1">
          <cell r="J1">
            <v>1.7453292519943295E-2</v>
          </cell>
        </row>
      </sheetData>
      <sheetData sheetId="15634">
        <row r="1">
          <cell r="J1">
            <v>1.7453292519943295E-2</v>
          </cell>
        </row>
      </sheetData>
      <sheetData sheetId="15635">
        <row r="1">
          <cell r="J1">
            <v>1.7453292519943295E-2</v>
          </cell>
        </row>
      </sheetData>
      <sheetData sheetId="15636">
        <row r="1">
          <cell r="J1">
            <v>1.7453292519943295E-2</v>
          </cell>
        </row>
      </sheetData>
      <sheetData sheetId="15637">
        <row r="1">
          <cell r="J1">
            <v>1.7453292519943295E-2</v>
          </cell>
        </row>
      </sheetData>
      <sheetData sheetId="15638">
        <row r="1">
          <cell r="J1">
            <v>1.7453292519943295E-2</v>
          </cell>
        </row>
      </sheetData>
      <sheetData sheetId="15639">
        <row r="1">
          <cell r="J1">
            <v>1.7453292519943295E-2</v>
          </cell>
        </row>
      </sheetData>
      <sheetData sheetId="15640">
        <row r="1">
          <cell r="J1">
            <v>1.7453292519943295E-2</v>
          </cell>
        </row>
      </sheetData>
      <sheetData sheetId="15641">
        <row r="1">
          <cell r="J1">
            <v>1.7453292519943295E-2</v>
          </cell>
        </row>
      </sheetData>
      <sheetData sheetId="15642">
        <row r="1">
          <cell r="J1">
            <v>1.7453292519943295E-2</v>
          </cell>
        </row>
      </sheetData>
      <sheetData sheetId="15643">
        <row r="1">
          <cell r="J1">
            <v>1.7453292519943295E-2</v>
          </cell>
        </row>
      </sheetData>
      <sheetData sheetId="15644">
        <row r="1">
          <cell r="J1">
            <v>1.7453292519943295E-2</v>
          </cell>
        </row>
      </sheetData>
      <sheetData sheetId="15645">
        <row r="1">
          <cell r="J1">
            <v>1.7453292519943295E-2</v>
          </cell>
        </row>
      </sheetData>
      <sheetData sheetId="15646">
        <row r="1">
          <cell r="J1">
            <v>1.7453292519943295E-2</v>
          </cell>
        </row>
      </sheetData>
      <sheetData sheetId="15647">
        <row r="1">
          <cell r="J1">
            <v>1.7453292519943295E-2</v>
          </cell>
        </row>
      </sheetData>
      <sheetData sheetId="15648">
        <row r="1">
          <cell r="J1">
            <v>1.7453292519943295E-2</v>
          </cell>
        </row>
      </sheetData>
      <sheetData sheetId="15649">
        <row r="1">
          <cell r="J1">
            <v>1.7453292519943295E-2</v>
          </cell>
        </row>
      </sheetData>
      <sheetData sheetId="15650">
        <row r="1">
          <cell r="J1">
            <v>1.7453292519943295E-2</v>
          </cell>
        </row>
      </sheetData>
      <sheetData sheetId="15651">
        <row r="1">
          <cell r="J1">
            <v>1.7453292519943295E-2</v>
          </cell>
        </row>
      </sheetData>
      <sheetData sheetId="15652" refreshError="1"/>
      <sheetData sheetId="15653">
        <row r="1">
          <cell r="J1">
            <v>1.7453292519943295E-2</v>
          </cell>
        </row>
      </sheetData>
      <sheetData sheetId="15654" refreshError="1"/>
      <sheetData sheetId="15655" refreshError="1"/>
      <sheetData sheetId="15656">
        <row r="1">
          <cell r="J1">
            <v>1.7453292519943295E-2</v>
          </cell>
        </row>
      </sheetData>
      <sheetData sheetId="15657">
        <row r="1">
          <cell r="J1">
            <v>1.7453292519943295E-2</v>
          </cell>
        </row>
      </sheetData>
      <sheetData sheetId="15658">
        <row r="1">
          <cell r="J1">
            <v>1.7453292519943295E-2</v>
          </cell>
        </row>
      </sheetData>
      <sheetData sheetId="15659">
        <row r="1">
          <cell r="J1">
            <v>1.7453292519943295E-2</v>
          </cell>
        </row>
      </sheetData>
      <sheetData sheetId="15660">
        <row r="1">
          <cell r="J1">
            <v>1.7453292519943295E-2</v>
          </cell>
        </row>
      </sheetData>
      <sheetData sheetId="15661">
        <row r="1">
          <cell r="J1">
            <v>1.7453292519943295E-2</v>
          </cell>
        </row>
      </sheetData>
      <sheetData sheetId="15662" refreshError="1"/>
      <sheetData sheetId="15663">
        <row r="1">
          <cell r="J1">
            <v>1.7453292519943295E-2</v>
          </cell>
        </row>
      </sheetData>
      <sheetData sheetId="15664">
        <row r="1">
          <cell r="J1">
            <v>1.7453292519943295E-2</v>
          </cell>
        </row>
      </sheetData>
      <sheetData sheetId="15665" refreshError="1"/>
      <sheetData sheetId="15666" refreshError="1"/>
      <sheetData sheetId="15667">
        <row r="1">
          <cell r="J1">
            <v>1.7453292519943295E-2</v>
          </cell>
        </row>
      </sheetData>
      <sheetData sheetId="15668" refreshError="1"/>
      <sheetData sheetId="15669">
        <row r="1">
          <cell r="J1">
            <v>1.7453292519943295E-2</v>
          </cell>
        </row>
      </sheetData>
      <sheetData sheetId="15670" refreshError="1"/>
      <sheetData sheetId="15671" refreshError="1"/>
      <sheetData sheetId="15672">
        <row r="1">
          <cell r="J1">
            <v>1.7453292519943295E-2</v>
          </cell>
        </row>
      </sheetData>
      <sheetData sheetId="15673">
        <row r="1">
          <cell r="J1">
            <v>1.7453292519943295E-2</v>
          </cell>
        </row>
      </sheetData>
      <sheetData sheetId="15674" refreshError="1"/>
      <sheetData sheetId="15675">
        <row r="1">
          <cell r="J1">
            <v>1.7453292519943295E-2</v>
          </cell>
        </row>
      </sheetData>
      <sheetData sheetId="15676" refreshError="1"/>
      <sheetData sheetId="15677" refreshError="1"/>
      <sheetData sheetId="15678">
        <row r="1">
          <cell r="J1">
            <v>1.7453292519943295E-2</v>
          </cell>
        </row>
      </sheetData>
      <sheetData sheetId="15679">
        <row r="1">
          <cell r="J1">
            <v>1.7453292519943295E-2</v>
          </cell>
        </row>
      </sheetData>
      <sheetData sheetId="15680">
        <row r="1">
          <cell r="J1">
            <v>1.7453292519943295E-2</v>
          </cell>
        </row>
      </sheetData>
      <sheetData sheetId="15681" refreshError="1"/>
      <sheetData sheetId="15682">
        <row r="1">
          <cell r="J1">
            <v>1.7453292519943295E-2</v>
          </cell>
        </row>
      </sheetData>
      <sheetData sheetId="15683" refreshError="1"/>
      <sheetData sheetId="15684">
        <row r="1">
          <cell r="J1">
            <v>1.7453292519943295E-2</v>
          </cell>
        </row>
      </sheetData>
      <sheetData sheetId="15685">
        <row r="1">
          <cell r="J1">
            <v>1.7453292519943295E-2</v>
          </cell>
        </row>
      </sheetData>
      <sheetData sheetId="15686" refreshError="1"/>
      <sheetData sheetId="15687" refreshError="1"/>
      <sheetData sheetId="15688">
        <row r="1">
          <cell r="J1">
            <v>1.7453292519943295E-2</v>
          </cell>
        </row>
      </sheetData>
      <sheetData sheetId="15689">
        <row r="1">
          <cell r="J1">
            <v>1.7453292519943295E-2</v>
          </cell>
        </row>
      </sheetData>
      <sheetData sheetId="15690">
        <row r="1">
          <cell r="J1">
            <v>1.7453292519943295E-2</v>
          </cell>
        </row>
      </sheetData>
      <sheetData sheetId="15691" refreshError="1"/>
      <sheetData sheetId="15692">
        <row r="1">
          <cell r="J1">
            <v>1.7453292519943295E-2</v>
          </cell>
        </row>
      </sheetData>
      <sheetData sheetId="15693" refreshError="1"/>
      <sheetData sheetId="15694" refreshError="1"/>
      <sheetData sheetId="15695">
        <row r="1">
          <cell r="J1">
            <v>1.7453292519943295E-2</v>
          </cell>
        </row>
      </sheetData>
      <sheetData sheetId="15696">
        <row r="1">
          <cell r="J1">
            <v>1.7453292519943295E-2</v>
          </cell>
        </row>
      </sheetData>
      <sheetData sheetId="15697">
        <row r="1">
          <cell r="J1">
            <v>1.7453292519943295E-2</v>
          </cell>
        </row>
      </sheetData>
      <sheetData sheetId="15698">
        <row r="1">
          <cell r="J1">
            <v>1.7453292519943295E-2</v>
          </cell>
        </row>
      </sheetData>
      <sheetData sheetId="15699" refreshError="1"/>
      <sheetData sheetId="15700">
        <row r="1">
          <cell r="J1">
            <v>1.7453292519943295E-2</v>
          </cell>
        </row>
      </sheetData>
      <sheetData sheetId="15701" refreshError="1"/>
      <sheetData sheetId="15702">
        <row r="1">
          <cell r="J1">
            <v>1.7453292519943295E-2</v>
          </cell>
        </row>
      </sheetData>
      <sheetData sheetId="15703" refreshError="1"/>
      <sheetData sheetId="15704" refreshError="1"/>
      <sheetData sheetId="15705">
        <row r="1">
          <cell r="J1">
            <v>1.7453292519943295E-2</v>
          </cell>
        </row>
      </sheetData>
      <sheetData sheetId="15706" refreshError="1"/>
      <sheetData sheetId="15707" refreshError="1"/>
      <sheetData sheetId="15708">
        <row r="1">
          <cell r="J1">
            <v>1.7453292519943295E-2</v>
          </cell>
        </row>
      </sheetData>
      <sheetData sheetId="15709" refreshError="1"/>
      <sheetData sheetId="15710" refreshError="1"/>
      <sheetData sheetId="15711">
        <row r="1">
          <cell r="J1">
            <v>1.7453292519943295E-2</v>
          </cell>
        </row>
      </sheetData>
      <sheetData sheetId="15712">
        <row r="1">
          <cell r="J1">
            <v>1.7453292519943295E-2</v>
          </cell>
        </row>
      </sheetData>
      <sheetData sheetId="15713">
        <row r="1">
          <cell r="J1">
            <v>1.7453292519943295E-2</v>
          </cell>
        </row>
      </sheetData>
      <sheetData sheetId="15714">
        <row r="1">
          <cell r="J1">
            <v>1.7453292519943295E-2</v>
          </cell>
        </row>
      </sheetData>
      <sheetData sheetId="15715">
        <row r="1">
          <cell r="J1">
            <v>1.7453292519943295E-2</v>
          </cell>
        </row>
      </sheetData>
      <sheetData sheetId="15716">
        <row r="1">
          <cell r="J1">
            <v>1.7453292519943295E-2</v>
          </cell>
        </row>
      </sheetData>
      <sheetData sheetId="15717">
        <row r="1">
          <cell r="J1">
            <v>1.7453292519943295E-2</v>
          </cell>
        </row>
      </sheetData>
      <sheetData sheetId="15718">
        <row r="1">
          <cell r="J1">
            <v>1.7453292519943295E-2</v>
          </cell>
        </row>
      </sheetData>
      <sheetData sheetId="15719">
        <row r="1">
          <cell r="J1">
            <v>1.7453292519943295E-2</v>
          </cell>
        </row>
      </sheetData>
      <sheetData sheetId="15720">
        <row r="1">
          <cell r="J1">
            <v>1.7453292519943295E-2</v>
          </cell>
        </row>
      </sheetData>
      <sheetData sheetId="15721">
        <row r="1">
          <cell r="J1">
            <v>1.7453292519943295E-2</v>
          </cell>
        </row>
      </sheetData>
      <sheetData sheetId="15722">
        <row r="1">
          <cell r="J1">
            <v>1.7453292519943295E-2</v>
          </cell>
        </row>
      </sheetData>
      <sheetData sheetId="15723">
        <row r="1">
          <cell r="J1">
            <v>1.7453292519943295E-2</v>
          </cell>
        </row>
      </sheetData>
      <sheetData sheetId="15724">
        <row r="1">
          <cell r="J1">
            <v>1.7453292519943295E-2</v>
          </cell>
        </row>
      </sheetData>
      <sheetData sheetId="15725">
        <row r="1">
          <cell r="J1">
            <v>1.7453292519943295E-2</v>
          </cell>
        </row>
      </sheetData>
      <sheetData sheetId="15726">
        <row r="1">
          <cell r="J1">
            <v>1.7453292519943295E-2</v>
          </cell>
        </row>
      </sheetData>
      <sheetData sheetId="15727">
        <row r="1">
          <cell r="J1">
            <v>1.7453292519943295E-2</v>
          </cell>
        </row>
      </sheetData>
      <sheetData sheetId="15728">
        <row r="1">
          <cell r="J1">
            <v>1.7453292519943295E-2</v>
          </cell>
        </row>
      </sheetData>
      <sheetData sheetId="15729" refreshError="1"/>
      <sheetData sheetId="15730">
        <row r="1">
          <cell r="J1">
            <v>1.7453292519943295E-2</v>
          </cell>
        </row>
      </sheetData>
      <sheetData sheetId="15731">
        <row r="1">
          <cell r="J1">
            <v>1.7453292519943295E-2</v>
          </cell>
        </row>
      </sheetData>
      <sheetData sheetId="15732" refreshError="1"/>
      <sheetData sheetId="15733" refreshError="1"/>
      <sheetData sheetId="15734">
        <row r="1">
          <cell r="J1">
            <v>1.7453292519943295E-2</v>
          </cell>
        </row>
      </sheetData>
      <sheetData sheetId="15735">
        <row r="1">
          <cell r="J1">
            <v>1.7453292519943295E-2</v>
          </cell>
        </row>
      </sheetData>
      <sheetData sheetId="15736">
        <row r="1">
          <cell r="J1">
            <v>1.7453292519943295E-2</v>
          </cell>
        </row>
      </sheetData>
      <sheetData sheetId="15737">
        <row r="1">
          <cell r="J1">
            <v>1.7453292519943295E-2</v>
          </cell>
        </row>
      </sheetData>
      <sheetData sheetId="15738">
        <row r="1">
          <cell r="J1">
            <v>1.7453292519943295E-2</v>
          </cell>
        </row>
      </sheetData>
      <sheetData sheetId="15739" refreshError="1"/>
      <sheetData sheetId="15740">
        <row r="1">
          <cell r="J1">
            <v>1.7453292519943295E-2</v>
          </cell>
        </row>
      </sheetData>
      <sheetData sheetId="15741" refreshError="1"/>
      <sheetData sheetId="15742">
        <row r="1">
          <cell r="J1">
            <v>1.7453292519943295E-2</v>
          </cell>
        </row>
      </sheetData>
      <sheetData sheetId="15743" refreshError="1"/>
      <sheetData sheetId="15744" refreshError="1"/>
      <sheetData sheetId="15745">
        <row r="1">
          <cell r="J1">
            <v>1.7453292519943295E-2</v>
          </cell>
        </row>
      </sheetData>
      <sheetData sheetId="15746" refreshError="1"/>
      <sheetData sheetId="15747" refreshError="1"/>
      <sheetData sheetId="15748">
        <row r="1">
          <cell r="J1">
            <v>1.7453292519943295E-2</v>
          </cell>
        </row>
      </sheetData>
      <sheetData sheetId="15749">
        <row r="1">
          <cell r="J1">
            <v>1.7453292519943295E-2</v>
          </cell>
        </row>
      </sheetData>
      <sheetData sheetId="15750">
        <row r="1">
          <cell r="J1">
            <v>1.7453292519943295E-2</v>
          </cell>
        </row>
      </sheetData>
      <sheetData sheetId="15751">
        <row r="1">
          <cell r="J1">
            <v>1.7453292519943295E-2</v>
          </cell>
        </row>
      </sheetData>
      <sheetData sheetId="15752">
        <row r="1">
          <cell r="J1">
            <v>1.7453292519943295E-2</v>
          </cell>
        </row>
      </sheetData>
      <sheetData sheetId="15753">
        <row r="1">
          <cell r="J1">
            <v>1.7453292519943295E-2</v>
          </cell>
        </row>
      </sheetData>
      <sheetData sheetId="15754">
        <row r="1">
          <cell r="J1">
            <v>1.7453292519943295E-2</v>
          </cell>
        </row>
      </sheetData>
      <sheetData sheetId="15755">
        <row r="1">
          <cell r="J1">
            <v>1.7453292519943295E-2</v>
          </cell>
        </row>
      </sheetData>
      <sheetData sheetId="15756">
        <row r="1">
          <cell r="J1">
            <v>1.7453292519943295E-2</v>
          </cell>
        </row>
      </sheetData>
      <sheetData sheetId="15757">
        <row r="1">
          <cell r="J1">
            <v>1.7453292519943295E-2</v>
          </cell>
        </row>
      </sheetData>
      <sheetData sheetId="15758">
        <row r="1">
          <cell r="J1">
            <v>1.7453292519943295E-2</v>
          </cell>
        </row>
      </sheetData>
      <sheetData sheetId="15759">
        <row r="1">
          <cell r="J1">
            <v>1.7453292519943295E-2</v>
          </cell>
        </row>
      </sheetData>
      <sheetData sheetId="15760">
        <row r="1">
          <cell r="J1">
            <v>1.7453292519943295E-2</v>
          </cell>
        </row>
      </sheetData>
      <sheetData sheetId="15761">
        <row r="1">
          <cell r="J1">
            <v>1.7453292519943295E-2</v>
          </cell>
        </row>
      </sheetData>
      <sheetData sheetId="15762">
        <row r="1">
          <cell r="J1">
            <v>1.7453292519943295E-2</v>
          </cell>
        </row>
      </sheetData>
      <sheetData sheetId="15763">
        <row r="1">
          <cell r="J1">
            <v>1.7453292519943295E-2</v>
          </cell>
        </row>
      </sheetData>
      <sheetData sheetId="15764">
        <row r="1">
          <cell r="J1">
            <v>1.7453292519943295E-2</v>
          </cell>
        </row>
      </sheetData>
      <sheetData sheetId="15765">
        <row r="1">
          <cell r="J1">
            <v>1.7453292519943295E-2</v>
          </cell>
        </row>
      </sheetData>
      <sheetData sheetId="15766">
        <row r="1">
          <cell r="J1">
            <v>1.7453292519943295E-2</v>
          </cell>
        </row>
      </sheetData>
      <sheetData sheetId="15767">
        <row r="1">
          <cell r="J1">
            <v>1.7453292519943295E-2</v>
          </cell>
        </row>
      </sheetData>
      <sheetData sheetId="15768">
        <row r="1">
          <cell r="J1">
            <v>1.7453292519943295E-2</v>
          </cell>
        </row>
      </sheetData>
      <sheetData sheetId="15769">
        <row r="1">
          <cell r="J1">
            <v>1.7453292519943295E-2</v>
          </cell>
        </row>
      </sheetData>
      <sheetData sheetId="15770">
        <row r="1">
          <cell r="J1">
            <v>1.7453292519943295E-2</v>
          </cell>
        </row>
      </sheetData>
      <sheetData sheetId="15771">
        <row r="1">
          <cell r="J1">
            <v>1.7453292519943295E-2</v>
          </cell>
        </row>
      </sheetData>
      <sheetData sheetId="15772">
        <row r="1">
          <cell r="J1">
            <v>1.7453292519943295E-2</v>
          </cell>
        </row>
      </sheetData>
      <sheetData sheetId="15773">
        <row r="1">
          <cell r="J1">
            <v>1.7453292519943295E-2</v>
          </cell>
        </row>
      </sheetData>
      <sheetData sheetId="15774">
        <row r="1">
          <cell r="J1">
            <v>1.7453292519943295E-2</v>
          </cell>
        </row>
      </sheetData>
      <sheetData sheetId="15775">
        <row r="1">
          <cell r="J1">
            <v>1.7453292519943295E-2</v>
          </cell>
        </row>
      </sheetData>
      <sheetData sheetId="15776" refreshError="1"/>
      <sheetData sheetId="15777">
        <row r="1">
          <cell r="J1">
            <v>1.7453292519943295E-2</v>
          </cell>
        </row>
      </sheetData>
      <sheetData sheetId="15778">
        <row r="1">
          <cell r="J1">
            <v>1.7453292519943295E-2</v>
          </cell>
        </row>
      </sheetData>
      <sheetData sheetId="15779">
        <row r="1">
          <cell r="J1">
            <v>1.7453292519943295E-2</v>
          </cell>
        </row>
      </sheetData>
      <sheetData sheetId="15780">
        <row r="1">
          <cell r="J1">
            <v>1.7453292519943295E-2</v>
          </cell>
        </row>
      </sheetData>
      <sheetData sheetId="15781">
        <row r="1">
          <cell r="J1">
            <v>1.7453292519943295E-2</v>
          </cell>
        </row>
      </sheetData>
      <sheetData sheetId="15782">
        <row r="1">
          <cell r="J1">
            <v>1.7453292519943295E-2</v>
          </cell>
        </row>
      </sheetData>
      <sheetData sheetId="15783" refreshError="1"/>
      <sheetData sheetId="15784" refreshError="1"/>
      <sheetData sheetId="15785">
        <row r="1">
          <cell r="J1">
            <v>1.7453292519943295E-2</v>
          </cell>
        </row>
      </sheetData>
      <sheetData sheetId="15786">
        <row r="1">
          <cell r="J1">
            <v>1.7453292519943295E-2</v>
          </cell>
        </row>
      </sheetData>
      <sheetData sheetId="15787">
        <row r="1">
          <cell r="J1">
            <v>1.7453292519943295E-2</v>
          </cell>
        </row>
      </sheetData>
      <sheetData sheetId="15788" refreshError="1"/>
      <sheetData sheetId="15789">
        <row r="1">
          <cell r="J1">
            <v>1.7453292519943295E-2</v>
          </cell>
        </row>
      </sheetData>
      <sheetData sheetId="15790">
        <row r="1">
          <cell r="J1">
            <v>1.7453292519943295E-2</v>
          </cell>
        </row>
      </sheetData>
      <sheetData sheetId="15791">
        <row r="1">
          <cell r="J1">
            <v>1.7453292519943295E-2</v>
          </cell>
        </row>
      </sheetData>
      <sheetData sheetId="15792">
        <row r="1">
          <cell r="J1">
            <v>1.7453292519943295E-2</v>
          </cell>
        </row>
      </sheetData>
      <sheetData sheetId="15793">
        <row r="1">
          <cell r="J1">
            <v>1.7453292519943295E-2</v>
          </cell>
        </row>
      </sheetData>
      <sheetData sheetId="15794" refreshError="1"/>
      <sheetData sheetId="15795" refreshError="1"/>
      <sheetData sheetId="15796">
        <row r="1">
          <cell r="J1">
            <v>1.7453292519943295E-2</v>
          </cell>
        </row>
      </sheetData>
      <sheetData sheetId="15797">
        <row r="1">
          <cell r="J1">
            <v>1.7453292519943295E-2</v>
          </cell>
        </row>
      </sheetData>
      <sheetData sheetId="15798">
        <row r="1">
          <cell r="J1">
            <v>1.7453292519943295E-2</v>
          </cell>
        </row>
      </sheetData>
      <sheetData sheetId="15799">
        <row r="1">
          <cell r="J1">
            <v>1.7453292519943295E-2</v>
          </cell>
        </row>
      </sheetData>
      <sheetData sheetId="15800">
        <row r="1">
          <cell r="J1">
            <v>1.7453292519943295E-2</v>
          </cell>
        </row>
      </sheetData>
      <sheetData sheetId="15801">
        <row r="1">
          <cell r="J1">
            <v>1.7453292519943295E-2</v>
          </cell>
        </row>
      </sheetData>
      <sheetData sheetId="15802">
        <row r="1">
          <cell r="J1">
            <v>1.7453292519943295E-2</v>
          </cell>
        </row>
      </sheetData>
      <sheetData sheetId="15803">
        <row r="1">
          <cell r="J1">
            <v>1.7453292519943295E-2</v>
          </cell>
        </row>
      </sheetData>
      <sheetData sheetId="15804">
        <row r="1">
          <cell r="J1">
            <v>1.7453292519943295E-2</v>
          </cell>
        </row>
      </sheetData>
      <sheetData sheetId="15805">
        <row r="1">
          <cell r="J1">
            <v>1.7453292519943295E-2</v>
          </cell>
        </row>
      </sheetData>
      <sheetData sheetId="15806">
        <row r="1">
          <cell r="J1">
            <v>1.7453292519943295E-2</v>
          </cell>
        </row>
      </sheetData>
      <sheetData sheetId="15807">
        <row r="1">
          <cell r="J1">
            <v>1.7453292519943295E-2</v>
          </cell>
        </row>
      </sheetData>
      <sheetData sheetId="15808">
        <row r="1">
          <cell r="J1">
            <v>1.7453292519943295E-2</v>
          </cell>
        </row>
      </sheetData>
      <sheetData sheetId="15809">
        <row r="1">
          <cell r="J1">
            <v>1.7453292519943295E-2</v>
          </cell>
        </row>
      </sheetData>
      <sheetData sheetId="15810">
        <row r="1">
          <cell r="J1">
            <v>1.7453292519943295E-2</v>
          </cell>
        </row>
      </sheetData>
      <sheetData sheetId="15811">
        <row r="1">
          <cell r="J1">
            <v>1.7453292519943295E-2</v>
          </cell>
        </row>
      </sheetData>
      <sheetData sheetId="15812">
        <row r="1">
          <cell r="J1">
            <v>1.7453292519943295E-2</v>
          </cell>
        </row>
      </sheetData>
      <sheetData sheetId="15813">
        <row r="1">
          <cell r="J1">
            <v>1.7453292519943295E-2</v>
          </cell>
        </row>
      </sheetData>
      <sheetData sheetId="15814">
        <row r="1">
          <cell r="J1">
            <v>1.7453292519943295E-2</v>
          </cell>
        </row>
      </sheetData>
      <sheetData sheetId="15815">
        <row r="1">
          <cell r="J1">
            <v>1.7453292519943295E-2</v>
          </cell>
        </row>
      </sheetData>
      <sheetData sheetId="15816">
        <row r="1">
          <cell r="J1">
            <v>1.7453292519943295E-2</v>
          </cell>
        </row>
      </sheetData>
      <sheetData sheetId="15817">
        <row r="1">
          <cell r="J1">
            <v>1.7453292519943295E-2</v>
          </cell>
        </row>
      </sheetData>
      <sheetData sheetId="15818">
        <row r="1">
          <cell r="J1">
            <v>1.7453292519943295E-2</v>
          </cell>
        </row>
      </sheetData>
      <sheetData sheetId="15819">
        <row r="1">
          <cell r="J1">
            <v>1.7453292519943295E-2</v>
          </cell>
        </row>
      </sheetData>
      <sheetData sheetId="15820">
        <row r="1">
          <cell r="J1">
            <v>1.7453292519943295E-2</v>
          </cell>
        </row>
      </sheetData>
      <sheetData sheetId="15821">
        <row r="1">
          <cell r="J1">
            <v>1.7453292519943295E-2</v>
          </cell>
        </row>
      </sheetData>
      <sheetData sheetId="15822">
        <row r="1">
          <cell r="J1">
            <v>1.7453292519943295E-2</v>
          </cell>
        </row>
      </sheetData>
      <sheetData sheetId="15823">
        <row r="1">
          <cell r="J1">
            <v>1.7453292519943295E-2</v>
          </cell>
        </row>
      </sheetData>
      <sheetData sheetId="15824" refreshError="1"/>
      <sheetData sheetId="15825" refreshError="1"/>
      <sheetData sheetId="15826">
        <row r="1">
          <cell r="J1">
            <v>1.7453292519943295E-2</v>
          </cell>
        </row>
      </sheetData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>
        <row r="1">
          <cell r="J1">
            <v>1.7453292519943295E-2</v>
          </cell>
        </row>
      </sheetData>
      <sheetData sheetId="15833">
        <row r="1">
          <cell r="J1">
            <v>1.7453292519943295E-2</v>
          </cell>
        </row>
      </sheetData>
      <sheetData sheetId="15834">
        <row r="1">
          <cell r="J1">
            <v>1.7453292519943295E-2</v>
          </cell>
        </row>
      </sheetData>
      <sheetData sheetId="15835">
        <row r="1">
          <cell r="J1">
            <v>1.7453292519943295E-2</v>
          </cell>
        </row>
      </sheetData>
      <sheetData sheetId="15836">
        <row r="1">
          <cell r="J1">
            <v>1.7453292519943295E-2</v>
          </cell>
        </row>
      </sheetData>
      <sheetData sheetId="15837">
        <row r="1">
          <cell r="J1">
            <v>1.7453292519943295E-2</v>
          </cell>
        </row>
      </sheetData>
      <sheetData sheetId="15838">
        <row r="1">
          <cell r="J1">
            <v>1.7453292519943295E-2</v>
          </cell>
        </row>
      </sheetData>
      <sheetData sheetId="15839">
        <row r="1">
          <cell r="J1">
            <v>1.7453292519943295E-2</v>
          </cell>
        </row>
      </sheetData>
      <sheetData sheetId="15840">
        <row r="1">
          <cell r="J1">
            <v>1.7453292519943295E-2</v>
          </cell>
        </row>
      </sheetData>
      <sheetData sheetId="15841">
        <row r="1">
          <cell r="J1">
            <v>1.7453292519943295E-2</v>
          </cell>
        </row>
      </sheetData>
      <sheetData sheetId="15842">
        <row r="1">
          <cell r="J1">
            <v>1.7453292519943295E-2</v>
          </cell>
        </row>
      </sheetData>
      <sheetData sheetId="15843">
        <row r="1">
          <cell r="J1">
            <v>1.7453292519943295E-2</v>
          </cell>
        </row>
      </sheetData>
      <sheetData sheetId="15844">
        <row r="1">
          <cell r="J1">
            <v>1.7453292519943295E-2</v>
          </cell>
        </row>
      </sheetData>
      <sheetData sheetId="15845">
        <row r="1">
          <cell r="J1">
            <v>1.7453292519943295E-2</v>
          </cell>
        </row>
      </sheetData>
      <sheetData sheetId="15846">
        <row r="1">
          <cell r="J1">
            <v>1.7453292519943295E-2</v>
          </cell>
        </row>
      </sheetData>
      <sheetData sheetId="15847">
        <row r="1">
          <cell r="J1">
            <v>1.7453292519943295E-2</v>
          </cell>
        </row>
      </sheetData>
      <sheetData sheetId="15848">
        <row r="1">
          <cell r="J1">
            <v>1.7453292519943295E-2</v>
          </cell>
        </row>
      </sheetData>
      <sheetData sheetId="15849">
        <row r="1">
          <cell r="J1">
            <v>1.7453292519943295E-2</v>
          </cell>
        </row>
      </sheetData>
      <sheetData sheetId="15850">
        <row r="1">
          <cell r="J1">
            <v>1.7453292519943295E-2</v>
          </cell>
        </row>
      </sheetData>
      <sheetData sheetId="15851">
        <row r="1">
          <cell r="J1">
            <v>1.7453292519943295E-2</v>
          </cell>
        </row>
      </sheetData>
      <sheetData sheetId="15852">
        <row r="1">
          <cell r="J1">
            <v>1.7453292519943295E-2</v>
          </cell>
        </row>
      </sheetData>
      <sheetData sheetId="15853">
        <row r="1">
          <cell r="J1">
            <v>1.7453292519943295E-2</v>
          </cell>
        </row>
      </sheetData>
      <sheetData sheetId="15854">
        <row r="1">
          <cell r="J1">
            <v>1.7453292519943295E-2</v>
          </cell>
        </row>
      </sheetData>
      <sheetData sheetId="15855" refreshError="1"/>
      <sheetData sheetId="15856">
        <row r="1">
          <cell r="J1">
            <v>1.7453292519943295E-2</v>
          </cell>
        </row>
      </sheetData>
      <sheetData sheetId="15857" refreshError="1"/>
      <sheetData sheetId="15858" refreshError="1"/>
      <sheetData sheetId="15859" refreshError="1"/>
      <sheetData sheetId="15860" refreshError="1"/>
      <sheetData sheetId="15861">
        <row r="1">
          <cell r="J1">
            <v>1.7453292519943295E-2</v>
          </cell>
        </row>
      </sheetData>
      <sheetData sheetId="15862">
        <row r="1">
          <cell r="J1">
            <v>1.7453292519943295E-2</v>
          </cell>
        </row>
      </sheetData>
      <sheetData sheetId="15863">
        <row r="1">
          <cell r="J1">
            <v>1.7453292519943295E-2</v>
          </cell>
        </row>
      </sheetData>
      <sheetData sheetId="15864">
        <row r="1">
          <cell r="J1">
            <v>1.7453292519943295E-2</v>
          </cell>
        </row>
      </sheetData>
      <sheetData sheetId="15865">
        <row r="1">
          <cell r="J1">
            <v>1.7453292519943295E-2</v>
          </cell>
        </row>
      </sheetData>
      <sheetData sheetId="15866">
        <row r="1">
          <cell r="J1">
            <v>1.7453292519943295E-2</v>
          </cell>
        </row>
      </sheetData>
      <sheetData sheetId="15867">
        <row r="1">
          <cell r="J1">
            <v>1.7453292519943295E-2</v>
          </cell>
        </row>
      </sheetData>
      <sheetData sheetId="15868">
        <row r="1">
          <cell r="J1">
            <v>1.7453292519943295E-2</v>
          </cell>
        </row>
      </sheetData>
      <sheetData sheetId="15869">
        <row r="1">
          <cell r="J1">
            <v>1.7453292519943295E-2</v>
          </cell>
        </row>
      </sheetData>
      <sheetData sheetId="15870">
        <row r="1">
          <cell r="J1">
            <v>1.7453292519943295E-2</v>
          </cell>
        </row>
      </sheetData>
      <sheetData sheetId="15871">
        <row r="1">
          <cell r="J1">
            <v>1.7453292519943295E-2</v>
          </cell>
        </row>
      </sheetData>
      <sheetData sheetId="15872">
        <row r="1">
          <cell r="J1">
            <v>1.7453292519943295E-2</v>
          </cell>
        </row>
      </sheetData>
      <sheetData sheetId="15873">
        <row r="1">
          <cell r="J1">
            <v>1.7453292519943295E-2</v>
          </cell>
        </row>
      </sheetData>
      <sheetData sheetId="15874">
        <row r="1">
          <cell r="J1">
            <v>1.7453292519943295E-2</v>
          </cell>
        </row>
      </sheetData>
      <sheetData sheetId="15875">
        <row r="1">
          <cell r="J1">
            <v>1.7453292519943295E-2</v>
          </cell>
        </row>
      </sheetData>
      <sheetData sheetId="15876">
        <row r="1">
          <cell r="J1">
            <v>1.7453292519943295E-2</v>
          </cell>
        </row>
      </sheetData>
      <sheetData sheetId="15877">
        <row r="1">
          <cell r="J1">
            <v>1.7453292519943295E-2</v>
          </cell>
        </row>
      </sheetData>
      <sheetData sheetId="15878"/>
      <sheetData sheetId="15879">
        <row r="1">
          <cell r="J1">
            <v>1.7453292519943295E-2</v>
          </cell>
        </row>
      </sheetData>
      <sheetData sheetId="15880">
        <row r="1">
          <cell r="J1">
            <v>1.7453292519943295E-2</v>
          </cell>
        </row>
      </sheetData>
      <sheetData sheetId="15881">
        <row r="1">
          <cell r="J1">
            <v>1.7453292519943295E-2</v>
          </cell>
        </row>
      </sheetData>
      <sheetData sheetId="15882">
        <row r="1">
          <cell r="J1">
            <v>1.7453292519943295E-2</v>
          </cell>
        </row>
      </sheetData>
      <sheetData sheetId="15883">
        <row r="1">
          <cell r="J1">
            <v>1.7453292519943295E-2</v>
          </cell>
        </row>
      </sheetData>
      <sheetData sheetId="15884">
        <row r="1">
          <cell r="J1">
            <v>1.7453292519943295E-2</v>
          </cell>
        </row>
      </sheetData>
      <sheetData sheetId="15885">
        <row r="1">
          <cell r="J1">
            <v>1.7453292519943295E-2</v>
          </cell>
        </row>
      </sheetData>
      <sheetData sheetId="15886">
        <row r="1">
          <cell r="J1">
            <v>1.7453292519943295E-2</v>
          </cell>
        </row>
      </sheetData>
      <sheetData sheetId="15887">
        <row r="1">
          <cell r="J1">
            <v>1.7453292519943295E-2</v>
          </cell>
        </row>
      </sheetData>
      <sheetData sheetId="15888" refreshError="1"/>
      <sheetData sheetId="15889" refreshError="1"/>
      <sheetData sheetId="15890" refreshError="1"/>
      <sheetData sheetId="15891" refreshError="1"/>
      <sheetData sheetId="15892">
        <row r="1">
          <cell r="J1">
            <v>1.7453292519943295E-2</v>
          </cell>
        </row>
      </sheetData>
      <sheetData sheetId="15893">
        <row r="1">
          <cell r="J1">
            <v>1.7453292519943295E-2</v>
          </cell>
        </row>
      </sheetData>
      <sheetData sheetId="15894" refreshError="1"/>
      <sheetData sheetId="15895">
        <row r="1">
          <cell r="J1">
            <v>1.7453292519943295E-2</v>
          </cell>
        </row>
      </sheetData>
      <sheetData sheetId="15896">
        <row r="1">
          <cell r="J1">
            <v>1.7453292519943295E-2</v>
          </cell>
        </row>
      </sheetData>
      <sheetData sheetId="15897">
        <row r="1">
          <cell r="J1">
            <v>1.7453292519943295E-2</v>
          </cell>
        </row>
      </sheetData>
      <sheetData sheetId="15898">
        <row r="1">
          <cell r="J1">
            <v>1.7453292519943295E-2</v>
          </cell>
        </row>
      </sheetData>
      <sheetData sheetId="15899">
        <row r="1">
          <cell r="J1">
            <v>1.7453292519943295E-2</v>
          </cell>
        </row>
      </sheetData>
      <sheetData sheetId="15900">
        <row r="1">
          <cell r="J1">
            <v>1.7453292519943295E-2</v>
          </cell>
        </row>
      </sheetData>
      <sheetData sheetId="15901">
        <row r="1">
          <cell r="J1">
            <v>1.7453292519943295E-2</v>
          </cell>
        </row>
      </sheetData>
      <sheetData sheetId="15902">
        <row r="1">
          <cell r="J1">
            <v>1.7453292519943295E-2</v>
          </cell>
        </row>
      </sheetData>
      <sheetData sheetId="15903">
        <row r="1">
          <cell r="J1">
            <v>1.7453292519943295E-2</v>
          </cell>
        </row>
      </sheetData>
      <sheetData sheetId="15904">
        <row r="1">
          <cell r="J1">
            <v>1.7453292519943295E-2</v>
          </cell>
        </row>
      </sheetData>
      <sheetData sheetId="15905">
        <row r="1">
          <cell r="J1">
            <v>1.7453292519943295E-2</v>
          </cell>
        </row>
      </sheetData>
      <sheetData sheetId="15906">
        <row r="1">
          <cell r="J1">
            <v>1.7453292519943295E-2</v>
          </cell>
        </row>
      </sheetData>
      <sheetData sheetId="15907">
        <row r="1">
          <cell r="J1">
            <v>1.7453292519943295E-2</v>
          </cell>
        </row>
      </sheetData>
      <sheetData sheetId="15908">
        <row r="1">
          <cell r="J1">
            <v>1.7453292519943295E-2</v>
          </cell>
        </row>
      </sheetData>
      <sheetData sheetId="15909">
        <row r="1">
          <cell r="J1">
            <v>1.7453292519943295E-2</v>
          </cell>
        </row>
      </sheetData>
      <sheetData sheetId="15910">
        <row r="1">
          <cell r="J1">
            <v>1.7453292519943295E-2</v>
          </cell>
        </row>
      </sheetData>
      <sheetData sheetId="15911">
        <row r="1">
          <cell r="J1">
            <v>1.7453292519943295E-2</v>
          </cell>
        </row>
      </sheetData>
      <sheetData sheetId="15912">
        <row r="1">
          <cell r="J1">
            <v>1.7453292519943295E-2</v>
          </cell>
        </row>
      </sheetData>
      <sheetData sheetId="15913">
        <row r="1">
          <cell r="J1">
            <v>1.7453292519943295E-2</v>
          </cell>
        </row>
      </sheetData>
      <sheetData sheetId="15914">
        <row r="1">
          <cell r="J1">
            <v>1.7453292519943295E-2</v>
          </cell>
        </row>
      </sheetData>
      <sheetData sheetId="15915">
        <row r="1">
          <cell r="J1">
            <v>1.7453292519943295E-2</v>
          </cell>
        </row>
      </sheetData>
      <sheetData sheetId="15916" refreshError="1"/>
      <sheetData sheetId="15917" refreshError="1"/>
      <sheetData sheetId="15918">
        <row r="1">
          <cell r="J1">
            <v>1.7453292519943295E-2</v>
          </cell>
        </row>
      </sheetData>
      <sheetData sheetId="15919" refreshError="1"/>
      <sheetData sheetId="15920" refreshError="1"/>
      <sheetData sheetId="15921" refreshError="1"/>
      <sheetData sheetId="15922" refreshError="1"/>
      <sheetData sheetId="15923">
        <row r="1">
          <cell r="J1">
            <v>1.7453292519943295E-2</v>
          </cell>
        </row>
      </sheetData>
      <sheetData sheetId="15924">
        <row r="1">
          <cell r="J1">
            <v>1.7453292519943295E-2</v>
          </cell>
        </row>
      </sheetData>
      <sheetData sheetId="15925">
        <row r="1">
          <cell r="J1">
            <v>1.7453292519943295E-2</v>
          </cell>
        </row>
      </sheetData>
      <sheetData sheetId="15926">
        <row r="1">
          <cell r="J1">
            <v>1.7453292519943295E-2</v>
          </cell>
        </row>
      </sheetData>
      <sheetData sheetId="15927">
        <row r="1">
          <cell r="J1">
            <v>1.7453292519943295E-2</v>
          </cell>
        </row>
      </sheetData>
      <sheetData sheetId="15928">
        <row r="1">
          <cell r="J1">
            <v>1.7453292519943295E-2</v>
          </cell>
        </row>
      </sheetData>
      <sheetData sheetId="15929">
        <row r="1">
          <cell r="J1">
            <v>1.7453292519943295E-2</v>
          </cell>
        </row>
      </sheetData>
      <sheetData sheetId="15930">
        <row r="1">
          <cell r="J1">
            <v>1.7453292519943295E-2</v>
          </cell>
        </row>
      </sheetData>
      <sheetData sheetId="15931">
        <row r="1">
          <cell r="J1">
            <v>1.7453292519943295E-2</v>
          </cell>
        </row>
      </sheetData>
      <sheetData sheetId="15932">
        <row r="1">
          <cell r="J1">
            <v>1.7453292519943295E-2</v>
          </cell>
        </row>
      </sheetData>
      <sheetData sheetId="15933">
        <row r="1">
          <cell r="J1">
            <v>1.7453292519943295E-2</v>
          </cell>
        </row>
      </sheetData>
      <sheetData sheetId="15934">
        <row r="1">
          <cell r="J1">
            <v>1.7453292519943295E-2</v>
          </cell>
        </row>
      </sheetData>
      <sheetData sheetId="15935">
        <row r="1">
          <cell r="J1">
            <v>1.7453292519943295E-2</v>
          </cell>
        </row>
      </sheetData>
      <sheetData sheetId="15936">
        <row r="1">
          <cell r="J1">
            <v>1.7453292519943295E-2</v>
          </cell>
        </row>
      </sheetData>
      <sheetData sheetId="15937">
        <row r="1">
          <cell r="J1">
            <v>1.7453292519943295E-2</v>
          </cell>
        </row>
      </sheetData>
      <sheetData sheetId="15938">
        <row r="1">
          <cell r="J1">
            <v>1.7453292519943295E-2</v>
          </cell>
        </row>
      </sheetData>
      <sheetData sheetId="15939">
        <row r="1">
          <cell r="J1">
            <v>1.7453292519943295E-2</v>
          </cell>
        </row>
      </sheetData>
      <sheetData sheetId="15940">
        <row r="1">
          <cell r="J1">
            <v>1.7453292519943295E-2</v>
          </cell>
        </row>
      </sheetData>
      <sheetData sheetId="15941">
        <row r="1">
          <cell r="J1">
            <v>1.7453292519943295E-2</v>
          </cell>
        </row>
      </sheetData>
      <sheetData sheetId="15942">
        <row r="1">
          <cell r="J1">
            <v>1.7453292519943295E-2</v>
          </cell>
        </row>
      </sheetData>
      <sheetData sheetId="15943">
        <row r="1">
          <cell r="J1">
            <v>1.7453292519943295E-2</v>
          </cell>
        </row>
      </sheetData>
      <sheetData sheetId="15944">
        <row r="1">
          <cell r="J1">
            <v>1.7453292519943295E-2</v>
          </cell>
        </row>
      </sheetData>
      <sheetData sheetId="15945">
        <row r="1">
          <cell r="J1">
            <v>1.7453292519943295E-2</v>
          </cell>
        </row>
      </sheetData>
      <sheetData sheetId="15946"/>
      <sheetData sheetId="15947">
        <row r="1">
          <cell r="J1">
            <v>1.7453292519943295E-2</v>
          </cell>
        </row>
      </sheetData>
      <sheetData sheetId="15948">
        <row r="1">
          <cell r="J1">
            <v>1.7453292519943295E-2</v>
          </cell>
        </row>
      </sheetData>
      <sheetData sheetId="15949" refreshError="1"/>
      <sheetData sheetId="15950">
        <row r="1">
          <cell r="J1">
            <v>1.7453292519943295E-2</v>
          </cell>
        </row>
      </sheetData>
      <sheetData sheetId="15951" refreshError="1"/>
      <sheetData sheetId="15952" refreshError="1"/>
      <sheetData sheetId="15953" refreshError="1"/>
      <sheetData sheetId="15954" refreshError="1"/>
      <sheetData sheetId="15955">
        <row r="1">
          <cell r="J1">
            <v>1.7453292519943295E-2</v>
          </cell>
        </row>
      </sheetData>
      <sheetData sheetId="15956">
        <row r="1">
          <cell r="J1">
            <v>1.7453292519943295E-2</v>
          </cell>
        </row>
      </sheetData>
      <sheetData sheetId="15957" refreshError="1"/>
      <sheetData sheetId="15958">
        <row r="1">
          <cell r="J1">
            <v>1.7453292519943295E-2</v>
          </cell>
        </row>
      </sheetData>
      <sheetData sheetId="15959">
        <row r="1">
          <cell r="J1">
            <v>1.7453292519943295E-2</v>
          </cell>
        </row>
      </sheetData>
      <sheetData sheetId="15960">
        <row r="1">
          <cell r="J1">
            <v>1.7453292519943295E-2</v>
          </cell>
        </row>
      </sheetData>
      <sheetData sheetId="15961">
        <row r="1">
          <cell r="J1">
            <v>1.7453292519943295E-2</v>
          </cell>
        </row>
      </sheetData>
      <sheetData sheetId="15962">
        <row r="1">
          <cell r="J1">
            <v>1.7453292519943295E-2</v>
          </cell>
        </row>
      </sheetData>
      <sheetData sheetId="15963">
        <row r="1">
          <cell r="J1">
            <v>1.7453292519943295E-2</v>
          </cell>
        </row>
      </sheetData>
      <sheetData sheetId="15964">
        <row r="1">
          <cell r="J1">
            <v>1.7453292519943295E-2</v>
          </cell>
        </row>
      </sheetData>
      <sheetData sheetId="15965"/>
      <sheetData sheetId="15966">
        <row r="1">
          <cell r="J1">
            <v>1.7453292519943295E-2</v>
          </cell>
        </row>
      </sheetData>
      <sheetData sheetId="15967">
        <row r="1">
          <cell r="J1">
            <v>1.7453292519943295E-2</v>
          </cell>
        </row>
      </sheetData>
      <sheetData sheetId="15968">
        <row r="1">
          <cell r="J1">
            <v>1.7453292519943295E-2</v>
          </cell>
        </row>
      </sheetData>
      <sheetData sheetId="15969">
        <row r="1">
          <cell r="J1">
            <v>1.7453292519943295E-2</v>
          </cell>
        </row>
      </sheetData>
      <sheetData sheetId="15970">
        <row r="1">
          <cell r="J1">
            <v>1.7453292519943295E-2</v>
          </cell>
        </row>
      </sheetData>
      <sheetData sheetId="15971">
        <row r="1">
          <cell r="J1">
            <v>1.7453292519943295E-2</v>
          </cell>
        </row>
      </sheetData>
      <sheetData sheetId="15972"/>
      <sheetData sheetId="15973">
        <row r="1">
          <cell r="J1">
            <v>1.7453292519943295E-2</v>
          </cell>
        </row>
      </sheetData>
      <sheetData sheetId="15974">
        <row r="1">
          <cell r="J1">
            <v>1.7453292519943295E-2</v>
          </cell>
        </row>
      </sheetData>
      <sheetData sheetId="15975">
        <row r="1">
          <cell r="J1">
            <v>1.7453292519943295E-2</v>
          </cell>
        </row>
      </sheetData>
      <sheetData sheetId="15976">
        <row r="1">
          <cell r="J1">
            <v>1.7453292519943295E-2</v>
          </cell>
        </row>
      </sheetData>
      <sheetData sheetId="15977">
        <row r="1">
          <cell r="J1">
            <v>1.7453292519943295E-2</v>
          </cell>
        </row>
      </sheetData>
      <sheetData sheetId="15978">
        <row r="1">
          <cell r="J1">
            <v>1.7453292519943295E-2</v>
          </cell>
        </row>
      </sheetData>
      <sheetData sheetId="15979">
        <row r="1">
          <cell r="J1">
            <v>1.7453292519943295E-2</v>
          </cell>
        </row>
      </sheetData>
      <sheetData sheetId="15980">
        <row r="1">
          <cell r="J1">
            <v>1.7453292519943295E-2</v>
          </cell>
        </row>
      </sheetData>
      <sheetData sheetId="15981">
        <row r="1">
          <cell r="J1">
            <v>1.7453292519943295E-2</v>
          </cell>
        </row>
      </sheetData>
      <sheetData sheetId="15982" refreshError="1"/>
      <sheetData sheetId="15983">
        <row r="1">
          <cell r="J1">
            <v>1.7453292519943295E-2</v>
          </cell>
        </row>
      </sheetData>
      <sheetData sheetId="15984">
        <row r="1">
          <cell r="J1">
            <v>1.7453292519943295E-2</v>
          </cell>
        </row>
      </sheetData>
      <sheetData sheetId="15985" refreshError="1"/>
      <sheetData sheetId="15986">
        <row r="1">
          <cell r="J1">
            <v>1.7453292519943295E-2</v>
          </cell>
        </row>
      </sheetData>
      <sheetData sheetId="15987" refreshError="1"/>
      <sheetData sheetId="15988" refreshError="1"/>
      <sheetData sheetId="15989">
        <row r="1">
          <cell r="J1">
            <v>1.7453292519943295E-2</v>
          </cell>
        </row>
      </sheetData>
      <sheetData sheetId="15990">
        <row r="1">
          <cell r="J1">
            <v>1.7453292519943295E-2</v>
          </cell>
        </row>
      </sheetData>
      <sheetData sheetId="15991">
        <row r="1">
          <cell r="J1">
            <v>1.7453292519943295E-2</v>
          </cell>
        </row>
      </sheetData>
      <sheetData sheetId="15992">
        <row r="1">
          <cell r="J1">
            <v>1.7453292519943295E-2</v>
          </cell>
        </row>
      </sheetData>
      <sheetData sheetId="15993">
        <row r="1">
          <cell r="J1">
            <v>1.7453292519943295E-2</v>
          </cell>
        </row>
      </sheetData>
      <sheetData sheetId="15994" refreshError="1"/>
      <sheetData sheetId="15995">
        <row r="1">
          <cell r="J1">
            <v>1.7453292519943295E-2</v>
          </cell>
        </row>
      </sheetData>
      <sheetData sheetId="15996">
        <row r="1">
          <cell r="J1">
            <v>1.7453292519943295E-2</v>
          </cell>
        </row>
      </sheetData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>
        <row r="1">
          <cell r="J1">
            <v>1.7453292519943295E-2</v>
          </cell>
        </row>
      </sheetData>
      <sheetData sheetId="16004">
        <row r="1">
          <cell r="J1">
            <v>1.7453292519943295E-2</v>
          </cell>
        </row>
      </sheetData>
      <sheetData sheetId="16005">
        <row r="1">
          <cell r="J1">
            <v>1.7453292519943295E-2</v>
          </cell>
        </row>
      </sheetData>
      <sheetData sheetId="16006">
        <row r="1">
          <cell r="J1">
            <v>1.7453292519943295E-2</v>
          </cell>
        </row>
      </sheetData>
      <sheetData sheetId="16007">
        <row r="1">
          <cell r="J1">
            <v>1.7453292519943295E-2</v>
          </cell>
        </row>
      </sheetData>
      <sheetData sheetId="16008">
        <row r="1">
          <cell r="J1">
            <v>1.7453292519943295E-2</v>
          </cell>
        </row>
      </sheetData>
      <sheetData sheetId="16009">
        <row r="1">
          <cell r="J1">
            <v>1.7453292519943295E-2</v>
          </cell>
        </row>
      </sheetData>
      <sheetData sheetId="16010">
        <row r="1">
          <cell r="J1">
            <v>1.7453292519943295E-2</v>
          </cell>
        </row>
      </sheetData>
      <sheetData sheetId="16011">
        <row r="1">
          <cell r="J1">
            <v>1.7453292519943295E-2</v>
          </cell>
        </row>
      </sheetData>
      <sheetData sheetId="16012">
        <row r="1">
          <cell r="J1">
            <v>1.7453292519943295E-2</v>
          </cell>
        </row>
      </sheetData>
      <sheetData sheetId="16013">
        <row r="1">
          <cell r="J1">
            <v>1.7453292519943295E-2</v>
          </cell>
        </row>
      </sheetData>
      <sheetData sheetId="16014">
        <row r="1">
          <cell r="J1">
            <v>1.7453292519943295E-2</v>
          </cell>
        </row>
      </sheetData>
      <sheetData sheetId="16015">
        <row r="1">
          <cell r="J1">
            <v>1.7453292519943295E-2</v>
          </cell>
        </row>
      </sheetData>
      <sheetData sheetId="16016">
        <row r="1">
          <cell r="J1">
            <v>1.7453292519943295E-2</v>
          </cell>
        </row>
      </sheetData>
      <sheetData sheetId="16017">
        <row r="1">
          <cell r="J1">
            <v>1.7453292519943295E-2</v>
          </cell>
        </row>
      </sheetData>
      <sheetData sheetId="16018">
        <row r="1">
          <cell r="J1">
            <v>1.7453292519943295E-2</v>
          </cell>
        </row>
      </sheetData>
      <sheetData sheetId="16019">
        <row r="1">
          <cell r="J1">
            <v>1.7453292519943295E-2</v>
          </cell>
        </row>
      </sheetData>
      <sheetData sheetId="16020">
        <row r="1">
          <cell r="J1">
            <v>1.7453292519943295E-2</v>
          </cell>
        </row>
      </sheetData>
      <sheetData sheetId="16021">
        <row r="1">
          <cell r="J1">
            <v>1.7453292519943295E-2</v>
          </cell>
        </row>
      </sheetData>
      <sheetData sheetId="16022">
        <row r="1">
          <cell r="J1">
            <v>1.7453292519943295E-2</v>
          </cell>
        </row>
      </sheetData>
      <sheetData sheetId="16023">
        <row r="1">
          <cell r="J1">
            <v>1.7453292519943295E-2</v>
          </cell>
        </row>
      </sheetData>
      <sheetData sheetId="16024" refreshError="1"/>
      <sheetData sheetId="16025" refreshError="1"/>
      <sheetData sheetId="16026">
        <row r="1">
          <cell r="J1">
            <v>1.7453292519943295E-2</v>
          </cell>
        </row>
      </sheetData>
      <sheetData sheetId="16027">
        <row r="1">
          <cell r="J1">
            <v>1.7453292519943295E-2</v>
          </cell>
        </row>
      </sheetData>
      <sheetData sheetId="16028">
        <row r="1">
          <cell r="J1">
            <v>1.7453292519943295E-2</v>
          </cell>
        </row>
      </sheetData>
      <sheetData sheetId="16029" refreshError="1"/>
      <sheetData sheetId="16030">
        <row r="1">
          <cell r="J1">
            <v>1.7453292519943295E-2</v>
          </cell>
        </row>
      </sheetData>
      <sheetData sheetId="16031">
        <row r="1">
          <cell r="J1">
            <v>1.7453292519943295E-2</v>
          </cell>
        </row>
      </sheetData>
      <sheetData sheetId="16032">
        <row r="1">
          <cell r="J1">
            <v>1.7453292519943295E-2</v>
          </cell>
        </row>
      </sheetData>
      <sheetData sheetId="16033" refreshError="1"/>
      <sheetData sheetId="16034">
        <row r="1">
          <cell r="J1">
            <v>1.7453292519943295E-2</v>
          </cell>
        </row>
      </sheetData>
      <sheetData sheetId="16035">
        <row r="1">
          <cell r="J1">
            <v>1.7453292519943295E-2</v>
          </cell>
        </row>
      </sheetData>
      <sheetData sheetId="16036" refreshError="1"/>
      <sheetData sheetId="16037" refreshError="1"/>
      <sheetData sheetId="16038" refreshError="1"/>
      <sheetData sheetId="16039">
        <row r="1">
          <cell r="J1">
            <v>1.7453292519943295E-2</v>
          </cell>
        </row>
      </sheetData>
      <sheetData sheetId="16040" refreshError="1"/>
      <sheetData sheetId="16041" refreshError="1"/>
      <sheetData sheetId="16042">
        <row r="1">
          <cell r="J1">
            <v>1.7453292519943295E-2</v>
          </cell>
        </row>
      </sheetData>
      <sheetData sheetId="16043">
        <row r="1">
          <cell r="J1">
            <v>1.7453292519943295E-2</v>
          </cell>
        </row>
      </sheetData>
      <sheetData sheetId="16044">
        <row r="1">
          <cell r="J1">
            <v>1.7453292519943295E-2</v>
          </cell>
        </row>
      </sheetData>
      <sheetData sheetId="16045">
        <row r="1">
          <cell r="J1">
            <v>1.7453292519943295E-2</v>
          </cell>
        </row>
      </sheetData>
      <sheetData sheetId="16046">
        <row r="1">
          <cell r="J1">
            <v>1.7453292519943295E-2</v>
          </cell>
        </row>
      </sheetData>
      <sheetData sheetId="16047">
        <row r="1">
          <cell r="J1">
            <v>1.7453292519943295E-2</v>
          </cell>
        </row>
      </sheetData>
      <sheetData sheetId="16048">
        <row r="1">
          <cell r="J1">
            <v>1.7453292519943295E-2</v>
          </cell>
        </row>
      </sheetData>
      <sheetData sheetId="16049">
        <row r="1">
          <cell r="J1">
            <v>1.7453292519943295E-2</v>
          </cell>
        </row>
      </sheetData>
      <sheetData sheetId="16050">
        <row r="1">
          <cell r="J1">
            <v>1.7453292519943295E-2</v>
          </cell>
        </row>
      </sheetData>
      <sheetData sheetId="16051">
        <row r="1">
          <cell r="J1">
            <v>1.7453292519943295E-2</v>
          </cell>
        </row>
      </sheetData>
      <sheetData sheetId="16052">
        <row r="1">
          <cell r="J1">
            <v>1.7453292519943295E-2</v>
          </cell>
        </row>
      </sheetData>
      <sheetData sheetId="16053">
        <row r="1">
          <cell r="J1">
            <v>1.7453292519943295E-2</v>
          </cell>
        </row>
      </sheetData>
      <sheetData sheetId="16054">
        <row r="1">
          <cell r="J1">
            <v>1.7453292519943295E-2</v>
          </cell>
        </row>
      </sheetData>
      <sheetData sheetId="16055">
        <row r="1">
          <cell r="J1">
            <v>1.7453292519943295E-2</v>
          </cell>
        </row>
      </sheetData>
      <sheetData sheetId="16056">
        <row r="1">
          <cell r="J1">
            <v>1.7453292519943295E-2</v>
          </cell>
        </row>
      </sheetData>
      <sheetData sheetId="16057">
        <row r="1">
          <cell r="J1">
            <v>1.7453292519943295E-2</v>
          </cell>
        </row>
      </sheetData>
      <sheetData sheetId="16058">
        <row r="1">
          <cell r="J1">
            <v>1.7453292519943295E-2</v>
          </cell>
        </row>
      </sheetData>
      <sheetData sheetId="16059">
        <row r="1">
          <cell r="J1">
            <v>1.7453292519943295E-2</v>
          </cell>
        </row>
      </sheetData>
      <sheetData sheetId="16060">
        <row r="1">
          <cell r="J1">
            <v>1.7453292519943295E-2</v>
          </cell>
        </row>
      </sheetData>
      <sheetData sheetId="16061">
        <row r="1">
          <cell r="J1">
            <v>1.7453292519943295E-2</v>
          </cell>
        </row>
      </sheetData>
      <sheetData sheetId="16062">
        <row r="1">
          <cell r="J1">
            <v>1.7453292519943295E-2</v>
          </cell>
        </row>
      </sheetData>
      <sheetData sheetId="16063" refreshError="1"/>
      <sheetData sheetId="16064" refreshError="1"/>
      <sheetData sheetId="16065">
        <row r="1">
          <cell r="J1">
            <v>1.7453292519943295E-2</v>
          </cell>
        </row>
      </sheetData>
      <sheetData sheetId="16066">
        <row r="1">
          <cell r="J1">
            <v>1.7453292519943295E-2</v>
          </cell>
        </row>
      </sheetData>
      <sheetData sheetId="16067" refreshError="1"/>
      <sheetData sheetId="16068" refreshError="1"/>
      <sheetData sheetId="16069" refreshError="1"/>
      <sheetData sheetId="16070" refreshError="1"/>
      <sheetData sheetId="16071"/>
      <sheetData sheetId="16072">
        <row r="1">
          <cell r="J1">
            <v>1.7453292519943295E-2</v>
          </cell>
        </row>
      </sheetData>
      <sheetData sheetId="16073">
        <row r="1">
          <cell r="J1">
            <v>1.7453292519943295E-2</v>
          </cell>
        </row>
      </sheetData>
      <sheetData sheetId="16074" refreshError="1"/>
      <sheetData sheetId="16075">
        <row r="1">
          <cell r="J1">
            <v>1.7453292519943295E-2</v>
          </cell>
        </row>
      </sheetData>
      <sheetData sheetId="16076" refreshError="1"/>
      <sheetData sheetId="16077">
        <row r="1">
          <cell r="J1">
            <v>1.7453292519943295E-2</v>
          </cell>
        </row>
      </sheetData>
      <sheetData sheetId="16078">
        <row r="1">
          <cell r="J1">
            <v>1.7453292519943295E-2</v>
          </cell>
        </row>
      </sheetData>
      <sheetData sheetId="16079">
        <row r="1">
          <cell r="J1">
            <v>1.7453292519943295E-2</v>
          </cell>
        </row>
      </sheetData>
      <sheetData sheetId="16080">
        <row r="1">
          <cell r="J1">
            <v>1.7453292519943295E-2</v>
          </cell>
        </row>
      </sheetData>
      <sheetData sheetId="16081">
        <row r="1">
          <cell r="J1">
            <v>1.7453292519943295E-2</v>
          </cell>
        </row>
      </sheetData>
      <sheetData sheetId="16082">
        <row r="1">
          <cell r="J1">
            <v>1.7453292519943295E-2</v>
          </cell>
        </row>
      </sheetData>
      <sheetData sheetId="16083">
        <row r="1">
          <cell r="J1">
            <v>1.7453292519943295E-2</v>
          </cell>
        </row>
      </sheetData>
      <sheetData sheetId="16084">
        <row r="1">
          <cell r="J1">
            <v>1.7453292519943295E-2</v>
          </cell>
        </row>
      </sheetData>
      <sheetData sheetId="16085">
        <row r="1">
          <cell r="J1">
            <v>1.7453292519943295E-2</v>
          </cell>
        </row>
      </sheetData>
      <sheetData sheetId="16086">
        <row r="1">
          <cell r="J1">
            <v>1.7453292519943295E-2</v>
          </cell>
        </row>
      </sheetData>
      <sheetData sheetId="16087">
        <row r="1">
          <cell r="J1">
            <v>1.7453292519943295E-2</v>
          </cell>
        </row>
      </sheetData>
      <sheetData sheetId="16088">
        <row r="1">
          <cell r="J1">
            <v>1.7453292519943295E-2</v>
          </cell>
        </row>
      </sheetData>
      <sheetData sheetId="16089">
        <row r="1">
          <cell r="J1">
            <v>1.7453292519943295E-2</v>
          </cell>
        </row>
      </sheetData>
      <sheetData sheetId="16090">
        <row r="1">
          <cell r="J1">
            <v>1.7453292519943295E-2</v>
          </cell>
        </row>
      </sheetData>
      <sheetData sheetId="16091">
        <row r="1">
          <cell r="J1">
            <v>1.7453292519943295E-2</v>
          </cell>
        </row>
      </sheetData>
      <sheetData sheetId="16092">
        <row r="1">
          <cell r="J1">
            <v>1.7453292519943295E-2</v>
          </cell>
        </row>
      </sheetData>
      <sheetData sheetId="16093">
        <row r="1">
          <cell r="J1">
            <v>1.7453292519943295E-2</v>
          </cell>
        </row>
      </sheetData>
      <sheetData sheetId="16094">
        <row r="1">
          <cell r="J1">
            <v>1.7453292519943295E-2</v>
          </cell>
        </row>
      </sheetData>
      <sheetData sheetId="16095">
        <row r="1">
          <cell r="J1">
            <v>1.7453292519943295E-2</v>
          </cell>
        </row>
      </sheetData>
      <sheetData sheetId="16096">
        <row r="1">
          <cell r="J1">
            <v>1.7453292519943295E-2</v>
          </cell>
        </row>
      </sheetData>
      <sheetData sheetId="16097">
        <row r="1">
          <cell r="J1">
            <v>1.7453292519943295E-2</v>
          </cell>
        </row>
      </sheetData>
      <sheetData sheetId="16098">
        <row r="1">
          <cell r="J1">
            <v>1.7453292519943295E-2</v>
          </cell>
        </row>
      </sheetData>
      <sheetData sheetId="16099">
        <row r="1">
          <cell r="J1">
            <v>1.7453292519943295E-2</v>
          </cell>
        </row>
      </sheetData>
      <sheetData sheetId="16100">
        <row r="1">
          <cell r="J1">
            <v>1.7453292519943295E-2</v>
          </cell>
        </row>
      </sheetData>
      <sheetData sheetId="16101">
        <row r="1">
          <cell r="J1">
            <v>1.7453292519943295E-2</v>
          </cell>
        </row>
      </sheetData>
      <sheetData sheetId="16102" refreshError="1"/>
      <sheetData sheetId="16103">
        <row r="1">
          <cell r="J1">
            <v>1.7453292519943295E-2</v>
          </cell>
        </row>
      </sheetData>
      <sheetData sheetId="16104" refreshError="1"/>
      <sheetData sheetId="16105" refreshError="1"/>
      <sheetData sheetId="16106">
        <row r="1">
          <cell r="J1">
            <v>1.7453292519943295E-2</v>
          </cell>
        </row>
      </sheetData>
      <sheetData sheetId="16107" refreshError="1"/>
      <sheetData sheetId="16108" refreshError="1"/>
      <sheetData sheetId="16109">
        <row r="1">
          <cell r="J1">
            <v>1.7453292519943295E-2</v>
          </cell>
        </row>
      </sheetData>
      <sheetData sheetId="16110" refreshError="1"/>
      <sheetData sheetId="16111" refreshError="1"/>
      <sheetData sheetId="16112">
        <row r="1">
          <cell r="J1">
            <v>1.7453292519943295E-2</v>
          </cell>
        </row>
      </sheetData>
      <sheetData sheetId="16113" refreshError="1"/>
      <sheetData sheetId="16114">
        <row r="1">
          <cell r="J1">
            <v>1.7453292519943295E-2</v>
          </cell>
        </row>
      </sheetData>
      <sheetData sheetId="16115">
        <row r="1">
          <cell r="J1">
            <v>1.7453292519943295E-2</v>
          </cell>
        </row>
      </sheetData>
      <sheetData sheetId="16116">
        <row r="1">
          <cell r="J1">
            <v>1.7453292519943295E-2</v>
          </cell>
        </row>
      </sheetData>
      <sheetData sheetId="16117">
        <row r="1">
          <cell r="J1">
            <v>1.7453292519943295E-2</v>
          </cell>
        </row>
      </sheetData>
      <sheetData sheetId="16118">
        <row r="1">
          <cell r="J1">
            <v>1.7453292519943295E-2</v>
          </cell>
        </row>
      </sheetData>
      <sheetData sheetId="16119">
        <row r="1">
          <cell r="J1">
            <v>1.7453292519943295E-2</v>
          </cell>
        </row>
      </sheetData>
      <sheetData sheetId="16120">
        <row r="1">
          <cell r="J1">
            <v>1.7453292519943295E-2</v>
          </cell>
        </row>
      </sheetData>
      <sheetData sheetId="16121">
        <row r="1">
          <cell r="J1">
            <v>1.7453292519943295E-2</v>
          </cell>
        </row>
      </sheetData>
      <sheetData sheetId="16122">
        <row r="1">
          <cell r="J1">
            <v>1.7453292519943295E-2</v>
          </cell>
        </row>
      </sheetData>
      <sheetData sheetId="16123">
        <row r="1">
          <cell r="J1">
            <v>1.7453292519943295E-2</v>
          </cell>
        </row>
      </sheetData>
      <sheetData sheetId="16124">
        <row r="1">
          <cell r="J1">
            <v>1.7453292519943295E-2</v>
          </cell>
        </row>
      </sheetData>
      <sheetData sheetId="16125">
        <row r="1">
          <cell r="J1">
            <v>1.7453292519943295E-2</v>
          </cell>
        </row>
      </sheetData>
      <sheetData sheetId="16126">
        <row r="1">
          <cell r="J1">
            <v>1.7453292519943295E-2</v>
          </cell>
        </row>
      </sheetData>
      <sheetData sheetId="16127">
        <row r="1">
          <cell r="J1">
            <v>1.7453292519943295E-2</v>
          </cell>
        </row>
      </sheetData>
      <sheetData sheetId="16128">
        <row r="1">
          <cell r="J1">
            <v>1.7453292519943295E-2</v>
          </cell>
        </row>
      </sheetData>
      <sheetData sheetId="16129">
        <row r="1">
          <cell r="J1">
            <v>1.7453292519943295E-2</v>
          </cell>
        </row>
      </sheetData>
      <sheetData sheetId="16130">
        <row r="1">
          <cell r="J1">
            <v>1.7453292519943295E-2</v>
          </cell>
        </row>
      </sheetData>
      <sheetData sheetId="16131">
        <row r="1">
          <cell r="J1">
            <v>1.7453292519943295E-2</v>
          </cell>
        </row>
      </sheetData>
      <sheetData sheetId="16132">
        <row r="1">
          <cell r="J1">
            <v>1.7453292519943295E-2</v>
          </cell>
        </row>
      </sheetData>
      <sheetData sheetId="16133">
        <row r="1">
          <cell r="J1">
            <v>1.7453292519943295E-2</v>
          </cell>
        </row>
      </sheetData>
      <sheetData sheetId="16134">
        <row r="1">
          <cell r="J1">
            <v>1.7453292519943295E-2</v>
          </cell>
        </row>
      </sheetData>
      <sheetData sheetId="16135">
        <row r="1">
          <cell r="J1">
            <v>1.7453292519943295E-2</v>
          </cell>
        </row>
      </sheetData>
      <sheetData sheetId="16136" refreshError="1"/>
      <sheetData sheetId="16137" refreshError="1"/>
      <sheetData sheetId="16138">
        <row r="1">
          <cell r="J1">
            <v>1.7453292519943295E-2</v>
          </cell>
        </row>
      </sheetData>
      <sheetData sheetId="16139">
        <row r="1">
          <cell r="J1">
            <v>1.7453292519943295E-2</v>
          </cell>
        </row>
      </sheetData>
      <sheetData sheetId="16140" refreshError="1"/>
      <sheetData sheetId="16141" refreshError="1"/>
      <sheetData sheetId="16142" refreshError="1"/>
      <sheetData sheetId="16143">
        <row r="1">
          <cell r="J1">
            <v>1.7453292519943295E-2</v>
          </cell>
        </row>
      </sheetData>
      <sheetData sheetId="16144">
        <row r="1">
          <cell r="J1">
            <v>1.7453292519943295E-2</v>
          </cell>
        </row>
      </sheetData>
      <sheetData sheetId="16145">
        <row r="1">
          <cell r="J1">
            <v>1.7453292519943295E-2</v>
          </cell>
        </row>
      </sheetData>
      <sheetData sheetId="16146">
        <row r="1">
          <cell r="J1">
            <v>1.7453292519943295E-2</v>
          </cell>
        </row>
      </sheetData>
      <sheetData sheetId="16147">
        <row r="1">
          <cell r="J1">
            <v>1.7453292519943295E-2</v>
          </cell>
        </row>
      </sheetData>
      <sheetData sheetId="16148">
        <row r="1">
          <cell r="J1">
            <v>1.7453292519943295E-2</v>
          </cell>
        </row>
      </sheetData>
      <sheetData sheetId="16149">
        <row r="1">
          <cell r="J1">
            <v>1.7453292519943295E-2</v>
          </cell>
        </row>
      </sheetData>
      <sheetData sheetId="16150">
        <row r="1">
          <cell r="J1">
            <v>1.7453292519943295E-2</v>
          </cell>
        </row>
      </sheetData>
      <sheetData sheetId="16151">
        <row r="1">
          <cell r="J1">
            <v>1.7453292519943295E-2</v>
          </cell>
        </row>
      </sheetData>
      <sheetData sheetId="16152">
        <row r="1">
          <cell r="J1">
            <v>1.7453292519943295E-2</v>
          </cell>
        </row>
      </sheetData>
      <sheetData sheetId="16153">
        <row r="1">
          <cell r="J1">
            <v>1.7453292519943295E-2</v>
          </cell>
        </row>
      </sheetData>
      <sheetData sheetId="16154">
        <row r="1">
          <cell r="J1">
            <v>1.7453292519943295E-2</v>
          </cell>
        </row>
      </sheetData>
      <sheetData sheetId="16155">
        <row r="1">
          <cell r="J1">
            <v>1.7453292519943295E-2</v>
          </cell>
        </row>
      </sheetData>
      <sheetData sheetId="16156">
        <row r="1">
          <cell r="J1">
            <v>1.7453292519943295E-2</v>
          </cell>
        </row>
      </sheetData>
      <sheetData sheetId="16157">
        <row r="1">
          <cell r="J1">
            <v>1.7453292519943295E-2</v>
          </cell>
        </row>
      </sheetData>
      <sheetData sheetId="16158">
        <row r="1">
          <cell r="J1">
            <v>1.7453292519943295E-2</v>
          </cell>
        </row>
      </sheetData>
      <sheetData sheetId="16159">
        <row r="1">
          <cell r="J1">
            <v>1.7453292519943295E-2</v>
          </cell>
        </row>
      </sheetData>
      <sheetData sheetId="16160">
        <row r="1">
          <cell r="J1">
            <v>1.7453292519943295E-2</v>
          </cell>
        </row>
      </sheetData>
      <sheetData sheetId="16161">
        <row r="1">
          <cell r="J1">
            <v>1.7453292519943295E-2</v>
          </cell>
        </row>
      </sheetData>
      <sheetData sheetId="16162">
        <row r="1">
          <cell r="J1">
            <v>1.7453292519943295E-2</v>
          </cell>
        </row>
      </sheetData>
      <sheetData sheetId="16163" refreshError="1"/>
      <sheetData sheetId="16164" refreshError="1"/>
      <sheetData sheetId="16165" refreshError="1"/>
      <sheetData sheetId="16166">
        <row r="1">
          <cell r="J1">
            <v>1.7453292519943295E-2</v>
          </cell>
        </row>
      </sheetData>
      <sheetData sheetId="16167">
        <row r="1">
          <cell r="J1">
            <v>1.7453292519943295E-2</v>
          </cell>
        </row>
      </sheetData>
      <sheetData sheetId="16168">
        <row r="1">
          <cell r="J1">
            <v>1.7453292519943295E-2</v>
          </cell>
        </row>
      </sheetData>
      <sheetData sheetId="16169">
        <row r="1">
          <cell r="J1">
            <v>1.7453292519943295E-2</v>
          </cell>
        </row>
      </sheetData>
      <sheetData sheetId="16170">
        <row r="1">
          <cell r="J1">
            <v>1.7453292519943295E-2</v>
          </cell>
        </row>
      </sheetData>
      <sheetData sheetId="16171">
        <row r="1">
          <cell r="J1">
            <v>1.7453292519943295E-2</v>
          </cell>
        </row>
      </sheetData>
      <sheetData sheetId="16172"/>
      <sheetData sheetId="16173">
        <row r="1">
          <cell r="J1">
            <v>1.7453292519943295E-2</v>
          </cell>
        </row>
      </sheetData>
      <sheetData sheetId="16174">
        <row r="1">
          <cell r="J1">
            <v>1.7453292519943295E-2</v>
          </cell>
        </row>
      </sheetData>
      <sheetData sheetId="16175">
        <row r="1">
          <cell r="J1">
            <v>1.7453292519943295E-2</v>
          </cell>
        </row>
      </sheetData>
      <sheetData sheetId="16176">
        <row r="1">
          <cell r="J1">
            <v>1.7453292519943295E-2</v>
          </cell>
        </row>
      </sheetData>
      <sheetData sheetId="16177">
        <row r="1">
          <cell r="J1">
            <v>1.7453292519943295E-2</v>
          </cell>
        </row>
      </sheetData>
      <sheetData sheetId="16178">
        <row r="1">
          <cell r="J1">
            <v>1.7453292519943295E-2</v>
          </cell>
        </row>
      </sheetData>
      <sheetData sheetId="16179">
        <row r="1">
          <cell r="J1">
            <v>1.7453292519943295E-2</v>
          </cell>
        </row>
      </sheetData>
      <sheetData sheetId="16180">
        <row r="1">
          <cell r="J1">
            <v>1.7453292519943295E-2</v>
          </cell>
        </row>
      </sheetData>
      <sheetData sheetId="16181">
        <row r="1">
          <cell r="J1">
            <v>1.7453292519943295E-2</v>
          </cell>
        </row>
      </sheetData>
      <sheetData sheetId="16182">
        <row r="1">
          <cell r="J1">
            <v>1.7453292519943295E-2</v>
          </cell>
        </row>
      </sheetData>
      <sheetData sheetId="16183">
        <row r="1">
          <cell r="J1">
            <v>1.7453292519943295E-2</v>
          </cell>
        </row>
      </sheetData>
      <sheetData sheetId="16184">
        <row r="1">
          <cell r="J1">
            <v>1.7453292519943295E-2</v>
          </cell>
        </row>
      </sheetData>
      <sheetData sheetId="16185">
        <row r="1">
          <cell r="J1">
            <v>1.7453292519943295E-2</v>
          </cell>
        </row>
      </sheetData>
      <sheetData sheetId="16186">
        <row r="1">
          <cell r="J1">
            <v>1.7453292519943295E-2</v>
          </cell>
        </row>
      </sheetData>
      <sheetData sheetId="16187">
        <row r="1">
          <cell r="J1">
            <v>1.7453292519943295E-2</v>
          </cell>
        </row>
      </sheetData>
      <sheetData sheetId="16188">
        <row r="1">
          <cell r="J1">
            <v>1.7453292519943295E-2</v>
          </cell>
        </row>
      </sheetData>
      <sheetData sheetId="16189" refreshError="1"/>
      <sheetData sheetId="16190">
        <row r="1">
          <cell r="J1">
            <v>1.7453292519943295E-2</v>
          </cell>
        </row>
      </sheetData>
      <sheetData sheetId="16191">
        <row r="1">
          <cell r="J1">
            <v>1.7453292519943295E-2</v>
          </cell>
        </row>
      </sheetData>
      <sheetData sheetId="16192" refreshError="1"/>
      <sheetData sheetId="16193" refreshError="1"/>
      <sheetData sheetId="16194">
        <row r="1">
          <cell r="J1">
            <v>1.7453292519943295E-2</v>
          </cell>
        </row>
      </sheetData>
      <sheetData sheetId="16195">
        <row r="1">
          <cell r="J1">
            <v>1.7453292519943295E-2</v>
          </cell>
        </row>
      </sheetData>
      <sheetData sheetId="16196">
        <row r="1">
          <cell r="J1">
            <v>1.7453292519943295E-2</v>
          </cell>
        </row>
      </sheetData>
      <sheetData sheetId="16197">
        <row r="1">
          <cell r="J1">
            <v>1.7453292519943295E-2</v>
          </cell>
        </row>
      </sheetData>
      <sheetData sheetId="16198" refreshError="1"/>
      <sheetData sheetId="16199">
        <row r="1">
          <cell r="J1">
            <v>1.7453292519943295E-2</v>
          </cell>
        </row>
      </sheetData>
      <sheetData sheetId="16200" refreshError="1"/>
      <sheetData sheetId="16201" refreshError="1"/>
      <sheetData sheetId="16202" refreshError="1"/>
      <sheetData sheetId="16203">
        <row r="1">
          <cell r="J1">
            <v>1.7453292519943295E-2</v>
          </cell>
        </row>
      </sheetData>
      <sheetData sheetId="16204">
        <row r="1">
          <cell r="J1">
            <v>1.7453292519943295E-2</v>
          </cell>
        </row>
      </sheetData>
      <sheetData sheetId="16205">
        <row r="1">
          <cell r="J1">
            <v>1.7453292519943295E-2</v>
          </cell>
        </row>
      </sheetData>
      <sheetData sheetId="16206">
        <row r="1">
          <cell r="J1">
            <v>1.7453292519943295E-2</v>
          </cell>
        </row>
      </sheetData>
      <sheetData sheetId="16207">
        <row r="1">
          <cell r="J1">
            <v>1.7453292519943295E-2</v>
          </cell>
        </row>
      </sheetData>
      <sheetData sheetId="16208">
        <row r="1">
          <cell r="J1">
            <v>1.7453292519943295E-2</v>
          </cell>
        </row>
      </sheetData>
      <sheetData sheetId="16209" refreshError="1"/>
      <sheetData sheetId="16210">
        <row r="1">
          <cell r="J1">
            <v>1.7453292519943295E-2</v>
          </cell>
        </row>
      </sheetData>
      <sheetData sheetId="16211" refreshError="1"/>
      <sheetData sheetId="16212" refreshError="1"/>
      <sheetData sheetId="16213">
        <row r="1">
          <cell r="J1">
            <v>1.7453292519943295E-2</v>
          </cell>
        </row>
      </sheetData>
      <sheetData sheetId="16214">
        <row r="1">
          <cell r="J1">
            <v>1.7453292519943295E-2</v>
          </cell>
        </row>
      </sheetData>
      <sheetData sheetId="16215">
        <row r="1">
          <cell r="J1">
            <v>1.7453292519943295E-2</v>
          </cell>
        </row>
      </sheetData>
      <sheetData sheetId="16216" refreshError="1"/>
      <sheetData sheetId="16217">
        <row r="1">
          <cell r="J1">
            <v>1.7453292519943295E-2</v>
          </cell>
        </row>
      </sheetData>
      <sheetData sheetId="16218" refreshError="1"/>
      <sheetData sheetId="16219" refreshError="1"/>
      <sheetData sheetId="16220">
        <row r="1">
          <cell r="J1">
            <v>1.7453292519943295E-2</v>
          </cell>
        </row>
      </sheetData>
      <sheetData sheetId="16221">
        <row r="1">
          <cell r="J1">
            <v>1.7453292519943295E-2</v>
          </cell>
        </row>
      </sheetData>
      <sheetData sheetId="16222">
        <row r="1">
          <cell r="J1">
            <v>1.7453292519943295E-2</v>
          </cell>
        </row>
      </sheetData>
      <sheetData sheetId="16223">
        <row r="1">
          <cell r="J1">
            <v>1.7453292519943295E-2</v>
          </cell>
        </row>
      </sheetData>
      <sheetData sheetId="16224">
        <row r="1">
          <cell r="J1">
            <v>1.7453292519943295E-2</v>
          </cell>
        </row>
      </sheetData>
      <sheetData sheetId="16225" refreshError="1"/>
      <sheetData sheetId="16226" refreshError="1"/>
      <sheetData sheetId="16227">
        <row r="1">
          <cell r="J1">
            <v>1.7453292519943295E-2</v>
          </cell>
        </row>
      </sheetData>
      <sheetData sheetId="16228">
        <row r="1">
          <cell r="J1">
            <v>1.7453292519943295E-2</v>
          </cell>
        </row>
      </sheetData>
      <sheetData sheetId="16229">
        <row r="1">
          <cell r="J1">
            <v>1.7453292519943295E-2</v>
          </cell>
        </row>
      </sheetData>
      <sheetData sheetId="16230">
        <row r="1">
          <cell r="J1">
            <v>1.7453292519943295E-2</v>
          </cell>
        </row>
      </sheetData>
      <sheetData sheetId="16231"/>
      <sheetData sheetId="16232">
        <row r="1">
          <cell r="J1">
            <v>1.7453292519943295E-2</v>
          </cell>
        </row>
      </sheetData>
      <sheetData sheetId="16233"/>
      <sheetData sheetId="16234"/>
      <sheetData sheetId="16235">
        <row r="1">
          <cell r="J1">
            <v>1.7453292519943295E-2</v>
          </cell>
        </row>
      </sheetData>
      <sheetData sheetId="16236">
        <row r="1">
          <cell r="J1">
            <v>1.7453292519943295E-2</v>
          </cell>
        </row>
      </sheetData>
      <sheetData sheetId="16237">
        <row r="1">
          <cell r="J1">
            <v>1.7453292519943295E-2</v>
          </cell>
        </row>
      </sheetData>
      <sheetData sheetId="16238">
        <row r="1">
          <cell r="J1">
            <v>1.7453292519943295E-2</v>
          </cell>
        </row>
      </sheetData>
      <sheetData sheetId="16239"/>
      <sheetData sheetId="16240"/>
      <sheetData sheetId="16241">
        <row r="1">
          <cell r="J1">
            <v>1.7453292519943295E-2</v>
          </cell>
        </row>
      </sheetData>
      <sheetData sheetId="16242">
        <row r="1">
          <cell r="J1">
            <v>1.7453292519943295E-2</v>
          </cell>
        </row>
      </sheetData>
      <sheetData sheetId="16243">
        <row r="1">
          <cell r="J1">
            <v>1.7453292519943295E-2</v>
          </cell>
        </row>
      </sheetData>
      <sheetData sheetId="16244">
        <row r="1">
          <cell r="J1">
            <v>1.7453292519943295E-2</v>
          </cell>
        </row>
      </sheetData>
      <sheetData sheetId="16245">
        <row r="1">
          <cell r="J1">
            <v>1.7453292519943295E-2</v>
          </cell>
        </row>
      </sheetData>
      <sheetData sheetId="16246">
        <row r="1">
          <cell r="J1">
            <v>1.7453292519943295E-2</v>
          </cell>
        </row>
      </sheetData>
      <sheetData sheetId="16247">
        <row r="1">
          <cell r="J1">
            <v>1.7453292519943295E-2</v>
          </cell>
        </row>
      </sheetData>
      <sheetData sheetId="16248" refreshError="1"/>
      <sheetData sheetId="16249">
        <row r="1">
          <cell r="J1">
            <v>1.7453292519943295E-2</v>
          </cell>
        </row>
      </sheetData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>
        <row r="1">
          <cell r="J1">
            <v>1.7453292519943295E-2</v>
          </cell>
        </row>
      </sheetData>
      <sheetData sheetId="16256">
        <row r="1">
          <cell r="J1">
            <v>1.7453292519943295E-2</v>
          </cell>
        </row>
      </sheetData>
      <sheetData sheetId="16257">
        <row r="1">
          <cell r="J1">
            <v>1.7453292519943295E-2</v>
          </cell>
        </row>
      </sheetData>
      <sheetData sheetId="16258">
        <row r="1">
          <cell r="J1">
            <v>1.7453292519943295E-2</v>
          </cell>
        </row>
      </sheetData>
      <sheetData sheetId="16259">
        <row r="1">
          <cell r="J1">
            <v>1.7453292519943295E-2</v>
          </cell>
        </row>
      </sheetData>
      <sheetData sheetId="16260">
        <row r="1">
          <cell r="J1">
            <v>1.7453292519943295E-2</v>
          </cell>
        </row>
      </sheetData>
      <sheetData sheetId="16261">
        <row r="1">
          <cell r="J1">
            <v>1.7453292519943295E-2</v>
          </cell>
        </row>
      </sheetData>
      <sheetData sheetId="16262">
        <row r="1">
          <cell r="J1">
            <v>1.7453292519943295E-2</v>
          </cell>
        </row>
      </sheetData>
      <sheetData sheetId="16263">
        <row r="1">
          <cell r="J1">
            <v>1.7453292519943295E-2</v>
          </cell>
        </row>
      </sheetData>
      <sheetData sheetId="16264">
        <row r="1">
          <cell r="J1">
            <v>1.7453292519943295E-2</v>
          </cell>
        </row>
      </sheetData>
      <sheetData sheetId="16265">
        <row r="1">
          <cell r="J1">
            <v>1.7453292519943295E-2</v>
          </cell>
        </row>
      </sheetData>
      <sheetData sheetId="16266">
        <row r="1">
          <cell r="J1">
            <v>1.7453292519943295E-2</v>
          </cell>
        </row>
      </sheetData>
      <sheetData sheetId="16267">
        <row r="1">
          <cell r="J1">
            <v>1.7453292519943295E-2</v>
          </cell>
        </row>
      </sheetData>
      <sheetData sheetId="16268">
        <row r="1">
          <cell r="J1">
            <v>1.7453292519943295E-2</v>
          </cell>
        </row>
      </sheetData>
      <sheetData sheetId="16269">
        <row r="1">
          <cell r="J1">
            <v>1.7453292519943295E-2</v>
          </cell>
        </row>
      </sheetData>
      <sheetData sheetId="16270">
        <row r="1">
          <cell r="J1">
            <v>1.7453292519943295E-2</v>
          </cell>
        </row>
      </sheetData>
      <sheetData sheetId="16271">
        <row r="1">
          <cell r="J1">
            <v>1.7453292519943295E-2</v>
          </cell>
        </row>
      </sheetData>
      <sheetData sheetId="16272">
        <row r="1">
          <cell r="J1">
            <v>1.7453292519943295E-2</v>
          </cell>
        </row>
      </sheetData>
      <sheetData sheetId="16273">
        <row r="1">
          <cell r="J1">
            <v>1.7453292519943295E-2</v>
          </cell>
        </row>
      </sheetData>
      <sheetData sheetId="16274">
        <row r="1">
          <cell r="J1">
            <v>1.7453292519943295E-2</v>
          </cell>
        </row>
      </sheetData>
      <sheetData sheetId="16275">
        <row r="1">
          <cell r="J1">
            <v>1.7453292519943295E-2</v>
          </cell>
        </row>
      </sheetData>
      <sheetData sheetId="16276">
        <row r="1">
          <cell r="J1">
            <v>1.7453292519943295E-2</v>
          </cell>
        </row>
      </sheetData>
      <sheetData sheetId="16277" refreshError="1"/>
      <sheetData sheetId="16278" refreshError="1"/>
      <sheetData sheetId="16279">
        <row r="1">
          <cell r="J1">
            <v>1.7453292519943295E-2</v>
          </cell>
        </row>
      </sheetData>
      <sheetData sheetId="16280">
        <row r="1">
          <cell r="J1">
            <v>1.7453292519943295E-2</v>
          </cell>
        </row>
      </sheetData>
      <sheetData sheetId="16281">
        <row r="1">
          <cell r="J1">
            <v>1.7453292519943295E-2</v>
          </cell>
        </row>
      </sheetData>
      <sheetData sheetId="16282" refreshError="1"/>
      <sheetData sheetId="16283">
        <row r="1">
          <cell r="J1">
            <v>1.7453292519943295E-2</v>
          </cell>
        </row>
      </sheetData>
      <sheetData sheetId="16284" refreshError="1"/>
      <sheetData sheetId="16285" refreshError="1"/>
      <sheetData sheetId="16286">
        <row r="1">
          <cell r="J1">
            <v>1.7453292519943295E-2</v>
          </cell>
        </row>
      </sheetData>
      <sheetData sheetId="16287">
        <row r="1">
          <cell r="J1">
            <v>1.7453292519943295E-2</v>
          </cell>
        </row>
      </sheetData>
      <sheetData sheetId="16288">
        <row r="1">
          <cell r="J1">
            <v>1.7453292519943295E-2</v>
          </cell>
        </row>
      </sheetData>
      <sheetData sheetId="16289" refreshError="1"/>
      <sheetData sheetId="16290" refreshError="1"/>
      <sheetData sheetId="16291" refreshError="1"/>
      <sheetData sheetId="16292">
        <row r="1">
          <cell r="J1">
            <v>1.7453292519943295E-2</v>
          </cell>
        </row>
      </sheetData>
      <sheetData sheetId="16293" refreshError="1"/>
      <sheetData sheetId="16294" refreshError="1"/>
      <sheetData sheetId="16295">
        <row r="1">
          <cell r="J1">
            <v>1.7453292519943295E-2</v>
          </cell>
        </row>
      </sheetData>
      <sheetData sheetId="16296">
        <row r="1">
          <cell r="J1">
            <v>1.7453292519943295E-2</v>
          </cell>
        </row>
      </sheetData>
      <sheetData sheetId="16297">
        <row r="1">
          <cell r="J1">
            <v>1.7453292519943295E-2</v>
          </cell>
        </row>
      </sheetData>
      <sheetData sheetId="16298">
        <row r="1">
          <cell r="J1">
            <v>1.7453292519943295E-2</v>
          </cell>
        </row>
      </sheetData>
      <sheetData sheetId="16299">
        <row r="1">
          <cell r="J1">
            <v>1.7453292519943295E-2</v>
          </cell>
        </row>
      </sheetData>
      <sheetData sheetId="16300"/>
      <sheetData sheetId="16301"/>
      <sheetData sheetId="16302">
        <row r="1">
          <cell r="J1">
            <v>1.7453292519943295E-2</v>
          </cell>
        </row>
      </sheetData>
      <sheetData sheetId="16303">
        <row r="1">
          <cell r="J1">
            <v>1.7453292519943295E-2</v>
          </cell>
        </row>
      </sheetData>
      <sheetData sheetId="16304">
        <row r="1">
          <cell r="J1">
            <v>1.7453292519943295E-2</v>
          </cell>
        </row>
      </sheetData>
      <sheetData sheetId="16305"/>
      <sheetData sheetId="16306">
        <row r="1">
          <cell r="J1">
            <v>1.7453292519943295E-2</v>
          </cell>
        </row>
      </sheetData>
      <sheetData sheetId="16307">
        <row r="1">
          <cell r="J1">
            <v>1.7453292519943295E-2</v>
          </cell>
        </row>
      </sheetData>
      <sheetData sheetId="16308">
        <row r="1">
          <cell r="J1">
            <v>1.7453292519943295E-2</v>
          </cell>
        </row>
      </sheetData>
      <sheetData sheetId="16309">
        <row r="1">
          <cell r="J1">
            <v>1.7453292519943295E-2</v>
          </cell>
        </row>
      </sheetData>
      <sheetData sheetId="16310" refreshError="1"/>
      <sheetData sheetId="16311">
        <row r="1">
          <cell r="J1">
            <v>1.7453292519943295E-2</v>
          </cell>
        </row>
      </sheetData>
      <sheetData sheetId="16312">
        <row r="1">
          <cell r="J1">
            <v>1.7453292519943295E-2</v>
          </cell>
        </row>
      </sheetData>
      <sheetData sheetId="16313">
        <row r="1">
          <cell r="J1">
            <v>1.7453292519943295E-2</v>
          </cell>
        </row>
      </sheetData>
      <sheetData sheetId="16314">
        <row r="1">
          <cell r="J1">
            <v>1.7453292519943295E-2</v>
          </cell>
        </row>
      </sheetData>
      <sheetData sheetId="16315"/>
      <sheetData sheetId="16316">
        <row r="1">
          <cell r="J1">
            <v>1.7453292519943295E-2</v>
          </cell>
        </row>
      </sheetData>
      <sheetData sheetId="16317">
        <row r="1">
          <cell r="J1">
            <v>1.7453292519943295E-2</v>
          </cell>
        </row>
      </sheetData>
      <sheetData sheetId="16318" refreshError="1"/>
      <sheetData sheetId="16319" refreshError="1"/>
      <sheetData sheetId="16320">
        <row r="1">
          <cell r="J1">
            <v>1.7453292519943295E-2</v>
          </cell>
        </row>
      </sheetData>
      <sheetData sheetId="16321">
        <row r="1">
          <cell r="J1">
            <v>1.7453292519943295E-2</v>
          </cell>
        </row>
      </sheetData>
      <sheetData sheetId="16322">
        <row r="1">
          <cell r="J1">
            <v>1.7453292519943295E-2</v>
          </cell>
        </row>
      </sheetData>
      <sheetData sheetId="16323" refreshError="1"/>
      <sheetData sheetId="16324" refreshError="1"/>
      <sheetData sheetId="16325">
        <row r="1">
          <cell r="J1">
            <v>1.7453292519943295E-2</v>
          </cell>
        </row>
      </sheetData>
      <sheetData sheetId="16326">
        <row r="1">
          <cell r="J1">
            <v>1.7453292519943295E-2</v>
          </cell>
        </row>
      </sheetData>
      <sheetData sheetId="16327">
        <row r="1">
          <cell r="J1">
            <v>1.7453292519943295E-2</v>
          </cell>
        </row>
      </sheetData>
      <sheetData sheetId="16328">
        <row r="1">
          <cell r="J1">
            <v>1.7453292519943295E-2</v>
          </cell>
        </row>
      </sheetData>
      <sheetData sheetId="16329">
        <row r="1">
          <cell r="J1">
            <v>1.7453292519943295E-2</v>
          </cell>
        </row>
      </sheetData>
      <sheetData sheetId="16330" refreshError="1"/>
      <sheetData sheetId="16331" refreshError="1"/>
      <sheetData sheetId="16332">
        <row r="1">
          <cell r="J1">
            <v>1.7453292519943295E-2</v>
          </cell>
        </row>
      </sheetData>
      <sheetData sheetId="16333">
        <row r="1">
          <cell r="J1">
            <v>1.7453292519943295E-2</v>
          </cell>
        </row>
      </sheetData>
      <sheetData sheetId="16334">
        <row r="1">
          <cell r="J1">
            <v>1.7453292519943295E-2</v>
          </cell>
        </row>
      </sheetData>
      <sheetData sheetId="16335" refreshError="1"/>
      <sheetData sheetId="16336">
        <row r="1">
          <cell r="J1">
            <v>1.7453292519943295E-2</v>
          </cell>
        </row>
      </sheetData>
      <sheetData sheetId="16337">
        <row r="1">
          <cell r="J1">
            <v>1.7453292519943295E-2</v>
          </cell>
        </row>
      </sheetData>
      <sheetData sheetId="16338" refreshError="1"/>
      <sheetData sheetId="16339" refreshError="1"/>
      <sheetData sheetId="16340">
        <row r="1">
          <cell r="J1">
            <v>1.7453292519943295E-2</v>
          </cell>
        </row>
      </sheetData>
      <sheetData sheetId="16341" refreshError="1"/>
      <sheetData sheetId="16342" refreshError="1"/>
      <sheetData sheetId="16343">
        <row r="1">
          <cell r="J1">
            <v>1.7453292519943295E-2</v>
          </cell>
        </row>
      </sheetData>
      <sheetData sheetId="16344" refreshError="1"/>
      <sheetData sheetId="16345">
        <row r="1">
          <cell r="J1">
            <v>1.7453292519943295E-2</v>
          </cell>
        </row>
      </sheetData>
      <sheetData sheetId="16346">
        <row r="1">
          <cell r="J1">
            <v>1.7453292519943295E-2</v>
          </cell>
        </row>
      </sheetData>
      <sheetData sheetId="16347">
        <row r="1">
          <cell r="J1">
            <v>1.7453292519943295E-2</v>
          </cell>
        </row>
      </sheetData>
      <sheetData sheetId="16348">
        <row r="1">
          <cell r="J1">
            <v>1.7453292519943295E-2</v>
          </cell>
        </row>
      </sheetData>
      <sheetData sheetId="16349">
        <row r="1">
          <cell r="J1">
            <v>1.7453292519943295E-2</v>
          </cell>
        </row>
      </sheetData>
      <sheetData sheetId="16350">
        <row r="1">
          <cell r="J1">
            <v>1.7453292519943295E-2</v>
          </cell>
        </row>
      </sheetData>
      <sheetData sheetId="16351">
        <row r="1">
          <cell r="J1">
            <v>1.7453292519943295E-2</v>
          </cell>
        </row>
      </sheetData>
      <sheetData sheetId="16352">
        <row r="1">
          <cell r="J1">
            <v>1.7453292519943295E-2</v>
          </cell>
        </row>
      </sheetData>
      <sheetData sheetId="16353" refreshError="1"/>
      <sheetData sheetId="16354" refreshError="1"/>
      <sheetData sheetId="16355">
        <row r="1">
          <cell r="J1">
            <v>1.7453292519943295E-2</v>
          </cell>
        </row>
      </sheetData>
      <sheetData sheetId="16356">
        <row r="1">
          <cell r="J1">
            <v>1.7453292519943295E-2</v>
          </cell>
        </row>
      </sheetData>
      <sheetData sheetId="16357">
        <row r="1">
          <cell r="J1">
            <v>1.7453292519943295E-2</v>
          </cell>
        </row>
      </sheetData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>
        <row r="1">
          <cell r="J1">
            <v>1.7453292519943295E-2</v>
          </cell>
        </row>
      </sheetData>
      <sheetData sheetId="16366">
        <row r="1">
          <cell r="J1">
            <v>1.7453292519943295E-2</v>
          </cell>
        </row>
      </sheetData>
      <sheetData sheetId="16367" refreshError="1"/>
      <sheetData sheetId="16368">
        <row r="1">
          <cell r="J1">
            <v>1.7453292519943295E-2</v>
          </cell>
        </row>
      </sheetData>
      <sheetData sheetId="16369">
        <row r="1">
          <cell r="J1">
            <v>1.7453292519943295E-2</v>
          </cell>
        </row>
      </sheetData>
      <sheetData sheetId="16370">
        <row r="1">
          <cell r="J1">
            <v>1.7453292519943295E-2</v>
          </cell>
        </row>
      </sheetData>
      <sheetData sheetId="16371" refreshError="1"/>
      <sheetData sheetId="16372">
        <row r="1">
          <cell r="J1">
            <v>1.7453292519943295E-2</v>
          </cell>
        </row>
      </sheetData>
      <sheetData sheetId="16373">
        <row r="1">
          <cell r="J1">
            <v>1.7453292519943295E-2</v>
          </cell>
        </row>
      </sheetData>
      <sheetData sheetId="16374" refreshError="1"/>
      <sheetData sheetId="16375">
        <row r="1">
          <cell r="J1">
            <v>1.7453292519943295E-2</v>
          </cell>
        </row>
      </sheetData>
      <sheetData sheetId="16376">
        <row r="1">
          <cell r="J1">
            <v>1.7453292519943295E-2</v>
          </cell>
        </row>
      </sheetData>
      <sheetData sheetId="16377">
        <row r="1">
          <cell r="J1">
            <v>1.7453292519943295E-2</v>
          </cell>
        </row>
      </sheetData>
      <sheetData sheetId="16378">
        <row r="1">
          <cell r="J1">
            <v>1.7453292519943295E-2</v>
          </cell>
        </row>
      </sheetData>
      <sheetData sheetId="16379" refreshError="1"/>
      <sheetData sheetId="16380" refreshError="1"/>
      <sheetData sheetId="16381">
        <row r="1">
          <cell r="J1">
            <v>1.7453292519943295E-2</v>
          </cell>
        </row>
      </sheetData>
      <sheetData sheetId="16382">
        <row r="1">
          <cell r="J1">
            <v>1.7453292519943295E-2</v>
          </cell>
        </row>
      </sheetData>
      <sheetData sheetId="16383" refreshError="1"/>
      <sheetData sheetId="16384">
        <row r="1">
          <cell r="J1">
            <v>1.7453292519943295E-2</v>
          </cell>
        </row>
      </sheetData>
      <sheetData sheetId="16385">
        <row r="1">
          <cell r="J1">
            <v>1.7453292519943295E-2</v>
          </cell>
        </row>
      </sheetData>
      <sheetData sheetId="16386" refreshError="1"/>
      <sheetData sheetId="16387" refreshError="1"/>
      <sheetData sheetId="16388" refreshError="1"/>
      <sheetData sheetId="16389">
        <row r="1">
          <cell r="J1">
            <v>1.7453292519943295E-2</v>
          </cell>
        </row>
      </sheetData>
      <sheetData sheetId="16390" refreshError="1"/>
      <sheetData sheetId="16391">
        <row r="1">
          <cell r="J1">
            <v>1.7453292519943295E-2</v>
          </cell>
        </row>
      </sheetData>
      <sheetData sheetId="16392">
        <row r="1">
          <cell r="J1">
            <v>1.7453292519943295E-2</v>
          </cell>
        </row>
      </sheetData>
      <sheetData sheetId="16393" refreshError="1"/>
      <sheetData sheetId="16394" refreshError="1"/>
      <sheetData sheetId="16395" refreshError="1"/>
      <sheetData sheetId="16396">
        <row r="1">
          <cell r="J1">
            <v>1.7453292519943295E-2</v>
          </cell>
        </row>
      </sheetData>
      <sheetData sheetId="16397" refreshError="1"/>
      <sheetData sheetId="16398" refreshError="1"/>
      <sheetData sheetId="16399">
        <row r="1">
          <cell r="J1">
            <v>1.7453292519943295E-2</v>
          </cell>
        </row>
      </sheetData>
      <sheetData sheetId="16400">
        <row r="1">
          <cell r="J1">
            <v>1.7453292519943295E-2</v>
          </cell>
        </row>
      </sheetData>
      <sheetData sheetId="16401">
        <row r="1">
          <cell r="J1">
            <v>1.7453292519943295E-2</v>
          </cell>
        </row>
      </sheetData>
      <sheetData sheetId="16402" refreshError="1"/>
      <sheetData sheetId="16403" refreshError="1"/>
      <sheetData sheetId="16404" refreshError="1"/>
      <sheetData sheetId="16405" refreshError="1"/>
      <sheetData sheetId="16406">
        <row r="1">
          <cell r="J1">
            <v>1.7453292519943295E-2</v>
          </cell>
        </row>
      </sheetData>
      <sheetData sheetId="16407">
        <row r="1">
          <cell r="J1">
            <v>1.7453292519943295E-2</v>
          </cell>
        </row>
      </sheetData>
      <sheetData sheetId="16408">
        <row r="1">
          <cell r="J1">
            <v>1.7453292519943295E-2</v>
          </cell>
        </row>
      </sheetData>
      <sheetData sheetId="16409">
        <row r="1">
          <cell r="J1">
            <v>1.7453292519943295E-2</v>
          </cell>
        </row>
      </sheetData>
      <sheetData sheetId="16410">
        <row r="1">
          <cell r="J1">
            <v>1.7453292519943295E-2</v>
          </cell>
        </row>
      </sheetData>
      <sheetData sheetId="16411">
        <row r="1">
          <cell r="J1">
            <v>1.7453292519943295E-2</v>
          </cell>
        </row>
      </sheetData>
      <sheetData sheetId="16412">
        <row r="1">
          <cell r="J1">
            <v>1.7453292519943295E-2</v>
          </cell>
        </row>
      </sheetData>
      <sheetData sheetId="16413">
        <row r="1">
          <cell r="J1">
            <v>1.7453292519943295E-2</v>
          </cell>
        </row>
      </sheetData>
      <sheetData sheetId="16414">
        <row r="1">
          <cell r="J1">
            <v>1.7453292519943295E-2</v>
          </cell>
        </row>
      </sheetData>
      <sheetData sheetId="16415"/>
      <sheetData sheetId="16416">
        <row r="1">
          <cell r="J1">
            <v>1.7453292519943295E-2</v>
          </cell>
        </row>
      </sheetData>
      <sheetData sheetId="16417">
        <row r="1">
          <cell r="J1">
            <v>1.7453292519943295E-2</v>
          </cell>
        </row>
      </sheetData>
      <sheetData sheetId="16418">
        <row r="1">
          <cell r="J1">
            <v>1.7453292519943295E-2</v>
          </cell>
        </row>
      </sheetData>
      <sheetData sheetId="16419">
        <row r="1">
          <cell r="J1">
            <v>1.7453292519943295E-2</v>
          </cell>
        </row>
      </sheetData>
      <sheetData sheetId="16420">
        <row r="1">
          <cell r="J1">
            <v>1.7453292519943295E-2</v>
          </cell>
        </row>
      </sheetData>
      <sheetData sheetId="16421">
        <row r="1">
          <cell r="J1">
            <v>1.7453292519943295E-2</v>
          </cell>
        </row>
      </sheetData>
      <sheetData sheetId="16422">
        <row r="1">
          <cell r="J1">
            <v>1.7453292519943295E-2</v>
          </cell>
        </row>
      </sheetData>
      <sheetData sheetId="16423">
        <row r="1">
          <cell r="J1">
            <v>1.7453292519943295E-2</v>
          </cell>
        </row>
      </sheetData>
      <sheetData sheetId="16424">
        <row r="1">
          <cell r="J1">
            <v>1.7453292519943295E-2</v>
          </cell>
        </row>
      </sheetData>
      <sheetData sheetId="16425">
        <row r="1">
          <cell r="J1">
            <v>1.7453292519943295E-2</v>
          </cell>
        </row>
      </sheetData>
      <sheetData sheetId="16426"/>
      <sheetData sheetId="16427">
        <row r="1">
          <cell r="J1">
            <v>1.7453292519943295E-2</v>
          </cell>
        </row>
      </sheetData>
      <sheetData sheetId="16428">
        <row r="1">
          <cell r="J1">
            <v>1.7453292519943295E-2</v>
          </cell>
        </row>
      </sheetData>
      <sheetData sheetId="16429" refreshError="1"/>
      <sheetData sheetId="16430" refreshError="1"/>
      <sheetData sheetId="16431">
        <row r="1">
          <cell r="J1">
            <v>1.7453292519943295E-2</v>
          </cell>
        </row>
      </sheetData>
      <sheetData sheetId="16432">
        <row r="1">
          <cell r="J1">
            <v>1.7453292519943295E-2</v>
          </cell>
        </row>
      </sheetData>
      <sheetData sheetId="16433" refreshError="1"/>
      <sheetData sheetId="16434">
        <row r="1">
          <cell r="J1">
            <v>1.7453292519943295E-2</v>
          </cell>
        </row>
      </sheetData>
      <sheetData sheetId="16435">
        <row r="1">
          <cell r="J1">
            <v>1.7453292519943295E-2</v>
          </cell>
        </row>
      </sheetData>
      <sheetData sheetId="16436" refreshError="1"/>
      <sheetData sheetId="16437">
        <row r="1">
          <cell r="J1">
            <v>1.7453292519943295E-2</v>
          </cell>
        </row>
      </sheetData>
      <sheetData sheetId="16438">
        <row r="1">
          <cell r="J1">
            <v>1.7453292519943295E-2</v>
          </cell>
        </row>
      </sheetData>
      <sheetData sheetId="16439">
        <row r="1">
          <cell r="J1">
            <v>1.7453292519943295E-2</v>
          </cell>
        </row>
      </sheetData>
      <sheetData sheetId="16440" refreshError="1"/>
      <sheetData sheetId="16441" refreshError="1"/>
      <sheetData sheetId="16442" refreshError="1"/>
      <sheetData sheetId="16443">
        <row r="1">
          <cell r="J1">
            <v>1.7453292519943295E-2</v>
          </cell>
        </row>
      </sheetData>
      <sheetData sheetId="16444" refreshError="1"/>
      <sheetData sheetId="16445" refreshError="1"/>
      <sheetData sheetId="16446">
        <row r="1">
          <cell r="J1">
            <v>1.7453292519943295E-2</v>
          </cell>
        </row>
      </sheetData>
      <sheetData sheetId="16447">
        <row r="1">
          <cell r="J1">
            <v>1.7453292519943295E-2</v>
          </cell>
        </row>
      </sheetData>
      <sheetData sheetId="16448">
        <row r="1">
          <cell r="J1">
            <v>1.7453292519943295E-2</v>
          </cell>
        </row>
      </sheetData>
      <sheetData sheetId="16449" refreshError="1"/>
      <sheetData sheetId="16450" refreshError="1"/>
      <sheetData sheetId="16451">
        <row r="1">
          <cell r="J1">
            <v>1.7453292519943295E-2</v>
          </cell>
        </row>
      </sheetData>
      <sheetData sheetId="16452" refreshError="1"/>
      <sheetData sheetId="16453" refreshError="1"/>
      <sheetData sheetId="16454">
        <row r="1">
          <cell r="J1">
            <v>1.7453292519943295E-2</v>
          </cell>
        </row>
      </sheetData>
      <sheetData sheetId="16455">
        <row r="1">
          <cell r="J1">
            <v>1.7453292519943295E-2</v>
          </cell>
        </row>
      </sheetData>
      <sheetData sheetId="16456">
        <row r="1">
          <cell r="J1">
            <v>1.7453292519943295E-2</v>
          </cell>
        </row>
      </sheetData>
      <sheetData sheetId="16457">
        <row r="1">
          <cell r="J1">
            <v>1.7453292519943295E-2</v>
          </cell>
        </row>
      </sheetData>
      <sheetData sheetId="16458">
        <row r="1">
          <cell r="J1">
            <v>1.7453292519943295E-2</v>
          </cell>
        </row>
      </sheetData>
      <sheetData sheetId="16459"/>
      <sheetData sheetId="16460">
        <row r="1">
          <cell r="J1">
            <v>1.7453292519943295E-2</v>
          </cell>
        </row>
      </sheetData>
      <sheetData sheetId="16461">
        <row r="1">
          <cell r="J1">
            <v>1.7453292519943295E-2</v>
          </cell>
        </row>
      </sheetData>
      <sheetData sheetId="16462">
        <row r="1">
          <cell r="J1">
            <v>1.7453292519943295E-2</v>
          </cell>
        </row>
      </sheetData>
      <sheetData sheetId="16463">
        <row r="1">
          <cell r="J1">
            <v>1.7453292519943295E-2</v>
          </cell>
        </row>
      </sheetData>
      <sheetData sheetId="16464">
        <row r="1">
          <cell r="J1">
            <v>1.7453292519943295E-2</v>
          </cell>
        </row>
      </sheetData>
      <sheetData sheetId="16465">
        <row r="1">
          <cell r="J1">
            <v>1.7453292519943295E-2</v>
          </cell>
        </row>
      </sheetData>
      <sheetData sheetId="16466">
        <row r="1">
          <cell r="J1">
            <v>1.7453292519943295E-2</v>
          </cell>
        </row>
      </sheetData>
      <sheetData sheetId="16467">
        <row r="1">
          <cell r="J1">
            <v>1.7453292519943295E-2</v>
          </cell>
        </row>
      </sheetData>
      <sheetData sheetId="16468">
        <row r="1">
          <cell r="J1">
            <v>1.7453292519943295E-2</v>
          </cell>
        </row>
      </sheetData>
      <sheetData sheetId="16469">
        <row r="1">
          <cell r="J1">
            <v>1.7453292519943295E-2</v>
          </cell>
        </row>
      </sheetData>
      <sheetData sheetId="16470">
        <row r="1">
          <cell r="J1">
            <v>1.7453292519943295E-2</v>
          </cell>
        </row>
      </sheetData>
      <sheetData sheetId="16471">
        <row r="1">
          <cell r="J1">
            <v>1.7453292519943295E-2</v>
          </cell>
        </row>
      </sheetData>
      <sheetData sheetId="16472">
        <row r="1">
          <cell r="J1">
            <v>1.7453292519943295E-2</v>
          </cell>
        </row>
      </sheetData>
      <sheetData sheetId="16473">
        <row r="1">
          <cell r="J1">
            <v>1.7453292519943295E-2</v>
          </cell>
        </row>
      </sheetData>
      <sheetData sheetId="16474">
        <row r="1">
          <cell r="J1">
            <v>1.7453292519943295E-2</v>
          </cell>
        </row>
      </sheetData>
      <sheetData sheetId="16475" refreshError="1"/>
      <sheetData sheetId="16476" refreshError="1"/>
      <sheetData sheetId="16477">
        <row r="1">
          <cell r="J1">
            <v>1.7453292519943295E-2</v>
          </cell>
        </row>
      </sheetData>
      <sheetData sheetId="16478">
        <row r="1">
          <cell r="J1">
            <v>1.7453292519943295E-2</v>
          </cell>
        </row>
      </sheetData>
      <sheetData sheetId="16479">
        <row r="1">
          <cell r="J1">
            <v>1.7453292519943295E-2</v>
          </cell>
        </row>
      </sheetData>
      <sheetData sheetId="16480" refreshError="1"/>
      <sheetData sheetId="16481">
        <row r="1">
          <cell r="J1">
            <v>1.7453292519943295E-2</v>
          </cell>
        </row>
      </sheetData>
      <sheetData sheetId="16482">
        <row r="1">
          <cell r="J1">
            <v>1.7453292519943295E-2</v>
          </cell>
        </row>
      </sheetData>
      <sheetData sheetId="16483">
        <row r="1">
          <cell r="J1">
            <v>1.7453292519943295E-2</v>
          </cell>
        </row>
      </sheetData>
      <sheetData sheetId="16484" refreshError="1"/>
      <sheetData sheetId="16485">
        <row r="1">
          <cell r="J1">
            <v>1.7453292519943295E-2</v>
          </cell>
        </row>
      </sheetData>
      <sheetData sheetId="16486">
        <row r="1">
          <cell r="J1">
            <v>1.7453292519943295E-2</v>
          </cell>
        </row>
      </sheetData>
      <sheetData sheetId="16487" refreshError="1"/>
      <sheetData sheetId="16488" refreshError="1"/>
      <sheetData sheetId="16489" refreshError="1"/>
      <sheetData sheetId="16490">
        <row r="1">
          <cell r="J1">
            <v>1.7453292519943295E-2</v>
          </cell>
        </row>
      </sheetData>
      <sheetData sheetId="16491" refreshError="1"/>
      <sheetData sheetId="16492" refreshError="1"/>
      <sheetData sheetId="16493">
        <row r="1">
          <cell r="J1">
            <v>1.7453292519943295E-2</v>
          </cell>
        </row>
      </sheetData>
      <sheetData sheetId="16494">
        <row r="1">
          <cell r="J1">
            <v>1.7453292519943295E-2</v>
          </cell>
        </row>
      </sheetData>
      <sheetData sheetId="16495">
        <row r="1">
          <cell r="J1">
            <v>1.7453292519943295E-2</v>
          </cell>
        </row>
      </sheetData>
      <sheetData sheetId="16496">
        <row r="1">
          <cell r="J1">
            <v>1.7453292519943295E-2</v>
          </cell>
        </row>
      </sheetData>
      <sheetData sheetId="16497">
        <row r="1">
          <cell r="J1">
            <v>1.7453292519943295E-2</v>
          </cell>
        </row>
      </sheetData>
      <sheetData sheetId="16498">
        <row r="1">
          <cell r="J1">
            <v>1.7453292519943295E-2</v>
          </cell>
        </row>
      </sheetData>
      <sheetData sheetId="16499">
        <row r="1">
          <cell r="J1">
            <v>1.7453292519943295E-2</v>
          </cell>
        </row>
      </sheetData>
      <sheetData sheetId="16500">
        <row r="1">
          <cell r="J1">
            <v>1.7453292519943295E-2</v>
          </cell>
        </row>
      </sheetData>
      <sheetData sheetId="16501">
        <row r="1">
          <cell r="J1">
            <v>1.7453292519943295E-2</v>
          </cell>
        </row>
      </sheetData>
      <sheetData sheetId="16502">
        <row r="1">
          <cell r="J1">
            <v>1.7453292519943295E-2</v>
          </cell>
        </row>
      </sheetData>
      <sheetData sheetId="16503">
        <row r="1">
          <cell r="J1">
            <v>1.7453292519943295E-2</v>
          </cell>
        </row>
      </sheetData>
      <sheetData sheetId="16504">
        <row r="1">
          <cell r="J1">
            <v>1.7453292519943295E-2</v>
          </cell>
        </row>
      </sheetData>
      <sheetData sheetId="16505">
        <row r="1">
          <cell r="J1">
            <v>1.7453292519943295E-2</v>
          </cell>
        </row>
      </sheetData>
      <sheetData sheetId="16506">
        <row r="1">
          <cell r="J1">
            <v>1.7453292519943295E-2</v>
          </cell>
        </row>
      </sheetData>
      <sheetData sheetId="16507"/>
      <sheetData sheetId="16508">
        <row r="1">
          <cell r="J1">
            <v>1.7453292519943295E-2</v>
          </cell>
        </row>
      </sheetData>
      <sheetData sheetId="16509">
        <row r="1">
          <cell r="J1">
            <v>1.7453292519943295E-2</v>
          </cell>
        </row>
      </sheetData>
      <sheetData sheetId="16510">
        <row r="1">
          <cell r="J1">
            <v>1.7453292519943295E-2</v>
          </cell>
        </row>
      </sheetData>
      <sheetData sheetId="16511">
        <row r="1">
          <cell r="J1">
            <v>1.7453292519943295E-2</v>
          </cell>
        </row>
      </sheetData>
      <sheetData sheetId="16512">
        <row r="1">
          <cell r="J1">
            <v>1.7453292519943295E-2</v>
          </cell>
        </row>
      </sheetData>
      <sheetData sheetId="16513">
        <row r="1">
          <cell r="J1">
            <v>1.7453292519943295E-2</v>
          </cell>
        </row>
      </sheetData>
      <sheetData sheetId="16514">
        <row r="1">
          <cell r="J1">
            <v>1.7453292519943295E-2</v>
          </cell>
        </row>
      </sheetData>
      <sheetData sheetId="16515">
        <row r="1">
          <cell r="J1">
            <v>1.7453292519943295E-2</v>
          </cell>
        </row>
      </sheetData>
      <sheetData sheetId="16516" refreshError="1"/>
      <sheetData sheetId="16517" refreshError="1"/>
      <sheetData sheetId="16518" refreshError="1"/>
      <sheetData sheetId="16519">
        <row r="1">
          <cell r="J1">
            <v>1.7453292519943295E-2</v>
          </cell>
        </row>
      </sheetData>
      <sheetData sheetId="16520">
        <row r="1">
          <cell r="J1">
            <v>1.7453292519943295E-2</v>
          </cell>
        </row>
      </sheetData>
      <sheetData sheetId="16521">
        <row r="1">
          <cell r="J1">
            <v>1.7453292519943295E-2</v>
          </cell>
        </row>
      </sheetData>
      <sheetData sheetId="16522" refreshError="1"/>
      <sheetData sheetId="16523" refreshError="1"/>
      <sheetData sheetId="16524">
        <row r="1">
          <cell r="J1">
            <v>1.7453292519943295E-2</v>
          </cell>
        </row>
      </sheetData>
      <sheetData sheetId="16525">
        <row r="1">
          <cell r="J1">
            <v>1.7453292519943295E-2</v>
          </cell>
        </row>
      </sheetData>
      <sheetData sheetId="16526">
        <row r="1">
          <cell r="J1">
            <v>1.7453292519943295E-2</v>
          </cell>
        </row>
      </sheetData>
      <sheetData sheetId="16527">
        <row r="1">
          <cell r="J1">
            <v>1.7453292519943295E-2</v>
          </cell>
        </row>
      </sheetData>
      <sheetData sheetId="16528">
        <row r="1">
          <cell r="J1">
            <v>1.7453292519943295E-2</v>
          </cell>
        </row>
      </sheetData>
      <sheetData sheetId="16529">
        <row r="1">
          <cell r="J1">
            <v>1.7453292519943295E-2</v>
          </cell>
        </row>
      </sheetData>
      <sheetData sheetId="16530">
        <row r="1">
          <cell r="J1">
            <v>1.7453292519943295E-2</v>
          </cell>
        </row>
      </sheetData>
      <sheetData sheetId="16531">
        <row r="1">
          <cell r="J1">
            <v>1.7453292519943295E-2</v>
          </cell>
        </row>
      </sheetData>
      <sheetData sheetId="16532">
        <row r="1">
          <cell r="J1">
            <v>1.7453292519943295E-2</v>
          </cell>
        </row>
      </sheetData>
      <sheetData sheetId="16533">
        <row r="1">
          <cell r="J1">
            <v>1.7453292519943295E-2</v>
          </cell>
        </row>
      </sheetData>
      <sheetData sheetId="16534">
        <row r="1">
          <cell r="J1">
            <v>1.7453292519943295E-2</v>
          </cell>
        </row>
      </sheetData>
      <sheetData sheetId="16535">
        <row r="1">
          <cell r="J1">
            <v>1.7453292519943295E-2</v>
          </cell>
        </row>
      </sheetData>
      <sheetData sheetId="16536">
        <row r="1">
          <cell r="J1">
            <v>1.7453292519943295E-2</v>
          </cell>
        </row>
      </sheetData>
      <sheetData sheetId="16537">
        <row r="1">
          <cell r="J1">
            <v>1.7453292519943295E-2</v>
          </cell>
        </row>
      </sheetData>
      <sheetData sheetId="16538">
        <row r="1">
          <cell r="J1">
            <v>1.7453292519943295E-2</v>
          </cell>
        </row>
      </sheetData>
      <sheetData sheetId="16539">
        <row r="1">
          <cell r="J1">
            <v>1.7453292519943295E-2</v>
          </cell>
        </row>
      </sheetData>
      <sheetData sheetId="16540">
        <row r="1">
          <cell r="J1">
            <v>1.7453292519943295E-2</v>
          </cell>
        </row>
      </sheetData>
      <sheetData sheetId="16541">
        <row r="1">
          <cell r="J1">
            <v>1.7453292519943295E-2</v>
          </cell>
        </row>
      </sheetData>
      <sheetData sheetId="16542">
        <row r="1">
          <cell r="J1">
            <v>1.7453292519943295E-2</v>
          </cell>
        </row>
      </sheetData>
      <sheetData sheetId="16543"/>
      <sheetData sheetId="16544"/>
      <sheetData sheetId="16545" refreshError="1"/>
      <sheetData sheetId="16546" refreshError="1"/>
      <sheetData sheetId="16547" refreshError="1"/>
      <sheetData sheetId="16548">
        <row r="1">
          <cell r="J1">
            <v>1.7453292519943295E-2</v>
          </cell>
        </row>
      </sheetData>
      <sheetData sheetId="16549">
        <row r="1">
          <cell r="J1">
            <v>1.7453292519943295E-2</v>
          </cell>
        </row>
      </sheetData>
      <sheetData sheetId="16550">
        <row r="1">
          <cell r="J1">
            <v>1.7453292519943295E-2</v>
          </cell>
        </row>
      </sheetData>
      <sheetData sheetId="16551" refreshError="1"/>
      <sheetData sheetId="16552">
        <row r="1">
          <cell r="J1">
            <v>1.7453292519943295E-2</v>
          </cell>
        </row>
      </sheetData>
      <sheetData sheetId="16553" refreshError="1"/>
      <sheetData sheetId="16554" refreshError="1"/>
      <sheetData sheetId="16555"/>
      <sheetData sheetId="16556">
        <row r="1">
          <cell r="J1">
            <v>1.7453292519943295E-2</v>
          </cell>
        </row>
      </sheetData>
      <sheetData sheetId="16557">
        <row r="1">
          <cell r="J1">
            <v>1.7453292519943295E-2</v>
          </cell>
        </row>
      </sheetData>
      <sheetData sheetId="16558">
        <row r="1">
          <cell r="J1">
            <v>1.7453292519943295E-2</v>
          </cell>
        </row>
      </sheetData>
      <sheetData sheetId="16559">
        <row r="1">
          <cell r="J1">
            <v>1.7453292519943295E-2</v>
          </cell>
        </row>
      </sheetData>
      <sheetData sheetId="16560">
        <row r="1">
          <cell r="J1">
            <v>1.7453292519943295E-2</v>
          </cell>
        </row>
      </sheetData>
      <sheetData sheetId="16561"/>
      <sheetData sheetId="16562"/>
      <sheetData sheetId="16563">
        <row r="1">
          <cell r="J1">
            <v>1.7453292519943295E-2</v>
          </cell>
        </row>
      </sheetData>
      <sheetData sheetId="16564">
        <row r="1">
          <cell r="J1">
            <v>1.7453292519943295E-2</v>
          </cell>
        </row>
      </sheetData>
      <sheetData sheetId="16565">
        <row r="1">
          <cell r="J1">
            <v>1.7453292519943295E-2</v>
          </cell>
        </row>
      </sheetData>
      <sheetData sheetId="16566">
        <row r="1">
          <cell r="J1">
            <v>1.7453292519943295E-2</v>
          </cell>
        </row>
      </sheetData>
      <sheetData sheetId="16567">
        <row r="1">
          <cell r="J1">
            <v>1.7453292519943295E-2</v>
          </cell>
        </row>
      </sheetData>
      <sheetData sheetId="16568">
        <row r="1">
          <cell r="J1">
            <v>1.7453292519943295E-2</v>
          </cell>
        </row>
      </sheetData>
      <sheetData sheetId="16569"/>
      <sheetData sheetId="16570">
        <row r="1">
          <cell r="J1">
            <v>1.7453292519943295E-2</v>
          </cell>
        </row>
      </sheetData>
      <sheetData sheetId="16571">
        <row r="1">
          <cell r="J1">
            <v>1.7453292519943295E-2</v>
          </cell>
        </row>
      </sheetData>
      <sheetData sheetId="16572">
        <row r="1">
          <cell r="J1">
            <v>1.7453292519943295E-2</v>
          </cell>
        </row>
      </sheetData>
      <sheetData sheetId="16573">
        <row r="1">
          <cell r="J1">
            <v>1.7453292519943295E-2</v>
          </cell>
        </row>
      </sheetData>
      <sheetData sheetId="16574"/>
      <sheetData sheetId="16575"/>
      <sheetData sheetId="16576" refreshError="1"/>
      <sheetData sheetId="16577">
        <row r="1">
          <cell r="J1">
            <v>1.7453292519943295E-2</v>
          </cell>
        </row>
      </sheetData>
      <sheetData sheetId="16578">
        <row r="1">
          <cell r="J1">
            <v>1.7453292519943295E-2</v>
          </cell>
        </row>
      </sheetData>
      <sheetData sheetId="16579" refreshError="1"/>
      <sheetData sheetId="16580"/>
      <sheetData sheetId="16581">
        <row r="1">
          <cell r="J1">
            <v>1.7453292519943295E-2</v>
          </cell>
        </row>
      </sheetData>
      <sheetData sheetId="16582" refreshError="1"/>
      <sheetData sheetId="16583">
        <row r="1">
          <cell r="J1">
            <v>1.7453292519943295E-2</v>
          </cell>
        </row>
      </sheetData>
      <sheetData sheetId="16584">
        <row r="1">
          <cell r="J1">
            <v>1.7453292519943295E-2</v>
          </cell>
        </row>
      </sheetData>
      <sheetData sheetId="16585" refreshError="1"/>
      <sheetData sheetId="16586">
        <row r="1">
          <cell r="J1">
            <v>1.7453292519943295E-2</v>
          </cell>
        </row>
      </sheetData>
      <sheetData sheetId="16587">
        <row r="1">
          <cell r="J1">
            <v>1.7453292519943295E-2</v>
          </cell>
        </row>
      </sheetData>
      <sheetData sheetId="16588" refreshError="1"/>
      <sheetData sheetId="16589">
        <row r="1">
          <cell r="J1">
            <v>1.7453292519943295E-2</v>
          </cell>
        </row>
      </sheetData>
      <sheetData sheetId="16590">
        <row r="1">
          <cell r="J1">
            <v>1.7453292519943295E-2</v>
          </cell>
        </row>
      </sheetData>
      <sheetData sheetId="16591" refreshError="1"/>
      <sheetData sheetId="16592">
        <row r="1">
          <cell r="J1">
            <v>1.7453292519943295E-2</v>
          </cell>
        </row>
      </sheetData>
      <sheetData sheetId="16593" refreshError="1"/>
      <sheetData sheetId="16594">
        <row r="1">
          <cell r="J1">
            <v>1.7453292519943295E-2</v>
          </cell>
        </row>
      </sheetData>
      <sheetData sheetId="16595">
        <row r="1">
          <cell r="J1">
            <v>1.7453292519943295E-2</v>
          </cell>
        </row>
      </sheetData>
      <sheetData sheetId="16596" refreshError="1"/>
      <sheetData sheetId="16597">
        <row r="1">
          <cell r="J1">
            <v>1.7453292519943295E-2</v>
          </cell>
        </row>
      </sheetData>
      <sheetData sheetId="16598" refreshError="1"/>
      <sheetData sheetId="16599">
        <row r="1">
          <cell r="J1">
            <v>1.7453292519943295E-2</v>
          </cell>
        </row>
      </sheetData>
      <sheetData sheetId="16600">
        <row r="1">
          <cell r="J1">
            <v>1.7453292519943295E-2</v>
          </cell>
        </row>
      </sheetData>
      <sheetData sheetId="16601" refreshError="1"/>
      <sheetData sheetId="16602">
        <row r="1">
          <cell r="J1">
            <v>1.7453292519943295E-2</v>
          </cell>
        </row>
      </sheetData>
      <sheetData sheetId="16603">
        <row r="1">
          <cell r="J1">
            <v>1.7453292519943295E-2</v>
          </cell>
        </row>
      </sheetData>
      <sheetData sheetId="16604" refreshError="1"/>
      <sheetData sheetId="16605">
        <row r="1">
          <cell r="J1">
            <v>1.7453292519943295E-2</v>
          </cell>
        </row>
      </sheetData>
      <sheetData sheetId="16606" refreshError="1"/>
      <sheetData sheetId="16607">
        <row r="1">
          <cell r="J1">
            <v>1.7453292519943295E-2</v>
          </cell>
        </row>
      </sheetData>
      <sheetData sheetId="16608">
        <row r="1">
          <cell r="J1">
            <v>1.7453292519943295E-2</v>
          </cell>
        </row>
      </sheetData>
      <sheetData sheetId="16609">
        <row r="1">
          <cell r="J1">
            <v>1.7453292519943295E-2</v>
          </cell>
        </row>
      </sheetData>
      <sheetData sheetId="16610">
        <row r="1">
          <cell r="J1">
            <v>1.7453292519943295E-2</v>
          </cell>
        </row>
      </sheetData>
      <sheetData sheetId="16611" refreshError="1"/>
      <sheetData sheetId="16612">
        <row r="1">
          <cell r="J1">
            <v>1.7453292519943295E-2</v>
          </cell>
        </row>
      </sheetData>
      <sheetData sheetId="16613" refreshError="1"/>
      <sheetData sheetId="16614" refreshError="1"/>
      <sheetData sheetId="16615" refreshError="1"/>
      <sheetData sheetId="16616" refreshError="1"/>
      <sheetData sheetId="16617">
        <row r="1">
          <cell r="J1">
            <v>1.7453292519943295E-2</v>
          </cell>
        </row>
      </sheetData>
      <sheetData sheetId="16618">
        <row r="1">
          <cell r="J1">
            <v>1.7453292519943295E-2</v>
          </cell>
        </row>
      </sheetData>
      <sheetData sheetId="16619">
        <row r="1">
          <cell r="J1">
            <v>1.7453292519943295E-2</v>
          </cell>
        </row>
      </sheetData>
      <sheetData sheetId="16620" refreshError="1"/>
      <sheetData sheetId="16621" refreshError="1"/>
      <sheetData sheetId="16622"/>
      <sheetData sheetId="16623" refreshError="1"/>
      <sheetData sheetId="16624" refreshError="1"/>
      <sheetData sheetId="16625">
        <row r="1">
          <cell r="J1">
            <v>1.7453292519943295E-2</v>
          </cell>
        </row>
      </sheetData>
      <sheetData sheetId="16626">
        <row r="1">
          <cell r="J1">
            <v>1.7453292519943295E-2</v>
          </cell>
        </row>
      </sheetData>
      <sheetData sheetId="16627">
        <row r="1">
          <cell r="J1">
            <v>1.7453292519943295E-2</v>
          </cell>
        </row>
      </sheetData>
      <sheetData sheetId="16628">
        <row r="1">
          <cell r="J1">
            <v>1.7453292519943295E-2</v>
          </cell>
        </row>
      </sheetData>
      <sheetData sheetId="16629">
        <row r="1">
          <cell r="J1">
            <v>1.7453292519943295E-2</v>
          </cell>
        </row>
      </sheetData>
      <sheetData sheetId="16630">
        <row r="1">
          <cell r="J1">
            <v>1.7453292519943295E-2</v>
          </cell>
        </row>
      </sheetData>
      <sheetData sheetId="16631">
        <row r="1">
          <cell r="J1">
            <v>1.7453292519943295E-2</v>
          </cell>
        </row>
      </sheetData>
      <sheetData sheetId="16632"/>
      <sheetData sheetId="16633"/>
      <sheetData sheetId="16634">
        <row r="1">
          <cell r="J1">
            <v>1.7453292519943295E-2</v>
          </cell>
        </row>
      </sheetData>
      <sheetData sheetId="16635">
        <row r="1">
          <cell r="J1">
            <v>1.7453292519943295E-2</v>
          </cell>
        </row>
      </sheetData>
      <sheetData sheetId="16636">
        <row r="1">
          <cell r="J1">
            <v>1.7453292519943295E-2</v>
          </cell>
        </row>
      </sheetData>
      <sheetData sheetId="16637">
        <row r="1">
          <cell r="J1">
            <v>1.7453292519943295E-2</v>
          </cell>
        </row>
      </sheetData>
      <sheetData sheetId="16638">
        <row r="1">
          <cell r="J1">
            <v>1.7453292519943295E-2</v>
          </cell>
        </row>
      </sheetData>
      <sheetData sheetId="16639">
        <row r="1">
          <cell r="J1">
            <v>1.7453292519943295E-2</v>
          </cell>
        </row>
      </sheetData>
      <sheetData sheetId="16640"/>
      <sheetData sheetId="16641">
        <row r="1">
          <cell r="J1">
            <v>1.7453292519943295E-2</v>
          </cell>
        </row>
      </sheetData>
      <sheetData sheetId="16642">
        <row r="1">
          <cell r="J1">
            <v>1.7453292519943295E-2</v>
          </cell>
        </row>
      </sheetData>
      <sheetData sheetId="16643">
        <row r="1">
          <cell r="J1">
            <v>1.7453292519943295E-2</v>
          </cell>
        </row>
      </sheetData>
      <sheetData sheetId="16644">
        <row r="1">
          <cell r="J1">
            <v>1.7453292519943295E-2</v>
          </cell>
        </row>
      </sheetData>
      <sheetData sheetId="16645">
        <row r="1">
          <cell r="J1">
            <v>1.7453292519943295E-2</v>
          </cell>
        </row>
      </sheetData>
      <sheetData sheetId="16646">
        <row r="1">
          <cell r="J1">
            <v>1.7453292519943295E-2</v>
          </cell>
        </row>
      </sheetData>
      <sheetData sheetId="16647">
        <row r="1">
          <cell r="J1">
            <v>1.7453292519943295E-2</v>
          </cell>
        </row>
      </sheetData>
      <sheetData sheetId="16648">
        <row r="1">
          <cell r="J1">
            <v>1.7453292519943295E-2</v>
          </cell>
        </row>
      </sheetData>
      <sheetData sheetId="16649">
        <row r="1">
          <cell r="J1">
            <v>1.7453292519943295E-2</v>
          </cell>
        </row>
      </sheetData>
      <sheetData sheetId="16650" refreshError="1"/>
      <sheetData sheetId="16651">
        <row r="1">
          <cell r="J1">
            <v>1.7453292519943295E-2</v>
          </cell>
        </row>
      </sheetData>
      <sheetData sheetId="16652">
        <row r="1">
          <cell r="J1">
            <v>1.7453292519943295E-2</v>
          </cell>
        </row>
      </sheetData>
      <sheetData sheetId="16653" refreshError="1"/>
      <sheetData sheetId="16654" refreshError="1"/>
      <sheetData sheetId="16655">
        <row r="1">
          <cell r="J1">
            <v>1.7453292519943295E-2</v>
          </cell>
        </row>
      </sheetData>
      <sheetData sheetId="16656">
        <row r="1">
          <cell r="J1">
            <v>1.7453292519943295E-2</v>
          </cell>
        </row>
      </sheetData>
      <sheetData sheetId="16657" refreshError="1"/>
      <sheetData sheetId="16658">
        <row r="1">
          <cell r="J1">
            <v>1.7453292519943295E-2</v>
          </cell>
        </row>
      </sheetData>
      <sheetData sheetId="16659">
        <row r="1">
          <cell r="J1">
            <v>1.7453292519943295E-2</v>
          </cell>
        </row>
      </sheetData>
      <sheetData sheetId="16660">
        <row r="1">
          <cell r="J1">
            <v>1.7453292519943295E-2</v>
          </cell>
        </row>
      </sheetData>
      <sheetData sheetId="16661" refreshError="1"/>
      <sheetData sheetId="16662">
        <row r="1">
          <cell r="J1">
            <v>1.7453292519943295E-2</v>
          </cell>
        </row>
      </sheetData>
      <sheetData sheetId="16663">
        <row r="1">
          <cell r="J1">
            <v>1.7453292519943295E-2</v>
          </cell>
        </row>
      </sheetData>
      <sheetData sheetId="16664">
        <row r="1">
          <cell r="J1">
            <v>1.7453292519943295E-2</v>
          </cell>
        </row>
      </sheetData>
      <sheetData sheetId="16665" refreshError="1"/>
      <sheetData sheetId="16666">
        <row r="1">
          <cell r="J1">
            <v>1.7453292519943295E-2</v>
          </cell>
        </row>
      </sheetData>
      <sheetData sheetId="16667" refreshError="1"/>
      <sheetData sheetId="16668" refreshError="1"/>
      <sheetData sheetId="16669">
        <row r="1">
          <cell r="J1">
            <v>1.7453292519943295E-2</v>
          </cell>
        </row>
      </sheetData>
      <sheetData sheetId="16670" refreshError="1"/>
      <sheetData sheetId="16671" refreshError="1"/>
      <sheetData sheetId="16672">
        <row r="1">
          <cell r="J1">
            <v>1.7453292519943295E-2</v>
          </cell>
        </row>
      </sheetData>
      <sheetData sheetId="16673">
        <row r="1">
          <cell r="J1">
            <v>1.7453292519943295E-2</v>
          </cell>
        </row>
      </sheetData>
      <sheetData sheetId="16674">
        <row r="1">
          <cell r="J1">
            <v>1.7453292519943295E-2</v>
          </cell>
        </row>
      </sheetData>
      <sheetData sheetId="16675"/>
      <sheetData sheetId="16676"/>
      <sheetData sheetId="16677">
        <row r="1">
          <cell r="J1">
            <v>1.7453292519943295E-2</v>
          </cell>
        </row>
      </sheetData>
      <sheetData sheetId="16678">
        <row r="1">
          <cell r="J1">
            <v>1.7453292519943295E-2</v>
          </cell>
        </row>
      </sheetData>
      <sheetData sheetId="16679">
        <row r="1">
          <cell r="J1">
            <v>1.7453292519943295E-2</v>
          </cell>
        </row>
      </sheetData>
      <sheetData sheetId="16680"/>
      <sheetData sheetId="16681">
        <row r="1">
          <cell r="J1">
            <v>1.7453292519943295E-2</v>
          </cell>
        </row>
      </sheetData>
      <sheetData sheetId="16682">
        <row r="1">
          <cell r="J1">
            <v>1.7453292519943295E-2</v>
          </cell>
        </row>
      </sheetData>
      <sheetData sheetId="16683">
        <row r="1">
          <cell r="J1">
            <v>1.7453292519943295E-2</v>
          </cell>
        </row>
      </sheetData>
      <sheetData sheetId="16684">
        <row r="1">
          <cell r="J1">
            <v>1.7453292519943295E-2</v>
          </cell>
        </row>
      </sheetData>
      <sheetData sheetId="16685">
        <row r="1">
          <cell r="J1">
            <v>1.7453292519943295E-2</v>
          </cell>
        </row>
      </sheetData>
      <sheetData sheetId="16686">
        <row r="1">
          <cell r="J1">
            <v>1.7453292519943295E-2</v>
          </cell>
        </row>
      </sheetData>
      <sheetData sheetId="16687">
        <row r="1">
          <cell r="J1">
            <v>1.7453292519943295E-2</v>
          </cell>
        </row>
      </sheetData>
      <sheetData sheetId="16688">
        <row r="1">
          <cell r="J1">
            <v>1.7453292519943295E-2</v>
          </cell>
        </row>
      </sheetData>
      <sheetData sheetId="16689">
        <row r="1">
          <cell r="J1">
            <v>1.7453292519943295E-2</v>
          </cell>
        </row>
      </sheetData>
      <sheetData sheetId="16690">
        <row r="1">
          <cell r="J1">
            <v>1.7453292519943295E-2</v>
          </cell>
        </row>
      </sheetData>
      <sheetData sheetId="16691">
        <row r="1">
          <cell r="J1">
            <v>1.7453292519943295E-2</v>
          </cell>
        </row>
      </sheetData>
      <sheetData sheetId="16692">
        <row r="1">
          <cell r="J1">
            <v>1.7453292519943295E-2</v>
          </cell>
        </row>
      </sheetData>
      <sheetData sheetId="16693">
        <row r="1">
          <cell r="J1">
            <v>1.7453292519943295E-2</v>
          </cell>
        </row>
      </sheetData>
      <sheetData sheetId="16694" refreshError="1"/>
      <sheetData sheetId="16695">
        <row r="1">
          <cell r="J1">
            <v>1.7453292519943295E-2</v>
          </cell>
        </row>
      </sheetData>
      <sheetData sheetId="16696" refreshError="1"/>
      <sheetData sheetId="16697" refreshError="1"/>
      <sheetData sheetId="16698">
        <row r="1">
          <cell r="J1">
            <v>1.7453292519943295E-2</v>
          </cell>
        </row>
      </sheetData>
      <sheetData sheetId="16699">
        <row r="1">
          <cell r="J1">
            <v>1.7453292519943295E-2</v>
          </cell>
        </row>
      </sheetData>
      <sheetData sheetId="16700">
        <row r="1">
          <cell r="J1">
            <v>1.7453292519943295E-2</v>
          </cell>
        </row>
      </sheetData>
      <sheetData sheetId="16701" refreshError="1"/>
      <sheetData sheetId="16702" refreshError="1"/>
      <sheetData sheetId="16703" refreshError="1"/>
      <sheetData sheetId="16704">
        <row r="1">
          <cell r="J1">
            <v>1.7453292519943295E-2</v>
          </cell>
        </row>
      </sheetData>
      <sheetData sheetId="16705" refreshError="1"/>
      <sheetData sheetId="16706">
        <row r="1">
          <cell r="J1">
            <v>1.7453292519943295E-2</v>
          </cell>
        </row>
      </sheetData>
      <sheetData sheetId="16707">
        <row r="1">
          <cell r="J1">
            <v>1.7453292519943295E-2</v>
          </cell>
        </row>
      </sheetData>
      <sheetData sheetId="16708">
        <row r="1">
          <cell r="J1">
            <v>1.7453292519943295E-2</v>
          </cell>
        </row>
      </sheetData>
      <sheetData sheetId="16709">
        <row r="1">
          <cell r="J1">
            <v>1.7453292519943295E-2</v>
          </cell>
        </row>
      </sheetData>
      <sheetData sheetId="16710">
        <row r="1">
          <cell r="J1">
            <v>1.7453292519943295E-2</v>
          </cell>
        </row>
      </sheetData>
      <sheetData sheetId="16711"/>
      <sheetData sheetId="16712">
        <row r="1">
          <cell r="J1">
            <v>1.7453292519943295E-2</v>
          </cell>
        </row>
      </sheetData>
      <sheetData sheetId="16713">
        <row r="1">
          <cell r="J1">
            <v>1.7453292519943295E-2</v>
          </cell>
        </row>
      </sheetData>
      <sheetData sheetId="16714">
        <row r="1">
          <cell r="J1">
            <v>1.7453292519943295E-2</v>
          </cell>
        </row>
      </sheetData>
      <sheetData sheetId="16715">
        <row r="1">
          <cell r="J1">
            <v>1.7453292519943295E-2</v>
          </cell>
        </row>
      </sheetData>
      <sheetData sheetId="16716">
        <row r="1">
          <cell r="J1">
            <v>1.7453292519943295E-2</v>
          </cell>
        </row>
      </sheetData>
      <sheetData sheetId="16717">
        <row r="1">
          <cell r="J1">
            <v>1.7453292519943295E-2</v>
          </cell>
        </row>
      </sheetData>
      <sheetData sheetId="16718">
        <row r="1">
          <cell r="J1">
            <v>1.7453292519943295E-2</v>
          </cell>
        </row>
      </sheetData>
      <sheetData sheetId="16719">
        <row r="1">
          <cell r="J1">
            <v>1.7453292519943295E-2</v>
          </cell>
        </row>
      </sheetData>
      <sheetData sheetId="16720">
        <row r="1">
          <cell r="J1">
            <v>1.7453292519943295E-2</v>
          </cell>
        </row>
      </sheetData>
      <sheetData sheetId="16721">
        <row r="1">
          <cell r="J1">
            <v>1.7453292519943295E-2</v>
          </cell>
        </row>
      </sheetData>
      <sheetData sheetId="16722">
        <row r="1">
          <cell r="J1">
            <v>1.7453292519943295E-2</v>
          </cell>
        </row>
      </sheetData>
      <sheetData sheetId="16723">
        <row r="1">
          <cell r="J1">
            <v>1.7453292519943295E-2</v>
          </cell>
        </row>
      </sheetData>
      <sheetData sheetId="16724">
        <row r="1">
          <cell r="J1">
            <v>1.7453292519943295E-2</v>
          </cell>
        </row>
      </sheetData>
      <sheetData sheetId="16725">
        <row r="1">
          <cell r="J1">
            <v>1.7453292519943295E-2</v>
          </cell>
        </row>
      </sheetData>
      <sheetData sheetId="16726">
        <row r="1">
          <cell r="J1">
            <v>1.7453292519943295E-2</v>
          </cell>
        </row>
      </sheetData>
      <sheetData sheetId="16727">
        <row r="1">
          <cell r="J1">
            <v>1.7453292519943295E-2</v>
          </cell>
        </row>
      </sheetData>
      <sheetData sheetId="16728">
        <row r="1">
          <cell r="J1">
            <v>1.7453292519943295E-2</v>
          </cell>
        </row>
      </sheetData>
      <sheetData sheetId="16729" refreshError="1"/>
      <sheetData sheetId="16730">
        <row r="1">
          <cell r="J1">
            <v>1.7453292519943295E-2</v>
          </cell>
        </row>
      </sheetData>
      <sheetData sheetId="16731">
        <row r="1">
          <cell r="J1">
            <v>1.7453292519943295E-2</v>
          </cell>
        </row>
      </sheetData>
      <sheetData sheetId="16732" refreshError="1"/>
      <sheetData sheetId="16733" refreshError="1"/>
      <sheetData sheetId="16734" refreshError="1"/>
      <sheetData sheetId="16735">
        <row r="1">
          <cell r="J1">
            <v>1.7453292519943295E-2</v>
          </cell>
        </row>
      </sheetData>
      <sheetData sheetId="16736">
        <row r="1">
          <cell r="J1">
            <v>1.7453292519943295E-2</v>
          </cell>
        </row>
      </sheetData>
      <sheetData sheetId="16737">
        <row r="1">
          <cell r="J1">
            <v>1.7453292519943295E-2</v>
          </cell>
        </row>
      </sheetData>
      <sheetData sheetId="16738" refreshError="1"/>
      <sheetData sheetId="16739" refreshError="1"/>
      <sheetData sheetId="16740" refreshError="1"/>
      <sheetData sheetId="16741">
        <row r="1">
          <cell r="J1">
            <v>1.7453292519943295E-2</v>
          </cell>
        </row>
      </sheetData>
      <sheetData sheetId="16742" refreshError="1"/>
      <sheetData sheetId="16743">
        <row r="1">
          <cell r="J1">
            <v>1.7453292519943295E-2</v>
          </cell>
        </row>
      </sheetData>
      <sheetData sheetId="16744">
        <row r="1">
          <cell r="J1">
            <v>1.7453292519943295E-2</v>
          </cell>
        </row>
      </sheetData>
      <sheetData sheetId="16745">
        <row r="1">
          <cell r="J1">
            <v>1.7453292519943295E-2</v>
          </cell>
        </row>
      </sheetData>
      <sheetData sheetId="16746"/>
      <sheetData sheetId="16747"/>
      <sheetData sheetId="16748">
        <row r="1">
          <cell r="J1">
            <v>1.7453292519943295E-2</v>
          </cell>
        </row>
      </sheetData>
      <sheetData sheetId="16749">
        <row r="1">
          <cell r="J1">
            <v>1.7453292519943295E-2</v>
          </cell>
        </row>
      </sheetData>
      <sheetData sheetId="16750"/>
      <sheetData sheetId="16751">
        <row r="1">
          <cell r="J1">
            <v>1.7453292519943295E-2</v>
          </cell>
        </row>
      </sheetData>
      <sheetData sheetId="16752">
        <row r="1">
          <cell r="J1">
            <v>1.7453292519943295E-2</v>
          </cell>
        </row>
      </sheetData>
      <sheetData sheetId="16753">
        <row r="1">
          <cell r="J1">
            <v>1.7453292519943295E-2</v>
          </cell>
        </row>
      </sheetData>
      <sheetData sheetId="16754">
        <row r="1">
          <cell r="J1">
            <v>1.7453292519943295E-2</v>
          </cell>
        </row>
      </sheetData>
      <sheetData sheetId="16755"/>
      <sheetData sheetId="16756"/>
      <sheetData sheetId="16757">
        <row r="1">
          <cell r="J1">
            <v>1.7453292519943295E-2</v>
          </cell>
        </row>
      </sheetData>
      <sheetData sheetId="16758">
        <row r="1">
          <cell r="J1">
            <v>1.7453292519943295E-2</v>
          </cell>
        </row>
      </sheetData>
      <sheetData sheetId="16759">
        <row r="1">
          <cell r="J1">
            <v>1.7453292519943295E-2</v>
          </cell>
        </row>
      </sheetData>
      <sheetData sheetId="16760">
        <row r="1">
          <cell r="J1">
            <v>1.7453292519943295E-2</v>
          </cell>
        </row>
      </sheetData>
      <sheetData sheetId="16761">
        <row r="1">
          <cell r="J1">
            <v>1.7453292519943295E-2</v>
          </cell>
        </row>
      </sheetData>
      <sheetData sheetId="16762">
        <row r="1">
          <cell r="J1">
            <v>1.7453292519943295E-2</v>
          </cell>
        </row>
      </sheetData>
      <sheetData sheetId="16763">
        <row r="1">
          <cell r="J1">
            <v>1.7453292519943295E-2</v>
          </cell>
        </row>
      </sheetData>
      <sheetData sheetId="16764">
        <row r="1">
          <cell r="J1">
            <v>1.7453292519943295E-2</v>
          </cell>
        </row>
      </sheetData>
      <sheetData sheetId="16765">
        <row r="1">
          <cell r="J1">
            <v>1.7453292519943295E-2</v>
          </cell>
        </row>
      </sheetData>
      <sheetData sheetId="16766">
        <row r="1">
          <cell r="J1">
            <v>1.7453292519943295E-2</v>
          </cell>
        </row>
      </sheetData>
      <sheetData sheetId="16767" refreshError="1"/>
      <sheetData sheetId="16768">
        <row r="1">
          <cell r="J1">
            <v>1.7453292519943295E-2</v>
          </cell>
        </row>
      </sheetData>
      <sheetData sheetId="16769" refreshError="1"/>
      <sheetData sheetId="16770" refreshError="1"/>
      <sheetData sheetId="16771">
        <row r="1">
          <cell r="J1">
            <v>1.7453292519943295E-2</v>
          </cell>
        </row>
      </sheetData>
      <sheetData sheetId="16772">
        <row r="1">
          <cell r="J1">
            <v>1.7453292519943295E-2</v>
          </cell>
        </row>
      </sheetData>
      <sheetData sheetId="16773">
        <row r="1">
          <cell r="J1">
            <v>1.7453292519943295E-2</v>
          </cell>
        </row>
      </sheetData>
      <sheetData sheetId="16774">
        <row r="1">
          <cell r="J1">
            <v>1.7453292519943295E-2</v>
          </cell>
        </row>
      </sheetData>
      <sheetData sheetId="16775">
        <row r="1">
          <cell r="J1">
            <v>1.7453292519943295E-2</v>
          </cell>
        </row>
      </sheetData>
      <sheetData sheetId="16776" refreshError="1"/>
      <sheetData sheetId="16777">
        <row r="1">
          <cell r="J1">
            <v>1.7453292519943295E-2</v>
          </cell>
        </row>
      </sheetData>
      <sheetData sheetId="16778" refreshError="1"/>
      <sheetData sheetId="16779">
        <row r="1">
          <cell r="J1">
            <v>1.7453292519943295E-2</v>
          </cell>
        </row>
      </sheetData>
      <sheetData sheetId="16780">
        <row r="1">
          <cell r="J1">
            <v>1.7453292519943295E-2</v>
          </cell>
        </row>
      </sheetData>
      <sheetData sheetId="16781" refreshError="1"/>
      <sheetData sheetId="16782" refreshError="1"/>
      <sheetData sheetId="16783" refreshError="1"/>
      <sheetData sheetId="16784">
        <row r="1">
          <cell r="J1">
            <v>1.7453292519943295E-2</v>
          </cell>
        </row>
      </sheetData>
      <sheetData sheetId="16785">
        <row r="1">
          <cell r="J1">
            <v>1.7453292519943295E-2</v>
          </cell>
        </row>
      </sheetData>
      <sheetData sheetId="16786">
        <row r="1">
          <cell r="J1">
            <v>1.7453292519943295E-2</v>
          </cell>
        </row>
      </sheetData>
      <sheetData sheetId="16787">
        <row r="1">
          <cell r="J1">
            <v>1.7453292519943295E-2</v>
          </cell>
        </row>
      </sheetData>
      <sheetData sheetId="16788">
        <row r="1">
          <cell r="J1">
            <v>1.7453292519943295E-2</v>
          </cell>
        </row>
      </sheetData>
      <sheetData sheetId="16789">
        <row r="1">
          <cell r="J1">
            <v>1.7453292519943295E-2</v>
          </cell>
        </row>
      </sheetData>
      <sheetData sheetId="16790">
        <row r="1">
          <cell r="J1">
            <v>1.7453292519943295E-2</v>
          </cell>
        </row>
      </sheetData>
      <sheetData sheetId="16791">
        <row r="1">
          <cell r="J1">
            <v>1.7453292519943295E-2</v>
          </cell>
        </row>
      </sheetData>
      <sheetData sheetId="16792">
        <row r="1">
          <cell r="J1">
            <v>1.7453292519943295E-2</v>
          </cell>
        </row>
      </sheetData>
      <sheetData sheetId="16793">
        <row r="1">
          <cell r="J1">
            <v>1.7453292519943295E-2</v>
          </cell>
        </row>
      </sheetData>
      <sheetData sheetId="16794">
        <row r="1">
          <cell r="J1">
            <v>1.7453292519943295E-2</v>
          </cell>
        </row>
      </sheetData>
      <sheetData sheetId="16795">
        <row r="1">
          <cell r="J1">
            <v>1.7453292519943295E-2</v>
          </cell>
        </row>
      </sheetData>
      <sheetData sheetId="16796">
        <row r="1">
          <cell r="J1">
            <v>1.7453292519943295E-2</v>
          </cell>
        </row>
      </sheetData>
      <sheetData sheetId="16797">
        <row r="1">
          <cell r="J1">
            <v>1.7453292519943295E-2</v>
          </cell>
        </row>
      </sheetData>
      <sheetData sheetId="16798">
        <row r="1">
          <cell r="J1">
            <v>1.7453292519943295E-2</v>
          </cell>
        </row>
      </sheetData>
      <sheetData sheetId="16799">
        <row r="1">
          <cell r="J1">
            <v>1.7453292519943295E-2</v>
          </cell>
        </row>
      </sheetData>
      <sheetData sheetId="16800">
        <row r="1">
          <cell r="J1">
            <v>1.7453292519943295E-2</v>
          </cell>
        </row>
      </sheetData>
      <sheetData sheetId="16801">
        <row r="1">
          <cell r="J1">
            <v>1.7453292519943295E-2</v>
          </cell>
        </row>
      </sheetData>
      <sheetData sheetId="16802">
        <row r="1">
          <cell r="J1">
            <v>1.7453292519943295E-2</v>
          </cell>
        </row>
      </sheetData>
      <sheetData sheetId="16803">
        <row r="1">
          <cell r="J1">
            <v>1.7453292519943295E-2</v>
          </cell>
        </row>
      </sheetData>
      <sheetData sheetId="16804" refreshError="1"/>
      <sheetData sheetId="16805" refreshError="1"/>
      <sheetData sheetId="16806">
        <row r="1">
          <cell r="J1">
            <v>1.7453292519943295E-2</v>
          </cell>
        </row>
      </sheetData>
      <sheetData sheetId="16807">
        <row r="1">
          <cell r="J1">
            <v>1.7453292519943295E-2</v>
          </cell>
        </row>
      </sheetData>
      <sheetData sheetId="16808">
        <row r="1">
          <cell r="J1">
            <v>1.7453292519943295E-2</v>
          </cell>
        </row>
      </sheetData>
      <sheetData sheetId="16809" refreshError="1"/>
      <sheetData sheetId="16810">
        <row r="1">
          <cell r="J1">
            <v>1.7453292519943295E-2</v>
          </cell>
        </row>
      </sheetData>
      <sheetData sheetId="16811">
        <row r="1">
          <cell r="J1">
            <v>1.7453292519943295E-2</v>
          </cell>
        </row>
      </sheetData>
      <sheetData sheetId="16812" refreshError="1"/>
      <sheetData sheetId="16813" refreshError="1"/>
      <sheetData sheetId="16814">
        <row r="1">
          <cell r="J1">
            <v>1.7453292519943295E-2</v>
          </cell>
        </row>
      </sheetData>
      <sheetData sheetId="16815">
        <row r="1">
          <cell r="J1">
            <v>1.7453292519943295E-2</v>
          </cell>
        </row>
      </sheetData>
      <sheetData sheetId="16816">
        <row r="1">
          <cell r="J1">
            <v>1.7453292519943295E-2</v>
          </cell>
        </row>
      </sheetData>
      <sheetData sheetId="16817" refreshError="1"/>
      <sheetData sheetId="16818" refreshError="1"/>
      <sheetData sheetId="16819" refreshError="1"/>
      <sheetData sheetId="16820"/>
      <sheetData sheetId="16821" refreshError="1"/>
      <sheetData sheetId="16822">
        <row r="1">
          <cell r="J1">
            <v>1.7453292519943295E-2</v>
          </cell>
        </row>
      </sheetData>
      <sheetData sheetId="16823">
        <row r="1">
          <cell r="J1">
            <v>1.7453292519943295E-2</v>
          </cell>
        </row>
      </sheetData>
      <sheetData sheetId="16824">
        <row r="1">
          <cell r="J1">
            <v>1.7453292519943295E-2</v>
          </cell>
        </row>
      </sheetData>
      <sheetData sheetId="16825">
        <row r="1">
          <cell r="J1">
            <v>1.7453292519943295E-2</v>
          </cell>
        </row>
      </sheetData>
      <sheetData sheetId="16826">
        <row r="1">
          <cell r="J1">
            <v>1.7453292519943295E-2</v>
          </cell>
        </row>
      </sheetData>
      <sheetData sheetId="16827"/>
      <sheetData sheetId="16828"/>
      <sheetData sheetId="16829">
        <row r="1">
          <cell r="J1">
            <v>1.7453292519943295E-2</v>
          </cell>
        </row>
      </sheetData>
      <sheetData sheetId="16830">
        <row r="1">
          <cell r="J1">
            <v>1.7453292519943295E-2</v>
          </cell>
        </row>
      </sheetData>
      <sheetData sheetId="16831">
        <row r="1">
          <cell r="J1">
            <v>1.7453292519943295E-2</v>
          </cell>
        </row>
      </sheetData>
      <sheetData sheetId="16832">
        <row r="1">
          <cell r="J1">
            <v>1.7453292519943295E-2</v>
          </cell>
        </row>
      </sheetData>
      <sheetData sheetId="16833">
        <row r="1">
          <cell r="J1">
            <v>1.7453292519943295E-2</v>
          </cell>
        </row>
      </sheetData>
      <sheetData sheetId="16834">
        <row r="1">
          <cell r="J1">
            <v>1.7453292519943295E-2</v>
          </cell>
        </row>
      </sheetData>
      <sheetData sheetId="16835"/>
      <sheetData sheetId="16836"/>
      <sheetData sheetId="16837">
        <row r="1">
          <cell r="J1">
            <v>1.7453292519943295E-2</v>
          </cell>
        </row>
      </sheetData>
      <sheetData sheetId="16838">
        <row r="1">
          <cell r="J1">
            <v>1.7453292519943295E-2</v>
          </cell>
        </row>
      </sheetData>
      <sheetData sheetId="16839">
        <row r="1">
          <cell r="J1">
            <v>1.7453292519943295E-2</v>
          </cell>
        </row>
      </sheetData>
      <sheetData sheetId="16840">
        <row r="1">
          <cell r="J1">
            <v>1.7453292519943295E-2</v>
          </cell>
        </row>
      </sheetData>
      <sheetData sheetId="16841">
        <row r="1">
          <cell r="J1">
            <v>1.7453292519943295E-2</v>
          </cell>
        </row>
      </sheetData>
      <sheetData sheetId="16842">
        <row r="1">
          <cell r="J1">
            <v>1.7453292519943295E-2</v>
          </cell>
        </row>
      </sheetData>
      <sheetData sheetId="16843">
        <row r="1">
          <cell r="J1">
            <v>1.7453292519943295E-2</v>
          </cell>
        </row>
      </sheetData>
      <sheetData sheetId="16844" refreshError="1"/>
      <sheetData sheetId="16845" refreshError="1"/>
      <sheetData sheetId="16846">
        <row r="1">
          <cell r="J1">
            <v>1.7453292519943295E-2</v>
          </cell>
        </row>
      </sheetData>
      <sheetData sheetId="16847">
        <row r="1">
          <cell r="J1">
            <v>1.7453292519943295E-2</v>
          </cell>
        </row>
      </sheetData>
      <sheetData sheetId="16848" refreshError="1"/>
      <sheetData sheetId="16849">
        <row r="1">
          <cell r="J1">
            <v>1.7453292519943295E-2</v>
          </cell>
        </row>
      </sheetData>
      <sheetData sheetId="16850">
        <row r="1">
          <cell r="J1">
            <v>1.7453292519943295E-2</v>
          </cell>
        </row>
      </sheetData>
      <sheetData sheetId="16851" refreshError="1"/>
      <sheetData sheetId="16852" refreshError="1"/>
      <sheetData sheetId="16853" refreshError="1"/>
      <sheetData sheetId="16854">
        <row r="1">
          <cell r="J1">
            <v>1.7453292519943295E-2</v>
          </cell>
        </row>
      </sheetData>
      <sheetData sheetId="16855">
        <row r="1">
          <cell r="J1">
            <v>1.7453292519943295E-2</v>
          </cell>
        </row>
      </sheetData>
      <sheetData sheetId="16856">
        <row r="1">
          <cell r="J1">
            <v>1.7453292519943295E-2</v>
          </cell>
        </row>
      </sheetData>
      <sheetData sheetId="16857">
        <row r="1">
          <cell r="J1">
            <v>1.7453292519943295E-2</v>
          </cell>
        </row>
      </sheetData>
      <sheetData sheetId="16858">
        <row r="1">
          <cell r="J1">
            <v>1.7453292519943295E-2</v>
          </cell>
        </row>
      </sheetData>
      <sheetData sheetId="16859">
        <row r="1">
          <cell r="J1">
            <v>1.7453292519943295E-2</v>
          </cell>
        </row>
      </sheetData>
      <sheetData sheetId="16860">
        <row r="1">
          <cell r="J1">
            <v>1.7453292519943295E-2</v>
          </cell>
        </row>
      </sheetData>
      <sheetData sheetId="16861">
        <row r="1">
          <cell r="J1">
            <v>1.7453292519943295E-2</v>
          </cell>
        </row>
      </sheetData>
      <sheetData sheetId="16862">
        <row r="1">
          <cell r="J1">
            <v>1.7453292519943295E-2</v>
          </cell>
        </row>
      </sheetData>
      <sheetData sheetId="16863">
        <row r="1">
          <cell r="J1">
            <v>1.7453292519943295E-2</v>
          </cell>
        </row>
      </sheetData>
      <sheetData sheetId="16864">
        <row r="1">
          <cell r="J1">
            <v>1.7453292519943295E-2</v>
          </cell>
        </row>
      </sheetData>
      <sheetData sheetId="16865">
        <row r="1">
          <cell r="J1">
            <v>1.7453292519943295E-2</v>
          </cell>
        </row>
      </sheetData>
      <sheetData sheetId="16866">
        <row r="1">
          <cell r="J1">
            <v>1.7453292519943295E-2</v>
          </cell>
        </row>
      </sheetData>
      <sheetData sheetId="16867">
        <row r="1">
          <cell r="J1">
            <v>1.7453292519943295E-2</v>
          </cell>
        </row>
      </sheetData>
      <sheetData sheetId="16868">
        <row r="1">
          <cell r="J1">
            <v>1.7453292519943295E-2</v>
          </cell>
        </row>
      </sheetData>
      <sheetData sheetId="16869">
        <row r="1">
          <cell r="J1">
            <v>1.7453292519943295E-2</v>
          </cell>
        </row>
      </sheetData>
      <sheetData sheetId="16870">
        <row r="1">
          <cell r="J1">
            <v>1.7453292519943295E-2</v>
          </cell>
        </row>
      </sheetData>
      <sheetData sheetId="16871">
        <row r="1">
          <cell r="J1">
            <v>1.7453292519943295E-2</v>
          </cell>
        </row>
      </sheetData>
      <sheetData sheetId="16872">
        <row r="1">
          <cell r="J1">
            <v>1.7453292519943295E-2</v>
          </cell>
        </row>
      </sheetData>
      <sheetData sheetId="16873"/>
      <sheetData sheetId="16874" refreshError="1"/>
      <sheetData sheetId="16875" refreshError="1"/>
      <sheetData sheetId="16876">
        <row r="1">
          <cell r="J1">
            <v>1.7453292519943295E-2</v>
          </cell>
        </row>
      </sheetData>
      <sheetData sheetId="16877">
        <row r="1">
          <cell r="J1">
            <v>1.7453292519943295E-2</v>
          </cell>
        </row>
      </sheetData>
      <sheetData sheetId="16878">
        <row r="1">
          <cell r="J1">
            <v>1.7453292519943295E-2</v>
          </cell>
        </row>
      </sheetData>
      <sheetData sheetId="16879" refreshError="1"/>
      <sheetData sheetId="16880" refreshError="1"/>
      <sheetData sheetId="16881" refreshError="1"/>
      <sheetData sheetId="16882"/>
      <sheetData sheetId="16883" refreshError="1"/>
      <sheetData sheetId="16884">
        <row r="1">
          <cell r="J1">
            <v>1.7453292519943295E-2</v>
          </cell>
        </row>
      </sheetData>
      <sheetData sheetId="16885">
        <row r="1">
          <cell r="J1">
            <v>1.7453292519943295E-2</v>
          </cell>
        </row>
      </sheetData>
      <sheetData sheetId="16886">
        <row r="1">
          <cell r="J1">
            <v>1.7453292519943295E-2</v>
          </cell>
        </row>
      </sheetData>
      <sheetData sheetId="16887"/>
      <sheetData sheetId="16888"/>
      <sheetData sheetId="16889">
        <row r="2">
          <cell r="B2">
            <v>1</v>
          </cell>
        </row>
      </sheetData>
      <sheetData sheetId="16890">
        <row r="1">
          <cell r="J1">
            <v>1.7453292519943295E-2</v>
          </cell>
        </row>
      </sheetData>
      <sheetData sheetId="16891"/>
      <sheetData sheetId="16892">
        <row r="1">
          <cell r="J1">
            <v>1.7453292519943295E-2</v>
          </cell>
        </row>
      </sheetData>
      <sheetData sheetId="16893">
        <row r="1">
          <cell r="J1">
            <v>1.7453292519943295E-2</v>
          </cell>
        </row>
      </sheetData>
      <sheetData sheetId="16894">
        <row r="1">
          <cell r="J1">
            <v>1.7453292519943295E-2</v>
          </cell>
        </row>
      </sheetData>
      <sheetData sheetId="16895">
        <row r="1">
          <cell r="J1">
            <v>1.7453292519943295E-2</v>
          </cell>
        </row>
      </sheetData>
      <sheetData sheetId="16896"/>
      <sheetData sheetId="16897"/>
      <sheetData sheetId="16898"/>
      <sheetData sheetId="16899">
        <row r="1">
          <cell r="J1">
            <v>1.7453292519943295E-2</v>
          </cell>
        </row>
      </sheetData>
      <sheetData sheetId="16900">
        <row r="1">
          <cell r="J1">
            <v>1.7453292519943295E-2</v>
          </cell>
        </row>
      </sheetData>
      <sheetData sheetId="16901">
        <row r="1">
          <cell r="J1">
            <v>1.7453292519943295E-2</v>
          </cell>
        </row>
      </sheetData>
      <sheetData sheetId="16902">
        <row r="1">
          <cell r="J1">
            <v>1.7453292519943295E-2</v>
          </cell>
        </row>
      </sheetData>
      <sheetData sheetId="16903">
        <row r="1">
          <cell r="J1">
            <v>1.7453292519943295E-2</v>
          </cell>
        </row>
      </sheetData>
      <sheetData sheetId="16904"/>
      <sheetData sheetId="16905">
        <row r="1">
          <cell r="J1">
            <v>1.7453292519943295E-2</v>
          </cell>
        </row>
      </sheetData>
      <sheetData sheetId="16906" refreshError="1"/>
      <sheetData sheetId="16907" refreshError="1"/>
      <sheetData sheetId="16908">
        <row r="1">
          <cell r="J1">
            <v>1.7453292519943295E-2</v>
          </cell>
        </row>
      </sheetData>
      <sheetData sheetId="16909">
        <row r="1">
          <cell r="J1">
            <v>1.7453292519943295E-2</v>
          </cell>
        </row>
      </sheetData>
      <sheetData sheetId="16910" refreshError="1"/>
      <sheetData sheetId="16911"/>
      <sheetData sheetId="16912">
        <row r="1">
          <cell r="J1">
            <v>1.7453292519943295E-2</v>
          </cell>
        </row>
      </sheetData>
      <sheetData sheetId="16913" refreshError="1"/>
      <sheetData sheetId="16914" refreshError="1"/>
      <sheetData sheetId="16915">
        <row r="1">
          <cell r="J1">
            <v>1.7453292519943295E-2</v>
          </cell>
        </row>
      </sheetData>
      <sheetData sheetId="16916">
        <row r="1">
          <cell r="J1">
            <v>1.7453292519943295E-2</v>
          </cell>
        </row>
      </sheetData>
      <sheetData sheetId="16917">
        <row r="1">
          <cell r="J1">
            <v>1.7453292519943295E-2</v>
          </cell>
        </row>
      </sheetData>
      <sheetData sheetId="16918" refreshError="1"/>
      <sheetData sheetId="16919">
        <row r="1">
          <cell r="J1">
            <v>1.7453292519943295E-2</v>
          </cell>
        </row>
      </sheetData>
      <sheetData sheetId="16920">
        <row r="1">
          <cell r="J1">
            <v>1.7453292519943295E-2</v>
          </cell>
        </row>
      </sheetData>
      <sheetData sheetId="16921" refreshError="1"/>
      <sheetData sheetId="16922" refreshError="1"/>
      <sheetData sheetId="16923">
        <row r="1">
          <cell r="J1">
            <v>1.7453292519943295E-2</v>
          </cell>
        </row>
      </sheetData>
      <sheetData sheetId="16924">
        <row r="1">
          <cell r="J1">
            <v>1.7453292519943295E-2</v>
          </cell>
        </row>
      </sheetData>
      <sheetData sheetId="16925">
        <row r="1">
          <cell r="J1">
            <v>1.7453292519943295E-2</v>
          </cell>
        </row>
      </sheetData>
      <sheetData sheetId="16926" refreshError="1"/>
      <sheetData sheetId="16927" refreshError="1"/>
      <sheetData sheetId="16928" refreshError="1"/>
      <sheetData sheetId="16929">
        <row r="1">
          <cell r="J1">
            <v>1.7453292519943295E-2</v>
          </cell>
        </row>
      </sheetData>
      <sheetData sheetId="16930">
        <row r="1">
          <cell r="J1">
            <v>1.7453292519943295E-2</v>
          </cell>
        </row>
      </sheetData>
      <sheetData sheetId="16931">
        <row r="1">
          <cell r="J1">
            <v>1.7453292519943295E-2</v>
          </cell>
        </row>
      </sheetData>
      <sheetData sheetId="16932" refreshError="1"/>
      <sheetData sheetId="16933" refreshError="1"/>
      <sheetData sheetId="16934" refreshError="1"/>
      <sheetData sheetId="16935" refreshError="1"/>
      <sheetData sheetId="16936">
        <row r="1">
          <cell r="J1">
            <v>1.7453292519943295E-2</v>
          </cell>
        </row>
      </sheetData>
      <sheetData sheetId="16937">
        <row r="1">
          <cell r="J1">
            <v>1.7453292519943295E-2</v>
          </cell>
        </row>
      </sheetData>
      <sheetData sheetId="16938" refreshError="1"/>
      <sheetData sheetId="16939">
        <row r="1">
          <cell r="J1">
            <v>1.7453292519943295E-2</v>
          </cell>
        </row>
      </sheetData>
      <sheetData sheetId="16940">
        <row r="1">
          <cell r="J1">
            <v>1.7453292519943295E-2</v>
          </cell>
        </row>
      </sheetData>
      <sheetData sheetId="16941">
        <row r="1">
          <cell r="J1">
            <v>1.7453292519943295E-2</v>
          </cell>
        </row>
      </sheetData>
      <sheetData sheetId="16942">
        <row r="1">
          <cell r="J1">
            <v>1.7453292519943295E-2</v>
          </cell>
        </row>
      </sheetData>
      <sheetData sheetId="16943" refreshError="1"/>
      <sheetData sheetId="16944" refreshError="1"/>
      <sheetData sheetId="16945">
        <row r="1">
          <cell r="J1">
            <v>1.7453292519943295E-2</v>
          </cell>
        </row>
      </sheetData>
      <sheetData sheetId="16946">
        <row r="1">
          <cell r="J1">
            <v>1.7453292519943295E-2</v>
          </cell>
        </row>
      </sheetData>
      <sheetData sheetId="16947">
        <row r="1">
          <cell r="J1">
            <v>1.7453292519943295E-2</v>
          </cell>
        </row>
      </sheetData>
      <sheetData sheetId="16948" refreshError="1"/>
      <sheetData sheetId="16949">
        <row r="1">
          <cell r="J1">
            <v>1.7453292519943295E-2</v>
          </cell>
        </row>
      </sheetData>
      <sheetData sheetId="16950">
        <row r="1">
          <cell r="J1">
            <v>1.7453292519943295E-2</v>
          </cell>
        </row>
      </sheetData>
      <sheetData sheetId="16951" refreshError="1"/>
      <sheetData sheetId="16952"/>
      <sheetData sheetId="16953">
        <row r="1">
          <cell r="J1">
            <v>1.7453292519943295E-2</v>
          </cell>
        </row>
      </sheetData>
      <sheetData sheetId="16954" refreshError="1"/>
      <sheetData sheetId="16955" refreshError="1"/>
      <sheetData sheetId="16956" refreshError="1"/>
      <sheetData sheetId="16957" refreshError="1"/>
      <sheetData sheetId="16958">
        <row r="1">
          <cell r="J1">
            <v>1.7453292519943295E-2</v>
          </cell>
        </row>
      </sheetData>
      <sheetData sheetId="16959" refreshError="1"/>
      <sheetData sheetId="16960" refreshError="1"/>
      <sheetData sheetId="16961">
        <row r="1">
          <cell r="J1">
            <v>1.7453292519943295E-2</v>
          </cell>
        </row>
      </sheetData>
      <sheetData sheetId="16962">
        <row r="1">
          <cell r="J1">
            <v>1.7453292519943295E-2</v>
          </cell>
        </row>
      </sheetData>
      <sheetData sheetId="16963">
        <row r="1">
          <cell r="J1">
            <v>1.7453292519943295E-2</v>
          </cell>
        </row>
      </sheetData>
      <sheetData sheetId="16964">
        <row r="1">
          <cell r="J1">
            <v>1.7453292519943295E-2</v>
          </cell>
        </row>
      </sheetData>
      <sheetData sheetId="16965" refreshError="1"/>
      <sheetData sheetId="16966"/>
      <sheetData sheetId="16967">
        <row r="1">
          <cell r="J1">
            <v>1.7453292519943295E-2</v>
          </cell>
        </row>
      </sheetData>
      <sheetData sheetId="16968">
        <row r="1">
          <cell r="J1">
            <v>1.7453292519943295E-2</v>
          </cell>
        </row>
      </sheetData>
      <sheetData sheetId="16969">
        <row r="1">
          <cell r="J1">
            <v>1.7453292519943295E-2</v>
          </cell>
        </row>
      </sheetData>
      <sheetData sheetId="16970" refreshError="1"/>
      <sheetData sheetId="16971">
        <row r="1">
          <cell r="J1">
            <v>1.7453292519943295E-2</v>
          </cell>
        </row>
      </sheetData>
      <sheetData sheetId="16972">
        <row r="1">
          <cell r="J1">
            <v>1.7453292519943295E-2</v>
          </cell>
        </row>
      </sheetData>
      <sheetData sheetId="16973">
        <row r="1">
          <cell r="J1">
            <v>1.7453292519943295E-2</v>
          </cell>
        </row>
      </sheetData>
      <sheetData sheetId="16974" refreshError="1"/>
      <sheetData sheetId="16975" refreshError="1"/>
      <sheetData sheetId="16976">
        <row r="1">
          <cell r="J1">
            <v>1.7453292519943295E-2</v>
          </cell>
        </row>
      </sheetData>
      <sheetData sheetId="16977">
        <row r="1">
          <cell r="J1">
            <v>1.7453292519943295E-2</v>
          </cell>
        </row>
      </sheetData>
      <sheetData sheetId="16978">
        <row r="1">
          <cell r="J1">
            <v>1.7453292519943295E-2</v>
          </cell>
        </row>
      </sheetData>
      <sheetData sheetId="16979" refreshError="1"/>
      <sheetData sheetId="16980" refreshError="1"/>
      <sheetData sheetId="16981" refreshError="1"/>
      <sheetData sheetId="16982">
        <row r="1">
          <cell r="J1">
            <v>1.7453292519943295E-2</v>
          </cell>
        </row>
      </sheetData>
      <sheetData sheetId="16983">
        <row r="1">
          <cell r="J1">
            <v>1.7453292519943295E-2</v>
          </cell>
        </row>
      </sheetData>
      <sheetData sheetId="16984" refreshError="1"/>
      <sheetData sheetId="16985" refreshError="1"/>
      <sheetData sheetId="16986" refreshError="1"/>
      <sheetData sheetId="16987"/>
      <sheetData sheetId="16988" refreshError="1"/>
      <sheetData sheetId="16989" refreshError="1"/>
      <sheetData sheetId="16990">
        <row r="1">
          <cell r="J1">
            <v>1.7453292519943295E-2</v>
          </cell>
        </row>
      </sheetData>
      <sheetData sheetId="16991">
        <row r="1">
          <cell r="J1">
            <v>1.7453292519943295E-2</v>
          </cell>
        </row>
      </sheetData>
      <sheetData sheetId="16992">
        <row r="1">
          <cell r="J1">
            <v>1.7453292519943295E-2</v>
          </cell>
        </row>
      </sheetData>
      <sheetData sheetId="16993" refreshError="1"/>
      <sheetData sheetId="16994">
        <row r="1">
          <cell r="J1">
            <v>1.7453292519943295E-2</v>
          </cell>
        </row>
      </sheetData>
      <sheetData sheetId="16995">
        <row r="1">
          <cell r="J1">
            <v>1.7453292519943295E-2</v>
          </cell>
        </row>
      </sheetData>
      <sheetData sheetId="16996"/>
      <sheetData sheetId="16997"/>
      <sheetData sheetId="16998">
        <row r="1">
          <cell r="J1">
            <v>1.7453292519943295E-2</v>
          </cell>
        </row>
      </sheetData>
      <sheetData sheetId="16999">
        <row r="1">
          <cell r="J1">
            <v>1.7453292519943295E-2</v>
          </cell>
        </row>
      </sheetData>
      <sheetData sheetId="17000">
        <row r="1">
          <cell r="J1">
            <v>1.7453292519943295E-2</v>
          </cell>
        </row>
      </sheetData>
      <sheetData sheetId="17001">
        <row r="1">
          <cell r="J1">
            <v>1.7453292519943295E-2</v>
          </cell>
        </row>
      </sheetData>
      <sheetData sheetId="17002">
        <row r="1">
          <cell r="J1">
            <v>1.7453292519943295E-2</v>
          </cell>
        </row>
      </sheetData>
      <sheetData sheetId="17003">
        <row r="1">
          <cell r="J1">
            <v>1.7453292519943295E-2</v>
          </cell>
        </row>
      </sheetData>
      <sheetData sheetId="17004">
        <row r="1">
          <cell r="J1">
            <v>1.7453292519943295E-2</v>
          </cell>
        </row>
      </sheetData>
      <sheetData sheetId="17005"/>
      <sheetData sheetId="17006">
        <row r="1">
          <cell r="J1">
            <v>1.7453292519943295E-2</v>
          </cell>
        </row>
      </sheetData>
      <sheetData sheetId="17007">
        <row r="1">
          <cell r="J1">
            <v>1.7453292519943295E-2</v>
          </cell>
        </row>
      </sheetData>
      <sheetData sheetId="17008">
        <row r="1">
          <cell r="J1">
            <v>1.7453292519943295E-2</v>
          </cell>
        </row>
      </sheetData>
      <sheetData sheetId="17009">
        <row r="1">
          <cell r="J1">
            <v>1.7453292519943295E-2</v>
          </cell>
        </row>
      </sheetData>
      <sheetData sheetId="17010">
        <row r="1">
          <cell r="J1">
            <v>1.7453292519943295E-2</v>
          </cell>
        </row>
      </sheetData>
      <sheetData sheetId="17011">
        <row r="1">
          <cell r="J1">
            <v>1.7453292519943295E-2</v>
          </cell>
        </row>
      </sheetData>
      <sheetData sheetId="17012">
        <row r="1">
          <cell r="J1">
            <v>1.7453292519943295E-2</v>
          </cell>
        </row>
      </sheetData>
      <sheetData sheetId="17013">
        <row r="1">
          <cell r="J1">
            <v>1.7453292519943295E-2</v>
          </cell>
        </row>
      </sheetData>
      <sheetData sheetId="17014">
        <row r="1">
          <cell r="J1">
            <v>1.7453292519943295E-2</v>
          </cell>
        </row>
      </sheetData>
      <sheetData sheetId="17015" refreshError="1"/>
      <sheetData sheetId="17016">
        <row r="1">
          <cell r="J1">
            <v>1.7453292519943295E-2</v>
          </cell>
        </row>
      </sheetData>
      <sheetData sheetId="17017" refreshError="1"/>
      <sheetData sheetId="17018" refreshError="1"/>
      <sheetData sheetId="17019">
        <row r="1">
          <cell r="J1">
            <v>1.7453292519943295E-2</v>
          </cell>
        </row>
      </sheetData>
      <sheetData sheetId="17020">
        <row r="1">
          <cell r="J1">
            <v>1.7453292519943295E-2</v>
          </cell>
        </row>
      </sheetData>
      <sheetData sheetId="17021">
        <row r="1">
          <cell r="J1">
            <v>1.7453292519943295E-2</v>
          </cell>
        </row>
      </sheetData>
      <sheetData sheetId="17022">
        <row r="1">
          <cell r="J1">
            <v>1.7453292519943295E-2</v>
          </cell>
        </row>
      </sheetData>
      <sheetData sheetId="17023" refreshError="1"/>
      <sheetData sheetId="17024" refreshError="1"/>
      <sheetData sheetId="17025">
        <row r="1">
          <cell r="J1">
            <v>1.7453292519943295E-2</v>
          </cell>
        </row>
      </sheetData>
      <sheetData sheetId="17026">
        <row r="1">
          <cell r="J1">
            <v>1.7453292519943295E-2</v>
          </cell>
        </row>
      </sheetData>
      <sheetData sheetId="17027">
        <row r="1">
          <cell r="J1">
            <v>1.7453292519943295E-2</v>
          </cell>
        </row>
      </sheetData>
      <sheetData sheetId="17028" refreshError="1"/>
      <sheetData sheetId="17029">
        <row r="1">
          <cell r="J1">
            <v>1.7453292519943295E-2</v>
          </cell>
        </row>
      </sheetData>
      <sheetData sheetId="17030">
        <row r="1">
          <cell r="J1">
            <v>1.7453292519943295E-2</v>
          </cell>
        </row>
      </sheetData>
      <sheetData sheetId="17031">
        <row r="1">
          <cell r="J1">
            <v>1.7453292519943295E-2</v>
          </cell>
        </row>
      </sheetData>
      <sheetData sheetId="17032" refreshError="1"/>
      <sheetData sheetId="17033" refreshError="1"/>
      <sheetData sheetId="17034">
        <row r="1">
          <cell r="J1">
            <v>1.7453292519943295E-2</v>
          </cell>
        </row>
      </sheetData>
      <sheetData sheetId="17035">
        <row r="1">
          <cell r="J1">
            <v>1.7453292519943295E-2</v>
          </cell>
        </row>
      </sheetData>
      <sheetData sheetId="17036">
        <row r="1">
          <cell r="J1">
            <v>1.7453292519943295E-2</v>
          </cell>
        </row>
      </sheetData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>
        <row r="1">
          <cell r="J1">
            <v>1.7453292519943295E-2</v>
          </cell>
        </row>
      </sheetData>
      <sheetData sheetId="17044">
        <row r="1">
          <cell r="J1">
            <v>1.7453292519943295E-2</v>
          </cell>
        </row>
      </sheetData>
      <sheetData sheetId="17045">
        <row r="1">
          <cell r="J1">
            <v>1.7453292519943295E-2</v>
          </cell>
        </row>
      </sheetData>
      <sheetData sheetId="17046">
        <row r="1">
          <cell r="J1">
            <v>1.7453292519943295E-2</v>
          </cell>
        </row>
      </sheetData>
      <sheetData sheetId="17047">
        <row r="1">
          <cell r="J1">
            <v>1.7453292519943295E-2</v>
          </cell>
        </row>
      </sheetData>
      <sheetData sheetId="17048">
        <row r="1">
          <cell r="J1">
            <v>1.7453292519943295E-2</v>
          </cell>
        </row>
      </sheetData>
      <sheetData sheetId="17049">
        <row r="1">
          <cell r="J1">
            <v>1.7453292519943295E-2</v>
          </cell>
        </row>
      </sheetData>
      <sheetData sheetId="17050">
        <row r="1">
          <cell r="J1">
            <v>1.7453292519943295E-2</v>
          </cell>
        </row>
      </sheetData>
      <sheetData sheetId="17051">
        <row r="1">
          <cell r="J1">
            <v>1.7453292519943295E-2</v>
          </cell>
        </row>
      </sheetData>
      <sheetData sheetId="17052">
        <row r="1">
          <cell r="J1">
            <v>1.7453292519943295E-2</v>
          </cell>
        </row>
      </sheetData>
      <sheetData sheetId="17053">
        <row r="1">
          <cell r="J1">
            <v>1.7453292519943295E-2</v>
          </cell>
        </row>
      </sheetData>
      <sheetData sheetId="17054">
        <row r="1">
          <cell r="J1">
            <v>1.7453292519943295E-2</v>
          </cell>
        </row>
      </sheetData>
      <sheetData sheetId="17055">
        <row r="1">
          <cell r="J1">
            <v>1.7453292519943295E-2</v>
          </cell>
        </row>
      </sheetData>
      <sheetData sheetId="17056">
        <row r="1">
          <cell r="J1">
            <v>1.7453292519943295E-2</v>
          </cell>
        </row>
      </sheetData>
      <sheetData sheetId="17057">
        <row r="1">
          <cell r="J1">
            <v>1.7453292519943295E-2</v>
          </cell>
        </row>
      </sheetData>
      <sheetData sheetId="17058">
        <row r="1">
          <cell r="J1">
            <v>1.7453292519943295E-2</v>
          </cell>
        </row>
      </sheetData>
      <sheetData sheetId="17059">
        <row r="1">
          <cell r="J1">
            <v>1.7453292519943295E-2</v>
          </cell>
        </row>
      </sheetData>
      <sheetData sheetId="17060">
        <row r="1">
          <cell r="J1">
            <v>1.7453292519943295E-2</v>
          </cell>
        </row>
      </sheetData>
      <sheetData sheetId="17061">
        <row r="1">
          <cell r="J1">
            <v>1.7453292519943295E-2</v>
          </cell>
        </row>
      </sheetData>
      <sheetData sheetId="17062">
        <row r="1">
          <cell r="J1">
            <v>1.7453292519943295E-2</v>
          </cell>
        </row>
      </sheetData>
      <sheetData sheetId="17063">
        <row r="1">
          <cell r="J1">
            <v>1.7453292519943295E-2</v>
          </cell>
        </row>
      </sheetData>
      <sheetData sheetId="17064">
        <row r="1">
          <cell r="J1">
            <v>1.7453292519943295E-2</v>
          </cell>
        </row>
      </sheetData>
      <sheetData sheetId="17065">
        <row r="1">
          <cell r="J1">
            <v>1.7453292519943295E-2</v>
          </cell>
        </row>
      </sheetData>
      <sheetData sheetId="17066"/>
      <sheetData sheetId="17067"/>
      <sheetData sheetId="17068"/>
      <sheetData sheetId="17069">
        <row r="1">
          <cell r="J1">
            <v>1.7453292519943295E-2</v>
          </cell>
        </row>
      </sheetData>
      <sheetData sheetId="17070">
        <row r="1">
          <cell r="J1">
            <v>1.7453292519943295E-2</v>
          </cell>
        </row>
      </sheetData>
      <sheetData sheetId="17071">
        <row r="1">
          <cell r="J1">
            <v>1.7453292519943295E-2</v>
          </cell>
        </row>
      </sheetData>
      <sheetData sheetId="17072">
        <row r="1">
          <cell r="J1">
            <v>1.7453292519943295E-2</v>
          </cell>
        </row>
      </sheetData>
      <sheetData sheetId="17073">
        <row r="1">
          <cell r="J1">
            <v>1.7453292519943295E-2</v>
          </cell>
        </row>
      </sheetData>
      <sheetData sheetId="17074"/>
      <sheetData sheetId="17075"/>
      <sheetData sheetId="17076">
        <row r="1">
          <cell r="J1">
            <v>1.7453292519943295E-2</v>
          </cell>
        </row>
      </sheetData>
      <sheetData sheetId="17077">
        <row r="1">
          <cell r="J1">
            <v>1.7453292519943295E-2</v>
          </cell>
        </row>
      </sheetData>
      <sheetData sheetId="17078">
        <row r="1">
          <cell r="J1">
            <v>1.7453292519943295E-2</v>
          </cell>
        </row>
      </sheetData>
      <sheetData sheetId="17079">
        <row r="1">
          <cell r="J1">
            <v>1.7453292519943295E-2</v>
          </cell>
        </row>
      </sheetData>
      <sheetData sheetId="17080">
        <row r="1">
          <cell r="J1">
            <v>1.7453292519943295E-2</v>
          </cell>
        </row>
      </sheetData>
      <sheetData sheetId="17081"/>
      <sheetData sheetId="17082"/>
      <sheetData sheetId="17083" refreshError="1"/>
      <sheetData sheetId="17084" refreshError="1"/>
      <sheetData sheetId="17085" refreshError="1"/>
      <sheetData sheetId="17086">
        <row r="1">
          <cell r="J1">
            <v>1.7453292519943295E-2</v>
          </cell>
        </row>
      </sheetData>
      <sheetData sheetId="17087">
        <row r="1">
          <cell r="J1">
            <v>1.7453292519943295E-2</v>
          </cell>
        </row>
      </sheetData>
      <sheetData sheetId="17088">
        <row r="1">
          <cell r="J1">
            <v>1.7453292519943295E-2</v>
          </cell>
        </row>
      </sheetData>
      <sheetData sheetId="17089">
        <row r="1">
          <cell r="J1">
            <v>1.7453292519943295E-2</v>
          </cell>
        </row>
      </sheetData>
      <sheetData sheetId="17090"/>
      <sheetData sheetId="17091"/>
      <sheetData sheetId="17092">
        <row r="1">
          <cell r="J1">
            <v>1.7453292519943295E-2</v>
          </cell>
        </row>
      </sheetData>
      <sheetData sheetId="17093">
        <row r="1">
          <cell r="J1">
            <v>1.7453292519943295E-2</v>
          </cell>
        </row>
      </sheetData>
      <sheetData sheetId="17094">
        <row r="1">
          <cell r="J1">
            <v>1.7453292519943295E-2</v>
          </cell>
        </row>
      </sheetData>
      <sheetData sheetId="17095">
        <row r="1">
          <cell r="J1">
            <v>1.7453292519943295E-2</v>
          </cell>
        </row>
      </sheetData>
      <sheetData sheetId="17096"/>
      <sheetData sheetId="17097"/>
      <sheetData sheetId="17098">
        <row r="1">
          <cell r="J1">
            <v>1.7453292519943295E-2</v>
          </cell>
        </row>
      </sheetData>
      <sheetData sheetId="17099">
        <row r="1">
          <cell r="J1">
            <v>1.7453292519943295E-2</v>
          </cell>
        </row>
      </sheetData>
      <sheetData sheetId="17100">
        <row r="1">
          <cell r="J1">
            <v>1.7453292519943295E-2</v>
          </cell>
        </row>
      </sheetData>
      <sheetData sheetId="17101">
        <row r="1">
          <cell r="J1">
            <v>1.7453292519943295E-2</v>
          </cell>
        </row>
      </sheetData>
      <sheetData sheetId="17102">
        <row r="1">
          <cell r="J1">
            <v>1.7453292519943295E-2</v>
          </cell>
        </row>
      </sheetData>
      <sheetData sheetId="17103">
        <row r="1">
          <cell r="J1">
            <v>1.7453292519943295E-2</v>
          </cell>
        </row>
      </sheetData>
      <sheetData sheetId="17104">
        <row r="1">
          <cell r="J1">
            <v>1.7453292519943295E-2</v>
          </cell>
        </row>
      </sheetData>
      <sheetData sheetId="17105">
        <row r="1">
          <cell r="J1">
            <v>1.7453292519943295E-2</v>
          </cell>
        </row>
      </sheetData>
      <sheetData sheetId="17106" refreshError="1"/>
      <sheetData sheetId="17107" refreshError="1"/>
      <sheetData sheetId="17108">
        <row r="1">
          <cell r="J1">
            <v>1.7453292519943295E-2</v>
          </cell>
        </row>
      </sheetData>
      <sheetData sheetId="17109">
        <row r="1">
          <cell r="J1">
            <v>1.7453292519943295E-2</v>
          </cell>
        </row>
      </sheetData>
      <sheetData sheetId="17110">
        <row r="1">
          <cell r="J1">
            <v>1.7453292519943295E-2</v>
          </cell>
        </row>
      </sheetData>
      <sheetData sheetId="17111" refreshError="1"/>
      <sheetData sheetId="17112" refreshError="1"/>
      <sheetData sheetId="17113" refreshError="1"/>
      <sheetData sheetId="17114">
        <row r="1">
          <cell r="J1">
            <v>1.7453292519943295E-2</v>
          </cell>
        </row>
      </sheetData>
      <sheetData sheetId="17115" refreshError="1"/>
      <sheetData sheetId="17116">
        <row r="1">
          <cell r="J1">
            <v>1.7453292519943295E-2</v>
          </cell>
        </row>
      </sheetData>
      <sheetData sheetId="17117">
        <row r="1">
          <cell r="J1">
            <v>1.7453292519943295E-2</v>
          </cell>
        </row>
      </sheetData>
      <sheetData sheetId="17118">
        <row r="1">
          <cell r="J1">
            <v>1.7453292519943295E-2</v>
          </cell>
        </row>
      </sheetData>
      <sheetData sheetId="17119">
        <row r="1">
          <cell r="J1">
            <v>1.7453292519943295E-2</v>
          </cell>
        </row>
      </sheetData>
      <sheetData sheetId="17120">
        <row r="1">
          <cell r="J1">
            <v>1.7453292519943295E-2</v>
          </cell>
        </row>
      </sheetData>
      <sheetData sheetId="17121">
        <row r="1">
          <cell r="J1">
            <v>1.7453292519943295E-2</v>
          </cell>
        </row>
      </sheetData>
      <sheetData sheetId="17122">
        <row r="1">
          <cell r="J1">
            <v>1.7453292519943295E-2</v>
          </cell>
        </row>
      </sheetData>
      <sheetData sheetId="17123"/>
      <sheetData sheetId="17124"/>
      <sheetData sheetId="17125"/>
      <sheetData sheetId="17126"/>
      <sheetData sheetId="17127">
        <row r="1">
          <cell r="J1">
            <v>1.7453292519943295E-2</v>
          </cell>
        </row>
      </sheetData>
      <sheetData sheetId="17128">
        <row r="1">
          <cell r="J1">
            <v>1.7453292519943295E-2</v>
          </cell>
        </row>
      </sheetData>
      <sheetData sheetId="17129">
        <row r="1">
          <cell r="J1">
            <v>1.7453292519943295E-2</v>
          </cell>
        </row>
      </sheetData>
      <sheetData sheetId="17130">
        <row r="1">
          <cell r="J1">
            <v>1.7453292519943295E-2</v>
          </cell>
        </row>
      </sheetData>
      <sheetData sheetId="17131">
        <row r="1">
          <cell r="J1">
            <v>1.7453292519943295E-2</v>
          </cell>
        </row>
      </sheetData>
      <sheetData sheetId="17132">
        <row r="1">
          <cell r="J1">
            <v>1.7453292519943295E-2</v>
          </cell>
        </row>
      </sheetData>
      <sheetData sheetId="17133">
        <row r="1">
          <cell r="J1">
            <v>1.7453292519943295E-2</v>
          </cell>
        </row>
      </sheetData>
      <sheetData sheetId="17134">
        <row r="1">
          <cell r="J1">
            <v>1.7453292519943295E-2</v>
          </cell>
        </row>
      </sheetData>
      <sheetData sheetId="17135">
        <row r="1">
          <cell r="J1">
            <v>1.7453292519943295E-2</v>
          </cell>
        </row>
      </sheetData>
      <sheetData sheetId="17136"/>
      <sheetData sheetId="17137" refreshError="1"/>
      <sheetData sheetId="17138" refreshError="1"/>
      <sheetData sheetId="17139">
        <row r="1">
          <cell r="J1">
            <v>1.7453292519943295E-2</v>
          </cell>
        </row>
      </sheetData>
      <sheetData sheetId="17140">
        <row r="1">
          <cell r="J1">
            <v>1.7453292519943295E-2</v>
          </cell>
        </row>
      </sheetData>
      <sheetData sheetId="17141">
        <row r="1">
          <cell r="J1">
            <v>1.7453292519943295E-2</v>
          </cell>
        </row>
      </sheetData>
      <sheetData sheetId="17142" refreshError="1"/>
      <sheetData sheetId="17143" refreshError="1"/>
      <sheetData sheetId="17144" refreshError="1"/>
      <sheetData sheetId="17145">
        <row r="1">
          <cell r="J1">
            <v>1.7453292519943295E-2</v>
          </cell>
        </row>
      </sheetData>
      <sheetData sheetId="17146" refreshError="1"/>
      <sheetData sheetId="17147">
        <row r="1">
          <cell r="J1">
            <v>1.7453292519943295E-2</v>
          </cell>
        </row>
      </sheetData>
      <sheetData sheetId="17148">
        <row r="1">
          <cell r="J1">
            <v>1.7453292519943295E-2</v>
          </cell>
        </row>
      </sheetData>
      <sheetData sheetId="17149">
        <row r="1">
          <cell r="J1">
            <v>1.7453292519943295E-2</v>
          </cell>
        </row>
      </sheetData>
      <sheetData sheetId="17150">
        <row r="1">
          <cell r="J1">
            <v>1.7453292519943295E-2</v>
          </cell>
        </row>
      </sheetData>
      <sheetData sheetId="17151">
        <row r="1">
          <cell r="J1">
            <v>1.7453292519943295E-2</v>
          </cell>
        </row>
      </sheetData>
      <sheetData sheetId="17152"/>
      <sheetData sheetId="17153">
        <row r="1">
          <cell r="J1">
            <v>1.7453292519943295E-2</v>
          </cell>
        </row>
      </sheetData>
      <sheetData sheetId="17154">
        <row r="1">
          <cell r="J1">
            <v>1.7453292519943295E-2</v>
          </cell>
        </row>
      </sheetData>
      <sheetData sheetId="17155">
        <row r="1">
          <cell r="J1">
            <v>1.7453292519943295E-2</v>
          </cell>
        </row>
      </sheetData>
      <sheetData sheetId="17156">
        <row r="1">
          <cell r="J1">
            <v>1.7453292519943295E-2</v>
          </cell>
        </row>
      </sheetData>
      <sheetData sheetId="17157">
        <row r="1">
          <cell r="J1">
            <v>1.7453292519943295E-2</v>
          </cell>
        </row>
      </sheetData>
      <sheetData sheetId="17158"/>
      <sheetData sheetId="17159">
        <row r="1">
          <cell r="J1">
            <v>1.7453292519943295E-2</v>
          </cell>
        </row>
      </sheetData>
      <sheetData sheetId="17160">
        <row r="1">
          <cell r="J1">
            <v>1.7453292519943295E-2</v>
          </cell>
        </row>
      </sheetData>
      <sheetData sheetId="17161">
        <row r="1">
          <cell r="J1">
            <v>1.7453292519943295E-2</v>
          </cell>
        </row>
      </sheetData>
      <sheetData sheetId="17162">
        <row r="1">
          <cell r="J1">
            <v>1.7453292519943295E-2</v>
          </cell>
        </row>
      </sheetData>
      <sheetData sheetId="17163">
        <row r="1">
          <cell r="J1">
            <v>1.7453292519943295E-2</v>
          </cell>
        </row>
      </sheetData>
      <sheetData sheetId="17164">
        <row r="1">
          <cell r="J1">
            <v>1.7453292519943295E-2</v>
          </cell>
        </row>
      </sheetData>
      <sheetData sheetId="17165">
        <row r="1">
          <cell r="J1">
            <v>1.7453292519943295E-2</v>
          </cell>
        </row>
      </sheetData>
      <sheetData sheetId="17166">
        <row r="1">
          <cell r="J1">
            <v>1.7453292519943295E-2</v>
          </cell>
        </row>
      </sheetData>
      <sheetData sheetId="17167">
        <row r="1">
          <cell r="J1">
            <v>1.7453292519943295E-2</v>
          </cell>
        </row>
      </sheetData>
      <sheetData sheetId="17168" refreshError="1"/>
      <sheetData sheetId="17169" refreshError="1"/>
      <sheetData sheetId="17170">
        <row r="1">
          <cell r="J1">
            <v>1.7453292519943295E-2</v>
          </cell>
        </row>
      </sheetData>
      <sheetData sheetId="17171">
        <row r="1">
          <cell r="J1">
            <v>1.7453292519943295E-2</v>
          </cell>
        </row>
      </sheetData>
      <sheetData sheetId="17172">
        <row r="1">
          <cell r="J1">
            <v>1.7453292519943295E-2</v>
          </cell>
        </row>
      </sheetData>
      <sheetData sheetId="17173" refreshError="1"/>
      <sheetData sheetId="17174">
        <row r="1">
          <cell r="J1">
            <v>1.7453292519943295E-2</v>
          </cell>
        </row>
      </sheetData>
      <sheetData sheetId="17175">
        <row r="1">
          <cell r="J1">
            <v>1.7453292519943295E-2</v>
          </cell>
        </row>
      </sheetData>
      <sheetData sheetId="17176" refreshError="1"/>
      <sheetData sheetId="17177" refreshError="1"/>
      <sheetData sheetId="17178" refreshError="1"/>
      <sheetData sheetId="17179">
        <row r="1">
          <cell r="J1">
            <v>1.7453292519943295E-2</v>
          </cell>
        </row>
      </sheetData>
      <sheetData sheetId="17180">
        <row r="1">
          <cell r="J1">
            <v>1.7453292519943295E-2</v>
          </cell>
        </row>
      </sheetData>
      <sheetData sheetId="17181">
        <row r="1">
          <cell r="J1">
            <v>1.7453292519943295E-2</v>
          </cell>
        </row>
      </sheetData>
      <sheetData sheetId="17182" refreshError="1"/>
      <sheetData sheetId="17183" refreshError="1"/>
      <sheetData sheetId="17184">
        <row r="1">
          <cell r="J1">
            <v>1.7453292519943295E-2</v>
          </cell>
        </row>
      </sheetData>
      <sheetData sheetId="17185" refreshError="1"/>
      <sheetData sheetId="17186" refreshError="1"/>
      <sheetData sheetId="17187">
        <row r="1">
          <cell r="J1">
            <v>1.7453292519943295E-2</v>
          </cell>
        </row>
      </sheetData>
      <sheetData sheetId="17188">
        <row r="1">
          <cell r="J1">
            <v>1.7453292519943295E-2</v>
          </cell>
        </row>
      </sheetData>
      <sheetData sheetId="17189">
        <row r="1">
          <cell r="J1">
            <v>1.7453292519943295E-2</v>
          </cell>
        </row>
      </sheetData>
      <sheetData sheetId="17190" refreshError="1"/>
      <sheetData sheetId="17191" refreshError="1"/>
      <sheetData sheetId="17192" refreshError="1"/>
      <sheetData sheetId="17193">
        <row r="1">
          <cell r="J1">
            <v>1.7453292519943295E-2</v>
          </cell>
        </row>
      </sheetData>
      <sheetData sheetId="17194" refreshError="1"/>
      <sheetData sheetId="17195">
        <row r="1">
          <cell r="J1">
            <v>1.7453292519943295E-2</v>
          </cell>
        </row>
      </sheetData>
      <sheetData sheetId="17196">
        <row r="1">
          <cell r="J1">
            <v>1.7453292519943295E-2</v>
          </cell>
        </row>
      </sheetData>
      <sheetData sheetId="17197"/>
      <sheetData sheetId="17198">
        <row r="1">
          <cell r="J1">
            <v>1.7453292519943295E-2</v>
          </cell>
        </row>
      </sheetData>
      <sheetData sheetId="17199">
        <row r="1">
          <cell r="J1">
            <v>1.7453292519943295E-2</v>
          </cell>
        </row>
      </sheetData>
      <sheetData sheetId="17200"/>
      <sheetData sheetId="17201">
        <row r="1">
          <cell r="J1">
            <v>1.7453292519943295E-2</v>
          </cell>
        </row>
      </sheetData>
      <sheetData sheetId="17202">
        <row r="1">
          <cell r="J1">
            <v>1.7453292519943295E-2</v>
          </cell>
        </row>
      </sheetData>
      <sheetData sheetId="17203">
        <row r="1">
          <cell r="J1">
            <v>1.7453292519943295E-2</v>
          </cell>
        </row>
      </sheetData>
      <sheetData sheetId="17204">
        <row r="1">
          <cell r="J1">
            <v>1.7453292519943295E-2</v>
          </cell>
        </row>
      </sheetData>
      <sheetData sheetId="17205"/>
      <sheetData sheetId="17206">
        <row r="1">
          <cell r="J1">
            <v>1.7453292519943295E-2</v>
          </cell>
        </row>
      </sheetData>
      <sheetData sheetId="17207">
        <row r="1">
          <cell r="J1">
            <v>1.7453292519943295E-2</v>
          </cell>
        </row>
      </sheetData>
      <sheetData sheetId="17208"/>
      <sheetData sheetId="17209"/>
      <sheetData sheetId="17210">
        <row r="1">
          <cell r="J1">
            <v>1.7453292519943295E-2</v>
          </cell>
        </row>
      </sheetData>
      <sheetData sheetId="17211">
        <row r="1">
          <cell r="J1">
            <v>1.7453292519943295E-2</v>
          </cell>
        </row>
      </sheetData>
      <sheetData sheetId="17212">
        <row r="1">
          <cell r="J1">
            <v>1.7453292519943295E-2</v>
          </cell>
        </row>
      </sheetData>
      <sheetData sheetId="17213">
        <row r="1">
          <cell r="J1">
            <v>1.7453292519943295E-2</v>
          </cell>
        </row>
      </sheetData>
      <sheetData sheetId="17214">
        <row r="1">
          <cell r="J1">
            <v>1.7453292519943295E-2</v>
          </cell>
        </row>
      </sheetData>
      <sheetData sheetId="17215">
        <row r="1">
          <cell r="J1">
            <v>1.7453292519943295E-2</v>
          </cell>
        </row>
      </sheetData>
      <sheetData sheetId="17216">
        <row r="1">
          <cell r="J1">
            <v>1.7453292519943295E-2</v>
          </cell>
        </row>
      </sheetData>
      <sheetData sheetId="17217" refreshError="1"/>
      <sheetData sheetId="17218" refreshError="1"/>
      <sheetData sheetId="17219">
        <row r="1">
          <cell r="J1">
            <v>1.7453292519943295E-2</v>
          </cell>
        </row>
      </sheetData>
      <sheetData sheetId="17220" refreshError="1"/>
      <sheetData sheetId="17221">
        <row r="1">
          <cell r="J1">
            <v>1.7453292519943295E-2</v>
          </cell>
        </row>
      </sheetData>
      <sheetData sheetId="17222">
        <row r="1">
          <cell r="J1">
            <v>1.7453292519943295E-2</v>
          </cell>
        </row>
      </sheetData>
      <sheetData sheetId="17223" refreshError="1"/>
      <sheetData sheetId="17224">
        <row r="1">
          <cell r="J1">
            <v>1.7453292519943295E-2</v>
          </cell>
        </row>
      </sheetData>
      <sheetData sheetId="17225" refreshError="1"/>
      <sheetData sheetId="17226" refreshError="1"/>
      <sheetData sheetId="17227">
        <row r="1">
          <cell r="J1">
            <v>1.7453292519943295E-2</v>
          </cell>
        </row>
      </sheetData>
      <sheetData sheetId="17228" refreshError="1"/>
      <sheetData sheetId="17229">
        <row r="1">
          <cell r="J1">
            <v>1.7453292519943295E-2</v>
          </cell>
        </row>
      </sheetData>
      <sheetData sheetId="17230" refreshError="1"/>
      <sheetData sheetId="17231" refreshError="1"/>
      <sheetData sheetId="17232">
        <row r="1">
          <cell r="J1">
            <v>1.7453292519943295E-2</v>
          </cell>
        </row>
      </sheetData>
      <sheetData sheetId="17233" refreshError="1"/>
      <sheetData sheetId="17234">
        <row r="1">
          <cell r="J1">
            <v>1.7453292519943295E-2</v>
          </cell>
        </row>
      </sheetData>
      <sheetData sheetId="17235">
        <row r="1">
          <cell r="J1">
            <v>1.7453292519943295E-2</v>
          </cell>
        </row>
      </sheetData>
      <sheetData sheetId="17236">
        <row r="1">
          <cell r="J1">
            <v>1.7453292519943295E-2</v>
          </cell>
        </row>
      </sheetData>
      <sheetData sheetId="17237">
        <row r="1">
          <cell r="J1">
            <v>1.7453292519943295E-2</v>
          </cell>
        </row>
      </sheetData>
      <sheetData sheetId="17238">
        <row r="1">
          <cell r="J1">
            <v>1.7453292519943295E-2</v>
          </cell>
        </row>
      </sheetData>
      <sheetData sheetId="17239">
        <row r="1">
          <cell r="J1">
            <v>1.7453292519943295E-2</v>
          </cell>
        </row>
      </sheetData>
      <sheetData sheetId="17240">
        <row r="1">
          <cell r="J1">
            <v>1.7453292519943295E-2</v>
          </cell>
        </row>
      </sheetData>
      <sheetData sheetId="17241">
        <row r="1">
          <cell r="J1">
            <v>1.7453292519943295E-2</v>
          </cell>
        </row>
      </sheetData>
      <sheetData sheetId="17242">
        <row r="1">
          <cell r="J1">
            <v>1.7453292519943295E-2</v>
          </cell>
        </row>
      </sheetData>
      <sheetData sheetId="17243">
        <row r="1">
          <cell r="J1">
            <v>1.7453292519943295E-2</v>
          </cell>
        </row>
      </sheetData>
      <sheetData sheetId="17244">
        <row r="1">
          <cell r="J1">
            <v>1.7453292519943295E-2</v>
          </cell>
        </row>
      </sheetData>
      <sheetData sheetId="17245">
        <row r="1">
          <cell r="J1">
            <v>1.7453292519943295E-2</v>
          </cell>
        </row>
      </sheetData>
      <sheetData sheetId="17246">
        <row r="1">
          <cell r="J1">
            <v>1.7453292519943295E-2</v>
          </cell>
        </row>
      </sheetData>
      <sheetData sheetId="17247">
        <row r="1">
          <cell r="J1">
            <v>1.7453292519943295E-2</v>
          </cell>
        </row>
      </sheetData>
      <sheetData sheetId="17248">
        <row r="1">
          <cell r="J1">
            <v>1.7453292519943295E-2</v>
          </cell>
        </row>
      </sheetData>
      <sheetData sheetId="17249">
        <row r="1">
          <cell r="J1">
            <v>1.7453292519943295E-2</v>
          </cell>
        </row>
      </sheetData>
      <sheetData sheetId="17250">
        <row r="1">
          <cell r="J1">
            <v>1.7453292519943295E-2</v>
          </cell>
        </row>
      </sheetData>
      <sheetData sheetId="17251">
        <row r="1">
          <cell r="J1">
            <v>1.7453292519943295E-2</v>
          </cell>
        </row>
      </sheetData>
      <sheetData sheetId="17252">
        <row r="1">
          <cell r="J1">
            <v>1.7453292519943295E-2</v>
          </cell>
        </row>
      </sheetData>
      <sheetData sheetId="17253">
        <row r="1">
          <cell r="J1">
            <v>1.7453292519943295E-2</v>
          </cell>
        </row>
      </sheetData>
      <sheetData sheetId="17254"/>
      <sheetData sheetId="17255">
        <row r="1">
          <cell r="J1">
            <v>1.7453292519943295E-2</v>
          </cell>
        </row>
      </sheetData>
      <sheetData sheetId="17256">
        <row r="1">
          <cell r="J1">
            <v>1.7453292519943295E-2</v>
          </cell>
        </row>
      </sheetData>
      <sheetData sheetId="17257" refreshError="1"/>
      <sheetData sheetId="17258">
        <row r="1">
          <cell r="J1">
            <v>1.7453292519943295E-2</v>
          </cell>
        </row>
      </sheetData>
      <sheetData sheetId="17259" refreshError="1"/>
      <sheetData sheetId="17260" refreshError="1"/>
      <sheetData sheetId="17261">
        <row r="1">
          <cell r="J1">
            <v>1.7453292519943295E-2</v>
          </cell>
        </row>
      </sheetData>
      <sheetData sheetId="17262">
        <row r="1">
          <cell r="J1">
            <v>1.7453292519943295E-2</v>
          </cell>
        </row>
      </sheetData>
      <sheetData sheetId="17263">
        <row r="1">
          <cell r="J1">
            <v>1.7453292519943295E-2</v>
          </cell>
        </row>
      </sheetData>
      <sheetData sheetId="17264">
        <row r="1">
          <cell r="J1">
            <v>1.7453292519943295E-2</v>
          </cell>
        </row>
      </sheetData>
      <sheetData sheetId="17265" refreshError="1"/>
      <sheetData sheetId="17266">
        <row r="1">
          <cell r="J1">
            <v>1.7453292519943295E-2</v>
          </cell>
        </row>
      </sheetData>
      <sheetData sheetId="17267" refreshError="1"/>
      <sheetData sheetId="17268" refreshError="1"/>
      <sheetData sheetId="17269" refreshError="1"/>
      <sheetData sheetId="17270" refreshError="1"/>
      <sheetData sheetId="17271">
        <row r="1">
          <cell r="J1">
            <v>1.7453292519943295E-2</v>
          </cell>
        </row>
      </sheetData>
      <sheetData sheetId="17272">
        <row r="1">
          <cell r="J1">
            <v>1.7453292519943295E-2</v>
          </cell>
        </row>
      </sheetData>
      <sheetData sheetId="17273" refreshError="1"/>
      <sheetData sheetId="17274">
        <row r="1">
          <cell r="J1">
            <v>1.7453292519943295E-2</v>
          </cell>
        </row>
      </sheetData>
      <sheetData sheetId="17275">
        <row r="1">
          <cell r="J1">
            <v>1.7453292519943295E-2</v>
          </cell>
        </row>
      </sheetData>
      <sheetData sheetId="17276">
        <row r="1">
          <cell r="J1">
            <v>1.7453292519943295E-2</v>
          </cell>
        </row>
      </sheetData>
      <sheetData sheetId="17277">
        <row r="1">
          <cell r="J1">
            <v>1.7453292519943295E-2</v>
          </cell>
        </row>
      </sheetData>
      <sheetData sheetId="17278">
        <row r="1">
          <cell r="J1">
            <v>1.7453292519943295E-2</v>
          </cell>
        </row>
      </sheetData>
      <sheetData sheetId="17279">
        <row r="1">
          <cell r="J1">
            <v>1.7453292519943295E-2</v>
          </cell>
        </row>
      </sheetData>
      <sheetData sheetId="17280">
        <row r="1">
          <cell r="J1">
            <v>1.7453292519943295E-2</v>
          </cell>
        </row>
      </sheetData>
      <sheetData sheetId="17281">
        <row r="1">
          <cell r="J1">
            <v>1.7453292519943295E-2</v>
          </cell>
        </row>
      </sheetData>
      <sheetData sheetId="17282">
        <row r="1">
          <cell r="J1">
            <v>1.7453292519943295E-2</v>
          </cell>
        </row>
      </sheetData>
      <sheetData sheetId="17283">
        <row r="1">
          <cell r="J1">
            <v>1.7453292519943295E-2</v>
          </cell>
        </row>
      </sheetData>
      <sheetData sheetId="17284">
        <row r="1">
          <cell r="J1">
            <v>1.7453292519943295E-2</v>
          </cell>
        </row>
      </sheetData>
      <sheetData sheetId="17285">
        <row r="1">
          <cell r="J1">
            <v>1.7453292519943295E-2</v>
          </cell>
        </row>
      </sheetData>
      <sheetData sheetId="17286">
        <row r="1">
          <cell r="J1">
            <v>1.7453292519943295E-2</v>
          </cell>
        </row>
      </sheetData>
      <sheetData sheetId="17287">
        <row r="1">
          <cell r="J1">
            <v>1.7453292519943295E-2</v>
          </cell>
        </row>
      </sheetData>
      <sheetData sheetId="17288">
        <row r="1">
          <cell r="J1">
            <v>1.7453292519943295E-2</v>
          </cell>
        </row>
      </sheetData>
      <sheetData sheetId="17289">
        <row r="1">
          <cell r="J1">
            <v>1.7453292519943295E-2</v>
          </cell>
        </row>
      </sheetData>
      <sheetData sheetId="17290">
        <row r="1">
          <cell r="J1">
            <v>1.7453292519943295E-2</v>
          </cell>
        </row>
      </sheetData>
      <sheetData sheetId="17291">
        <row r="1">
          <cell r="J1">
            <v>1.7453292519943295E-2</v>
          </cell>
        </row>
      </sheetData>
      <sheetData sheetId="17292">
        <row r="1">
          <cell r="J1">
            <v>1.7453292519943295E-2</v>
          </cell>
        </row>
      </sheetData>
      <sheetData sheetId="17293">
        <row r="1">
          <cell r="J1">
            <v>1.7453292519943295E-2</v>
          </cell>
        </row>
      </sheetData>
      <sheetData sheetId="17294">
        <row r="1">
          <cell r="J1">
            <v>1.7453292519943295E-2</v>
          </cell>
        </row>
      </sheetData>
      <sheetData sheetId="17295">
        <row r="1">
          <cell r="J1">
            <v>1.7453292519943295E-2</v>
          </cell>
        </row>
      </sheetData>
      <sheetData sheetId="17296" refreshError="1"/>
      <sheetData sheetId="17297">
        <row r="1">
          <cell r="J1">
            <v>1.7453292519943295E-2</v>
          </cell>
        </row>
      </sheetData>
      <sheetData sheetId="17298" refreshError="1"/>
      <sheetData sheetId="17299">
        <row r="1">
          <cell r="J1">
            <v>1.7453292519943295E-2</v>
          </cell>
        </row>
      </sheetData>
      <sheetData sheetId="17300" refreshError="1"/>
      <sheetData sheetId="17301" refreshError="1"/>
      <sheetData sheetId="17302">
        <row r="1">
          <cell r="J1">
            <v>1.7453292519943295E-2</v>
          </cell>
        </row>
      </sheetData>
      <sheetData sheetId="17303" refreshError="1"/>
      <sheetData sheetId="17304" refreshError="1"/>
      <sheetData sheetId="17305" refreshError="1"/>
      <sheetData sheetId="17306">
        <row r="1">
          <cell r="J1">
            <v>1.7453292519943295E-2</v>
          </cell>
        </row>
      </sheetData>
      <sheetData sheetId="17307">
        <row r="1">
          <cell r="J1">
            <v>1.7453292519943295E-2</v>
          </cell>
        </row>
      </sheetData>
      <sheetData sheetId="17308"/>
      <sheetData sheetId="17309"/>
      <sheetData sheetId="17310">
        <row r="1">
          <cell r="J1">
            <v>1.7453292519943295E-2</v>
          </cell>
        </row>
      </sheetData>
      <sheetData sheetId="17311">
        <row r="1">
          <cell r="J1">
            <v>1.7453292519943295E-2</v>
          </cell>
        </row>
      </sheetData>
      <sheetData sheetId="17312">
        <row r="1">
          <cell r="J1">
            <v>1.7453292519943295E-2</v>
          </cell>
        </row>
      </sheetData>
      <sheetData sheetId="17313">
        <row r="1">
          <cell r="J1">
            <v>1.7453292519943295E-2</v>
          </cell>
        </row>
      </sheetData>
      <sheetData sheetId="17314">
        <row r="1">
          <cell r="J1">
            <v>1.7453292519943295E-2</v>
          </cell>
        </row>
      </sheetData>
      <sheetData sheetId="17315">
        <row r="1">
          <cell r="J1">
            <v>1.7453292519943295E-2</v>
          </cell>
        </row>
      </sheetData>
      <sheetData sheetId="17316">
        <row r="1">
          <cell r="J1">
            <v>1.7453292519943295E-2</v>
          </cell>
        </row>
      </sheetData>
      <sheetData sheetId="17317"/>
      <sheetData sheetId="17318">
        <row r="1">
          <cell r="J1">
            <v>1.7453292519943295E-2</v>
          </cell>
        </row>
      </sheetData>
      <sheetData sheetId="17319">
        <row r="1">
          <cell r="J1">
            <v>1.7453292519943295E-2</v>
          </cell>
        </row>
      </sheetData>
      <sheetData sheetId="17320">
        <row r="1">
          <cell r="J1">
            <v>1.7453292519943295E-2</v>
          </cell>
        </row>
      </sheetData>
      <sheetData sheetId="17321">
        <row r="1">
          <cell r="J1">
            <v>1.7453292519943295E-2</v>
          </cell>
        </row>
      </sheetData>
      <sheetData sheetId="17322">
        <row r="1">
          <cell r="J1">
            <v>1.7453292519943295E-2</v>
          </cell>
        </row>
      </sheetData>
      <sheetData sheetId="17323">
        <row r="1">
          <cell r="J1">
            <v>1.7453292519943295E-2</v>
          </cell>
        </row>
      </sheetData>
      <sheetData sheetId="17324">
        <row r="1">
          <cell r="J1">
            <v>1.7453292519943295E-2</v>
          </cell>
        </row>
      </sheetData>
      <sheetData sheetId="17325">
        <row r="1">
          <cell r="J1">
            <v>1.7453292519943295E-2</v>
          </cell>
        </row>
      </sheetData>
      <sheetData sheetId="17326">
        <row r="1">
          <cell r="J1">
            <v>1.7453292519943295E-2</v>
          </cell>
        </row>
      </sheetData>
      <sheetData sheetId="17327" refreshError="1"/>
      <sheetData sheetId="17328">
        <row r="1">
          <cell r="J1">
            <v>1.7453292519943295E-2</v>
          </cell>
        </row>
      </sheetData>
      <sheetData sheetId="17329" refreshError="1"/>
      <sheetData sheetId="17330" refreshError="1"/>
      <sheetData sheetId="17331" refreshError="1"/>
      <sheetData sheetId="17332" refreshError="1"/>
      <sheetData sheetId="17333">
        <row r="1">
          <cell r="J1">
            <v>1.7453292519943295E-2</v>
          </cell>
        </row>
      </sheetData>
      <sheetData sheetId="17334" refreshError="1"/>
      <sheetData sheetId="17335">
        <row r="1">
          <cell r="J1">
            <v>1.7453292519943295E-2</v>
          </cell>
        </row>
      </sheetData>
      <sheetData sheetId="17336">
        <row r="1">
          <cell r="J1">
            <v>1.7453292519943295E-2</v>
          </cell>
        </row>
      </sheetData>
      <sheetData sheetId="17337">
        <row r="1">
          <cell r="J1">
            <v>1.7453292519943295E-2</v>
          </cell>
        </row>
      </sheetData>
      <sheetData sheetId="17338" refreshError="1"/>
      <sheetData sheetId="17339" refreshError="1"/>
      <sheetData sheetId="17340" refreshError="1"/>
      <sheetData sheetId="17341" refreshError="1"/>
      <sheetData sheetId="17342">
        <row r="1">
          <cell r="J1">
            <v>1.7453292519943295E-2</v>
          </cell>
        </row>
      </sheetData>
      <sheetData sheetId="17343" refreshError="1"/>
      <sheetData sheetId="17344">
        <row r="1">
          <cell r="J1">
            <v>1.7453292519943295E-2</v>
          </cell>
        </row>
      </sheetData>
      <sheetData sheetId="17345">
        <row r="1">
          <cell r="J1">
            <v>1.7453292519943295E-2</v>
          </cell>
        </row>
      </sheetData>
      <sheetData sheetId="17346" refreshError="1"/>
      <sheetData sheetId="17347">
        <row r="1">
          <cell r="J1">
            <v>1.7453292519943295E-2</v>
          </cell>
        </row>
      </sheetData>
      <sheetData sheetId="17348" refreshError="1"/>
      <sheetData sheetId="17349">
        <row r="1">
          <cell r="J1">
            <v>1.7453292519943295E-2</v>
          </cell>
        </row>
      </sheetData>
      <sheetData sheetId="17350">
        <row r="1">
          <cell r="J1">
            <v>1.7453292519943295E-2</v>
          </cell>
        </row>
      </sheetData>
      <sheetData sheetId="17351">
        <row r="1">
          <cell r="J1">
            <v>1.7453292519943295E-2</v>
          </cell>
        </row>
      </sheetData>
      <sheetData sheetId="17352" refreshError="1"/>
      <sheetData sheetId="17353">
        <row r="1">
          <cell r="J1">
            <v>1.7453292519943295E-2</v>
          </cell>
        </row>
      </sheetData>
      <sheetData sheetId="17354" refreshError="1"/>
      <sheetData sheetId="17355">
        <row r="1">
          <cell r="J1">
            <v>1.7453292519943295E-2</v>
          </cell>
        </row>
      </sheetData>
      <sheetData sheetId="17356" refreshError="1"/>
      <sheetData sheetId="17357">
        <row r="1">
          <cell r="J1">
            <v>1.7453292519943295E-2</v>
          </cell>
        </row>
      </sheetData>
      <sheetData sheetId="17358">
        <row r="1">
          <cell r="J1">
            <v>1.7453292519943295E-2</v>
          </cell>
        </row>
      </sheetData>
      <sheetData sheetId="17359" refreshError="1"/>
      <sheetData sheetId="17360">
        <row r="1">
          <cell r="J1">
            <v>1.7453292519943295E-2</v>
          </cell>
        </row>
      </sheetData>
      <sheetData sheetId="17361" refreshError="1"/>
      <sheetData sheetId="17362">
        <row r="1">
          <cell r="J1">
            <v>1.7453292519943295E-2</v>
          </cell>
        </row>
      </sheetData>
      <sheetData sheetId="17363" refreshError="1"/>
      <sheetData sheetId="17364">
        <row r="1">
          <cell r="J1">
            <v>1.7453292519943295E-2</v>
          </cell>
        </row>
      </sheetData>
      <sheetData sheetId="17365" refreshError="1"/>
      <sheetData sheetId="17366" refreshError="1"/>
      <sheetData sheetId="17367">
        <row r="1">
          <cell r="J1">
            <v>1.7453292519943295E-2</v>
          </cell>
        </row>
      </sheetData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>
        <row r="1">
          <cell r="J1">
            <v>1.7453292519943295E-2</v>
          </cell>
        </row>
      </sheetData>
      <sheetData sheetId="17375">
        <row r="1">
          <cell r="J1">
            <v>1.7453292519943295E-2</v>
          </cell>
        </row>
      </sheetData>
      <sheetData sheetId="17376">
        <row r="1">
          <cell r="J1">
            <v>1.7453292519943295E-2</v>
          </cell>
        </row>
      </sheetData>
      <sheetData sheetId="17377" refreshError="1"/>
      <sheetData sheetId="17378">
        <row r="1">
          <cell r="J1">
            <v>1.7453292519943295E-2</v>
          </cell>
        </row>
      </sheetData>
      <sheetData sheetId="17379">
        <row r="1">
          <cell r="J1">
            <v>1.7453292519943295E-2</v>
          </cell>
        </row>
      </sheetData>
      <sheetData sheetId="17380">
        <row r="1">
          <cell r="J1">
            <v>1.7453292519943295E-2</v>
          </cell>
        </row>
      </sheetData>
      <sheetData sheetId="17381">
        <row r="1">
          <cell r="J1">
            <v>1.7453292519943295E-2</v>
          </cell>
        </row>
      </sheetData>
      <sheetData sheetId="17382">
        <row r="1">
          <cell r="J1">
            <v>1.7453292519943295E-2</v>
          </cell>
        </row>
      </sheetData>
      <sheetData sheetId="17383"/>
      <sheetData sheetId="17384">
        <row r="1">
          <cell r="J1">
            <v>1.7453292519943295E-2</v>
          </cell>
        </row>
      </sheetData>
      <sheetData sheetId="17385">
        <row r="1">
          <cell r="J1">
            <v>1.7453292519943295E-2</v>
          </cell>
        </row>
      </sheetData>
      <sheetData sheetId="17386">
        <row r="1">
          <cell r="J1">
            <v>1.7453292519943295E-2</v>
          </cell>
        </row>
      </sheetData>
      <sheetData sheetId="17387">
        <row r="1">
          <cell r="J1">
            <v>1.7453292519943295E-2</v>
          </cell>
        </row>
      </sheetData>
      <sheetData sheetId="17388">
        <row r="1">
          <cell r="J1">
            <v>1.7453292519943295E-2</v>
          </cell>
        </row>
      </sheetData>
      <sheetData sheetId="17389"/>
      <sheetData sheetId="17390">
        <row r="1">
          <cell r="J1">
            <v>1.7453292519943295E-2</v>
          </cell>
        </row>
      </sheetData>
      <sheetData sheetId="17391">
        <row r="1">
          <cell r="J1">
            <v>1.7453292519943295E-2</v>
          </cell>
        </row>
      </sheetData>
      <sheetData sheetId="17392">
        <row r="1">
          <cell r="J1">
            <v>1.7453292519943295E-2</v>
          </cell>
        </row>
      </sheetData>
      <sheetData sheetId="17393">
        <row r="1">
          <cell r="J1">
            <v>1.7453292519943295E-2</v>
          </cell>
        </row>
      </sheetData>
      <sheetData sheetId="17394">
        <row r="1">
          <cell r="J1">
            <v>1.7453292519943295E-2</v>
          </cell>
        </row>
      </sheetData>
      <sheetData sheetId="17395">
        <row r="1">
          <cell r="J1">
            <v>1.7453292519943295E-2</v>
          </cell>
        </row>
      </sheetData>
      <sheetData sheetId="17396">
        <row r="1">
          <cell r="J1">
            <v>1.7453292519943295E-2</v>
          </cell>
        </row>
      </sheetData>
      <sheetData sheetId="17397">
        <row r="1">
          <cell r="J1">
            <v>1.7453292519943295E-2</v>
          </cell>
        </row>
      </sheetData>
      <sheetData sheetId="17398">
        <row r="1">
          <cell r="J1">
            <v>1.7453292519943295E-2</v>
          </cell>
        </row>
      </sheetData>
      <sheetData sheetId="17399">
        <row r="1">
          <cell r="J1">
            <v>1.7453292519943295E-2</v>
          </cell>
        </row>
      </sheetData>
      <sheetData sheetId="17400" refreshError="1"/>
      <sheetData sheetId="17401">
        <row r="1">
          <cell r="J1">
            <v>1.7453292519943295E-2</v>
          </cell>
        </row>
      </sheetData>
      <sheetData sheetId="17402">
        <row r="1">
          <cell r="J1">
            <v>1.7453292519943295E-2</v>
          </cell>
        </row>
      </sheetData>
      <sheetData sheetId="17403">
        <row r="1">
          <cell r="J1">
            <v>1.7453292519943295E-2</v>
          </cell>
        </row>
      </sheetData>
      <sheetData sheetId="17404" refreshError="1"/>
      <sheetData sheetId="17405" refreshError="1"/>
      <sheetData sheetId="17406" refreshError="1"/>
      <sheetData sheetId="17407" refreshError="1"/>
      <sheetData sheetId="17408">
        <row r="1">
          <cell r="J1">
            <v>1.7453292519943295E-2</v>
          </cell>
        </row>
      </sheetData>
      <sheetData sheetId="17409">
        <row r="1">
          <cell r="J1">
            <v>1.7453292519943295E-2</v>
          </cell>
        </row>
      </sheetData>
      <sheetData sheetId="17410">
        <row r="1">
          <cell r="J1">
            <v>1.7453292519943295E-2</v>
          </cell>
        </row>
      </sheetData>
      <sheetData sheetId="17411" refreshError="1"/>
      <sheetData sheetId="17412" refreshError="1"/>
      <sheetData sheetId="17413" refreshError="1"/>
      <sheetData sheetId="17414">
        <row r="1">
          <cell r="J1">
            <v>1.7453292519943295E-2</v>
          </cell>
        </row>
      </sheetData>
      <sheetData sheetId="17415">
        <row r="1">
          <cell r="J1">
            <v>1.7453292519943295E-2</v>
          </cell>
        </row>
      </sheetData>
      <sheetData sheetId="17416" refreshError="1"/>
      <sheetData sheetId="17417">
        <row r="1">
          <cell r="J1">
            <v>1.7453292519943295E-2</v>
          </cell>
        </row>
      </sheetData>
      <sheetData sheetId="17418"/>
      <sheetData sheetId="17419"/>
      <sheetData sheetId="17420">
        <row r="1">
          <cell r="J1">
            <v>1.7453292519943295E-2</v>
          </cell>
        </row>
      </sheetData>
      <sheetData sheetId="17421">
        <row r="1">
          <cell r="J1">
            <v>1.7453292519943295E-2</v>
          </cell>
        </row>
      </sheetData>
      <sheetData sheetId="17422">
        <row r="1">
          <cell r="J1">
            <v>1.7453292519943295E-2</v>
          </cell>
        </row>
      </sheetData>
      <sheetData sheetId="17423"/>
      <sheetData sheetId="17424"/>
      <sheetData sheetId="17425"/>
      <sheetData sheetId="17426">
        <row r="1">
          <cell r="J1">
            <v>1.7453292519943295E-2</v>
          </cell>
        </row>
      </sheetData>
      <sheetData sheetId="17427">
        <row r="1">
          <cell r="J1">
            <v>1.7453292519943295E-2</v>
          </cell>
        </row>
      </sheetData>
      <sheetData sheetId="17428">
        <row r="2">
          <cell r="B2">
            <v>1</v>
          </cell>
        </row>
      </sheetData>
      <sheetData sheetId="17429">
        <row r="1">
          <cell r="J1">
            <v>1.7453292519943295E-2</v>
          </cell>
        </row>
      </sheetData>
      <sheetData sheetId="17430">
        <row r="1">
          <cell r="J1">
            <v>1.7453292519943295E-2</v>
          </cell>
        </row>
      </sheetData>
      <sheetData sheetId="17431">
        <row r="1">
          <cell r="J1">
            <v>1.7453292519943295E-2</v>
          </cell>
        </row>
      </sheetData>
      <sheetData sheetId="17432">
        <row r="1">
          <cell r="J1">
            <v>1.7453292519943295E-2</v>
          </cell>
        </row>
      </sheetData>
      <sheetData sheetId="17433">
        <row r="1">
          <cell r="J1">
            <v>1.7453292519943295E-2</v>
          </cell>
        </row>
      </sheetData>
      <sheetData sheetId="17434">
        <row r="1">
          <cell r="J1">
            <v>1.7453292519943295E-2</v>
          </cell>
        </row>
      </sheetData>
      <sheetData sheetId="17435">
        <row r="1">
          <cell r="J1">
            <v>1.7453292519943295E-2</v>
          </cell>
        </row>
      </sheetData>
      <sheetData sheetId="17436">
        <row r="1">
          <cell r="J1">
            <v>1.7453292519943295E-2</v>
          </cell>
        </row>
      </sheetData>
      <sheetData sheetId="17437">
        <row r="1">
          <cell r="J1">
            <v>1.7453292519943295E-2</v>
          </cell>
        </row>
      </sheetData>
      <sheetData sheetId="17438" refreshError="1"/>
      <sheetData sheetId="17439" refreshError="1"/>
      <sheetData sheetId="17440">
        <row r="1">
          <cell r="J1">
            <v>1.7453292519943295E-2</v>
          </cell>
        </row>
      </sheetData>
      <sheetData sheetId="17441">
        <row r="1">
          <cell r="J1">
            <v>1.7453292519943295E-2</v>
          </cell>
        </row>
      </sheetData>
      <sheetData sheetId="17442">
        <row r="1">
          <cell r="J1">
            <v>1.7453292519943295E-2</v>
          </cell>
        </row>
      </sheetData>
      <sheetData sheetId="17443" refreshError="1"/>
      <sheetData sheetId="17444">
        <row r="1">
          <cell r="J1">
            <v>1.7453292519943295E-2</v>
          </cell>
        </row>
      </sheetData>
      <sheetData sheetId="17445" refreshError="1"/>
      <sheetData sheetId="17446">
        <row r="1">
          <cell r="J1">
            <v>1.7453292519943295E-2</v>
          </cell>
        </row>
      </sheetData>
      <sheetData sheetId="17447">
        <row r="1">
          <cell r="J1">
            <v>1.7453292519943295E-2</v>
          </cell>
        </row>
      </sheetData>
      <sheetData sheetId="17448" refreshError="1"/>
      <sheetData sheetId="17449">
        <row r="1">
          <cell r="J1">
            <v>1.7453292519943295E-2</v>
          </cell>
        </row>
      </sheetData>
      <sheetData sheetId="17450">
        <row r="1">
          <cell r="J1">
            <v>1.7453292519943295E-2</v>
          </cell>
        </row>
      </sheetData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>
        <row r="1">
          <cell r="J1">
            <v>1.7453292519943295E-2</v>
          </cell>
        </row>
      </sheetData>
      <sheetData sheetId="17458" refreshError="1"/>
      <sheetData sheetId="17459">
        <row r="1">
          <cell r="J1">
            <v>1.7453292519943295E-2</v>
          </cell>
        </row>
      </sheetData>
      <sheetData sheetId="17460">
        <row r="1">
          <cell r="J1">
            <v>1.7453292519943295E-2</v>
          </cell>
        </row>
      </sheetData>
      <sheetData sheetId="17461">
        <row r="1">
          <cell r="J1">
            <v>1.7453292519943295E-2</v>
          </cell>
        </row>
      </sheetData>
      <sheetData sheetId="17462">
        <row r="1">
          <cell r="J1">
            <v>1.7453292519943295E-2</v>
          </cell>
        </row>
      </sheetData>
      <sheetData sheetId="17463" refreshError="1"/>
      <sheetData sheetId="17464">
        <row r="1">
          <cell r="J1">
            <v>1.7453292519943295E-2</v>
          </cell>
        </row>
      </sheetData>
      <sheetData sheetId="17465">
        <row r="1">
          <cell r="J1">
            <v>1.7453292519943295E-2</v>
          </cell>
        </row>
      </sheetData>
      <sheetData sheetId="17466">
        <row r="1">
          <cell r="J1">
            <v>1.7453292519943295E-2</v>
          </cell>
        </row>
      </sheetData>
      <sheetData sheetId="17467" refreshError="1"/>
      <sheetData sheetId="17468" refreshError="1"/>
      <sheetData sheetId="17469">
        <row r="1">
          <cell r="J1">
            <v>1.7453292519943295E-2</v>
          </cell>
        </row>
      </sheetData>
      <sheetData sheetId="17470">
        <row r="1">
          <cell r="J1">
            <v>1.7453292519943295E-2</v>
          </cell>
        </row>
      </sheetData>
      <sheetData sheetId="17471">
        <row r="1">
          <cell r="J1">
            <v>1.7453292519943295E-2</v>
          </cell>
        </row>
      </sheetData>
      <sheetData sheetId="17472" refreshError="1"/>
      <sheetData sheetId="17473">
        <row r="1">
          <cell r="J1">
            <v>1.7453292519943295E-2</v>
          </cell>
        </row>
      </sheetData>
      <sheetData sheetId="17474">
        <row r="1">
          <cell r="J1">
            <v>1.7453292519943295E-2</v>
          </cell>
        </row>
      </sheetData>
      <sheetData sheetId="17475">
        <row r="1">
          <cell r="J1">
            <v>1.7453292519943295E-2</v>
          </cell>
        </row>
      </sheetData>
      <sheetData sheetId="17476" refreshError="1"/>
      <sheetData sheetId="17477" refreshError="1"/>
      <sheetData sheetId="17478">
        <row r="1">
          <cell r="J1">
            <v>1.7453292519943295E-2</v>
          </cell>
        </row>
      </sheetData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>
        <row r="1">
          <cell r="J1">
            <v>1.7453292519943295E-2</v>
          </cell>
        </row>
      </sheetData>
      <sheetData sheetId="17487">
        <row r="1">
          <cell r="J1">
            <v>1.7453292519943295E-2</v>
          </cell>
        </row>
      </sheetData>
      <sheetData sheetId="17488">
        <row r="1">
          <cell r="J1">
            <v>1.7453292519943295E-2</v>
          </cell>
        </row>
      </sheetData>
      <sheetData sheetId="17489">
        <row r="1">
          <cell r="J1">
            <v>1.7453292519943295E-2</v>
          </cell>
        </row>
      </sheetData>
      <sheetData sheetId="17490">
        <row r="1">
          <cell r="J1">
            <v>1.7453292519943295E-2</v>
          </cell>
        </row>
      </sheetData>
      <sheetData sheetId="17491">
        <row r="1">
          <cell r="J1">
            <v>1.7453292519943295E-2</v>
          </cell>
        </row>
      </sheetData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>
        <row r="1">
          <cell r="J1">
            <v>1.7453292519943295E-2</v>
          </cell>
        </row>
      </sheetData>
      <sheetData sheetId="17499">
        <row r="1">
          <cell r="J1">
            <v>1.7453292519943295E-2</v>
          </cell>
        </row>
      </sheetData>
      <sheetData sheetId="17500" refreshError="1"/>
      <sheetData sheetId="17501" refreshError="1"/>
      <sheetData sheetId="17502" refreshError="1"/>
      <sheetData sheetId="17503" refreshError="1"/>
      <sheetData sheetId="17504">
        <row r="1">
          <cell r="J1">
            <v>1.7453292519943295E-2</v>
          </cell>
        </row>
      </sheetData>
      <sheetData sheetId="17505" refreshError="1"/>
      <sheetData sheetId="17506" refreshError="1"/>
      <sheetData sheetId="17507">
        <row r="1">
          <cell r="J1">
            <v>1.7453292519943295E-2</v>
          </cell>
        </row>
      </sheetData>
      <sheetData sheetId="17508">
        <row r="1">
          <cell r="J1">
            <v>1.7453292519943295E-2</v>
          </cell>
        </row>
      </sheetData>
      <sheetData sheetId="17509">
        <row r="1">
          <cell r="J1">
            <v>1.7453292519943295E-2</v>
          </cell>
        </row>
      </sheetData>
      <sheetData sheetId="17510">
        <row r="1">
          <cell r="J1">
            <v>1.7453292519943295E-2</v>
          </cell>
        </row>
      </sheetData>
      <sheetData sheetId="17511" refreshError="1"/>
      <sheetData sheetId="17512">
        <row r="1">
          <cell r="J1">
            <v>1.7453292519943295E-2</v>
          </cell>
        </row>
      </sheetData>
      <sheetData sheetId="17513">
        <row r="1">
          <cell r="J1">
            <v>1.7453292519943295E-2</v>
          </cell>
        </row>
      </sheetData>
      <sheetData sheetId="17514" refreshError="1"/>
      <sheetData sheetId="17515"/>
      <sheetData sheetId="17516" refreshError="1"/>
      <sheetData sheetId="17517" refreshError="1"/>
      <sheetData sheetId="17518">
        <row r="1">
          <cell r="J1">
            <v>1.7453292519943295E-2</v>
          </cell>
        </row>
      </sheetData>
      <sheetData sheetId="17519" refreshError="1"/>
      <sheetData sheetId="17520">
        <row r="1">
          <cell r="J1">
            <v>1.7453292519943295E-2</v>
          </cell>
        </row>
      </sheetData>
      <sheetData sheetId="17521">
        <row r="1">
          <cell r="J1">
            <v>1.7453292519943295E-2</v>
          </cell>
        </row>
      </sheetData>
      <sheetData sheetId="17522" refreshError="1"/>
      <sheetData sheetId="17523">
        <row r="1">
          <cell r="J1">
            <v>1.7453292519943295E-2</v>
          </cell>
        </row>
      </sheetData>
      <sheetData sheetId="17524" refreshError="1"/>
      <sheetData sheetId="17525" refreshError="1"/>
      <sheetData sheetId="17526">
        <row r="1">
          <cell r="J1">
            <v>1.7453292519943295E-2</v>
          </cell>
        </row>
      </sheetData>
      <sheetData sheetId="17527">
        <row r="1">
          <cell r="J1">
            <v>1.7453292519943295E-2</v>
          </cell>
        </row>
      </sheetData>
      <sheetData sheetId="17528">
        <row r="1">
          <cell r="J1">
            <v>1.7453292519943295E-2</v>
          </cell>
        </row>
      </sheetData>
      <sheetData sheetId="17529">
        <row r="1">
          <cell r="J1">
            <v>1.7453292519943295E-2</v>
          </cell>
        </row>
      </sheetData>
      <sheetData sheetId="17530">
        <row r="1">
          <cell r="J1">
            <v>1.7453292519943295E-2</v>
          </cell>
        </row>
      </sheetData>
      <sheetData sheetId="17531">
        <row r="1">
          <cell r="J1">
            <v>1.7453292519943295E-2</v>
          </cell>
        </row>
      </sheetData>
      <sheetData sheetId="17532">
        <row r="1">
          <cell r="J1">
            <v>1.7453292519943295E-2</v>
          </cell>
        </row>
      </sheetData>
      <sheetData sheetId="17533">
        <row r="1">
          <cell r="J1">
            <v>1.7453292519943295E-2</v>
          </cell>
        </row>
      </sheetData>
      <sheetData sheetId="17534">
        <row r="1">
          <cell r="J1">
            <v>1.7453292519943295E-2</v>
          </cell>
        </row>
      </sheetData>
      <sheetData sheetId="17535">
        <row r="1">
          <cell r="J1">
            <v>1.7453292519943295E-2</v>
          </cell>
        </row>
      </sheetData>
      <sheetData sheetId="17536">
        <row r="1">
          <cell r="J1">
            <v>1.7453292519943295E-2</v>
          </cell>
        </row>
      </sheetData>
      <sheetData sheetId="17537"/>
      <sheetData sheetId="17538"/>
      <sheetData sheetId="17539">
        <row r="1">
          <cell r="J1">
            <v>1.7453292519943295E-2</v>
          </cell>
        </row>
      </sheetData>
      <sheetData sheetId="17540">
        <row r="1">
          <cell r="J1">
            <v>1.7453292519943295E-2</v>
          </cell>
        </row>
      </sheetData>
      <sheetData sheetId="17541">
        <row r="1">
          <cell r="J1">
            <v>1.7453292519943295E-2</v>
          </cell>
        </row>
      </sheetData>
      <sheetData sheetId="17542">
        <row r="1">
          <cell r="J1">
            <v>1.7453292519943295E-2</v>
          </cell>
        </row>
      </sheetData>
      <sheetData sheetId="17543">
        <row r="1">
          <cell r="J1">
            <v>1.7453292519943295E-2</v>
          </cell>
        </row>
      </sheetData>
      <sheetData sheetId="17544">
        <row r="1">
          <cell r="J1">
            <v>1.7453292519943295E-2</v>
          </cell>
        </row>
      </sheetData>
      <sheetData sheetId="17545">
        <row r="1">
          <cell r="J1">
            <v>1.7453292519943295E-2</v>
          </cell>
        </row>
      </sheetData>
      <sheetData sheetId="17546">
        <row r="1">
          <cell r="J1">
            <v>1.7453292519943295E-2</v>
          </cell>
        </row>
      </sheetData>
      <sheetData sheetId="17547"/>
      <sheetData sheetId="17548">
        <row r="1">
          <cell r="J1">
            <v>1.7453292519943295E-2</v>
          </cell>
        </row>
      </sheetData>
      <sheetData sheetId="17549" refreshError="1"/>
      <sheetData sheetId="17550" refreshError="1"/>
      <sheetData sheetId="17551" refreshError="1"/>
      <sheetData sheetId="17552" refreshError="1"/>
      <sheetData sheetId="17553">
        <row r="1">
          <cell r="J1">
            <v>1.7453292519943295E-2</v>
          </cell>
        </row>
      </sheetData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>
        <row r="1">
          <cell r="J1">
            <v>1.7453292519943295E-2</v>
          </cell>
        </row>
      </sheetData>
      <sheetData sheetId="17599" refreshError="1"/>
      <sheetData sheetId="17600">
        <row r="1">
          <cell r="J1">
            <v>1.7453292519943295E-2</v>
          </cell>
        </row>
      </sheetData>
      <sheetData sheetId="17601">
        <row r="1">
          <cell r="J1">
            <v>1.7453292519943295E-2</v>
          </cell>
        </row>
      </sheetData>
      <sheetData sheetId="17602" refreshError="1"/>
      <sheetData sheetId="17603" refreshError="1"/>
      <sheetData sheetId="17604">
        <row r="1">
          <cell r="J1">
            <v>1.7453292519943295E-2</v>
          </cell>
        </row>
      </sheetData>
      <sheetData sheetId="17605">
        <row r="1">
          <cell r="J1">
            <v>1.7453292519943295E-2</v>
          </cell>
        </row>
      </sheetData>
      <sheetData sheetId="17606">
        <row r="1">
          <cell r="J1">
            <v>1.7453292519943295E-2</v>
          </cell>
        </row>
      </sheetData>
      <sheetData sheetId="17607">
        <row r="1">
          <cell r="J1">
            <v>1.7453292519943295E-2</v>
          </cell>
        </row>
      </sheetData>
      <sheetData sheetId="17608" refreshError="1"/>
      <sheetData sheetId="17609">
        <row r="1">
          <cell r="J1">
            <v>1.7453292519943295E-2</v>
          </cell>
        </row>
      </sheetData>
      <sheetData sheetId="17610" refreshError="1"/>
      <sheetData sheetId="17611" refreshError="1"/>
      <sheetData sheetId="17612">
        <row r="1">
          <cell r="J1">
            <v>1.7453292519943295E-2</v>
          </cell>
        </row>
      </sheetData>
      <sheetData sheetId="17613">
        <row r="1">
          <cell r="J1">
            <v>1.7453292519943295E-2</v>
          </cell>
        </row>
      </sheetData>
      <sheetData sheetId="17614" refreshError="1"/>
      <sheetData sheetId="17615">
        <row r="1">
          <cell r="J1">
            <v>1.7453292519943295E-2</v>
          </cell>
        </row>
      </sheetData>
      <sheetData sheetId="17616">
        <row r="1">
          <cell r="J1">
            <v>1.7453292519943295E-2</v>
          </cell>
        </row>
      </sheetData>
      <sheetData sheetId="17617" refreshError="1"/>
      <sheetData sheetId="17618" refreshError="1"/>
      <sheetData sheetId="17619">
        <row r="1">
          <cell r="J1">
            <v>1.7453292519943295E-2</v>
          </cell>
        </row>
      </sheetData>
      <sheetData sheetId="17620" refreshError="1"/>
      <sheetData sheetId="17621">
        <row r="1">
          <cell r="J1">
            <v>1.7453292519943295E-2</v>
          </cell>
        </row>
      </sheetData>
      <sheetData sheetId="17622">
        <row r="1">
          <cell r="J1">
            <v>1.7453292519943295E-2</v>
          </cell>
        </row>
      </sheetData>
      <sheetData sheetId="17623">
        <row r="1">
          <cell r="J1">
            <v>1.7453292519943295E-2</v>
          </cell>
        </row>
      </sheetData>
      <sheetData sheetId="17624">
        <row r="1">
          <cell r="J1">
            <v>1.7453292519943295E-2</v>
          </cell>
        </row>
      </sheetData>
      <sheetData sheetId="17625">
        <row r="1">
          <cell r="J1">
            <v>1.7453292519943295E-2</v>
          </cell>
        </row>
      </sheetData>
      <sheetData sheetId="17626">
        <row r="1">
          <cell r="J1">
            <v>1.7453292519943295E-2</v>
          </cell>
        </row>
      </sheetData>
      <sheetData sheetId="17627">
        <row r="1">
          <cell r="J1">
            <v>1.7453292519943295E-2</v>
          </cell>
        </row>
      </sheetData>
      <sheetData sheetId="17628">
        <row r="1">
          <cell r="J1">
            <v>1.7453292519943295E-2</v>
          </cell>
        </row>
      </sheetData>
      <sheetData sheetId="17629">
        <row r="1">
          <cell r="J1">
            <v>1.7453292519943295E-2</v>
          </cell>
        </row>
      </sheetData>
      <sheetData sheetId="17630">
        <row r="1">
          <cell r="J1">
            <v>1.7453292519943295E-2</v>
          </cell>
        </row>
      </sheetData>
      <sheetData sheetId="17631">
        <row r="1">
          <cell r="J1">
            <v>1.7453292519943295E-2</v>
          </cell>
        </row>
      </sheetData>
      <sheetData sheetId="17632">
        <row r="1">
          <cell r="J1">
            <v>1.7453292519943295E-2</v>
          </cell>
        </row>
      </sheetData>
      <sheetData sheetId="17633">
        <row r="1">
          <cell r="J1">
            <v>1.7453292519943295E-2</v>
          </cell>
        </row>
      </sheetData>
      <sheetData sheetId="17634">
        <row r="1">
          <cell r="J1">
            <v>1.7453292519943295E-2</v>
          </cell>
        </row>
      </sheetData>
      <sheetData sheetId="17635">
        <row r="1">
          <cell r="J1">
            <v>1.7453292519943295E-2</v>
          </cell>
        </row>
      </sheetData>
      <sheetData sheetId="17636">
        <row r="1">
          <cell r="J1">
            <v>1.7453292519943295E-2</v>
          </cell>
        </row>
      </sheetData>
      <sheetData sheetId="17637">
        <row r="1">
          <cell r="J1">
            <v>1.7453292519943295E-2</v>
          </cell>
        </row>
      </sheetData>
      <sheetData sheetId="17638" refreshError="1"/>
      <sheetData sheetId="17639" refreshError="1"/>
      <sheetData sheetId="17640" refreshError="1"/>
      <sheetData sheetId="17641" refreshError="1"/>
      <sheetData sheetId="17642">
        <row r="1">
          <cell r="J1">
            <v>1.7453292519943295E-2</v>
          </cell>
        </row>
      </sheetData>
      <sheetData sheetId="17643">
        <row r="1">
          <cell r="J1">
            <v>1.7453292519943295E-2</v>
          </cell>
        </row>
      </sheetData>
      <sheetData sheetId="17644">
        <row r="1">
          <cell r="J1">
            <v>1.7453292519943295E-2</v>
          </cell>
        </row>
      </sheetData>
      <sheetData sheetId="17645">
        <row r="1">
          <cell r="J1">
            <v>1.7453292519943295E-2</v>
          </cell>
        </row>
      </sheetData>
      <sheetData sheetId="17646" refreshError="1"/>
      <sheetData sheetId="17647">
        <row r="1">
          <cell r="J1">
            <v>1.7453292519943295E-2</v>
          </cell>
        </row>
      </sheetData>
      <sheetData sheetId="17648" refreshError="1"/>
      <sheetData sheetId="17649">
        <row r="1">
          <cell r="J1">
            <v>1.7453292519943295E-2</v>
          </cell>
        </row>
      </sheetData>
      <sheetData sheetId="17650" refreshError="1"/>
      <sheetData sheetId="17651" refreshError="1"/>
      <sheetData sheetId="17652">
        <row r="1">
          <cell r="J1">
            <v>1.7453292519943295E-2</v>
          </cell>
        </row>
      </sheetData>
      <sheetData sheetId="17653" refreshError="1"/>
      <sheetData sheetId="17654" refreshError="1"/>
      <sheetData sheetId="17655">
        <row r="1">
          <cell r="J1">
            <v>1.7453292519943295E-2</v>
          </cell>
        </row>
      </sheetData>
      <sheetData sheetId="17656" refreshError="1"/>
      <sheetData sheetId="17657" refreshError="1"/>
      <sheetData sheetId="17658" refreshError="1"/>
      <sheetData sheetId="17659">
        <row r="1">
          <cell r="J1">
            <v>1.7453292519943295E-2</v>
          </cell>
        </row>
      </sheetData>
      <sheetData sheetId="17660" refreshError="1"/>
      <sheetData sheetId="17661">
        <row r="1">
          <cell r="J1">
            <v>1.7453292519943295E-2</v>
          </cell>
        </row>
      </sheetData>
      <sheetData sheetId="17662">
        <row r="1">
          <cell r="J1">
            <v>1.7453292519943295E-2</v>
          </cell>
        </row>
      </sheetData>
      <sheetData sheetId="17663">
        <row r="1">
          <cell r="J1">
            <v>1.7453292519943295E-2</v>
          </cell>
        </row>
      </sheetData>
      <sheetData sheetId="17664">
        <row r="1">
          <cell r="J1">
            <v>1.7453292519943295E-2</v>
          </cell>
        </row>
      </sheetData>
      <sheetData sheetId="17665">
        <row r="1">
          <cell r="J1">
            <v>1.7453292519943295E-2</v>
          </cell>
        </row>
      </sheetData>
      <sheetData sheetId="17666">
        <row r="1">
          <cell r="J1">
            <v>1.7453292519943295E-2</v>
          </cell>
        </row>
      </sheetData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>
        <row r="1">
          <cell r="J1">
            <v>1.7453292519943295E-2</v>
          </cell>
        </row>
      </sheetData>
      <sheetData sheetId="17673">
        <row r="1">
          <cell r="J1">
            <v>1.7453292519943295E-2</v>
          </cell>
        </row>
      </sheetData>
      <sheetData sheetId="17674" refreshError="1"/>
      <sheetData sheetId="17675">
        <row r="1">
          <cell r="J1">
            <v>1.7453292519943295E-2</v>
          </cell>
        </row>
      </sheetData>
      <sheetData sheetId="17676">
        <row r="1">
          <cell r="J1">
            <v>1.7453292519943295E-2</v>
          </cell>
        </row>
      </sheetData>
      <sheetData sheetId="17677">
        <row r="1">
          <cell r="J1">
            <v>1.7453292519943295E-2</v>
          </cell>
        </row>
      </sheetData>
      <sheetData sheetId="17678">
        <row r="1">
          <cell r="J1">
            <v>1.7453292519943295E-2</v>
          </cell>
        </row>
      </sheetData>
      <sheetData sheetId="17679">
        <row r="1">
          <cell r="J1">
            <v>1.7453292519943295E-2</v>
          </cell>
        </row>
      </sheetData>
      <sheetData sheetId="17680" refreshError="1"/>
      <sheetData sheetId="17681">
        <row r="1">
          <cell r="J1">
            <v>1.7453292519943295E-2</v>
          </cell>
        </row>
      </sheetData>
      <sheetData sheetId="17682">
        <row r="1">
          <cell r="J1">
            <v>1.7453292519943295E-2</v>
          </cell>
        </row>
      </sheetData>
      <sheetData sheetId="17683">
        <row r="1">
          <cell r="J1">
            <v>1.7453292519943295E-2</v>
          </cell>
        </row>
      </sheetData>
      <sheetData sheetId="17684">
        <row r="1">
          <cell r="J1">
            <v>1.7453292519943295E-2</v>
          </cell>
        </row>
      </sheetData>
      <sheetData sheetId="17685">
        <row r="1">
          <cell r="J1">
            <v>1.7453292519943295E-2</v>
          </cell>
        </row>
      </sheetData>
      <sheetData sheetId="17686">
        <row r="1">
          <cell r="J1">
            <v>1.7453292519943295E-2</v>
          </cell>
        </row>
      </sheetData>
      <sheetData sheetId="17687">
        <row r="1">
          <cell r="J1">
            <v>1.7453292519943295E-2</v>
          </cell>
        </row>
      </sheetData>
      <sheetData sheetId="17688">
        <row r="1">
          <cell r="J1">
            <v>1.7453292519943295E-2</v>
          </cell>
        </row>
      </sheetData>
      <sheetData sheetId="17689">
        <row r="1">
          <cell r="J1">
            <v>1.7453292519943295E-2</v>
          </cell>
        </row>
      </sheetData>
      <sheetData sheetId="17690" refreshError="1"/>
      <sheetData sheetId="17691" refreshError="1"/>
      <sheetData sheetId="17692">
        <row r="1">
          <cell r="J1">
            <v>1.7453292519943295E-2</v>
          </cell>
        </row>
      </sheetData>
      <sheetData sheetId="17693">
        <row r="1">
          <cell r="J1">
            <v>1.7453292519943295E-2</v>
          </cell>
        </row>
      </sheetData>
      <sheetData sheetId="17694">
        <row r="1">
          <cell r="J1">
            <v>1.7453292519943295E-2</v>
          </cell>
        </row>
      </sheetData>
      <sheetData sheetId="17695">
        <row r="1">
          <cell r="J1">
            <v>1.7453292519943295E-2</v>
          </cell>
        </row>
      </sheetData>
      <sheetData sheetId="17696" refreshError="1"/>
      <sheetData sheetId="17697">
        <row r="1">
          <cell r="J1">
            <v>1.7453292519943295E-2</v>
          </cell>
        </row>
      </sheetData>
      <sheetData sheetId="17698">
        <row r="1">
          <cell r="J1">
            <v>1.7453292519943295E-2</v>
          </cell>
        </row>
      </sheetData>
      <sheetData sheetId="17699">
        <row r="1">
          <cell r="J1">
            <v>1.7453292519943295E-2</v>
          </cell>
        </row>
      </sheetData>
      <sheetData sheetId="17700">
        <row r="1">
          <cell r="J1">
            <v>1.7453292519943295E-2</v>
          </cell>
        </row>
      </sheetData>
      <sheetData sheetId="17701">
        <row r="1">
          <cell r="J1">
            <v>1.7453292519943295E-2</v>
          </cell>
        </row>
      </sheetData>
      <sheetData sheetId="17702">
        <row r="1">
          <cell r="J1">
            <v>1.7453292519943295E-2</v>
          </cell>
        </row>
      </sheetData>
      <sheetData sheetId="17703">
        <row r="1">
          <cell r="J1">
            <v>1.7453292519943295E-2</v>
          </cell>
        </row>
      </sheetData>
      <sheetData sheetId="17704">
        <row r="1">
          <cell r="J1">
            <v>1.7453292519943295E-2</v>
          </cell>
        </row>
      </sheetData>
      <sheetData sheetId="17705">
        <row r="1">
          <cell r="J1">
            <v>1.7453292519943295E-2</v>
          </cell>
        </row>
      </sheetData>
      <sheetData sheetId="17706">
        <row r="1">
          <cell r="J1">
            <v>1.7453292519943295E-2</v>
          </cell>
        </row>
      </sheetData>
      <sheetData sheetId="17707">
        <row r="1">
          <cell r="J1">
            <v>1.7453292519943295E-2</v>
          </cell>
        </row>
      </sheetData>
      <sheetData sheetId="17708">
        <row r="1">
          <cell r="J1">
            <v>1.7453292519943295E-2</v>
          </cell>
        </row>
      </sheetData>
      <sheetData sheetId="17709">
        <row r="1">
          <cell r="J1">
            <v>1.7453292519943295E-2</v>
          </cell>
        </row>
      </sheetData>
      <sheetData sheetId="17710">
        <row r="1">
          <cell r="J1">
            <v>1.7453292519943295E-2</v>
          </cell>
        </row>
      </sheetData>
      <sheetData sheetId="17711">
        <row r="1">
          <cell r="J1">
            <v>1.7453292519943295E-2</v>
          </cell>
        </row>
      </sheetData>
      <sheetData sheetId="17712">
        <row r="1">
          <cell r="J1">
            <v>1.7453292519943295E-2</v>
          </cell>
        </row>
      </sheetData>
      <sheetData sheetId="17713">
        <row r="1">
          <cell r="J1">
            <v>1.7453292519943295E-2</v>
          </cell>
        </row>
      </sheetData>
      <sheetData sheetId="17714">
        <row r="1">
          <cell r="J1">
            <v>1.7453292519943295E-2</v>
          </cell>
        </row>
      </sheetData>
      <sheetData sheetId="17715">
        <row r="1">
          <cell r="J1">
            <v>1.7453292519943295E-2</v>
          </cell>
        </row>
      </sheetData>
      <sheetData sheetId="17716" refreshError="1"/>
      <sheetData sheetId="17717">
        <row r="1">
          <cell r="J1">
            <v>1.7453292519943295E-2</v>
          </cell>
        </row>
      </sheetData>
      <sheetData sheetId="17718" refreshError="1"/>
      <sheetData sheetId="17719" refreshError="1"/>
      <sheetData sheetId="17720">
        <row r="1">
          <cell r="J1">
            <v>1.7453292519943295E-2</v>
          </cell>
        </row>
      </sheetData>
      <sheetData sheetId="17721">
        <row r="1">
          <cell r="J1">
            <v>1.7453292519943295E-2</v>
          </cell>
        </row>
      </sheetData>
      <sheetData sheetId="17722">
        <row r="1">
          <cell r="J1">
            <v>1.7453292519943295E-2</v>
          </cell>
        </row>
      </sheetData>
      <sheetData sheetId="17723">
        <row r="1">
          <cell r="J1">
            <v>1.7453292519943295E-2</v>
          </cell>
        </row>
      </sheetData>
      <sheetData sheetId="17724">
        <row r="1">
          <cell r="J1">
            <v>1.7453292519943295E-2</v>
          </cell>
        </row>
      </sheetData>
      <sheetData sheetId="17725" refreshError="1"/>
      <sheetData sheetId="17726" refreshError="1"/>
      <sheetData sheetId="17727">
        <row r="1">
          <cell r="J1">
            <v>1.7453292519943295E-2</v>
          </cell>
        </row>
      </sheetData>
      <sheetData sheetId="17728">
        <row r="1">
          <cell r="J1">
            <v>1.7453292519943295E-2</v>
          </cell>
        </row>
      </sheetData>
      <sheetData sheetId="17729">
        <row r="1">
          <cell r="J1">
            <v>1.7453292519943295E-2</v>
          </cell>
        </row>
      </sheetData>
      <sheetData sheetId="17730">
        <row r="1">
          <cell r="J1">
            <v>1.7453292519943295E-2</v>
          </cell>
        </row>
      </sheetData>
      <sheetData sheetId="17731">
        <row r="1">
          <cell r="J1">
            <v>1.7453292519943295E-2</v>
          </cell>
        </row>
      </sheetData>
      <sheetData sheetId="17732">
        <row r="1">
          <cell r="J1">
            <v>1.7453292519943295E-2</v>
          </cell>
        </row>
      </sheetData>
      <sheetData sheetId="17733">
        <row r="1">
          <cell r="J1">
            <v>1.7453292519943295E-2</v>
          </cell>
        </row>
      </sheetData>
      <sheetData sheetId="17734">
        <row r="1">
          <cell r="J1">
            <v>1.7453292519943295E-2</v>
          </cell>
        </row>
      </sheetData>
      <sheetData sheetId="17735">
        <row r="1">
          <cell r="J1">
            <v>1.7453292519943295E-2</v>
          </cell>
        </row>
      </sheetData>
      <sheetData sheetId="17736">
        <row r="1">
          <cell r="J1">
            <v>1.7453292519943295E-2</v>
          </cell>
        </row>
      </sheetData>
      <sheetData sheetId="17737">
        <row r="1">
          <cell r="J1">
            <v>1.7453292519943295E-2</v>
          </cell>
        </row>
      </sheetData>
      <sheetData sheetId="17738">
        <row r="1">
          <cell r="J1">
            <v>1.7453292519943295E-2</v>
          </cell>
        </row>
      </sheetData>
      <sheetData sheetId="17739">
        <row r="1">
          <cell r="J1">
            <v>1.7453292519943295E-2</v>
          </cell>
        </row>
      </sheetData>
      <sheetData sheetId="17740">
        <row r="1">
          <cell r="J1">
            <v>1.7453292519943295E-2</v>
          </cell>
        </row>
      </sheetData>
      <sheetData sheetId="17741">
        <row r="1">
          <cell r="J1">
            <v>1.7453292519943295E-2</v>
          </cell>
        </row>
      </sheetData>
      <sheetData sheetId="17742">
        <row r="1">
          <cell r="J1">
            <v>1.7453292519943295E-2</v>
          </cell>
        </row>
      </sheetData>
      <sheetData sheetId="17743">
        <row r="1">
          <cell r="J1">
            <v>1.7453292519943295E-2</v>
          </cell>
        </row>
      </sheetData>
      <sheetData sheetId="17744">
        <row r="1">
          <cell r="J1">
            <v>1.7453292519943295E-2</v>
          </cell>
        </row>
      </sheetData>
      <sheetData sheetId="17745">
        <row r="1">
          <cell r="J1">
            <v>1.7453292519943295E-2</v>
          </cell>
        </row>
      </sheetData>
      <sheetData sheetId="17746">
        <row r="1">
          <cell r="J1">
            <v>1.7453292519943295E-2</v>
          </cell>
        </row>
      </sheetData>
      <sheetData sheetId="17747" refreshError="1"/>
      <sheetData sheetId="17748" refreshError="1"/>
      <sheetData sheetId="17749" refreshError="1"/>
      <sheetData sheetId="17750" refreshError="1"/>
      <sheetData sheetId="17751">
        <row r="1">
          <cell r="J1">
            <v>1.7453292519943295E-2</v>
          </cell>
        </row>
      </sheetData>
      <sheetData sheetId="17752">
        <row r="1">
          <cell r="J1">
            <v>1.7453292519943295E-2</v>
          </cell>
        </row>
      </sheetData>
      <sheetData sheetId="17753" refreshError="1"/>
      <sheetData sheetId="17754" refreshError="1"/>
      <sheetData sheetId="17755">
        <row r="1">
          <cell r="J1">
            <v>1.7453292519943295E-2</v>
          </cell>
        </row>
      </sheetData>
      <sheetData sheetId="17756">
        <row r="1">
          <cell r="J1">
            <v>1.7453292519943295E-2</v>
          </cell>
        </row>
      </sheetData>
      <sheetData sheetId="17757">
        <row r="1">
          <cell r="J1">
            <v>1.7453292519943295E-2</v>
          </cell>
        </row>
      </sheetData>
      <sheetData sheetId="17758">
        <row r="1">
          <cell r="J1">
            <v>1.7453292519943295E-2</v>
          </cell>
        </row>
      </sheetData>
      <sheetData sheetId="17759">
        <row r="1">
          <cell r="J1">
            <v>1.7453292519943295E-2</v>
          </cell>
        </row>
      </sheetData>
      <sheetData sheetId="17760">
        <row r="1">
          <cell r="J1">
            <v>1.7453292519943295E-2</v>
          </cell>
        </row>
      </sheetData>
      <sheetData sheetId="17761">
        <row r="1">
          <cell r="J1">
            <v>1.7453292519943295E-2</v>
          </cell>
        </row>
      </sheetData>
      <sheetData sheetId="17762">
        <row r="1">
          <cell r="J1">
            <v>1.7453292519943295E-2</v>
          </cell>
        </row>
      </sheetData>
      <sheetData sheetId="17763">
        <row r="1">
          <cell r="J1">
            <v>1.7453292519943295E-2</v>
          </cell>
        </row>
      </sheetData>
      <sheetData sheetId="17764">
        <row r="1">
          <cell r="J1">
            <v>1.7453292519943295E-2</v>
          </cell>
        </row>
      </sheetData>
      <sheetData sheetId="17765">
        <row r="1">
          <cell r="J1">
            <v>1.7453292519943295E-2</v>
          </cell>
        </row>
      </sheetData>
      <sheetData sheetId="17766">
        <row r="1">
          <cell r="J1">
            <v>1.7453292519943295E-2</v>
          </cell>
        </row>
      </sheetData>
      <sheetData sheetId="17767">
        <row r="1">
          <cell r="J1">
            <v>1.7453292519943295E-2</v>
          </cell>
        </row>
      </sheetData>
      <sheetData sheetId="17768">
        <row r="1">
          <cell r="J1">
            <v>1.7453292519943295E-2</v>
          </cell>
        </row>
      </sheetData>
      <sheetData sheetId="17769">
        <row r="1">
          <cell r="J1">
            <v>1.7453292519943295E-2</v>
          </cell>
        </row>
      </sheetData>
      <sheetData sheetId="17770">
        <row r="1">
          <cell r="J1">
            <v>1.7453292519943295E-2</v>
          </cell>
        </row>
      </sheetData>
      <sheetData sheetId="17771">
        <row r="1">
          <cell r="J1">
            <v>1.7453292519943295E-2</v>
          </cell>
        </row>
      </sheetData>
      <sheetData sheetId="17772">
        <row r="1">
          <cell r="J1">
            <v>1.7453292519943295E-2</v>
          </cell>
        </row>
      </sheetData>
      <sheetData sheetId="17773">
        <row r="1">
          <cell r="J1">
            <v>1.7453292519943295E-2</v>
          </cell>
        </row>
      </sheetData>
      <sheetData sheetId="17774">
        <row r="1">
          <cell r="J1">
            <v>1.7453292519943295E-2</v>
          </cell>
        </row>
      </sheetData>
      <sheetData sheetId="17775">
        <row r="1">
          <cell r="J1">
            <v>1.7453292519943295E-2</v>
          </cell>
        </row>
      </sheetData>
      <sheetData sheetId="17776">
        <row r="1">
          <cell r="J1">
            <v>1.7453292519943295E-2</v>
          </cell>
        </row>
      </sheetData>
      <sheetData sheetId="17777">
        <row r="1">
          <cell r="J1">
            <v>1.7453292519943295E-2</v>
          </cell>
        </row>
      </sheetData>
      <sheetData sheetId="17778">
        <row r="1">
          <cell r="J1">
            <v>1.7453292519943295E-2</v>
          </cell>
        </row>
      </sheetData>
      <sheetData sheetId="17779">
        <row r="1">
          <cell r="J1">
            <v>1.7453292519943295E-2</v>
          </cell>
        </row>
      </sheetData>
      <sheetData sheetId="17780">
        <row r="1">
          <cell r="J1">
            <v>1.7453292519943295E-2</v>
          </cell>
        </row>
      </sheetData>
      <sheetData sheetId="17781">
        <row r="1">
          <cell r="J1">
            <v>1.7453292519943295E-2</v>
          </cell>
        </row>
      </sheetData>
      <sheetData sheetId="17782" refreshError="1"/>
      <sheetData sheetId="17783" refreshError="1"/>
      <sheetData sheetId="17784" refreshError="1"/>
      <sheetData sheetId="17785">
        <row r="1">
          <cell r="J1">
            <v>1.7453292519943295E-2</v>
          </cell>
        </row>
      </sheetData>
      <sheetData sheetId="17786">
        <row r="1">
          <cell r="J1">
            <v>1.7453292519943295E-2</v>
          </cell>
        </row>
      </sheetData>
      <sheetData sheetId="17787">
        <row r="1">
          <cell r="J1">
            <v>1.7453292519943295E-2</v>
          </cell>
        </row>
      </sheetData>
      <sheetData sheetId="17788">
        <row r="1">
          <cell r="J1">
            <v>1.7453292519943295E-2</v>
          </cell>
        </row>
      </sheetData>
      <sheetData sheetId="17789" refreshError="1"/>
      <sheetData sheetId="17790" refreshError="1"/>
      <sheetData sheetId="17791" refreshError="1"/>
      <sheetData sheetId="17792">
        <row r="1">
          <cell r="J1">
            <v>1.7453292519943295E-2</v>
          </cell>
        </row>
      </sheetData>
      <sheetData sheetId="17793" refreshError="1"/>
      <sheetData sheetId="17794">
        <row r="1">
          <cell r="J1">
            <v>1.7453292519943295E-2</v>
          </cell>
        </row>
      </sheetData>
      <sheetData sheetId="17795">
        <row r="1">
          <cell r="J1">
            <v>1.7453292519943295E-2</v>
          </cell>
        </row>
      </sheetData>
      <sheetData sheetId="17796">
        <row r="1">
          <cell r="J1">
            <v>1.7453292519943295E-2</v>
          </cell>
        </row>
      </sheetData>
      <sheetData sheetId="17797" refreshError="1"/>
      <sheetData sheetId="17798">
        <row r="1">
          <cell r="J1">
            <v>1.7453292519943295E-2</v>
          </cell>
        </row>
      </sheetData>
      <sheetData sheetId="17799">
        <row r="1">
          <cell r="J1">
            <v>1.7453292519943295E-2</v>
          </cell>
        </row>
      </sheetData>
      <sheetData sheetId="17800" refreshError="1"/>
      <sheetData sheetId="17801" refreshError="1"/>
      <sheetData sheetId="17802">
        <row r="1">
          <cell r="J1">
            <v>1.7453292519943295E-2</v>
          </cell>
        </row>
      </sheetData>
      <sheetData sheetId="17803">
        <row r="1">
          <cell r="J1">
            <v>1.7453292519943295E-2</v>
          </cell>
        </row>
      </sheetData>
      <sheetData sheetId="17804">
        <row r="1">
          <cell r="J1">
            <v>1.7453292519943295E-2</v>
          </cell>
        </row>
      </sheetData>
      <sheetData sheetId="17805">
        <row r="1">
          <cell r="J1">
            <v>1.7453292519943295E-2</v>
          </cell>
        </row>
      </sheetData>
      <sheetData sheetId="17806">
        <row r="1">
          <cell r="J1">
            <v>1.7453292519943295E-2</v>
          </cell>
        </row>
      </sheetData>
      <sheetData sheetId="17807">
        <row r="1">
          <cell r="J1">
            <v>1.7453292519943295E-2</v>
          </cell>
        </row>
      </sheetData>
      <sheetData sheetId="17808">
        <row r="1">
          <cell r="J1">
            <v>1.7453292519943295E-2</v>
          </cell>
        </row>
      </sheetData>
      <sheetData sheetId="17809"/>
      <sheetData sheetId="17810">
        <row r="1">
          <cell r="J1">
            <v>1.7453292519943295E-2</v>
          </cell>
        </row>
      </sheetData>
      <sheetData sheetId="17811"/>
      <sheetData sheetId="17812">
        <row r="1">
          <cell r="J1">
            <v>1.7453292519943295E-2</v>
          </cell>
        </row>
      </sheetData>
      <sheetData sheetId="17813">
        <row r="1">
          <cell r="J1">
            <v>1.7453292519943295E-2</v>
          </cell>
        </row>
      </sheetData>
      <sheetData sheetId="17814">
        <row r="1">
          <cell r="J1">
            <v>1.7453292519943295E-2</v>
          </cell>
        </row>
      </sheetData>
      <sheetData sheetId="17815">
        <row r="1">
          <cell r="J1">
            <v>1.7453292519943295E-2</v>
          </cell>
        </row>
      </sheetData>
      <sheetData sheetId="17816">
        <row r="1">
          <cell r="J1">
            <v>1.7453292519943295E-2</v>
          </cell>
        </row>
      </sheetData>
      <sheetData sheetId="17817">
        <row r="1">
          <cell r="J1">
            <v>1.7453292519943295E-2</v>
          </cell>
        </row>
      </sheetData>
      <sheetData sheetId="17818">
        <row r="1">
          <cell r="J1">
            <v>1.7453292519943295E-2</v>
          </cell>
        </row>
      </sheetData>
      <sheetData sheetId="17819"/>
      <sheetData sheetId="17820">
        <row r="1">
          <cell r="J1">
            <v>1.7453292519943295E-2</v>
          </cell>
        </row>
      </sheetData>
      <sheetData sheetId="17821" refreshError="1"/>
      <sheetData sheetId="17822">
        <row r="1">
          <cell r="J1">
            <v>1.7453292519943295E-2</v>
          </cell>
        </row>
      </sheetData>
      <sheetData sheetId="17823">
        <row r="1">
          <cell r="J1">
            <v>1.7453292519943295E-2</v>
          </cell>
        </row>
      </sheetData>
      <sheetData sheetId="17824">
        <row r="1">
          <cell r="J1">
            <v>1.7453292519943295E-2</v>
          </cell>
        </row>
      </sheetData>
      <sheetData sheetId="17825">
        <row r="1">
          <cell r="J1">
            <v>1.7453292519943295E-2</v>
          </cell>
        </row>
      </sheetData>
      <sheetData sheetId="17826">
        <row r="1">
          <cell r="J1">
            <v>1.7453292519943295E-2</v>
          </cell>
        </row>
      </sheetData>
      <sheetData sheetId="17827">
        <row r="1">
          <cell r="J1">
            <v>1.7453292519943295E-2</v>
          </cell>
        </row>
      </sheetData>
      <sheetData sheetId="17828">
        <row r="1">
          <cell r="J1">
            <v>1.7453292519943295E-2</v>
          </cell>
        </row>
      </sheetData>
      <sheetData sheetId="17829" refreshError="1"/>
      <sheetData sheetId="17830" refreshError="1"/>
      <sheetData sheetId="17831">
        <row r="1">
          <cell r="J1">
            <v>1.7453292519943295E-2</v>
          </cell>
        </row>
      </sheetData>
      <sheetData sheetId="17832">
        <row r="1">
          <cell r="J1">
            <v>1.7453292519943295E-2</v>
          </cell>
        </row>
      </sheetData>
      <sheetData sheetId="17833" refreshError="1"/>
      <sheetData sheetId="17834" refreshError="1"/>
      <sheetData sheetId="17835" refreshError="1"/>
      <sheetData sheetId="17836">
        <row r="1">
          <cell r="J1">
            <v>1.7453292519943295E-2</v>
          </cell>
        </row>
      </sheetData>
      <sheetData sheetId="17837">
        <row r="1">
          <cell r="J1">
            <v>1.7453292519943295E-2</v>
          </cell>
        </row>
      </sheetData>
      <sheetData sheetId="17838">
        <row r="1">
          <cell r="J1">
            <v>1.7453292519943295E-2</v>
          </cell>
        </row>
      </sheetData>
      <sheetData sheetId="17839">
        <row r="1">
          <cell r="J1">
            <v>1.7453292519943295E-2</v>
          </cell>
        </row>
      </sheetData>
      <sheetData sheetId="17840">
        <row r="1">
          <cell r="J1">
            <v>1.7453292519943295E-2</v>
          </cell>
        </row>
      </sheetData>
      <sheetData sheetId="17841">
        <row r="1">
          <cell r="J1">
            <v>1.7453292519943295E-2</v>
          </cell>
        </row>
      </sheetData>
      <sheetData sheetId="17842">
        <row r="1">
          <cell r="J1">
            <v>1.7453292519943295E-2</v>
          </cell>
        </row>
      </sheetData>
      <sheetData sheetId="17843">
        <row r="1">
          <cell r="J1">
            <v>1.7453292519943295E-2</v>
          </cell>
        </row>
      </sheetData>
      <sheetData sheetId="17844">
        <row r="1">
          <cell r="J1">
            <v>1.7453292519943295E-2</v>
          </cell>
        </row>
      </sheetData>
      <sheetData sheetId="17845">
        <row r="1">
          <cell r="J1">
            <v>1.7453292519943295E-2</v>
          </cell>
        </row>
      </sheetData>
      <sheetData sheetId="17846">
        <row r="1">
          <cell r="J1">
            <v>1.7453292519943295E-2</v>
          </cell>
        </row>
      </sheetData>
      <sheetData sheetId="17847">
        <row r="1">
          <cell r="J1">
            <v>1.7453292519943295E-2</v>
          </cell>
        </row>
      </sheetData>
      <sheetData sheetId="17848">
        <row r="1">
          <cell r="J1">
            <v>1.7453292519943295E-2</v>
          </cell>
        </row>
      </sheetData>
      <sheetData sheetId="17849">
        <row r="1">
          <cell r="J1">
            <v>1.7453292519943295E-2</v>
          </cell>
        </row>
      </sheetData>
      <sheetData sheetId="17850">
        <row r="1">
          <cell r="J1">
            <v>1.7453292519943295E-2</v>
          </cell>
        </row>
      </sheetData>
      <sheetData sheetId="17851" refreshError="1"/>
      <sheetData sheetId="17852">
        <row r="1">
          <cell r="J1">
            <v>1.7453292519943295E-2</v>
          </cell>
        </row>
      </sheetData>
      <sheetData sheetId="17853">
        <row r="1">
          <cell r="J1">
            <v>1.7453292519943295E-2</v>
          </cell>
        </row>
      </sheetData>
      <sheetData sheetId="17854">
        <row r="1">
          <cell r="J1">
            <v>1.7453292519943295E-2</v>
          </cell>
        </row>
      </sheetData>
      <sheetData sheetId="17855">
        <row r="1">
          <cell r="J1">
            <v>1.7453292519943295E-2</v>
          </cell>
        </row>
      </sheetData>
      <sheetData sheetId="17856">
        <row r="1">
          <cell r="J1">
            <v>1.7453292519943295E-2</v>
          </cell>
        </row>
      </sheetData>
      <sheetData sheetId="17857"/>
      <sheetData sheetId="17858" refreshError="1"/>
      <sheetData sheetId="17859" refreshError="1"/>
      <sheetData sheetId="17860" refreshError="1"/>
      <sheetData sheetId="17861">
        <row r="1">
          <cell r="J1">
            <v>1.7453292519943295E-2</v>
          </cell>
        </row>
      </sheetData>
      <sheetData sheetId="17862">
        <row r="1">
          <cell r="J1">
            <v>1.7453292519943295E-2</v>
          </cell>
        </row>
      </sheetData>
      <sheetData sheetId="17863" refreshError="1"/>
      <sheetData sheetId="17864" refreshError="1"/>
      <sheetData sheetId="17865" refreshError="1"/>
      <sheetData sheetId="17866"/>
      <sheetData sheetId="17867" refreshError="1"/>
      <sheetData sheetId="17868">
        <row r="1">
          <cell r="J1">
            <v>1.7453292519943295E-2</v>
          </cell>
        </row>
      </sheetData>
      <sheetData sheetId="17869" refreshError="1"/>
      <sheetData sheetId="17870">
        <row r="1">
          <cell r="J1">
            <v>1.7453292519943295E-2</v>
          </cell>
        </row>
      </sheetData>
      <sheetData sheetId="17871">
        <row r="1">
          <cell r="J1">
            <v>1.7453292519943295E-2</v>
          </cell>
        </row>
      </sheetData>
      <sheetData sheetId="17872">
        <row r="1">
          <cell r="J1">
            <v>1.7453292519943295E-2</v>
          </cell>
        </row>
      </sheetData>
      <sheetData sheetId="17873">
        <row r="1">
          <cell r="J1">
            <v>1.7453292519943295E-2</v>
          </cell>
        </row>
      </sheetData>
      <sheetData sheetId="17874">
        <row r="1">
          <cell r="J1">
            <v>1.7453292519943295E-2</v>
          </cell>
        </row>
      </sheetData>
      <sheetData sheetId="17875">
        <row r="1">
          <cell r="J1">
            <v>1.7453292519943295E-2</v>
          </cell>
        </row>
      </sheetData>
      <sheetData sheetId="17876">
        <row r="1">
          <cell r="J1">
            <v>1.7453292519943295E-2</v>
          </cell>
        </row>
      </sheetData>
      <sheetData sheetId="17877">
        <row r="1">
          <cell r="J1">
            <v>1.7453292519943295E-2</v>
          </cell>
        </row>
      </sheetData>
      <sheetData sheetId="17878">
        <row r="1">
          <cell r="J1">
            <v>1.7453292519943295E-2</v>
          </cell>
        </row>
      </sheetData>
      <sheetData sheetId="17879">
        <row r="1">
          <cell r="J1">
            <v>1.7453292519943295E-2</v>
          </cell>
        </row>
      </sheetData>
      <sheetData sheetId="17880">
        <row r="1">
          <cell r="J1">
            <v>1.7453292519943295E-2</v>
          </cell>
        </row>
      </sheetData>
      <sheetData sheetId="17881">
        <row r="1">
          <cell r="J1">
            <v>1.7453292519943295E-2</v>
          </cell>
        </row>
      </sheetData>
      <sheetData sheetId="17882">
        <row r="1">
          <cell r="J1">
            <v>1.7453292519943295E-2</v>
          </cell>
        </row>
      </sheetData>
      <sheetData sheetId="17883">
        <row r="1">
          <cell r="J1">
            <v>1.7453292519943295E-2</v>
          </cell>
        </row>
      </sheetData>
      <sheetData sheetId="17884">
        <row r="1">
          <cell r="J1">
            <v>1.7453292519943295E-2</v>
          </cell>
        </row>
      </sheetData>
      <sheetData sheetId="17885">
        <row r="1">
          <cell r="J1">
            <v>1.7453292519943295E-2</v>
          </cell>
        </row>
      </sheetData>
      <sheetData sheetId="17886">
        <row r="1">
          <cell r="J1">
            <v>1.7453292519943295E-2</v>
          </cell>
        </row>
      </sheetData>
      <sheetData sheetId="17887">
        <row r="1">
          <cell r="J1">
            <v>1.7453292519943295E-2</v>
          </cell>
        </row>
      </sheetData>
      <sheetData sheetId="17888"/>
      <sheetData sheetId="17889">
        <row r="1">
          <cell r="J1">
            <v>1.7453292519943295E-2</v>
          </cell>
        </row>
      </sheetData>
      <sheetData sheetId="17890">
        <row r="1">
          <cell r="J1">
            <v>1.7453292519943295E-2</v>
          </cell>
        </row>
      </sheetData>
      <sheetData sheetId="17891">
        <row r="1">
          <cell r="J1">
            <v>1.7453292519943295E-2</v>
          </cell>
        </row>
      </sheetData>
      <sheetData sheetId="17892" refreshError="1"/>
      <sheetData sheetId="17893" refreshError="1"/>
      <sheetData sheetId="17894" refreshError="1"/>
      <sheetData sheetId="17895" refreshError="1"/>
      <sheetData sheetId="17896">
        <row r="1">
          <cell r="J1">
            <v>1.7453292519943295E-2</v>
          </cell>
        </row>
      </sheetData>
      <sheetData sheetId="17897" refreshError="1"/>
      <sheetData sheetId="17898">
        <row r="1">
          <cell r="J1">
            <v>1.7453292519943295E-2</v>
          </cell>
        </row>
      </sheetData>
      <sheetData sheetId="17899">
        <row r="1">
          <cell r="J1">
            <v>1.7453292519943295E-2</v>
          </cell>
        </row>
      </sheetData>
      <sheetData sheetId="17900">
        <row r="1">
          <cell r="J1">
            <v>1.7453292519943295E-2</v>
          </cell>
        </row>
      </sheetData>
      <sheetData sheetId="17901" refreshError="1"/>
      <sheetData sheetId="17902" refreshError="1"/>
      <sheetData sheetId="17903">
        <row r="1">
          <cell r="J1">
            <v>1.7453292519943295E-2</v>
          </cell>
        </row>
      </sheetData>
      <sheetData sheetId="17904">
        <row r="1">
          <cell r="J1">
            <v>1.7453292519943295E-2</v>
          </cell>
        </row>
      </sheetData>
      <sheetData sheetId="17905" refreshError="1"/>
      <sheetData sheetId="17906">
        <row r="1">
          <cell r="J1">
            <v>1.7453292519943295E-2</v>
          </cell>
        </row>
      </sheetData>
      <sheetData sheetId="17907">
        <row r="1">
          <cell r="J1">
            <v>1.7453292519943295E-2</v>
          </cell>
        </row>
      </sheetData>
      <sheetData sheetId="17908">
        <row r="1">
          <cell r="J1">
            <v>1.7453292519943295E-2</v>
          </cell>
        </row>
      </sheetData>
      <sheetData sheetId="17909">
        <row r="1">
          <cell r="J1">
            <v>1.7453292519943295E-2</v>
          </cell>
        </row>
      </sheetData>
      <sheetData sheetId="17910"/>
      <sheetData sheetId="17911">
        <row r="1">
          <cell r="J1">
            <v>1.7453292519943295E-2</v>
          </cell>
        </row>
      </sheetData>
      <sheetData sheetId="17912">
        <row r="1">
          <cell r="J1">
            <v>1.7453292519943295E-2</v>
          </cell>
        </row>
      </sheetData>
      <sheetData sheetId="17913">
        <row r="1">
          <cell r="J1">
            <v>1.7453292519943295E-2</v>
          </cell>
        </row>
      </sheetData>
      <sheetData sheetId="17914">
        <row r="1">
          <cell r="J1">
            <v>1.7453292519943295E-2</v>
          </cell>
        </row>
      </sheetData>
      <sheetData sheetId="17915">
        <row r="1">
          <cell r="J1">
            <v>1.7453292519943295E-2</v>
          </cell>
        </row>
      </sheetData>
      <sheetData sheetId="17916">
        <row r="1">
          <cell r="J1">
            <v>1.7453292519943295E-2</v>
          </cell>
        </row>
      </sheetData>
      <sheetData sheetId="17917">
        <row r="1">
          <cell r="J1">
            <v>1.7453292519943295E-2</v>
          </cell>
        </row>
      </sheetData>
      <sheetData sheetId="17918">
        <row r="1">
          <cell r="J1">
            <v>1.7453292519943295E-2</v>
          </cell>
        </row>
      </sheetData>
      <sheetData sheetId="17919" refreshError="1"/>
      <sheetData sheetId="17920" refreshError="1"/>
      <sheetData sheetId="17921">
        <row r="1">
          <cell r="J1">
            <v>1.7453292519943295E-2</v>
          </cell>
        </row>
      </sheetData>
      <sheetData sheetId="17922">
        <row r="1">
          <cell r="J1">
            <v>1.7453292519943295E-2</v>
          </cell>
        </row>
      </sheetData>
      <sheetData sheetId="17923">
        <row r="1">
          <cell r="J1">
            <v>1.7453292519943295E-2</v>
          </cell>
        </row>
      </sheetData>
      <sheetData sheetId="17924">
        <row r="1">
          <cell r="J1">
            <v>1.7453292519943295E-2</v>
          </cell>
        </row>
      </sheetData>
      <sheetData sheetId="17925">
        <row r="1">
          <cell r="J1">
            <v>1.7453292519943295E-2</v>
          </cell>
        </row>
      </sheetData>
      <sheetData sheetId="17926"/>
      <sheetData sheetId="17927" refreshError="1"/>
      <sheetData sheetId="17928">
        <row r="1">
          <cell r="J1">
            <v>1.7453292519943295E-2</v>
          </cell>
        </row>
      </sheetData>
      <sheetData sheetId="17929" refreshError="1"/>
      <sheetData sheetId="17930">
        <row r="1">
          <cell r="J1">
            <v>1.7453292519943295E-2</v>
          </cell>
        </row>
      </sheetData>
      <sheetData sheetId="17931">
        <row r="1">
          <cell r="J1">
            <v>1.7453292519943295E-2</v>
          </cell>
        </row>
      </sheetData>
      <sheetData sheetId="17932" refreshError="1"/>
      <sheetData sheetId="17933">
        <row r="1">
          <cell r="J1">
            <v>1.7453292519943295E-2</v>
          </cell>
        </row>
      </sheetData>
      <sheetData sheetId="17934">
        <row r="1">
          <cell r="J1">
            <v>1.7453292519943295E-2</v>
          </cell>
        </row>
      </sheetData>
      <sheetData sheetId="17935">
        <row r="1">
          <cell r="J1">
            <v>1.7453292519943295E-2</v>
          </cell>
        </row>
      </sheetData>
      <sheetData sheetId="17936">
        <row r="1">
          <cell r="J1">
            <v>1.7453292519943295E-2</v>
          </cell>
        </row>
      </sheetData>
      <sheetData sheetId="17937" refreshError="1"/>
      <sheetData sheetId="17938" refreshError="1"/>
      <sheetData sheetId="17939">
        <row r="1">
          <cell r="J1">
            <v>1.7453292519943295E-2</v>
          </cell>
        </row>
      </sheetData>
      <sheetData sheetId="17940">
        <row r="1">
          <cell r="J1">
            <v>1.7453292519943295E-2</v>
          </cell>
        </row>
      </sheetData>
      <sheetData sheetId="17941" refreshError="1"/>
      <sheetData sheetId="17942">
        <row r="1">
          <cell r="J1">
            <v>1.7453292519943295E-2</v>
          </cell>
        </row>
      </sheetData>
      <sheetData sheetId="17943">
        <row r="1">
          <cell r="J1">
            <v>1.7453292519943295E-2</v>
          </cell>
        </row>
      </sheetData>
      <sheetData sheetId="17944">
        <row r="1">
          <cell r="J1">
            <v>1.7453292519943295E-2</v>
          </cell>
        </row>
      </sheetData>
      <sheetData sheetId="17945">
        <row r="1">
          <cell r="J1">
            <v>1.7453292519943295E-2</v>
          </cell>
        </row>
      </sheetData>
      <sheetData sheetId="17946">
        <row r="1">
          <cell r="J1">
            <v>1.7453292519943295E-2</v>
          </cell>
        </row>
      </sheetData>
      <sheetData sheetId="17947"/>
      <sheetData sheetId="17948">
        <row r="1">
          <cell r="J1">
            <v>1.7453292519943295E-2</v>
          </cell>
        </row>
      </sheetData>
      <sheetData sheetId="17949">
        <row r="1">
          <cell r="J1">
            <v>1.7453292519943295E-2</v>
          </cell>
        </row>
      </sheetData>
      <sheetData sheetId="17950">
        <row r="1">
          <cell r="J1">
            <v>1.7453292519943295E-2</v>
          </cell>
        </row>
      </sheetData>
      <sheetData sheetId="17951">
        <row r="1">
          <cell r="J1">
            <v>1.7453292519943295E-2</v>
          </cell>
        </row>
      </sheetData>
      <sheetData sheetId="17952">
        <row r="1">
          <cell r="J1">
            <v>1.7453292519943295E-2</v>
          </cell>
        </row>
      </sheetData>
      <sheetData sheetId="17953">
        <row r="1">
          <cell r="J1">
            <v>1.7453292519943295E-2</v>
          </cell>
        </row>
      </sheetData>
      <sheetData sheetId="17954">
        <row r="1">
          <cell r="J1">
            <v>1.7453292519943295E-2</v>
          </cell>
        </row>
      </sheetData>
      <sheetData sheetId="17955">
        <row r="1">
          <cell r="J1">
            <v>1.7453292519943295E-2</v>
          </cell>
        </row>
      </sheetData>
      <sheetData sheetId="17956">
        <row r="1">
          <cell r="J1">
            <v>1.7453292519943295E-2</v>
          </cell>
        </row>
      </sheetData>
      <sheetData sheetId="17957">
        <row r="1">
          <cell r="J1">
            <v>1.7453292519943295E-2</v>
          </cell>
        </row>
      </sheetData>
      <sheetData sheetId="17958">
        <row r="1">
          <cell r="J1">
            <v>1.7453292519943295E-2</v>
          </cell>
        </row>
      </sheetData>
      <sheetData sheetId="17959">
        <row r="1">
          <cell r="J1">
            <v>1.7453292519943295E-2</v>
          </cell>
        </row>
      </sheetData>
      <sheetData sheetId="17960">
        <row r="1">
          <cell r="J1">
            <v>1.7453292519943295E-2</v>
          </cell>
        </row>
      </sheetData>
      <sheetData sheetId="17961">
        <row r="1">
          <cell r="J1">
            <v>1.7453292519943295E-2</v>
          </cell>
        </row>
      </sheetData>
      <sheetData sheetId="17962">
        <row r="1">
          <cell r="J1">
            <v>1.7453292519943295E-2</v>
          </cell>
        </row>
      </sheetData>
      <sheetData sheetId="17963">
        <row r="1">
          <cell r="J1">
            <v>1.7453292519943295E-2</v>
          </cell>
        </row>
      </sheetData>
      <sheetData sheetId="17964">
        <row r="1">
          <cell r="J1">
            <v>1.7453292519943295E-2</v>
          </cell>
        </row>
      </sheetData>
      <sheetData sheetId="17965">
        <row r="1">
          <cell r="J1">
            <v>1.7453292519943295E-2</v>
          </cell>
        </row>
      </sheetData>
      <sheetData sheetId="17966" refreshError="1"/>
      <sheetData sheetId="17967">
        <row r="1">
          <cell r="J1">
            <v>1.7453292519943295E-2</v>
          </cell>
        </row>
      </sheetData>
      <sheetData sheetId="17968">
        <row r="1">
          <cell r="J1">
            <v>1.7453292519943295E-2</v>
          </cell>
        </row>
      </sheetData>
      <sheetData sheetId="17969">
        <row r="1">
          <cell r="J1">
            <v>1.7453292519943295E-2</v>
          </cell>
        </row>
      </sheetData>
      <sheetData sheetId="17970" refreshError="1"/>
      <sheetData sheetId="17971" refreshError="1"/>
      <sheetData sheetId="17972">
        <row r="1">
          <cell r="J1">
            <v>1.7453292519943295E-2</v>
          </cell>
        </row>
      </sheetData>
      <sheetData sheetId="17973">
        <row r="1">
          <cell r="J1">
            <v>1.7453292519943295E-2</v>
          </cell>
        </row>
      </sheetData>
      <sheetData sheetId="17974" refreshError="1"/>
      <sheetData sheetId="17975">
        <row r="1">
          <cell r="J1">
            <v>1.7453292519943295E-2</v>
          </cell>
        </row>
      </sheetData>
      <sheetData sheetId="17976">
        <row r="1">
          <cell r="J1">
            <v>1.7453292519943295E-2</v>
          </cell>
        </row>
      </sheetData>
      <sheetData sheetId="17977">
        <row r="1">
          <cell r="J1">
            <v>1.7453292519943295E-2</v>
          </cell>
        </row>
      </sheetData>
      <sheetData sheetId="17978">
        <row r="1">
          <cell r="J1">
            <v>1.7453292519943295E-2</v>
          </cell>
        </row>
      </sheetData>
      <sheetData sheetId="17979">
        <row r="1">
          <cell r="J1">
            <v>1.7453292519943295E-2</v>
          </cell>
        </row>
      </sheetData>
      <sheetData sheetId="17980">
        <row r="1">
          <cell r="J1">
            <v>1.7453292519943295E-2</v>
          </cell>
        </row>
      </sheetData>
      <sheetData sheetId="17981">
        <row r="1">
          <cell r="J1">
            <v>1.7453292519943295E-2</v>
          </cell>
        </row>
      </sheetData>
      <sheetData sheetId="17982">
        <row r="1">
          <cell r="J1">
            <v>1.7453292519943295E-2</v>
          </cell>
        </row>
      </sheetData>
      <sheetData sheetId="17983">
        <row r="1">
          <cell r="J1">
            <v>1.7453292519943295E-2</v>
          </cell>
        </row>
      </sheetData>
      <sheetData sheetId="17984">
        <row r="1">
          <cell r="J1">
            <v>1.7453292519943295E-2</v>
          </cell>
        </row>
      </sheetData>
      <sheetData sheetId="17985"/>
      <sheetData sheetId="17986"/>
      <sheetData sheetId="17987">
        <row r="1">
          <cell r="J1">
            <v>1.7453292519943295E-2</v>
          </cell>
        </row>
      </sheetData>
      <sheetData sheetId="17988"/>
      <sheetData sheetId="17989">
        <row r="1">
          <cell r="J1">
            <v>1.7453292519943295E-2</v>
          </cell>
        </row>
      </sheetData>
      <sheetData sheetId="17990">
        <row r="1">
          <cell r="J1">
            <v>1.7453292519943295E-2</v>
          </cell>
        </row>
      </sheetData>
      <sheetData sheetId="17991">
        <row r="1">
          <cell r="J1">
            <v>1.7453292519943295E-2</v>
          </cell>
        </row>
      </sheetData>
      <sheetData sheetId="17992">
        <row r="1">
          <cell r="J1">
            <v>1.7453292519943295E-2</v>
          </cell>
        </row>
      </sheetData>
      <sheetData sheetId="17993">
        <row r="1">
          <cell r="J1">
            <v>1.7453292519943295E-2</v>
          </cell>
        </row>
      </sheetData>
      <sheetData sheetId="17994">
        <row r="1">
          <cell r="J1">
            <v>1.7453292519943295E-2</v>
          </cell>
        </row>
      </sheetData>
      <sheetData sheetId="17995">
        <row r="1">
          <cell r="J1">
            <v>1.7453292519943295E-2</v>
          </cell>
        </row>
      </sheetData>
      <sheetData sheetId="17996">
        <row r="1">
          <cell r="J1">
            <v>1.7453292519943295E-2</v>
          </cell>
        </row>
      </sheetData>
      <sheetData sheetId="17997">
        <row r="1">
          <cell r="J1">
            <v>1.7453292519943295E-2</v>
          </cell>
        </row>
      </sheetData>
      <sheetData sheetId="17998" refreshError="1"/>
      <sheetData sheetId="17999" refreshError="1"/>
      <sheetData sheetId="18000">
        <row r="1">
          <cell r="J1">
            <v>1.7453292519943295E-2</v>
          </cell>
        </row>
      </sheetData>
      <sheetData sheetId="18001">
        <row r="1">
          <cell r="J1">
            <v>1.7453292519943295E-2</v>
          </cell>
        </row>
      </sheetData>
      <sheetData sheetId="18002">
        <row r="1">
          <cell r="J1">
            <v>1.7453292519943295E-2</v>
          </cell>
        </row>
      </sheetData>
      <sheetData sheetId="18003">
        <row r="1">
          <cell r="J1">
            <v>1.7453292519943295E-2</v>
          </cell>
        </row>
      </sheetData>
      <sheetData sheetId="18004">
        <row r="1">
          <cell r="J1">
            <v>1.7453292519943295E-2</v>
          </cell>
        </row>
      </sheetData>
      <sheetData sheetId="18005"/>
      <sheetData sheetId="18006">
        <row r="1">
          <cell r="J1">
            <v>1.7453292519943295E-2</v>
          </cell>
        </row>
      </sheetData>
      <sheetData sheetId="18007">
        <row r="1">
          <cell r="J1">
            <v>1.7453292519943295E-2</v>
          </cell>
        </row>
      </sheetData>
      <sheetData sheetId="18008">
        <row r="1">
          <cell r="J1">
            <v>1.7453292519943295E-2</v>
          </cell>
        </row>
      </sheetData>
      <sheetData sheetId="18009">
        <row r="1">
          <cell r="J1">
            <v>1.7453292519943295E-2</v>
          </cell>
        </row>
      </sheetData>
      <sheetData sheetId="18010">
        <row r="1">
          <cell r="J1">
            <v>1.7453292519943295E-2</v>
          </cell>
        </row>
      </sheetData>
      <sheetData sheetId="18011"/>
      <sheetData sheetId="18012">
        <row r="1">
          <cell r="J1">
            <v>1.7453292519943295E-2</v>
          </cell>
        </row>
      </sheetData>
      <sheetData sheetId="18013">
        <row r="1">
          <cell r="J1">
            <v>1.7453292519943295E-2</v>
          </cell>
        </row>
      </sheetData>
      <sheetData sheetId="18014">
        <row r="1">
          <cell r="J1">
            <v>1.7453292519943295E-2</v>
          </cell>
        </row>
      </sheetData>
      <sheetData sheetId="18015">
        <row r="1">
          <cell r="J1">
            <v>1.7453292519943295E-2</v>
          </cell>
        </row>
      </sheetData>
      <sheetData sheetId="18016">
        <row r="1">
          <cell r="J1">
            <v>1.7453292519943295E-2</v>
          </cell>
        </row>
      </sheetData>
      <sheetData sheetId="18017">
        <row r="1">
          <cell r="J1">
            <v>1.7453292519943295E-2</v>
          </cell>
        </row>
      </sheetData>
      <sheetData sheetId="18018">
        <row r="1">
          <cell r="J1">
            <v>1.7453292519943295E-2</v>
          </cell>
        </row>
      </sheetData>
      <sheetData sheetId="18019">
        <row r="1">
          <cell r="J1">
            <v>1.7453292519943295E-2</v>
          </cell>
        </row>
      </sheetData>
      <sheetData sheetId="18020">
        <row r="1">
          <cell r="J1">
            <v>1.7453292519943295E-2</v>
          </cell>
        </row>
      </sheetData>
      <sheetData sheetId="18021">
        <row r="1">
          <cell r="J1">
            <v>1.7453292519943295E-2</v>
          </cell>
        </row>
      </sheetData>
      <sheetData sheetId="18022" refreshError="1"/>
      <sheetData sheetId="18023">
        <row r="1">
          <cell r="J1">
            <v>1.7453292519943295E-2</v>
          </cell>
        </row>
      </sheetData>
      <sheetData sheetId="18024">
        <row r="1">
          <cell r="J1">
            <v>1.7453292519943295E-2</v>
          </cell>
        </row>
      </sheetData>
      <sheetData sheetId="18025" refreshError="1"/>
      <sheetData sheetId="18026">
        <row r="1">
          <cell r="J1">
            <v>1.7453292519943295E-2</v>
          </cell>
        </row>
      </sheetData>
      <sheetData sheetId="18027">
        <row r="1">
          <cell r="J1">
            <v>1.7453292519943295E-2</v>
          </cell>
        </row>
      </sheetData>
      <sheetData sheetId="18028" refreshError="1"/>
      <sheetData sheetId="18029">
        <row r="1">
          <cell r="J1">
            <v>1.7453292519943295E-2</v>
          </cell>
        </row>
      </sheetData>
      <sheetData sheetId="18030" refreshError="1"/>
      <sheetData sheetId="18031">
        <row r="1">
          <cell r="J1">
            <v>1.7453292519943295E-2</v>
          </cell>
        </row>
      </sheetData>
      <sheetData sheetId="18032">
        <row r="1">
          <cell r="J1">
            <v>1.7453292519943295E-2</v>
          </cell>
        </row>
      </sheetData>
      <sheetData sheetId="18033" refreshError="1"/>
      <sheetData sheetId="18034">
        <row r="1">
          <cell r="J1">
            <v>1.7453292519943295E-2</v>
          </cell>
        </row>
      </sheetData>
      <sheetData sheetId="18035">
        <row r="1">
          <cell r="J1">
            <v>1.7453292519943295E-2</v>
          </cell>
        </row>
      </sheetData>
      <sheetData sheetId="18036" refreshError="1"/>
      <sheetData sheetId="18037">
        <row r="1">
          <cell r="J1">
            <v>1.7453292519943295E-2</v>
          </cell>
        </row>
      </sheetData>
      <sheetData sheetId="18038" refreshError="1"/>
      <sheetData sheetId="18039" refreshError="1"/>
      <sheetData sheetId="18040">
        <row r="1">
          <cell r="J1">
            <v>1.7453292519943295E-2</v>
          </cell>
        </row>
      </sheetData>
      <sheetData sheetId="18041" refreshError="1"/>
      <sheetData sheetId="18042">
        <row r="1">
          <cell r="J1">
            <v>1.7453292519943295E-2</v>
          </cell>
        </row>
      </sheetData>
      <sheetData sheetId="18043">
        <row r="1">
          <cell r="J1">
            <v>1.7453292519943295E-2</v>
          </cell>
        </row>
      </sheetData>
      <sheetData sheetId="18044">
        <row r="1">
          <cell r="J1">
            <v>1.7453292519943295E-2</v>
          </cell>
        </row>
      </sheetData>
      <sheetData sheetId="18045">
        <row r="1">
          <cell r="J1">
            <v>1.7453292519943295E-2</v>
          </cell>
        </row>
      </sheetData>
      <sheetData sheetId="18046" refreshError="1"/>
      <sheetData sheetId="18047">
        <row r="1">
          <cell r="J1">
            <v>1.7453292519943295E-2</v>
          </cell>
        </row>
      </sheetData>
      <sheetData sheetId="18048">
        <row r="1">
          <cell r="J1">
            <v>1.7453292519943295E-2</v>
          </cell>
        </row>
      </sheetData>
      <sheetData sheetId="18049" refreshError="1"/>
      <sheetData sheetId="18050" refreshError="1"/>
      <sheetData sheetId="18051" refreshError="1"/>
      <sheetData sheetId="18052">
        <row r="1">
          <cell r="J1">
            <v>1.7453292519943295E-2</v>
          </cell>
        </row>
      </sheetData>
      <sheetData sheetId="18053">
        <row r="1">
          <cell r="J1">
            <v>1.7453292519943295E-2</v>
          </cell>
        </row>
      </sheetData>
      <sheetData sheetId="18054" refreshError="1"/>
      <sheetData sheetId="18055">
        <row r="1">
          <cell r="J1">
            <v>1.7453292519943295E-2</v>
          </cell>
        </row>
      </sheetData>
      <sheetData sheetId="18056">
        <row r="1">
          <cell r="J1">
            <v>1.7453292519943295E-2</v>
          </cell>
        </row>
      </sheetData>
      <sheetData sheetId="18057" refreshError="1"/>
      <sheetData sheetId="18058" refreshError="1"/>
      <sheetData sheetId="18059">
        <row r="1">
          <cell r="J1">
            <v>1.7453292519943295E-2</v>
          </cell>
        </row>
      </sheetData>
      <sheetData sheetId="18060" refreshError="1"/>
      <sheetData sheetId="18061">
        <row r="1">
          <cell r="J1">
            <v>1.7453292519943295E-2</v>
          </cell>
        </row>
      </sheetData>
      <sheetData sheetId="18062">
        <row r="1">
          <cell r="J1">
            <v>1.7453292519943295E-2</v>
          </cell>
        </row>
      </sheetData>
      <sheetData sheetId="18063" refreshError="1"/>
      <sheetData sheetId="18064">
        <row r="1">
          <cell r="J1">
            <v>1.7453292519943295E-2</v>
          </cell>
        </row>
      </sheetData>
      <sheetData sheetId="18065">
        <row r="1">
          <cell r="J1">
            <v>1.7453292519943295E-2</v>
          </cell>
        </row>
      </sheetData>
      <sheetData sheetId="18066" refreshError="1"/>
      <sheetData sheetId="18067" refreshError="1"/>
      <sheetData sheetId="18068">
        <row r="1">
          <cell r="J1">
            <v>1.7453292519943295E-2</v>
          </cell>
        </row>
      </sheetData>
      <sheetData sheetId="18069">
        <row r="1">
          <cell r="J1">
            <v>1.7453292519943295E-2</v>
          </cell>
        </row>
      </sheetData>
      <sheetData sheetId="18070">
        <row r="1">
          <cell r="J1">
            <v>1.7453292519943295E-2</v>
          </cell>
        </row>
      </sheetData>
      <sheetData sheetId="18071" refreshError="1"/>
      <sheetData sheetId="18072">
        <row r="1">
          <cell r="J1">
            <v>1.7453292519943295E-2</v>
          </cell>
        </row>
      </sheetData>
      <sheetData sheetId="18073">
        <row r="1">
          <cell r="J1">
            <v>1.7453292519943295E-2</v>
          </cell>
        </row>
      </sheetData>
      <sheetData sheetId="18074">
        <row r="1">
          <cell r="J1">
            <v>1.7453292519943295E-2</v>
          </cell>
        </row>
      </sheetData>
      <sheetData sheetId="18075">
        <row r="1">
          <cell r="J1">
            <v>1.7453292519943295E-2</v>
          </cell>
        </row>
      </sheetData>
      <sheetData sheetId="18076">
        <row r="1">
          <cell r="J1">
            <v>1.7453292519943295E-2</v>
          </cell>
        </row>
      </sheetData>
      <sheetData sheetId="18077">
        <row r="1">
          <cell r="J1">
            <v>1.7453292519943295E-2</v>
          </cell>
        </row>
      </sheetData>
      <sheetData sheetId="18078">
        <row r="1">
          <cell r="J1">
            <v>1.7453292519943295E-2</v>
          </cell>
        </row>
      </sheetData>
      <sheetData sheetId="18079">
        <row r="1">
          <cell r="J1">
            <v>1.7453292519943295E-2</v>
          </cell>
        </row>
      </sheetData>
      <sheetData sheetId="18080">
        <row r="1">
          <cell r="J1">
            <v>1.7453292519943295E-2</v>
          </cell>
        </row>
      </sheetData>
      <sheetData sheetId="18081">
        <row r="1">
          <cell r="J1">
            <v>1.7453292519943295E-2</v>
          </cell>
        </row>
      </sheetData>
      <sheetData sheetId="18082">
        <row r="1">
          <cell r="J1">
            <v>1.7453292519943295E-2</v>
          </cell>
        </row>
      </sheetData>
      <sheetData sheetId="18083">
        <row r="1">
          <cell r="J1">
            <v>1.7453292519943295E-2</v>
          </cell>
        </row>
      </sheetData>
      <sheetData sheetId="18084">
        <row r="1">
          <cell r="J1">
            <v>1.7453292519943295E-2</v>
          </cell>
        </row>
      </sheetData>
      <sheetData sheetId="18085">
        <row r="1">
          <cell r="J1">
            <v>1.7453292519943295E-2</v>
          </cell>
        </row>
      </sheetData>
      <sheetData sheetId="18086">
        <row r="1">
          <cell r="J1">
            <v>1.7453292519943295E-2</v>
          </cell>
        </row>
      </sheetData>
      <sheetData sheetId="18087">
        <row r="1">
          <cell r="J1">
            <v>1.7453292519943295E-2</v>
          </cell>
        </row>
      </sheetData>
      <sheetData sheetId="18088">
        <row r="1">
          <cell r="J1">
            <v>1.7453292519943295E-2</v>
          </cell>
        </row>
      </sheetData>
      <sheetData sheetId="18089">
        <row r="1">
          <cell r="J1">
            <v>1.7453292519943295E-2</v>
          </cell>
        </row>
      </sheetData>
      <sheetData sheetId="18090">
        <row r="1">
          <cell r="J1">
            <v>1.7453292519943295E-2</v>
          </cell>
        </row>
      </sheetData>
      <sheetData sheetId="18091">
        <row r="1">
          <cell r="J1">
            <v>1.7453292519943295E-2</v>
          </cell>
        </row>
      </sheetData>
      <sheetData sheetId="18092">
        <row r="1">
          <cell r="J1">
            <v>1.7453292519943295E-2</v>
          </cell>
        </row>
      </sheetData>
      <sheetData sheetId="18093">
        <row r="1">
          <cell r="J1">
            <v>1.7453292519943295E-2</v>
          </cell>
        </row>
      </sheetData>
      <sheetData sheetId="18094" refreshError="1"/>
      <sheetData sheetId="18095">
        <row r="1">
          <cell r="J1">
            <v>1.7453292519943295E-2</v>
          </cell>
        </row>
      </sheetData>
      <sheetData sheetId="18096" refreshError="1"/>
      <sheetData sheetId="18097">
        <row r="1">
          <cell r="J1">
            <v>1.7453292519943295E-2</v>
          </cell>
        </row>
      </sheetData>
      <sheetData sheetId="18098" refreshError="1"/>
      <sheetData sheetId="18099">
        <row r="1">
          <cell r="J1">
            <v>1.7453292519943295E-2</v>
          </cell>
        </row>
      </sheetData>
      <sheetData sheetId="18100">
        <row r="1">
          <cell r="J1">
            <v>1.7453292519943295E-2</v>
          </cell>
        </row>
      </sheetData>
      <sheetData sheetId="18101">
        <row r="1">
          <cell r="J1">
            <v>1.7453292519943295E-2</v>
          </cell>
        </row>
      </sheetData>
      <sheetData sheetId="18102">
        <row r="1">
          <cell r="J1">
            <v>1.7453292519943295E-2</v>
          </cell>
        </row>
      </sheetData>
      <sheetData sheetId="18103" refreshError="1"/>
      <sheetData sheetId="18104" refreshError="1"/>
      <sheetData sheetId="18105">
        <row r="1">
          <cell r="J1">
            <v>1.7453292519943295E-2</v>
          </cell>
        </row>
      </sheetData>
      <sheetData sheetId="18106" refreshError="1"/>
      <sheetData sheetId="18107" refreshError="1"/>
      <sheetData sheetId="18108">
        <row r="1">
          <cell r="J1">
            <v>1.7453292519943295E-2</v>
          </cell>
        </row>
      </sheetData>
      <sheetData sheetId="18109" refreshError="1"/>
      <sheetData sheetId="18110" refreshError="1"/>
      <sheetData sheetId="18111">
        <row r="1">
          <cell r="J1">
            <v>1.7453292519943295E-2</v>
          </cell>
        </row>
      </sheetData>
      <sheetData sheetId="18112">
        <row r="1">
          <cell r="J1">
            <v>1.7453292519943295E-2</v>
          </cell>
        </row>
      </sheetData>
      <sheetData sheetId="18113" refreshError="1"/>
      <sheetData sheetId="18114" refreshError="1"/>
      <sheetData sheetId="18115"/>
      <sheetData sheetId="18116" refreshError="1"/>
      <sheetData sheetId="18117">
        <row r="1">
          <cell r="J1">
            <v>1.7453292519943295E-2</v>
          </cell>
        </row>
      </sheetData>
      <sheetData sheetId="18118" refreshError="1"/>
      <sheetData sheetId="18119" refreshError="1"/>
      <sheetData sheetId="18120">
        <row r="1">
          <cell r="J1">
            <v>1.7453292519943295E-2</v>
          </cell>
        </row>
      </sheetData>
      <sheetData sheetId="18121" refreshError="1"/>
      <sheetData sheetId="18122" refreshError="1"/>
      <sheetData sheetId="18123" refreshError="1"/>
      <sheetData sheetId="18124" refreshError="1"/>
      <sheetData sheetId="18125">
        <row r="1">
          <cell r="J1">
            <v>1.7453292519943295E-2</v>
          </cell>
        </row>
      </sheetData>
      <sheetData sheetId="18126">
        <row r="1">
          <cell r="J1">
            <v>1.7453292519943295E-2</v>
          </cell>
        </row>
      </sheetData>
      <sheetData sheetId="18127" refreshError="1"/>
      <sheetData sheetId="18128" refreshError="1"/>
      <sheetData sheetId="18129" refreshError="1"/>
      <sheetData sheetId="18130">
        <row r="1">
          <cell r="J1">
            <v>1.7453292519943295E-2</v>
          </cell>
        </row>
      </sheetData>
      <sheetData sheetId="18131">
        <row r="1">
          <cell r="J1">
            <v>1.7453292519943295E-2</v>
          </cell>
        </row>
      </sheetData>
      <sheetData sheetId="18132" refreshError="1"/>
      <sheetData sheetId="18133">
        <row r="1">
          <cell r="J1">
            <v>1.7453292519943295E-2</v>
          </cell>
        </row>
      </sheetData>
      <sheetData sheetId="18134">
        <row r="1">
          <cell r="J1">
            <v>1.7453292519943295E-2</v>
          </cell>
        </row>
      </sheetData>
      <sheetData sheetId="18135" refreshError="1"/>
      <sheetData sheetId="18136" refreshError="1"/>
      <sheetData sheetId="18137">
        <row r="1">
          <cell r="J1">
            <v>1.7453292519943295E-2</v>
          </cell>
        </row>
      </sheetData>
      <sheetData sheetId="18138">
        <row r="1">
          <cell r="J1">
            <v>1.7453292519943295E-2</v>
          </cell>
        </row>
      </sheetData>
      <sheetData sheetId="18139" refreshError="1"/>
      <sheetData sheetId="18140" refreshError="1"/>
      <sheetData sheetId="18141" refreshError="1"/>
      <sheetData sheetId="18142" refreshError="1"/>
      <sheetData sheetId="18143">
        <row r="1">
          <cell r="J1">
            <v>1.7453292519943295E-2</v>
          </cell>
        </row>
      </sheetData>
      <sheetData sheetId="18144">
        <row r="1">
          <cell r="J1">
            <v>1.7453292519943295E-2</v>
          </cell>
        </row>
      </sheetData>
      <sheetData sheetId="18145">
        <row r="1">
          <cell r="J1">
            <v>1.7453292519943295E-2</v>
          </cell>
        </row>
      </sheetData>
      <sheetData sheetId="18146" refreshError="1"/>
      <sheetData sheetId="18147" refreshError="1"/>
      <sheetData sheetId="18148" refreshError="1"/>
      <sheetData sheetId="18149">
        <row r="1">
          <cell r="J1">
            <v>1.7453292519943295E-2</v>
          </cell>
        </row>
      </sheetData>
      <sheetData sheetId="18150">
        <row r="1">
          <cell r="J1">
            <v>1.7453292519943295E-2</v>
          </cell>
        </row>
      </sheetData>
      <sheetData sheetId="18151" refreshError="1"/>
      <sheetData sheetId="18152">
        <row r="1">
          <cell r="J1">
            <v>1.7453292519943295E-2</v>
          </cell>
        </row>
      </sheetData>
      <sheetData sheetId="18153" refreshError="1"/>
      <sheetData sheetId="18154">
        <row r="1">
          <cell r="J1">
            <v>1.7453292519943295E-2</v>
          </cell>
        </row>
      </sheetData>
      <sheetData sheetId="18155">
        <row r="1">
          <cell r="J1">
            <v>1.7453292519943295E-2</v>
          </cell>
        </row>
      </sheetData>
      <sheetData sheetId="18156">
        <row r="1">
          <cell r="J1">
            <v>1.7453292519943295E-2</v>
          </cell>
        </row>
      </sheetData>
      <sheetData sheetId="18157" refreshError="1"/>
      <sheetData sheetId="18158">
        <row r="1">
          <cell r="J1">
            <v>1.7453292519943295E-2</v>
          </cell>
        </row>
      </sheetData>
      <sheetData sheetId="18159" refreshError="1"/>
      <sheetData sheetId="18160">
        <row r="1">
          <cell r="J1">
            <v>1.7453292519943295E-2</v>
          </cell>
        </row>
      </sheetData>
      <sheetData sheetId="18161" refreshError="1"/>
      <sheetData sheetId="18162" refreshError="1"/>
      <sheetData sheetId="18163">
        <row r="1">
          <cell r="J1">
            <v>1.7453292519943295E-2</v>
          </cell>
        </row>
      </sheetData>
      <sheetData sheetId="18164" refreshError="1"/>
      <sheetData sheetId="18165" refreshError="1"/>
      <sheetData sheetId="18166" refreshError="1"/>
      <sheetData sheetId="18167">
        <row r="1">
          <cell r="J1">
            <v>1.7453292519943295E-2</v>
          </cell>
        </row>
      </sheetData>
      <sheetData sheetId="18168" refreshError="1"/>
      <sheetData sheetId="18169" refreshError="1"/>
      <sheetData sheetId="18170">
        <row r="1">
          <cell r="J1">
            <v>1.7453292519943295E-2</v>
          </cell>
        </row>
      </sheetData>
      <sheetData sheetId="18171">
        <row r="1">
          <cell r="J1">
            <v>1.7453292519943295E-2</v>
          </cell>
        </row>
      </sheetData>
      <sheetData sheetId="18172" refreshError="1"/>
      <sheetData sheetId="18173" refreshError="1"/>
      <sheetData sheetId="18174">
        <row r="1">
          <cell r="J1">
            <v>1.7453292519943295E-2</v>
          </cell>
        </row>
      </sheetData>
      <sheetData sheetId="18175" refreshError="1"/>
      <sheetData sheetId="18176">
        <row r="1">
          <cell r="J1">
            <v>1.7453292519943295E-2</v>
          </cell>
        </row>
      </sheetData>
      <sheetData sheetId="18177" refreshError="1"/>
      <sheetData sheetId="18178">
        <row r="1">
          <cell r="J1">
            <v>1.7453292519943295E-2</v>
          </cell>
        </row>
      </sheetData>
      <sheetData sheetId="18179" refreshError="1"/>
      <sheetData sheetId="18180" refreshError="1"/>
      <sheetData sheetId="18181" refreshError="1"/>
      <sheetData sheetId="18182">
        <row r="1">
          <cell r="J1">
            <v>1.7453292519943295E-2</v>
          </cell>
        </row>
      </sheetData>
      <sheetData sheetId="18183">
        <row r="1">
          <cell r="J1">
            <v>1.7453292519943295E-2</v>
          </cell>
        </row>
      </sheetData>
      <sheetData sheetId="18184" refreshError="1"/>
      <sheetData sheetId="18185">
        <row r="1">
          <cell r="J1">
            <v>1.7453292519943295E-2</v>
          </cell>
        </row>
      </sheetData>
      <sheetData sheetId="18186">
        <row r="1">
          <cell r="J1">
            <v>1.7453292519943295E-2</v>
          </cell>
        </row>
      </sheetData>
      <sheetData sheetId="18187" refreshError="1"/>
      <sheetData sheetId="18188" refreshError="1"/>
      <sheetData sheetId="18189" refreshError="1"/>
      <sheetData sheetId="18190">
        <row r="1">
          <cell r="J1">
            <v>1.7453292519943295E-2</v>
          </cell>
        </row>
      </sheetData>
      <sheetData sheetId="18191" refreshError="1"/>
      <sheetData sheetId="18192">
        <row r="1">
          <cell r="J1">
            <v>1.7453292519943295E-2</v>
          </cell>
        </row>
      </sheetData>
      <sheetData sheetId="18193">
        <row r="1">
          <cell r="J1">
            <v>1.7453292519943295E-2</v>
          </cell>
        </row>
      </sheetData>
      <sheetData sheetId="18194" refreshError="1"/>
      <sheetData sheetId="18195" refreshError="1"/>
      <sheetData sheetId="18196">
        <row r="1">
          <cell r="J1">
            <v>1.7453292519943295E-2</v>
          </cell>
        </row>
      </sheetData>
      <sheetData sheetId="18197">
        <row r="1">
          <cell r="J1">
            <v>1.7453292519943295E-2</v>
          </cell>
        </row>
      </sheetData>
      <sheetData sheetId="18198">
        <row r="1">
          <cell r="J1">
            <v>1.7453292519943295E-2</v>
          </cell>
        </row>
      </sheetData>
      <sheetData sheetId="18199">
        <row r="1">
          <cell r="J1">
            <v>1.7453292519943295E-2</v>
          </cell>
        </row>
      </sheetData>
      <sheetData sheetId="18200">
        <row r="1">
          <cell r="J1">
            <v>1.7453292519943295E-2</v>
          </cell>
        </row>
      </sheetData>
      <sheetData sheetId="18201">
        <row r="1">
          <cell r="J1">
            <v>1.7453292519943295E-2</v>
          </cell>
        </row>
      </sheetData>
      <sheetData sheetId="18202">
        <row r="1">
          <cell r="J1">
            <v>1.7453292519943295E-2</v>
          </cell>
        </row>
      </sheetData>
      <sheetData sheetId="18203">
        <row r="1">
          <cell r="J1">
            <v>1.7453292519943295E-2</v>
          </cell>
        </row>
      </sheetData>
      <sheetData sheetId="18204">
        <row r="1">
          <cell r="J1">
            <v>1.7453292519943295E-2</v>
          </cell>
        </row>
      </sheetData>
      <sheetData sheetId="18205">
        <row r="1">
          <cell r="J1">
            <v>1.7453292519943295E-2</v>
          </cell>
        </row>
      </sheetData>
      <sheetData sheetId="18206">
        <row r="1">
          <cell r="J1">
            <v>1.7453292519943295E-2</v>
          </cell>
        </row>
      </sheetData>
      <sheetData sheetId="18207">
        <row r="1">
          <cell r="J1">
            <v>1.7453292519943295E-2</v>
          </cell>
        </row>
      </sheetData>
      <sheetData sheetId="18208">
        <row r="1">
          <cell r="J1">
            <v>1.7453292519943295E-2</v>
          </cell>
        </row>
      </sheetData>
      <sheetData sheetId="18209">
        <row r="1">
          <cell r="J1">
            <v>1.7453292519943295E-2</v>
          </cell>
        </row>
      </sheetData>
      <sheetData sheetId="18210">
        <row r="1">
          <cell r="J1">
            <v>1.7453292519943295E-2</v>
          </cell>
        </row>
      </sheetData>
      <sheetData sheetId="18211">
        <row r="1">
          <cell r="J1">
            <v>1.7453292519943295E-2</v>
          </cell>
        </row>
      </sheetData>
      <sheetData sheetId="18212">
        <row r="1">
          <cell r="J1">
            <v>1.7453292519943295E-2</v>
          </cell>
        </row>
      </sheetData>
      <sheetData sheetId="18213">
        <row r="1">
          <cell r="J1">
            <v>1.7453292519943295E-2</v>
          </cell>
        </row>
      </sheetData>
      <sheetData sheetId="18214">
        <row r="1">
          <cell r="J1">
            <v>1.7453292519943295E-2</v>
          </cell>
        </row>
      </sheetData>
      <sheetData sheetId="18215">
        <row r="1">
          <cell r="J1">
            <v>1.7453292519943295E-2</v>
          </cell>
        </row>
      </sheetData>
      <sheetData sheetId="18216">
        <row r="1">
          <cell r="J1">
            <v>1.7453292519943295E-2</v>
          </cell>
        </row>
      </sheetData>
      <sheetData sheetId="18217">
        <row r="1">
          <cell r="J1">
            <v>1.7453292519943295E-2</v>
          </cell>
        </row>
      </sheetData>
      <sheetData sheetId="18218" refreshError="1"/>
      <sheetData sheetId="18219" refreshError="1"/>
      <sheetData sheetId="18220">
        <row r="1">
          <cell r="J1">
            <v>1.7453292519943295E-2</v>
          </cell>
        </row>
      </sheetData>
      <sheetData sheetId="18221">
        <row r="1">
          <cell r="J1">
            <v>1.7453292519943295E-2</v>
          </cell>
        </row>
      </sheetData>
      <sheetData sheetId="18222">
        <row r="1">
          <cell r="J1">
            <v>1.7453292519943295E-2</v>
          </cell>
        </row>
      </sheetData>
      <sheetData sheetId="18223">
        <row r="1">
          <cell r="J1">
            <v>1.7453292519943295E-2</v>
          </cell>
        </row>
      </sheetData>
      <sheetData sheetId="18224" refreshError="1"/>
      <sheetData sheetId="18225" refreshError="1"/>
      <sheetData sheetId="18226" refreshError="1"/>
      <sheetData sheetId="18227">
        <row r="1">
          <cell r="J1">
            <v>1.7453292519943295E-2</v>
          </cell>
        </row>
      </sheetData>
      <sheetData sheetId="18228" refreshError="1"/>
      <sheetData sheetId="18229" refreshError="1"/>
      <sheetData sheetId="18230" refreshError="1"/>
      <sheetData sheetId="18231">
        <row r="1">
          <cell r="J1">
            <v>1.7453292519943295E-2</v>
          </cell>
        </row>
      </sheetData>
      <sheetData sheetId="18232">
        <row r="1">
          <cell r="J1">
            <v>1.7453292519943295E-2</v>
          </cell>
        </row>
      </sheetData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>
        <row r="1">
          <cell r="J1">
            <v>1.7453292519943295E-2</v>
          </cell>
        </row>
      </sheetData>
      <sheetData sheetId="18239">
        <row r="1">
          <cell r="J1">
            <v>1.7453292519943295E-2</v>
          </cell>
        </row>
      </sheetData>
      <sheetData sheetId="18240">
        <row r="1">
          <cell r="J1">
            <v>1.7453292519943295E-2</v>
          </cell>
        </row>
      </sheetData>
      <sheetData sheetId="18241" refreshError="1"/>
      <sheetData sheetId="18242" refreshError="1"/>
      <sheetData sheetId="18243" refreshError="1"/>
      <sheetData sheetId="18244">
        <row r="1">
          <cell r="J1">
            <v>1.7453292519943295E-2</v>
          </cell>
        </row>
      </sheetData>
      <sheetData sheetId="18245"/>
      <sheetData sheetId="18246">
        <row r="1">
          <cell r="J1">
            <v>1.7453292519943295E-2</v>
          </cell>
        </row>
      </sheetData>
      <sheetData sheetId="18247">
        <row r="1">
          <cell r="J1">
            <v>1.7453292519943295E-2</v>
          </cell>
        </row>
      </sheetData>
      <sheetData sheetId="18248">
        <row r="1">
          <cell r="J1">
            <v>1.7453292519943295E-2</v>
          </cell>
        </row>
      </sheetData>
      <sheetData sheetId="18249">
        <row r="1">
          <cell r="J1">
            <v>1.7453292519943295E-2</v>
          </cell>
        </row>
      </sheetData>
      <sheetData sheetId="18250">
        <row r="1">
          <cell r="J1">
            <v>1.7453292519943295E-2</v>
          </cell>
        </row>
      </sheetData>
      <sheetData sheetId="18251">
        <row r="1">
          <cell r="J1">
            <v>1.7453292519943295E-2</v>
          </cell>
        </row>
      </sheetData>
      <sheetData sheetId="18252">
        <row r="1">
          <cell r="J1">
            <v>1.7453292519943295E-2</v>
          </cell>
        </row>
      </sheetData>
      <sheetData sheetId="18253" refreshError="1"/>
      <sheetData sheetId="18254">
        <row r="1">
          <cell r="J1">
            <v>1.7453292519943295E-2</v>
          </cell>
        </row>
      </sheetData>
      <sheetData sheetId="18255">
        <row r="1">
          <cell r="J1">
            <v>1.7453292519943295E-2</v>
          </cell>
        </row>
      </sheetData>
      <sheetData sheetId="18256">
        <row r="1">
          <cell r="J1">
            <v>1.7453292519943295E-2</v>
          </cell>
        </row>
      </sheetData>
      <sheetData sheetId="18257">
        <row r="1">
          <cell r="J1">
            <v>1.7453292519943295E-2</v>
          </cell>
        </row>
      </sheetData>
      <sheetData sheetId="18258" refreshError="1"/>
      <sheetData sheetId="18259">
        <row r="1">
          <cell r="J1">
            <v>1.7453292519943295E-2</v>
          </cell>
        </row>
      </sheetData>
      <sheetData sheetId="18260">
        <row r="1">
          <cell r="J1">
            <v>1.7453292519943295E-2</v>
          </cell>
        </row>
      </sheetData>
      <sheetData sheetId="18261">
        <row r="1">
          <cell r="J1">
            <v>1.7453292519943295E-2</v>
          </cell>
        </row>
      </sheetData>
      <sheetData sheetId="18262">
        <row r="1">
          <cell r="J1">
            <v>1.7453292519943295E-2</v>
          </cell>
        </row>
      </sheetData>
      <sheetData sheetId="18263">
        <row r="1">
          <cell r="J1">
            <v>1.7453292519943295E-2</v>
          </cell>
        </row>
      </sheetData>
      <sheetData sheetId="18264">
        <row r="1">
          <cell r="J1">
            <v>1.7453292519943295E-2</v>
          </cell>
        </row>
      </sheetData>
      <sheetData sheetId="18265">
        <row r="1">
          <cell r="J1">
            <v>1.7453292519943295E-2</v>
          </cell>
        </row>
      </sheetData>
      <sheetData sheetId="18266" refreshError="1"/>
      <sheetData sheetId="18267">
        <row r="1">
          <cell r="J1">
            <v>1.7453292519943295E-2</v>
          </cell>
        </row>
      </sheetData>
      <sheetData sheetId="18268">
        <row r="1">
          <cell r="J1">
            <v>1.7453292519943295E-2</v>
          </cell>
        </row>
      </sheetData>
      <sheetData sheetId="18269">
        <row r="1">
          <cell r="J1">
            <v>1.7453292519943295E-2</v>
          </cell>
        </row>
      </sheetData>
      <sheetData sheetId="18270" refreshError="1"/>
      <sheetData sheetId="18271" refreshError="1"/>
      <sheetData sheetId="18272" refreshError="1"/>
      <sheetData sheetId="18273">
        <row r="1">
          <cell r="J1">
            <v>1.7453292519943295E-2</v>
          </cell>
        </row>
      </sheetData>
      <sheetData sheetId="18274" refreshError="1"/>
      <sheetData sheetId="18275" refreshError="1"/>
      <sheetData sheetId="18276">
        <row r="1">
          <cell r="J1">
            <v>1.7453292519943295E-2</v>
          </cell>
        </row>
      </sheetData>
      <sheetData sheetId="18277" refreshError="1"/>
      <sheetData sheetId="18278">
        <row r="1">
          <cell r="J1">
            <v>1.7453292519943295E-2</v>
          </cell>
        </row>
      </sheetData>
      <sheetData sheetId="18279">
        <row r="1">
          <cell r="J1">
            <v>1.7453292519943295E-2</v>
          </cell>
        </row>
      </sheetData>
      <sheetData sheetId="18280">
        <row r="1">
          <cell r="J1">
            <v>1.7453292519943295E-2</v>
          </cell>
        </row>
      </sheetData>
      <sheetData sheetId="18281" refreshError="1"/>
      <sheetData sheetId="18282">
        <row r="1">
          <cell r="J1">
            <v>1.7453292519943295E-2</v>
          </cell>
        </row>
      </sheetData>
      <sheetData sheetId="18283">
        <row r="1">
          <cell r="J1">
            <v>1.7453292519943295E-2</v>
          </cell>
        </row>
      </sheetData>
      <sheetData sheetId="18284" refreshError="1"/>
      <sheetData sheetId="18285" refreshError="1"/>
      <sheetData sheetId="18286" refreshError="1"/>
      <sheetData sheetId="18287">
        <row r="1">
          <cell r="J1">
            <v>1.7453292519943295E-2</v>
          </cell>
        </row>
      </sheetData>
      <sheetData sheetId="18288" refreshError="1"/>
      <sheetData sheetId="18289" refreshError="1"/>
      <sheetData sheetId="18290" refreshError="1"/>
      <sheetData sheetId="18291">
        <row r="1">
          <cell r="J1">
            <v>1.7453292519943295E-2</v>
          </cell>
        </row>
      </sheetData>
      <sheetData sheetId="18292" refreshError="1"/>
      <sheetData sheetId="18293" refreshError="1"/>
      <sheetData sheetId="18294" refreshError="1"/>
      <sheetData sheetId="18295">
        <row r="1">
          <cell r="J1">
            <v>1.7453292519943295E-2</v>
          </cell>
        </row>
      </sheetData>
      <sheetData sheetId="18296">
        <row r="1">
          <cell r="J1">
            <v>1.7453292519943295E-2</v>
          </cell>
        </row>
      </sheetData>
      <sheetData sheetId="18297" refreshError="1"/>
      <sheetData sheetId="18298" refreshError="1"/>
      <sheetData sheetId="18299">
        <row r="1">
          <cell r="J1">
            <v>1.7453292519943295E-2</v>
          </cell>
        </row>
      </sheetData>
      <sheetData sheetId="18300">
        <row r="1">
          <cell r="J1">
            <v>1.7453292519943295E-2</v>
          </cell>
        </row>
      </sheetData>
      <sheetData sheetId="18301" refreshError="1"/>
      <sheetData sheetId="18302" refreshError="1"/>
      <sheetData sheetId="18303" refreshError="1"/>
      <sheetData sheetId="18304" refreshError="1"/>
      <sheetData sheetId="18305">
        <row r="1">
          <cell r="J1">
            <v>1.7453292519943295E-2</v>
          </cell>
        </row>
      </sheetData>
      <sheetData sheetId="18306" refreshError="1"/>
      <sheetData sheetId="18307" refreshError="1"/>
      <sheetData sheetId="18308">
        <row r="1">
          <cell r="J1">
            <v>1.7453292519943295E-2</v>
          </cell>
        </row>
      </sheetData>
      <sheetData sheetId="18309">
        <row r="1">
          <cell r="J1">
            <v>1.7453292519943295E-2</v>
          </cell>
        </row>
      </sheetData>
      <sheetData sheetId="18310">
        <row r="1">
          <cell r="J1">
            <v>1.7453292519943295E-2</v>
          </cell>
        </row>
      </sheetData>
      <sheetData sheetId="18311">
        <row r="1">
          <cell r="J1">
            <v>1.7453292519943295E-2</v>
          </cell>
        </row>
      </sheetData>
      <sheetData sheetId="18312"/>
      <sheetData sheetId="18313">
        <row r="1">
          <cell r="J1">
            <v>1.7453292519943295E-2</v>
          </cell>
        </row>
      </sheetData>
      <sheetData sheetId="18314">
        <row r="1">
          <cell r="J1">
            <v>1.7453292519943295E-2</v>
          </cell>
        </row>
      </sheetData>
      <sheetData sheetId="18315">
        <row r="1">
          <cell r="J1">
            <v>1.7453292519943295E-2</v>
          </cell>
        </row>
      </sheetData>
      <sheetData sheetId="18316">
        <row r="1">
          <cell r="J1">
            <v>1.7453292519943295E-2</v>
          </cell>
        </row>
      </sheetData>
      <sheetData sheetId="18317">
        <row r="1">
          <cell r="J1">
            <v>1.7453292519943295E-2</v>
          </cell>
        </row>
      </sheetData>
      <sheetData sheetId="18318">
        <row r="1">
          <cell r="J1">
            <v>1.7453292519943295E-2</v>
          </cell>
        </row>
      </sheetData>
      <sheetData sheetId="18319">
        <row r="1">
          <cell r="J1">
            <v>1.7453292519943295E-2</v>
          </cell>
        </row>
      </sheetData>
      <sheetData sheetId="18320">
        <row r="1">
          <cell r="J1">
            <v>1.7453292519943295E-2</v>
          </cell>
        </row>
      </sheetData>
      <sheetData sheetId="18321">
        <row r="1">
          <cell r="J1">
            <v>1.7453292519943295E-2</v>
          </cell>
        </row>
      </sheetData>
      <sheetData sheetId="18322" refreshError="1"/>
      <sheetData sheetId="18323" refreshError="1"/>
      <sheetData sheetId="18324">
        <row r="1">
          <cell r="J1">
            <v>1.7453292519943295E-2</v>
          </cell>
        </row>
      </sheetData>
      <sheetData sheetId="18325">
        <row r="1">
          <cell r="J1">
            <v>1.7453292519943295E-2</v>
          </cell>
        </row>
      </sheetData>
      <sheetData sheetId="18326">
        <row r="1">
          <cell r="J1">
            <v>1.7453292519943295E-2</v>
          </cell>
        </row>
      </sheetData>
      <sheetData sheetId="18327">
        <row r="1">
          <cell r="J1">
            <v>1.7453292519943295E-2</v>
          </cell>
        </row>
      </sheetData>
      <sheetData sheetId="18328">
        <row r="1">
          <cell r="J1">
            <v>1.7453292519943295E-2</v>
          </cell>
        </row>
      </sheetData>
      <sheetData sheetId="18329">
        <row r="1">
          <cell r="J1">
            <v>1.7453292519943295E-2</v>
          </cell>
        </row>
      </sheetData>
      <sheetData sheetId="18330" refreshError="1"/>
      <sheetData sheetId="18331" refreshError="1"/>
      <sheetData sheetId="18332" refreshError="1"/>
      <sheetData sheetId="18333">
        <row r="1">
          <cell r="J1">
            <v>1.7453292519943295E-2</v>
          </cell>
        </row>
      </sheetData>
      <sheetData sheetId="18334">
        <row r="1">
          <cell r="J1">
            <v>1.7453292519943295E-2</v>
          </cell>
        </row>
      </sheetData>
      <sheetData sheetId="18335">
        <row r="1">
          <cell r="J1">
            <v>1.7453292519943295E-2</v>
          </cell>
        </row>
      </sheetData>
      <sheetData sheetId="18336" refreshError="1"/>
      <sheetData sheetId="18337">
        <row r="1">
          <cell r="J1">
            <v>1.7453292519943295E-2</v>
          </cell>
        </row>
      </sheetData>
      <sheetData sheetId="18338">
        <row r="1">
          <cell r="J1">
            <v>1.7453292519943295E-2</v>
          </cell>
        </row>
      </sheetData>
      <sheetData sheetId="18339">
        <row r="1">
          <cell r="J1">
            <v>1.7453292519943295E-2</v>
          </cell>
        </row>
      </sheetData>
      <sheetData sheetId="18340">
        <row r="1">
          <cell r="J1">
            <v>1.7453292519943295E-2</v>
          </cell>
        </row>
      </sheetData>
      <sheetData sheetId="18341">
        <row r="1">
          <cell r="J1">
            <v>1.7453292519943295E-2</v>
          </cell>
        </row>
      </sheetData>
      <sheetData sheetId="18342">
        <row r="1">
          <cell r="J1">
            <v>1.7453292519943295E-2</v>
          </cell>
        </row>
      </sheetData>
      <sheetData sheetId="18343">
        <row r="1">
          <cell r="J1">
            <v>1.7453292519943295E-2</v>
          </cell>
        </row>
      </sheetData>
      <sheetData sheetId="18344">
        <row r="1">
          <cell r="J1">
            <v>1.7453292519943295E-2</v>
          </cell>
        </row>
      </sheetData>
      <sheetData sheetId="18345">
        <row r="1">
          <cell r="J1">
            <v>1.7453292519943295E-2</v>
          </cell>
        </row>
      </sheetData>
      <sheetData sheetId="18346">
        <row r="1">
          <cell r="J1">
            <v>1.7453292519943295E-2</v>
          </cell>
        </row>
      </sheetData>
      <sheetData sheetId="18347">
        <row r="1">
          <cell r="J1">
            <v>1.7453292519943295E-2</v>
          </cell>
        </row>
      </sheetData>
      <sheetData sheetId="18348" refreshError="1"/>
      <sheetData sheetId="18349">
        <row r="1">
          <cell r="J1">
            <v>1.7453292519943295E-2</v>
          </cell>
        </row>
      </sheetData>
      <sheetData sheetId="18350">
        <row r="1">
          <cell r="J1">
            <v>1.7453292519943295E-2</v>
          </cell>
        </row>
      </sheetData>
      <sheetData sheetId="18351">
        <row r="1">
          <cell r="J1">
            <v>1.7453292519943295E-2</v>
          </cell>
        </row>
      </sheetData>
      <sheetData sheetId="18352">
        <row r="1">
          <cell r="J1">
            <v>1.7453292519943295E-2</v>
          </cell>
        </row>
      </sheetData>
      <sheetData sheetId="18353" refreshError="1"/>
      <sheetData sheetId="18354" refreshError="1"/>
      <sheetData sheetId="18355">
        <row r="1">
          <cell r="J1">
            <v>1.7453292519943295E-2</v>
          </cell>
        </row>
      </sheetData>
      <sheetData sheetId="18356">
        <row r="1">
          <cell r="J1">
            <v>1.7453292519943295E-2</v>
          </cell>
        </row>
      </sheetData>
      <sheetData sheetId="18357">
        <row r="1">
          <cell r="J1">
            <v>1.7453292519943295E-2</v>
          </cell>
        </row>
      </sheetData>
      <sheetData sheetId="18358">
        <row r="1">
          <cell r="J1">
            <v>1.7453292519943295E-2</v>
          </cell>
        </row>
      </sheetData>
      <sheetData sheetId="18359">
        <row r="1">
          <cell r="J1">
            <v>1.7453292519943295E-2</v>
          </cell>
        </row>
      </sheetData>
      <sheetData sheetId="18360">
        <row r="1">
          <cell r="J1">
            <v>1.7453292519943295E-2</v>
          </cell>
        </row>
      </sheetData>
      <sheetData sheetId="18361">
        <row r="1">
          <cell r="J1">
            <v>1.7453292519943295E-2</v>
          </cell>
        </row>
      </sheetData>
      <sheetData sheetId="18362">
        <row r="1">
          <cell r="J1">
            <v>1.7453292519943295E-2</v>
          </cell>
        </row>
      </sheetData>
      <sheetData sheetId="18363" refreshError="1"/>
      <sheetData sheetId="18364" refreshError="1"/>
      <sheetData sheetId="18365" refreshError="1"/>
      <sheetData sheetId="18366">
        <row r="1">
          <cell r="J1">
            <v>1.7453292519943295E-2</v>
          </cell>
        </row>
      </sheetData>
      <sheetData sheetId="18367">
        <row r="1">
          <cell r="J1">
            <v>1.7453292519943295E-2</v>
          </cell>
        </row>
      </sheetData>
      <sheetData sheetId="18368">
        <row r="1">
          <cell r="J1">
            <v>1.7453292519943295E-2</v>
          </cell>
        </row>
      </sheetData>
      <sheetData sheetId="18369">
        <row r="1">
          <cell r="J1">
            <v>1.7453292519943295E-2</v>
          </cell>
        </row>
      </sheetData>
      <sheetData sheetId="18370">
        <row r="1">
          <cell r="J1">
            <v>1.7453292519943295E-2</v>
          </cell>
        </row>
      </sheetData>
      <sheetData sheetId="18371">
        <row r="1">
          <cell r="J1">
            <v>1.7453292519943295E-2</v>
          </cell>
        </row>
      </sheetData>
      <sheetData sheetId="18372">
        <row r="1">
          <cell r="J1">
            <v>1.7453292519943295E-2</v>
          </cell>
        </row>
      </sheetData>
      <sheetData sheetId="18373">
        <row r="1">
          <cell r="J1">
            <v>1.7453292519943295E-2</v>
          </cell>
        </row>
      </sheetData>
      <sheetData sheetId="18374">
        <row r="1">
          <cell r="J1">
            <v>1.7453292519943295E-2</v>
          </cell>
        </row>
      </sheetData>
      <sheetData sheetId="18375">
        <row r="1">
          <cell r="J1">
            <v>1.7453292519943295E-2</v>
          </cell>
        </row>
      </sheetData>
      <sheetData sheetId="18376">
        <row r="1">
          <cell r="J1">
            <v>1.7453292519943295E-2</v>
          </cell>
        </row>
      </sheetData>
      <sheetData sheetId="18377">
        <row r="1">
          <cell r="J1">
            <v>1.7453292519943295E-2</v>
          </cell>
        </row>
      </sheetData>
      <sheetData sheetId="18378">
        <row r="1">
          <cell r="J1">
            <v>1.7453292519943295E-2</v>
          </cell>
        </row>
      </sheetData>
      <sheetData sheetId="18379">
        <row r="1">
          <cell r="J1">
            <v>1.7453292519943295E-2</v>
          </cell>
        </row>
      </sheetData>
      <sheetData sheetId="18380">
        <row r="1">
          <cell r="J1">
            <v>1.7453292519943295E-2</v>
          </cell>
        </row>
      </sheetData>
      <sheetData sheetId="18381">
        <row r="1">
          <cell r="J1">
            <v>1.7453292519943295E-2</v>
          </cell>
        </row>
      </sheetData>
      <sheetData sheetId="18382">
        <row r="1">
          <cell r="J1">
            <v>1.7453292519943295E-2</v>
          </cell>
        </row>
      </sheetData>
      <sheetData sheetId="18383">
        <row r="1">
          <cell r="J1">
            <v>1.7453292519943295E-2</v>
          </cell>
        </row>
      </sheetData>
      <sheetData sheetId="18384" refreshError="1"/>
      <sheetData sheetId="18385">
        <row r="1">
          <cell r="J1">
            <v>1.7453292519943295E-2</v>
          </cell>
        </row>
      </sheetData>
      <sheetData sheetId="18386">
        <row r="1">
          <cell r="J1">
            <v>1.7453292519943295E-2</v>
          </cell>
        </row>
      </sheetData>
      <sheetData sheetId="18387">
        <row r="1">
          <cell r="J1">
            <v>1.7453292519943295E-2</v>
          </cell>
        </row>
      </sheetData>
      <sheetData sheetId="18388">
        <row r="1">
          <cell r="J1">
            <v>1.7453292519943295E-2</v>
          </cell>
        </row>
      </sheetData>
      <sheetData sheetId="18389">
        <row r="1">
          <cell r="J1">
            <v>1.7453292519943295E-2</v>
          </cell>
        </row>
      </sheetData>
      <sheetData sheetId="18390">
        <row r="1">
          <cell r="J1">
            <v>1.7453292519943295E-2</v>
          </cell>
        </row>
      </sheetData>
      <sheetData sheetId="18391">
        <row r="1">
          <cell r="J1">
            <v>1.7453292519943295E-2</v>
          </cell>
        </row>
      </sheetData>
      <sheetData sheetId="18392">
        <row r="1">
          <cell r="J1">
            <v>1.7453292519943295E-2</v>
          </cell>
        </row>
      </sheetData>
      <sheetData sheetId="18393">
        <row r="1">
          <cell r="J1">
            <v>1.7453292519943295E-2</v>
          </cell>
        </row>
      </sheetData>
      <sheetData sheetId="18394" refreshError="1"/>
      <sheetData sheetId="18395" refreshError="1"/>
      <sheetData sheetId="18396" refreshError="1"/>
      <sheetData sheetId="18397" refreshError="1"/>
      <sheetData sheetId="18398">
        <row r="1">
          <cell r="J1">
            <v>1.7453292519943295E-2</v>
          </cell>
        </row>
      </sheetData>
      <sheetData sheetId="18399">
        <row r="1">
          <cell r="J1">
            <v>1.7453292519943295E-2</v>
          </cell>
        </row>
      </sheetData>
      <sheetData sheetId="18400" refreshError="1"/>
      <sheetData sheetId="18401">
        <row r="1">
          <cell r="J1">
            <v>1.7453292519943295E-2</v>
          </cell>
        </row>
      </sheetData>
      <sheetData sheetId="18402">
        <row r="1">
          <cell r="J1">
            <v>1.7453292519943295E-2</v>
          </cell>
        </row>
      </sheetData>
      <sheetData sheetId="18403">
        <row r="1">
          <cell r="J1">
            <v>1.7453292519943295E-2</v>
          </cell>
        </row>
      </sheetData>
      <sheetData sheetId="18404">
        <row r="1">
          <cell r="J1">
            <v>1.7453292519943295E-2</v>
          </cell>
        </row>
      </sheetData>
      <sheetData sheetId="18405">
        <row r="1">
          <cell r="J1">
            <v>1.7453292519943295E-2</v>
          </cell>
        </row>
      </sheetData>
      <sheetData sheetId="18406">
        <row r="1">
          <cell r="J1">
            <v>1.7453292519943295E-2</v>
          </cell>
        </row>
      </sheetData>
      <sheetData sheetId="18407">
        <row r="1">
          <cell r="J1">
            <v>1.7453292519943295E-2</v>
          </cell>
        </row>
      </sheetData>
      <sheetData sheetId="18408">
        <row r="1">
          <cell r="J1">
            <v>1.7453292519943295E-2</v>
          </cell>
        </row>
      </sheetData>
      <sheetData sheetId="18409">
        <row r="1">
          <cell r="J1">
            <v>1.7453292519943295E-2</v>
          </cell>
        </row>
      </sheetData>
      <sheetData sheetId="18410">
        <row r="1">
          <cell r="J1">
            <v>1.7453292519943295E-2</v>
          </cell>
        </row>
      </sheetData>
      <sheetData sheetId="18411">
        <row r="1">
          <cell r="J1">
            <v>1.7453292519943295E-2</v>
          </cell>
        </row>
      </sheetData>
      <sheetData sheetId="18412">
        <row r="1">
          <cell r="J1">
            <v>1.7453292519943295E-2</v>
          </cell>
        </row>
      </sheetData>
      <sheetData sheetId="18413">
        <row r="1">
          <cell r="J1">
            <v>1.7453292519943295E-2</v>
          </cell>
        </row>
      </sheetData>
      <sheetData sheetId="18414">
        <row r="1">
          <cell r="J1">
            <v>1.7453292519943295E-2</v>
          </cell>
        </row>
      </sheetData>
      <sheetData sheetId="18415" refreshError="1"/>
      <sheetData sheetId="18416">
        <row r="1">
          <cell r="J1">
            <v>1.7453292519943295E-2</v>
          </cell>
        </row>
      </sheetData>
      <sheetData sheetId="18417">
        <row r="1">
          <cell r="J1">
            <v>1.7453292519943295E-2</v>
          </cell>
        </row>
      </sheetData>
      <sheetData sheetId="18418">
        <row r="1">
          <cell r="J1">
            <v>1.7453292519943295E-2</v>
          </cell>
        </row>
      </sheetData>
      <sheetData sheetId="18419">
        <row r="1">
          <cell r="J1">
            <v>1.7453292519943295E-2</v>
          </cell>
        </row>
      </sheetData>
      <sheetData sheetId="18420">
        <row r="1">
          <cell r="J1">
            <v>1.7453292519943295E-2</v>
          </cell>
        </row>
      </sheetData>
      <sheetData sheetId="18421">
        <row r="1">
          <cell r="J1">
            <v>1.7453292519943295E-2</v>
          </cell>
        </row>
      </sheetData>
      <sheetData sheetId="18422">
        <row r="1">
          <cell r="J1">
            <v>1.7453292519943295E-2</v>
          </cell>
        </row>
      </sheetData>
      <sheetData sheetId="18423">
        <row r="1">
          <cell r="J1">
            <v>1.7453292519943295E-2</v>
          </cell>
        </row>
      </sheetData>
      <sheetData sheetId="18424" refreshError="1"/>
      <sheetData sheetId="18425">
        <row r="1">
          <cell r="J1">
            <v>1.7453292519943295E-2</v>
          </cell>
        </row>
      </sheetData>
      <sheetData sheetId="18426" refreshError="1"/>
      <sheetData sheetId="18427">
        <row r="1">
          <cell r="J1">
            <v>1.7453292519943295E-2</v>
          </cell>
        </row>
      </sheetData>
      <sheetData sheetId="18428">
        <row r="1">
          <cell r="J1">
            <v>1.7453292519943295E-2</v>
          </cell>
        </row>
      </sheetData>
      <sheetData sheetId="18429" refreshError="1"/>
      <sheetData sheetId="18430" refreshError="1"/>
      <sheetData sheetId="18431">
        <row r="1">
          <cell r="J1">
            <v>1.7453292519943295E-2</v>
          </cell>
        </row>
      </sheetData>
      <sheetData sheetId="18432" refreshError="1"/>
      <sheetData sheetId="18433">
        <row r="1">
          <cell r="J1">
            <v>1.7453292519943295E-2</v>
          </cell>
        </row>
      </sheetData>
      <sheetData sheetId="18434" refreshError="1"/>
      <sheetData sheetId="18435">
        <row r="1">
          <cell r="J1">
            <v>1.7453292519943295E-2</v>
          </cell>
        </row>
      </sheetData>
      <sheetData sheetId="18436">
        <row r="1">
          <cell r="J1">
            <v>1.7453292519943295E-2</v>
          </cell>
        </row>
      </sheetData>
      <sheetData sheetId="18437" refreshError="1"/>
      <sheetData sheetId="18438">
        <row r="1">
          <cell r="J1">
            <v>1.7453292519943295E-2</v>
          </cell>
        </row>
      </sheetData>
      <sheetData sheetId="18439" refreshError="1"/>
      <sheetData sheetId="18440">
        <row r="1">
          <cell r="J1">
            <v>1.7453292519943295E-2</v>
          </cell>
        </row>
      </sheetData>
      <sheetData sheetId="18441">
        <row r="1">
          <cell r="J1">
            <v>1.7453292519943295E-2</v>
          </cell>
        </row>
      </sheetData>
      <sheetData sheetId="18442">
        <row r="1">
          <cell r="J1">
            <v>1.7453292519943295E-2</v>
          </cell>
        </row>
      </sheetData>
      <sheetData sheetId="18443">
        <row r="1">
          <cell r="J1">
            <v>1.7453292519943295E-2</v>
          </cell>
        </row>
      </sheetData>
      <sheetData sheetId="18444">
        <row r="1">
          <cell r="J1">
            <v>1.7453292519943295E-2</v>
          </cell>
        </row>
      </sheetData>
      <sheetData sheetId="18445">
        <row r="1">
          <cell r="J1">
            <v>1.7453292519943295E-2</v>
          </cell>
        </row>
      </sheetData>
      <sheetData sheetId="18446">
        <row r="1">
          <cell r="J1">
            <v>1.7453292519943295E-2</v>
          </cell>
        </row>
      </sheetData>
      <sheetData sheetId="18447">
        <row r="1">
          <cell r="J1">
            <v>1.7453292519943295E-2</v>
          </cell>
        </row>
      </sheetData>
      <sheetData sheetId="18448">
        <row r="1">
          <cell r="J1">
            <v>1.7453292519943295E-2</v>
          </cell>
        </row>
      </sheetData>
      <sheetData sheetId="18449">
        <row r="1">
          <cell r="J1">
            <v>1.7453292519943295E-2</v>
          </cell>
        </row>
      </sheetData>
      <sheetData sheetId="18450">
        <row r="1">
          <cell r="J1">
            <v>1.7453292519943295E-2</v>
          </cell>
        </row>
      </sheetData>
      <sheetData sheetId="18451">
        <row r="1">
          <cell r="J1">
            <v>1.7453292519943295E-2</v>
          </cell>
        </row>
      </sheetData>
      <sheetData sheetId="18452">
        <row r="1">
          <cell r="J1">
            <v>1.7453292519943295E-2</v>
          </cell>
        </row>
      </sheetData>
      <sheetData sheetId="18453">
        <row r="1">
          <cell r="J1">
            <v>1.7453292519943295E-2</v>
          </cell>
        </row>
      </sheetData>
      <sheetData sheetId="18454">
        <row r="1">
          <cell r="J1">
            <v>1.7453292519943295E-2</v>
          </cell>
        </row>
      </sheetData>
      <sheetData sheetId="18455">
        <row r="1">
          <cell r="J1">
            <v>1.7453292519943295E-2</v>
          </cell>
        </row>
      </sheetData>
      <sheetData sheetId="18456" refreshError="1"/>
      <sheetData sheetId="18457" refreshError="1"/>
      <sheetData sheetId="18458" refreshError="1"/>
      <sheetData sheetId="18459">
        <row r="1">
          <cell r="J1">
            <v>1.7453292519943295E-2</v>
          </cell>
        </row>
      </sheetData>
      <sheetData sheetId="18460">
        <row r="1">
          <cell r="J1">
            <v>1.7453292519943295E-2</v>
          </cell>
        </row>
      </sheetData>
      <sheetData sheetId="18461">
        <row r="1">
          <cell r="J1">
            <v>1.7453292519943295E-2</v>
          </cell>
        </row>
      </sheetData>
      <sheetData sheetId="18462" refreshError="1"/>
      <sheetData sheetId="18463">
        <row r="1">
          <cell r="J1">
            <v>1.7453292519943295E-2</v>
          </cell>
        </row>
      </sheetData>
      <sheetData sheetId="18464">
        <row r="1">
          <cell r="J1">
            <v>1.7453292519943295E-2</v>
          </cell>
        </row>
      </sheetData>
      <sheetData sheetId="18465">
        <row r="1">
          <cell r="J1">
            <v>1.7453292519943295E-2</v>
          </cell>
        </row>
      </sheetData>
      <sheetData sheetId="18466">
        <row r="1">
          <cell r="J1">
            <v>1.7453292519943295E-2</v>
          </cell>
        </row>
      </sheetData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>
        <row r="1">
          <cell r="J1">
            <v>1.7453292519943295E-2</v>
          </cell>
        </row>
      </sheetData>
      <sheetData sheetId="18474" refreshError="1"/>
      <sheetData sheetId="18475">
        <row r="1">
          <cell r="J1">
            <v>1.7453292519943295E-2</v>
          </cell>
        </row>
      </sheetData>
      <sheetData sheetId="18476">
        <row r="1">
          <cell r="J1">
            <v>1.7453292519943295E-2</v>
          </cell>
        </row>
      </sheetData>
      <sheetData sheetId="18477">
        <row r="1">
          <cell r="J1">
            <v>1.7453292519943295E-2</v>
          </cell>
        </row>
      </sheetData>
      <sheetData sheetId="18478">
        <row r="1">
          <cell r="J1">
            <v>1.7453292519943295E-2</v>
          </cell>
        </row>
      </sheetData>
      <sheetData sheetId="18479">
        <row r="1">
          <cell r="J1">
            <v>1.7453292519943295E-2</v>
          </cell>
        </row>
      </sheetData>
      <sheetData sheetId="18480">
        <row r="1">
          <cell r="J1">
            <v>1.7453292519943295E-2</v>
          </cell>
        </row>
      </sheetData>
      <sheetData sheetId="18481">
        <row r="1">
          <cell r="J1">
            <v>1.7453292519943295E-2</v>
          </cell>
        </row>
      </sheetData>
      <sheetData sheetId="18482">
        <row r="1">
          <cell r="J1">
            <v>1.7453292519943295E-2</v>
          </cell>
        </row>
      </sheetData>
      <sheetData sheetId="18483">
        <row r="1">
          <cell r="J1">
            <v>1.7453292519943295E-2</v>
          </cell>
        </row>
      </sheetData>
      <sheetData sheetId="18484">
        <row r="1">
          <cell r="J1">
            <v>1.7453292519943295E-2</v>
          </cell>
        </row>
      </sheetData>
      <sheetData sheetId="18485">
        <row r="1">
          <cell r="J1">
            <v>1.7453292519943295E-2</v>
          </cell>
        </row>
      </sheetData>
      <sheetData sheetId="18486">
        <row r="1">
          <cell r="J1">
            <v>1.7453292519943295E-2</v>
          </cell>
        </row>
      </sheetData>
      <sheetData sheetId="18487">
        <row r="1">
          <cell r="J1">
            <v>1.7453292519943295E-2</v>
          </cell>
        </row>
      </sheetData>
      <sheetData sheetId="18488">
        <row r="1">
          <cell r="J1">
            <v>1.7453292519943295E-2</v>
          </cell>
        </row>
      </sheetData>
      <sheetData sheetId="18489">
        <row r="1">
          <cell r="J1">
            <v>1.7453292519943295E-2</v>
          </cell>
        </row>
      </sheetData>
      <sheetData sheetId="18490">
        <row r="1">
          <cell r="J1">
            <v>1.7453292519943295E-2</v>
          </cell>
        </row>
      </sheetData>
      <sheetData sheetId="18491">
        <row r="1">
          <cell r="J1">
            <v>1.7453292519943295E-2</v>
          </cell>
        </row>
      </sheetData>
      <sheetData sheetId="18492">
        <row r="1">
          <cell r="J1">
            <v>1.7453292519943295E-2</v>
          </cell>
        </row>
      </sheetData>
      <sheetData sheetId="18493">
        <row r="1">
          <cell r="J1">
            <v>1.7453292519943295E-2</v>
          </cell>
        </row>
      </sheetData>
      <sheetData sheetId="18494">
        <row r="1">
          <cell r="J1">
            <v>1.7453292519943295E-2</v>
          </cell>
        </row>
      </sheetData>
      <sheetData sheetId="18495">
        <row r="1">
          <cell r="J1">
            <v>1.7453292519943295E-2</v>
          </cell>
        </row>
      </sheetData>
      <sheetData sheetId="18496">
        <row r="1">
          <cell r="J1">
            <v>1.7453292519943295E-2</v>
          </cell>
        </row>
      </sheetData>
      <sheetData sheetId="18497" refreshError="1"/>
      <sheetData sheetId="18498">
        <row r="1">
          <cell r="J1">
            <v>1.7453292519943295E-2</v>
          </cell>
        </row>
      </sheetData>
      <sheetData sheetId="18499">
        <row r="1">
          <cell r="J1">
            <v>1.7453292519943295E-2</v>
          </cell>
        </row>
      </sheetData>
      <sheetData sheetId="18500" refreshError="1"/>
      <sheetData sheetId="18501" refreshError="1"/>
      <sheetData sheetId="18502" refreshError="1"/>
      <sheetData sheetId="18503">
        <row r="1">
          <cell r="J1">
            <v>1.7453292519943295E-2</v>
          </cell>
        </row>
      </sheetData>
      <sheetData sheetId="18504">
        <row r="1">
          <cell r="J1">
            <v>1.7453292519943295E-2</v>
          </cell>
        </row>
      </sheetData>
      <sheetData sheetId="18505">
        <row r="1">
          <cell r="J1">
            <v>1.7453292519943295E-2</v>
          </cell>
        </row>
      </sheetData>
      <sheetData sheetId="18506">
        <row r="1">
          <cell r="J1">
            <v>1.7453292519943295E-2</v>
          </cell>
        </row>
      </sheetData>
      <sheetData sheetId="18507">
        <row r="1">
          <cell r="J1">
            <v>1.7453292519943295E-2</v>
          </cell>
        </row>
      </sheetData>
      <sheetData sheetId="18508">
        <row r="1">
          <cell r="J1">
            <v>1.7453292519943295E-2</v>
          </cell>
        </row>
      </sheetData>
      <sheetData sheetId="18509">
        <row r="1">
          <cell r="J1">
            <v>1.7453292519943295E-2</v>
          </cell>
        </row>
      </sheetData>
      <sheetData sheetId="18510"/>
      <sheetData sheetId="18511">
        <row r="1">
          <cell r="J1">
            <v>1.7453292519943295E-2</v>
          </cell>
        </row>
      </sheetData>
      <sheetData sheetId="18512">
        <row r="1">
          <cell r="J1">
            <v>1.7453292519943295E-2</v>
          </cell>
        </row>
      </sheetData>
      <sheetData sheetId="18513">
        <row r="1">
          <cell r="J1">
            <v>1.7453292519943295E-2</v>
          </cell>
        </row>
      </sheetData>
      <sheetData sheetId="18514">
        <row r="1">
          <cell r="J1">
            <v>1.7453292519943295E-2</v>
          </cell>
        </row>
      </sheetData>
      <sheetData sheetId="18515">
        <row r="1">
          <cell r="J1">
            <v>1.7453292519943295E-2</v>
          </cell>
        </row>
      </sheetData>
      <sheetData sheetId="18516">
        <row r="1">
          <cell r="J1">
            <v>1.7453292519943295E-2</v>
          </cell>
        </row>
      </sheetData>
      <sheetData sheetId="18517">
        <row r="1">
          <cell r="J1">
            <v>1.7453292519943295E-2</v>
          </cell>
        </row>
      </sheetData>
      <sheetData sheetId="18518">
        <row r="1">
          <cell r="J1">
            <v>1.7453292519943295E-2</v>
          </cell>
        </row>
      </sheetData>
      <sheetData sheetId="18519">
        <row r="1">
          <cell r="J1">
            <v>1.7453292519943295E-2</v>
          </cell>
        </row>
      </sheetData>
      <sheetData sheetId="18520" refreshError="1"/>
      <sheetData sheetId="18521" refreshError="1"/>
      <sheetData sheetId="18522">
        <row r="1">
          <cell r="J1">
            <v>1.7453292519943295E-2</v>
          </cell>
        </row>
      </sheetData>
      <sheetData sheetId="18523">
        <row r="1">
          <cell r="J1">
            <v>1.7453292519943295E-2</v>
          </cell>
        </row>
      </sheetData>
      <sheetData sheetId="18524">
        <row r="1">
          <cell r="J1">
            <v>1.7453292519943295E-2</v>
          </cell>
        </row>
      </sheetData>
      <sheetData sheetId="18525" refreshError="1"/>
      <sheetData sheetId="18526">
        <row r="1">
          <cell r="J1">
            <v>1.7453292519943295E-2</v>
          </cell>
        </row>
      </sheetData>
      <sheetData sheetId="18527">
        <row r="1">
          <cell r="J1">
            <v>1.7453292519943295E-2</v>
          </cell>
        </row>
      </sheetData>
      <sheetData sheetId="18528">
        <row r="1">
          <cell r="J1">
            <v>1.7453292519943295E-2</v>
          </cell>
        </row>
      </sheetData>
      <sheetData sheetId="18529" refreshError="1"/>
      <sheetData sheetId="18530" refreshError="1"/>
      <sheetData sheetId="18531">
        <row r="1">
          <cell r="J1">
            <v>1.7453292519943295E-2</v>
          </cell>
        </row>
      </sheetData>
      <sheetData sheetId="18532">
        <row r="1">
          <cell r="J1">
            <v>1.7453292519943295E-2</v>
          </cell>
        </row>
      </sheetData>
      <sheetData sheetId="18533">
        <row r="1">
          <cell r="J1">
            <v>1.7453292519943295E-2</v>
          </cell>
        </row>
      </sheetData>
      <sheetData sheetId="18534" refreshError="1"/>
      <sheetData sheetId="18535">
        <row r="1">
          <cell r="J1">
            <v>1.7453292519943295E-2</v>
          </cell>
        </row>
      </sheetData>
      <sheetData sheetId="18536">
        <row r="1">
          <cell r="J1">
            <v>1.7453292519943295E-2</v>
          </cell>
        </row>
      </sheetData>
      <sheetData sheetId="18537">
        <row r="1">
          <cell r="J1">
            <v>1.7453292519943295E-2</v>
          </cell>
        </row>
      </sheetData>
      <sheetData sheetId="18538">
        <row r="1">
          <cell r="J1">
            <v>1.7453292519943295E-2</v>
          </cell>
        </row>
      </sheetData>
      <sheetData sheetId="18539" refreshError="1"/>
      <sheetData sheetId="18540" refreshError="1"/>
      <sheetData sheetId="18541">
        <row r="1">
          <cell r="J1">
            <v>1.7453292519943295E-2</v>
          </cell>
        </row>
      </sheetData>
      <sheetData sheetId="18542">
        <row r="1">
          <cell r="J1">
            <v>1.7453292519943295E-2</v>
          </cell>
        </row>
      </sheetData>
      <sheetData sheetId="18543">
        <row r="1">
          <cell r="J1">
            <v>1.7453292519943295E-2</v>
          </cell>
        </row>
      </sheetData>
      <sheetData sheetId="18544" refreshError="1"/>
      <sheetData sheetId="18545">
        <row r="1">
          <cell r="J1">
            <v>1.7453292519943295E-2</v>
          </cell>
        </row>
      </sheetData>
      <sheetData sheetId="18546">
        <row r="1">
          <cell r="J1">
            <v>1.7453292519943295E-2</v>
          </cell>
        </row>
      </sheetData>
      <sheetData sheetId="18547">
        <row r="1">
          <cell r="J1">
            <v>1.7453292519943295E-2</v>
          </cell>
        </row>
      </sheetData>
      <sheetData sheetId="18548">
        <row r="1">
          <cell r="J1">
            <v>1.7453292519943295E-2</v>
          </cell>
        </row>
      </sheetData>
      <sheetData sheetId="18549" refreshError="1"/>
      <sheetData sheetId="18550">
        <row r="1">
          <cell r="J1">
            <v>1.7453292519943295E-2</v>
          </cell>
        </row>
      </sheetData>
      <sheetData sheetId="18551">
        <row r="1">
          <cell r="J1">
            <v>1.7453292519943295E-2</v>
          </cell>
        </row>
      </sheetData>
      <sheetData sheetId="18552">
        <row r="1">
          <cell r="J1">
            <v>1.7453292519943295E-2</v>
          </cell>
        </row>
      </sheetData>
      <sheetData sheetId="18553">
        <row r="1">
          <cell r="J1">
            <v>1.7453292519943295E-2</v>
          </cell>
        </row>
      </sheetData>
      <sheetData sheetId="18554" refreshError="1"/>
      <sheetData sheetId="18555" refreshError="1"/>
      <sheetData sheetId="18556">
        <row r="1">
          <cell r="J1">
            <v>1.7453292519943295E-2</v>
          </cell>
        </row>
      </sheetData>
      <sheetData sheetId="18557">
        <row r="1">
          <cell r="J1">
            <v>1.7453292519943295E-2</v>
          </cell>
        </row>
      </sheetData>
      <sheetData sheetId="18558" refreshError="1"/>
      <sheetData sheetId="18559">
        <row r="1">
          <cell r="J1">
            <v>1.7453292519943295E-2</v>
          </cell>
        </row>
      </sheetData>
      <sheetData sheetId="18560">
        <row r="1">
          <cell r="J1">
            <v>1.7453292519943295E-2</v>
          </cell>
        </row>
      </sheetData>
      <sheetData sheetId="18561">
        <row r="1">
          <cell r="J1">
            <v>1.7453292519943295E-2</v>
          </cell>
        </row>
      </sheetData>
      <sheetData sheetId="18562">
        <row r="1">
          <cell r="J1">
            <v>1.7453292519943295E-2</v>
          </cell>
        </row>
      </sheetData>
      <sheetData sheetId="18563">
        <row r="1">
          <cell r="J1">
            <v>1.7453292519943295E-2</v>
          </cell>
        </row>
      </sheetData>
      <sheetData sheetId="18564">
        <row r="1">
          <cell r="J1">
            <v>1.7453292519943295E-2</v>
          </cell>
        </row>
      </sheetData>
      <sheetData sheetId="18565">
        <row r="1">
          <cell r="J1">
            <v>1.7453292519943295E-2</v>
          </cell>
        </row>
      </sheetData>
      <sheetData sheetId="18566">
        <row r="1">
          <cell r="J1">
            <v>1.7453292519943295E-2</v>
          </cell>
        </row>
      </sheetData>
      <sheetData sheetId="18567">
        <row r="1">
          <cell r="J1">
            <v>1.7453292519943295E-2</v>
          </cell>
        </row>
      </sheetData>
      <sheetData sheetId="18568">
        <row r="1">
          <cell r="J1">
            <v>1.7453292519943295E-2</v>
          </cell>
        </row>
      </sheetData>
      <sheetData sheetId="18569" refreshError="1"/>
      <sheetData sheetId="18570" refreshError="1"/>
      <sheetData sheetId="18571">
        <row r="1">
          <cell r="J1">
            <v>1.7453292519943295E-2</v>
          </cell>
        </row>
      </sheetData>
      <sheetData sheetId="18572">
        <row r="1">
          <cell r="J1">
            <v>1.7453292519943295E-2</v>
          </cell>
        </row>
      </sheetData>
      <sheetData sheetId="18573">
        <row r="1">
          <cell r="J1">
            <v>1.7453292519943295E-2</v>
          </cell>
        </row>
      </sheetData>
      <sheetData sheetId="18574" refreshError="1"/>
      <sheetData sheetId="18575">
        <row r="1">
          <cell r="J1">
            <v>1.7453292519943295E-2</v>
          </cell>
        </row>
      </sheetData>
      <sheetData sheetId="18576">
        <row r="1">
          <cell r="J1">
            <v>1.7453292519943295E-2</v>
          </cell>
        </row>
      </sheetData>
      <sheetData sheetId="18577" refreshError="1"/>
      <sheetData sheetId="18578" refreshError="1"/>
      <sheetData sheetId="18579">
        <row r="1">
          <cell r="J1">
            <v>1.7453292519943295E-2</v>
          </cell>
        </row>
      </sheetData>
      <sheetData sheetId="18580">
        <row r="1">
          <cell r="J1">
            <v>1.7453292519943295E-2</v>
          </cell>
        </row>
      </sheetData>
      <sheetData sheetId="18581">
        <row r="1">
          <cell r="J1">
            <v>1.7453292519943295E-2</v>
          </cell>
        </row>
      </sheetData>
      <sheetData sheetId="18582" refreshError="1"/>
      <sheetData sheetId="18583">
        <row r="1">
          <cell r="J1">
            <v>1.7453292519943295E-2</v>
          </cell>
        </row>
      </sheetData>
      <sheetData sheetId="18584">
        <row r="1">
          <cell r="J1">
            <v>1.7453292519943295E-2</v>
          </cell>
        </row>
      </sheetData>
      <sheetData sheetId="18585">
        <row r="1">
          <cell r="J1">
            <v>1.7453292519943295E-2</v>
          </cell>
        </row>
      </sheetData>
      <sheetData sheetId="18586" refreshError="1"/>
      <sheetData sheetId="18587">
        <row r="1">
          <cell r="J1">
            <v>1.7453292519943295E-2</v>
          </cell>
        </row>
      </sheetData>
      <sheetData sheetId="18588" refreshError="1"/>
      <sheetData sheetId="18589">
        <row r="1">
          <cell r="J1">
            <v>1.7453292519943295E-2</v>
          </cell>
        </row>
      </sheetData>
      <sheetData sheetId="18590">
        <row r="1">
          <cell r="J1">
            <v>1.7453292519943295E-2</v>
          </cell>
        </row>
      </sheetData>
      <sheetData sheetId="18591">
        <row r="1">
          <cell r="J1">
            <v>1.7453292519943295E-2</v>
          </cell>
        </row>
      </sheetData>
      <sheetData sheetId="18592">
        <row r="1">
          <cell r="J1">
            <v>1.7453292519943295E-2</v>
          </cell>
        </row>
      </sheetData>
      <sheetData sheetId="18593" refreshError="1"/>
      <sheetData sheetId="18594" refreshError="1"/>
      <sheetData sheetId="18595">
        <row r="1">
          <cell r="J1">
            <v>1.7453292519943295E-2</v>
          </cell>
        </row>
      </sheetData>
      <sheetData sheetId="18596" refreshError="1"/>
      <sheetData sheetId="18597">
        <row r="1">
          <cell r="J1">
            <v>1.7453292519943295E-2</v>
          </cell>
        </row>
      </sheetData>
      <sheetData sheetId="18598">
        <row r="1">
          <cell r="J1">
            <v>1.7453292519943295E-2</v>
          </cell>
        </row>
      </sheetData>
      <sheetData sheetId="18599" refreshError="1"/>
      <sheetData sheetId="18600">
        <row r="1">
          <cell r="J1">
            <v>1.7453292519943295E-2</v>
          </cell>
        </row>
      </sheetData>
      <sheetData sheetId="18601">
        <row r="1">
          <cell r="J1">
            <v>1.7453292519943295E-2</v>
          </cell>
        </row>
      </sheetData>
      <sheetData sheetId="18602">
        <row r="1">
          <cell r="J1">
            <v>1.7453292519943295E-2</v>
          </cell>
        </row>
      </sheetData>
      <sheetData sheetId="18603" refreshError="1"/>
      <sheetData sheetId="18604">
        <row r="1">
          <cell r="J1">
            <v>1.7453292519943295E-2</v>
          </cell>
        </row>
      </sheetData>
      <sheetData sheetId="18605">
        <row r="1">
          <cell r="J1">
            <v>1.7453292519943295E-2</v>
          </cell>
        </row>
      </sheetData>
      <sheetData sheetId="18606">
        <row r="1">
          <cell r="J1">
            <v>1.7453292519943295E-2</v>
          </cell>
        </row>
      </sheetData>
      <sheetData sheetId="18607">
        <row r="1">
          <cell r="J1">
            <v>1.7453292519943295E-2</v>
          </cell>
        </row>
      </sheetData>
      <sheetData sheetId="18608">
        <row r="1">
          <cell r="J1">
            <v>1.7453292519943295E-2</v>
          </cell>
        </row>
      </sheetData>
      <sheetData sheetId="18609">
        <row r="1">
          <cell r="J1">
            <v>1.7453292519943295E-2</v>
          </cell>
        </row>
      </sheetData>
      <sheetData sheetId="18610">
        <row r="1">
          <cell r="J1">
            <v>1.7453292519943295E-2</v>
          </cell>
        </row>
      </sheetData>
      <sheetData sheetId="18611">
        <row r="1">
          <cell r="J1">
            <v>1.7453292519943295E-2</v>
          </cell>
        </row>
      </sheetData>
      <sheetData sheetId="18612">
        <row r="1">
          <cell r="J1">
            <v>1.7453292519943295E-2</v>
          </cell>
        </row>
      </sheetData>
      <sheetData sheetId="18613">
        <row r="1">
          <cell r="J1">
            <v>1.7453292519943295E-2</v>
          </cell>
        </row>
      </sheetData>
      <sheetData sheetId="18614">
        <row r="1">
          <cell r="J1">
            <v>1.7453292519943295E-2</v>
          </cell>
        </row>
      </sheetData>
      <sheetData sheetId="18615">
        <row r="1">
          <cell r="J1">
            <v>1.7453292519943295E-2</v>
          </cell>
        </row>
      </sheetData>
      <sheetData sheetId="18616">
        <row r="1">
          <cell r="J1">
            <v>1.7453292519943295E-2</v>
          </cell>
        </row>
      </sheetData>
      <sheetData sheetId="18617">
        <row r="1">
          <cell r="J1">
            <v>1.7453292519943295E-2</v>
          </cell>
        </row>
      </sheetData>
      <sheetData sheetId="18618">
        <row r="1">
          <cell r="J1">
            <v>1.7453292519943295E-2</v>
          </cell>
        </row>
      </sheetData>
      <sheetData sheetId="18619">
        <row r="1">
          <cell r="J1">
            <v>1.7453292519943295E-2</v>
          </cell>
        </row>
      </sheetData>
      <sheetData sheetId="18620">
        <row r="1">
          <cell r="J1">
            <v>1.7453292519943295E-2</v>
          </cell>
        </row>
      </sheetData>
      <sheetData sheetId="18621">
        <row r="1">
          <cell r="J1">
            <v>1.7453292519943295E-2</v>
          </cell>
        </row>
      </sheetData>
      <sheetData sheetId="18622">
        <row r="1">
          <cell r="J1">
            <v>1.7453292519943295E-2</v>
          </cell>
        </row>
      </sheetData>
      <sheetData sheetId="18623">
        <row r="1">
          <cell r="J1">
            <v>1.7453292519943295E-2</v>
          </cell>
        </row>
      </sheetData>
      <sheetData sheetId="18624" refreshError="1"/>
      <sheetData sheetId="18625" refreshError="1"/>
      <sheetData sheetId="18626">
        <row r="1">
          <cell r="J1">
            <v>1.7453292519943295E-2</v>
          </cell>
        </row>
      </sheetData>
      <sheetData sheetId="18627">
        <row r="1">
          <cell r="J1">
            <v>1.7453292519943295E-2</v>
          </cell>
        </row>
      </sheetData>
      <sheetData sheetId="18628" refreshError="1"/>
      <sheetData sheetId="18629">
        <row r="1">
          <cell r="J1">
            <v>1.7453292519943295E-2</v>
          </cell>
        </row>
      </sheetData>
      <sheetData sheetId="18630" refreshError="1"/>
      <sheetData sheetId="18631" refreshError="1"/>
      <sheetData sheetId="18632">
        <row r="1">
          <cell r="J1">
            <v>1.7453292519943295E-2</v>
          </cell>
        </row>
      </sheetData>
      <sheetData sheetId="18633">
        <row r="1">
          <cell r="J1">
            <v>1.7453292519943295E-2</v>
          </cell>
        </row>
      </sheetData>
      <sheetData sheetId="18634">
        <row r="1">
          <cell r="J1">
            <v>1.7453292519943295E-2</v>
          </cell>
        </row>
      </sheetData>
      <sheetData sheetId="18635" refreshError="1"/>
      <sheetData sheetId="18636" refreshError="1"/>
      <sheetData sheetId="18637" refreshError="1"/>
      <sheetData sheetId="18638" refreshError="1"/>
      <sheetData sheetId="18639">
        <row r="1">
          <cell r="J1">
            <v>1.7453292519943295E-2</v>
          </cell>
        </row>
      </sheetData>
      <sheetData sheetId="18640">
        <row r="1">
          <cell r="J1">
            <v>1.7453292519943295E-2</v>
          </cell>
        </row>
      </sheetData>
      <sheetData sheetId="18641">
        <row r="1">
          <cell r="J1">
            <v>1.7453292519943295E-2</v>
          </cell>
        </row>
      </sheetData>
      <sheetData sheetId="18642">
        <row r="1">
          <cell r="J1">
            <v>1.7453292519943295E-2</v>
          </cell>
        </row>
      </sheetData>
      <sheetData sheetId="18643" refreshError="1"/>
      <sheetData sheetId="18644" refreshError="1"/>
      <sheetData sheetId="18645">
        <row r="1">
          <cell r="J1">
            <v>1.7453292519943295E-2</v>
          </cell>
        </row>
      </sheetData>
      <sheetData sheetId="18646">
        <row r="1">
          <cell r="J1">
            <v>1.7453292519943295E-2</v>
          </cell>
        </row>
      </sheetData>
      <sheetData sheetId="18647">
        <row r="1">
          <cell r="J1">
            <v>1.7453292519943295E-2</v>
          </cell>
        </row>
      </sheetData>
      <sheetData sheetId="18648">
        <row r="1">
          <cell r="J1">
            <v>1.7453292519943295E-2</v>
          </cell>
        </row>
      </sheetData>
      <sheetData sheetId="18649">
        <row r="1">
          <cell r="J1">
            <v>1.7453292519943295E-2</v>
          </cell>
        </row>
      </sheetData>
      <sheetData sheetId="18650">
        <row r="1">
          <cell r="J1">
            <v>1.7453292519943295E-2</v>
          </cell>
        </row>
      </sheetData>
      <sheetData sheetId="18651">
        <row r="1">
          <cell r="J1">
            <v>1.7453292519943295E-2</v>
          </cell>
        </row>
      </sheetData>
      <sheetData sheetId="18652">
        <row r="1">
          <cell r="J1">
            <v>1.7453292519943295E-2</v>
          </cell>
        </row>
      </sheetData>
      <sheetData sheetId="18653">
        <row r="1">
          <cell r="J1">
            <v>1.7453292519943295E-2</v>
          </cell>
        </row>
      </sheetData>
      <sheetData sheetId="18654">
        <row r="1">
          <cell r="J1">
            <v>1.7453292519943295E-2</v>
          </cell>
        </row>
      </sheetData>
      <sheetData sheetId="18655">
        <row r="1">
          <cell r="J1">
            <v>1.7453292519943295E-2</v>
          </cell>
        </row>
      </sheetData>
      <sheetData sheetId="18656">
        <row r="1">
          <cell r="J1">
            <v>1.7453292519943295E-2</v>
          </cell>
        </row>
      </sheetData>
      <sheetData sheetId="18657">
        <row r="1">
          <cell r="J1">
            <v>1.7453292519943295E-2</v>
          </cell>
        </row>
      </sheetData>
      <sheetData sheetId="18658">
        <row r="1">
          <cell r="J1">
            <v>1.7453292519943295E-2</v>
          </cell>
        </row>
      </sheetData>
      <sheetData sheetId="18659">
        <row r="1">
          <cell r="J1">
            <v>1.7453292519943295E-2</v>
          </cell>
        </row>
      </sheetData>
      <sheetData sheetId="18660" refreshError="1"/>
      <sheetData sheetId="18661" refreshError="1"/>
      <sheetData sheetId="18662">
        <row r="1">
          <cell r="J1">
            <v>1.7453292519943295E-2</v>
          </cell>
        </row>
      </sheetData>
      <sheetData sheetId="18663">
        <row r="1">
          <cell r="J1">
            <v>1.7453292519943295E-2</v>
          </cell>
        </row>
      </sheetData>
      <sheetData sheetId="18664" refreshError="1"/>
      <sheetData sheetId="18665" refreshError="1"/>
      <sheetData sheetId="18666">
        <row r="1">
          <cell r="J1">
            <v>1.7453292519943295E-2</v>
          </cell>
        </row>
      </sheetData>
      <sheetData sheetId="18667" refreshError="1"/>
      <sheetData sheetId="18668">
        <row r="1">
          <cell r="J1">
            <v>1.7453292519943295E-2</v>
          </cell>
        </row>
      </sheetData>
      <sheetData sheetId="18669" refreshError="1"/>
      <sheetData sheetId="18670" refreshError="1"/>
      <sheetData sheetId="18671">
        <row r="1">
          <cell r="J1">
            <v>1.7453292519943295E-2</v>
          </cell>
        </row>
      </sheetData>
      <sheetData sheetId="18672">
        <row r="1">
          <cell r="J1">
            <v>1.7453292519943295E-2</v>
          </cell>
        </row>
      </sheetData>
      <sheetData sheetId="18673">
        <row r="1">
          <cell r="J1">
            <v>1.7453292519943295E-2</v>
          </cell>
        </row>
      </sheetData>
      <sheetData sheetId="18674" refreshError="1"/>
      <sheetData sheetId="18675" refreshError="1"/>
      <sheetData sheetId="18676">
        <row r="1">
          <cell r="J1">
            <v>1.7453292519943295E-2</v>
          </cell>
        </row>
      </sheetData>
      <sheetData sheetId="18677">
        <row r="1">
          <cell r="J1">
            <v>1.7453292519943295E-2</v>
          </cell>
        </row>
      </sheetData>
      <sheetData sheetId="18678">
        <row r="1">
          <cell r="J1">
            <v>1.7453292519943295E-2</v>
          </cell>
        </row>
      </sheetData>
      <sheetData sheetId="18679">
        <row r="1">
          <cell r="J1">
            <v>1.7453292519943295E-2</v>
          </cell>
        </row>
      </sheetData>
      <sheetData sheetId="18680" refreshError="1"/>
      <sheetData sheetId="18681" refreshError="1"/>
      <sheetData sheetId="18682">
        <row r="1">
          <cell r="J1">
            <v>1.7453292519943295E-2</v>
          </cell>
        </row>
      </sheetData>
      <sheetData sheetId="18683">
        <row r="1">
          <cell r="J1">
            <v>1.7453292519943295E-2</v>
          </cell>
        </row>
      </sheetData>
      <sheetData sheetId="18684" refreshError="1"/>
      <sheetData sheetId="18685">
        <row r="1">
          <cell r="J1">
            <v>1.7453292519943295E-2</v>
          </cell>
        </row>
      </sheetData>
      <sheetData sheetId="18686">
        <row r="1">
          <cell r="J1">
            <v>1.7453292519943295E-2</v>
          </cell>
        </row>
      </sheetData>
      <sheetData sheetId="18687">
        <row r="1">
          <cell r="J1">
            <v>1.7453292519943295E-2</v>
          </cell>
        </row>
      </sheetData>
      <sheetData sheetId="18688" refreshError="1"/>
      <sheetData sheetId="18689" refreshError="1"/>
      <sheetData sheetId="18690">
        <row r="1">
          <cell r="J1">
            <v>1.7453292519943295E-2</v>
          </cell>
        </row>
      </sheetData>
      <sheetData sheetId="18691">
        <row r="1">
          <cell r="J1">
            <v>1.7453292519943295E-2</v>
          </cell>
        </row>
      </sheetData>
      <sheetData sheetId="18692">
        <row r="1">
          <cell r="J1">
            <v>1.7453292519943295E-2</v>
          </cell>
        </row>
      </sheetData>
      <sheetData sheetId="18693" refreshError="1"/>
      <sheetData sheetId="18694">
        <row r="1">
          <cell r="J1">
            <v>1.7453292519943295E-2</v>
          </cell>
        </row>
      </sheetData>
      <sheetData sheetId="18695">
        <row r="1">
          <cell r="J1">
            <v>1.7453292519943295E-2</v>
          </cell>
        </row>
      </sheetData>
      <sheetData sheetId="18696" refreshError="1"/>
      <sheetData sheetId="18697" refreshError="1"/>
      <sheetData sheetId="18698">
        <row r="1">
          <cell r="J1">
            <v>1.7453292519943295E-2</v>
          </cell>
        </row>
      </sheetData>
      <sheetData sheetId="18699">
        <row r="1">
          <cell r="J1">
            <v>1.7453292519943295E-2</v>
          </cell>
        </row>
      </sheetData>
      <sheetData sheetId="18700" refreshError="1"/>
      <sheetData sheetId="18701">
        <row r="1">
          <cell r="J1">
            <v>1.7453292519943295E-2</v>
          </cell>
        </row>
      </sheetData>
      <sheetData sheetId="18702">
        <row r="1">
          <cell r="J1">
            <v>1.7453292519943295E-2</v>
          </cell>
        </row>
      </sheetData>
      <sheetData sheetId="18703">
        <row r="1">
          <cell r="J1">
            <v>1.7453292519943295E-2</v>
          </cell>
        </row>
      </sheetData>
      <sheetData sheetId="18704">
        <row r="1">
          <cell r="J1">
            <v>1.7453292519943295E-2</v>
          </cell>
        </row>
      </sheetData>
      <sheetData sheetId="18705">
        <row r="1">
          <cell r="J1">
            <v>1.7453292519943295E-2</v>
          </cell>
        </row>
      </sheetData>
      <sheetData sheetId="18706" refreshError="1"/>
      <sheetData sheetId="18707">
        <row r="1">
          <cell r="J1">
            <v>1.7453292519943295E-2</v>
          </cell>
        </row>
      </sheetData>
      <sheetData sheetId="18708" refreshError="1"/>
      <sheetData sheetId="18709" refreshError="1"/>
      <sheetData sheetId="18710">
        <row r="1">
          <cell r="J1">
            <v>1.7453292519943295E-2</v>
          </cell>
        </row>
      </sheetData>
      <sheetData sheetId="18711">
        <row r="1">
          <cell r="J1">
            <v>1.7453292519943295E-2</v>
          </cell>
        </row>
      </sheetData>
      <sheetData sheetId="18712">
        <row r="1">
          <cell r="J1">
            <v>1.7453292519943295E-2</v>
          </cell>
        </row>
      </sheetData>
      <sheetData sheetId="18713">
        <row r="1">
          <cell r="J1">
            <v>1.7453292519943295E-2</v>
          </cell>
        </row>
      </sheetData>
      <sheetData sheetId="18714">
        <row r="1">
          <cell r="J1">
            <v>1.7453292519943295E-2</v>
          </cell>
        </row>
      </sheetData>
      <sheetData sheetId="18715">
        <row r="1">
          <cell r="J1">
            <v>1.7453292519943295E-2</v>
          </cell>
        </row>
      </sheetData>
      <sheetData sheetId="18716">
        <row r="1">
          <cell r="J1">
            <v>1.7453292519943295E-2</v>
          </cell>
        </row>
      </sheetData>
      <sheetData sheetId="18717">
        <row r="1">
          <cell r="J1">
            <v>1.7453292519943295E-2</v>
          </cell>
        </row>
      </sheetData>
      <sheetData sheetId="18718" refreshError="1"/>
      <sheetData sheetId="18719">
        <row r="1">
          <cell r="J1">
            <v>1.7453292519943295E-2</v>
          </cell>
        </row>
      </sheetData>
      <sheetData sheetId="18720">
        <row r="1">
          <cell r="J1">
            <v>1.7453292519943295E-2</v>
          </cell>
        </row>
      </sheetData>
      <sheetData sheetId="18721">
        <row r="1">
          <cell r="J1">
            <v>1.7453292519943295E-2</v>
          </cell>
        </row>
      </sheetData>
      <sheetData sheetId="18722">
        <row r="1">
          <cell r="J1">
            <v>1.7453292519943295E-2</v>
          </cell>
        </row>
      </sheetData>
      <sheetData sheetId="18723">
        <row r="1">
          <cell r="J1">
            <v>1.7453292519943295E-2</v>
          </cell>
        </row>
      </sheetData>
      <sheetData sheetId="18724" refreshError="1"/>
      <sheetData sheetId="18725" refreshError="1"/>
      <sheetData sheetId="18726" refreshError="1"/>
      <sheetData sheetId="18727">
        <row r="1">
          <cell r="J1">
            <v>1.7453292519943295E-2</v>
          </cell>
        </row>
      </sheetData>
      <sheetData sheetId="18728">
        <row r="1">
          <cell r="J1">
            <v>1.7453292519943295E-2</v>
          </cell>
        </row>
      </sheetData>
      <sheetData sheetId="18729" refreshError="1"/>
      <sheetData sheetId="18730">
        <row r="1">
          <cell r="J1">
            <v>1.7453292519943295E-2</v>
          </cell>
        </row>
      </sheetData>
      <sheetData sheetId="18731">
        <row r="1">
          <cell r="J1">
            <v>1.7453292519943295E-2</v>
          </cell>
        </row>
      </sheetData>
      <sheetData sheetId="18732" refreshError="1"/>
      <sheetData sheetId="18733" refreshError="1"/>
      <sheetData sheetId="18734" refreshError="1"/>
      <sheetData sheetId="18735" refreshError="1"/>
      <sheetData sheetId="18736">
        <row r="1">
          <cell r="J1">
            <v>1.7453292519943295E-2</v>
          </cell>
        </row>
      </sheetData>
      <sheetData sheetId="18737">
        <row r="1">
          <cell r="J1">
            <v>1.7453292519943295E-2</v>
          </cell>
        </row>
      </sheetData>
      <sheetData sheetId="18738">
        <row r="1">
          <cell r="J1">
            <v>1.7453292519943295E-2</v>
          </cell>
        </row>
      </sheetData>
      <sheetData sheetId="18739">
        <row r="1">
          <cell r="J1">
            <v>1.7453292519943295E-2</v>
          </cell>
        </row>
      </sheetData>
      <sheetData sheetId="18740">
        <row r="1">
          <cell r="J1">
            <v>1.7453292519943295E-2</v>
          </cell>
        </row>
      </sheetData>
      <sheetData sheetId="18741">
        <row r="1">
          <cell r="J1">
            <v>1.7453292519943295E-2</v>
          </cell>
        </row>
      </sheetData>
      <sheetData sheetId="18742">
        <row r="1">
          <cell r="J1">
            <v>1.7453292519943295E-2</v>
          </cell>
        </row>
      </sheetData>
      <sheetData sheetId="18743">
        <row r="1">
          <cell r="J1">
            <v>1.7453292519943295E-2</v>
          </cell>
        </row>
      </sheetData>
      <sheetData sheetId="18744">
        <row r="1">
          <cell r="J1">
            <v>1.7453292519943295E-2</v>
          </cell>
        </row>
      </sheetData>
      <sheetData sheetId="18745">
        <row r="1">
          <cell r="J1">
            <v>1.7453292519943295E-2</v>
          </cell>
        </row>
      </sheetData>
      <sheetData sheetId="18746">
        <row r="1">
          <cell r="J1">
            <v>1.7453292519943295E-2</v>
          </cell>
        </row>
      </sheetData>
      <sheetData sheetId="18747">
        <row r="1">
          <cell r="J1">
            <v>1.7453292519943295E-2</v>
          </cell>
        </row>
      </sheetData>
      <sheetData sheetId="18748">
        <row r="1">
          <cell r="J1">
            <v>1.7453292519943295E-2</v>
          </cell>
        </row>
      </sheetData>
      <sheetData sheetId="18749">
        <row r="1">
          <cell r="J1">
            <v>1.7453292519943295E-2</v>
          </cell>
        </row>
      </sheetData>
      <sheetData sheetId="18750">
        <row r="1">
          <cell r="J1">
            <v>1.7453292519943295E-2</v>
          </cell>
        </row>
      </sheetData>
      <sheetData sheetId="18751"/>
      <sheetData sheetId="18752">
        <row r="1">
          <cell r="J1">
            <v>1.7453292519943295E-2</v>
          </cell>
        </row>
      </sheetData>
      <sheetData sheetId="18753">
        <row r="1">
          <cell r="J1">
            <v>1.7453292519943295E-2</v>
          </cell>
        </row>
      </sheetData>
      <sheetData sheetId="18754">
        <row r="1">
          <cell r="J1">
            <v>1.7453292519943295E-2</v>
          </cell>
        </row>
      </sheetData>
      <sheetData sheetId="18755">
        <row r="1">
          <cell r="J1">
            <v>1.7453292519943295E-2</v>
          </cell>
        </row>
      </sheetData>
      <sheetData sheetId="18756"/>
      <sheetData sheetId="18757">
        <row r="1">
          <cell r="J1">
            <v>1.7453292519943295E-2</v>
          </cell>
        </row>
      </sheetData>
      <sheetData sheetId="18758">
        <row r="1">
          <cell r="J1">
            <v>1.7453292519943295E-2</v>
          </cell>
        </row>
      </sheetData>
      <sheetData sheetId="18759" refreshError="1"/>
      <sheetData sheetId="18760" refreshError="1"/>
      <sheetData sheetId="18761">
        <row r="1">
          <cell r="J1">
            <v>1.7453292519943295E-2</v>
          </cell>
        </row>
      </sheetData>
      <sheetData sheetId="18762" refreshError="1"/>
      <sheetData sheetId="18763">
        <row r="1">
          <cell r="J1">
            <v>1.7453292519943295E-2</v>
          </cell>
        </row>
      </sheetData>
      <sheetData sheetId="18764" refreshError="1"/>
      <sheetData sheetId="18765" refreshError="1"/>
      <sheetData sheetId="18766">
        <row r="1">
          <cell r="J1">
            <v>1.7453292519943295E-2</v>
          </cell>
        </row>
      </sheetData>
      <sheetData sheetId="18767" refreshError="1"/>
      <sheetData sheetId="18768">
        <row r="1">
          <cell r="J1">
            <v>1.7453292519943295E-2</v>
          </cell>
        </row>
      </sheetData>
      <sheetData sheetId="18769">
        <row r="1">
          <cell r="J1">
            <v>1.7453292519943295E-2</v>
          </cell>
        </row>
      </sheetData>
      <sheetData sheetId="18770">
        <row r="1">
          <cell r="J1">
            <v>1.7453292519943295E-2</v>
          </cell>
        </row>
      </sheetData>
      <sheetData sheetId="18771">
        <row r="1">
          <cell r="J1">
            <v>1.7453292519943295E-2</v>
          </cell>
        </row>
      </sheetData>
      <sheetData sheetId="18772">
        <row r="1">
          <cell r="J1">
            <v>1.7453292519943295E-2</v>
          </cell>
        </row>
      </sheetData>
      <sheetData sheetId="18773">
        <row r="1">
          <cell r="J1">
            <v>1.7453292519943295E-2</v>
          </cell>
        </row>
      </sheetData>
      <sheetData sheetId="18774">
        <row r="1">
          <cell r="J1">
            <v>1.7453292519943295E-2</v>
          </cell>
        </row>
      </sheetData>
      <sheetData sheetId="18775">
        <row r="1">
          <cell r="J1">
            <v>1.7453292519943295E-2</v>
          </cell>
        </row>
      </sheetData>
      <sheetData sheetId="18776">
        <row r="1">
          <cell r="J1">
            <v>1.7453292519943295E-2</v>
          </cell>
        </row>
      </sheetData>
      <sheetData sheetId="18777">
        <row r="1">
          <cell r="J1">
            <v>1.7453292519943295E-2</v>
          </cell>
        </row>
      </sheetData>
      <sheetData sheetId="18778">
        <row r="1">
          <cell r="J1">
            <v>1.7453292519943295E-2</v>
          </cell>
        </row>
      </sheetData>
      <sheetData sheetId="18779">
        <row r="1">
          <cell r="J1">
            <v>1.7453292519943295E-2</v>
          </cell>
        </row>
      </sheetData>
      <sheetData sheetId="18780">
        <row r="1">
          <cell r="J1">
            <v>1.7453292519943295E-2</v>
          </cell>
        </row>
      </sheetData>
      <sheetData sheetId="18781">
        <row r="1">
          <cell r="J1">
            <v>1.7453292519943295E-2</v>
          </cell>
        </row>
      </sheetData>
      <sheetData sheetId="18782">
        <row r="1">
          <cell r="J1">
            <v>1.7453292519943295E-2</v>
          </cell>
        </row>
      </sheetData>
      <sheetData sheetId="18783">
        <row r="1">
          <cell r="J1">
            <v>1.7453292519943295E-2</v>
          </cell>
        </row>
      </sheetData>
      <sheetData sheetId="18784">
        <row r="1">
          <cell r="J1">
            <v>1.7453292519943295E-2</v>
          </cell>
        </row>
      </sheetData>
      <sheetData sheetId="18785">
        <row r="1">
          <cell r="J1">
            <v>1.7453292519943295E-2</v>
          </cell>
        </row>
      </sheetData>
      <sheetData sheetId="18786">
        <row r="1">
          <cell r="J1">
            <v>1.7453292519943295E-2</v>
          </cell>
        </row>
      </sheetData>
      <sheetData sheetId="18787">
        <row r="1">
          <cell r="J1">
            <v>1.7453292519943295E-2</v>
          </cell>
        </row>
      </sheetData>
      <sheetData sheetId="18788">
        <row r="1">
          <cell r="J1">
            <v>1.7453292519943295E-2</v>
          </cell>
        </row>
      </sheetData>
      <sheetData sheetId="18789">
        <row r="1">
          <cell r="J1">
            <v>1.7453292519943295E-2</v>
          </cell>
        </row>
      </sheetData>
      <sheetData sheetId="18790">
        <row r="1">
          <cell r="J1">
            <v>1.7453292519943295E-2</v>
          </cell>
        </row>
      </sheetData>
      <sheetData sheetId="18791" refreshError="1"/>
      <sheetData sheetId="18792" refreshError="1"/>
      <sheetData sheetId="18793">
        <row r="1">
          <cell r="J1">
            <v>1.7453292519943295E-2</v>
          </cell>
        </row>
      </sheetData>
      <sheetData sheetId="18794">
        <row r="1">
          <cell r="J1">
            <v>1.7453292519943295E-2</v>
          </cell>
        </row>
      </sheetData>
      <sheetData sheetId="18795">
        <row r="1">
          <cell r="J1">
            <v>1.7453292519943295E-2</v>
          </cell>
        </row>
      </sheetData>
      <sheetData sheetId="18796" refreshError="1"/>
      <sheetData sheetId="18797">
        <row r="1">
          <cell r="J1">
            <v>1.7453292519943295E-2</v>
          </cell>
        </row>
      </sheetData>
      <sheetData sheetId="18798">
        <row r="1">
          <cell r="J1">
            <v>1.7453292519943295E-2</v>
          </cell>
        </row>
      </sheetData>
      <sheetData sheetId="18799" refreshError="1"/>
      <sheetData sheetId="18800">
        <row r="1">
          <cell r="J1">
            <v>1.7453292519943295E-2</v>
          </cell>
        </row>
      </sheetData>
      <sheetData sheetId="18801">
        <row r="1">
          <cell r="J1">
            <v>1.7453292519943295E-2</v>
          </cell>
        </row>
      </sheetData>
      <sheetData sheetId="18802">
        <row r="1">
          <cell r="J1">
            <v>1.7453292519943295E-2</v>
          </cell>
        </row>
      </sheetData>
      <sheetData sheetId="18803" refreshError="1"/>
      <sheetData sheetId="18804" refreshError="1"/>
      <sheetData sheetId="18805" refreshError="1"/>
      <sheetData sheetId="18806">
        <row r="1">
          <cell r="J1">
            <v>1.7453292519943295E-2</v>
          </cell>
        </row>
      </sheetData>
      <sheetData sheetId="18807" refreshError="1"/>
      <sheetData sheetId="18808" refreshError="1"/>
      <sheetData sheetId="18809">
        <row r="1">
          <cell r="J1">
            <v>1.7453292519943295E-2</v>
          </cell>
        </row>
      </sheetData>
      <sheetData sheetId="18810">
        <row r="1">
          <cell r="J1">
            <v>1.7453292519943295E-2</v>
          </cell>
        </row>
      </sheetData>
      <sheetData sheetId="18811"/>
      <sheetData sheetId="18812">
        <row r="1">
          <cell r="J1">
            <v>1.7453292519943295E-2</v>
          </cell>
        </row>
      </sheetData>
      <sheetData sheetId="18813">
        <row r="1">
          <cell r="J1">
            <v>1.7453292519943295E-2</v>
          </cell>
        </row>
      </sheetData>
      <sheetData sheetId="18814"/>
      <sheetData sheetId="18815">
        <row r="1">
          <cell r="J1">
            <v>1.7453292519943295E-2</v>
          </cell>
        </row>
      </sheetData>
      <sheetData sheetId="18816"/>
      <sheetData sheetId="18817">
        <row r="1">
          <cell r="J1">
            <v>1.7453292519943295E-2</v>
          </cell>
        </row>
      </sheetData>
      <sheetData sheetId="18818">
        <row r="1">
          <cell r="J1">
            <v>1.7453292519943295E-2</v>
          </cell>
        </row>
      </sheetData>
      <sheetData sheetId="18819">
        <row r="1">
          <cell r="J1">
            <v>1.7453292519943295E-2</v>
          </cell>
        </row>
      </sheetData>
      <sheetData sheetId="18820">
        <row r="1">
          <cell r="J1">
            <v>1.7453292519943295E-2</v>
          </cell>
        </row>
      </sheetData>
      <sheetData sheetId="18821">
        <row r="1">
          <cell r="J1">
            <v>1.7453292519943295E-2</v>
          </cell>
        </row>
      </sheetData>
      <sheetData sheetId="18822">
        <row r="1">
          <cell r="J1">
            <v>1.7453292519943295E-2</v>
          </cell>
        </row>
      </sheetData>
      <sheetData sheetId="18823"/>
      <sheetData sheetId="18824">
        <row r="1">
          <cell r="J1">
            <v>1.7453292519943295E-2</v>
          </cell>
        </row>
      </sheetData>
      <sheetData sheetId="18825">
        <row r="1">
          <cell r="J1">
            <v>1.7453292519943295E-2</v>
          </cell>
        </row>
      </sheetData>
      <sheetData sheetId="18826">
        <row r="1">
          <cell r="J1">
            <v>1.7453292519943295E-2</v>
          </cell>
        </row>
      </sheetData>
      <sheetData sheetId="18827"/>
      <sheetData sheetId="18828"/>
      <sheetData sheetId="18829">
        <row r="1">
          <cell r="J1">
            <v>1.7453292519943295E-2</v>
          </cell>
        </row>
      </sheetData>
      <sheetData sheetId="18830" refreshError="1"/>
      <sheetData sheetId="18831">
        <row r="1">
          <cell r="J1">
            <v>1.7453292519943295E-2</v>
          </cell>
        </row>
      </sheetData>
      <sheetData sheetId="18832">
        <row r="1">
          <cell r="J1">
            <v>1.7453292519943295E-2</v>
          </cell>
        </row>
      </sheetData>
      <sheetData sheetId="18833" refreshError="1"/>
      <sheetData sheetId="18834" refreshError="1"/>
      <sheetData sheetId="18835" refreshError="1"/>
      <sheetData sheetId="18836">
        <row r="1">
          <cell r="J1">
            <v>1.7453292519943295E-2</v>
          </cell>
        </row>
      </sheetData>
      <sheetData sheetId="18837">
        <row r="1">
          <cell r="J1">
            <v>1.7453292519943295E-2</v>
          </cell>
        </row>
      </sheetData>
      <sheetData sheetId="18838" refreshError="1"/>
      <sheetData sheetId="18839">
        <row r="1">
          <cell r="J1">
            <v>1.7453292519943295E-2</v>
          </cell>
        </row>
      </sheetData>
      <sheetData sheetId="18840">
        <row r="1">
          <cell r="J1">
            <v>1.7453292519943295E-2</v>
          </cell>
        </row>
      </sheetData>
      <sheetData sheetId="18841" refreshError="1"/>
      <sheetData sheetId="18842">
        <row r="1">
          <cell r="J1">
            <v>1.7453292519943295E-2</v>
          </cell>
        </row>
      </sheetData>
      <sheetData sheetId="18843" refreshError="1"/>
      <sheetData sheetId="18844">
        <row r="1">
          <cell r="J1">
            <v>1.7453292519943295E-2</v>
          </cell>
        </row>
      </sheetData>
      <sheetData sheetId="18845" refreshError="1"/>
      <sheetData sheetId="18846" refreshError="1"/>
      <sheetData sheetId="18847" refreshError="1"/>
      <sheetData sheetId="18848">
        <row r="1">
          <cell r="J1">
            <v>1.7453292519943295E-2</v>
          </cell>
        </row>
      </sheetData>
      <sheetData sheetId="18849">
        <row r="1">
          <cell r="J1">
            <v>1.7453292519943295E-2</v>
          </cell>
        </row>
      </sheetData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>
        <row r="1">
          <cell r="J1">
            <v>1.7453292519943295E-2</v>
          </cell>
        </row>
      </sheetData>
      <sheetData sheetId="18859" refreshError="1"/>
      <sheetData sheetId="18860">
        <row r="1">
          <cell r="J1">
            <v>1.7453292519943295E-2</v>
          </cell>
        </row>
      </sheetData>
      <sheetData sheetId="18861" refreshError="1"/>
      <sheetData sheetId="18862" refreshError="1"/>
      <sheetData sheetId="18863">
        <row r="1">
          <cell r="J1">
            <v>1.7453292519943295E-2</v>
          </cell>
        </row>
      </sheetData>
      <sheetData sheetId="18864">
        <row r="1">
          <cell r="J1">
            <v>1.7453292519943295E-2</v>
          </cell>
        </row>
      </sheetData>
      <sheetData sheetId="18865">
        <row r="1">
          <cell r="J1">
            <v>1.7453292519943295E-2</v>
          </cell>
        </row>
      </sheetData>
      <sheetData sheetId="18866">
        <row r="1">
          <cell r="J1">
            <v>1.7453292519943295E-2</v>
          </cell>
        </row>
      </sheetData>
      <sheetData sheetId="18867">
        <row r="1">
          <cell r="J1">
            <v>1.7453292519943295E-2</v>
          </cell>
        </row>
      </sheetData>
      <sheetData sheetId="18868">
        <row r="1">
          <cell r="J1">
            <v>1.7453292519943295E-2</v>
          </cell>
        </row>
      </sheetData>
      <sheetData sheetId="18869">
        <row r="1">
          <cell r="J1">
            <v>1.7453292519943295E-2</v>
          </cell>
        </row>
      </sheetData>
      <sheetData sheetId="18870">
        <row r="1">
          <cell r="J1">
            <v>1.7453292519943295E-2</v>
          </cell>
        </row>
      </sheetData>
      <sheetData sheetId="18871">
        <row r="1">
          <cell r="J1">
            <v>1.7453292519943295E-2</v>
          </cell>
        </row>
      </sheetData>
      <sheetData sheetId="18872">
        <row r="1">
          <cell r="J1">
            <v>1.7453292519943295E-2</v>
          </cell>
        </row>
      </sheetData>
      <sheetData sheetId="18873">
        <row r="1">
          <cell r="J1">
            <v>1.7453292519943295E-2</v>
          </cell>
        </row>
      </sheetData>
      <sheetData sheetId="18874">
        <row r="1">
          <cell r="J1">
            <v>1.7453292519943295E-2</v>
          </cell>
        </row>
      </sheetData>
      <sheetData sheetId="18875">
        <row r="1">
          <cell r="J1">
            <v>1.7453292519943295E-2</v>
          </cell>
        </row>
      </sheetData>
      <sheetData sheetId="18876">
        <row r="1">
          <cell r="J1">
            <v>1.7453292519943295E-2</v>
          </cell>
        </row>
      </sheetData>
      <sheetData sheetId="18877">
        <row r="1">
          <cell r="J1">
            <v>1.7453292519943295E-2</v>
          </cell>
        </row>
      </sheetData>
      <sheetData sheetId="18878">
        <row r="1">
          <cell r="J1">
            <v>1.7453292519943295E-2</v>
          </cell>
        </row>
      </sheetData>
      <sheetData sheetId="18879">
        <row r="1">
          <cell r="J1">
            <v>1.7453292519943295E-2</v>
          </cell>
        </row>
      </sheetData>
      <sheetData sheetId="18880">
        <row r="1">
          <cell r="J1">
            <v>1.7453292519943295E-2</v>
          </cell>
        </row>
      </sheetData>
      <sheetData sheetId="18881">
        <row r="1">
          <cell r="J1">
            <v>1.7453292519943295E-2</v>
          </cell>
        </row>
      </sheetData>
      <sheetData sheetId="18882">
        <row r="1">
          <cell r="J1">
            <v>1.7453292519943295E-2</v>
          </cell>
        </row>
      </sheetData>
      <sheetData sheetId="18883">
        <row r="1">
          <cell r="J1">
            <v>1.7453292519943295E-2</v>
          </cell>
        </row>
      </sheetData>
      <sheetData sheetId="18884">
        <row r="1">
          <cell r="J1">
            <v>1.7453292519943295E-2</v>
          </cell>
        </row>
      </sheetData>
      <sheetData sheetId="18885" refreshError="1"/>
      <sheetData sheetId="18886" refreshError="1"/>
      <sheetData sheetId="18887">
        <row r="1">
          <cell r="J1">
            <v>1.7453292519943295E-2</v>
          </cell>
        </row>
      </sheetData>
      <sheetData sheetId="18888">
        <row r="1">
          <cell r="J1">
            <v>1.7453292519943295E-2</v>
          </cell>
        </row>
      </sheetData>
      <sheetData sheetId="18889">
        <row r="1">
          <cell r="J1">
            <v>1.7453292519943295E-2</v>
          </cell>
        </row>
      </sheetData>
      <sheetData sheetId="18890" refreshError="1"/>
      <sheetData sheetId="18891">
        <row r="1">
          <cell r="J1">
            <v>1.7453292519943295E-2</v>
          </cell>
        </row>
      </sheetData>
      <sheetData sheetId="18892">
        <row r="1">
          <cell r="J1">
            <v>1.7453292519943295E-2</v>
          </cell>
        </row>
      </sheetData>
      <sheetData sheetId="18893" refreshError="1"/>
      <sheetData sheetId="18894" refreshError="1"/>
      <sheetData sheetId="18895">
        <row r="1">
          <cell r="J1">
            <v>1.7453292519943295E-2</v>
          </cell>
        </row>
      </sheetData>
      <sheetData sheetId="18896">
        <row r="1">
          <cell r="J1">
            <v>1.7453292519943295E-2</v>
          </cell>
        </row>
      </sheetData>
      <sheetData sheetId="18897">
        <row r="1">
          <cell r="J1">
            <v>1.7453292519943295E-2</v>
          </cell>
        </row>
      </sheetData>
      <sheetData sheetId="18898" refreshError="1"/>
      <sheetData sheetId="18899" refreshError="1"/>
      <sheetData sheetId="18900" refreshError="1"/>
      <sheetData sheetId="18901">
        <row r="1">
          <cell r="J1">
            <v>1.7453292519943295E-2</v>
          </cell>
        </row>
      </sheetData>
      <sheetData sheetId="18902" refreshError="1"/>
      <sheetData sheetId="18903">
        <row r="1">
          <cell r="J1">
            <v>1.7453292519943295E-2</v>
          </cell>
        </row>
      </sheetData>
      <sheetData sheetId="18904">
        <row r="1">
          <cell r="J1">
            <v>1.7453292519943295E-2</v>
          </cell>
        </row>
      </sheetData>
      <sheetData sheetId="18905">
        <row r="1">
          <cell r="J1">
            <v>1.7453292519943295E-2</v>
          </cell>
        </row>
      </sheetData>
      <sheetData sheetId="18906">
        <row r="1">
          <cell r="J1">
            <v>1.7453292519943295E-2</v>
          </cell>
        </row>
      </sheetData>
      <sheetData sheetId="18907">
        <row r="1">
          <cell r="J1">
            <v>1.7453292519943295E-2</v>
          </cell>
        </row>
      </sheetData>
      <sheetData sheetId="18908">
        <row r="1">
          <cell r="J1">
            <v>1.7453292519943295E-2</v>
          </cell>
        </row>
      </sheetData>
      <sheetData sheetId="18909">
        <row r="1">
          <cell r="J1">
            <v>1.7453292519943295E-2</v>
          </cell>
        </row>
      </sheetData>
      <sheetData sheetId="18910"/>
      <sheetData sheetId="18911">
        <row r="1">
          <cell r="J1">
            <v>1.7453292519943295E-2</v>
          </cell>
        </row>
      </sheetData>
      <sheetData sheetId="18912">
        <row r="1">
          <cell r="J1">
            <v>1.7453292519943295E-2</v>
          </cell>
        </row>
      </sheetData>
      <sheetData sheetId="18913">
        <row r="1">
          <cell r="J1">
            <v>1.7453292519943295E-2</v>
          </cell>
        </row>
      </sheetData>
      <sheetData sheetId="18914">
        <row r="1">
          <cell r="J1">
            <v>1.7453292519943295E-2</v>
          </cell>
        </row>
      </sheetData>
      <sheetData sheetId="18915">
        <row r="1">
          <cell r="J1">
            <v>1.7453292519943295E-2</v>
          </cell>
        </row>
      </sheetData>
      <sheetData sheetId="18916"/>
      <sheetData sheetId="18917">
        <row r="1">
          <cell r="J1">
            <v>1.7453292519943295E-2</v>
          </cell>
        </row>
      </sheetData>
      <sheetData sheetId="18918">
        <row r="1">
          <cell r="J1">
            <v>1.7453292519943295E-2</v>
          </cell>
        </row>
      </sheetData>
      <sheetData sheetId="18919">
        <row r="1">
          <cell r="J1">
            <v>1.7453292519943295E-2</v>
          </cell>
        </row>
      </sheetData>
      <sheetData sheetId="18920">
        <row r="1">
          <cell r="J1">
            <v>1.7453292519943295E-2</v>
          </cell>
        </row>
      </sheetData>
      <sheetData sheetId="18921">
        <row r="1">
          <cell r="J1">
            <v>1.7453292519943295E-2</v>
          </cell>
        </row>
      </sheetData>
      <sheetData sheetId="18922">
        <row r="1">
          <cell r="J1">
            <v>1.7453292519943295E-2</v>
          </cell>
        </row>
      </sheetData>
      <sheetData sheetId="18923">
        <row r="1">
          <cell r="J1">
            <v>1.7453292519943295E-2</v>
          </cell>
        </row>
      </sheetData>
      <sheetData sheetId="18924">
        <row r="1">
          <cell r="J1">
            <v>1.7453292519943295E-2</v>
          </cell>
        </row>
      </sheetData>
      <sheetData sheetId="18925">
        <row r="1">
          <cell r="J1">
            <v>1.7453292519943295E-2</v>
          </cell>
        </row>
      </sheetData>
      <sheetData sheetId="18926" refreshError="1"/>
      <sheetData sheetId="18927">
        <row r="1">
          <cell r="J1">
            <v>1.7453292519943295E-2</v>
          </cell>
        </row>
      </sheetData>
      <sheetData sheetId="18928">
        <row r="1">
          <cell r="J1">
            <v>1.7453292519943295E-2</v>
          </cell>
        </row>
      </sheetData>
      <sheetData sheetId="18929">
        <row r="1">
          <cell r="J1">
            <v>1.7453292519943295E-2</v>
          </cell>
        </row>
      </sheetData>
      <sheetData sheetId="18930">
        <row r="1">
          <cell r="J1">
            <v>1.7453292519943295E-2</v>
          </cell>
        </row>
      </sheetData>
      <sheetData sheetId="18931">
        <row r="1">
          <cell r="J1">
            <v>1.7453292519943295E-2</v>
          </cell>
        </row>
      </sheetData>
      <sheetData sheetId="18932">
        <row r="1">
          <cell r="J1">
            <v>1.7453292519943295E-2</v>
          </cell>
        </row>
      </sheetData>
      <sheetData sheetId="18933">
        <row r="1">
          <cell r="J1">
            <v>1.7453292519943295E-2</v>
          </cell>
        </row>
      </sheetData>
      <sheetData sheetId="18934">
        <row r="1">
          <cell r="J1">
            <v>1.7453292519943295E-2</v>
          </cell>
        </row>
      </sheetData>
      <sheetData sheetId="18935">
        <row r="1">
          <cell r="J1">
            <v>1.7453292519943295E-2</v>
          </cell>
        </row>
      </sheetData>
      <sheetData sheetId="18936">
        <row r="1">
          <cell r="J1">
            <v>1.7453292519943295E-2</v>
          </cell>
        </row>
      </sheetData>
      <sheetData sheetId="18937">
        <row r="1">
          <cell r="J1">
            <v>1.7453292519943295E-2</v>
          </cell>
        </row>
      </sheetData>
      <sheetData sheetId="18938">
        <row r="1">
          <cell r="J1">
            <v>1.7453292519943295E-2</v>
          </cell>
        </row>
      </sheetData>
      <sheetData sheetId="18939">
        <row r="1">
          <cell r="J1">
            <v>1.7453292519943295E-2</v>
          </cell>
        </row>
      </sheetData>
      <sheetData sheetId="18940">
        <row r="1">
          <cell r="J1">
            <v>1.7453292519943295E-2</v>
          </cell>
        </row>
      </sheetData>
      <sheetData sheetId="18941">
        <row r="1">
          <cell r="J1">
            <v>1.7453292519943295E-2</v>
          </cell>
        </row>
      </sheetData>
      <sheetData sheetId="18942">
        <row r="1">
          <cell r="J1">
            <v>1.7453292519943295E-2</v>
          </cell>
        </row>
      </sheetData>
      <sheetData sheetId="18943">
        <row r="1">
          <cell r="J1">
            <v>1.7453292519943295E-2</v>
          </cell>
        </row>
      </sheetData>
      <sheetData sheetId="18944">
        <row r="1">
          <cell r="J1">
            <v>1.7453292519943295E-2</v>
          </cell>
        </row>
      </sheetData>
      <sheetData sheetId="18945">
        <row r="1">
          <cell r="J1">
            <v>1.7453292519943295E-2</v>
          </cell>
        </row>
      </sheetData>
      <sheetData sheetId="18946">
        <row r="1">
          <cell r="J1">
            <v>1.7453292519943295E-2</v>
          </cell>
        </row>
      </sheetData>
      <sheetData sheetId="18947">
        <row r="1">
          <cell r="J1">
            <v>1.7453292519943295E-2</v>
          </cell>
        </row>
      </sheetData>
      <sheetData sheetId="18948">
        <row r="1">
          <cell r="J1">
            <v>1.7453292519943295E-2</v>
          </cell>
        </row>
      </sheetData>
      <sheetData sheetId="18949">
        <row r="1">
          <cell r="J1">
            <v>1.7453292519943295E-2</v>
          </cell>
        </row>
      </sheetData>
      <sheetData sheetId="18950">
        <row r="1">
          <cell r="J1">
            <v>1.7453292519943295E-2</v>
          </cell>
        </row>
      </sheetData>
      <sheetData sheetId="18951">
        <row r="1">
          <cell r="J1">
            <v>1.7453292519943295E-2</v>
          </cell>
        </row>
      </sheetData>
      <sheetData sheetId="18952">
        <row r="1">
          <cell r="J1">
            <v>1.7453292519943295E-2</v>
          </cell>
        </row>
      </sheetData>
      <sheetData sheetId="18953">
        <row r="1">
          <cell r="J1">
            <v>1.7453292519943295E-2</v>
          </cell>
        </row>
      </sheetData>
      <sheetData sheetId="18954">
        <row r="1">
          <cell r="J1">
            <v>1.7453292519943295E-2</v>
          </cell>
        </row>
      </sheetData>
      <sheetData sheetId="18955">
        <row r="1">
          <cell r="J1">
            <v>1.7453292519943295E-2</v>
          </cell>
        </row>
      </sheetData>
      <sheetData sheetId="18956">
        <row r="1">
          <cell r="J1">
            <v>1.7453292519943295E-2</v>
          </cell>
        </row>
      </sheetData>
      <sheetData sheetId="18957">
        <row r="1">
          <cell r="J1">
            <v>1.7453292519943295E-2</v>
          </cell>
        </row>
      </sheetData>
      <sheetData sheetId="18958">
        <row r="1">
          <cell r="J1">
            <v>1.7453292519943295E-2</v>
          </cell>
        </row>
      </sheetData>
      <sheetData sheetId="18959">
        <row r="1">
          <cell r="J1">
            <v>1.7453292519943295E-2</v>
          </cell>
        </row>
      </sheetData>
      <sheetData sheetId="18960">
        <row r="1">
          <cell r="J1">
            <v>1.7453292519943295E-2</v>
          </cell>
        </row>
      </sheetData>
      <sheetData sheetId="18961">
        <row r="1">
          <cell r="J1">
            <v>1.7453292519943295E-2</v>
          </cell>
        </row>
      </sheetData>
      <sheetData sheetId="18962">
        <row r="1">
          <cell r="J1">
            <v>1.7453292519943295E-2</v>
          </cell>
        </row>
      </sheetData>
      <sheetData sheetId="18963">
        <row r="1">
          <cell r="J1">
            <v>1.7453292519943295E-2</v>
          </cell>
        </row>
      </sheetData>
      <sheetData sheetId="18964">
        <row r="1">
          <cell r="J1">
            <v>1.7453292519943295E-2</v>
          </cell>
        </row>
      </sheetData>
      <sheetData sheetId="18965">
        <row r="1">
          <cell r="J1">
            <v>1.7453292519943295E-2</v>
          </cell>
        </row>
      </sheetData>
      <sheetData sheetId="18966">
        <row r="1">
          <cell r="J1">
            <v>1.7453292519943295E-2</v>
          </cell>
        </row>
      </sheetData>
      <sheetData sheetId="18967">
        <row r="1">
          <cell r="J1">
            <v>1.7453292519943295E-2</v>
          </cell>
        </row>
      </sheetData>
      <sheetData sheetId="18968">
        <row r="1">
          <cell r="J1">
            <v>1.7453292519943295E-2</v>
          </cell>
        </row>
      </sheetData>
      <sheetData sheetId="18969">
        <row r="1">
          <cell r="J1">
            <v>1.7453292519943295E-2</v>
          </cell>
        </row>
      </sheetData>
      <sheetData sheetId="18970">
        <row r="1">
          <cell r="J1">
            <v>1.7453292519943295E-2</v>
          </cell>
        </row>
      </sheetData>
      <sheetData sheetId="18971">
        <row r="1">
          <cell r="J1">
            <v>1.7453292519943295E-2</v>
          </cell>
        </row>
      </sheetData>
      <sheetData sheetId="18972">
        <row r="1">
          <cell r="J1">
            <v>1.7453292519943295E-2</v>
          </cell>
        </row>
      </sheetData>
      <sheetData sheetId="18973">
        <row r="1">
          <cell r="J1">
            <v>1.7453292519943295E-2</v>
          </cell>
        </row>
      </sheetData>
      <sheetData sheetId="18974">
        <row r="1">
          <cell r="J1">
            <v>1.7453292519943295E-2</v>
          </cell>
        </row>
      </sheetData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>
        <row r="1">
          <cell r="J1">
            <v>1.7453292519943295E-2</v>
          </cell>
        </row>
      </sheetData>
      <sheetData sheetId="19145">
        <row r="1">
          <cell r="J1">
            <v>1.7453292519943295E-2</v>
          </cell>
        </row>
      </sheetData>
      <sheetData sheetId="19146">
        <row r="1">
          <cell r="J1">
            <v>1.7453292519943295E-2</v>
          </cell>
        </row>
      </sheetData>
      <sheetData sheetId="19147">
        <row r="1">
          <cell r="J1">
            <v>1.7453292519943295E-2</v>
          </cell>
        </row>
      </sheetData>
      <sheetData sheetId="19148">
        <row r="1">
          <cell r="J1">
            <v>1.7453292519943295E-2</v>
          </cell>
        </row>
      </sheetData>
      <sheetData sheetId="19149" refreshError="1"/>
      <sheetData sheetId="19150" refreshError="1"/>
      <sheetData sheetId="19151" refreshError="1"/>
      <sheetData sheetId="19152" refreshError="1"/>
      <sheetData sheetId="19153">
        <row r="1">
          <cell r="J1">
            <v>1.7453292519943295E-2</v>
          </cell>
        </row>
      </sheetData>
      <sheetData sheetId="19154">
        <row r="1">
          <cell r="J1">
            <v>1.7453292519943295E-2</v>
          </cell>
        </row>
      </sheetData>
      <sheetData sheetId="19155" refreshError="1"/>
      <sheetData sheetId="19156" refreshError="1"/>
      <sheetData sheetId="19157">
        <row r="1">
          <cell r="J1">
            <v>1.7453292519943295E-2</v>
          </cell>
        </row>
      </sheetData>
      <sheetData sheetId="19158" refreshError="1"/>
      <sheetData sheetId="19159" refreshError="1"/>
      <sheetData sheetId="19160">
        <row r="1">
          <cell r="J1">
            <v>1.7453292519943295E-2</v>
          </cell>
        </row>
      </sheetData>
      <sheetData sheetId="19161">
        <row r="1">
          <cell r="J1">
            <v>1.7453292519943295E-2</v>
          </cell>
        </row>
      </sheetData>
      <sheetData sheetId="19162">
        <row r="1">
          <cell r="J1">
            <v>1.7453292519943295E-2</v>
          </cell>
        </row>
      </sheetData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>
        <row r="1">
          <cell r="J1">
            <v>1.7453292519943295E-2</v>
          </cell>
        </row>
      </sheetData>
      <sheetData sheetId="19169"/>
      <sheetData sheetId="19170">
        <row r="1">
          <cell r="J1">
            <v>1.7453292519943295E-2</v>
          </cell>
        </row>
      </sheetData>
      <sheetData sheetId="19171">
        <row r="1">
          <cell r="J1">
            <v>1.7453292519943295E-2</v>
          </cell>
        </row>
      </sheetData>
      <sheetData sheetId="19172">
        <row r="1">
          <cell r="J1">
            <v>1.7453292519943295E-2</v>
          </cell>
        </row>
      </sheetData>
      <sheetData sheetId="19173">
        <row r="1">
          <cell r="J1">
            <v>1.7453292519943295E-2</v>
          </cell>
        </row>
      </sheetData>
      <sheetData sheetId="19174">
        <row r="1">
          <cell r="J1">
            <v>1.7453292519943295E-2</v>
          </cell>
        </row>
      </sheetData>
      <sheetData sheetId="19175">
        <row r="1">
          <cell r="J1">
            <v>1.7453292519943295E-2</v>
          </cell>
        </row>
      </sheetData>
      <sheetData sheetId="19176">
        <row r="1">
          <cell r="J1">
            <v>1.7453292519943295E-2</v>
          </cell>
        </row>
      </sheetData>
      <sheetData sheetId="19177">
        <row r="1">
          <cell r="J1">
            <v>1.7453292519943295E-2</v>
          </cell>
        </row>
      </sheetData>
      <sheetData sheetId="19178">
        <row r="1">
          <cell r="J1">
            <v>1.7453292519943295E-2</v>
          </cell>
        </row>
      </sheetData>
      <sheetData sheetId="19179">
        <row r="1">
          <cell r="J1">
            <v>1.7453292519943295E-2</v>
          </cell>
        </row>
      </sheetData>
      <sheetData sheetId="19180">
        <row r="1">
          <cell r="J1">
            <v>1.7453292519943295E-2</v>
          </cell>
        </row>
      </sheetData>
      <sheetData sheetId="19181">
        <row r="1">
          <cell r="J1">
            <v>1.7453292519943295E-2</v>
          </cell>
        </row>
      </sheetData>
      <sheetData sheetId="19182">
        <row r="1">
          <cell r="J1">
            <v>1.7453292519943295E-2</v>
          </cell>
        </row>
      </sheetData>
      <sheetData sheetId="19183">
        <row r="1">
          <cell r="J1">
            <v>1.7453292519943295E-2</v>
          </cell>
        </row>
      </sheetData>
      <sheetData sheetId="19184">
        <row r="1">
          <cell r="J1">
            <v>1.7453292519943295E-2</v>
          </cell>
        </row>
      </sheetData>
      <sheetData sheetId="19185">
        <row r="1">
          <cell r="J1">
            <v>1.7453292519943295E-2</v>
          </cell>
        </row>
      </sheetData>
      <sheetData sheetId="19186">
        <row r="1">
          <cell r="J1">
            <v>1.7453292519943295E-2</v>
          </cell>
        </row>
      </sheetData>
      <sheetData sheetId="19187">
        <row r="1">
          <cell r="J1">
            <v>1.7453292519943295E-2</v>
          </cell>
        </row>
      </sheetData>
      <sheetData sheetId="19188">
        <row r="1">
          <cell r="J1">
            <v>1.7453292519943295E-2</v>
          </cell>
        </row>
      </sheetData>
      <sheetData sheetId="19189" refreshError="1"/>
      <sheetData sheetId="19190" refreshError="1"/>
      <sheetData sheetId="19191">
        <row r="1">
          <cell r="J1">
            <v>1.7453292519943295E-2</v>
          </cell>
        </row>
      </sheetData>
      <sheetData sheetId="19192">
        <row r="1">
          <cell r="J1">
            <v>1.7453292519943295E-2</v>
          </cell>
        </row>
      </sheetData>
      <sheetData sheetId="19193" refreshError="1"/>
      <sheetData sheetId="19194">
        <row r="1">
          <cell r="J1">
            <v>1.7453292519943295E-2</v>
          </cell>
        </row>
      </sheetData>
      <sheetData sheetId="19195">
        <row r="1">
          <cell r="J1">
            <v>1.7453292519943295E-2</v>
          </cell>
        </row>
      </sheetData>
      <sheetData sheetId="19196" refreshError="1"/>
      <sheetData sheetId="19197" refreshError="1"/>
      <sheetData sheetId="19198">
        <row r="1">
          <cell r="J1">
            <v>1.7453292519943295E-2</v>
          </cell>
        </row>
      </sheetData>
      <sheetData sheetId="19199" refreshError="1"/>
      <sheetData sheetId="19200" refreshError="1"/>
      <sheetData sheetId="19201">
        <row r="1">
          <cell r="J1">
            <v>1.7453292519943295E-2</v>
          </cell>
        </row>
      </sheetData>
      <sheetData sheetId="19202">
        <row r="1">
          <cell r="J1">
            <v>1.7453292519943295E-2</v>
          </cell>
        </row>
      </sheetData>
      <sheetData sheetId="19203" refreshError="1"/>
      <sheetData sheetId="19204">
        <row r="1">
          <cell r="J1">
            <v>1.7453292519943295E-2</v>
          </cell>
        </row>
      </sheetData>
      <sheetData sheetId="19205">
        <row r="1">
          <cell r="J1">
            <v>1.7453292519943295E-2</v>
          </cell>
        </row>
      </sheetData>
      <sheetData sheetId="19206" refreshError="1"/>
      <sheetData sheetId="19207" refreshError="1"/>
      <sheetData sheetId="19208" refreshError="1"/>
      <sheetData sheetId="19209">
        <row r="1">
          <cell r="J1">
            <v>1.7453292519943295E-2</v>
          </cell>
        </row>
      </sheetData>
      <sheetData sheetId="19210">
        <row r="1">
          <cell r="J1">
            <v>1.7453292519943295E-2</v>
          </cell>
        </row>
      </sheetData>
      <sheetData sheetId="19211" refreshError="1"/>
      <sheetData sheetId="19212" refreshError="1"/>
      <sheetData sheetId="19213" refreshError="1"/>
      <sheetData sheetId="19214">
        <row r="1">
          <cell r="J1">
            <v>1.7453292519943295E-2</v>
          </cell>
        </row>
      </sheetData>
      <sheetData sheetId="19215">
        <row r="1">
          <cell r="J1">
            <v>1.7453292519943295E-2</v>
          </cell>
        </row>
      </sheetData>
      <sheetData sheetId="19216">
        <row r="1">
          <cell r="J1">
            <v>1.7453292519943295E-2</v>
          </cell>
        </row>
      </sheetData>
      <sheetData sheetId="19217">
        <row r="1">
          <cell r="J1">
            <v>1.7453292519943295E-2</v>
          </cell>
        </row>
      </sheetData>
      <sheetData sheetId="19218">
        <row r="1">
          <cell r="J1">
            <v>1.7453292519943295E-2</v>
          </cell>
        </row>
      </sheetData>
      <sheetData sheetId="19219">
        <row r="1">
          <cell r="J1">
            <v>1.7453292519943295E-2</v>
          </cell>
        </row>
      </sheetData>
      <sheetData sheetId="19220">
        <row r="1">
          <cell r="J1">
            <v>1.7453292519943295E-2</v>
          </cell>
        </row>
      </sheetData>
      <sheetData sheetId="19221">
        <row r="1">
          <cell r="J1">
            <v>1.7453292519943295E-2</v>
          </cell>
        </row>
      </sheetData>
      <sheetData sheetId="19222">
        <row r="1">
          <cell r="J1">
            <v>1.7453292519943295E-2</v>
          </cell>
        </row>
      </sheetData>
      <sheetData sheetId="19223">
        <row r="1">
          <cell r="J1">
            <v>1.7453292519943295E-2</v>
          </cell>
        </row>
      </sheetData>
      <sheetData sheetId="19224">
        <row r="1">
          <cell r="J1">
            <v>1.7453292519943295E-2</v>
          </cell>
        </row>
      </sheetData>
      <sheetData sheetId="19225">
        <row r="1">
          <cell r="J1">
            <v>1.7453292519943295E-2</v>
          </cell>
        </row>
      </sheetData>
      <sheetData sheetId="19226">
        <row r="1">
          <cell r="J1">
            <v>1.7453292519943295E-2</v>
          </cell>
        </row>
      </sheetData>
      <sheetData sheetId="19227">
        <row r="1">
          <cell r="J1">
            <v>1.7453292519943295E-2</v>
          </cell>
        </row>
      </sheetData>
      <sheetData sheetId="19228">
        <row r="1">
          <cell r="J1">
            <v>1.7453292519943295E-2</v>
          </cell>
        </row>
      </sheetData>
      <sheetData sheetId="19229">
        <row r="1">
          <cell r="J1">
            <v>1.7453292519943295E-2</v>
          </cell>
        </row>
      </sheetData>
      <sheetData sheetId="19230">
        <row r="1">
          <cell r="J1">
            <v>1.7453292519943295E-2</v>
          </cell>
        </row>
      </sheetData>
      <sheetData sheetId="19231">
        <row r="1">
          <cell r="J1">
            <v>1.7453292519943295E-2</v>
          </cell>
        </row>
      </sheetData>
      <sheetData sheetId="19232">
        <row r="1">
          <cell r="J1">
            <v>1.7453292519943295E-2</v>
          </cell>
        </row>
      </sheetData>
      <sheetData sheetId="19233">
        <row r="1">
          <cell r="J1">
            <v>1.7453292519943295E-2</v>
          </cell>
        </row>
      </sheetData>
      <sheetData sheetId="19234"/>
      <sheetData sheetId="19235">
        <row r="1">
          <cell r="J1">
            <v>1.7453292519943295E-2</v>
          </cell>
        </row>
      </sheetData>
      <sheetData sheetId="19236">
        <row r="1">
          <cell r="J1">
            <v>1.7453292519943295E-2</v>
          </cell>
        </row>
      </sheetData>
      <sheetData sheetId="19237">
        <row r="1">
          <cell r="J1">
            <v>1.7453292519943295E-2</v>
          </cell>
        </row>
      </sheetData>
      <sheetData sheetId="19238">
        <row r="1">
          <cell r="J1">
            <v>1.7453292519943295E-2</v>
          </cell>
        </row>
      </sheetData>
      <sheetData sheetId="19239">
        <row r="1">
          <cell r="J1">
            <v>1.7453292519943295E-2</v>
          </cell>
        </row>
      </sheetData>
      <sheetData sheetId="19240" refreshError="1"/>
      <sheetData sheetId="19241" refreshError="1"/>
      <sheetData sheetId="19242" refreshError="1"/>
      <sheetData sheetId="19243" refreshError="1"/>
      <sheetData sheetId="19244">
        <row r="1">
          <cell r="J1">
            <v>1.7453292519943295E-2</v>
          </cell>
        </row>
      </sheetData>
      <sheetData sheetId="19245">
        <row r="1">
          <cell r="J1">
            <v>1.7453292519943295E-2</v>
          </cell>
        </row>
      </sheetData>
      <sheetData sheetId="19246">
        <row r="1">
          <cell r="J1">
            <v>1.7453292519943295E-2</v>
          </cell>
        </row>
      </sheetData>
      <sheetData sheetId="19247">
        <row r="1">
          <cell r="J1">
            <v>1.7453292519943295E-2</v>
          </cell>
        </row>
      </sheetData>
      <sheetData sheetId="19248" refreshError="1"/>
      <sheetData sheetId="19249" refreshError="1"/>
      <sheetData sheetId="19250" refreshError="1"/>
      <sheetData sheetId="19251">
        <row r="1">
          <cell r="J1">
            <v>1.7453292519943295E-2</v>
          </cell>
        </row>
      </sheetData>
      <sheetData sheetId="19252">
        <row r="1">
          <cell r="J1">
            <v>1.7453292519943295E-2</v>
          </cell>
        </row>
      </sheetData>
      <sheetData sheetId="19253" refreshError="1"/>
      <sheetData sheetId="19254" refreshError="1"/>
      <sheetData sheetId="19255">
        <row r="1">
          <cell r="J1">
            <v>1.7453292519943295E-2</v>
          </cell>
        </row>
      </sheetData>
      <sheetData sheetId="19256">
        <row r="1">
          <cell r="J1">
            <v>1.7453292519943295E-2</v>
          </cell>
        </row>
      </sheetData>
      <sheetData sheetId="19257" refreshError="1"/>
      <sheetData sheetId="19258" refreshError="1"/>
      <sheetData sheetId="19259" refreshError="1"/>
      <sheetData sheetId="19260">
        <row r="1">
          <cell r="J1">
            <v>1.7453292519943295E-2</v>
          </cell>
        </row>
      </sheetData>
      <sheetData sheetId="19261">
        <row r="1">
          <cell r="J1">
            <v>1.7453292519943295E-2</v>
          </cell>
        </row>
      </sheetData>
      <sheetData sheetId="19262" refreshError="1"/>
      <sheetData sheetId="19263" refreshError="1"/>
      <sheetData sheetId="19264">
        <row r="1">
          <cell r="J1">
            <v>1.7453292519943295E-2</v>
          </cell>
        </row>
      </sheetData>
      <sheetData sheetId="19265">
        <row r="1">
          <cell r="J1">
            <v>1.7453292519943295E-2</v>
          </cell>
        </row>
      </sheetData>
      <sheetData sheetId="19266">
        <row r="1">
          <cell r="J1">
            <v>1.7453292519943295E-2</v>
          </cell>
        </row>
      </sheetData>
      <sheetData sheetId="19267" refreshError="1"/>
      <sheetData sheetId="19268" refreshError="1"/>
      <sheetData sheetId="19269" refreshError="1"/>
      <sheetData sheetId="19270" refreshError="1"/>
      <sheetData sheetId="19271">
        <row r="1">
          <cell r="J1">
            <v>1.7453292519943295E-2</v>
          </cell>
        </row>
      </sheetData>
      <sheetData sheetId="19272" refreshError="1"/>
      <sheetData sheetId="19273" refreshError="1"/>
      <sheetData sheetId="19274">
        <row r="1">
          <cell r="J1">
            <v>1.7453292519943295E-2</v>
          </cell>
        </row>
      </sheetData>
      <sheetData sheetId="19275"/>
      <sheetData sheetId="19276">
        <row r="1">
          <cell r="J1">
            <v>1.7453292519943295E-2</v>
          </cell>
        </row>
      </sheetData>
      <sheetData sheetId="19277"/>
      <sheetData sheetId="19278"/>
      <sheetData sheetId="19279">
        <row r="1">
          <cell r="J1">
            <v>1.7453292519943295E-2</v>
          </cell>
        </row>
      </sheetData>
      <sheetData sheetId="19280">
        <row r="1">
          <cell r="J1">
            <v>1.7453292519943295E-2</v>
          </cell>
        </row>
      </sheetData>
      <sheetData sheetId="19281"/>
      <sheetData sheetId="19282">
        <row r="1">
          <cell r="J1">
            <v>1.7453292519943295E-2</v>
          </cell>
        </row>
      </sheetData>
      <sheetData sheetId="19283"/>
      <sheetData sheetId="19284">
        <row r="1">
          <cell r="J1">
            <v>1.7453292519943295E-2</v>
          </cell>
        </row>
      </sheetData>
      <sheetData sheetId="19285"/>
      <sheetData sheetId="19286"/>
      <sheetData sheetId="19287">
        <row r="1">
          <cell r="J1">
            <v>1.7453292519943295E-2</v>
          </cell>
        </row>
      </sheetData>
      <sheetData sheetId="19288"/>
      <sheetData sheetId="19289">
        <row r="1">
          <cell r="J1">
            <v>1.7453292519943295E-2</v>
          </cell>
        </row>
      </sheetData>
      <sheetData sheetId="19290">
        <row r="1">
          <cell r="J1">
            <v>1.7453292519943295E-2</v>
          </cell>
        </row>
      </sheetData>
      <sheetData sheetId="19291">
        <row r="1">
          <cell r="J1">
            <v>1.7453292519943295E-2</v>
          </cell>
        </row>
      </sheetData>
      <sheetData sheetId="19292">
        <row r="1">
          <cell r="J1">
            <v>1.7453292519943295E-2</v>
          </cell>
        </row>
      </sheetData>
      <sheetData sheetId="19293"/>
      <sheetData sheetId="19294"/>
      <sheetData sheetId="19295"/>
      <sheetData sheetId="19296" refreshError="1"/>
      <sheetData sheetId="19297" refreshError="1"/>
      <sheetData sheetId="19298">
        <row r="1">
          <cell r="J1">
            <v>1.7453292519943295E-2</v>
          </cell>
        </row>
      </sheetData>
      <sheetData sheetId="19299">
        <row r="1">
          <cell r="J1">
            <v>1.7453292519943295E-2</v>
          </cell>
        </row>
      </sheetData>
      <sheetData sheetId="19300">
        <row r="1">
          <cell r="J1">
            <v>1.7453292519943295E-2</v>
          </cell>
        </row>
      </sheetData>
      <sheetData sheetId="19301" refreshError="1"/>
      <sheetData sheetId="19302">
        <row r="1">
          <cell r="J1">
            <v>1.7453292519943295E-2</v>
          </cell>
        </row>
      </sheetData>
      <sheetData sheetId="19303">
        <row r="1">
          <cell r="J1">
            <v>1.7453292519943295E-2</v>
          </cell>
        </row>
      </sheetData>
      <sheetData sheetId="19304" refreshError="1"/>
      <sheetData sheetId="19305" refreshError="1"/>
      <sheetData sheetId="19306">
        <row r="1">
          <cell r="J1">
            <v>1.7453292519943295E-2</v>
          </cell>
        </row>
      </sheetData>
      <sheetData sheetId="19307">
        <row r="1">
          <cell r="J1">
            <v>1.7453292519943295E-2</v>
          </cell>
        </row>
      </sheetData>
      <sheetData sheetId="19308">
        <row r="1">
          <cell r="J1">
            <v>1.7453292519943295E-2</v>
          </cell>
        </row>
      </sheetData>
      <sheetData sheetId="19309" refreshError="1"/>
      <sheetData sheetId="19310" refreshError="1"/>
      <sheetData sheetId="19311" refreshError="1"/>
      <sheetData sheetId="19312">
        <row r="1">
          <cell r="J1">
            <v>1.7453292519943295E-2</v>
          </cell>
        </row>
      </sheetData>
      <sheetData sheetId="19313">
        <row r="1">
          <cell r="J1">
            <v>1.7453292519943295E-2</v>
          </cell>
        </row>
      </sheetData>
      <sheetData sheetId="19314">
        <row r="1">
          <cell r="J1">
            <v>1.7453292519943295E-2</v>
          </cell>
        </row>
      </sheetData>
      <sheetData sheetId="19315" refreshError="1"/>
      <sheetData sheetId="19316">
        <row r="1">
          <cell r="J1">
            <v>1.7453292519943295E-2</v>
          </cell>
        </row>
      </sheetData>
      <sheetData sheetId="19317">
        <row r="1">
          <cell r="J1">
            <v>1.7453292519943295E-2</v>
          </cell>
        </row>
      </sheetData>
      <sheetData sheetId="19318" refreshError="1"/>
      <sheetData sheetId="19319" refreshError="1"/>
      <sheetData sheetId="19320">
        <row r="1">
          <cell r="J1">
            <v>1.7453292519943295E-2</v>
          </cell>
        </row>
      </sheetData>
      <sheetData sheetId="19321" refreshError="1"/>
      <sheetData sheetId="19322">
        <row r="1">
          <cell r="J1">
            <v>1.7453292519943295E-2</v>
          </cell>
        </row>
      </sheetData>
      <sheetData sheetId="19323">
        <row r="1">
          <cell r="J1">
            <v>1.7453292519943295E-2</v>
          </cell>
        </row>
      </sheetData>
      <sheetData sheetId="19324">
        <row r="1">
          <cell r="J1">
            <v>1.7453292519943295E-2</v>
          </cell>
        </row>
      </sheetData>
      <sheetData sheetId="19325">
        <row r="1">
          <cell r="J1">
            <v>1.7453292519943295E-2</v>
          </cell>
        </row>
      </sheetData>
      <sheetData sheetId="19326">
        <row r="1">
          <cell r="J1">
            <v>1.7453292519943295E-2</v>
          </cell>
        </row>
      </sheetData>
      <sheetData sheetId="19327">
        <row r="1">
          <cell r="J1">
            <v>1.7453292519943295E-2</v>
          </cell>
        </row>
      </sheetData>
      <sheetData sheetId="19328">
        <row r="1">
          <cell r="J1">
            <v>1.7453292519943295E-2</v>
          </cell>
        </row>
      </sheetData>
      <sheetData sheetId="19329">
        <row r="1">
          <cell r="J1">
            <v>1.7453292519943295E-2</v>
          </cell>
        </row>
      </sheetData>
      <sheetData sheetId="19330">
        <row r="1">
          <cell r="J1">
            <v>1.7453292519943295E-2</v>
          </cell>
        </row>
      </sheetData>
      <sheetData sheetId="19331"/>
      <sheetData sheetId="19332">
        <row r="1">
          <cell r="J1">
            <v>1.7453292519943295E-2</v>
          </cell>
        </row>
      </sheetData>
      <sheetData sheetId="19333"/>
      <sheetData sheetId="19334">
        <row r="1">
          <cell r="J1">
            <v>1.7453292519943295E-2</v>
          </cell>
        </row>
      </sheetData>
      <sheetData sheetId="19335"/>
      <sheetData sheetId="19336">
        <row r="1">
          <cell r="J1">
            <v>1.7453292519943295E-2</v>
          </cell>
        </row>
      </sheetData>
      <sheetData sheetId="19337">
        <row r="1">
          <cell r="J1">
            <v>1.7453292519943295E-2</v>
          </cell>
        </row>
      </sheetData>
      <sheetData sheetId="19338">
        <row r="1">
          <cell r="J1">
            <v>1.7453292519943295E-2</v>
          </cell>
        </row>
      </sheetData>
      <sheetData sheetId="19339">
        <row r="1">
          <cell r="J1">
            <v>1.7453292519943295E-2</v>
          </cell>
        </row>
      </sheetData>
      <sheetData sheetId="19340">
        <row r="1">
          <cell r="J1">
            <v>1.7453292519943295E-2</v>
          </cell>
        </row>
      </sheetData>
      <sheetData sheetId="19341">
        <row r="1">
          <cell r="J1">
            <v>1.7453292519943295E-2</v>
          </cell>
        </row>
      </sheetData>
      <sheetData sheetId="19342">
        <row r="1">
          <cell r="J1">
            <v>1.7453292519943295E-2</v>
          </cell>
        </row>
      </sheetData>
      <sheetData sheetId="19343"/>
      <sheetData sheetId="19344" refreshError="1"/>
      <sheetData sheetId="19345" refreshError="1"/>
      <sheetData sheetId="19346">
        <row r="1">
          <cell r="J1">
            <v>1.7453292519943295E-2</v>
          </cell>
        </row>
      </sheetData>
      <sheetData sheetId="19347">
        <row r="1">
          <cell r="J1">
            <v>1.7453292519943295E-2</v>
          </cell>
        </row>
      </sheetData>
      <sheetData sheetId="19348">
        <row r="1">
          <cell r="J1">
            <v>1.7453292519943295E-2</v>
          </cell>
        </row>
      </sheetData>
      <sheetData sheetId="19349" refreshError="1"/>
      <sheetData sheetId="19350" refreshError="1"/>
      <sheetData sheetId="19351" refreshError="1"/>
      <sheetData sheetId="19352">
        <row r="1">
          <cell r="J1">
            <v>1.7453292519943295E-2</v>
          </cell>
        </row>
      </sheetData>
      <sheetData sheetId="19353">
        <row r="1">
          <cell r="J1">
            <v>1.7453292519943295E-2</v>
          </cell>
        </row>
      </sheetData>
      <sheetData sheetId="19354">
        <row r="1">
          <cell r="J1">
            <v>1.7453292519943295E-2</v>
          </cell>
        </row>
      </sheetData>
      <sheetData sheetId="19355" refreshError="1"/>
      <sheetData sheetId="19356">
        <row r="1">
          <cell r="J1">
            <v>1.7453292519943295E-2</v>
          </cell>
        </row>
      </sheetData>
      <sheetData sheetId="19357">
        <row r="1">
          <cell r="J1">
            <v>1.7453292519943295E-2</v>
          </cell>
        </row>
      </sheetData>
      <sheetData sheetId="19358">
        <row r="1">
          <cell r="J1">
            <v>1.7453292519943295E-2</v>
          </cell>
        </row>
      </sheetData>
      <sheetData sheetId="19359">
        <row r="1">
          <cell r="J1">
            <v>1.7453292519943295E-2</v>
          </cell>
        </row>
      </sheetData>
      <sheetData sheetId="19360"/>
      <sheetData sheetId="19361">
        <row r="1">
          <cell r="J1">
            <v>1.7453292519943295E-2</v>
          </cell>
        </row>
      </sheetData>
      <sheetData sheetId="19362">
        <row r="1">
          <cell r="J1">
            <v>1.7453292519943295E-2</v>
          </cell>
        </row>
      </sheetData>
      <sheetData sheetId="19363">
        <row r="1">
          <cell r="J1">
            <v>1.7453292519943295E-2</v>
          </cell>
        </row>
      </sheetData>
      <sheetData sheetId="19364">
        <row r="1">
          <cell r="J1">
            <v>1.7453292519943295E-2</v>
          </cell>
        </row>
      </sheetData>
      <sheetData sheetId="19365">
        <row r="1">
          <cell r="J1">
            <v>1.7453292519943295E-2</v>
          </cell>
        </row>
      </sheetData>
      <sheetData sheetId="19366">
        <row r="1">
          <cell r="J1">
            <v>1.7453292519943295E-2</v>
          </cell>
        </row>
      </sheetData>
      <sheetData sheetId="19367">
        <row r="1">
          <cell r="J1">
            <v>1.7453292519943295E-2</v>
          </cell>
        </row>
      </sheetData>
      <sheetData sheetId="19368">
        <row r="1">
          <cell r="J1">
            <v>1.7453292519943295E-2</v>
          </cell>
        </row>
      </sheetData>
      <sheetData sheetId="19369">
        <row r="1">
          <cell r="J1">
            <v>1.7453292519943295E-2</v>
          </cell>
        </row>
      </sheetData>
      <sheetData sheetId="19370" refreshError="1"/>
      <sheetData sheetId="19371" refreshError="1"/>
      <sheetData sheetId="19372" refreshError="1"/>
      <sheetData sheetId="19373">
        <row r="1">
          <cell r="J1">
            <v>1.7453292519943295E-2</v>
          </cell>
        </row>
      </sheetData>
      <sheetData sheetId="19374">
        <row r="1">
          <cell r="J1">
            <v>1.7453292519943295E-2</v>
          </cell>
        </row>
      </sheetData>
      <sheetData sheetId="19375" refreshError="1"/>
      <sheetData sheetId="19376" refreshError="1"/>
      <sheetData sheetId="19377" refreshError="1"/>
      <sheetData sheetId="19378">
        <row r="1">
          <cell r="J1">
            <v>1.7453292519943295E-2</v>
          </cell>
        </row>
      </sheetData>
      <sheetData sheetId="19379" refreshError="1"/>
      <sheetData sheetId="19380" refreshError="1"/>
      <sheetData sheetId="19381">
        <row r="1">
          <cell r="J1">
            <v>1.7453292519943295E-2</v>
          </cell>
        </row>
      </sheetData>
      <sheetData sheetId="19382">
        <row r="1">
          <cell r="J1">
            <v>1.7453292519943295E-2</v>
          </cell>
        </row>
      </sheetData>
      <sheetData sheetId="19383">
        <row r="1">
          <cell r="J1">
            <v>1.7453292519943295E-2</v>
          </cell>
        </row>
      </sheetData>
      <sheetData sheetId="19384">
        <row r="1">
          <cell r="J1">
            <v>1.7453292519943295E-2</v>
          </cell>
        </row>
      </sheetData>
      <sheetData sheetId="19385">
        <row r="1">
          <cell r="J1">
            <v>1.7453292519943295E-2</v>
          </cell>
        </row>
      </sheetData>
      <sheetData sheetId="19386">
        <row r="1">
          <cell r="J1">
            <v>1.7453292519943295E-2</v>
          </cell>
        </row>
      </sheetData>
      <sheetData sheetId="19387">
        <row r="1">
          <cell r="J1">
            <v>1.7453292519943295E-2</v>
          </cell>
        </row>
      </sheetData>
      <sheetData sheetId="19388">
        <row r="1">
          <cell r="J1">
            <v>1.7453292519943295E-2</v>
          </cell>
        </row>
      </sheetData>
      <sheetData sheetId="19389">
        <row r="1">
          <cell r="J1">
            <v>1.7453292519943295E-2</v>
          </cell>
        </row>
      </sheetData>
      <sheetData sheetId="19390">
        <row r="1">
          <cell r="J1">
            <v>1.7453292519943295E-2</v>
          </cell>
        </row>
      </sheetData>
      <sheetData sheetId="19391">
        <row r="1">
          <cell r="J1">
            <v>1.7453292519943295E-2</v>
          </cell>
        </row>
      </sheetData>
      <sheetData sheetId="19392">
        <row r="1">
          <cell r="J1">
            <v>1.7453292519943295E-2</v>
          </cell>
        </row>
      </sheetData>
      <sheetData sheetId="19393">
        <row r="1">
          <cell r="J1">
            <v>1.7453292519943295E-2</v>
          </cell>
        </row>
      </sheetData>
      <sheetData sheetId="19394">
        <row r="1">
          <cell r="J1">
            <v>1.7453292519943295E-2</v>
          </cell>
        </row>
      </sheetData>
      <sheetData sheetId="19395">
        <row r="1">
          <cell r="J1">
            <v>1.7453292519943295E-2</v>
          </cell>
        </row>
      </sheetData>
      <sheetData sheetId="19396">
        <row r="1">
          <cell r="J1">
            <v>1.7453292519943295E-2</v>
          </cell>
        </row>
      </sheetData>
      <sheetData sheetId="19397">
        <row r="1">
          <cell r="J1">
            <v>1.7453292519943295E-2</v>
          </cell>
        </row>
      </sheetData>
      <sheetData sheetId="19398">
        <row r="1">
          <cell r="J1">
            <v>1.7453292519943295E-2</v>
          </cell>
        </row>
      </sheetData>
      <sheetData sheetId="19399"/>
      <sheetData sheetId="19400">
        <row r="1">
          <cell r="J1">
            <v>1.7453292519943295E-2</v>
          </cell>
        </row>
      </sheetData>
      <sheetData sheetId="19401" refreshError="1"/>
      <sheetData sheetId="19402">
        <row r="1">
          <cell r="J1">
            <v>1.7453292519943295E-2</v>
          </cell>
        </row>
      </sheetData>
      <sheetData sheetId="19403">
        <row r="1">
          <cell r="J1">
            <v>1.7453292519943295E-2</v>
          </cell>
        </row>
      </sheetData>
      <sheetData sheetId="19404" refreshError="1"/>
      <sheetData sheetId="19405" refreshError="1"/>
      <sheetData sheetId="19406" refreshError="1"/>
      <sheetData sheetId="19407">
        <row r="1">
          <cell r="J1">
            <v>1.7453292519943295E-2</v>
          </cell>
        </row>
      </sheetData>
      <sheetData sheetId="19408">
        <row r="1">
          <cell r="J1">
            <v>1.7453292519943295E-2</v>
          </cell>
        </row>
      </sheetData>
      <sheetData sheetId="19409">
        <row r="1">
          <cell r="J1">
            <v>1.7453292519943295E-2</v>
          </cell>
        </row>
      </sheetData>
      <sheetData sheetId="19410">
        <row r="1">
          <cell r="J1">
            <v>1.7453292519943295E-2</v>
          </cell>
        </row>
      </sheetData>
      <sheetData sheetId="19411">
        <row r="1">
          <cell r="J1">
            <v>1.7453292519943295E-2</v>
          </cell>
        </row>
      </sheetData>
      <sheetData sheetId="19412">
        <row r="1">
          <cell r="J1">
            <v>1.7453292519943295E-2</v>
          </cell>
        </row>
      </sheetData>
      <sheetData sheetId="19413">
        <row r="1">
          <cell r="J1">
            <v>1.7453292519943295E-2</v>
          </cell>
        </row>
      </sheetData>
      <sheetData sheetId="19414">
        <row r="1">
          <cell r="J1">
            <v>1.7453292519943295E-2</v>
          </cell>
        </row>
      </sheetData>
      <sheetData sheetId="19415">
        <row r="1">
          <cell r="J1">
            <v>1.7453292519943295E-2</v>
          </cell>
        </row>
      </sheetData>
      <sheetData sheetId="19416">
        <row r="1">
          <cell r="J1">
            <v>1.7453292519943295E-2</v>
          </cell>
        </row>
      </sheetData>
      <sheetData sheetId="19417">
        <row r="1">
          <cell r="J1">
            <v>1.7453292519943295E-2</v>
          </cell>
        </row>
      </sheetData>
      <sheetData sheetId="19418">
        <row r="1">
          <cell r="J1">
            <v>1.7453292519943295E-2</v>
          </cell>
        </row>
      </sheetData>
      <sheetData sheetId="19419">
        <row r="1">
          <cell r="J1">
            <v>1.7453292519943295E-2</v>
          </cell>
        </row>
      </sheetData>
      <sheetData sheetId="19420">
        <row r="1">
          <cell r="J1">
            <v>1.7453292519943295E-2</v>
          </cell>
        </row>
      </sheetData>
      <sheetData sheetId="19421">
        <row r="1">
          <cell r="J1">
            <v>1.7453292519943295E-2</v>
          </cell>
        </row>
      </sheetData>
      <sheetData sheetId="19422">
        <row r="1">
          <cell r="J1">
            <v>1.7453292519943295E-2</v>
          </cell>
        </row>
      </sheetData>
      <sheetData sheetId="19423">
        <row r="1">
          <cell r="J1">
            <v>1.7453292519943295E-2</v>
          </cell>
        </row>
      </sheetData>
      <sheetData sheetId="19424">
        <row r="1">
          <cell r="J1">
            <v>1.7453292519943295E-2</v>
          </cell>
        </row>
      </sheetData>
      <sheetData sheetId="19425">
        <row r="1">
          <cell r="J1">
            <v>1.7453292519943295E-2</v>
          </cell>
        </row>
      </sheetData>
      <sheetData sheetId="19426"/>
      <sheetData sheetId="19427">
        <row r="1">
          <cell r="J1">
            <v>1.7453292519943295E-2</v>
          </cell>
        </row>
      </sheetData>
      <sheetData sheetId="19428" refreshError="1"/>
      <sheetData sheetId="19429" refreshError="1"/>
      <sheetData sheetId="19430" refreshError="1"/>
      <sheetData sheetId="19431">
        <row r="1">
          <cell r="J1">
            <v>1.7453292519943295E-2</v>
          </cell>
        </row>
      </sheetData>
      <sheetData sheetId="19432">
        <row r="1">
          <cell r="J1">
            <v>1.7453292519943295E-2</v>
          </cell>
        </row>
      </sheetData>
      <sheetData sheetId="19433" refreshError="1"/>
      <sheetData sheetId="19434" refreshError="1"/>
      <sheetData sheetId="19435">
        <row r="1">
          <cell r="J1">
            <v>1.7453292519943295E-2</v>
          </cell>
        </row>
      </sheetData>
      <sheetData sheetId="19436">
        <row r="1">
          <cell r="J1">
            <v>1.7453292519943295E-2</v>
          </cell>
        </row>
      </sheetData>
      <sheetData sheetId="19437">
        <row r="1">
          <cell r="J1">
            <v>1.7453292519943295E-2</v>
          </cell>
        </row>
      </sheetData>
      <sheetData sheetId="19438" refreshError="1"/>
      <sheetData sheetId="19439">
        <row r="1">
          <cell r="J1">
            <v>1.7453292519943295E-2</v>
          </cell>
        </row>
      </sheetData>
      <sheetData sheetId="19440">
        <row r="1">
          <cell r="J1">
            <v>1.7453292519943295E-2</v>
          </cell>
        </row>
      </sheetData>
      <sheetData sheetId="19441" refreshError="1"/>
      <sheetData sheetId="19442" refreshError="1"/>
      <sheetData sheetId="19443">
        <row r="1">
          <cell r="J1">
            <v>1.7453292519943295E-2</v>
          </cell>
        </row>
      </sheetData>
      <sheetData sheetId="19444">
        <row r="1">
          <cell r="J1">
            <v>1.7453292519943295E-2</v>
          </cell>
        </row>
      </sheetData>
      <sheetData sheetId="19445" refreshError="1"/>
      <sheetData sheetId="19446" refreshError="1"/>
      <sheetData sheetId="19447" refreshError="1"/>
      <sheetData sheetId="19448">
        <row r="1">
          <cell r="J1">
            <v>1.7453292519943295E-2</v>
          </cell>
        </row>
      </sheetData>
      <sheetData sheetId="19449">
        <row r="1">
          <cell r="J1">
            <v>1.7453292519943295E-2</v>
          </cell>
        </row>
      </sheetData>
      <sheetData sheetId="19450">
        <row r="1">
          <cell r="J1">
            <v>1.7453292519943295E-2</v>
          </cell>
        </row>
      </sheetData>
      <sheetData sheetId="19451" refreshError="1"/>
      <sheetData sheetId="19452" refreshError="1"/>
      <sheetData sheetId="19453" refreshError="1"/>
      <sheetData sheetId="19454" refreshError="1"/>
      <sheetData sheetId="19455"/>
      <sheetData sheetId="19456" refreshError="1"/>
      <sheetData sheetId="19457">
        <row r="1">
          <cell r="J1">
            <v>1.7453292519943295E-2</v>
          </cell>
        </row>
      </sheetData>
      <sheetData sheetId="19458">
        <row r="1">
          <cell r="J1">
            <v>1.7453292519943295E-2</v>
          </cell>
        </row>
      </sheetData>
      <sheetData sheetId="19459">
        <row r="1">
          <cell r="J1">
            <v>1.7453292519943295E-2</v>
          </cell>
        </row>
      </sheetData>
      <sheetData sheetId="19460"/>
      <sheetData sheetId="19461"/>
      <sheetData sheetId="19462">
        <row r="1">
          <cell r="J1">
            <v>1.7453292519943295E-2</v>
          </cell>
        </row>
      </sheetData>
      <sheetData sheetId="19463"/>
      <sheetData sheetId="19464">
        <row r="1">
          <cell r="J1">
            <v>1.7453292519943295E-2</v>
          </cell>
        </row>
      </sheetData>
      <sheetData sheetId="19465">
        <row r="1">
          <cell r="J1">
            <v>1.7453292519943295E-2</v>
          </cell>
        </row>
      </sheetData>
      <sheetData sheetId="19466">
        <row r="1">
          <cell r="J1">
            <v>1.7453292519943295E-2</v>
          </cell>
        </row>
      </sheetData>
      <sheetData sheetId="19467">
        <row r="1">
          <cell r="J1">
            <v>1.7453292519943295E-2</v>
          </cell>
        </row>
      </sheetData>
      <sheetData sheetId="19468">
        <row r="1">
          <cell r="J1">
            <v>1.7453292519943295E-2</v>
          </cell>
        </row>
      </sheetData>
      <sheetData sheetId="19469"/>
      <sheetData sheetId="19470">
        <row r="1">
          <cell r="J1">
            <v>1.7453292519943295E-2</v>
          </cell>
        </row>
      </sheetData>
      <sheetData sheetId="19471">
        <row r="1">
          <cell r="J1">
            <v>1.7453292519943295E-2</v>
          </cell>
        </row>
      </sheetData>
      <sheetData sheetId="19472">
        <row r="1">
          <cell r="J1">
            <v>1.7453292519943295E-2</v>
          </cell>
        </row>
      </sheetData>
      <sheetData sheetId="19473">
        <row r="1">
          <cell r="J1">
            <v>1.7453292519943295E-2</v>
          </cell>
        </row>
      </sheetData>
      <sheetData sheetId="19474">
        <row r="1">
          <cell r="J1">
            <v>1.7453292519943295E-2</v>
          </cell>
        </row>
      </sheetData>
      <sheetData sheetId="19475">
        <row r="1">
          <cell r="J1">
            <v>1.7453292519943295E-2</v>
          </cell>
        </row>
      </sheetData>
      <sheetData sheetId="19476"/>
      <sheetData sheetId="19477"/>
      <sheetData sheetId="19478" refreshError="1"/>
      <sheetData sheetId="19479" refreshError="1"/>
      <sheetData sheetId="19480">
        <row r="1">
          <cell r="J1">
            <v>1.7453292519943295E-2</v>
          </cell>
        </row>
      </sheetData>
      <sheetData sheetId="19481">
        <row r="1">
          <cell r="J1">
            <v>1.7453292519943295E-2</v>
          </cell>
        </row>
      </sheetData>
      <sheetData sheetId="19482">
        <row r="1">
          <cell r="J1">
            <v>1.7453292519943295E-2</v>
          </cell>
        </row>
      </sheetData>
      <sheetData sheetId="19483" refreshError="1"/>
      <sheetData sheetId="19484">
        <row r="1">
          <cell r="J1">
            <v>1.7453292519943295E-2</v>
          </cell>
        </row>
      </sheetData>
      <sheetData sheetId="19485">
        <row r="1">
          <cell r="J1">
            <v>1.7453292519943295E-2</v>
          </cell>
        </row>
      </sheetData>
      <sheetData sheetId="19486" refreshError="1"/>
      <sheetData sheetId="19487" refreshError="1"/>
      <sheetData sheetId="19488">
        <row r="1">
          <cell r="J1">
            <v>1.7453292519943295E-2</v>
          </cell>
        </row>
      </sheetData>
      <sheetData sheetId="19489">
        <row r="1">
          <cell r="J1">
            <v>1.7453292519943295E-2</v>
          </cell>
        </row>
      </sheetData>
      <sheetData sheetId="19490">
        <row r="1">
          <cell r="J1">
            <v>1.7453292519943295E-2</v>
          </cell>
        </row>
      </sheetData>
      <sheetData sheetId="19491" refreshError="1"/>
      <sheetData sheetId="19492">
        <row r="1">
          <cell r="J1">
            <v>1.7453292519943295E-2</v>
          </cell>
        </row>
      </sheetData>
      <sheetData sheetId="19493">
        <row r="1">
          <cell r="J1">
            <v>1.7453292519943295E-2</v>
          </cell>
        </row>
      </sheetData>
      <sheetData sheetId="19494">
        <row r="1">
          <cell r="J1">
            <v>1.7453292519943295E-2</v>
          </cell>
        </row>
      </sheetData>
      <sheetData sheetId="19495">
        <row r="1">
          <cell r="J1">
            <v>1.7453292519943295E-2</v>
          </cell>
        </row>
      </sheetData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>
        <row r="1">
          <cell r="J1">
            <v>1.7453292519943295E-2</v>
          </cell>
        </row>
      </sheetData>
      <sheetData sheetId="19502" refreshError="1"/>
      <sheetData sheetId="19503">
        <row r="1">
          <cell r="J1">
            <v>1.7453292519943295E-2</v>
          </cell>
        </row>
      </sheetData>
      <sheetData sheetId="19504">
        <row r="1">
          <cell r="J1">
            <v>1.7453292519943295E-2</v>
          </cell>
        </row>
      </sheetData>
      <sheetData sheetId="19505">
        <row r="1">
          <cell r="J1">
            <v>1.7453292519943295E-2</v>
          </cell>
        </row>
      </sheetData>
      <sheetData sheetId="19506">
        <row r="1">
          <cell r="J1">
            <v>1.7453292519943295E-2</v>
          </cell>
        </row>
      </sheetData>
      <sheetData sheetId="19507">
        <row r="1">
          <cell r="J1">
            <v>1.7453292519943295E-2</v>
          </cell>
        </row>
      </sheetData>
      <sheetData sheetId="19508">
        <row r="1">
          <cell r="J1">
            <v>1.7453292519943295E-2</v>
          </cell>
        </row>
      </sheetData>
      <sheetData sheetId="19509">
        <row r="1">
          <cell r="J1">
            <v>1.7453292519943295E-2</v>
          </cell>
        </row>
      </sheetData>
      <sheetData sheetId="19510"/>
      <sheetData sheetId="19511">
        <row r="1">
          <cell r="J1">
            <v>1.7453292519943295E-2</v>
          </cell>
        </row>
      </sheetData>
      <sheetData sheetId="19512">
        <row r="1">
          <cell r="J1">
            <v>1.7453292519943295E-2</v>
          </cell>
        </row>
      </sheetData>
      <sheetData sheetId="19513">
        <row r="1">
          <cell r="J1">
            <v>1.7453292519943295E-2</v>
          </cell>
        </row>
      </sheetData>
      <sheetData sheetId="19514"/>
      <sheetData sheetId="19515"/>
      <sheetData sheetId="19516">
        <row r="1">
          <cell r="J1">
            <v>1.7453292519943295E-2</v>
          </cell>
        </row>
      </sheetData>
      <sheetData sheetId="19517">
        <row r="1">
          <cell r="J1">
            <v>1.7453292519943295E-2</v>
          </cell>
        </row>
      </sheetData>
      <sheetData sheetId="19518">
        <row r="1">
          <cell r="J1">
            <v>1.7453292519943295E-2</v>
          </cell>
        </row>
      </sheetData>
      <sheetData sheetId="19519">
        <row r="1">
          <cell r="J1">
            <v>1.7453292519943295E-2</v>
          </cell>
        </row>
      </sheetData>
      <sheetData sheetId="19520">
        <row r="1">
          <cell r="J1">
            <v>1.7453292519943295E-2</v>
          </cell>
        </row>
      </sheetData>
      <sheetData sheetId="19521">
        <row r="1">
          <cell r="J1">
            <v>1.7453292519943295E-2</v>
          </cell>
        </row>
      </sheetData>
      <sheetData sheetId="19522">
        <row r="1">
          <cell r="J1">
            <v>1.7453292519943295E-2</v>
          </cell>
        </row>
      </sheetData>
      <sheetData sheetId="19523"/>
      <sheetData sheetId="19524"/>
      <sheetData sheetId="19525" refreshError="1"/>
      <sheetData sheetId="19526" refreshError="1"/>
      <sheetData sheetId="19527">
        <row r="1">
          <cell r="J1">
            <v>1.7453292519943295E-2</v>
          </cell>
        </row>
      </sheetData>
      <sheetData sheetId="19528">
        <row r="1">
          <cell r="J1">
            <v>1.7453292519943295E-2</v>
          </cell>
        </row>
      </sheetData>
      <sheetData sheetId="19529">
        <row r="1">
          <cell r="J1">
            <v>1.7453292519943295E-2</v>
          </cell>
        </row>
      </sheetData>
      <sheetData sheetId="19530" refreshError="1"/>
      <sheetData sheetId="19531" refreshError="1"/>
      <sheetData sheetId="19532" refreshError="1"/>
      <sheetData sheetId="19533">
        <row r="1">
          <cell r="J1">
            <v>1.7453292519943295E-2</v>
          </cell>
        </row>
      </sheetData>
      <sheetData sheetId="19534" refreshError="1"/>
      <sheetData sheetId="19535" refreshError="1"/>
      <sheetData sheetId="19536">
        <row r="1">
          <cell r="J1">
            <v>1.7453292519943295E-2</v>
          </cell>
        </row>
      </sheetData>
      <sheetData sheetId="19537">
        <row r="1">
          <cell r="J1">
            <v>1.7453292519943295E-2</v>
          </cell>
        </row>
      </sheetData>
      <sheetData sheetId="19538">
        <row r="1">
          <cell r="J1">
            <v>1.7453292519943295E-2</v>
          </cell>
        </row>
      </sheetData>
      <sheetData sheetId="19539">
        <row r="1">
          <cell r="J1">
            <v>1.7453292519943295E-2</v>
          </cell>
        </row>
      </sheetData>
      <sheetData sheetId="19540"/>
      <sheetData sheetId="19541">
        <row r="1">
          <cell r="J1">
            <v>1.7453292519943295E-2</v>
          </cell>
        </row>
      </sheetData>
      <sheetData sheetId="19542">
        <row r="1">
          <cell r="J1">
            <v>1.7453292519943295E-2</v>
          </cell>
        </row>
      </sheetData>
      <sheetData sheetId="19543">
        <row r="1">
          <cell r="J1">
            <v>1.7453292519943295E-2</v>
          </cell>
        </row>
      </sheetData>
      <sheetData sheetId="19544">
        <row r="1">
          <cell r="J1">
            <v>1.7453292519943295E-2</v>
          </cell>
        </row>
      </sheetData>
      <sheetData sheetId="19545">
        <row r="1">
          <cell r="J1">
            <v>1.7453292519943295E-2</v>
          </cell>
        </row>
      </sheetData>
      <sheetData sheetId="19546">
        <row r="1">
          <cell r="J1">
            <v>1.7453292519943295E-2</v>
          </cell>
        </row>
      </sheetData>
      <sheetData sheetId="19547"/>
      <sheetData sheetId="19548">
        <row r="1">
          <cell r="J1">
            <v>1.7453292519943295E-2</v>
          </cell>
        </row>
      </sheetData>
      <sheetData sheetId="19549">
        <row r="1">
          <cell r="J1">
            <v>1.7453292519943295E-2</v>
          </cell>
        </row>
      </sheetData>
      <sheetData sheetId="19550">
        <row r="1">
          <cell r="J1">
            <v>1.7453292519943295E-2</v>
          </cell>
        </row>
      </sheetData>
      <sheetData sheetId="19551">
        <row r="1">
          <cell r="J1">
            <v>1.7453292519943295E-2</v>
          </cell>
        </row>
      </sheetData>
      <sheetData sheetId="19552">
        <row r="1">
          <cell r="J1">
            <v>1.7453292519943295E-2</v>
          </cell>
        </row>
      </sheetData>
      <sheetData sheetId="19553">
        <row r="1">
          <cell r="J1">
            <v>1.7453292519943295E-2</v>
          </cell>
        </row>
      </sheetData>
      <sheetData sheetId="19554">
        <row r="1">
          <cell r="J1">
            <v>1.7453292519943295E-2</v>
          </cell>
        </row>
      </sheetData>
      <sheetData sheetId="19555"/>
      <sheetData sheetId="19556">
        <row r="1">
          <cell r="J1">
            <v>1.7453292519943295E-2</v>
          </cell>
        </row>
      </sheetData>
      <sheetData sheetId="19557">
        <row r="1">
          <cell r="J1">
            <v>1.7453292519943295E-2</v>
          </cell>
        </row>
      </sheetData>
      <sheetData sheetId="19558" refreshError="1"/>
      <sheetData sheetId="19559" refreshError="1"/>
      <sheetData sheetId="19560">
        <row r="1">
          <cell r="J1">
            <v>1.7453292519943295E-2</v>
          </cell>
        </row>
      </sheetData>
      <sheetData sheetId="19561">
        <row r="1">
          <cell r="J1">
            <v>1.7453292519943295E-2</v>
          </cell>
        </row>
      </sheetData>
      <sheetData sheetId="19562">
        <row r="1">
          <cell r="J1">
            <v>1.7453292519943295E-2</v>
          </cell>
        </row>
      </sheetData>
      <sheetData sheetId="19563" refreshError="1"/>
      <sheetData sheetId="19564">
        <row r="1">
          <cell r="J1">
            <v>1.7453292519943295E-2</v>
          </cell>
        </row>
      </sheetData>
      <sheetData sheetId="19565">
        <row r="1">
          <cell r="J1">
            <v>1.7453292519943295E-2</v>
          </cell>
        </row>
      </sheetData>
      <sheetData sheetId="19566" refreshError="1"/>
      <sheetData sheetId="19567" refreshError="1"/>
      <sheetData sheetId="19568">
        <row r="1">
          <cell r="J1">
            <v>1.7453292519943295E-2</v>
          </cell>
        </row>
      </sheetData>
      <sheetData sheetId="19569">
        <row r="1">
          <cell r="J1">
            <v>1.7453292519943295E-2</v>
          </cell>
        </row>
      </sheetData>
      <sheetData sheetId="19570">
        <row r="1">
          <cell r="J1">
            <v>1.7453292519943295E-2</v>
          </cell>
        </row>
      </sheetData>
      <sheetData sheetId="19571">
        <row r="1">
          <cell r="J1">
            <v>1.7453292519943295E-2</v>
          </cell>
        </row>
      </sheetData>
      <sheetData sheetId="19572" refreshError="1"/>
      <sheetData sheetId="19573">
        <row r="1">
          <cell r="J1">
            <v>1.7453292519943295E-2</v>
          </cell>
        </row>
      </sheetData>
      <sheetData sheetId="19574">
        <row r="1">
          <cell r="J1">
            <v>1.7453292519943295E-2</v>
          </cell>
        </row>
      </sheetData>
      <sheetData sheetId="19575" refreshError="1"/>
      <sheetData sheetId="19576" refreshError="1"/>
      <sheetData sheetId="19577">
        <row r="1">
          <cell r="J1">
            <v>1.7453292519943295E-2</v>
          </cell>
        </row>
      </sheetData>
      <sheetData sheetId="19578">
        <row r="1">
          <cell r="J1">
            <v>1.7453292519943295E-2</v>
          </cell>
        </row>
      </sheetData>
      <sheetData sheetId="19579" refreshError="1"/>
      <sheetData sheetId="19580" refreshError="1"/>
      <sheetData sheetId="19581" refreshError="1"/>
      <sheetData sheetId="19582" refreshError="1"/>
      <sheetData sheetId="19583" refreshError="1"/>
      <sheetData sheetId="19584">
        <row r="1">
          <cell r="J1">
            <v>1.7453292519943295E-2</v>
          </cell>
        </row>
      </sheetData>
      <sheetData sheetId="19585">
        <row r="1">
          <cell r="J1">
            <v>1.7453292519943295E-2</v>
          </cell>
        </row>
      </sheetData>
      <sheetData sheetId="19586">
        <row r="1">
          <cell r="J1">
            <v>1.7453292519943295E-2</v>
          </cell>
        </row>
      </sheetData>
      <sheetData sheetId="19587">
        <row r="1">
          <cell r="J1">
            <v>1.7453292519943295E-2</v>
          </cell>
        </row>
      </sheetData>
      <sheetData sheetId="19588" refreshError="1"/>
      <sheetData sheetId="19589" refreshError="1"/>
      <sheetData sheetId="19590" refreshError="1"/>
      <sheetData sheetId="19591">
        <row r="1">
          <cell r="J1">
            <v>1.7453292519943295E-2</v>
          </cell>
        </row>
      </sheetData>
      <sheetData sheetId="19592">
        <row r="1">
          <cell r="J1">
            <v>1.7453292519943295E-2</v>
          </cell>
        </row>
      </sheetData>
      <sheetData sheetId="19593">
        <row r="1">
          <cell r="J1">
            <v>1.7453292519943295E-2</v>
          </cell>
        </row>
      </sheetData>
      <sheetData sheetId="19594">
        <row r="1">
          <cell r="J1">
            <v>1.7453292519943295E-2</v>
          </cell>
        </row>
      </sheetData>
      <sheetData sheetId="19595"/>
      <sheetData sheetId="19596">
        <row r="1">
          <cell r="J1">
            <v>1.7453292519943295E-2</v>
          </cell>
        </row>
      </sheetData>
      <sheetData sheetId="19597"/>
      <sheetData sheetId="19598">
        <row r="1">
          <cell r="J1">
            <v>1.7453292519943295E-2</v>
          </cell>
        </row>
      </sheetData>
      <sheetData sheetId="19599">
        <row r="1">
          <cell r="J1">
            <v>1.7453292519943295E-2</v>
          </cell>
        </row>
      </sheetData>
      <sheetData sheetId="19600">
        <row r="1">
          <cell r="J1">
            <v>1.7453292519943295E-2</v>
          </cell>
        </row>
      </sheetData>
      <sheetData sheetId="19601">
        <row r="1">
          <cell r="J1">
            <v>1.7453292519943295E-2</v>
          </cell>
        </row>
      </sheetData>
      <sheetData sheetId="19602">
        <row r="1">
          <cell r="J1">
            <v>1.7453292519943295E-2</v>
          </cell>
        </row>
      </sheetData>
      <sheetData sheetId="19603">
        <row r="1">
          <cell r="J1">
            <v>1.7453292519943295E-2</v>
          </cell>
        </row>
      </sheetData>
      <sheetData sheetId="19604">
        <row r="1">
          <cell r="J1">
            <v>1.7453292519943295E-2</v>
          </cell>
        </row>
      </sheetData>
      <sheetData sheetId="19605"/>
      <sheetData sheetId="19606" refreshError="1"/>
      <sheetData sheetId="19607">
        <row r="1">
          <cell r="J1">
            <v>1.7453292519943295E-2</v>
          </cell>
        </row>
      </sheetData>
      <sheetData sheetId="19608">
        <row r="1">
          <cell r="J1">
            <v>1.7453292519943295E-2</v>
          </cell>
        </row>
      </sheetData>
      <sheetData sheetId="19609">
        <row r="1">
          <cell r="J1">
            <v>1.7453292519943295E-2</v>
          </cell>
        </row>
      </sheetData>
      <sheetData sheetId="19610"/>
      <sheetData sheetId="19611">
        <row r="1">
          <cell r="J1">
            <v>1.7453292519943295E-2</v>
          </cell>
        </row>
      </sheetData>
      <sheetData sheetId="19612">
        <row r="1">
          <cell r="J1">
            <v>1.7453292519943295E-2</v>
          </cell>
        </row>
      </sheetData>
      <sheetData sheetId="19613" refreshError="1"/>
      <sheetData sheetId="19614" refreshError="1"/>
      <sheetData sheetId="19615" refreshError="1"/>
      <sheetData sheetId="19616">
        <row r="1">
          <cell r="J1">
            <v>1.7453292519943295E-2</v>
          </cell>
        </row>
      </sheetData>
      <sheetData sheetId="19617">
        <row r="1">
          <cell r="J1">
            <v>1.7453292519943295E-2</v>
          </cell>
        </row>
      </sheetData>
      <sheetData sheetId="19618"/>
      <sheetData sheetId="19619"/>
      <sheetData sheetId="19620"/>
      <sheetData sheetId="19621"/>
      <sheetData sheetId="19622"/>
      <sheetData sheetId="19623"/>
      <sheetData sheetId="19624">
        <row r="1">
          <cell r="J1">
            <v>1.7453292519943295E-2</v>
          </cell>
        </row>
      </sheetData>
      <sheetData sheetId="19625">
        <row r="1">
          <cell r="J1">
            <v>1.7453292519943295E-2</v>
          </cell>
        </row>
      </sheetData>
      <sheetData sheetId="19626">
        <row r="1">
          <cell r="J1">
            <v>1.7453292519943295E-2</v>
          </cell>
        </row>
      </sheetData>
      <sheetData sheetId="19627">
        <row r="1">
          <cell r="J1">
            <v>1.7453292519943295E-2</v>
          </cell>
        </row>
      </sheetData>
      <sheetData sheetId="19628"/>
      <sheetData sheetId="19629"/>
      <sheetData sheetId="19630">
        <row r="1">
          <cell r="J1">
            <v>1.7453292519943295E-2</v>
          </cell>
        </row>
      </sheetData>
      <sheetData sheetId="19631">
        <row r="1">
          <cell r="J1">
            <v>1.7453292519943295E-2</v>
          </cell>
        </row>
      </sheetData>
      <sheetData sheetId="19632">
        <row r="1">
          <cell r="J1">
            <v>1.7453292519943295E-2</v>
          </cell>
        </row>
      </sheetData>
      <sheetData sheetId="19633">
        <row r="1">
          <cell r="J1">
            <v>1.7453292519943295E-2</v>
          </cell>
        </row>
      </sheetData>
      <sheetData sheetId="19634">
        <row r="1">
          <cell r="J1">
            <v>1.7453292519943295E-2</v>
          </cell>
        </row>
      </sheetData>
      <sheetData sheetId="19635"/>
      <sheetData sheetId="19636" refreshError="1"/>
      <sheetData sheetId="19637" refreshError="1"/>
      <sheetData sheetId="19638">
        <row r="1">
          <cell r="J1">
            <v>1.7453292519943295E-2</v>
          </cell>
        </row>
      </sheetData>
      <sheetData sheetId="19639">
        <row r="1">
          <cell r="J1">
            <v>1.7453292519943295E-2</v>
          </cell>
        </row>
      </sheetData>
      <sheetData sheetId="19640" refreshError="1"/>
      <sheetData sheetId="19641">
        <row r="1">
          <cell r="J1">
            <v>1.7453292519943295E-2</v>
          </cell>
        </row>
      </sheetData>
      <sheetData sheetId="19642">
        <row r="1">
          <cell r="J1">
            <v>1.7453292519943295E-2</v>
          </cell>
        </row>
      </sheetData>
      <sheetData sheetId="19643">
        <row r="1">
          <cell r="J1">
            <v>1.7453292519943295E-2</v>
          </cell>
        </row>
      </sheetData>
      <sheetData sheetId="19644" refreshError="1"/>
      <sheetData sheetId="19645" refreshError="1"/>
      <sheetData sheetId="19646" refreshError="1"/>
      <sheetData sheetId="19647">
        <row r="1">
          <cell r="J1">
            <v>1.7453292519943295E-2</v>
          </cell>
        </row>
      </sheetData>
      <sheetData sheetId="19648"/>
      <sheetData sheetId="19649">
        <row r="1">
          <cell r="J1">
            <v>1.7453292519943295E-2</v>
          </cell>
        </row>
      </sheetData>
      <sheetData sheetId="19650"/>
      <sheetData sheetId="19651">
        <row r="1">
          <cell r="J1">
            <v>1.7453292519943295E-2</v>
          </cell>
        </row>
      </sheetData>
      <sheetData sheetId="19652"/>
      <sheetData sheetId="19653"/>
      <sheetData sheetId="19654"/>
      <sheetData sheetId="19655">
        <row r="1">
          <cell r="J1">
            <v>1.7453292519943295E-2</v>
          </cell>
        </row>
      </sheetData>
      <sheetData sheetId="19656">
        <row r="1">
          <cell r="J1">
            <v>1.7453292519943295E-2</v>
          </cell>
        </row>
      </sheetData>
      <sheetData sheetId="19657">
        <row r="1">
          <cell r="J1">
            <v>1.7453292519943295E-2</v>
          </cell>
        </row>
      </sheetData>
      <sheetData sheetId="19658">
        <row r="1">
          <cell r="J1">
            <v>1.7453292519943295E-2</v>
          </cell>
        </row>
      </sheetData>
      <sheetData sheetId="19659">
        <row r="1">
          <cell r="J1">
            <v>1.7453292519943295E-2</v>
          </cell>
        </row>
      </sheetData>
      <sheetData sheetId="19660"/>
      <sheetData sheetId="19661">
        <row r="1">
          <cell r="J1">
            <v>1.7453292519943295E-2</v>
          </cell>
        </row>
      </sheetData>
      <sheetData sheetId="19662">
        <row r="1">
          <cell r="J1">
            <v>1.7453292519943295E-2</v>
          </cell>
        </row>
      </sheetData>
      <sheetData sheetId="19663">
        <row r="1">
          <cell r="J1">
            <v>1.7453292519943295E-2</v>
          </cell>
        </row>
      </sheetData>
      <sheetData sheetId="19664">
        <row r="1">
          <cell r="J1">
            <v>1.7453292519943295E-2</v>
          </cell>
        </row>
      </sheetData>
      <sheetData sheetId="19665">
        <row r="1">
          <cell r="J1">
            <v>1.7453292519943295E-2</v>
          </cell>
        </row>
      </sheetData>
      <sheetData sheetId="19666">
        <row r="1">
          <cell r="J1">
            <v>1.7453292519943295E-2</v>
          </cell>
        </row>
      </sheetData>
      <sheetData sheetId="19667" refreshError="1"/>
      <sheetData sheetId="19668" refreshError="1"/>
      <sheetData sheetId="19669">
        <row r="1">
          <cell r="J1">
            <v>1.7453292519943295E-2</v>
          </cell>
        </row>
      </sheetData>
      <sheetData sheetId="19670">
        <row r="1">
          <cell r="J1">
            <v>1.7453292519943295E-2</v>
          </cell>
        </row>
      </sheetData>
      <sheetData sheetId="19671">
        <row r="1">
          <cell r="J1">
            <v>1.7453292519943295E-2</v>
          </cell>
        </row>
      </sheetData>
      <sheetData sheetId="19672" refreshError="1"/>
      <sheetData sheetId="19673">
        <row r="1">
          <cell r="J1">
            <v>1.7453292519943295E-2</v>
          </cell>
        </row>
      </sheetData>
      <sheetData sheetId="19674">
        <row r="1">
          <cell r="J1">
            <v>1.7453292519943295E-2</v>
          </cell>
        </row>
      </sheetData>
      <sheetData sheetId="19675" refreshError="1"/>
      <sheetData sheetId="19676" refreshError="1"/>
      <sheetData sheetId="19677">
        <row r="1">
          <cell r="J1">
            <v>1.7453292519943295E-2</v>
          </cell>
        </row>
      </sheetData>
      <sheetData sheetId="19678">
        <row r="1">
          <cell r="J1">
            <v>1.7453292519943295E-2</v>
          </cell>
        </row>
      </sheetData>
      <sheetData sheetId="19679">
        <row r="1">
          <cell r="J1">
            <v>1.7453292519943295E-2</v>
          </cell>
        </row>
      </sheetData>
      <sheetData sheetId="19680" refreshError="1"/>
      <sheetData sheetId="19681" refreshError="1"/>
      <sheetData sheetId="19682" refreshError="1"/>
      <sheetData sheetId="19683">
        <row r="1">
          <cell r="J1">
            <v>1.7453292519943295E-2</v>
          </cell>
        </row>
      </sheetData>
      <sheetData sheetId="19684">
        <row r="1">
          <cell r="J1">
            <v>1.7453292519943295E-2</v>
          </cell>
        </row>
      </sheetData>
      <sheetData sheetId="19685">
        <row r="1">
          <cell r="J1">
            <v>1.7453292519943295E-2</v>
          </cell>
        </row>
      </sheetData>
      <sheetData sheetId="19686" refreshError="1"/>
      <sheetData sheetId="19687">
        <row r="1">
          <cell r="J1">
            <v>1.7453292519943295E-2</v>
          </cell>
        </row>
      </sheetData>
      <sheetData sheetId="19688" refreshError="1"/>
      <sheetData sheetId="19689" refreshError="1"/>
      <sheetData sheetId="19690"/>
      <sheetData sheetId="19691" refreshError="1"/>
      <sheetData sheetId="19692">
        <row r="1">
          <cell r="J1">
            <v>1.7453292519943295E-2</v>
          </cell>
        </row>
      </sheetData>
      <sheetData sheetId="19693">
        <row r="1">
          <cell r="J1">
            <v>1.7453292519943295E-2</v>
          </cell>
        </row>
      </sheetData>
      <sheetData sheetId="19694"/>
      <sheetData sheetId="19695">
        <row r="1">
          <cell r="J1">
            <v>1.7453292519943295E-2</v>
          </cell>
        </row>
      </sheetData>
      <sheetData sheetId="19696"/>
      <sheetData sheetId="19697"/>
      <sheetData sheetId="19698"/>
      <sheetData sheetId="19699"/>
      <sheetData sheetId="19700">
        <row r="1">
          <cell r="J1">
            <v>1.7453292519943295E-2</v>
          </cell>
        </row>
      </sheetData>
      <sheetData sheetId="19701">
        <row r="1">
          <cell r="J1">
            <v>1.7453292519943295E-2</v>
          </cell>
        </row>
      </sheetData>
      <sheetData sheetId="19702">
        <row r="1">
          <cell r="J1">
            <v>1.7453292519943295E-2</v>
          </cell>
        </row>
      </sheetData>
      <sheetData sheetId="19703">
        <row r="1">
          <cell r="J1">
            <v>1.7453292519943295E-2</v>
          </cell>
        </row>
      </sheetData>
      <sheetData sheetId="19704">
        <row r="1">
          <cell r="J1">
            <v>1.7453292519943295E-2</v>
          </cell>
        </row>
      </sheetData>
      <sheetData sheetId="19705">
        <row r="1">
          <cell r="J1">
            <v>1.7453292519943295E-2</v>
          </cell>
        </row>
      </sheetData>
      <sheetData sheetId="19706"/>
      <sheetData sheetId="19707">
        <row r="1">
          <cell r="J1">
            <v>1.7453292519943295E-2</v>
          </cell>
        </row>
      </sheetData>
      <sheetData sheetId="19708">
        <row r="1">
          <cell r="J1">
            <v>1.7453292519943295E-2</v>
          </cell>
        </row>
      </sheetData>
      <sheetData sheetId="19709">
        <row r="1">
          <cell r="J1">
            <v>1.7453292519943295E-2</v>
          </cell>
        </row>
      </sheetData>
      <sheetData sheetId="19710">
        <row r="1">
          <cell r="J1">
            <v>1.7453292519943295E-2</v>
          </cell>
        </row>
      </sheetData>
      <sheetData sheetId="19711"/>
      <sheetData sheetId="19712">
        <row r="1">
          <cell r="J1">
            <v>1.7453292519943295E-2</v>
          </cell>
        </row>
      </sheetData>
      <sheetData sheetId="19713">
        <row r="1">
          <cell r="J1">
            <v>1.7453292519943295E-2</v>
          </cell>
        </row>
      </sheetData>
      <sheetData sheetId="19714">
        <row r="1">
          <cell r="J1">
            <v>1.7453292519943295E-2</v>
          </cell>
        </row>
      </sheetData>
      <sheetData sheetId="19715" refreshError="1"/>
      <sheetData sheetId="19716" refreshError="1"/>
      <sheetData sheetId="19717">
        <row r="1">
          <cell r="J1">
            <v>1.7453292519943295E-2</v>
          </cell>
        </row>
      </sheetData>
      <sheetData sheetId="19718">
        <row r="1">
          <cell r="J1">
            <v>1.7453292519943295E-2</v>
          </cell>
        </row>
      </sheetData>
      <sheetData sheetId="19719" refreshError="1"/>
      <sheetData sheetId="19720">
        <row r="1">
          <cell r="J1">
            <v>1.7453292519943295E-2</v>
          </cell>
        </row>
      </sheetData>
      <sheetData sheetId="19721">
        <row r="1">
          <cell r="J1">
            <v>1.7453292519943295E-2</v>
          </cell>
        </row>
      </sheetData>
      <sheetData sheetId="19722" refreshError="1"/>
      <sheetData sheetId="19723" refreshError="1"/>
      <sheetData sheetId="19724" refreshError="1"/>
      <sheetData sheetId="19725" refreshError="1"/>
      <sheetData sheetId="19726">
        <row r="1">
          <cell r="J1">
            <v>1.7453292519943295E-2</v>
          </cell>
        </row>
      </sheetData>
      <sheetData sheetId="19727"/>
      <sheetData sheetId="19728">
        <row r="1">
          <cell r="J1">
            <v>1.7453292519943295E-2</v>
          </cell>
        </row>
      </sheetData>
      <sheetData sheetId="19729">
        <row r="1">
          <cell r="J1">
            <v>1.7453292519943295E-2</v>
          </cell>
        </row>
      </sheetData>
      <sheetData sheetId="19730"/>
      <sheetData sheetId="19731"/>
      <sheetData sheetId="19732"/>
      <sheetData sheetId="19733"/>
      <sheetData sheetId="19734">
        <row r="1">
          <cell r="J1">
            <v>1.7453292519943295E-2</v>
          </cell>
        </row>
      </sheetData>
      <sheetData sheetId="19735">
        <row r="1">
          <cell r="J1">
            <v>1.7453292519943295E-2</v>
          </cell>
        </row>
      </sheetData>
      <sheetData sheetId="19736">
        <row r="1">
          <cell r="J1">
            <v>1.7453292519943295E-2</v>
          </cell>
        </row>
      </sheetData>
      <sheetData sheetId="19737">
        <row r="1">
          <cell r="J1">
            <v>1.7453292519943295E-2</v>
          </cell>
        </row>
      </sheetData>
      <sheetData sheetId="19738"/>
      <sheetData sheetId="19739"/>
      <sheetData sheetId="19740">
        <row r="1">
          <cell r="J1">
            <v>1.7453292519943295E-2</v>
          </cell>
        </row>
      </sheetData>
      <sheetData sheetId="19741">
        <row r="1">
          <cell r="J1">
            <v>1.7453292519943295E-2</v>
          </cell>
        </row>
      </sheetData>
      <sheetData sheetId="19742">
        <row r="1">
          <cell r="J1">
            <v>1.7453292519943295E-2</v>
          </cell>
        </row>
      </sheetData>
      <sheetData sheetId="19743">
        <row r="1">
          <cell r="J1">
            <v>1.7453292519943295E-2</v>
          </cell>
        </row>
      </sheetData>
      <sheetData sheetId="19744">
        <row r="1">
          <cell r="J1">
            <v>1.7453292519943295E-2</v>
          </cell>
        </row>
      </sheetData>
      <sheetData sheetId="19745">
        <row r="1">
          <cell r="J1">
            <v>1.7453292519943295E-2</v>
          </cell>
        </row>
      </sheetData>
      <sheetData sheetId="19746" refreshError="1"/>
      <sheetData sheetId="19747" refreshError="1"/>
      <sheetData sheetId="19748">
        <row r="1">
          <cell r="J1">
            <v>1.7453292519943295E-2</v>
          </cell>
        </row>
      </sheetData>
      <sheetData sheetId="19749">
        <row r="1">
          <cell r="J1">
            <v>1.7453292519943295E-2</v>
          </cell>
        </row>
      </sheetData>
      <sheetData sheetId="19750">
        <row r="1">
          <cell r="J1">
            <v>1.7453292519943295E-2</v>
          </cell>
        </row>
      </sheetData>
      <sheetData sheetId="19751" refreshError="1"/>
      <sheetData sheetId="19752"/>
      <sheetData sheetId="19753">
        <row r="1">
          <cell r="J1">
            <v>1.7453292519943295E-2</v>
          </cell>
        </row>
      </sheetData>
      <sheetData sheetId="19754">
        <row r="1">
          <cell r="J1">
            <v>1.7453292519943295E-2</v>
          </cell>
        </row>
      </sheetData>
      <sheetData sheetId="19755">
        <row r="1">
          <cell r="J1">
            <v>1.7453292519943295E-2</v>
          </cell>
        </row>
      </sheetData>
      <sheetData sheetId="19756" refreshError="1"/>
      <sheetData sheetId="19757" refreshError="1"/>
      <sheetData sheetId="19758" refreshError="1"/>
      <sheetData sheetId="19759">
        <row r="1">
          <cell r="J1">
            <v>1.7453292519943295E-2</v>
          </cell>
        </row>
      </sheetData>
      <sheetData sheetId="19760">
        <row r="1">
          <cell r="J1">
            <v>1.7453292519943295E-2</v>
          </cell>
        </row>
      </sheetData>
      <sheetData sheetId="19761" refreshError="1"/>
      <sheetData sheetId="19762">
        <row r="1">
          <cell r="J1">
            <v>1.7453292519943295E-2</v>
          </cell>
        </row>
      </sheetData>
      <sheetData sheetId="19763" refreshError="1"/>
      <sheetData sheetId="19764" refreshError="1"/>
      <sheetData sheetId="19765"/>
      <sheetData sheetId="19766"/>
      <sheetData sheetId="19767">
        <row r="1">
          <cell r="J1">
            <v>1.7453292519943295E-2</v>
          </cell>
        </row>
      </sheetData>
      <sheetData sheetId="19768">
        <row r="1">
          <cell r="J1">
            <v>1.7453292519943295E-2</v>
          </cell>
        </row>
      </sheetData>
      <sheetData sheetId="19769"/>
      <sheetData sheetId="19770">
        <row r="1">
          <cell r="J1">
            <v>1.7453292519943295E-2</v>
          </cell>
        </row>
      </sheetData>
      <sheetData sheetId="19771"/>
      <sheetData sheetId="19772"/>
      <sheetData sheetId="19773"/>
      <sheetData sheetId="19774">
        <row r="1">
          <cell r="J1">
            <v>1.7453292519943295E-2</v>
          </cell>
        </row>
      </sheetData>
      <sheetData sheetId="19775">
        <row r="1">
          <cell r="J1">
            <v>1.7453292519943295E-2</v>
          </cell>
        </row>
      </sheetData>
      <sheetData sheetId="19776">
        <row r="1">
          <cell r="J1">
            <v>1.7453292519943295E-2</v>
          </cell>
        </row>
      </sheetData>
      <sheetData sheetId="19777">
        <row r="1">
          <cell r="J1">
            <v>1.7453292519943295E-2</v>
          </cell>
        </row>
      </sheetData>
      <sheetData sheetId="19778"/>
      <sheetData sheetId="19779">
        <row r="1">
          <cell r="J1">
            <v>1.7453292519943295E-2</v>
          </cell>
        </row>
      </sheetData>
      <sheetData sheetId="19780">
        <row r="1">
          <cell r="J1">
            <v>1.7453292519943295E-2</v>
          </cell>
        </row>
      </sheetData>
      <sheetData sheetId="19781">
        <row r="1">
          <cell r="J1">
            <v>1.7453292519943295E-2</v>
          </cell>
        </row>
      </sheetData>
      <sheetData sheetId="19782">
        <row r="1">
          <cell r="J1">
            <v>1.7453292519943295E-2</v>
          </cell>
        </row>
      </sheetData>
      <sheetData sheetId="19783"/>
      <sheetData sheetId="19784"/>
      <sheetData sheetId="19785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>
        <row r="1">
          <cell r="J1">
            <v>1.7453292519943295E-2</v>
          </cell>
        </row>
      </sheetData>
      <sheetData sheetId="19793">
        <row r="1">
          <cell r="J1">
            <v>1.7453292519943295E-2</v>
          </cell>
        </row>
      </sheetData>
      <sheetData sheetId="19794" refreshError="1"/>
      <sheetData sheetId="19795" refreshError="1"/>
      <sheetData sheetId="19796" refreshError="1"/>
      <sheetData sheetId="19797">
        <row r="1">
          <cell r="J1">
            <v>1.7453292519943295E-2</v>
          </cell>
        </row>
      </sheetData>
      <sheetData sheetId="19798" refreshError="1"/>
      <sheetData sheetId="19799" refreshError="1"/>
      <sheetData sheetId="19800">
        <row r="1">
          <cell r="J1">
            <v>1.7453292519943295E-2</v>
          </cell>
        </row>
      </sheetData>
      <sheetData sheetId="19801">
        <row r="1">
          <cell r="J1">
            <v>1.7453292519943295E-2</v>
          </cell>
        </row>
      </sheetData>
      <sheetData sheetId="19802">
        <row r="1">
          <cell r="J1">
            <v>1.7453292519943295E-2</v>
          </cell>
        </row>
      </sheetData>
      <sheetData sheetId="19803" refreshError="1"/>
      <sheetData sheetId="19804">
        <row r="1">
          <cell r="J1">
            <v>1.7453292519943295E-2</v>
          </cell>
        </row>
      </sheetData>
      <sheetData sheetId="19805">
        <row r="1">
          <cell r="J1">
            <v>1.7453292519943295E-2</v>
          </cell>
        </row>
      </sheetData>
      <sheetData sheetId="19806">
        <row r="1">
          <cell r="J1">
            <v>1.7453292519943295E-2</v>
          </cell>
        </row>
      </sheetData>
      <sheetData sheetId="19807" refreshError="1"/>
      <sheetData sheetId="19808" refreshError="1"/>
      <sheetData sheetId="19809" refreshError="1"/>
      <sheetData sheetId="19810" refreshError="1"/>
      <sheetData sheetId="19811">
        <row r="1">
          <cell r="J1">
            <v>1.7453292519943295E-2</v>
          </cell>
        </row>
      </sheetData>
      <sheetData sheetId="19812" refreshError="1"/>
      <sheetData sheetId="19813" refreshError="1"/>
      <sheetData sheetId="19814">
        <row r="1">
          <cell r="J1">
            <v>1.7453292519943295E-2</v>
          </cell>
        </row>
      </sheetData>
      <sheetData sheetId="19815"/>
      <sheetData sheetId="19816"/>
      <sheetData sheetId="19817">
        <row r="1">
          <cell r="J1">
            <v>1.7453292519943295E-2</v>
          </cell>
        </row>
      </sheetData>
      <sheetData sheetId="19818"/>
      <sheetData sheetId="19819">
        <row r="1">
          <cell r="J1">
            <v>1.7453292519943295E-2</v>
          </cell>
        </row>
      </sheetData>
      <sheetData sheetId="19820"/>
      <sheetData sheetId="19821"/>
      <sheetData sheetId="19822">
        <row r="1">
          <cell r="J1">
            <v>1.7453292519943295E-2</v>
          </cell>
        </row>
      </sheetData>
      <sheetData sheetId="19823"/>
      <sheetData sheetId="19824">
        <row r="1">
          <cell r="J1">
            <v>1.7453292519943295E-2</v>
          </cell>
        </row>
      </sheetData>
      <sheetData sheetId="19825">
        <row r="1">
          <cell r="J1">
            <v>1.7453292519943295E-2</v>
          </cell>
        </row>
      </sheetData>
      <sheetData sheetId="19826">
        <row r="1">
          <cell r="J1">
            <v>1.7453292519943295E-2</v>
          </cell>
        </row>
      </sheetData>
      <sheetData sheetId="19827">
        <row r="1">
          <cell r="J1">
            <v>1.7453292519943295E-2</v>
          </cell>
        </row>
      </sheetData>
      <sheetData sheetId="19828"/>
      <sheetData sheetId="19829">
        <row r="1">
          <cell r="J1">
            <v>1.7453292519943295E-2</v>
          </cell>
        </row>
      </sheetData>
      <sheetData sheetId="19830">
        <row r="1">
          <cell r="J1">
            <v>1.7453292519943295E-2</v>
          </cell>
        </row>
      </sheetData>
      <sheetData sheetId="19831">
        <row r="1">
          <cell r="J1">
            <v>1.7453292519943295E-2</v>
          </cell>
        </row>
      </sheetData>
      <sheetData sheetId="19832">
        <row r="1">
          <cell r="J1">
            <v>1.7453292519943295E-2</v>
          </cell>
        </row>
      </sheetData>
      <sheetData sheetId="19833"/>
      <sheetData sheetId="19834">
        <row r="1">
          <cell r="J1">
            <v>1.7453292519943295E-2</v>
          </cell>
        </row>
      </sheetData>
      <sheetData sheetId="19835">
        <row r="1">
          <cell r="J1">
            <v>1.7453292519943295E-2</v>
          </cell>
        </row>
      </sheetData>
      <sheetData sheetId="19836">
        <row r="1">
          <cell r="J1">
            <v>1.7453292519943295E-2</v>
          </cell>
        </row>
      </sheetData>
      <sheetData sheetId="19837">
        <row r="1">
          <cell r="J1">
            <v>1.7453292519943295E-2</v>
          </cell>
        </row>
      </sheetData>
      <sheetData sheetId="19838">
        <row r="1">
          <cell r="J1">
            <v>1.7453292519943295E-2</v>
          </cell>
        </row>
      </sheetData>
      <sheetData sheetId="19839">
        <row r="1">
          <cell r="J1">
            <v>1.7453292519943295E-2</v>
          </cell>
        </row>
      </sheetData>
      <sheetData sheetId="19840" refreshError="1"/>
      <sheetData sheetId="19841" refreshError="1"/>
      <sheetData sheetId="19842">
        <row r="1">
          <cell r="J1">
            <v>1.7453292519943295E-2</v>
          </cell>
        </row>
      </sheetData>
      <sheetData sheetId="19843">
        <row r="1">
          <cell r="J1">
            <v>1.7453292519943295E-2</v>
          </cell>
        </row>
      </sheetData>
      <sheetData sheetId="19844">
        <row r="1">
          <cell r="J1">
            <v>1.7453292519943295E-2</v>
          </cell>
        </row>
      </sheetData>
      <sheetData sheetId="19845">
        <row r="1">
          <cell r="J1">
            <v>1.7453292519943295E-2</v>
          </cell>
        </row>
      </sheetData>
      <sheetData sheetId="19846" refreshError="1"/>
      <sheetData sheetId="19847">
        <row r="1">
          <cell r="J1">
            <v>1.7453292519943295E-2</v>
          </cell>
        </row>
      </sheetData>
      <sheetData sheetId="19848">
        <row r="1">
          <cell r="J1">
            <v>1.7453292519943295E-2</v>
          </cell>
        </row>
      </sheetData>
      <sheetData sheetId="19849" refreshError="1"/>
      <sheetData sheetId="19850" refreshError="1"/>
      <sheetData sheetId="19851" refreshError="1"/>
      <sheetData sheetId="19852" refreshError="1"/>
      <sheetData sheetId="19853">
        <row r="1">
          <cell r="J1">
            <v>1.7453292519943295E-2</v>
          </cell>
        </row>
      </sheetData>
      <sheetData sheetId="19854" refreshError="1"/>
      <sheetData sheetId="19855">
        <row r="1">
          <cell r="J1">
            <v>1.7453292519943295E-2</v>
          </cell>
        </row>
      </sheetData>
      <sheetData sheetId="19856" refreshError="1"/>
      <sheetData sheetId="19857" refreshError="1"/>
      <sheetData sheetId="19858">
        <row r="1">
          <cell r="J1">
            <v>1.7453292519943295E-2</v>
          </cell>
        </row>
      </sheetData>
      <sheetData sheetId="19859">
        <row r="1">
          <cell r="J1">
            <v>1.7453292519943295E-2</v>
          </cell>
        </row>
      </sheetData>
      <sheetData sheetId="19860" refreshError="1"/>
      <sheetData sheetId="19861">
        <row r="1">
          <cell r="J1">
            <v>1.7453292519943295E-2</v>
          </cell>
        </row>
      </sheetData>
      <sheetData sheetId="19862">
        <row r="1">
          <cell r="J1">
            <v>1.7453292519943295E-2</v>
          </cell>
        </row>
      </sheetData>
      <sheetData sheetId="19863" refreshError="1"/>
      <sheetData sheetId="19864" refreshError="1"/>
      <sheetData sheetId="19865">
        <row r="1">
          <cell r="J1">
            <v>1.7453292519943295E-2</v>
          </cell>
        </row>
      </sheetData>
      <sheetData sheetId="19866">
        <row r="1">
          <cell r="J1">
            <v>1.7453292519943295E-2</v>
          </cell>
        </row>
      </sheetData>
      <sheetData sheetId="19867">
        <row r="1">
          <cell r="J1">
            <v>1.7453292519943295E-2</v>
          </cell>
        </row>
      </sheetData>
      <sheetData sheetId="19868">
        <row r="1">
          <cell r="J1">
            <v>1.7453292519943295E-2</v>
          </cell>
        </row>
      </sheetData>
      <sheetData sheetId="19869" refreshError="1"/>
      <sheetData sheetId="19870" refreshError="1"/>
      <sheetData sheetId="19871">
        <row r="1">
          <cell r="J1">
            <v>1.7453292519943295E-2</v>
          </cell>
        </row>
      </sheetData>
      <sheetData sheetId="19872" refreshError="1"/>
      <sheetData sheetId="19873">
        <row r="1">
          <cell r="J1">
            <v>1.7453292519943295E-2</v>
          </cell>
        </row>
      </sheetData>
      <sheetData sheetId="19874" refreshError="1"/>
      <sheetData sheetId="19875">
        <row r="1">
          <cell r="J1">
            <v>1.7453292519943295E-2</v>
          </cell>
        </row>
      </sheetData>
      <sheetData sheetId="19876" refreshError="1"/>
      <sheetData sheetId="19877">
        <row r="1">
          <cell r="J1">
            <v>1.7453292519943295E-2</v>
          </cell>
        </row>
      </sheetData>
      <sheetData sheetId="19878" refreshError="1"/>
      <sheetData sheetId="19879">
        <row r="1">
          <cell r="J1">
            <v>1.7453292519943295E-2</v>
          </cell>
        </row>
      </sheetData>
      <sheetData sheetId="19880">
        <row r="1">
          <cell r="J1">
            <v>1.7453292519943295E-2</v>
          </cell>
        </row>
      </sheetData>
      <sheetData sheetId="19881" refreshError="1"/>
      <sheetData sheetId="19882">
        <row r="1">
          <cell r="J1">
            <v>1.7453292519943295E-2</v>
          </cell>
        </row>
      </sheetData>
      <sheetData sheetId="19883" refreshError="1"/>
      <sheetData sheetId="19884" refreshError="1"/>
      <sheetData sheetId="19885" refreshError="1"/>
      <sheetData sheetId="19886" refreshError="1"/>
      <sheetData sheetId="19887">
        <row r="1">
          <cell r="J1">
            <v>1.7453292519943295E-2</v>
          </cell>
        </row>
      </sheetData>
      <sheetData sheetId="19888">
        <row r="1">
          <cell r="J1">
            <v>1.7453292519943295E-2</v>
          </cell>
        </row>
      </sheetData>
      <sheetData sheetId="19889">
        <row r="1">
          <cell r="J1">
            <v>1.7453292519943295E-2</v>
          </cell>
        </row>
      </sheetData>
      <sheetData sheetId="19890"/>
      <sheetData sheetId="19891">
        <row r="1">
          <cell r="J1">
            <v>1.7453292519943295E-2</v>
          </cell>
        </row>
      </sheetData>
      <sheetData sheetId="19892">
        <row r="1">
          <cell r="J1">
            <v>1.7453292519943295E-2</v>
          </cell>
        </row>
      </sheetData>
      <sheetData sheetId="19893">
        <row r="1">
          <cell r="J1">
            <v>1.7453292519943295E-2</v>
          </cell>
        </row>
      </sheetData>
      <sheetData sheetId="19894">
        <row r="1">
          <cell r="J1">
            <v>1.7453292519943295E-2</v>
          </cell>
        </row>
      </sheetData>
      <sheetData sheetId="19895">
        <row r="1">
          <cell r="J1">
            <v>1.7453292519943295E-2</v>
          </cell>
        </row>
      </sheetData>
      <sheetData sheetId="19896">
        <row r="1">
          <cell r="J1">
            <v>1.7453292519943295E-2</v>
          </cell>
        </row>
      </sheetData>
      <sheetData sheetId="19897">
        <row r="1">
          <cell r="J1">
            <v>1.7453292519943295E-2</v>
          </cell>
        </row>
      </sheetData>
      <sheetData sheetId="19898"/>
      <sheetData sheetId="19899">
        <row r="1">
          <cell r="J1">
            <v>1.7453292519943295E-2</v>
          </cell>
        </row>
      </sheetData>
      <sheetData sheetId="19900">
        <row r="1">
          <cell r="J1">
            <v>1.7453292519943295E-2</v>
          </cell>
        </row>
      </sheetData>
      <sheetData sheetId="19901">
        <row r="1">
          <cell r="J1">
            <v>1.7453292519943295E-2</v>
          </cell>
        </row>
      </sheetData>
      <sheetData sheetId="19902">
        <row r="1">
          <cell r="J1">
            <v>1.7453292519943295E-2</v>
          </cell>
        </row>
      </sheetData>
      <sheetData sheetId="19903">
        <row r="1">
          <cell r="J1">
            <v>1.7453292519943295E-2</v>
          </cell>
        </row>
      </sheetData>
      <sheetData sheetId="19904">
        <row r="1">
          <cell r="J1">
            <v>1.7453292519943295E-2</v>
          </cell>
        </row>
      </sheetData>
      <sheetData sheetId="19905">
        <row r="1">
          <cell r="J1">
            <v>1.7453292519943295E-2</v>
          </cell>
        </row>
      </sheetData>
      <sheetData sheetId="19906">
        <row r="1">
          <cell r="J1">
            <v>1.7453292519943295E-2</v>
          </cell>
        </row>
      </sheetData>
      <sheetData sheetId="19907">
        <row r="1">
          <cell r="J1">
            <v>1.7453292519943295E-2</v>
          </cell>
        </row>
      </sheetData>
      <sheetData sheetId="19908">
        <row r="1">
          <cell r="J1">
            <v>1.7453292519943295E-2</v>
          </cell>
        </row>
      </sheetData>
      <sheetData sheetId="19909" refreshError="1"/>
      <sheetData sheetId="19910">
        <row r="1">
          <cell r="J1">
            <v>1.7453292519943295E-2</v>
          </cell>
        </row>
      </sheetData>
      <sheetData sheetId="19911" refreshError="1"/>
      <sheetData sheetId="19912">
        <row r="1">
          <cell r="J1">
            <v>1.7453292519943295E-2</v>
          </cell>
        </row>
      </sheetData>
      <sheetData sheetId="19913">
        <row r="1">
          <cell r="J1">
            <v>1.7453292519943295E-2</v>
          </cell>
        </row>
      </sheetData>
      <sheetData sheetId="19914">
        <row r="1">
          <cell r="J1">
            <v>1.7453292519943295E-2</v>
          </cell>
        </row>
      </sheetData>
      <sheetData sheetId="19915" refreshError="1"/>
      <sheetData sheetId="19916">
        <row r="1">
          <cell r="J1">
            <v>1.7453292519943295E-2</v>
          </cell>
        </row>
      </sheetData>
      <sheetData sheetId="19917">
        <row r="1">
          <cell r="J1">
            <v>1.7453292519943295E-2</v>
          </cell>
        </row>
      </sheetData>
      <sheetData sheetId="19918">
        <row r="1">
          <cell r="J1">
            <v>1.7453292519943295E-2</v>
          </cell>
        </row>
      </sheetData>
      <sheetData sheetId="19919">
        <row r="1">
          <cell r="J1">
            <v>1.7453292519943295E-2</v>
          </cell>
        </row>
      </sheetData>
      <sheetData sheetId="19920">
        <row r="1">
          <cell r="J1">
            <v>1.7453292519943295E-2</v>
          </cell>
        </row>
      </sheetData>
      <sheetData sheetId="19921" refreshError="1"/>
      <sheetData sheetId="19922" refreshError="1"/>
      <sheetData sheetId="19923" refreshError="1"/>
      <sheetData sheetId="19924">
        <row r="1">
          <cell r="J1">
            <v>1.7453292519943295E-2</v>
          </cell>
        </row>
      </sheetData>
      <sheetData sheetId="19925" refreshError="1"/>
      <sheetData sheetId="19926">
        <row r="1">
          <cell r="J1">
            <v>1.7453292519943295E-2</v>
          </cell>
        </row>
      </sheetData>
      <sheetData sheetId="19927">
        <row r="1">
          <cell r="J1">
            <v>1.7453292519943295E-2</v>
          </cell>
        </row>
      </sheetData>
      <sheetData sheetId="19928">
        <row r="1">
          <cell r="J1">
            <v>1.7453292519943295E-2</v>
          </cell>
        </row>
      </sheetData>
      <sheetData sheetId="19929" refreshError="1"/>
      <sheetData sheetId="19930" refreshError="1"/>
      <sheetData sheetId="19931" refreshError="1"/>
      <sheetData sheetId="19932" refreshError="1"/>
      <sheetData sheetId="19933">
        <row r="1">
          <cell r="J1">
            <v>1.7453292519943295E-2</v>
          </cell>
        </row>
      </sheetData>
      <sheetData sheetId="19934">
        <row r="1">
          <cell r="J1">
            <v>1.7453292519943295E-2</v>
          </cell>
        </row>
      </sheetData>
      <sheetData sheetId="19935">
        <row r="1">
          <cell r="J1">
            <v>1.7453292519943295E-2</v>
          </cell>
        </row>
      </sheetData>
      <sheetData sheetId="19936"/>
      <sheetData sheetId="19937">
        <row r="1">
          <cell r="J1">
            <v>1.7453292519943295E-2</v>
          </cell>
        </row>
      </sheetData>
      <sheetData sheetId="19938">
        <row r="1">
          <cell r="J1">
            <v>1.7453292519943295E-2</v>
          </cell>
        </row>
      </sheetData>
      <sheetData sheetId="19939">
        <row r="1">
          <cell r="J1">
            <v>1.7453292519943295E-2</v>
          </cell>
        </row>
      </sheetData>
      <sheetData sheetId="19940">
        <row r="1">
          <cell r="J1">
            <v>1.7453292519943295E-2</v>
          </cell>
        </row>
      </sheetData>
      <sheetData sheetId="19941">
        <row r="1">
          <cell r="J1">
            <v>1.7453292519943295E-2</v>
          </cell>
        </row>
      </sheetData>
      <sheetData sheetId="19942"/>
      <sheetData sheetId="19943">
        <row r="1">
          <cell r="J1">
            <v>1.7453292519943295E-2</v>
          </cell>
        </row>
      </sheetData>
      <sheetData sheetId="19944">
        <row r="1">
          <cell r="J1">
            <v>1.7453292519943295E-2</v>
          </cell>
        </row>
      </sheetData>
      <sheetData sheetId="19945">
        <row r="1">
          <cell r="J1">
            <v>1.7453292519943295E-2</v>
          </cell>
        </row>
      </sheetData>
      <sheetData sheetId="19946">
        <row r="1">
          <cell r="J1">
            <v>1.7453292519943295E-2</v>
          </cell>
        </row>
      </sheetData>
      <sheetData sheetId="19947"/>
      <sheetData sheetId="19948">
        <row r="1">
          <cell r="J1">
            <v>1.7453292519943295E-2</v>
          </cell>
        </row>
      </sheetData>
      <sheetData sheetId="19949"/>
      <sheetData sheetId="19950">
        <row r="1">
          <cell r="J1">
            <v>1.7453292519943295E-2</v>
          </cell>
        </row>
      </sheetData>
      <sheetData sheetId="19951">
        <row r="1">
          <cell r="J1">
            <v>1.7453292519943295E-2</v>
          </cell>
        </row>
      </sheetData>
      <sheetData sheetId="19952">
        <row r="1">
          <cell r="J1">
            <v>1.7453292519943295E-2</v>
          </cell>
        </row>
      </sheetData>
      <sheetData sheetId="19953">
        <row r="1">
          <cell r="J1">
            <v>1.7453292519943295E-2</v>
          </cell>
        </row>
      </sheetData>
      <sheetData sheetId="19954"/>
      <sheetData sheetId="19955"/>
      <sheetData sheetId="19956"/>
      <sheetData sheetId="19957">
        <row r="1">
          <cell r="J1">
            <v>1.7453292519943295E-2</v>
          </cell>
        </row>
      </sheetData>
      <sheetData sheetId="19958">
        <row r="1">
          <cell r="J1">
            <v>1.7453292519943295E-2</v>
          </cell>
        </row>
      </sheetData>
      <sheetData sheetId="19959">
        <row r="1">
          <cell r="J1">
            <v>1.7453292519943295E-2</v>
          </cell>
        </row>
      </sheetData>
      <sheetData sheetId="19960" refreshError="1"/>
      <sheetData sheetId="19961" refreshError="1"/>
      <sheetData sheetId="19962">
        <row r="1">
          <cell r="J1">
            <v>1.7453292519943295E-2</v>
          </cell>
        </row>
      </sheetData>
      <sheetData sheetId="19963" refreshError="1"/>
      <sheetData sheetId="19964">
        <row r="1">
          <cell r="J1">
            <v>1.7453292519943295E-2</v>
          </cell>
        </row>
      </sheetData>
      <sheetData sheetId="19965">
        <row r="1">
          <cell r="J1">
            <v>1.7453292519943295E-2</v>
          </cell>
        </row>
      </sheetData>
      <sheetData sheetId="19966">
        <row r="1">
          <cell r="J1">
            <v>1.7453292519943295E-2</v>
          </cell>
        </row>
      </sheetData>
      <sheetData sheetId="19967" refreshError="1"/>
      <sheetData sheetId="19968" refreshError="1"/>
      <sheetData sheetId="19969">
        <row r="1">
          <cell r="J1">
            <v>1.7453292519943295E-2</v>
          </cell>
        </row>
      </sheetData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>
        <row r="1">
          <cell r="J1">
            <v>1.7453292519943295E-2</v>
          </cell>
        </row>
      </sheetData>
      <sheetData sheetId="19976">
        <row r="1">
          <cell r="J1">
            <v>1.7453292519943295E-2</v>
          </cell>
        </row>
      </sheetData>
      <sheetData sheetId="19977">
        <row r="1">
          <cell r="J1">
            <v>1.7453292519943295E-2</v>
          </cell>
        </row>
      </sheetData>
      <sheetData sheetId="19978">
        <row r="1">
          <cell r="J1">
            <v>1.7453292519943295E-2</v>
          </cell>
        </row>
      </sheetData>
      <sheetData sheetId="19979">
        <row r="1">
          <cell r="J1">
            <v>1.7453292519943295E-2</v>
          </cell>
        </row>
      </sheetData>
      <sheetData sheetId="19980">
        <row r="1">
          <cell r="J1">
            <v>1.7453292519943295E-2</v>
          </cell>
        </row>
      </sheetData>
      <sheetData sheetId="19981"/>
      <sheetData sheetId="19982">
        <row r="1">
          <cell r="J1">
            <v>1.7453292519943295E-2</v>
          </cell>
        </row>
      </sheetData>
      <sheetData sheetId="19983">
        <row r="1">
          <cell r="J1">
            <v>1.7453292519943295E-2</v>
          </cell>
        </row>
      </sheetData>
      <sheetData sheetId="19984">
        <row r="1">
          <cell r="J1">
            <v>1.7453292519943295E-2</v>
          </cell>
        </row>
      </sheetData>
      <sheetData sheetId="19985">
        <row r="1">
          <cell r="J1">
            <v>1.7453292519943295E-2</v>
          </cell>
        </row>
      </sheetData>
      <sheetData sheetId="19986"/>
      <sheetData sheetId="19987"/>
      <sheetData sheetId="19988">
        <row r="1">
          <cell r="J1">
            <v>1.7453292519943295E-2</v>
          </cell>
        </row>
      </sheetData>
      <sheetData sheetId="19989"/>
      <sheetData sheetId="19990">
        <row r="1">
          <cell r="J1">
            <v>1.7453292519943295E-2</v>
          </cell>
        </row>
      </sheetData>
      <sheetData sheetId="19991">
        <row r="1">
          <cell r="J1">
            <v>1.7453292519943295E-2</v>
          </cell>
        </row>
      </sheetData>
      <sheetData sheetId="19992">
        <row r="1">
          <cell r="J1">
            <v>1.7453292519943295E-2</v>
          </cell>
        </row>
      </sheetData>
      <sheetData sheetId="19993">
        <row r="1">
          <cell r="J1">
            <v>1.7453292519943295E-2</v>
          </cell>
        </row>
      </sheetData>
      <sheetData sheetId="19994">
        <row r="1">
          <cell r="J1">
            <v>1.7453292519943295E-2</v>
          </cell>
        </row>
      </sheetData>
      <sheetData sheetId="19995">
        <row r="1">
          <cell r="J1">
            <v>1.7453292519943295E-2</v>
          </cell>
        </row>
      </sheetData>
      <sheetData sheetId="19996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>
        <row r="1">
          <cell r="J1">
            <v>1.7453292519943295E-2</v>
          </cell>
        </row>
      </sheetData>
      <sheetData sheetId="20005">
        <row r="1">
          <cell r="J1">
            <v>1.7453292519943295E-2</v>
          </cell>
        </row>
      </sheetData>
      <sheetData sheetId="20006">
        <row r="1">
          <cell r="J1">
            <v>1.7453292519943295E-2</v>
          </cell>
        </row>
      </sheetData>
      <sheetData sheetId="20007" refreshError="1"/>
      <sheetData sheetId="20008" refreshError="1"/>
      <sheetData sheetId="20009" refreshError="1"/>
      <sheetData sheetId="20010">
        <row r="1">
          <cell r="J1">
            <v>1.7453292519943295E-2</v>
          </cell>
        </row>
      </sheetData>
      <sheetData sheetId="20011" refreshError="1"/>
      <sheetData sheetId="20012">
        <row r="1">
          <cell r="J1">
            <v>1.7453292519943295E-2</v>
          </cell>
        </row>
      </sheetData>
      <sheetData sheetId="20013">
        <row r="1">
          <cell r="J1">
            <v>1.7453292519943295E-2</v>
          </cell>
        </row>
      </sheetData>
      <sheetData sheetId="20014">
        <row r="1">
          <cell r="J1">
            <v>1.7453292519943295E-2</v>
          </cell>
        </row>
      </sheetData>
      <sheetData sheetId="20015" refreshError="1"/>
      <sheetData sheetId="20016">
        <row r="1">
          <cell r="J1">
            <v>1.7453292519943295E-2</v>
          </cell>
        </row>
      </sheetData>
      <sheetData sheetId="20017" refreshError="1"/>
      <sheetData sheetId="20018" refreshError="1"/>
      <sheetData sheetId="20019" refreshError="1"/>
      <sheetData sheetId="20020" refreshError="1"/>
      <sheetData sheetId="20021">
        <row r="1">
          <cell r="J1">
            <v>1.7453292519943295E-2</v>
          </cell>
        </row>
      </sheetData>
      <sheetData sheetId="20022">
        <row r="1">
          <cell r="J1">
            <v>1.7453292519943295E-2</v>
          </cell>
        </row>
      </sheetData>
      <sheetData sheetId="20023">
        <row r="1">
          <cell r="J1">
            <v>1.7453292519943295E-2</v>
          </cell>
        </row>
      </sheetData>
      <sheetData sheetId="20024">
        <row r="1">
          <cell r="J1">
            <v>1.7453292519943295E-2</v>
          </cell>
        </row>
      </sheetData>
      <sheetData sheetId="20025">
        <row r="1">
          <cell r="J1">
            <v>1.7453292519943295E-2</v>
          </cell>
        </row>
      </sheetData>
      <sheetData sheetId="20026">
        <row r="1">
          <cell r="J1">
            <v>1.7453292519943295E-2</v>
          </cell>
        </row>
      </sheetData>
      <sheetData sheetId="20027">
        <row r="1">
          <cell r="J1">
            <v>1.7453292519943295E-2</v>
          </cell>
        </row>
      </sheetData>
      <sheetData sheetId="20028">
        <row r="1">
          <cell r="J1">
            <v>1.7453292519943295E-2</v>
          </cell>
        </row>
      </sheetData>
      <sheetData sheetId="20029">
        <row r="1">
          <cell r="J1">
            <v>1.7453292519943295E-2</v>
          </cell>
        </row>
      </sheetData>
      <sheetData sheetId="20030">
        <row r="1">
          <cell r="J1">
            <v>1.7453292519943295E-2</v>
          </cell>
        </row>
      </sheetData>
      <sheetData sheetId="20031">
        <row r="1">
          <cell r="J1">
            <v>1.7453292519943295E-2</v>
          </cell>
        </row>
      </sheetData>
      <sheetData sheetId="20032">
        <row r="1">
          <cell r="J1">
            <v>1.7453292519943295E-2</v>
          </cell>
        </row>
      </sheetData>
      <sheetData sheetId="20033"/>
      <sheetData sheetId="20034">
        <row r="1">
          <cell r="J1">
            <v>1.7453292519943295E-2</v>
          </cell>
        </row>
      </sheetData>
      <sheetData sheetId="20035">
        <row r="1">
          <cell r="J1">
            <v>1.7453292519943295E-2</v>
          </cell>
        </row>
      </sheetData>
      <sheetData sheetId="20036">
        <row r="1">
          <cell r="J1">
            <v>1.7453292519943295E-2</v>
          </cell>
        </row>
      </sheetData>
      <sheetData sheetId="20037">
        <row r="1">
          <cell r="J1">
            <v>1.7453292519943295E-2</v>
          </cell>
        </row>
      </sheetData>
      <sheetData sheetId="20038" refreshError="1"/>
      <sheetData sheetId="20039" refreshError="1"/>
      <sheetData sheetId="20040">
        <row r="1">
          <cell r="J1">
            <v>1.7453292519943295E-2</v>
          </cell>
        </row>
      </sheetData>
      <sheetData sheetId="20041">
        <row r="1">
          <cell r="J1">
            <v>1.7453292519943295E-2</v>
          </cell>
        </row>
      </sheetData>
      <sheetData sheetId="20042" refreshError="1"/>
      <sheetData sheetId="20043">
        <row r="1">
          <cell r="J1">
            <v>1.7453292519943295E-2</v>
          </cell>
        </row>
      </sheetData>
      <sheetData sheetId="20044">
        <row r="1">
          <cell r="J1">
            <v>1.7453292519943295E-2</v>
          </cell>
        </row>
      </sheetData>
      <sheetData sheetId="20045" refreshError="1"/>
      <sheetData sheetId="20046" refreshError="1"/>
      <sheetData sheetId="20047" refreshError="1"/>
      <sheetData sheetId="20048" refreshError="1"/>
      <sheetData sheetId="20049">
        <row r="1">
          <cell r="J1">
            <v>1.7453292519943295E-2</v>
          </cell>
        </row>
      </sheetData>
      <sheetData sheetId="20050" refreshError="1"/>
      <sheetData sheetId="20051">
        <row r="1">
          <cell r="J1">
            <v>1.7453292519943295E-2</v>
          </cell>
        </row>
      </sheetData>
      <sheetData sheetId="20052">
        <row r="1">
          <cell r="J1">
            <v>1.7453292519943295E-2</v>
          </cell>
        </row>
      </sheetData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>
        <row r="1">
          <cell r="J1">
            <v>1.7453292519943295E-2</v>
          </cell>
        </row>
      </sheetData>
      <sheetData sheetId="20059" refreshError="1"/>
      <sheetData sheetId="20060">
        <row r="1">
          <cell r="J1">
            <v>1.7453292519943295E-2</v>
          </cell>
        </row>
      </sheetData>
      <sheetData sheetId="20061">
        <row r="1">
          <cell r="J1">
            <v>1.7453292519943295E-2</v>
          </cell>
        </row>
      </sheetData>
      <sheetData sheetId="20062">
        <row r="1">
          <cell r="J1">
            <v>1.7453292519943295E-2</v>
          </cell>
        </row>
      </sheetData>
      <sheetData sheetId="20063">
        <row r="1">
          <cell r="J1">
            <v>1.7453292519943295E-2</v>
          </cell>
        </row>
      </sheetData>
      <sheetData sheetId="20064">
        <row r="1">
          <cell r="J1">
            <v>1.7453292519943295E-2</v>
          </cell>
        </row>
      </sheetData>
      <sheetData sheetId="20065" refreshError="1"/>
      <sheetData sheetId="20066" refreshError="1"/>
      <sheetData sheetId="20067">
        <row r="2">
          <cell r="B2">
            <v>1</v>
          </cell>
        </row>
      </sheetData>
      <sheetData sheetId="20068" refreshError="1"/>
      <sheetData sheetId="20069" refreshError="1"/>
      <sheetData sheetId="20070">
        <row r="1">
          <cell r="J1">
            <v>1.7453292519943295E-2</v>
          </cell>
        </row>
      </sheetData>
      <sheetData sheetId="20071">
        <row r="1">
          <cell r="J1">
            <v>1.7453292519943295E-2</v>
          </cell>
        </row>
      </sheetData>
      <sheetData sheetId="20072">
        <row r="1">
          <cell r="J1">
            <v>1.7453292519943295E-2</v>
          </cell>
        </row>
      </sheetData>
      <sheetData sheetId="20073">
        <row r="1">
          <cell r="J1">
            <v>1.7453292519943295E-2</v>
          </cell>
        </row>
      </sheetData>
      <sheetData sheetId="20074">
        <row r="1">
          <cell r="J1">
            <v>1.7453292519943295E-2</v>
          </cell>
        </row>
      </sheetData>
      <sheetData sheetId="20075">
        <row r="1">
          <cell r="J1">
            <v>1.7453292519943295E-2</v>
          </cell>
        </row>
      </sheetData>
      <sheetData sheetId="20076" refreshError="1"/>
      <sheetData sheetId="20077" refreshError="1"/>
      <sheetData sheetId="20078" refreshError="1"/>
      <sheetData sheetId="20079">
        <row r="1">
          <cell r="J1">
            <v>1.7453292519943295E-2</v>
          </cell>
        </row>
      </sheetData>
      <sheetData sheetId="20080">
        <row r="1">
          <cell r="J1">
            <v>1.7453292519943295E-2</v>
          </cell>
        </row>
      </sheetData>
      <sheetData sheetId="20081" refreshError="1"/>
      <sheetData sheetId="20082">
        <row r="1">
          <cell r="J1">
            <v>1.7453292519943295E-2</v>
          </cell>
        </row>
      </sheetData>
      <sheetData sheetId="20083">
        <row r="1">
          <cell r="J1">
            <v>1.7453292519943295E-2</v>
          </cell>
        </row>
      </sheetData>
      <sheetData sheetId="20084" refreshError="1"/>
      <sheetData sheetId="20085" refreshError="1"/>
      <sheetData sheetId="20086">
        <row r="1">
          <cell r="J1">
            <v>1.7453292519943295E-2</v>
          </cell>
        </row>
      </sheetData>
      <sheetData sheetId="20087">
        <row r="1">
          <cell r="J1">
            <v>1.7453292519943295E-2</v>
          </cell>
        </row>
      </sheetData>
      <sheetData sheetId="20088"/>
      <sheetData sheetId="20089">
        <row r="1">
          <cell r="J1">
            <v>1.7453292519943295E-2</v>
          </cell>
        </row>
      </sheetData>
      <sheetData sheetId="20090">
        <row r="1">
          <cell r="J1">
            <v>1.7453292519943295E-2</v>
          </cell>
        </row>
      </sheetData>
      <sheetData sheetId="20091">
        <row r="1">
          <cell r="J1">
            <v>1.7453292519943295E-2</v>
          </cell>
        </row>
      </sheetData>
      <sheetData sheetId="20092">
        <row r="1">
          <cell r="J1">
            <v>1.7453292519943295E-2</v>
          </cell>
        </row>
      </sheetData>
      <sheetData sheetId="20093">
        <row r="1">
          <cell r="J1">
            <v>1.7453292519943295E-2</v>
          </cell>
        </row>
      </sheetData>
      <sheetData sheetId="20094">
        <row r="1">
          <cell r="J1">
            <v>1.7453292519943295E-2</v>
          </cell>
        </row>
      </sheetData>
      <sheetData sheetId="20095">
        <row r="1">
          <cell r="J1">
            <v>1.7453292519943295E-2</v>
          </cell>
        </row>
      </sheetData>
      <sheetData sheetId="20096">
        <row r="1">
          <cell r="J1">
            <v>1.7453292519943295E-2</v>
          </cell>
        </row>
      </sheetData>
      <sheetData sheetId="20097">
        <row r="2">
          <cell r="B2">
            <v>1</v>
          </cell>
        </row>
      </sheetData>
      <sheetData sheetId="20098">
        <row r="1">
          <cell r="J1">
            <v>1.7453292519943295E-2</v>
          </cell>
        </row>
      </sheetData>
      <sheetData sheetId="20099">
        <row r="1">
          <cell r="J1">
            <v>1.7453292519943295E-2</v>
          </cell>
        </row>
      </sheetData>
      <sheetData sheetId="20100">
        <row r="1">
          <cell r="J1">
            <v>1.7453292519943295E-2</v>
          </cell>
        </row>
      </sheetData>
      <sheetData sheetId="20101" refreshError="1"/>
      <sheetData sheetId="20102" refreshError="1"/>
      <sheetData sheetId="20103" refreshError="1"/>
      <sheetData sheetId="20104">
        <row r="1">
          <cell r="J1">
            <v>1.7453292519943295E-2</v>
          </cell>
        </row>
      </sheetData>
      <sheetData sheetId="20105">
        <row r="1">
          <cell r="J1">
            <v>1.7453292519943295E-2</v>
          </cell>
        </row>
      </sheetData>
      <sheetData sheetId="20106" refreshError="1"/>
      <sheetData sheetId="20107">
        <row r="1">
          <cell r="J1">
            <v>1.7453292519943295E-2</v>
          </cell>
        </row>
      </sheetData>
      <sheetData sheetId="20108">
        <row r="1">
          <cell r="J1">
            <v>1.7453292519943295E-2</v>
          </cell>
        </row>
      </sheetData>
      <sheetData sheetId="20109" refreshError="1"/>
      <sheetData sheetId="20110" refreshError="1"/>
      <sheetData sheetId="20111">
        <row r="1">
          <cell r="J1">
            <v>1.7453292519943295E-2</v>
          </cell>
        </row>
      </sheetData>
      <sheetData sheetId="20112">
        <row r="1">
          <cell r="J1">
            <v>1.7453292519943295E-2</v>
          </cell>
        </row>
      </sheetData>
      <sheetData sheetId="20113">
        <row r="1">
          <cell r="J1">
            <v>1.7453292519943295E-2</v>
          </cell>
        </row>
      </sheetData>
      <sheetData sheetId="20114">
        <row r="1">
          <cell r="J1">
            <v>1.7453292519943295E-2</v>
          </cell>
        </row>
      </sheetData>
      <sheetData sheetId="20115">
        <row r="1">
          <cell r="J1">
            <v>1.7453292519943295E-2</v>
          </cell>
        </row>
      </sheetData>
      <sheetData sheetId="20116">
        <row r="1">
          <cell r="J1">
            <v>1.7453292519943295E-2</v>
          </cell>
        </row>
      </sheetData>
      <sheetData sheetId="20117">
        <row r="1">
          <cell r="J1">
            <v>1.7453292519943295E-2</v>
          </cell>
        </row>
      </sheetData>
      <sheetData sheetId="20118">
        <row r="1">
          <cell r="J1">
            <v>1.7453292519943295E-2</v>
          </cell>
        </row>
      </sheetData>
      <sheetData sheetId="20119">
        <row r="1">
          <cell r="J1">
            <v>1.7453292519943295E-2</v>
          </cell>
        </row>
      </sheetData>
      <sheetData sheetId="20120">
        <row r="1">
          <cell r="J1">
            <v>1.7453292519943295E-2</v>
          </cell>
        </row>
      </sheetData>
      <sheetData sheetId="20121">
        <row r="1">
          <cell r="J1">
            <v>1.7453292519943295E-2</v>
          </cell>
        </row>
      </sheetData>
      <sheetData sheetId="20122"/>
      <sheetData sheetId="20123">
        <row r="1">
          <cell r="J1">
            <v>1.7453292519943295E-2</v>
          </cell>
        </row>
      </sheetData>
      <sheetData sheetId="20124">
        <row r="1">
          <cell r="J1">
            <v>1.7453292519943295E-2</v>
          </cell>
        </row>
      </sheetData>
      <sheetData sheetId="20125">
        <row r="1">
          <cell r="J1">
            <v>1.7453292519943295E-2</v>
          </cell>
        </row>
      </sheetData>
      <sheetData sheetId="20126">
        <row r="1">
          <cell r="J1">
            <v>1.7453292519943295E-2</v>
          </cell>
        </row>
      </sheetData>
      <sheetData sheetId="20127">
        <row r="1">
          <cell r="J1">
            <v>1.7453292519943295E-2</v>
          </cell>
        </row>
      </sheetData>
      <sheetData sheetId="20128">
        <row r="1">
          <cell r="J1">
            <v>1.7453292519943295E-2</v>
          </cell>
        </row>
      </sheetData>
      <sheetData sheetId="20129">
        <row r="1">
          <cell r="J1">
            <v>1.7453292519943295E-2</v>
          </cell>
        </row>
      </sheetData>
      <sheetData sheetId="20130">
        <row r="1">
          <cell r="J1">
            <v>1.7453292519943295E-2</v>
          </cell>
        </row>
      </sheetData>
      <sheetData sheetId="20131">
        <row r="1">
          <cell r="J1">
            <v>1.7453292519943295E-2</v>
          </cell>
        </row>
      </sheetData>
      <sheetData sheetId="20132" refreshError="1"/>
      <sheetData sheetId="20133">
        <row r="1">
          <cell r="J1">
            <v>1.7453292519943295E-2</v>
          </cell>
        </row>
      </sheetData>
      <sheetData sheetId="20134">
        <row r="1">
          <cell r="J1">
            <v>1.7453292519943295E-2</v>
          </cell>
        </row>
      </sheetData>
      <sheetData sheetId="20135">
        <row r="1">
          <cell r="J1">
            <v>1.7453292519943295E-2</v>
          </cell>
        </row>
      </sheetData>
      <sheetData sheetId="20136" refreshError="1"/>
      <sheetData sheetId="20137">
        <row r="1">
          <cell r="J1">
            <v>1.7453292519943295E-2</v>
          </cell>
        </row>
      </sheetData>
      <sheetData sheetId="20138" refreshError="1"/>
      <sheetData sheetId="20139">
        <row r="1">
          <cell r="J1">
            <v>1.7453292519943295E-2</v>
          </cell>
        </row>
      </sheetData>
      <sheetData sheetId="20140" refreshError="1"/>
      <sheetData sheetId="20141">
        <row r="1">
          <cell r="J1">
            <v>1.7453292519943295E-2</v>
          </cell>
        </row>
      </sheetData>
      <sheetData sheetId="20142">
        <row r="1">
          <cell r="J1">
            <v>1.7453292519943295E-2</v>
          </cell>
        </row>
      </sheetData>
      <sheetData sheetId="20143">
        <row r="1">
          <cell r="J1">
            <v>1.7453292519943295E-2</v>
          </cell>
        </row>
      </sheetData>
      <sheetData sheetId="20144" refreshError="1"/>
      <sheetData sheetId="20145">
        <row r="1">
          <cell r="J1">
            <v>1.7453292519943295E-2</v>
          </cell>
        </row>
      </sheetData>
      <sheetData sheetId="20146" refreshError="1"/>
      <sheetData sheetId="20147">
        <row r="1">
          <cell r="J1">
            <v>1.7453292519943295E-2</v>
          </cell>
        </row>
      </sheetData>
      <sheetData sheetId="20148">
        <row r="1">
          <cell r="J1">
            <v>1.7453292519943295E-2</v>
          </cell>
        </row>
      </sheetData>
      <sheetData sheetId="20149" refreshError="1"/>
      <sheetData sheetId="20150">
        <row r="1">
          <cell r="J1">
            <v>1.7453292519943295E-2</v>
          </cell>
        </row>
      </sheetData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>
        <row r="1">
          <cell r="J1">
            <v>1.7453292519943295E-2</v>
          </cell>
        </row>
      </sheetData>
      <sheetData sheetId="20157">
        <row r="1">
          <cell r="J1">
            <v>1.7453292519943295E-2</v>
          </cell>
        </row>
      </sheetData>
      <sheetData sheetId="20158" refreshError="1"/>
      <sheetData sheetId="20159">
        <row r="1">
          <cell r="J1">
            <v>1.7453292519943295E-2</v>
          </cell>
        </row>
      </sheetData>
      <sheetData sheetId="20160">
        <row r="1">
          <cell r="J1">
            <v>1.7453292519943295E-2</v>
          </cell>
        </row>
      </sheetData>
      <sheetData sheetId="20161" refreshError="1"/>
      <sheetData sheetId="20162" refreshError="1"/>
      <sheetData sheetId="20163">
        <row r="1">
          <cell r="J1">
            <v>1.7453292519943295E-2</v>
          </cell>
        </row>
      </sheetData>
      <sheetData sheetId="20164">
        <row r="1">
          <cell r="J1">
            <v>1.7453292519943295E-2</v>
          </cell>
        </row>
      </sheetData>
      <sheetData sheetId="20165" refreshError="1"/>
      <sheetData sheetId="20166" refreshError="1"/>
      <sheetData sheetId="20167">
        <row r="1">
          <cell r="J1">
            <v>1.7453292519943295E-2</v>
          </cell>
        </row>
      </sheetData>
      <sheetData sheetId="20168">
        <row r="1">
          <cell r="J1">
            <v>1.7453292519943295E-2</v>
          </cell>
        </row>
      </sheetData>
      <sheetData sheetId="20169">
        <row r="1">
          <cell r="J1">
            <v>1.7453292519943295E-2</v>
          </cell>
        </row>
      </sheetData>
      <sheetData sheetId="20170">
        <row r="1">
          <cell r="J1">
            <v>1.7453292519943295E-2</v>
          </cell>
        </row>
      </sheetData>
      <sheetData sheetId="20171">
        <row r="1">
          <cell r="J1">
            <v>1.7453292519943295E-2</v>
          </cell>
        </row>
      </sheetData>
      <sheetData sheetId="20172">
        <row r="1">
          <cell r="J1">
            <v>1.7453292519943295E-2</v>
          </cell>
        </row>
      </sheetData>
      <sheetData sheetId="20173">
        <row r="1">
          <cell r="J1">
            <v>1.7453292519943295E-2</v>
          </cell>
        </row>
      </sheetData>
      <sheetData sheetId="20174">
        <row r="1">
          <cell r="J1">
            <v>1.7453292519943295E-2</v>
          </cell>
        </row>
      </sheetData>
      <sheetData sheetId="20175">
        <row r="1">
          <cell r="J1">
            <v>1.7453292519943295E-2</v>
          </cell>
        </row>
      </sheetData>
      <sheetData sheetId="20176">
        <row r="1">
          <cell r="J1">
            <v>1.7453292519943295E-2</v>
          </cell>
        </row>
      </sheetData>
      <sheetData sheetId="20177">
        <row r="1">
          <cell r="J1">
            <v>1.7453292519943295E-2</v>
          </cell>
        </row>
      </sheetData>
      <sheetData sheetId="20178"/>
      <sheetData sheetId="20179">
        <row r="1">
          <cell r="J1">
            <v>1.7453292519943295E-2</v>
          </cell>
        </row>
      </sheetData>
      <sheetData sheetId="20180">
        <row r="1">
          <cell r="J1">
            <v>1.7453292519943295E-2</v>
          </cell>
        </row>
      </sheetData>
      <sheetData sheetId="20181">
        <row r="1">
          <cell r="J1">
            <v>1.7453292519943295E-2</v>
          </cell>
        </row>
      </sheetData>
      <sheetData sheetId="20182">
        <row r="1">
          <cell r="J1">
            <v>1.7453292519943295E-2</v>
          </cell>
        </row>
      </sheetData>
      <sheetData sheetId="20183">
        <row r="1">
          <cell r="J1">
            <v>1.7453292519943295E-2</v>
          </cell>
        </row>
      </sheetData>
      <sheetData sheetId="20184">
        <row r="1">
          <cell r="J1">
            <v>1.7453292519943295E-2</v>
          </cell>
        </row>
      </sheetData>
      <sheetData sheetId="20185">
        <row r="1">
          <cell r="J1">
            <v>1.7453292519943295E-2</v>
          </cell>
        </row>
      </sheetData>
      <sheetData sheetId="20186"/>
      <sheetData sheetId="20187">
        <row r="1">
          <cell r="J1">
            <v>1.7453292519943295E-2</v>
          </cell>
        </row>
      </sheetData>
      <sheetData sheetId="20188" refreshError="1"/>
      <sheetData sheetId="20189" refreshError="1"/>
      <sheetData sheetId="20190" refreshError="1"/>
      <sheetData sheetId="20191">
        <row r="1">
          <cell r="J1">
            <v>1.7453292519943295E-2</v>
          </cell>
        </row>
      </sheetData>
      <sheetData sheetId="20192">
        <row r="1">
          <cell r="J1">
            <v>1.7453292519943295E-2</v>
          </cell>
        </row>
      </sheetData>
      <sheetData sheetId="20193" refreshError="1"/>
      <sheetData sheetId="20194">
        <row r="1">
          <cell r="J1">
            <v>1.7453292519943295E-2</v>
          </cell>
        </row>
      </sheetData>
      <sheetData sheetId="20195" refreshError="1"/>
      <sheetData sheetId="20196">
        <row r="1">
          <cell r="J1">
            <v>1.7453292519943295E-2</v>
          </cell>
        </row>
      </sheetData>
      <sheetData sheetId="20197">
        <row r="1">
          <cell r="J1">
            <v>1.7453292519943295E-2</v>
          </cell>
        </row>
      </sheetData>
      <sheetData sheetId="20198" refreshError="1"/>
      <sheetData sheetId="20199">
        <row r="1">
          <cell r="J1">
            <v>1.7453292519943295E-2</v>
          </cell>
        </row>
      </sheetData>
      <sheetData sheetId="20200">
        <row r="1">
          <cell r="J1">
            <v>1.7453292519943295E-2</v>
          </cell>
        </row>
      </sheetData>
      <sheetData sheetId="20201">
        <row r="1">
          <cell r="J1">
            <v>1.7453292519943295E-2</v>
          </cell>
        </row>
      </sheetData>
      <sheetData sheetId="20202">
        <row r="1">
          <cell r="J1">
            <v>1.7453292519943295E-2</v>
          </cell>
        </row>
      </sheetData>
      <sheetData sheetId="20203">
        <row r="1">
          <cell r="J1">
            <v>1.7453292519943295E-2</v>
          </cell>
        </row>
      </sheetData>
      <sheetData sheetId="20204">
        <row r="1">
          <cell r="J1">
            <v>1.7453292519943295E-2</v>
          </cell>
        </row>
      </sheetData>
      <sheetData sheetId="20205">
        <row r="1">
          <cell r="J1">
            <v>1.7453292519943295E-2</v>
          </cell>
        </row>
      </sheetData>
      <sheetData sheetId="20206">
        <row r="1">
          <cell r="J1">
            <v>1.7453292519943295E-2</v>
          </cell>
        </row>
      </sheetData>
      <sheetData sheetId="20207">
        <row r="1">
          <cell r="J1">
            <v>1.7453292519943295E-2</v>
          </cell>
        </row>
      </sheetData>
      <sheetData sheetId="20208">
        <row r="1">
          <cell r="J1">
            <v>1.7453292519943295E-2</v>
          </cell>
        </row>
      </sheetData>
      <sheetData sheetId="20209">
        <row r="1">
          <cell r="J1">
            <v>1.7453292519943295E-2</v>
          </cell>
        </row>
      </sheetData>
      <sheetData sheetId="20210">
        <row r="1">
          <cell r="J1">
            <v>1.7453292519943295E-2</v>
          </cell>
        </row>
      </sheetData>
      <sheetData sheetId="20211">
        <row r="1">
          <cell r="J1">
            <v>1.7453292519943295E-2</v>
          </cell>
        </row>
      </sheetData>
      <sheetData sheetId="20212">
        <row r="1">
          <cell r="J1">
            <v>1.7453292519943295E-2</v>
          </cell>
        </row>
      </sheetData>
      <sheetData sheetId="20213">
        <row r="1">
          <cell r="J1">
            <v>1.7453292519943295E-2</v>
          </cell>
        </row>
      </sheetData>
      <sheetData sheetId="20214">
        <row r="1">
          <cell r="J1">
            <v>1.7453292519943295E-2</v>
          </cell>
        </row>
      </sheetData>
      <sheetData sheetId="20215">
        <row r="1">
          <cell r="J1">
            <v>1.7453292519943295E-2</v>
          </cell>
        </row>
      </sheetData>
      <sheetData sheetId="20216">
        <row r="1">
          <cell r="J1">
            <v>1.7453292519943295E-2</v>
          </cell>
        </row>
      </sheetData>
      <sheetData sheetId="20217">
        <row r="1">
          <cell r="J1">
            <v>1.7453292519943295E-2</v>
          </cell>
        </row>
      </sheetData>
      <sheetData sheetId="20218">
        <row r="1">
          <cell r="J1">
            <v>1.7453292519943295E-2</v>
          </cell>
        </row>
      </sheetData>
      <sheetData sheetId="20219">
        <row r="1">
          <cell r="J1">
            <v>1.7453292519943295E-2</v>
          </cell>
        </row>
      </sheetData>
      <sheetData sheetId="20220">
        <row r="1">
          <cell r="J1">
            <v>1.7453292519943295E-2</v>
          </cell>
        </row>
      </sheetData>
      <sheetData sheetId="20221">
        <row r="1">
          <cell r="J1">
            <v>1.7453292519943295E-2</v>
          </cell>
        </row>
      </sheetData>
      <sheetData sheetId="20222" refreshError="1"/>
      <sheetData sheetId="20223">
        <row r="1">
          <cell r="J1">
            <v>1.7453292519943295E-2</v>
          </cell>
        </row>
      </sheetData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>
        <row r="1">
          <cell r="J1">
            <v>1.7453292519943295E-2</v>
          </cell>
        </row>
      </sheetData>
      <sheetData sheetId="20230">
        <row r="1">
          <cell r="J1">
            <v>1.7453292519943295E-2</v>
          </cell>
        </row>
      </sheetData>
      <sheetData sheetId="20231">
        <row r="1">
          <cell r="J1">
            <v>1.7453292519943295E-2</v>
          </cell>
        </row>
      </sheetData>
      <sheetData sheetId="20232">
        <row r="1">
          <cell r="J1">
            <v>1.7453292519943295E-2</v>
          </cell>
        </row>
      </sheetData>
      <sheetData sheetId="20233">
        <row r="1">
          <cell r="J1">
            <v>1.7453292519943295E-2</v>
          </cell>
        </row>
      </sheetData>
      <sheetData sheetId="20234">
        <row r="1">
          <cell r="J1">
            <v>1.7453292519943295E-2</v>
          </cell>
        </row>
      </sheetData>
      <sheetData sheetId="20235"/>
      <sheetData sheetId="20236">
        <row r="1">
          <cell r="J1">
            <v>1.7453292519943295E-2</v>
          </cell>
        </row>
      </sheetData>
      <sheetData sheetId="20237">
        <row r="1">
          <cell r="J1">
            <v>1.7453292519943295E-2</v>
          </cell>
        </row>
      </sheetData>
      <sheetData sheetId="20238">
        <row r="1">
          <cell r="J1">
            <v>1.7453292519943295E-2</v>
          </cell>
        </row>
      </sheetData>
      <sheetData sheetId="20239">
        <row r="1">
          <cell r="J1">
            <v>1.7453292519943295E-2</v>
          </cell>
        </row>
      </sheetData>
      <sheetData sheetId="20240"/>
      <sheetData sheetId="20241">
        <row r="1">
          <cell r="J1">
            <v>1.7453292519943295E-2</v>
          </cell>
        </row>
      </sheetData>
      <sheetData sheetId="20242">
        <row r="1">
          <cell r="J1">
            <v>1.7453292519943295E-2</v>
          </cell>
        </row>
      </sheetData>
      <sheetData sheetId="20243">
        <row r="1">
          <cell r="J1">
            <v>1.7453292519943295E-2</v>
          </cell>
        </row>
      </sheetData>
      <sheetData sheetId="20244">
        <row r="1">
          <cell r="J1">
            <v>1.7453292519943295E-2</v>
          </cell>
        </row>
      </sheetData>
      <sheetData sheetId="20245">
        <row r="1">
          <cell r="J1">
            <v>1.7453292519943295E-2</v>
          </cell>
        </row>
      </sheetData>
      <sheetData sheetId="20246">
        <row r="1">
          <cell r="J1">
            <v>1.7453292519943295E-2</v>
          </cell>
        </row>
      </sheetData>
      <sheetData sheetId="20247">
        <row r="1">
          <cell r="J1">
            <v>1.7453292519943295E-2</v>
          </cell>
        </row>
      </sheetData>
      <sheetData sheetId="20248">
        <row r="1">
          <cell r="J1">
            <v>1.7453292519943295E-2</v>
          </cell>
        </row>
      </sheetData>
      <sheetData sheetId="20249">
        <row r="1">
          <cell r="J1">
            <v>1.7453292519943295E-2</v>
          </cell>
        </row>
      </sheetData>
      <sheetData sheetId="20250" refreshError="1"/>
      <sheetData sheetId="20251">
        <row r="1">
          <cell r="J1">
            <v>1.7453292519943295E-2</v>
          </cell>
        </row>
      </sheetData>
      <sheetData sheetId="20252">
        <row r="1">
          <cell r="J1">
            <v>1.7453292519943295E-2</v>
          </cell>
        </row>
      </sheetData>
      <sheetData sheetId="20253" refreshError="1"/>
      <sheetData sheetId="20254"/>
      <sheetData sheetId="20255">
        <row r="1">
          <cell r="J1">
            <v>1.7453292519943295E-2</v>
          </cell>
        </row>
      </sheetData>
      <sheetData sheetId="20256">
        <row r="1">
          <cell r="J1">
            <v>1.7453292519943295E-2</v>
          </cell>
        </row>
      </sheetData>
      <sheetData sheetId="20257">
        <row r="1">
          <cell r="J1">
            <v>1.7453292519943295E-2</v>
          </cell>
        </row>
      </sheetData>
      <sheetData sheetId="20258" refreshError="1"/>
      <sheetData sheetId="20259" refreshError="1"/>
      <sheetData sheetId="20260">
        <row r="1">
          <cell r="J1">
            <v>1.7453292519943295E-2</v>
          </cell>
        </row>
      </sheetData>
      <sheetData sheetId="20261">
        <row r="1">
          <cell r="J1">
            <v>1.7453292519943295E-2</v>
          </cell>
        </row>
      </sheetData>
      <sheetData sheetId="20262">
        <row r="1">
          <cell r="J1">
            <v>1.7453292519943295E-2</v>
          </cell>
        </row>
      </sheetData>
      <sheetData sheetId="20263">
        <row r="1">
          <cell r="J1">
            <v>1.7453292519943295E-2</v>
          </cell>
        </row>
      </sheetData>
      <sheetData sheetId="20264">
        <row r="1">
          <cell r="J1">
            <v>1.7453292519943295E-2</v>
          </cell>
        </row>
      </sheetData>
      <sheetData sheetId="20265">
        <row r="1">
          <cell r="J1">
            <v>1.7453292519943295E-2</v>
          </cell>
        </row>
      </sheetData>
      <sheetData sheetId="20266">
        <row r="1">
          <cell r="J1">
            <v>1.7453292519943295E-2</v>
          </cell>
        </row>
      </sheetData>
      <sheetData sheetId="20267">
        <row r="1">
          <cell r="J1">
            <v>1.7453292519943295E-2</v>
          </cell>
        </row>
      </sheetData>
      <sheetData sheetId="20268">
        <row r="1">
          <cell r="J1">
            <v>1.7453292519943295E-2</v>
          </cell>
        </row>
      </sheetData>
      <sheetData sheetId="20269">
        <row r="1">
          <cell r="J1">
            <v>1.7453292519943295E-2</v>
          </cell>
        </row>
      </sheetData>
      <sheetData sheetId="20270">
        <row r="1">
          <cell r="J1">
            <v>1.7453292519943295E-2</v>
          </cell>
        </row>
      </sheetData>
      <sheetData sheetId="20271">
        <row r="1">
          <cell r="J1">
            <v>1.7453292519943295E-2</v>
          </cell>
        </row>
      </sheetData>
      <sheetData sheetId="20272">
        <row r="1">
          <cell r="J1">
            <v>1.7453292519943295E-2</v>
          </cell>
        </row>
      </sheetData>
      <sheetData sheetId="20273">
        <row r="1">
          <cell r="J1">
            <v>1.7453292519943295E-2</v>
          </cell>
        </row>
      </sheetData>
      <sheetData sheetId="20274">
        <row r="1">
          <cell r="J1">
            <v>1.7453292519943295E-2</v>
          </cell>
        </row>
      </sheetData>
      <sheetData sheetId="20275">
        <row r="1">
          <cell r="J1">
            <v>1.7453292519943295E-2</v>
          </cell>
        </row>
      </sheetData>
      <sheetData sheetId="20276">
        <row r="1">
          <cell r="J1">
            <v>1.7453292519943295E-2</v>
          </cell>
        </row>
      </sheetData>
      <sheetData sheetId="20277">
        <row r="1">
          <cell r="J1">
            <v>1.7453292519943295E-2</v>
          </cell>
        </row>
      </sheetData>
      <sheetData sheetId="20278">
        <row r="1">
          <cell r="J1">
            <v>1.7453292519943295E-2</v>
          </cell>
        </row>
      </sheetData>
      <sheetData sheetId="20279">
        <row r="1">
          <cell r="J1">
            <v>1.7453292519943295E-2</v>
          </cell>
        </row>
      </sheetData>
      <sheetData sheetId="20280">
        <row r="1">
          <cell r="J1">
            <v>1.7453292519943295E-2</v>
          </cell>
        </row>
      </sheetData>
      <sheetData sheetId="20281">
        <row r="1">
          <cell r="J1">
            <v>1.7453292519943295E-2</v>
          </cell>
        </row>
      </sheetData>
      <sheetData sheetId="20282" refreshError="1"/>
      <sheetData sheetId="20283">
        <row r="1">
          <cell r="J1">
            <v>1.7453292519943295E-2</v>
          </cell>
        </row>
      </sheetData>
      <sheetData sheetId="20284" refreshError="1"/>
      <sheetData sheetId="20285">
        <row r="1">
          <cell r="J1">
            <v>1.7453292519943295E-2</v>
          </cell>
        </row>
      </sheetData>
      <sheetData sheetId="20286" refreshError="1"/>
      <sheetData sheetId="20287" refreshError="1"/>
      <sheetData sheetId="20288" refreshError="1"/>
      <sheetData sheetId="20289" refreshError="1"/>
      <sheetData sheetId="20290">
        <row r="1">
          <cell r="J1">
            <v>1.7453292519943295E-2</v>
          </cell>
        </row>
      </sheetData>
      <sheetData sheetId="20291">
        <row r="1">
          <cell r="J1">
            <v>1.7453292519943295E-2</v>
          </cell>
        </row>
      </sheetData>
      <sheetData sheetId="20292">
        <row r="1">
          <cell r="J1">
            <v>1.7453292519943295E-2</v>
          </cell>
        </row>
      </sheetData>
      <sheetData sheetId="20293">
        <row r="1">
          <cell r="J1">
            <v>1.7453292519943295E-2</v>
          </cell>
        </row>
      </sheetData>
      <sheetData sheetId="20294">
        <row r="1">
          <cell r="J1">
            <v>1.7453292519943295E-2</v>
          </cell>
        </row>
      </sheetData>
      <sheetData sheetId="20295">
        <row r="1">
          <cell r="J1">
            <v>1.7453292519943295E-2</v>
          </cell>
        </row>
      </sheetData>
      <sheetData sheetId="20296">
        <row r="1">
          <cell r="J1">
            <v>1.7453292519943295E-2</v>
          </cell>
        </row>
      </sheetData>
      <sheetData sheetId="20297"/>
      <sheetData sheetId="20298"/>
      <sheetData sheetId="20299">
        <row r="1">
          <cell r="J1">
            <v>1.7453292519943295E-2</v>
          </cell>
        </row>
      </sheetData>
      <sheetData sheetId="20300">
        <row r="1">
          <cell r="J1">
            <v>1.7453292519943295E-2</v>
          </cell>
        </row>
      </sheetData>
      <sheetData sheetId="20301">
        <row r="1">
          <cell r="J1">
            <v>1.7453292519943295E-2</v>
          </cell>
        </row>
      </sheetData>
      <sheetData sheetId="20302">
        <row r="1">
          <cell r="J1">
            <v>1.7453292519943295E-2</v>
          </cell>
        </row>
      </sheetData>
      <sheetData sheetId="20303">
        <row r="1">
          <cell r="J1">
            <v>1.7453292519943295E-2</v>
          </cell>
        </row>
      </sheetData>
      <sheetData sheetId="20304">
        <row r="1">
          <cell r="J1">
            <v>1.7453292519943295E-2</v>
          </cell>
        </row>
      </sheetData>
      <sheetData sheetId="20305">
        <row r="1">
          <cell r="J1">
            <v>1.7453292519943295E-2</v>
          </cell>
        </row>
      </sheetData>
      <sheetData sheetId="20306">
        <row r="1">
          <cell r="J1">
            <v>1.7453292519943295E-2</v>
          </cell>
        </row>
      </sheetData>
      <sheetData sheetId="20307">
        <row r="1">
          <cell r="J1">
            <v>1.7453292519943295E-2</v>
          </cell>
        </row>
      </sheetData>
      <sheetData sheetId="20308">
        <row r="1">
          <cell r="J1">
            <v>1.7453292519943295E-2</v>
          </cell>
        </row>
      </sheetData>
      <sheetData sheetId="20309">
        <row r="1">
          <cell r="J1">
            <v>1.7453292519943295E-2</v>
          </cell>
        </row>
      </sheetData>
      <sheetData sheetId="20310">
        <row r="1">
          <cell r="J1">
            <v>1.7453292519943295E-2</v>
          </cell>
        </row>
      </sheetData>
      <sheetData sheetId="20311"/>
      <sheetData sheetId="20312">
        <row r="1">
          <cell r="J1">
            <v>1.7453292519943295E-2</v>
          </cell>
        </row>
      </sheetData>
      <sheetData sheetId="20313">
        <row r="1">
          <cell r="J1">
            <v>1.7453292519943295E-2</v>
          </cell>
        </row>
      </sheetData>
      <sheetData sheetId="20314" refreshError="1"/>
      <sheetData sheetId="20315">
        <row r="1">
          <cell r="J1">
            <v>1.7453292519943295E-2</v>
          </cell>
        </row>
      </sheetData>
      <sheetData sheetId="20316" refreshError="1"/>
      <sheetData sheetId="20317" refreshError="1"/>
      <sheetData sheetId="20318">
        <row r="1">
          <cell r="J1">
            <v>1.7453292519943295E-2</v>
          </cell>
        </row>
      </sheetData>
      <sheetData sheetId="20319">
        <row r="1">
          <cell r="J1">
            <v>1.7453292519943295E-2</v>
          </cell>
        </row>
      </sheetData>
      <sheetData sheetId="20320">
        <row r="1">
          <cell r="J1">
            <v>1.7453292519943295E-2</v>
          </cell>
        </row>
      </sheetData>
      <sheetData sheetId="20321">
        <row r="1">
          <cell r="J1">
            <v>1.7453292519943295E-2</v>
          </cell>
        </row>
      </sheetData>
      <sheetData sheetId="20322">
        <row r="1">
          <cell r="J1">
            <v>1.7453292519943295E-2</v>
          </cell>
        </row>
      </sheetData>
      <sheetData sheetId="20323" refreshError="1"/>
      <sheetData sheetId="20324" refreshError="1"/>
      <sheetData sheetId="20325">
        <row r="1">
          <cell r="J1">
            <v>1.7453292519943295E-2</v>
          </cell>
        </row>
      </sheetData>
      <sheetData sheetId="20326">
        <row r="1">
          <cell r="J1">
            <v>1.7453292519943295E-2</v>
          </cell>
        </row>
      </sheetData>
      <sheetData sheetId="20327">
        <row r="1">
          <cell r="J1">
            <v>1.7453292519943295E-2</v>
          </cell>
        </row>
      </sheetData>
      <sheetData sheetId="20328">
        <row r="1">
          <cell r="J1">
            <v>1.7453292519943295E-2</v>
          </cell>
        </row>
      </sheetData>
      <sheetData sheetId="20329" refreshError="1"/>
      <sheetData sheetId="20330">
        <row r="1">
          <cell r="J1">
            <v>1.7453292519943295E-2</v>
          </cell>
        </row>
      </sheetData>
      <sheetData sheetId="20331" refreshError="1"/>
      <sheetData sheetId="20332" refreshError="1"/>
      <sheetData sheetId="20333">
        <row r="1">
          <cell r="J1">
            <v>1.7453292519943295E-2</v>
          </cell>
        </row>
      </sheetData>
      <sheetData sheetId="20334">
        <row r="1">
          <cell r="J1">
            <v>1.7453292519943295E-2</v>
          </cell>
        </row>
      </sheetData>
      <sheetData sheetId="20335" refreshError="1"/>
      <sheetData sheetId="20336">
        <row r="1">
          <cell r="J1">
            <v>1.7453292519943295E-2</v>
          </cell>
        </row>
      </sheetData>
      <sheetData sheetId="20337" refreshError="1"/>
      <sheetData sheetId="20338">
        <row r="1">
          <cell r="J1">
            <v>1.7453292519943295E-2</v>
          </cell>
        </row>
      </sheetData>
      <sheetData sheetId="20339" refreshError="1"/>
      <sheetData sheetId="20340" refreshError="1"/>
      <sheetData sheetId="20341">
        <row r="1">
          <cell r="J1">
            <v>1.7453292519943295E-2</v>
          </cell>
        </row>
      </sheetData>
      <sheetData sheetId="20342">
        <row r="1">
          <cell r="J1">
            <v>1.7453292519943295E-2</v>
          </cell>
        </row>
      </sheetData>
      <sheetData sheetId="20343">
        <row r="1">
          <cell r="J1">
            <v>1.7453292519943295E-2</v>
          </cell>
        </row>
      </sheetData>
      <sheetData sheetId="20344" refreshError="1"/>
      <sheetData sheetId="20345" refreshError="1"/>
      <sheetData sheetId="20346" refreshError="1"/>
      <sheetData sheetId="20347">
        <row r="1">
          <cell r="J1">
            <v>1.7453292519943295E-2</v>
          </cell>
        </row>
      </sheetData>
      <sheetData sheetId="20348">
        <row r="1">
          <cell r="J1">
            <v>1.7453292519943295E-2</v>
          </cell>
        </row>
      </sheetData>
      <sheetData sheetId="20349">
        <row r="1">
          <cell r="J1">
            <v>1.7453292519943295E-2</v>
          </cell>
        </row>
      </sheetData>
      <sheetData sheetId="20350" refreshError="1"/>
      <sheetData sheetId="20351" refreshError="1"/>
      <sheetData sheetId="20352" refreshError="1"/>
      <sheetData sheetId="20353">
        <row r="1">
          <cell r="J1">
            <v>1.7453292519943295E-2</v>
          </cell>
        </row>
      </sheetData>
      <sheetData sheetId="20354">
        <row r="1">
          <cell r="J1">
            <v>1.7453292519943295E-2</v>
          </cell>
        </row>
      </sheetData>
      <sheetData sheetId="20355">
        <row r="1">
          <cell r="J1">
            <v>1.7453292519943295E-2</v>
          </cell>
        </row>
      </sheetData>
      <sheetData sheetId="20356">
        <row r="1">
          <cell r="J1">
            <v>1.7453292519943295E-2</v>
          </cell>
        </row>
      </sheetData>
      <sheetData sheetId="20357">
        <row r="1">
          <cell r="J1">
            <v>1.7453292519943295E-2</v>
          </cell>
        </row>
      </sheetData>
      <sheetData sheetId="20358">
        <row r="1">
          <cell r="J1">
            <v>1.7453292519943295E-2</v>
          </cell>
        </row>
      </sheetData>
      <sheetData sheetId="20359">
        <row r="1">
          <cell r="J1">
            <v>1.7453292519943295E-2</v>
          </cell>
        </row>
      </sheetData>
      <sheetData sheetId="20360">
        <row r="1">
          <cell r="J1">
            <v>1.7453292519943295E-2</v>
          </cell>
        </row>
      </sheetData>
      <sheetData sheetId="20361" refreshError="1"/>
      <sheetData sheetId="20362" refreshError="1"/>
      <sheetData sheetId="20363">
        <row r="1">
          <cell r="J1">
            <v>1.7453292519943295E-2</v>
          </cell>
        </row>
      </sheetData>
      <sheetData sheetId="20364">
        <row r="1">
          <cell r="J1">
            <v>1.7453292519943295E-2</v>
          </cell>
        </row>
      </sheetData>
      <sheetData sheetId="20365" refreshError="1"/>
      <sheetData sheetId="20366">
        <row r="1">
          <cell r="J1">
            <v>1.7453292519943295E-2</v>
          </cell>
        </row>
      </sheetData>
      <sheetData sheetId="20367">
        <row r="1">
          <cell r="J1">
            <v>1.7453292519943295E-2</v>
          </cell>
        </row>
      </sheetData>
      <sheetData sheetId="20368" refreshError="1"/>
      <sheetData sheetId="20369">
        <row r="1">
          <cell r="J1">
            <v>1.7453292519943295E-2</v>
          </cell>
        </row>
      </sheetData>
      <sheetData sheetId="20370">
        <row r="1">
          <cell r="J1">
            <v>1.7453292519943295E-2</v>
          </cell>
        </row>
      </sheetData>
      <sheetData sheetId="20371">
        <row r="1">
          <cell r="J1">
            <v>1.7453292519943295E-2</v>
          </cell>
        </row>
      </sheetData>
      <sheetData sheetId="20372" refreshError="1"/>
      <sheetData sheetId="20373" refreshError="1"/>
      <sheetData sheetId="20374">
        <row r="1">
          <cell r="J1">
            <v>1.7453292519943295E-2</v>
          </cell>
        </row>
      </sheetData>
      <sheetData sheetId="20375" refreshError="1"/>
      <sheetData sheetId="20376">
        <row r="1">
          <cell r="J1">
            <v>1.7453292519943295E-2</v>
          </cell>
        </row>
      </sheetData>
      <sheetData sheetId="20377">
        <row r="1">
          <cell r="J1">
            <v>1.7453292519943295E-2</v>
          </cell>
        </row>
      </sheetData>
      <sheetData sheetId="20378">
        <row r="1">
          <cell r="J1">
            <v>1.7453292519943295E-2</v>
          </cell>
        </row>
      </sheetData>
      <sheetData sheetId="20379">
        <row r="1">
          <cell r="J1">
            <v>1.7453292519943295E-2</v>
          </cell>
        </row>
      </sheetData>
      <sheetData sheetId="20380">
        <row r="1">
          <cell r="J1">
            <v>1.7453292519943295E-2</v>
          </cell>
        </row>
      </sheetData>
      <sheetData sheetId="20381">
        <row r="1">
          <cell r="J1">
            <v>1.7453292519943295E-2</v>
          </cell>
        </row>
      </sheetData>
      <sheetData sheetId="20382">
        <row r="1">
          <cell r="J1">
            <v>1.7453292519943295E-2</v>
          </cell>
        </row>
      </sheetData>
      <sheetData sheetId="20383">
        <row r="1">
          <cell r="J1">
            <v>1.7453292519943295E-2</v>
          </cell>
        </row>
      </sheetData>
      <sheetData sheetId="20384">
        <row r="1">
          <cell r="J1">
            <v>1.7453292519943295E-2</v>
          </cell>
        </row>
      </sheetData>
      <sheetData sheetId="20385">
        <row r="1">
          <cell r="J1">
            <v>1.7453292519943295E-2</v>
          </cell>
        </row>
      </sheetData>
      <sheetData sheetId="20386">
        <row r="1">
          <cell r="J1">
            <v>1.7453292519943295E-2</v>
          </cell>
        </row>
      </sheetData>
      <sheetData sheetId="20387">
        <row r="1">
          <cell r="J1">
            <v>1.7453292519943295E-2</v>
          </cell>
        </row>
      </sheetData>
      <sheetData sheetId="20388">
        <row r="1">
          <cell r="J1">
            <v>1.7453292519943295E-2</v>
          </cell>
        </row>
      </sheetData>
      <sheetData sheetId="20389">
        <row r="1">
          <cell r="J1">
            <v>1.7453292519943295E-2</v>
          </cell>
        </row>
      </sheetData>
      <sheetData sheetId="20390">
        <row r="1">
          <cell r="J1">
            <v>1.7453292519943295E-2</v>
          </cell>
        </row>
      </sheetData>
      <sheetData sheetId="20391">
        <row r="1">
          <cell r="J1">
            <v>1.7453292519943295E-2</v>
          </cell>
        </row>
      </sheetData>
      <sheetData sheetId="20392">
        <row r="1">
          <cell r="J1">
            <v>1.7453292519943295E-2</v>
          </cell>
        </row>
      </sheetData>
      <sheetData sheetId="20393">
        <row r="1">
          <cell r="J1">
            <v>1.7453292519943295E-2</v>
          </cell>
        </row>
      </sheetData>
      <sheetData sheetId="20394">
        <row r="1">
          <cell r="J1">
            <v>1.7453292519943295E-2</v>
          </cell>
        </row>
      </sheetData>
      <sheetData sheetId="20395">
        <row r="1">
          <cell r="J1">
            <v>1.7453292519943295E-2</v>
          </cell>
        </row>
      </sheetData>
      <sheetData sheetId="20396">
        <row r="1">
          <cell r="J1">
            <v>1.7453292519943295E-2</v>
          </cell>
        </row>
      </sheetData>
      <sheetData sheetId="20397" refreshError="1"/>
      <sheetData sheetId="20398" refreshError="1"/>
      <sheetData sheetId="20399">
        <row r="1">
          <cell r="J1">
            <v>1.7453292519943295E-2</v>
          </cell>
        </row>
      </sheetData>
      <sheetData sheetId="20400">
        <row r="1">
          <cell r="J1">
            <v>1.7453292519943295E-2</v>
          </cell>
        </row>
      </sheetData>
      <sheetData sheetId="20401">
        <row r="1">
          <cell r="J1">
            <v>1.7453292519943295E-2</v>
          </cell>
        </row>
      </sheetData>
      <sheetData sheetId="20402" refreshError="1"/>
      <sheetData sheetId="20403"/>
      <sheetData sheetId="20404">
        <row r="1">
          <cell r="J1">
            <v>1.7453292519943295E-2</v>
          </cell>
        </row>
      </sheetData>
      <sheetData sheetId="20405">
        <row r="1">
          <cell r="J1">
            <v>1.7453292519943295E-2</v>
          </cell>
        </row>
      </sheetData>
      <sheetData sheetId="20406" refreshError="1"/>
      <sheetData sheetId="20407" refreshError="1"/>
      <sheetData sheetId="20408">
        <row r="1">
          <cell r="J1">
            <v>1.7453292519943295E-2</v>
          </cell>
        </row>
      </sheetData>
      <sheetData sheetId="20409">
        <row r="1">
          <cell r="J1">
            <v>1.7453292519943295E-2</v>
          </cell>
        </row>
      </sheetData>
      <sheetData sheetId="20410" refreshError="1"/>
      <sheetData sheetId="20411">
        <row r="1">
          <cell r="J1">
            <v>1.7453292519943295E-2</v>
          </cell>
        </row>
      </sheetData>
      <sheetData sheetId="20412">
        <row r="1">
          <cell r="J1">
            <v>1.7453292519943295E-2</v>
          </cell>
        </row>
      </sheetData>
      <sheetData sheetId="20413">
        <row r="1">
          <cell r="J1">
            <v>1.7453292519943295E-2</v>
          </cell>
        </row>
      </sheetData>
      <sheetData sheetId="20414" refreshError="1"/>
      <sheetData sheetId="20415" refreshError="1"/>
      <sheetData sheetId="20416">
        <row r="1">
          <cell r="J1">
            <v>1.7453292519943295E-2</v>
          </cell>
        </row>
      </sheetData>
      <sheetData sheetId="20417">
        <row r="1">
          <cell r="J1">
            <v>1.7453292519943295E-2</v>
          </cell>
        </row>
      </sheetData>
      <sheetData sheetId="20418" refreshError="1"/>
      <sheetData sheetId="20419">
        <row r="1">
          <cell r="J1">
            <v>1.7453292519943295E-2</v>
          </cell>
        </row>
      </sheetData>
      <sheetData sheetId="20420">
        <row r="1">
          <cell r="J1">
            <v>1.7453292519943295E-2</v>
          </cell>
        </row>
      </sheetData>
      <sheetData sheetId="20421">
        <row r="1">
          <cell r="J1">
            <v>1.7453292519943295E-2</v>
          </cell>
        </row>
      </sheetData>
      <sheetData sheetId="20422" refreshError="1"/>
      <sheetData sheetId="20423" refreshError="1"/>
      <sheetData sheetId="20424">
        <row r="1">
          <cell r="J1">
            <v>1.7453292519943295E-2</v>
          </cell>
        </row>
      </sheetData>
      <sheetData sheetId="20425">
        <row r="1">
          <cell r="J1">
            <v>1.7453292519943295E-2</v>
          </cell>
        </row>
      </sheetData>
      <sheetData sheetId="20426" refreshError="1"/>
      <sheetData sheetId="20427">
        <row r="1">
          <cell r="J1">
            <v>1.7453292519943295E-2</v>
          </cell>
        </row>
      </sheetData>
      <sheetData sheetId="20428">
        <row r="1">
          <cell r="J1">
            <v>1.7453292519943295E-2</v>
          </cell>
        </row>
      </sheetData>
      <sheetData sheetId="20429" refreshError="1"/>
      <sheetData sheetId="20430" refreshError="1"/>
      <sheetData sheetId="20431">
        <row r="1">
          <cell r="J1">
            <v>1.7453292519943295E-2</v>
          </cell>
        </row>
      </sheetData>
      <sheetData sheetId="20432">
        <row r="1">
          <cell r="J1">
            <v>1.7453292519943295E-2</v>
          </cell>
        </row>
      </sheetData>
      <sheetData sheetId="20433">
        <row r="1">
          <cell r="J1">
            <v>1.7453292519943295E-2</v>
          </cell>
        </row>
      </sheetData>
      <sheetData sheetId="20434" refreshError="1"/>
      <sheetData sheetId="20435">
        <row r="1">
          <cell r="J1">
            <v>1.7453292519943295E-2</v>
          </cell>
        </row>
      </sheetData>
      <sheetData sheetId="20436" refreshError="1"/>
      <sheetData sheetId="20437">
        <row r="1">
          <cell r="J1">
            <v>1.7453292519943295E-2</v>
          </cell>
        </row>
      </sheetData>
      <sheetData sheetId="20438">
        <row r="1">
          <cell r="J1">
            <v>1.7453292519943295E-2</v>
          </cell>
        </row>
      </sheetData>
      <sheetData sheetId="20439">
        <row r="1">
          <cell r="J1">
            <v>1.7453292519943295E-2</v>
          </cell>
        </row>
      </sheetData>
      <sheetData sheetId="20440">
        <row r="1">
          <cell r="J1">
            <v>1.7453292519943295E-2</v>
          </cell>
        </row>
      </sheetData>
      <sheetData sheetId="20441">
        <row r="1">
          <cell r="J1">
            <v>1.7453292519943295E-2</v>
          </cell>
        </row>
      </sheetData>
      <sheetData sheetId="20442">
        <row r="1">
          <cell r="J1">
            <v>1.7453292519943295E-2</v>
          </cell>
        </row>
      </sheetData>
      <sheetData sheetId="20443">
        <row r="1">
          <cell r="J1">
            <v>1.7453292519943295E-2</v>
          </cell>
        </row>
      </sheetData>
      <sheetData sheetId="20444">
        <row r="1">
          <cell r="J1">
            <v>1.7453292519943295E-2</v>
          </cell>
        </row>
      </sheetData>
      <sheetData sheetId="20445">
        <row r="1">
          <cell r="J1">
            <v>1.7453292519943295E-2</v>
          </cell>
        </row>
      </sheetData>
      <sheetData sheetId="20446">
        <row r="1">
          <cell r="J1">
            <v>1.7453292519943295E-2</v>
          </cell>
        </row>
      </sheetData>
      <sheetData sheetId="20447">
        <row r="1">
          <cell r="J1">
            <v>1.7453292519943295E-2</v>
          </cell>
        </row>
      </sheetData>
      <sheetData sheetId="20448">
        <row r="1">
          <cell r="J1">
            <v>1.7453292519943295E-2</v>
          </cell>
        </row>
      </sheetData>
      <sheetData sheetId="20449"/>
      <sheetData sheetId="20450">
        <row r="1">
          <cell r="J1">
            <v>1.7453292519943295E-2</v>
          </cell>
        </row>
      </sheetData>
      <sheetData sheetId="20451"/>
      <sheetData sheetId="20452">
        <row r="1">
          <cell r="J1">
            <v>1.7453292519943295E-2</v>
          </cell>
        </row>
      </sheetData>
      <sheetData sheetId="20453">
        <row r="1">
          <cell r="J1">
            <v>1.7453292519943295E-2</v>
          </cell>
        </row>
      </sheetData>
      <sheetData sheetId="20454">
        <row r="1">
          <cell r="J1">
            <v>1.7453292519943295E-2</v>
          </cell>
        </row>
      </sheetData>
      <sheetData sheetId="20455">
        <row r="1">
          <cell r="J1">
            <v>1.7453292519943295E-2</v>
          </cell>
        </row>
      </sheetData>
      <sheetData sheetId="20456">
        <row r="1">
          <cell r="J1">
            <v>1.7453292519943295E-2</v>
          </cell>
        </row>
      </sheetData>
      <sheetData sheetId="20457"/>
      <sheetData sheetId="20458">
        <row r="1">
          <cell r="J1">
            <v>1.7453292519943295E-2</v>
          </cell>
        </row>
      </sheetData>
      <sheetData sheetId="20459" refreshError="1"/>
      <sheetData sheetId="20460" refreshError="1"/>
      <sheetData sheetId="20461">
        <row r="1">
          <cell r="J1">
            <v>1.7453292519943295E-2</v>
          </cell>
        </row>
      </sheetData>
      <sheetData sheetId="20462">
        <row r="1">
          <cell r="J1">
            <v>1.7453292519943295E-2</v>
          </cell>
        </row>
      </sheetData>
      <sheetData sheetId="20463" refreshError="1"/>
      <sheetData sheetId="20464">
        <row r="1">
          <cell r="J1">
            <v>1.7453292519943295E-2</v>
          </cell>
        </row>
      </sheetData>
      <sheetData sheetId="20465">
        <row r="1">
          <cell r="J1">
            <v>1.7453292519943295E-2</v>
          </cell>
        </row>
      </sheetData>
      <sheetData sheetId="20466" refreshError="1"/>
      <sheetData sheetId="20467"/>
      <sheetData sheetId="20468">
        <row r="1">
          <cell r="J1">
            <v>1.7453292519943295E-2</v>
          </cell>
        </row>
      </sheetData>
      <sheetData sheetId="20469">
        <row r="1">
          <cell r="J1">
            <v>1.7453292519943295E-2</v>
          </cell>
        </row>
      </sheetData>
      <sheetData sheetId="20470">
        <row r="1">
          <cell r="J1">
            <v>1.7453292519943295E-2</v>
          </cell>
        </row>
      </sheetData>
      <sheetData sheetId="20471">
        <row r="1">
          <cell r="J1">
            <v>1.7453292519943295E-2</v>
          </cell>
        </row>
      </sheetData>
      <sheetData sheetId="20472">
        <row r="1">
          <cell r="J1">
            <v>1.7453292519943295E-2</v>
          </cell>
        </row>
      </sheetData>
      <sheetData sheetId="20473">
        <row r="1">
          <cell r="J1">
            <v>1.7453292519943295E-2</v>
          </cell>
        </row>
      </sheetData>
      <sheetData sheetId="20474">
        <row r="1">
          <cell r="J1">
            <v>1.7453292519943295E-2</v>
          </cell>
        </row>
      </sheetData>
      <sheetData sheetId="20475">
        <row r="1">
          <cell r="J1">
            <v>1.7453292519943295E-2</v>
          </cell>
        </row>
      </sheetData>
      <sheetData sheetId="20476">
        <row r="1">
          <cell r="J1">
            <v>1.7453292519943295E-2</v>
          </cell>
        </row>
      </sheetData>
      <sheetData sheetId="20477">
        <row r="1">
          <cell r="J1">
            <v>1.7453292519943295E-2</v>
          </cell>
        </row>
      </sheetData>
      <sheetData sheetId="20478">
        <row r="1">
          <cell r="J1">
            <v>1.7453292519943295E-2</v>
          </cell>
        </row>
      </sheetData>
      <sheetData sheetId="20479"/>
      <sheetData sheetId="20480">
        <row r="1">
          <cell r="J1">
            <v>1.7453292519943295E-2</v>
          </cell>
        </row>
      </sheetData>
      <sheetData sheetId="20481">
        <row r="1">
          <cell r="J1">
            <v>1.7453292519943295E-2</v>
          </cell>
        </row>
      </sheetData>
      <sheetData sheetId="20482">
        <row r="1">
          <cell r="J1">
            <v>1.7453292519943295E-2</v>
          </cell>
        </row>
      </sheetData>
      <sheetData sheetId="20483">
        <row r="1">
          <cell r="J1">
            <v>1.7453292519943295E-2</v>
          </cell>
        </row>
      </sheetData>
      <sheetData sheetId="20484">
        <row r="1">
          <cell r="J1">
            <v>1.7453292519943295E-2</v>
          </cell>
        </row>
      </sheetData>
      <sheetData sheetId="20485">
        <row r="1">
          <cell r="J1">
            <v>1.7453292519943295E-2</v>
          </cell>
        </row>
      </sheetData>
      <sheetData sheetId="20486"/>
      <sheetData sheetId="20487" refreshError="1"/>
      <sheetData sheetId="20488" refreshError="1"/>
      <sheetData sheetId="20489">
        <row r="1">
          <cell r="J1">
            <v>1.7453292519943295E-2</v>
          </cell>
        </row>
      </sheetData>
      <sheetData sheetId="20490">
        <row r="1">
          <cell r="J1">
            <v>1.7453292519943295E-2</v>
          </cell>
        </row>
      </sheetData>
      <sheetData sheetId="20491">
        <row r="1">
          <cell r="J1">
            <v>1.7453292519943295E-2</v>
          </cell>
        </row>
      </sheetData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/>
      <sheetData sheetId="20499"/>
      <sheetData sheetId="20500">
        <row r="1">
          <cell r="J1">
            <v>1.7453292519943295E-2</v>
          </cell>
        </row>
      </sheetData>
      <sheetData sheetId="20501"/>
      <sheetData sheetId="20502">
        <row r="1">
          <cell r="J1">
            <v>1.7453292519943295E-2</v>
          </cell>
        </row>
      </sheetData>
      <sheetData sheetId="20503">
        <row r="1">
          <cell r="J1">
            <v>1.7453292519943295E-2</v>
          </cell>
        </row>
      </sheetData>
      <sheetData sheetId="20504">
        <row r="1">
          <cell r="J1">
            <v>1.7453292519943295E-2</v>
          </cell>
        </row>
      </sheetData>
      <sheetData sheetId="20505">
        <row r="1">
          <cell r="J1">
            <v>1.7453292519943295E-2</v>
          </cell>
        </row>
      </sheetData>
      <sheetData sheetId="20506">
        <row r="1">
          <cell r="J1">
            <v>1.7453292519943295E-2</v>
          </cell>
        </row>
      </sheetData>
      <sheetData sheetId="20507">
        <row r="1">
          <cell r="J1">
            <v>1.7453292519943295E-2</v>
          </cell>
        </row>
      </sheetData>
      <sheetData sheetId="20508">
        <row r="1">
          <cell r="J1">
            <v>1.7453292519943295E-2</v>
          </cell>
        </row>
      </sheetData>
      <sheetData sheetId="20509">
        <row r="1">
          <cell r="J1">
            <v>1.7453292519943295E-2</v>
          </cell>
        </row>
      </sheetData>
      <sheetData sheetId="20510"/>
      <sheetData sheetId="20511">
        <row r="1">
          <cell r="J1">
            <v>1.7453292519943295E-2</v>
          </cell>
        </row>
      </sheetData>
      <sheetData sheetId="20512">
        <row r="1">
          <cell r="J1">
            <v>1.7453292519943295E-2</v>
          </cell>
        </row>
      </sheetData>
      <sheetData sheetId="20513">
        <row r="1">
          <cell r="J1">
            <v>1.7453292519943295E-2</v>
          </cell>
        </row>
      </sheetData>
      <sheetData sheetId="20514">
        <row r="1">
          <cell r="J1">
            <v>1.7453292519943295E-2</v>
          </cell>
        </row>
      </sheetData>
      <sheetData sheetId="20515">
        <row r="1">
          <cell r="J1">
            <v>1.7453292519943295E-2</v>
          </cell>
        </row>
      </sheetData>
      <sheetData sheetId="20516">
        <row r="1">
          <cell r="J1">
            <v>1.7453292519943295E-2</v>
          </cell>
        </row>
      </sheetData>
      <sheetData sheetId="20517"/>
      <sheetData sheetId="20518" refreshError="1"/>
      <sheetData sheetId="20519" refreshError="1"/>
      <sheetData sheetId="20520" refreshError="1"/>
      <sheetData sheetId="20521">
        <row r="1">
          <cell r="J1">
            <v>1.7453292519943295E-2</v>
          </cell>
        </row>
      </sheetData>
      <sheetData sheetId="20522">
        <row r="1">
          <cell r="J1">
            <v>1.7453292519943295E-2</v>
          </cell>
        </row>
      </sheetData>
      <sheetData sheetId="20523" refreshError="1"/>
      <sheetData sheetId="20524" refreshError="1"/>
      <sheetData sheetId="20525" refreshError="1"/>
      <sheetData sheetId="20526"/>
      <sheetData sheetId="20527" refreshError="1"/>
      <sheetData sheetId="20528">
        <row r="1">
          <cell r="J1">
            <v>1.7453292519943295E-2</v>
          </cell>
        </row>
      </sheetData>
      <sheetData sheetId="20529"/>
      <sheetData sheetId="20530">
        <row r="1">
          <cell r="J1">
            <v>1.7453292519943295E-2</v>
          </cell>
        </row>
      </sheetData>
      <sheetData sheetId="20531">
        <row r="1">
          <cell r="J1">
            <v>1.7453292519943295E-2</v>
          </cell>
        </row>
      </sheetData>
      <sheetData sheetId="20532"/>
      <sheetData sheetId="20533">
        <row r="1">
          <cell r="J1">
            <v>1.7453292519943295E-2</v>
          </cell>
        </row>
      </sheetData>
      <sheetData sheetId="20534">
        <row r="1">
          <cell r="J1">
            <v>1.7453292519943295E-2</v>
          </cell>
        </row>
      </sheetData>
      <sheetData sheetId="20535"/>
      <sheetData sheetId="20536">
        <row r="1">
          <cell r="J1">
            <v>1.7453292519943295E-2</v>
          </cell>
        </row>
      </sheetData>
      <sheetData sheetId="20537">
        <row r="1">
          <cell r="J1">
            <v>1.7453292519943295E-2</v>
          </cell>
        </row>
      </sheetData>
      <sheetData sheetId="20538"/>
      <sheetData sheetId="20539">
        <row r="1">
          <cell r="J1">
            <v>1.7453292519943295E-2</v>
          </cell>
        </row>
      </sheetData>
      <sheetData sheetId="20540">
        <row r="1">
          <cell r="J1">
            <v>1.7453292519943295E-2</v>
          </cell>
        </row>
      </sheetData>
      <sheetData sheetId="20541">
        <row r="1">
          <cell r="J1">
            <v>1.7453292519943295E-2</v>
          </cell>
        </row>
      </sheetData>
      <sheetData sheetId="20542">
        <row r="1">
          <cell r="J1">
            <v>1.7453292519943295E-2</v>
          </cell>
        </row>
      </sheetData>
      <sheetData sheetId="20543">
        <row r="1">
          <cell r="J1">
            <v>1.7453292519943295E-2</v>
          </cell>
        </row>
      </sheetData>
      <sheetData sheetId="20544">
        <row r="1">
          <cell r="J1">
            <v>1.7453292519943295E-2</v>
          </cell>
        </row>
      </sheetData>
      <sheetData sheetId="20545">
        <row r="1">
          <cell r="J1">
            <v>1.7453292519943295E-2</v>
          </cell>
        </row>
      </sheetData>
      <sheetData sheetId="20546">
        <row r="1">
          <cell r="J1">
            <v>1.7453292519943295E-2</v>
          </cell>
        </row>
      </sheetData>
      <sheetData sheetId="20547">
        <row r="1">
          <cell r="J1">
            <v>1.7453292519943295E-2</v>
          </cell>
        </row>
      </sheetData>
      <sheetData sheetId="20548">
        <row r="1">
          <cell r="J1">
            <v>1.7453292519943295E-2</v>
          </cell>
        </row>
      </sheetData>
      <sheetData sheetId="20549">
        <row r="1">
          <cell r="J1">
            <v>1.7453292519943295E-2</v>
          </cell>
        </row>
      </sheetData>
      <sheetData sheetId="20550" refreshError="1"/>
      <sheetData sheetId="20551" refreshError="1"/>
      <sheetData sheetId="20552">
        <row r="1">
          <cell r="J1">
            <v>1.7453292519943295E-2</v>
          </cell>
        </row>
      </sheetData>
      <sheetData sheetId="20553">
        <row r="1">
          <cell r="J1">
            <v>1.7453292519943295E-2</v>
          </cell>
        </row>
      </sheetData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>
        <row r="1">
          <cell r="J1">
            <v>1.7453292519943295E-2</v>
          </cell>
        </row>
      </sheetData>
      <sheetData sheetId="20561">
        <row r="1">
          <cell r="J1">
            <v>1.7453292519943295E-2</v>
          </cell>
        </row>
      </sheetData>
      <sheetData sheetId="20562">
        <row r="1">
          <cell r="J1">
            <v>1.7453292519943295E-2</v>
          </cell>
        </row>
      </sheetData>
      <sheetData sheetId="20563">
        <row r="1">
          <cell r="J1">
            <v>1.7453292519943295E-2</v>
          </cell>
        </row>
      </sheetData>
      <sheetData sheetId="20564">
        <row r="1">
          <cell r="J1">
            <v>1.7453292519943295E-2</v>
          </cell>
        </row>
      </sheetData>
      <sheetData sheetId="20565"/>
      <sheetData sheetId="20566">
        <row r="1">
          <cell r="J1">
            <v>1.7453292519943295E-2</v>
          </cell>
        </row>
      </sheetData>
      <sheetData sheetId="20567">
        <row r="1">
          <cell r="J1">
            <v>1.7453292519943295E-2</v>
          </cell>
        </row>
      </sheetData>
      <sheetData sheetId="20568">
        <row r="1">
          <cell r="J1">
            <v>1.7453292519943295E-2</v>
          </cell>
        </row>
      </sheetData>
      <sheetData sheetId="20569">
        <row r="1">
          <cell r="J1">
            <v>1.7453292519943295E-2</v>
          </cell>
        </row>
      </sheetData>
      <sheetData sheetId="20570">
        <row r="1">
          <cell r="J1">
            <v>1.7453292519943295E-2</v>
          </cell>
        </row>
      </sheetData>
      <sheetData sheetId="20571">
        <row r="1">
          <cell r="J1">
            <v>1.7453292519943295E-2</v>
          </cell>
        </row>
      </sheetData>
      <sheetData sheetId="20572"/>
      <sheetData sheetId="20573"/>
      <sheetData sheetId="20574">
        <row r="1">
          <cell r="J1">
            <v>1.7453292519943295E-2</v>
          </cell>
        </row>
      </sheetData>
      <sheetData sheetId="20575">
        <row r="1">
          <cell r="J1">
            <v>1.7453292519943295E-2</v>
          </cell>
        </row>
      </sheetData>
      <sheetData sheetId="20576">
        <row r="1">
          <cell r="J1">
            <v>1.7453292519943295E-2</v>
          </cell>
        </row>
      </sheetData>
      <sheetData sheetId="20577">
        <row r="1">
          <cell r="J1">
            <v>1.7453292519943295E-2</v>
          </cell>
        </row>
      </sheetData>
      <sheetData sheetId="20578">
        <row r="1">
          <cell r="J1">
            <v>1.7453292519943295E-2</v>
          </cell>
        </row>
      </sheetData>
      <sheetData sheetId="20579">
        <row r="1">
          <cell r="J1">
            <v>1.7453292519943295E-2</v>
          </cell>
        </row>
      </sheetData>
      <sheetData sheetId="20580">
        <row r="1">
          <cell r="J1">
            <v>1.7453292519943295E-2</v>
          </cell>
        </row>
      </sheetData>
      <sheetData sheetId="20581" refreshError="1"/>
      <sheetData sheetId="20582" refreshError="1"/>
      <sheetData sheetId="20583">
        <row r="1">
          <cell r="J1">
            <v>1.7453292519943295E-2</v>
          </cell>
        </row>
      </sheetData>
      <sheetData sheetId="20584">
        <row r="1">
          <cell r="J1">
            <v>1.7453292519943295E-2</v>
          </cell>
        </row>
      </sheetData>
      <sheetData sheetId="20585" refreshError="1"/>
      <sheetData sheetId="20586"/>
      <sheetData sheetId="20587">
        <row r="1">
          <cell r="J1">
            <v>1.7453292519943295E-2</v>
          </cell>
        </row>
      </sheetData>
      <sheetData sheetId="20588">
        <row r="1">
          <cell r="J1">
            <v>1.7453292519943295E-2</v>
          </cell>
        </row>
      </sheetData>
      <sheetData sheetId="20589" refreshError="1"/>
      <sheetData sheetId="20590" refreshError="1"/>
      <sheetData sheetId="20591" refreshError="1"/>
      <sheetData sheetId="20592">
        <row r="1">
          <cell r="J1">
            <v>1.7453292519943295E-2</v>
          </cell>
        </row>
      </sheetData>
      <sheetData sheetId="20593" refreshError="1"/>
      <sheetData sheetId="20594" refreshError="1"/>
      <sheetData sheetId="20595" refreshError="1"/>
      <sheetData sheetId="20596" refreshError="1"/>
      <sheetData sheetId="20597">
        <row r="1">
          <cell r="J1">
            <v>1.7453292519943295E-2</v>
          </cell>
        </row>
      </sheetData>
      <sheetData sheetId="20598" refreshError="1"/>
      <sheetData sheetId="20599"/>
      <sheetData sheetId="20600">
        <row r="1">
          <cell r="J1">
            <v>1.7453292519943295E-2</v>
          </cell>
        </row>
      </sheetData>
      <sheetData sheetId="20601" refreshError="1"/>
      <sheetData sheetId="20602" refreshError="1"/>
      <sheetData sheetId="20603">
        <row r="1">
          <cell r="J1">
            <v>1.7453292519943295E-2</v>
          </cell>
        </row>
      </sheetData>
      <sheetData sheetId="20604">
        <row r="1">
          <cell r="J1">
            <v>1.7453292519943295E-2</v>
          </cell>
        </row>
      </sheetData>
      <sheetData sheetId="20605">
        <row r="1">
          <cell r="J1">
            <v>1.7453292519943295E-2</v>
          </cell>
        </row>
      </sheetData>
      <sheetData sheetId="20606">
        <row r="1">
          <cell r="J1">
            <v>1.7453292519943295E-2</v>
          </cell>
        </row>
      </sheetData>
      <sheetData sheetId="20607">
        <row r="1">
          <cell r="J1">
            <v>1.7453292519943295E-2</v>
          </cell>
        </row>
      </sheetData>
      <sheetData sheetId="20608">
        <row r="1">
          <cell r="J1">
            <v>1.7453292519943295E-2</v>
          </cell>
        </row>
      </sheetData>
      <sheetData sheetId="20609"/>
      <sheetData sheetId="20610"/>
      <sheetData sheetId="20611">
        <row r="1">
          <cell r="J1">
            <v>1.7453292519943295E-2</v>
          </cell>
        </row>
      </sheetData>
      <sheetData sheetId="20612">
        <row r="1">
          <cell r="J1">
            <v>1.7453292519943295E-2</v>
          </cell>
        </row>
      </sheetData>
      <sheetData sheetId="20613">
        <row r="1">
          <cell r="J1">
            <v>1.7453292519943295E-2</v>
          </cell>
        </row>
      </sheetData>
      <sheetData sheetId="20614">
        <row r="1">
          <cell r="J1">
            <v>1.7453292519943295E-2</v>
          </cell>
        </row>
      </sheetData>
      <sheetData sheetId="20615"/>
      <sheetData sheetId="20616">
        <row r="1">
          <cell r="J1">
            <v>1.7453292519943295E-2</v>
          </cell>
        </row>
      </sheetData>
      <sheetData sheetId="20617">
        <row r="1">
          <cell r="J1">
            <v>1.7453292519943295E-2</v>
          </cell>
        </row>
      </sheetData>
      <sheetData sheetId="20618"/>
      <sheetData sheetId="20619">
        <row r="1">
          <cell r="J1">
            <v>1.7453292519943295E-2</v>
          </cell>
        </row>
      </sheetData>
      <sheetData sheetId="20620">
        <row r="1">
          <cell r="J1">
            <v>1.7453292519943295E-2</v>
          </cell>
        </row>
      </sheetData>
      <sheetData sheetId="20621" refreshError="1"/>
      <sheetData sheetId="20622">
        <row r="1">
          <cell r="J1">
            <v>1.7453292519943295E-2</v>
          </cell>
        </row>
      </sheetData>
      <sheetData sheetId="20623">
        <row r="1">
          <cell r="J1">
            <v>1.7453292519943295E-2</v>
          </cell>
        </row>
      </sheetData>
      <sheetData sheetId="20624">
        <row r="1">
          <cell r="J1">
            <v>1.7453292519943295E-2</v>
          </cell>
        </row>
      </sheetData>
      <sheetData sheetId="20625">
        <row r="1">
          <cell r="J1">
            <v>1.7453292519943295E-2</v>
          </cell>
        </row>
      </sheetData>
      <sheetData sheetId="20626">
        <row r="1">
          <cell r="J1">
            <v>1.7453292519943295E-2</v>
          </cell>
        </row>
      </sheetData>
      <sheetData sheetId="20627">
        <row r="1">
          <cell r="J1">
            <v>1.7453292519943295E-2</v>
          </cell>
        </row>
      </sheetData>
      <sheetData sheetId="20628">
        <row r="1">
          <cell r="J1">
            <v>1.7453292519943295E-2</v>
          </cell>
        </row>
      </sheetData>
      <sheetData sheetId="20629">
        <row r="1">
          <cell r="J1">
            <v>1.7453292519943295E-2</v>
          </cell>
        </row>
      </sheetData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>
        <row r="1">
          <cell r="J1">
            <v>1.7453292519943295E-2</v>
          </cell>
        </row>
      </sheetData>
      <sheetData sheetId="20638"/>
      <sheetData sheetId="20639"/>
      <sheetData sheetId="20640">
        <row r="1">
          <cell r="J1">
            <v>1.7453292519943295E-2</v>
          </cell>
        </row>
      </sheetData>
      <sheetData sheetId="20641"/>
      <sheetData sheetId="20642"/>
      <sheetData sheetId="20643"/>
      <sheetData sheetId="20644">
        <row r="1">
          <cell r="J1">
            <v>1.7453292519943295E-2</v>
          </cell>
        </row>
      </sheetData>
      <sheetData sheetId="20645">
        <row r="1">
          <cell r="J1">
            <v>1.7453292519943295E-2</v>
          </cell>
        </row>
      </sheetData>
      <sheetData sheetId="20646">
        <row r="1">
          <cell r="J1">
            <v>1.7453292519943295E-2</v>
          </cell>
        </row>
      </sheetData>
      <sheetData sheetId="20647"/>
      <sheetData sheetId="20648">
        <row r="1">
          <cell r="J1">
            <v>1.7453292519943295E-2</v>
          </cell>
        </row>
      </sheetData>
      <sheetData sheetId="20649">
        <row r="1">
          <cell r="J1">
            <v>1.7453292519943295E-2</v>
          </cell>
        </row>
      </sheetData>
      <sheetData sheetId="20650">
        <row r="1">
          <cell r="J1">
            <v>1.7453292519943295E-2</v>
          </cell>
        </row>
      </sheetData>
      <sheetData sheetId="20651">
        <row r="1">
          <cell r="J1">
            <v>1.7453292519943295E-2</v>
          </cell>
        </row>
      </sheetData>
      <sheetData sheetId="20652">
        <row r="1">
          <cell r="J1">
            <v>1.7453292519943295E-2</v>
          </cell>
        </row>
      </sheetData>
      <sheetData sheetId="20653">
        <row r="1">
          <cell r="J1">
            <v>1.7453292519943295E-2</v>
          </cell>
        </row>
      </sheetData>
      <sheetData sheetId="20654">
        <row r="1">
          <cell r="J1">
            <v>1.7453292519943295E-2</v>
          </cell>
        </row>
      </sheetData>
      <sheetData sheetId="20655">
        <row r="1">
          <cell r="J1">
            <v>1.7453292519943295E-2</v>
          </cell>
        </row>
      </sheetData>
      <sheetData sheetId="20656">
        <row r="1">
          <cell r="J1">
            <v>1.7453292519943295E-2</v>
          </cell>
        </row>
      </sheetData>
      <sheetData sheetId="20657">
        <row r="1">
          <cell r="J1">
            <v>1.7453292519943295E-2</v>
          </cell>
        </row>
      </sheetData>
      <sheetData sheetId="20658">
        <row r="1">
          <cell r="J1">
            <v>1.7453292519943295E-2</v>
          </cell>
        </row>
      </sheetData>
      <sheetData sheetId="20659">
        <row r="1">
          <cell r="J1">
            <v>1.7453292519943295E-2</v>
          </cell>
        </row>
      </sheetData>
      <sheetData sheetId="20660">
        <row r="1">
          <cell r="J1">
            <v>1.7453292519943295E-2</v>
          </cell>
        </row>
      </sheetData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>
        <row r="1">
          <cell r="J1">
            <v>1.7453292519943295E-2</v>
          </cell>
        </row>
      </sheetData>
      <sheetData sheetId="20669">
        <row r="1">
          <cell r="J1">
            <v>1.7453292519943295E-2</v>
          </cell>
        </row>
      </sheetData>
      <sheetData sheetId="20670"/>
      <sheetData sheetId="20671"/>
      <sheetData sheetId="20672"/>
      <sheetData sheetId="20673"/>
      <sheetData sheetId="20674">
        <row r="1">
          <cell r="J1">
            <v>1.7453292519943295E-2</v>
          </cell>
        </row>
      </sheetData>
      <sheetData sheetId="20675"/>
      <sheetData sheetId="20676">
        <row r="1">
          <cell r="J1">
            <v>1.7453292519943295E-2</v>
          </cell>
        </row>
      </sheetData>
      <sheetData sheetId="20677"/>
      <sheetData sheetId="20678"/>
      <sheetData sheetId="20679">
        <row r="1">
          <cell r="J1">
            <v>1.7453292519943295E-2</v>
          </cell>
        </row>
      </sheetData>
      <sheetData sheetId="20680"/>
      <sheetData sheetId="20681"/>
      <sheetData sheetId="20682"/>
      <sheetData sheetId="20683">
        <row r="1">
          <cell r="J1">
            <v>1.7453292519943295E-2</v>
          </cell>
        </row>
      </sheetData>
      <sheetData sheetId="20684">
        <row r="1">
          <cell r="J1">
            <v>1.7453292519943295E-2</v>
          </cell>
        </row>
      </sheetData>
      <sheetData sheetId="20685">
        <row r="1">
          <cell r="J1">
            <v>1.7453292519943295E-2</v>
          </cell>
        </row>
      </sheetData>
      <sheetData sheetId="20686">
        <row r="1">
          <cell r="J1">
            <v>1.7453292519943295E-2</v>
          </cell>
        </row>
      </sheetData>
      <sheetData sheetId="20687">
        <row r="1">
          <cell r="J1">
            <v>1.7453292519943295E-2</v>
          </cell>
        </row>
      </sheetData>
      <sheetData sheetId="20688"/>
      <sheetData sheetId="20689"/>
      <sheetData sheetId="20690">
        <row r="1">
          <cell r="J1">
            <v>1.7453292519943295E-2</v>
          </cell>
        </row>
      </sheetData>
      <sheetData sheetId="20691">
        <row r="1">
          <cell r="J1">
            <v>1.7453292519943295E-2</v>
          </cell>
        </row>
      </sheetData>
      <sheetData sheetId="20692">
        <row r="1">
          <cell r="J1">
            <v>1.7453292519943295E-2</v>
          </cell>
        </row>
      </sheetData>
      <sheetData sheetId="20693">
        <row r="1">
          <cell r="J1">
            <v>1.7453292519943295E-2</v>
          </cell>
        </row>
      </sheetData>
      <sheetData sheetId="20694">
        <row r="1">
          <cell r="J1">
            <v>1.7453292519943295E-2</v>
          </cell>
        </row>
      </sheetData>
      <sheetData sheetId="20695" refreshError="1"/>
      <sheetData sheetId="20696">
        <row r="1">
          <cell r="J1">
            <v>1.7453292519943295E-2</v>
          </cell>
        </row>
      </sheetData>
      <sheetData sheetId="20697" refreshError="1"/>
      <sheetData sheetId="20698">
        <row r="1">
          <cell r="J1">
            <v>1.7453292519943295E-2</v>
          </cell>
        </row>
      </sheetData>
      <sheetData sheetId="20699" refreshError="1"/>
      <sheetData sheetId="20700" refreshError="1"/>
      <sheetData sheetId="20701">
        <row r="1">
          <cell r="J1">
            <v>1.7453292519943295E-2</v>
          </cell>
        </row>
      </sheetData>
      <sheetData sheetId="20702">
        <row r="1">
          <cell r="J1">
            <v>1.7453292519943295E-2</v>
          </cell>
        </row>
      </sheetData>
      <sheetData sheetId="20703">
        <row r="1">
          <cell r="J1">
            <v>1.7453292519943295E-2</v>
          </cell>
        </row>
      </sheetData>
      <sheetData sheetId="20704" refreshError="1"/>
      <sheetData sheetId="20705" refreshError="1"/>
      <sheetData sheetId="20706" refreshError="1"/>
      <sheetData sheetId="20707">
        <row r="1">
          <cell r="J1">
            <v>1.7453292519943295E-2</v>
          </cell>
        </row>
      </sheetData>
      <sheetData sheetId="20708" refreshError="1"/>
      <sheetData sheetId="20709">
        <row r="1">
          <cell r="J1">
            <v>1.7453292519943295E-2</v>
          </cell>
        </row>
      </sheetData>
      <sheetData sheetId="20710">
        <row r="1">
          <cell r="J1">
            <v>1.7453292519943295E-2</v>
          </cell>
        </row>
      </sheetData>
      <sheetData sheetId="20711">
        <row r="1">
          <cell r="J1">
            <v>1.7453292519943295E-2</v>
          </cell>
        </row>
      </sheetData>
      <sheetData sheetId="20712">
        <row r="1">
          <cell r="J1">
            <v>1.7453292519943295E-2</v>
          </cell>
        </row>
      </sheetData>
      <sheetData sheetId="20713">
        <row r="1">
          <cell r="J1">
            <v>1.7453292519943295E-2</v>
          </cell>
        </row>
      </sheetData>
      <sheetData sheetId="20714"/>
      <sheetData sheetId="20715"/>
      <sheetData sheetId="20716"/>
      <sheetData sheetId="20717">
        <row r="1">
          <cell r="J1">
            <v>1.7453292519943295E-2</v>
          </cell>
        </row>
      </sheetData>
      <sheetData sheetId="20718">
        <row r="1">
          <cell r="J1">
            <v>1.7453292519943295E-2</v>
          </cell>
        </row>
      </sheetData>
      <sheetData sheetId="20719">
        <row r="1">
          <cell r="J1">
            <v>1.7453292519943295E-2</v>
          </cell>
        </row>
      </sheetData>
      <sheetData sheetId="20720"/>
      <sheetData sheetId="20721"/>
      <sheetData sheetId="20722">
        <row r="1">
          <cell r="J1">
            <v>1.7453292519943295E-2</v>
          </cell>
        </row>
      </sheetData>
      <sheetData sheetId="20723"/>
      <sheetData sheetId="20724">
        <row r="1">
          <cell r="J1">
            <v>1.7453292519943295E-2</v>
          </cell>
        </row>
      </sheetData>
      <sheetData sheetId="20725">
        <row r="1">
          <cell r="J1">
            <v>1.7453292519943295E-2</v>
          </cell>
        </row>
      </sheetData>
      <sheetData sheetId="20726">
        <row r="1">
          <cell r="J1">
            <v>1.7453292519943295E-2</v>
          </cell>
        </row>
      </sheetData>
      <sheetData sheetId="20727"/>
      <sheetData sheetId="20728"/>
      <sheetData sheetId="20729"/>
      <sheetData sheetId="20730"/>
      <sheetData sheetId="20731" refreshError="1"/>
      <sheetData sheetId="20732">
        <row r="1">
          <cell r="J1">
            <v>1.7453292519943295E-2</v>
          </cell>
        </row>
      </sheetData>
      <sheetData sheetId="20733" refreshError="1"/>
      <sheetData sheetId="20734">
        <row r="1">
          <cell r="J1">
            <v>1.7453292519943295E-2</v>
          </cell>
        </row>
      </sheetData>
      <sheetData sheetId="20735">
        <row r="1">
          <cell r="J1">
            <v>1.7453292519943295E-2</v>
          </cell>
        </row>
      </sheetData>
      <sheetData sheetId="20736">
        <row r="1">
          <cell r="J1">
            <v>1.7453292519943295E-2</v>
          </cell>
        </row>
      </sheetData>
      <sheetData sheetId="20737" refreshError="1"/>
      <sheetData sheetId="20738">
        <row r="1">
          <cell r="J1">
            <v>1.7453292519943295E-2</v>
          </cell>
        </row>
      </sheetData>
      <sheetData sheetId="20739" refreshError="1"/>
      <sheetData sheetId="20740">
        <row r="1">
          <cell r="J1">
            <v>1.7453292519943295E-2</v>
          </cell>
        </row>
      </sheetData>
      <sheetData sheetId="20741">
        <row r="1">
          <cell r="J1">
            <v>1.7453292519943295E-2</v>
          </cell>
        </row>
      </sheetData>
      <sheetData sheetId="20742" refreshError="1"/>
      <sheetData sheetId="20743" refreshError="1"/>
      <sheetData sheetId="20744" refreshError="1"/>
      <sheetData sheetId="20745" refreshError="1"/>
      <sheetData sheetId="20746">
        <row r="1">
          <cell r="J1">
            <v>1.7453292519943295E-2</v>
          </cell>
        </row>
      </sheetData>
      <sheetData sheetId="20747">
        <row r="1">
          <cell r="J1">
            <v>1.7453292519943295E-2</v>
          </cell>
        </row>
      </sheetData>
      <sheetData sheetId="20748"/>
      <sheetData sheetId="20749">
        <row r="1">
          <cell r="J1">
            <v>1.7453292519943295E-2</v>
          </cell>
        </row>
      </sheetData>
      <sheetData sheetId="20750"/>
      <sheetData sheetId="20751">
        <row r="1">
          <cell r="J1">
            <v>1.7453292519943295E-2</v>
          </cell>
        </row>
      </sheetData>
      <sheetData sheetId="20752">
        <row r="1">
          <cell r="J1">
            <v>1.7453292519943295E-2</v>
          </cell>
        </row>
      </sheetData>
      <sheetData sheetId="20753"/>
      <sheetData sheetId="20754">
        <row r="1">
          <cell r="J1">
            <v>1.7453292519943295E-2</v>
          </cell>
        </row>
      </sheetData>
      <sheetData sheetId="20755">
        <row r="1">
          <cell r="J1">
            <v>1.7453292519943295E-2</v>
          </cell>
        </row>
      </sheetData>
      <sheetData sheetId="20756"/>
      <sheetData sheetId="20757">
        <row r="1">
          <cell r="J1">
            <v>1.7453292519943295E-2</v>
          </cell>
        </row>
      </sheetData>
      <sheetData sheetId="20758"/>
      <sheetData sheetId="20759">
        <row r="1">
          <cell r="J1">
            <v>1.7453292519943295E-2</v>
          </cell>
        </row>
      </sheetData>
      <sheetData sheetId="20760">
        <row r="1">
          <cell r="J1">
            <v>1.7453292519943295E-2</v>
          </cell>
        </row>
      </sheetData>
      <sheetData sheetId="20761">
        <row r="1">
          <cell r="J1">
            <v>1.7453292519943295E-2</v>
          </cell>
        </row>
      </sheetData>
      <sheetData sheetId="20762">
        <row r="1">
          <cell r="J1">
            <v>1.7453292519943295E-2</v>
          </cell>
        </row>
      </sheetData>
      <sheetData sheetId="20763">
        <row r="1">
          <cell r="J1">
            <v>1.7453292519943295E-2</v>
          </cell>
        </row>
      </sheetData>
      <sheetData sheetId="20764">
        <row r="1">
          <cell r="J1">
            <v>1.7453292519943295E-2</v>
          </cell>
        </row>
      </sheetData>
      <sheetData sheetId="20765">
        <row r="1">
          <cell r="J1">
            <v>1.7453292519943295E-2</v>
          </cell>
        </row>
      </sheetData>
      <sheetData sheetId="20766">
        <row r="1">
          <cell r="J1">
            <v>1.7453292519943295E-2</v>
          </cell>
        </row>
      </sheetData>
      <sheetData sheetId="20767">
        <row r="1">
          <cell r="J1">
            <v>1.7453292519943295E-2</v>
          </cell>
        </row>
      </sheetData>
      <sheetData sheetId="20768">
        <row r="1">
          <cell r="J1">
            <v>1.7453292519943295E-2</v>
          </cell>
        </row>
      </sheetData>
      <sheetData sheetId="20769"/>
      <sheetData sheetId="20770">
        <row r="1">
          <cell r="J1">
            <v>1.7453292519943295E-2</v>
          </cell>
        </row>
      </sheetData>
      <sheetData sheetId="20771" refreshError="1"/>
      <sheetData sheetId="20772" refreshError="1"/>
      <sheetData sheetId="20773" refreshError="1"/>
      <sheetData sheetId="20774">
        <row r="1">
          <cell r="J1">
            <v>1.7453292519943295E-2</v>
          </cell>
        </row>
      </sheetData>
      <sheetData sheetId="20775">
        <row r="1">
          <cell r="J1">
            <v>1.7453292519943295E-2</v>
          </cell>
        </row>
      </sheetData>
      <sheetData sheetId="20776" refreshError="1"/>
      <sheetData sheetId="20777">
        <row r="1">
          <cell r="J1">
            <v>1.7453292519943295E-2</v>
          </cell>
        </row>
      </sheetData>
      <sheetData sheetId="20778">
        <row r="1">
          <cell r="J1">
            <v>1.7453292519943295E-2</v>
          </cell>
        </row>
      </sheetData>
      <sheetData sheetId="20779">
        <row r="1">
          <cell r="J1">
            <v>1.7453292519943295E-2</v>
          </cell>
        </row>
      </sheetData>
      <sheetData sheetId="20780" refreshError="1"/>
      <sheetData sheetId="20781" refreshError="1"/>
      <sheetData sheetId="20782" refreshError="1"/>
      <sheetData sheetId="20783">
        <row r="1">
          <cell r="J1">
            <v>1.7453292519943295E-2</v>
          </cell>
        </row>
      </sheetData>
      <sheetData sheetId="20784">
        <row r="1">
          <cell r="J1">
            <v>1.7453292519943295E-2</v>
          </cell>
        </row>
      </sheetData>
      <sheetData sheetId="20785">
        <row r="1">
          <cell r="J1">
            <v>1.7453292519943295E-2</v>
          </cell>
        </row>
      </sheetData>
      <sheetData sheetId="20786">
        <row r="1">
          <cell r="J1">
            <v>1.7453292519943295E-2</v>
          </cell>
        </row>
      </sheetData>
      <sheetData sheetId="20787">
        <row r="1">
          <cell r="J1">
            <v>1.7453292519943295E-2</v>
          </cell>
        </row>
      </sheetData>
      <sheetData sheetId="20788">
        <row r="1">
          <cell r="J1">
            <v>1.7453292519943295E-2</v>
          </cell>
        </row>
      </sheetData>
      <sheetData sheetId="20789" refreshError="1"/>
      <sheetData sheetId="20790" refreshError="1"/>
      <sheetData sheetId="20791" refreshError="1"/>
      <sheetData sheetId="20792" refreshError="1"/>
      <sheetData sheetId="20793">
        <row r="1">
          <cell r="J1">
            <v>1.7453292519943295E-2</v>
          </cell>
        </row>
      </sheetData>
      <sheetData sheetId="20794" refreshError="1"/>
      <sheetData sheetId="20795" refreshError="1"/>
      <sheetData sheetId="20796">
        <row r="1">
          <cell r="J1">
            <v>1.7453292519943295E-2</v>
          </cell>
        </row>
      </sheetData>
      <sheetData sheetId="20797">
        <row r="1">
          <cell r="J1">
            <v>1.7453292519943295E-2</v>
          </cell>
        </row>
      </sheetData>
      <sheetData sheetId="20798">
        <row r="1">
          <cell r="J1">
            <v>1.7453292519943295E-2</v>
          </cell>
        </row>
      </sheetData>
      <sheetData sheetId="20799">
        <row r="1">
          <cell r="J1">
            <v>1.7453292519943295E-2</v>
          </cell>
        </row>
      </sheetData>
      <sheetData sheetId="20800" refreshError="1"/>
      <sheetData sheetId="2080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>
        <row r="1">
          <cell r="J1">
            <v>1.7453292519943295E-2</v>
          </cell>
        </row>
      </sheetData>
      <sheetData sheetId="20809">
        <row r="1">
          <cell r="J1">
            <v>1.7453292519943295E-2</v>
          </cell>
        </row>
      </sheetData>
      <sheetData sheetId="20810" refreshError="1"/>
      <sheetData sheetId="20811" refreshError="1"/>
      <sheetData sheetId="20812">
        <row r="1">
          <cell r="J1">
            <v>1.7453292519943295E-2</v>
          </cell>
        </row>
      </sheetData>
      <sheetData sheetId="20813">
        <row r="1">
          <cell r="J1">
            <v>1.7453292519943295E-2</v>
          </cell>
        </row>
      </sheetData>
      <sheetData sheetId="20814"/>
      <sheetData sheetId="20815">
        <row r="1">
          <cell r="J1">
            <v>1.7453292519943295E-2</v>
          </cell>
        </row>
      </sheetData>
      <sheetData sheetId="20816">
        <row r="1">
          <cell r="J1">
            <v>1.7453292519943295E-2</v>
          </cell>
        </row>
      </sheetData>
      <sheetData sheetId="20817">
        <row r="1">
          <cell r="J1">
            <v>1.7453292519943295E-2</v>
          </cell>
        </row>
      </sheetData>
      <sheetData sheetId="20818"/>
      <sheetData sheetId="20819"/>
      <sheetData sheetId="20820"/>
      <sheetData sheetId="20821"/>
      <sheetData sheetId="20822"/>
      <sheetData sheetId="20823"/>
      <sheetData sheetId="20824">
        <row r="1">
          <cell r="J1">
            <v>1.7453292519943295E-2</v>
          </cell>
        </row>
      </sheetData>
      <sheetData sheetId="20825">
        <row r="1">
          <cell r="J1">
            <v>1.7453292519943295E-2</v>
          </cell>
        </row>
      </sheetData>
      <sheetData sheetId="20826" refreshError="1"/>
      <sheetData sheetId="20827">
        <row r="1">
          <cell r="J1">
            <v>1.7453292519943295E-2</v>
          </cell>
        </row>
      </sheetData>
      <sheetData sheetId="20828">
        <row r="1">
          <cell r="J1">
            <v>1.7453292519943295E-2</v>
          </cell>
        </row>
      </sheetData>
      <sheetData sheetId="20829">
        <row r="1">
          <cell r="J1">
            <v>1.7453292519943295E-2</v>
          </cell>
        </row>
      </sheetData>
      <sheetData sheetId="20830">
        <row r="1">
          <cell r="J1">
            <v>1.7453292519943295E-2</v>
          </cell>
        </row>
      </sheetData>
      <sheetData sheetId="20831"/>
      <sheetData sheetId="20832"/>
      <sheetData sheetId="20833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>
        <row r="1">
          <cell r="J1">
            <v>1.7453292519943295E-2</v>
          </cell>
        </row>
      </sheetData>
      <sheetData sheetId="20841">
        <row r="1">
          <cell r="J1">
            <v>1.7453292519943295E-2</v>
          </cell>
        </row>
      </sheetData>
      <sheetData sheetId="20842" refreshError="1"/>
      <sheetData sheetId="20843">
        <row r="1">
          <cell r="J1">
            <v>1.7453292519943295E-2</v>
          </cell>
        </row>
      </sheetData>
      <sheetData sheetId="20844">
        <row r="1">
          <cell r="J1">
            <v>1.7453292519943295E-2</v>
          </cell>
        </row>
      </sheetData>
      <sheetData sheetId="20845"/>
      <sheetData sheetId="20846">
        <row r="1">
          <cell r="J1">
            <v>1.7453292519943295E-2</v>
          </cell>
        </row>
      </sheetData>
      <sheetData sheetId="20847"/>
      <sheetData sheetId="20848">
        <row r="1">
          <cell r="J1">
            <v>1.7453292519943295E-2</v>
          </cell>
        </row>
      </sheetData>
      <sheetData sheetId="20849">
        <row r="1">
          <cell r="J1">
            <v>1.7453292519943295E-2</v>
          </cell>
        </row>
      </sheetData>
      <sheetData sheetId="20850"/>
      <sheetData sheetId="20851"/>
      <sheetData sheetId="20852"/>
      <sheetData sheetId="20853">
        <row r="1">
          <cell r="J1">
            <v>1.7453292519943295E-2</v>
          </cell>
        </row>
      </sheetData>
      <sheetData sheetId="20854">
        <row r="1">
          <cell r="J1">
            <v>1.7453292519943295E-2</v>
          </cell>
        </row>
      </sheetData>
      <sheetData sheetId="20855">
        <row r="1">
          <cell r="J1">
            <v>1.7453292519943295E-2</v>
          </cell>
        </row>
      </sheetData>
      <sheetData sheetId="20856">
        <row r="1">
          <cell r="J1">
            <v>1.7453292519943295E-2</v>
          </cell>
        </row>
      </sheetData>
      <sheetData sheetId="20857">
        <row r="1">
          <cell r="J1">
            <v>1.7453292519943295E-2</v>
          </cell>
        </row>
      </sheetData>
      <sheetData sheetId="20858">
        <row r="1">
          <cell r="J1">
            <v>1.7453292519943295E-2</v>
          </cell>
        </row>
      </sheetData>
      <sheetData sheetId="20859">
        <row r="1">
          <cell r="J1">
            <v>1.7453292519943295E-2</v>
          </cell>
        </row>
      </sheetData>
      <sheetData sheetId="20860">
        <row r="1">
          <cell r="J1">
            <v>1.7453292519943295E-2</v>
          </cell>
        </row>
      </sheetData>
      <sheetData sheetId="20861">
        <row r="1">
          <cell r="J1">
            <v>1.7453292519943295E-2</v>
          </cell>
        </row>
      </sheetData>
      <sheetData sheetId="20862"/>
      <sheetData sheetId="20863">
        <row r="1">
          <cell r="J1">
            <v>1.7453292519943295E-2</v>
          </cell>
        </row>
      </sheetData>
      <sheetData sheetId="20864">
        <row r="1">
          <cell r="J1">
            <v>1.7453292519943295E-2</v>
          </cell>
        </row>
      </sheetData>
      <sheetData sheetId="20865" refreshError="1"/>
      <sheetData sheetId="20866" refreshError="1"/>
      <sheetData sheetId="20867" refreshError="1"/>
      <sheetData sheetId="20868">
        <row r="1">
          <cell r="J1">
            <v>1.7453292519943295E-2</v>
          </cell>
        </row>
      </sheetData>
      <sheetData sheetId="20869">
        <row r="1">
          <cell r="J1">
            <v>1.7453292519943295E-2</v>
          </cell>
        </row>
      </sheetData>
      <sheetData sheetId="20870" refreshError="1"/>
      <sheetData sheetId="20871">
        <row r="1">
          <cell r="J1">
            <v>1.7453292519943295E-2</v>
          </cell>
        </row>
      </sheetData>
      <sheetData sheetId="20872">
        <row r="1">
          <cell r="J1">
            <v>1.7453292519943295E-2</v>
          </cell>
        </row>
      </sheetData>
      <sheetData sheetId="20873">
        <row r="1">
          <cell r="J1">
            <v>1.7453292519943295E-2</v>
          </cell>
        </row>
      </sheetData>
      <sheetData sheetId="20874" refreshError="1"/>
      <sheetData sheetId="20875" refreshError="1"/>
      <sheetData sheetId="20876">
        <row r="1">
          <cell r="J1">
            <v>1.7453292519943295E-2</v>
          </cell>
        </row>
      </sheetData>
      <sheetData sheetId="20877">
        <row r="1">
          <cell r="J1">
            <v>1.7453292519943295E-2</v>
          </cell>
        </row>
      </sheetData>
      <sheetData sheetId="20878">
        <row r="1">
          <cell r="J1">
            <v>1.7453292519943295E-2</v>
          </cell>
        </row>
      </sheetData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>
        <row r="1">
          <cell r="J1">
            <v>1.7453292519943295E-2</v>
          </cell>
        </row>
      </sheetData>
      <sheetData sheetId="20885">
        <row r="1">
          <cell r="J1">
            <v>1.7453292519943295E-2</v>
          </cell>
        </row>
      </sheetData>
      <sheetData sheetId="20886">
        <row r="1">
          <cell r="J1">
            <v>1.7453292519943295E-2</v>
          </cell>
        </row>
      </sheetData>
      <sheetData sheetId="20887">
        <row r="1">
          <cell r="J1">
            <v>1.7453292519943295E-2</v>
          </cell>
        </row>
      </sheetData>
      <sheetData sheetId="20888">
        <row r="1">
          <cell r="J1">
            <v>1.7453292519943295E-2</v>
          </cell>
        </row>
      </sheetData>
      <sheetData sheetId="20889" refreshError="1"/>
      <sheetData sheetId="20890">
        <row r="1">
          <cell r="J1">
            <v>1.7453292519943295E-2</v>
          </cell>
        </row>
      </sheetData>
      <sheetData sheetId="20891">
        <row r="1">
          <cell r="J1">
            <v>1.7453292519943295E-2</v>
          </cell>
        </row>
      </sheetData>
      <sheetData sheetId="20892">
        <row r="1">
          <cell r="J1">
            <v>1.7453292519943295E-2</v>
          </cell>
        </row>
      </sheetData>
      <sheetData sheetId="20893">
        <row r="1">
          <cell r="J1">
            <v>1.7453292519943295E-2</v>
          </cell>
        </row>
      </sheetData>
      <sheetData sheetId="20894">
        <row r="1">
          <cell r="J1">
            <v>1.7453292519943295E-2</v>
          </cell>
        </row>
      </sheetData>
      <sheetData sheetId="20895">
        <row r="1">
          <cell r="J1">
            <v>1.7453292519943295E-2</v>
          </cell>
        </row>
      </sheetData>
      <sheetData sheetId="20896">
        <row r="1">
          <cell r="J1">
            <v>1.7453292519943295E-2</v>
          </cell>
        </row>
      </sheetData>
      <sheetData sheetId="20897">
        <row r="1">
          <cell r="J1">
            <v>1.7453292519943295E-2</v>
          </cell>
        </row>
      </sheetData>
      <sheetData sheetId="20898"/>
      <sheetData sheetId="20899">
        <row r="1">
          <cell r="J1">
            <v>1.7453292519943295E-2</v>
          </cell>
        </row>
      </sheetData>
      <sheetData sheetId="20900">
        <row r="1">
          <cell r="J1">
            <v>1.7453292519943295E-2</v>
          </cell>
        </row>
      </sheetData>
      <sheetData sheetId="20901">
        <row r="1">
          <cell r="J1">
            <v>1.7453292519943295E-2</v>
          </cell>
        </row>
      </sheetData>
      <sheetData sheetId="20902">
        <row r="1">
          <cell r="J1">
            <v>1.7453292519943295E-2</v>
          </cell>
        </row>
      </sheetData>
      <sheetData sheetId="20903">
        <row r="1">
          <cell r="J1">
            <v>1.7453292519943295E-2</v>
          </cell>
        </row>
      </sheetData>
      <sheetData sheetId="20904">
        <row r="1">
          <cell r="J1">
            <v>1.7453292519943295E-2</v>
          </cell>
        </row>
      </sheetData>
      <sheetData sheetId="20905">
        <row r="1">
          <cell r="J1">
            <v>1.7453292519943295E-2</v>
          </cell>
        </row>
      </sheetData>
      <sheetData sheetId="20906" refreshError="1"/>
      <sheetData sheetId="20907">
        <row r="1">
          <cell r="J1">
            <v>1.7453292519943295E-2</v>
          </cell>
        </row>
      </sheetData>
      <sheetData sheetId="20908">
        <row r="1">
          <cell r="J1">
            <v>1.7453292519943295E-2</v>
          </cell>
        </row>
      </sheetData>
      <sheetData sheetId="20909">
        <row r="1">
          <cell r="J1">
            <v>1.7453292519943295E-2</v>
          </cell>
        </row>
      </sheetData>
      <sheetData sheetId="20910">
        <row r="1">
          <cell r="J1">
            <v>1.7453292519943295E-2</v>
          </cell>
        </row>
      </sheetData>
      <sheetData sheetId="20911">
        <row r="1">
          <cell r="J1">
            <v>1.7453292519943295E-2</v>
          </cell>
        </row>
      </sheetData>
      <sheetData sheetId="20912"/>
      <sheetData sheetId="20913"/>
      <sheetData sheetId="20914" refreshError="1"/>
      <sheetData sheetId="20915" refreshError="1"/>
      <sheetData sheetId="20916" refreshError="1"/>
      <sheetData sheetId="20917" refreshError="1"/>
      <sheetData sheetId="20918">
        <row r="1">
          <cell r="J1">
            <v>1.7453292519943295E-2</v>
          </cell>
        </row>
      </sheetData>
      <sheetData sheetId="20919">
        <row r="1">
          <cell r="J1">
            <v>1.7453292519943295E-2</v>
          </cell>
        </row>
      </sheetData>
      <sheetData sheetId="20920">
        <row r="1">
          <cell r="J1">
            <v>1.7453292519943295E-2</v>
          </cell>
        </row>
      </sheetData>
      <sheetData sheetId="20921" refreshError="1"/>
      <sheetData sheetId="20922" refreshError="1"/>
      <sheetData sheetId="20923"/>
      <sheetData sheetId="20924"/>
      <sheetData sheetId="20925">
        <row r="1">
          <cell r="J1">
            <v>1.7453292519943295E-2</v>
          </cell>
        </row>
      </sheetData>
      <sheetData sheetId="20926">
        <row r="1">
          <cell r="J1">
            <v>1.7453292519943295E-2</v>
          </cell>
        </row>
      </sheetData>
      <sheetData sheetId="20927">
        <row r="1">
          <cell r="J1">
            <v>1.7453292519943295E-2</v>
          </cell>
        </row>
      </sheetData>
      <sheetData sheetId="20928">
        <row r="1">
          <cell r="J1">
            <v>1.7453292519943295E-2</v>
          </cell>
        </row>
      </sheetData>
      <sheetData sheetId="20929"/>
      <sheetData sheetId="20930"/>
      <sheetData sheetId="20931"/>
      <sheetData sheetId="20932">
        <row r="1">
          <cell r="J1">
            <v>1.7453292519943295E-2</v>
          </cell>
        </row>
      </sheetData>
      <sheetData sheetId="20933"/>
      <sheetData sheetId="20934">
        <row r="1">
          <cell r="J1">
            <v>1.7453292519943295E-2</v>
          </cell>
        </row>
      </sheetData>
      <sheetData sheetId="20935">
        <row r="1">
          <cell r="J1">
            <v>1.7453292519943295E-2</v>
          </cell>
        </row>
      </sheetData>
      <sheetData sheetId="20936">
        <row r="1">
          <cell r="J1">
            <v>1.7453292519943295E-2</v>
          </cell>
        </row>
      </sheetData>
      <sheetData sheetId="20937" refreshError="1"/>
      <sheetData sheetId="20938" refreshError="1"/>
      <sheetData sheetId="20939">
        <row r="1">
          <cell r="J1">
            <v>1.7453292519943295E-2</v>
          </cell>
        </row>
      </sheetData>
      <sheetData sheetId="20940">
        <row r="1">
          <cell r="J1">
            <v>1.7453292519943295E-2</v>
          </cell>
        </row>
      </sheetData>
      <sheetData sheetId="20941">
        <row r="1">
          <cell r="J1">
            <v>1.7453292519943295E-2</v>
          </cell>
        </row>
      </sheetData>
      <sheetData sheetId="20942"/>
      <sheetData sheetId="20943"/>
      <sheetData sheetId="20944"/>
      <sheetData sheetId="20945" refreshError="1"/>
      <sheetData sheetId="20946">
        <row r="1">
          <cell r="J1">
            <v>1.7453292519943295E-2</v>
          </cell>
        </row>
      </sheetData>
      <sheetData sheetId="20947">
        <row r="1">
          <cell r="J1">
            <v>1.7453292519943295E-2</v>
          </cell>
        </row>
      </sheetData>
      <sheetData sheetId="20948" refreshError="1"/>
      <sheetData sheetId="20949" refreshError="1"/>
      <sheetData sheetId="20950">
        <row r="1">
          <cell r="J1">
            <v>1.7453292519943295E-2</v>
          </cell>
        </row>
      </sheetData>
      <sheetData sheetId="20951" refreshError="1"/>
      <sheetData sheetId="20952" refreshError="1"/>
      <sheetData sheetId="20953"/>
      <sheetData sheetId="20954" refreshError="1"/>
      <sheetData sheetId="20955">
        <row r="1">
          <cell r="J1">
            <v>1.7453292519943295E-2</v>
          </cell>
        </row>
      </sheetData>
      <sheetData sheetId="20956" refreshError="1"/>
      <sheetData sheetId="20957" refreshError="1"/>
      <sheetData sheetId="20958">
        <row r="1">
          <cell r="J1">
            <v>1.7453292519943295E-2</v>
          </cell>
        </row>
      </sheetData>
      <sheetData sheetId="20959">
        <row r="1">
          <cell r="J1">
            <v>1.7453292519943295E-2</v>
          </cell>
        </row>
      </sheetData>
      <sheetData sheetId="20960">
        <row r="1">
          <cell r="J1">
            <v>1.7453292519943295E-2</v>
          </cell>
        </row>
      </sheetData>
      <sheetData sheetId="20961">
        <row r="1">
          <cell r="J1">
            <v>1.7453292519943295E-2</v>
          </cell>
        </row>
      </sheetData>
      <sheetData sheetId="20962" refreshError="1"/>
      <sheetData sheetId="20963" refreshError="1"/>
      <sheetData sheetId="20964">
        <row r="1">
          <cell r="J1">
            <v>1.7453292519943295E-2</v>
          </cell>
        </row>
      </sheetData>
      <sheetData sheetId="20965">
        <row r="1">
          <cell r="J1">
            <v>1.7453292519943295E-2</v>
          </cell>
        </row>
      </sheetData>
      <sheetData sheetId="20966" refreshError="1"/>
      <sheetData sheetId="20967">
        <row r="1">
          <cell r="J1">
            <v>1.7453292519943295E-2</v>
          </cell>
        </row>
      </sheetData>
      <sheetData sheetId="20968" refreshError="1"/>
      <sheetData sheetId="20969">
        <row r="1">
          <cell r="J1">
            <v>1.7453292519943295E-2</v>
          </cell>
        </row>
      </sheetData>
      <sheetData sheetId="20970" refreshError="1"/>
      <sheetData sheetId="20971" refreshError="1"/>
      <sheetData sheetId="20972" refreshError="1"/>
      <sheetData sheetId="20973">
        <row r="1">
          <cell r="J1">
            <v>1.7453292519943295E-2</v>
          </cell>
        </row>
      </sheetData>
      <sheetData sheetId="20974">
        <row r="1">
          <cell r="J1">
            <v>1.7453292519943295E-2</v>
          </cell>
        </row>
      </sheetData>
      <sheetData sheetId="20975">
        <row r="1">
          <cell r="J1">
            <v>1.7453292519943295E-2</v>
          </cell>
        </row>
      </sheetData>
      <sheetData sheetId="20976" refreshError="1"/>
      <sheetData sheetId="20977">
        <row r="1">
          <cell r="J1">
            <v>1.7453292519943295E-2</v>
          </cell>
        </row>
      </sheetData>
      <sheetData sheetId="20978">
        <row r="1">
          <cell r="J1">
            <v>1.7453292519943295E-2</v>
          </cell>
        </row>
      </sheetData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>
        <row r="1">
          <cell r="J1">
            <v>1.7453292519943295E-2</v>
          </cell>
        </row>
      </sheetData>
      <sheetData sheetId="20989">
        <row r="1">
          <cell r="J1">
            <v>1.7453292519943295E-2</v>
          </cell>
        </row>
      </sheetData>
      <sheetData sheetId="20990" refreshError="1"/>
      <sheetData sheetId="20991">
        <row r="1">
          <cell r="J1">
            <v>1.7453292519943295E-2</v>
          </cell>
        </row>
      </sheetData>
      <sheetData sheetId="20992" refreshError="1"/>
      <sheetData sheetId="20993" refreshError="1"/>
      <sheetData sheetId="20994">
        <row r="1">
          <cell r="J1">
            <v>1.7453292519943295E-2</v>
          </cell>
        </row>
      </sheetData>
      <sheetData sheetId="20995">
        <row r="1">
          <cell r="J1">
            <v>1.7453292519943295E-2</v>
          </cell>
        </row>
      </sheetData>
      <sheetData sheetId="20996">
        <row r="1">
          <cell r="J1">
            <v>1.7453292519943295E-2</v>
          </cell>
        </row>
      </sheetData>
      <sheetData sheetId="20997" refreshError="1"/>
      <sheetData sheetId="20998" refreshError="1"/>
      <sheetData sheetId="20999" refreshError="1"/>
      <sheetData sheetId="21000">
        <row r="1">
          <cell r="J1">
            <v>1.7453292519943295E-2</v>
          </cell>
        </row>
      </sheetData>
      <sheetData sheetId="21001" refreshError="1"/>
      <sheetData sheetId="21002">
        <row r="1">
          <cell r="J1">
            <v>1.7453292519943295E-2</v>
          </cell>
        </row>
      </sheetData>
      <sheetData sheetId="21003">
        <row r="1">
          <cell r="J1">
            <v>1.7453292519943295E-2</v>
          </cell>
        </row>
      </sheetData>
      <sheetData sheetId="21004">
        <row r="1">
          <cell r="J1">
            <v>1.7453292519943295E-2</v>
          </cell>
        </row>
      </sheetData>
      <sheetData sheetId="21005"/>
      <sheetData sheetId="21006"/>
      <sheetData sheetId="21007">
        <row r="1">
          <cell r="J1">
            <v>1.7453292519943295E-2</v>
          </cell>
        </row>
      </sheetData>
      <sheetData sheetId="21008">
        <row r="1">
          <cell r="J1">
            <v>1.7453292519943295E-2</v>
          </cell>
        </row>
      </sheetData>
      <sheetData sheetId="21009">
        <row r="1">
          <cell r="J1">
            <v>1.7453292519943295E-2</v>
          </cell>
        </row>
      </sheetData>
      <sheetData sheetId="21010">
        <row r="1">
          <cell r="J1">
            <v>1.7453292519943295E-2</v>
          </cell>
        </row>
      </sheetData>
      <sheetData sheetId="21011">
        <row r="1">
          <cell r="J1">
            <v>1.7453292519943295E-2</v>
          </cell>
        </row>
      </sheetData>
      <sheetData sheetId="21012">
        <row r="1">
          <cell r="J1">
            <v>1.7453292519943295E-2</v>
          </cell>
        </row>
      </sheetData>
      <sheetData sheetId="21013">
        <row r="1">
          <cell r="J1">
            <v>1.7453292519943295E-2</v>
          </cell>
        </row>
      </sheetData>
      <sheetData sheetId="21014"/>
      <sheetData sheetId="21015">
        <row r="1">
          <cell r="J1">
            <v>1.7453292519943295E-2</v>
          </cell>
        </row>
      </sheetData>
      <sheetData sheetId="21016">
        <row r="1">
          <cell r="J1">
            <v>1.7453292519943295E-2</v>
          </cell>
        </row>
      </sheetData>
      <sheetData sheetId="21017">
        <row r="1">
          <cell r="J1">
            <v>1.7453292519943295E-2</v>
          </cell>
        </row>
      </sheetData>
      <sheetData sheetId="21018">
        <row r="1">
          <cell r="J1">
            <v>1.7453292519943295E-2</v>
          </cell>
        </row>
      </sheetData>
      <sheetData sheetId="21019">
        <row r="1">
          <cell r="J1">
            <v>1.7453292519943295E-2</v>
          </cell>
        </row>
      </sheetData>
      <sheetData sheetId="21020">
        <row r="1">
          <cell r="J1">
            <v>1.7453292519943295E-2</v>
          </cell>
        </row>
      </sheetData>
      <sheetData sheetId="21021">
        <row r="1">
          <cell r="J1">
            <v>1.7453292519943295E-2</v>
          </cell>
        </row>
      </sheetData>
      <sheetData sheetId="21022"/>
      <sheetData sheetId="21023" refreshError="1"/>
      <sheetData sheetId="21024" refreshError="1"/>
      <sheetData sheetId="21025">
        <row r="1">
          <cell r="J1">
            <v>1.7453292519943295E-2</v>
          </cell>
        </row>
      </sheetData>
      <sheetData sheetId="21026">
        <row r="1">
          <cell r="J1">
            <v>1.7453292519943295E-2</v>
          </cell>
        </row>
      </sheetData>
      <sheetData sheetId="21027">
        <row r="1">
          <cell r="J1">
            <v>1.7453292519943295E-2</v>
          </cell>
        </row>
      </sheetData>
      <sheetData sheetId="21028">
        <row r="1">
          <cell r="J1">
            <v>1.7453292519943295E-2</v>
          </cell>
        </row>
      </sheetData>
      <sheetData sheetId="21029">
        <row r="1">
          <cell r="J1">
            <v>1.7453292519943295E-2</v>
          </cell>
        </row>
      </sheetData>
      <sheetData sheetId="21030"/>
      <sheetData sheetId="21031"/>
      <sheetData sheetId="21032"/>
      <sheetData sheetId="21033">
        <row r="1">
          <cell r="J1">
            <v>1.7453292519943295E-2</v>
          </cell>
        </row>
      </sheetData>
      <sheetData sheetId="21034">
        <row r="1">
          <cell r="J1">
            <v>1.7453292519943295E-2</v>
          </cell>
        </row>
      </sheetData>
      <sheetData sheetId="21035">
        <row r="1">
          <cell r="J1">
            <v>1.7453292519943295E-2</v>
          </cell>
        </row>
      </sheetData>
      <sheetData sheetId="21036">
        <row r="1">
          <cell r="J1">
            <v>1.7453292519943295E-2</v>
          </cell>
        </row>
      </sheetData>
      <sheetData sheetId="21037"/>
      <sheetData sheetId="21038">
        <row r="1">
          <cell r="J1">
            <v>1.7453292519943295E-2</v>
          </cell>
        </row>
      </sheetData>
      <sheetData sheetId="21039">
        <row r="1">
          <cell r="J1">
            <v>1.7453292519943295E-2</v>
          </cell>
        </row>
      </sheetData>
      <sheetData sheetId="21040">
        <row r="1">
          <cell r="J1">
            <v>1.7453292519943295E-2</v>
          </cell>
        </row>
      </sheetData>
      <sheetData sheetId="21041">
        <row r="1">
          <cell r="J1">
            <v>1.7453292519943295E-2</v>
          </cell>
        </row>
      </sheetData>
      <sheetData sheetId="21042">
        <row r="1">
          <cell r="J1">
            <v>1.7453292519943295E-2</v>
          </cell>
        </row>
      </sheetData>
      <sheetData sheetId="21043">
        <row r="1">
          <cell r="J1">
            <v>1.7453292519943295E-2</v>
          </cell>
        </row>
      </sheetData>
      <sheetData sheetId="21044">
        <row r="1">
          <cell r="J1">
            <v>1.7453292519943295E-2</v>
          </cell>
        </row>
      </sheetData>
      <sheetData sheetId="21045" refreshError="1"/>
      <sheetData sheetId="21046" refreshError="1"/>
      <sheetData sheetId="21047">
        <row r="1">
          <cell r="J1">
            <v>1.7453292519943295E-2</v>
          </cell>
        </row>
      </sheetData>
      <sheetData sheetId="21048">
        <row r="1">
          <cell r="J1">
            <v>1.7453292519943295E-2</v>
          </cell>
        </row>
      </sheetData>
      <sheetData sheetId="21049">
        <row r="1">
          <cell r="J1">
            <v>1.7453292519943295E-2</v>
          </cell>
        </row>
      </sheetData>
      <sheetData sheetId="21050">
        <row r="1">
          <cell r="J1">
            <v>1.7453292519943295E-2</v>
          </cell>
        </row>
      </sheetData>
      <sheetData sheetId="21051">
        <row r="1">
          <cell r="J1">
            <v>1.7453292519943295E-2</v>
          </cell>
        </row>
      </sheetData>
      <sheetData sheetId="21052"/>
      <sheetData sheetId="21053"/>
      <sheetData sheetId="21054">
        <row r="1">
          <cell r="J1">
            <v>1.7453292519943295E-2</v>
          </cell>
        </row>
      </sheetData>
      <sheetData sheetId="21055">
        <row r="1">
          <cell r="J1">
            <v>1.7453292519943295E-2</v>
          </cell>
        </row>
      </sheetData>
      <sheetData sheetId="21056">
        <row r="1">
          <cell r="J1">
            <v>1.7453292519943295E-2</v>
          </cell>
        </row>
      </sheetData>
      <sheetData sheetId="21057">
        <row r="1">
          <cell r="J1">
            <v>1.7453292519943295E-2</v>
          </cell>
        </row>
      </sheetData>
      <sheetData sheetId="21058">
        <row r="1">
          <cell r="J1">
            <v>1.7453292519943295E-2</v>
          </cell>
        </row>
      </sheetData>
      <sheetData sheetId="21059">
        <row r="1">
          <cell r="J1">
            <v>1.7453292519943295E-2</v>
          </cell>
        </row>
      </sheetData>
      <sheetData sheetId="21060"/>
      <sheetData sheetId="21061">
        <row r="1">
          <cell r="J1">
            <v>1.7453292519943295E-2</v>
          </cell>
        </row>
      </sheetData>
      <sheetData sheetId="21062">
        <row r="1">
          <cell r="J1">
            <v>1.7453292519943295E-2</v>
          </cell>
        </row>
      </sheetData>
      <sheetData sheetId="21063">
        <row r="1">
          <cell r="J1">
            <v>1.7453292519943295E-2</v>
          </cell>
        </row>
      </sheetData>
      <sheetData sheetId="21064">
        <row r="1">
          <cell r="J1">
            <v>1.7453292519943295E-2</v>
          </cell>
        </row>
      </sheetData>
      <sheetData sheetId="21065">
        <row r="1">
          <cell r="J1">
            <v>1.7453292519943295E-2</v>
          </cell>
        </row>
      </sheetData>
      <sheetData sheetId="21066"/>
      <sheetData sheetId="21067" refreshError="1"/>
      <sheetData sheetId="21068">
        <row r="1">
          <cell r="J1">
            <v>1.7453292519943295E-2</v>
          </cell>
        </row>
      </sheetData>
      <sheetData sheetId="21069" refreshError="1"/>
      <sheetData sheetId="21070" refreshError="1"/>
      <sheetData sheetId="21071" refreshError="1"/>
      <sheetData sheetId="21072">
        <row r="1">
          <cell r="J1">
            <v>1.7453292519943295E-2</v>
          </cell>
        </row>
      </sheetData>
      <sheetData sheetId="21073">
        <row r="1">
          <cell r="J1">
            <v>1.7453292519943295E-2</v>
          </cell>
        </row>
      </sheetData>
      <sheetData sheetId="21074"/>
      <sheetData sheetId="21075"/>
      <sheetData sheetId="21076">
        <row r="1">
          <cell r="J1">
            <v>1.7453292519943295E-2</v>
          </cell>
        </row>
      </sheetData>
      <sheetData sheetId="21077"/>
      <sheetData sheetId="21078">
        <row r="1">
          <cell r="J1">
            <v>1.7453292519943295E-2</v>
          </cell>
        </row>
      </sheetData>
      <sheetData sheetId="21079">
        <row r="1">
          <cell r="J1">
            <v>1.7453292519943295E-2</v>
          </cell>
        </row>
      </sheetData>
      <sheetData sheetId="21080">
        <row r="1">
          <cell r="J1">
            <v>1.7453292519943295E-2</v>
          </cell>
        </row>
      </sheetData>
      <sheetData sheetId="21081">
        <row r="1">
          <cell r="J1">
            <v>1.7453292519943295E-2</v>
          </cell>
        </row>
      </sheetData>
      <sheetData sheetId="21082">
        <row r="1">
          <cell r="J1">
            <v>1.7453292519943295E-2</v>
          </cell>
        </row>
      </sheetData>
      <sheetData sheetId="21083"/>
      <sheetData sheetId="21084">
        <row r="1">
          <cell r="J1">
            <v>1.7453292519943295E-2</v>
          </cell>
        </row>
      </sheetData>
      <sheetData sheetId="21085"/>
      <sheetData sheetId="21086">
        <row r="1">
          <cell r="J1">
            <v>1.7453292519943295E-2</v>
          </cell>
        </row>
      </sheetData>
      <sheetData sheetId="21087">
        <row r="1">
          <cell r="J1">
            <v>1.7453292519943295E-2</v>
          </cell>
        </row>
      </sheetData>
      <sheetData sheetId="21088">
        <row r="1">
          <cell r="J1">
            <v>1.7453292519943295E-2</v>
          </cell>
        </row>
      </sheetData>
      <sheetData sheetId="21089">
        <row r="1">
          <cell r="J1">
            <v>1.7453292519943295E-2</v>
          </cell>
        </row>
      </sheetData>
      <sheetData sheetId="21090">
        <row r="1">
          <cell r="J1">
            <v>1.7453292519943295E-2</v>
          </cell>
        </row>
      </sheetData>
      <sheetData sheetId="21091"/>
      <sheetData sheetId="21092" refreshError="1"/>
      <sheetData sheetId="21093" refreshError="1"/>
      <sheetData sheetId="21094">
        <row r="1">
          <cell r="J1">
            <v>1.7453292519943295E-2</v>
          </cell>
        </row>
      </sheetData>
      <sheetData sheetId="21095">
        <row r="1">
          <cell r="J1">
            <v>1.7453292519943295E-2</v>
          </cell>
        </row>
      </sheetData>
      <sheetData sheetId="21096" refreshError="1"/>
      <sheetData sheetId="21097">
        <row r="1">
          <cell r="J1">
            <v>1.7453292519943295E-2</v>
          </cell>
        </row>
      </sheetData>
      <sheetData sheetId="21098" refreshError="1"/>
      <sheetData sheetId="21099" refreshError="1"/>
      <sheetData sheetId="21100" refreshError="1"/>
      <sheetData sheetId="21101">
        <row r="1">
          <cell r="J1">
            <v>1.7453292519943295E-2</v>
          </cell>
        </row>
      </sheetData>
      <sheetData sheetId="21102">
        <row r="1">
          <cell r="J1">
            <v>1.7453292519943295E-2</v>
          </cell>
        </row>
      </sheetData>
      <sheetData sheetId="21103">
        <row r="1">
          <cell r="J1">
            <v>1.7453292519943295E-2</v>
          </cell>
        </row>
      </sheetData>
      <sheetData sheetId="21104"/>
      <sheetData sheetId="21105">
        <row r="1">
          <cell r="J1">
            <v>1.7453292519943295E-2</v>
          </cell>
        </row>
      </sheetData>
      <sheetData sheetId="21106"/>
      <sheetData sheetId="21107">
        <row r="1">
          <cell r="J1">
            <v>1.7453292519943295E-2</v>
          </cell>
        </row>
      </sheetData>
      <sheetData sheetId="21108">
        <row r="1">
          <cell r="J1">
            <v>1.7453292519943295E-2</v>
          </cell>
        </row>
      </sheetData>
      <sheetData sheetId="21109">
        <row r="1">
          <cell r="J1">
            <v>1.7453292519943295E-2</v>
          </cell>
        </row>
      </sheetData>
      <sheetData sheetId="21110">
        <row r="1">
          <cell r="J1">
            <v>1.7453292519943295E-2</v>
          </cell>
        </row>
      </sheetData>
      <sheetData sheetId="21111">
        <row r="1">
          <cell r="J1">
            <v>1.7453292519943295E-2</v>
          </cell>
        </row>
      </sheetData>
      <sheetData sheetId="21112"/>
      <sheetData sheetId="21113">
        <row r="1">
          <cell r="J1">
            <v>1.7453292519943295E-2</v>
          </cell>
        </row>
      </sheetData>
      <sheetData sheetId="21114">
        <row r="1">
          <cell r="J1">
            <v>1.7453292519943295E-2</v>
          </cell>
        </row>
      </sheetData>
      <sheetData sheetId="21115">
        <row r="1">
          <cell r="J1">
            <v>1.7453292519943295E-2</v>
          </cell>
        </row>
      </sheetData>
      <sheetData sheetId="21116">
        <row r="1">
          <cell r="J1">
            <v>1.7453292519943295E-2</v>
          </cell>
        </row>
      </sheetData>
      <sheetData sheetId="21117">
        <row r="1">
          <cell r="J1">
            <v>1.7453292519943295E-2</v>
          </cell>
        </row>
      </sheetData>
      <sheetData sheetId="21118">
        <row r="1">
          <cell r="J1">
            <v>1.7453292519943295E-2</v>
          </cell>
        </row>
      </sheetData>
      <sheetData sheetId="21119">
        <row r="1">
          <cell r="J1">
            <v>1.7453292519943295E-2</v>
          </cell>
        </row>
      </sheetData>
      <sheetData sheetId="21120"/>
      <sheetData sheetId="21121" refreshError="1"/>
      <sheetData sheetId="21122" refreshError="1"/>
      <sheetData sheetId="21123">
        <row r="1">
          <cell r="J1">
            <v>1.7453292519943295E-2</v>
          </cell>
        </row>
      </sheetData>
      <sheetData sheetId="21124">
        <row r="1">
          <cell r="J1">
            <v>1.7453292519943295E-2</v>
          </cell>
        </row>
      </sheetData>
      <sheetData sheetId="21125">
        <row r="1">
          <cell r="J1">
            <v>1.7453292519943295E-2</v>
          </cell>
        </row>
      </sheetData>
      <sheetData sheetId="21126" refreshError="1"/>
      <sheetData sheetId="21127">
        <row r="1">
          <cell r="J1">
            <v>1.7453292519943295E-2</v>
          </cell>
        </row>
      </sheetData>
      <sheetData sheetId="21128">
        <row r="1">
          <cell r="J1">
            <v>1.7453292519943295E-2</v>
          </cell>
        </row>
      </sheetData>
      <sheetData sheetId="21129">
        <row r="1">
          <cell r="J1">
            <v>1.7453292519943295E-2</v>
          </cell>
        </row>
      </sheetData>
      <sheetData sheetId="21130" refreshError="1"/>
      <sheetData sheetId="21131" refreshError="1"/>
      <sheetData sheetId="21132">
        <row r="1">
          <cell r="J1">
            <v>1.7453292519943295E-2</v>
          </cell>
        </row>
      </sheetData>
      <sheetData sheetId="21133">
        <row r="1">
          <cell r="J1">
            <v>1.7453292519943295E-2</v>
          </cell>
        </row>
      </sheetData>
      <sheetData sheetId="21134">
        <row r="1">
          <cell r="J1">
            <v>1.7453292519943295E-2</v>
          </cell>
        </row>
      </sheetData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>
        <row r="1">
          <cell r="J1">
            <v>1.7453292519943295E-2</v>
          </cell>
        </row>
      </sheetData>
      <sheetData sheetId="21141">
        <row r="1">
          <cell r="J1">
            <v>1.7453292519943295E-2</v>
          </cell>
        </row>
      </sheetData>
      <sheetData sheetId="21142">
        <row r="1">
          <cell r="J1">
            <v>1.7453292519943295E-2</v>
          </cell>
        </row>
      </sheetData>
      <sheetData sheetId="21143">
        <row r="1">
          <cell r="J1">
            <v>1.7453292519943295E-2</v>
          </cell>
        </row>
      </sheetData>
      <sheetData sheetId="21144">
        <row r="1">
          <cell r="J1">
            <v>1.7453292519943295E-2</v>
          </cell>
        </row>
      </sheetData>
      <sheetData sheetId="21145" refreshError="1"/>
      <sheetData sheetId="21146" refreshError="1"/>
      <sheetData sheetId="21147">
        <row r="1">
          <cell r="J1">
            <v>1.7453292519943295E-2</v>
          </cell>
        </row>
      </sheetData>
      <sheetData sheetId="21148">
        <row r="1">
          <cell r="J1">
            <v>1.7453292519943295E-2</v>
          </cell>
        </row>
      </sheetData>
      <sheetData sheetId="21149">
        <row r="1">
          <cell r="J1">
            <v>1.7453292519943295E-2</v>
          </cell>
        </row>
      </sheetData>
      <sheetData sheetId="21150">
        <row r="1">
          <cell r="J1">
            <v>1.7453292519943295E-2</v>
          </cell>
        </row>
      </sheetData>
      <sheetData sheetId="21151">
        <row r="1">
          <cell r="J1">
            <v>1.7453292519943295E-2</v>
          </cell>
        </row>
      </sheetData>
      <sheetData sheetId="21152">
        <row r="1">
          <cell r="J1">
            <v>1.7453292519943295E-2</v>
          </cell>
        </row>
      </sheetData>
      <sheetData sheetId="21153"/>
      <sheetData sheetId="21154">
        <row r="1">
          <cell r="J1">
            <v>1.7453292519943295E-2</v>
          </cell>
        </row>
      </sheetData>
      <sheetData sheetId="21155">
        <row r="1">
          <cell r="J1">
            <v>1.7453292519943295E-2</v>
          </cell>
        </row>
      </sheetData>
      <sheetData sheetId="21156">
        <row r="1">
          <cell r="J1">
            <v>1.7453292519943295E-2</v>
          </cell>
        </row>
      </sheetData>
      <sheetData sheetId="21157">
        <row r="1">
          <cell r="J1">
            <v>1.7453292519943295E-2</v>
          </cell>
        </row>
      </sheetData>
      <sheetData sheetId="21158">
        <row r="1">
          <cell r="J1">
            <v>1.7453292519943295E-2</v>
          </cell>
        </row>
      </sheetData>
      <sheetData sheetId="21159">
        <row r="1">
          <cell r="J1">
            <v>1.7453292519943295E-2</v>
          </cell>
        </row>
      </sheetData>
      <sheetData sheetId="21160">
        <row r="1">
          <cell r="J1">
            <v>1.7453292519943295E-2</v>
          </cell>
        </row>
      </sheetData>
      <sheetData sheetId="21161">
        <row r="1">
          <cell r="J1">
            <v>1.7453292519943295E-2</v>
          </cell>
        </row>
      </sheetData>
      <sheetData sheetId="21162">
        <row r="1">
          <cell r="J1">
            <v>1.7453292519943295E-2</v>
          </cell>
        </row>
      </sheetData>
      <sheetData sheetId="21163">
        <row r="1">
          <cell r="J1">
            <v>1.7453292519943295E-2</v>
          </cell>
        </row>
      </sheetData>
      <sheetData sheetId="21164">
        <row r="1">
          <cell r="J1">
            <v>1.7453292519943295E-2</v>
          </cell>
        </row>
      </sheetData>
      <sheetData sheetId="21165">
        <row r="1">
          <cell r="J1">
            <v>1.7453292519943295E-2</v>
          </cell>
        </row>
      </sheetData>
      <sheetData sheetId="21166">
        <row r="1">
          <cell r="J1">
            <v>1.7453292519943295E-2</v>
          </cell>
        </row>
      </sheetData>
      <sheetData sheetId="21167">
        <row r="1">
          <cell r="J1">
            <v>1.7453292519943295E-2</v>
          </cell>
        </row>
      </sheetData>
      <sheetData sheetId="21168">
        <row r="1">
          <cell r="J1">
            <v>1.7453292519943295E-2</v>
          </cell>
        </row>
      </sheetData>
      <sheetData sheetId="21169">
        <row r="1">
          <cell r="J1">
            <v>1.7453292519943295E-2</v>
          </cell>
        </row>
      </sheetData>
      <sheetData sheetId="21170" refreshError="1"/>
      <sheetData sheetId="21171" refreshError="1"/>
      <sheetData sheetId="21172" refreshError="1"/>
      <sheetData sheetId="21173" refreshError="1"/>
      <sheetData sheetId="21174">
        <row r="1">
          <cell r="J1">
            <v>1.7453292519943295E-2</v>
          </cell>
        </row>
      </sheetData>
      <sheetData sheetId="21175">
        <row r="1">
          <cell r="J1">
            <v>1.7453292519943295E-2</v>
          </cell>
        </row>
      </sheetData>
      <sheetData sheetId="21176">
        <row r="1">
          <cell r="J1">
            <v>1.7453292519943295E-2</v>
          </cell>
        </row>
      </sheetData>
      <sheetData sheetId="21177" refreshError="1"/>
      <sheetData sheetId="21178" refreshError="1"/>
      <sheetData sheetId="21179" refreshError="1"/>
      <sheetData sheetId="21180"/>
      <sheetData sheetId="21181"/>
      <sheetData sheetId="21182">
        <row r="1">
          <cell r="J1">
            <v>1.7453292519943295E-2</v>
          </cell>
        </row>
      </sheetData>
      <sheetData sheetId="21183">
        <row r="1">
          <cell r="J1">
            <v>1.7453292519943295E-2</v>
          </cell>
        </row>
      </sheetData>
      <sheetData sheetId="21184">
        <row r="1">
          <cell r="J1">
            <v>1.7453292519943295E-2</v>
          </cell>
        </row>
      </sheetData>
      <sheetData sheetId="21185">
        <row r="1">
          <cell r="J1">
            <v>1.7453292519943295E-2</v>
          </cell>
        </row>
      </sheetData>
      <sheetData sheetId="21186"/>
      <sheetData sheetId="21187"/>
      <sheetData sheetId="21188">
        <row r="1">
          <cell r="J1">
            <v>1.7453292519943295E-2</v>
          </cell>
        </row>
      </sheetData>
      <sheetData sheetId="21189">
        <row r="1">
          <cell r="J1">
            <v>1.7453292519943295E-2</v>
          </cell>
        </row>
      </sheetData>
      <sheetData sheetId="21190">
        <row r="1">
          <cell r="J1">
            <v>1.7453292519943295E-2</v>
          </cell>
        </row>
      </sheetData>
      <sheetData sheetId="21191">
        <row r="1">
          <cell r="J1">
            <v>1.7453292519943295E-2</v>
          </cell>
        </row>
      </sheetData>
      <sheetData sheetId="21192">
        <row r="1">
          <cell r="J1">
            <v>1.7453292519943295E-2</v>
          </cell>
        </row>
      </sheetData>
      <sheetData sheetId="21193">
        <row r="1">
          <cell r="J1">
            <v>1.7453292519943295E-2</v>
          </cell>
        </row>
      </sheetData>
      <sheetData sheetId="21194" refreshError="1"/>
      <sheetData sheetId="21195">
        <row r="1">
          <cell r="J1">
            <v>1.7453292519943295E-2</v>
          </cell>
        </row>
      </sheetData>
      <sheetData sheetId="21196">
        <row r="1">
          <cell r="J1">
            <v>1.7453292519943295E-2</v>
          </cell>
        </row>
      </sheetData>
      <sheetData sheetId="21197">
        <row r="1">
          <cell r="J1">
            <v>1.7453292519943295E-2</v>
          </cell>
        </row>
      </sheetData>
      <sheetData sheetId="21198">
        <row r="1">
          <cell r="J1">
            <v>1.7453292519943295E-2</v>
          </cell>
        </row>
      </sheetData>
      <sheetData sheetId="21199">
        <row r="1">
          <cell r="J1">
            <v>1.7453292519943295E-2</v>
          </cell>
        </row>
      </sheetData>
      <sheetData sheetId="21200"/>
      <sheetData sheetId="21201" refreshError="1"/>
      <sheetData sheetId="21202" refreshError="1"/>
      <sheetData sheetId="21203" refreshError="1"/>
      <sheetData sheetId="21204" refreshError="1"/>
      <sheetData sheetId="21205">
        <row r="1">
          <cell r="J1">
            <v>1.7453292519943295E-2</v>
          </cell>
        </row>
      </sheetData>
      <sheetData sheetId="21206">
        <row r="1">
          <cell r="J1">
            <v>1.7453292519943295E-2</v>
          </cell>
        </row>
      </sheetData>
      <sheetData sheetId="21207">
        <row r="1">
          <cell r="J1">
            <v>1.7453292519943295E-2</v>
          </cell>
        </row>
      </sheetData>
      <sheetData sheetId="21208" refreshError="1"/>
      <sheetData sheetId="21209" refreshError="1"/>
      <sheetData sheetId="21210">
        <row r="1">
          <cell r="J1">
            <v>1.7453292519943295E-2</v>
          </cell>
        </row>
      </sheetData>
      <sheetData sheetId="21211"/>
      <sheetData sheetId="21212"/>
      <sheetData sheetId="21213">
        <row r="1">
          <cell r="J1">
            <v>1.7453292519943295E-2</v>
          </cell>
        </row>
      </sheetData>
      <sheetData sheetId="21214">
        <row r="1">
          <cell r="J1">
            <v>1.7453292519943295E-2</v>
          </cell>
        </row>
      </sheetData>
      <sheetData sheetId="21215">
        <row r="1">
          <cell r="J1">
            <v>1.7453292519943295E-2</v>
          </cell>
        </row>
      </sheetData>
      <sheetData sheetId="21216">
        <row r="1">
          <cell r="J1">
            <v>1.7453292519943295E-2</v>
          </cell>
        </row>
      </sheetData>
      <sheetData sheetId="21217">
        <row r="1">
          <cell r="J1">
            <v>1.7453292519943295E-2</v>
          </cell>
        </row>
      </sheetData>
      <sheetData sheetId="21218">
        <row r="1">
          <cell r="J1">
            <v>1.7453292519943295E-2</v>
          </cell>
        </row>
      </sheetData>
      <sheetData sheetId="21219">
        <row r="1">
          <cell r="J1">
            <v>1.7453292519943295E-2</v>
          </cell>
        </row>
      </sheetData>
      <sheetData sheetId="21220">
        <row r="1">
          <cell r="J1">
            <v>1.7453292519943295E-2</v>
          </cell>
        </row>
      </sheetData>
      <sheetData sheetId="21221">
        <row r="1">
          <cell r="J1">
            <v>1.7453292519943295E-2</v>
          </cell>
        </row>
      </sheetData>
      <sheetData sheetId="21222">
        <row r="1">
          <cell r="J1">
            <v>1.7453292519943295E-2</v>
          </cell>
        </row>
      </sheetData>
      <sheetData sheetId="21223">
        <row r="1">
          <cell r="J1">
            <v>1.7453292519943295E-2</v>
          </cell>
        </row>
      </sheetData>
      <sheetData sheetId="21224">
        <row r="1">
          <cell r="J1">
            <v>1.7453292519943295E-2</v>
          </cell>
        </row>
      </sheetData>
      <sheetData sheetId="21225">
        <row r="1">
          <cell r="J1">
            <v>1.7453292519943295E-2</v>
          </cell>
        </row>
      </sheetData>
      <sheetData sheetId="21226">
        <row r="1">
          <cell r="J1">
            <v>1.7453292519943295E-2</v>
          </cell>
        </row>
      </sheetData>
      <sheetData sheetId="21227">
        <row r="1">
          <cell r="J1">
            <v>1.7453292519943295E-2</v>
          </cell>
        </row>
      </sheetData>
      <sheetData sheetId="21228">
        <row r="1">
          <cell r="J1">
            <v>1.7453292519943295E-2</v>
          </cell>
        </row>
      </sheetData>
      <sheetData sheetId="21229">
        <row r="1">
          <cell r="J1">
            <v>1.7453292519943295E-2</v>
          </cell>
        </row>
      </sheetData>
      <sheetData sheetId="21230">
        <row r="1">
          <cell r="J1">
            <v>1.7453292519943295E-2</v>
          </cell>
        </row>
      </sheetData>
      <sheetData sheetId="21231">
        <row r="1">
          <cell r="J1">
            <v>1.7453292519943295E-2</v>
          </cell>
        </row>
      </sheetData>
      <sheetData sheetId="21232" refreshError="1"/>
      <sheetData sheetId="21233" refreshError="1"/>
      <sheetData sheetId="21234" refreshError="1"/>
      <sheetData sheetId="21235" refreshError="1"/>
      <sheetData sheetId="21236">
        <row r="1">
          <cell r="J1">
            <v>1.7453292519943295E-2</v>
          </cell>
        </row>
      </sheetData>
      <sheetData sheetId="21237">
        <row r="1">
          <cell r="J1">
            <v>1.7453292519943295E-2</v>
          </cell>
        </row>
      </sheetData>
      <sheetData sheetId="21238">
        <row r="1">
          <cell r="J1">
            <v>1.7453292519943295E-2</v>
          </cell>
        </row>
      </sheetData>
      <sheetData sheetId="21239" refreshError="1"/>
      <sheetData sheetId="21240" refreshError="1"/>
      <sheetData sheetId="21241">
        <row r="1">
          <cell r="J1">
            <v>1.7453292519943295E-2</v>
          </cell>
        </row>
      </sheetData>
      <sheetData sheetId="21242"/>
      <sheetData sheetId="21243"/>
      <sheetData sheetId="21244">
        <row r="1">
          <cell r="J1">
            <v>1.7453292519943295E-2</v>
          </cell>
        </row>
      </sheetData>
      <sheetData sheetId="21245">
        <row r="1">
          <cell r="J1">
            <v>1.7453292519943295E-2</v>
          </cell>
        </row>
      </sheetData>
      <sheetData sheetId="21246">
        <row r="1">
          <cell r="J1">
            <v>1.7453292519943295E-2</v>
          </cell>
        </row>
      </sheetData>
      <sheetData sheetId="21247"/>
      <sheetData sheetId="21248">
        <row r="1">
          <cell r="J1">
            <v>1.7453292519943295E-2</v>
          </cell>
        </row>
      </sheetData>
      <sheetData sheetId="21249">
        <row r="1">
          <cell r="J1">
            <v>1.7453292519943295E-2</v>
          </cell>
        </row>
      </sheetData>
      <sheetData sheetId="21250">
        <row r="1">
          <cell r="J1">
            <v>1.7453292519943295E-2</v>
          </cell>
        </row>
      </sheetData>
      <sheetData sheetId="21251">
        <row r="1">
          <cell r="J1">
            <v>1.7453292519943295E-2</v>
          </cell>
        </row>
      </sheetData>
      <sheetData sheetId="21252">
        <row r="1">
          <cell r="J1">
            <v>1.7453292519943295E-2</v>
          </cell>
        </row>
      </sheetData>
      <sheetData sheetId="21253">
        <row r="1">
          <cell r="J1">
            <v>1.7453292519943295E-2</v>
          </cell>
        </row>
      </sheetData>
      <sheetData sheetId="21254">
        <row r="1">
          <cell r="J1">
            <v>1.7453292519943295E-2</v>
          </cell>
        </row>
      </sheetData>
      <sheetData sheetId="21255"/>
      <sheetData sheetId="21256">
        <row r="1">
          <cell r="J1">
            <v>1.7453292519943295E-2</v>
          </cell>
        </row>
      </sheetData>
      <sheetData sheetId="21257">
        <row r="1">
          <cell r="J1">
            <v>1.7453292519943295E-2</v>
          </cell>
        </row>
      </sheetData>
      <sheetData sheetId="21258">
        <row r="1">
          <cell r="J1">
            <v>1.7453292519943295E-2</v>
          </cell>
        </row>
      </sheetData>
      <sheetData sheetId="21259">
        <row r="1">
          <cell r="J1">
            <v>1.7453292519943295E-2</v>
          </cell>
        </row>
      </sheetData>
      <sheetData sheetId="21260">
        <row r="1">
          <cell r="J1">
            <v>1.7453292519943295E-2</v>
          </cell>
        </row>
      </sheetData>
      <sheetData sheetId="21261"/>
      <sheetData sheetId="21262">
        <row r="1">
          <cell r="J1">
            <v>1.7453292519943295E-2</v>
          </cell>
        </row>
      </sheetData>
      <sheetData sheetId="21263" refreshError="1"/>
      <sheetData sheetId="21264" refreshError="1"/>
      <sheetData sheetId="21265">
        <row r="1">
          <cell r="J1">
            <v>1.7453292519943295E-2</v>
          </cell>
        </row>
      </sheetData>
      <sheetData sheetId="21266">
        <row r="1">
          <cell r="J1">
            <v>1.7453292519943295E-2</v>
          </cell>
        </row>
      </sheetData>
      <sheetData sheetId="21267">
        <row r="1">
          <cell r="J1">
            <v>1.7453292519943295E-2</v>
          </cell>
        </row>
      </sheetData>
      <sheetData sheetId="21268" refreshError="1"/>
      <sheetData sheetId="21269">
        <row r="1">
          <cell r="J1">
            <v>1.7453292519943295E-2</v>
          </cell>
        </row>
      </sheetData>
      <sheetData sheetId="21270">
        <row r="1">
          <cell r="J1">
            <v>1.7453292519943295E-2</v>
          </cell>
        </row>
      </sheetData>
      <sheetData sheetId="21271">
        <row r="1">
          <cell r="J1">
            <v>1.7453292519943295E-2</v>
          </cell>
        </row>
      </sheetData>
      <sheetData sheetId="21272" refreshError="1"/>
      <sheetData sheetId="21273" refreshError="1"/>
      <sheetData sheetId="21274">
        <row r="1">
          <cell r="J1">
            <v>1.7453292519943295E-2</v>
          </cell>
        </row>
      </sheetData>
      <sheetData sheetId="21275">
        <row r="1">
          <cell r="J1">
            <v>1.7453292519943295E-2</v>
          </cell>
        </row>
      </sheetData>
      <sheetData sheetId="21276">
        <row r="1">
          <cell r="J1">
            <v>1.7453292519943295E-2</v>
          </cell>
        </row>
      </sheetData>
      <sheetData sheetId="21277" refreshError="1"/>
      <sheetData sheetId="21278">
        <row r="1">
          <cell r="J1">
            <v>1.7453292519943295E-2</v>
          </cell>
        </row>
      </sheetData>
      <sheetData sheetId="21279">
        <row r="1">
          <cell r="J1">
            <v>1.7453292519943295E-2</v>
          </cell>
        </row>
      </sheetData>
      <sheetData sheetId="21280">
        <row r="1">
          <cell r="J1">
            <v>1.7453292519943295E-2</v>
          </cell>
        </row>
      </sheetData>
      <sheetData sheetId="21281">
        <row r="1">
          <cell r="J1">
            <v>1.7453292519943295E-2</v>
          </cell>
        </row>
      </sheetData>
      <sheetData sheetId="21282">
        <row r="1">
          <cell r="J1">
            <v>1.7453292519943295E-2</v>
          </cell>
        </row>
      </sheetData>
      <sheetData sheetId="21283">
        <row r="1">
          <cell r="J1">
            <v>1.7453292519943295E-2</v>
          </cell>
        </row>
      </sheetData>
      <sheetData sheetId="21284">
        <row r="1">
          <cell r="J1">
            <v>1.7453292519943295E-2</v>
          </cell>
        </row>
      </sheetData>
      <sheetData sheetId="21285" refreshError="1"/>
      <sheetData sheetId="21286" refreshError="1"/>
      <sheetData sheetId="21287">
        <row r="1">
          <cell r="J1">
            <v>1.7453292519943295E-2</v>
          </cell>
        </row>
      </sheetData>
      <sheetData sheetId="21288">
        <row r="1">
          <cell r="J1">
            <v>1.7453292519943295E-2</v>
          </cell>
        </row>
      </sheetData>
      <sheetData sheetId="21289" refreshError="1"/>
      <sheetData sheetId="21290">
        <row r="1">
          <cell r="J1">
            <v>1.7453292519943295E-2</v>
          </cell>
        </row>
      </sheetData>
      <sheetData sheetId="21291" refreshError="1"/>
      <sheetData sheetId="21292" refreshError="1"/>
      <sheetData sheetId="21293">
        <row r="1">
          <cell r="J1">
            <v>1.7453292519943295E-2</v>
          </cell>
        </row>
      </sheetData>
      <sheetData sheetId="21294">
        <row r="1">
          <cell r="J1">
            <v>1.7453292519943295E-2</v>
          </cell>
        </row>
      </sheetData>
      <sheetData sheetId="21295">
        <row r="1">
          <cell r="J1">
            <v>1.7453292519943295E-2</v>
          </cell>
        </row>
      </sheetData>
      <sheetData sheetId="21296" refreshError="1"/>
      <sheetData sheetId="21297" refreshError="1"/>
      <sheetData sheetId="21298" refreshError="1"/>
      <sheetData sheetId="21299">
        <row r="1">
          <cell r="J1">
            <v>1.7453292519943295E-2</v>
          </cell>
        </row>
      </sheetData>
      <sheetData sheetId="21300" refreshError="1"/>
      <sheetData sheetId="21301">
        <row r="1">
          <cell r="J1">
            <v>1.7453292519943295E-2</v>
          </cell>
        </row>
      </sheetData>
      <sheetData sheetId="21302">
        <row r="1">
          <cell r="J1">
            <v>1.7453292519943295E-2</v>
          </cell>
        </row>
      </sheetData>
      <sheetData sheetId="21303">
        <row r="1">
          <cell r="J1">
            <v>1.7453292519943295E-2</v>
          </cell>
        </row>
      </sheetData>
      <sheetData sheetId="21304"/>
      <sheetData sheetId="21305"/>
      <sheetData sheetId="21306"/>
      <sheetData sheetId="21307"/>
      <sheetData sheetId="21308"/>
      <sheetData sheetId="21309">
        <row r="1">
          <cell r="J1">
            <v>1.7453292519943295E-2</v>
          </cell>
        </row>
      </sheetData>
      <sheetData sheetId="21310">
        <row r="1">
          <cell r="J1">
            <v>1.7453292519943295E-2</v>
          </cell>
        </row>
      </sheetData>
      <sheetData sheetId="21311">
        <row r="1">
          <cell r="J1">
            <v>1.7453292519943295E-2</v>
          </cell>
        </row>
      </sheetData>
      <sheetData sheetId="21312"/>
      <sheetData sheetId="21313"/>
      <sheetData sheetId="21314">
        <row r="1">
          <cell r="J1">
            <v>1.7453292519943295E-2</v>
          </cell>
        </row>
      </sheetData>
      <sheetData sheetId="21315">
        <row r="1">
          <cell r="J1">
            <v>1.7453292519943295E-2</v>
          </cell>
        </row>
      </sheetData>
      <sheetData sheetId="21316">
        <row r="1">
          <cell r="J1">
            <v>1.7453292519943295E-2</v>
          </cell>
        </row>
      </sheetData>
      <sheetData sheetId="21317">
        <row r="1">
          <cell r="J1">
            <v>1.7453292519943295E-2</v>
          </cell>
        </row>
      </sheetData>
      <sheetData sheetId="21318">
        <row r="1">
          <cell r="J1">
            <v>1.7453292519943295E-2</v>
          </cell>
        </row>
      </sheetData>
      <sheetData sheetId="21319">
        <row r="1">
          <cell r="J1">
            <v>1.7453292519943295E-2</v>
          </cell>
        </row>
      </sheetData>
      <sheetData sheetId="21320"/>
      <sheetData sheetId="21321" refreshError="1"/>
      <sheetData sheetId="21322" refreshError="1"/>
      <sheetData sheetId="21323">
        <row r="1">
          <cell r="J1">
            <v>1.7453292519943295E-2</v>
          </cell>
        </row>
      </sheetData>
      <sheetData sheetId="21324">
        <row r="1">
          <cell r="J1">
            <v>1.7453292519943295E-2</v>
          </cell>
        </row>
      </sheetData>
      <sheetData sheetId="21325">
        <row r="1">
          <cell r="J1">
            <v>1.7453292519943295E-2</v>
          </cell>
        </row>
      </sheetData>
      <sheetData sheetId="21326" refreshError="1"/>
      <sheetData sheetId="21327" refreshError="1"/>
      <sheetData sheetId="21328">
        <row r="1">
          <cell r="J1">
            <v>1.7453292519943295E-2</v>
          </cell>
        </row>
      </sheetData>
      <sheetData sheetId="21329">
        <row r="1">
          <cell r="J1">
            <v>1.7453292519943295E-2</v>
          </cell>
        </row>
      </sheetData>
      <sheetData sheetId="21330">
        <row r="1">
          <cell r="J1">
            <v>1.7453292519943295E-2</v>
          </cell>
        </row>
      </sheetData>
      <sheetData sheetId="21331" refreshError="1"/>
      <sheetData sheetId="21332">
        <row r="1">
          <cell r="J1">
            <v>1.7453292519943295E-2</v>
          </cell>
        </row>
      </sheetData>
      <sheetData sheetId="21333">
        <row r="1">
          <cell r="J1">
            <v>1.7453292519943295E-2</v>
          </cell>
        </row>
      </sheetData>
      <sheetData sheetId="21334" refreshError="1"/>
      <sheetData sheetId="21335" refreshError="1"/>
      <sheetData sheetId="21336">
        <row r="1">
          <cell r="J1">
            <v>1.7453292519943295E-2</v>
          </cell>
        </row>
      </sheetData>
      <sheetData sheetId="21337">
        <row r="1">
          <cell r="J1">
            <v>1.7453292519943295E-2</v>
          </cell>
        </row>
      </sheetData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>
        <row r="1">
          <cell r="J1">
            <v>1.7453292519943295E-2</v>
          </cell>
        </row>
      </sheetData>
      <sheetData sheetId="21344">
        <row r="1">
          <cell r="J1">
            <v>1.7453292519943295E-2</v>
          </cell>
        </row>
      </sheetData>
      <sheetData sheetId="21345">
        <row r="1">
          <cell r="J1">
            <v>1.7453292519943295E-2</v>
          </cell>
        </row>
      </sheetData>
      <sheetData sheetId="21346">
        <row r="1">
          <cell r="J1">
            <v>1.7453292519943295E-2</v>
          </cell>
        </row>
      </sheetData>
      <sheetData sheetId="21347">
        <row r="1">
          <cell r="J1">
            <v>1.7453292519943295E-2</v>
          </cell>
        </row>
      </sheetData>
      <sheetData sheetId="21348" refreshError="1"/>
      <sheetData sheetId="21349" refreshError="1"/>
      <sheetData sheetId="21350">
        <row r="1">
          <cell r="J1">
            <v>1.7453292519943295E-2</v>
          </cell>
        </row>
      </sheetData>
      <sheetData sheetId="21351">
        <row r="1">
          <cell r="J1">
            <v>1.7453292519943295E-2</v>
          </cell>
        </row>
      </sheetData>
      <sheetData sheetId="21352">
        <row r="1">
          <cell r="J1">
            <v>1.7453292519943295E-2</v>
          </cell>
        </row>
      </sheetData>
      <sheetData sheetId="21353">
        <row r="1">
          <cell r="J1">
            <v>1.7453292519943295E-2</v>
          </cell>
        </row>
      </sheetData>
      <sheetData sheetId="21354">
        <row r="1">
          <cell r="J1">
            <v>1.7453292519943295E-2</v>
          </cell>
        </row>
      </sheetData>
      <sheetData sheetId="21355">
        <row r="1">
          <cell r="J1">
            <v>1.7453292519943295E-2</v>
          </cell>
        </row>
      </sheetData>
      <sheetData sheetId="21356">
        <row r="1">
          <cell r="J1">
            <v>1.7453292519943295E-2</v>
          </cell>
        </row>
      </sheetData>
      <sheetData sheetId="21357">
        <row r="1">
          <cell r="J1">
            <v>1.7453292519943295E-2</v>
          </cell>
        </row>
      </sheetData>
      <sheetData sheetId="21358">
        <row r="1">
          <cell r="J1">
            <v>1.7453292519943295E-2</v>
          </cell>
        </row>
      </sheetData>
      <sheetData sheetId="21359">
        <row r="1">
          <cell r="J1">
            <v>1.7453292519943295E-2</v>
          </cell>
        </row>
      </sheetData>
      <sheetData sheetId="21360">
        <row r="1">
          <cell r="J1">
            <v>1.7453292519943295E-2</v>
          </cell>
        </row>
      </sheetData>
      <sheetData sheetId="21361">
        <row r="1">
          <cell r="J1">
            <v>1.7453292519943295E-2</v>
          </cell>
        </row>
      </sheetData>
      <sheetData sheetId="21362">
        <row r="1">
          <cell r="J1">
            <v>1.7453292519943295E-2</v>
          </cell>
        </row>
      </sheetData>
      <sheetData sheetId="21363"/>
      <sheetData sheetId="21364">
        <row r="1">
          <cell r="J1">
            <v>1.7453292519943295E-2</v>
          </cell>
        </row>
      </sheetData>
      <sheetData sheetId="21365" refreshError="1"/>
      <sheetData sheetId="21366" refreshError="1"/>
      <sheetData sheetId="21367">
        <row r="1">
          <cell r="J1">
            <v>1.7453292519943295E-2</v>
          </cell>
        </row>
      </sheetData>
      <sheetData sheetId="21368">
        <row r="1">
          <cell r="J1">
            <v>1.7453292519943295E-2</v>
          </cell>
        </row>
      </sheetData>
      <sheetData sheetId="21369">
        <row r="1">
          <cell r="J1">
            <v>1.7453292519943295E-2</v>
          </cell>
        </row>
      </sheetData>
      <sheetData sheetId="21370"/>
      <sheetData sheetId="21371"/>
      <sheetData sheetId="21372"/>
      <sheetData sheetId="21373">
        <row r="1">
          <cell r="J1">
            <v>1.7453292519943295E-2</v>
          </cell>
        </row>
      </sheetData>
      <sheetData sheetId="21374" refreshError="1"/>
      <sheetData sheetId="21375" refreshError="1"/>
      <sheetData sheetId="21376">
        <row r="1">
          <cell r="J1">
            <v>1.7453292519943295E-2</v>
          </cell>
        </row>
      </sheetData>
      <sheetData sheetId="21377">
        <row r="1">
          <cell r="J1">
            <v>1.7453292519943295E-2</v>
          </cell>
        </row>
      </sheetData>
      <sheetData sheetId="21378" refreshError="1"/>
      <sheetData sheetId="21379">
        <row r="1">
          <cell r="J1">
            <v>1.7453292519943295E-2</v>
          </cell>
        </row>
      </sheetData>
      <sheetData sheetId="21380">
        <row r="1">
          <cell r="J1">
            <v>1.7453292519943295E-2</v>
          </cell>
        </row>
      </sheetData>
      <sheetData sheetId="21381">
        <row r="1">
          <cell r="J1">
            <v>1.7453292519943295E-2</v>
          </cell>
        </row>
      </sheetData>
      <sheetData sheetId="21382" refreshError="1"/>
      <sheetData sheetId="21383" refreshError="1"/>
      <sheetData sheetId="21384">
        <row r="1">
          <cell r="J1">
            <v>1.7453292519943295E-2</v>
          </cell>
        </row>
      </sheetData>
      <sheetData sheetId="21385">
        <row r="1">
          <cell r="J1">
            <v>1.7453292519943295E-2</v>
          </cell>
        </row>
      </sheetData>
      <sheetData sheetId="21386">
        <row r="1">
          <cell r="J1">
            <v>1.7453292519943295E-2</v>
          </cell>
        </row>
      </sheetData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>
        <row r="1">
          <cell r="J1">
            <v>1.7453292519943295E-2</v>
          </cell>
        </row>
      </sheetData>
      <sheetData sheetId="21393">
        <row r="1">
          <cell r="J1">
            <v>1.7453292519943295E-2</v>
          </cell>
        </row>
      </sheetData>
      <sheetData sheetId="21394">
        <row r="1">
          <cell r="J1">
            <v>1.7453292519943295E-2</v>
          </cell>
        </row>
      </sheetData>
      <sheetData sheetId="21395" refreshError="1"/>
      <sheetData sheetId="21396" refreshError="1"/>
      <sheetData sheetId="21397" refreshError="1"/>
      <sheetData sheetId="21398">
        <row r="1">
          <cell r="J1">
            <v>1.7453292519943295E-2</v>
          </cell>
        </row>
      </sheetData>
      <sheetData sheetId="21399">
        <row r="1">
          <cell r="J1">
            <v>1.7453292519943295E-2</v>
          </cell>
        </row>
      </sheetData>
      <sheetData sheetId="21400"/>
      <sheetData sheetId="21401"/>
      <sheetData sheetId="21402">
        <row r="1">
          <cell r="J1">
            <v>1.7453292519943295E-2</v>
          </cell>
        </row>
      </sheetData>
      <sheetData sheetId="21403"/>
      <sheetData sheetId="21404"/>
      <sheetData sheetId="21405">
        <row r="1">
          <cell r="J1">
            <v>1.7453292519943295E-2</v>
          </cell>
        </row>
      </sheetData>
      <sheetData sheetId="21406">
        <row r="1">
          <cell r="J1">
            <v>1.7453292519943295E-2</v>
          </cell>
        </row>
      </sheetData>
      <sheetData sheetId="21407">
        <row r="1">
          <cell r="J1">
            <v>1.7453292519943295E-2</v>
          </cell>
        </row>
      </sheetData>
      <sheetData sheetId="21408">
        <row r="1">
          <cell r="J1">
            <v>1.7453292519943295E-2</v>
          </cell>
        </row>
      </sheetData>
      <sheetData sheetId="21409">
        <row r="1">
          <cell r="J1">
            <v>1.7453292519943295E-2</v>
          </cell>
        </row>
      </sheetData>
      <sheetData sheetId="21410">
        <row r="1">
          <cell r="J1">
            <v>1.7453292519943295E-2</v>
          </cell>
        </row>
      </sheetData>
      <sheetData sheetId="21411">
        <row r="1">
          <cell r="J1">
            <v>1.7453292519943295E-2</v>
          </cell>
        </row>
      </sheetData>
      <sheetData sheetId="21412"/>
      <sheetData sheetId="21413"/>
      <sheetData sheetId="21414">
        <row r="1">
          <cell r="J1">
            <v>1.7453292519943295E-2</v>
          </cell>
        </row>
      </sheetData>
      <sheetData sheetId="21415">
        <row r="1">
          <cell r="J1">
            <v>1.7453292519943295E-2</v>
          </cell>
        </row>
      </sheetData>
      <sheetData sheetId="21416">
        <row r="1">
          <cell r="J1">
            <v>1.7453292519943295E-2</v>
          </cell>
        </row>
      </sheetData>
      <sheetData sheetId="21417">
        <row r="1">
          <cell r="J1">
            <v>1.7453292519943295E-2</v>
          </cell>
        </row>
      </sheetData>
      <sheetData sheetId="21418">
        <row r="1">
          <cell r="J1">
            <v>1.7453292519943295E-2</v>
          </cell>
        </row>
      </sheetData>
      <sheetData sheetId="21419">
        <row r="1">
          <cell r="J1">
            <v>1.7453292519943295E-2</v>
          </cell>
        </row>
      </sheetData>
      <sheetData sheetId="21420">
        <row r="1">
          <cell r="J1">
            <v>1.7453292519943295E-2</v>
          </cell>
        </row>
      </sheetData>
      <sheetData sheetId="21421">
        <row r="1">
          <cell r="J1">
            <v>1.7453292519943295E-2</v>
          </cell>
        </row>
      </sheetData>
      <sheetData sheetId="21422">
        <row r="1">
          <cell r="J1">
            <v>1.7453292519943295E-2</v>
          </cell>
        </row>
      </sheetData>
      <sheetData sheetId="21423" refreshError="1"/>
      <sheetData sheetId="21424" refreshError="1"/>
      <sheetData sheetId="21425">
        <row r="1">
          <cell r="J1">
            <v>1.7453292519943295E-2</v>
          </cell>
        </row>
      </sheetData>
      <sheetData sheetId="21426">
        <row r="1">
          <cell r="J1">
            <v>1.7453292519943295E-2</v>
          </cell>
        </row>
      </sheetData>
      <sheetData sheetId="21427">
        <row r="1">
          <cell r="J1">
            <v>1.7453292519943295E-2</v>
          </cell>
        </row>
      </sheetData>
      <sheetData sheetId="21428" refreshError="1"/>
      <sheetData sheetId="21429" refreshError="1"/>
      <sheetData sheetId="21430" refreshError="1"/>
      <sheetData sheetId="21431">
        <row r="1">
          <cell r="J1">
            <v>1.7453292519943295E-2</v>
          </cell>
        </row>
      </sheetData>
      <sheetData sheetId="21432">
        <row r="1">
          <cell r="J1">
            <v>1.7453292519943295E-2</v>
          </cell>
        </row>
      </sheetData>
      <sheetData sheetId="21433"/>
      <sheetData sheetId="21434">
        <row r="1">
          <cell r="J1">
            <v>1.7453292519943295E-2</v>
          </cell>
        </row>
      </sheetData>
      <sheetData sheetId="21435">
        <row r="1">
          <cell r="J1">
            <v>1.7453292519943295E-2</v>
          </cell>
        </row>
      </sheetData>
      <sheetData sheetId="21436">
        <row r="1">
          <cell r="J1">
            <v>1.7453292519943295E-2</v>
          </cell>
        </row>
      </sheetData>
      <sheetData sheetId="21437">
        <row r="1">
          <cell r="J1">
            <v>1.7453292519943295E-2</v>
          </cell>
        </row>
      </sheetData>
      <sheetData sheetId="21438">
        <row r="1">
          <cell r="J1">
            <v>1.7453292519943295E-2</v>
          </cell>
        </row>
      </sheetData>
      <sheetData sheetId="21439">
        <row r="1">
          <cell r="J1">
            <v>1.7453292519943295E-2</v>
          </cell>
        </row>
      </sheetData>
      <sheetData sheetId="21440">
        <row r="1">
          <cell r="J1">
            <v>1.7453292519943295E-2</v>
          </cell>
        </row>
      </sheetData>
      <sheetData sheetId="21441">
        <row r="1">
          <cell r="J1">
            <v>1.7453292519943295E-2</v>
          </cell>
        </row>
      </sheetData>
      <sheetData sheetId="21442">
        <row r="1">
          <cell r="J1">
            <v>1.7453292519943295E-2</v>
          </cell>
        </row>
      </sheetData>
      <sheetData sheetId="21443">
        <row r="1">
          <cell r="J1">
            <v>1.7453292519943295E-2</v>
          </cell>
        </row>
      </sheetData>
      <sheetData sheetId="21444">
        <row r="1">
          <cell r="J1">
            <v>1.7453292519943295E-2</v>
          </cell>
        </row>
      </sheetData>
      <sheetData sheetId="21445">
        <row r="1">
          <cell r="J1">
            <v>1.7453292519943295E-2</v>
          </cell>
        </row>
      </sheetData>
      <sheetData sheetId="21446">
        <row r="1">
          <cell r="J1">
            <v>1.7453292519943295E-2</v>
          </cell>
        </row>
      </sheetData>
      <sheetData sheetId="21447">
        <row r="1">
          <cell r="J1">
            <v>1.7453292519943295E-2</v>
          </cell>
        </row>
      </sheetData>
      <sheetData sheetId="21448">
        <row r="1">
          <cell r="J1">
            <v>1.7453292519943295E-2</v>
          </cell>
        </row>
      </sheetData>
      <sheetData sheetId="21449">
        <row r="1">
          <cell r="J1">
            <v>1.7453292519943295E-2</v>
          </cell>
        </row>
      </sheetData>
      <sheetData sheetId="21450">
        <row r="1">
          <cell r="J1">
            <v>1.7453292519943295E-2</v>
          </cell>
        </row>
      </sheetData>
      <sheetData sheetId="21451">
        <row r="1">
          <cell r="J1">
            <v>1.7453292519943295E-2</v>
          </cell>
        </row>
      </sheetData>
      <sheetData sheetId="21452"/>
      <sheetData sheetId="21453" refreshError="1"/>
      <sheetData sheetId="21454" refreshError="1"/>
      <sheetData sheetId="21455">
        <row r="1">
          <cell r="J1">
            <v>1.7453292519943295E-2</v>
          </cell>
        </row>
      </sheetData>
      <sheetData sheetId="21456">
        <row r="1">
          <cell r="J1">
            <v>1.7453292519943295E-2</v>
          </cell>
        </row>
      </sheetData>
      <sheetData sheetId="21457">
        <row r="1">
          <cell r="J1">
            <v>1.7453292519943295E-2</v>
          </cell>
        </row>
      </sheetData>
      <sheetData sheetId="21458" refreshError="1"/>
      <sheetData sheetId="21459">
        <row r="1">
          <cell r="J1">
            <v>1.7453292519943295E-2</v>
          </cell>
        </row>
      </sheetData>
      <sheetData sheetId="21460" refreshError="1"/>
      <sheetData sheetId="21461" refreshError="1"/>
      <sheetData sheetId="21462">
        <row r="1">
          <cell r="J1">
            <v>1.7453292519943295E-2</v>
          </cell>
        </row>
      </sheetData>
      <sheetData sheetId="21463">
        <row r="1">
          <cell r="J1">
            <v>1.7453292519943295E-2</v>
          </cell>
        </row>
      </sheetData>
      <sheetData sheetId="21464">
        <row r="1">
          <cell r="J1">
            <v>1.7453292519943295E-2</v>
          </cell>
        </row>
      </sheetData>
      <sheetData sheetId="21465" refreshError="1"/>
      <sheetData sheetId="21466">
        <row r="1">
          <cell r="J1">
            <v>1.7453292519943295E-2</v>
          </cell>
        </row>
      </sheetData>
      <sheetData sheetId="21467">
        <row r="1">
          <cell r="J1">
            <v>1.7453292519943295E-2</v>
          </cell>
        </row>
      </sheetData>
      <sheetData sheetId="21468">
        <row r="1">
          <cell r="J1">
            <v>1.7453292519943295E-2</v>
          </cell>
        </row>
      </sheetData>
      <sheetData sheetId="21469" refreshError="1"/>
      <sheetData sheetId="21470" refreshError="1"/>
      <sheetData sheetId="21471">
        <row r="1">
          <cell r="J1">
            <v>1.7453292519943295E-2</v>
          </cell>
        </row>
      </sheetData>
      <sheetData sheetId="21472">
        <row r="1">
          <cell r="J1">
            <v>1.7453292519943295E-2</v>
          </cell>
        </row>
      </sheetData>
      <sheetData sheetId="21473">
        <row r="1">
          <cell r="J1">
            <v>1.7453292519943295E-2</v>
          </cell>
        </row>
      </sheetData>
      <sheetData sheetId="21474">
        <row r="1">
          <cell r="J1">
            <v>1.7453292519943295E-2</v>
          </cell>
        </row>
      </sheetData>
      <sheetData sheetId="21475">
        <row r="1">
          <cell r="J1">
            <v>1.7453292519943295E-2</v>
          </cell>
        </row>
      </sheetData>
      <sheetData sheetId="21476">
        <row r="1">
          <cell r="J1">
            <v>1.7453292519943295E-2</v>
          </cell>
        </row>
      </sheetData>
      <sheetData sheetId="21477">
        <row r="1">
          <cell r="J1">
            <v>1.7453292519943295E-2</v>
          </cell>
        </row>
      </sheetData>
      <sheetData sheetId="21478">
        <row r="1">
          <cell r="J1">
            <v>1.7453292519943295E-2</v>
          </cell>
        </row>
      </sheetData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>
        <row r="1">
          <cell r="J1">
            <v>1.7453292519943295E-2</v>
          </cell>
        </row>
      </sheetData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>
        <row r="1">
          <cell r="J1">
            <v>1.7453292519943295E-2</v>
          </cell>
        </row>
      </sheetData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>
        <row r="1">
          <cell r="J1">
            <v>1.7453292519943295E-2</v>
          </cell>
        </row>
      </sheetData>
      <sheetData sheetId="21677" refreshError="1"/>
      <sheetData sheetId="21678" refreshError="1"/>
      <sheetData sheetId="21679" refreshError="1"/>
      <sheetData sheetId="21680">
        <row r="1">
          <cell r="J1">
            <v>1.7453292519943295E-2</v>
          </cell>
        </row>
      </sheetData>
      <sheetData sheetId="21681">
        <row r="1">
          <cell r="J1">
            <v>1.7453292519943295E-2</v>
          </cell>
        </row>
      </sheetData>
      <sheetData sheetId="21682">
        <row r="1">
          <cell r="J1">
            <v>1.7453292519943295E-2</v>
          </cell>
        </row>
      </sheetData>
      <sheetData sheetId="21683" refreshError="1"/>
      <sheetData sheetId="21684"/>
      <sheetData sheetId="21685" refreshError="1"/>
      <sheetData sheetId="21686" refreshError="1"/>
      <sheetData sheetId="21687" refreshError="1"/>
      <sheetData sheetId="21688">
        <row r="1">
          <cell r="J1">
            <v>1.7453292519943295E-2</v>
          </cell>
        </row>
      </sheetData>
      <sheetData sheetId="21689">
        <row r="1">
          <cell r="J1">
            <v>1.7453292519943295E-2</v>
          </cell>
        </row>
      </sheetData>
      <sheetData sheetId="21690" refreshError="1"/>
      <sheetData sheetId="21691" refreshError="1"/>
      <sheetData sheetId="21692">
        <row r="1">
          <cell r="J1">
            <v>1.7453292519943295E-2</v>
          </cell>
        </row>
      </sheetData>
      <sheetData sheetId="21693">
        <row r="1">
          <cell r="J1">
            <v>1.7453292519943295E-2</v>
          </cell>
        </row>
      </sheetData>
      <sheetData sheetId="21694">
        <row r="1">
          <cell r="J1">
            <v>1.7453292519943295E-2</v>
          </cell>
        </row>
      </sheetData>
      <sheetData sheetId="21695" refreshError="1"/>
      <sheetData sheetId="21696">
        <row r="1">
          <cell r="J1">
            <v>1.7453292519943295E-2</v>
          </cell>
        </row>
      </sheetData>
      <sheetData sheetId="21697">
        <row r="1">
          <cell r="J1">
            <v>1.7453292519943295E-2</v>
          </cell>
        </row>
      </sheetData>
      <sheetData sheetId="21698">
        <row r="1">
          <cell r="J1">
            <v>1.7453292519943295E-2</v>
          </cell>
        </row>
      </sheetData>
      <sheetData sheetId="21699">
        <row r="1">
          <cell r="J1">
            <v>1.7453292519943295E-2</v>
          </cell>
        </row>
      </sheetData>
      <sheetData sheetId="21700" refreshError="1"/>
      <sheetData sheetId="21701">
        <row r="1">
          <cell r="J1">
            <v>1.7453292519943295E-2</v>
          </cell>
        </row>
      </sheetData>
      <sheetData sheetId="21702">
        <row r="1">
          <cell r="J1">
            <v>1.7453292519943295E-2</v>
          </cell>
        </row>
      </sheetData>
      <sheetData sheetId="21703">
        <row r="1">
          <cell r="J1">
            <v>1.7453292519943295E-2</v>
          </cell>
        </row>
      </sheetData>
      <sheetData sheetId="21704" refreshError="1"/>
      <sheetData sheetId="21705">
        <row r="1">
          <cell r="J1">
            <v>1.7453292519943295E-2</v>
          </cell>
        </row>
      </sheetData>
      <sheetData sheetId="21706">
        <row r="1">
          <cell r="J1">
            <v>1.7453292519943295E-2</v>
          </cell>
        </row>
      </sheetData>
      <sheetData sheetId="21707">
        <row r="1">
          <cell r="J1">
            <v>1.7453292519943295E-2</v>
          </cell>
        </row>
      </sheetData>
      <sheetData sheetId="21708">
        <row r="1">
          <cell r="J1">
            <v>1.7453292519943295E-2</v>
          </cell>
        </row>
      </sheetData>
      <sheetData sheetId="21709">
        <row r="1">
          <cell r="J1">
            <v>1.7453292519943295E-2</v>
          </cell>
        </row>
      </sheetData>
      <sheetData sheetId="21710">
        <row r="1">
          <cell r="J1">
            <v>1.7453292519943295E-2</v>
          </cell>
        </row>
      </sheetData>
      <sheetData sheetId="21711" refreshError="1"/>
      <sheetData sheetId="21712" refreshError="1"/>
      <sheetData sheetId="21713" refreshError="1"/>
      <sheetData sheetId="21714">
        <row r="1">
          <cell r="J1">
            <v>1.7453292519943295E-2</v>
          </cell>
        </row>
      </sheetData>
      <sheetData sheetId="21715" refreshError="1"/>
      <sheetData sheetId="21716" refreshError="1"/>
      <sheetData sheetId="21717" refreshError="1"/>
      <sheetData sheetId="21718">
        <row r="1">
          <cell r="J1">
            <v>1.7453292519943295E-2</v>
          </cell>
        </row>
      </sheetData>
      <sheetData sheetId="21719">
        <row r="1">
          <cell r="J1">
            <v>1.7453292519943295E-2</v>
          </cell>
        </row>
      </sheetData>
      <sheetData sheetId="21720">
        <row r="1">
          <cell r="J1">
            <v>1.7453292519943295E-2</v>
          </cell>
        </row>
      </sheetData>
      <sheetData sheetId="21721">
        <row r="1">
          <cell r="J1">
            <v>1.7453292519943295E-2</v>
          </cell>
        </row>
      </sheetData>
      <sheetData sheetId="21722">
        <row r="1">
          <cell r="J1">
            <v>1.7453292519943295E-2</v>
          </cell>
        </row>
      </sheetData>
      <sheetData sheetId="21723" refreshError="1"/>
      <sheetData sheetId="21724">
        <row r="1">
          <cell r="J1">
            <v>1.7453292519943295E-2</v>
          </cell>
        </row>
      </sheetData>
      <sheetData sheetId="21725" refreshError="1"/>
      <sheetData sheetId="21726">
        <row r="1">
          <cell r="J1">
            <v>1.7453292519943295E-2</v>
          </cell>
        </row>
      </sheetData>
      <sheetData sheetId="21727" refreshError="1"/>
      <sheetData sheetId="21728">
        <row r="1">
          <cell r="J1">
            <v>1.7453292519943295E-2</v>
          </cell>
        </row>
      </sheetData>
      <sheetData sheetId="21729" refreshError="1"/>
      <sheetData sheetId="21730">
        <row r="1">
          <cell r="J1">
            <v>1.7453292519943295E-2</v>
          </cell>
        </row>
      </sheetData>
      <sheetData sheetId="21731" refreshError="1"/>
      <sheetData sheetId="21732" refreshError="1"/>
      <sheetData sheetId="21733">
        <row r="1">
          <cell r="J1">
            <v>1.7453292519943295E-2</v>
          </cell>
        </row>
      </sheetData>
      <sheetData sheetId="21734">
        <row r="1">
          <cell r="J1">
            <v>1.7453292519943295E-2</v>
          </cell>
        </row>
      </sheetData>
      <sheetData sheetId="21735" refreshError="1"/>
      <sheetData sheetId="21736">
        <row r="1">
          <cell r="J1">
            <v>1.7453292519943295E-2</v>
          </cell>
        </row>
      </sheetData>
      <sheetData sheetId="21737">
        <row r="1">
          <cell r="J1">
            <v>1.7453292519943295E-2</v>
          </cell>
        </row>
      </sheetData>
      <sheetData sheetId="21738">
        <row r="1">
          <cell r="J1">
            <v>1.7453292519943295E-2</v>
          </cell>
        </row>
      </sheetData>
      <sheetData sheetId="21739">
        <row r="1">
          <cell r="J1">
            <v>1.7453292519943295E-2</v>
          </cell>
        </row>
      </sheetData>
      <sheetData sheetId="21740" refreshError="1"/>
      <sheetData sheetId="21741">
        <row r="1">
          <cell r="J1">
            <v>1.7453292519943295E-2</v>
          </cell>
        </row>
      </sheetData>
      <sheetData sheetId="21742" refreshError="1"/>
      <sheetData sheetId="21743">
        <row r="1">
          <cell r="J1">
            <v>1.7453292519943295E-2</v>
          </cell>
        </row>
      </sheetData>
      <sheetData sheetId="21744">
        <row r="1">
          <cell r="J1">
            <v>1.7453292519943295E-2</v>
          </cell>
        </row>
      </sheetData>
      <sheetData sheetId="21745" refreshError="1"/>
      <sheetData sheetId="21746" refreshError="1"/>
      <sheetData sheetId="21747" refreshError="1"/>
      <sheetData sheetId="21748" refreshError="1"/>
      <sheetData sheetId="21749">
        <row r="1">
          <cell r="J1">
            <v>1.7453292519943295E-2</v>
          </cell>
        </row>
      </sheetData>
      <sheetData sheetId="21750">
        <row r="1">
          <cell r="J1">
            <v>1.7453292519943295E-2</v>
          </cell>
        </row>
      </sheetData>
      <sheetData sheetId="21751" refreshError="1"/>
      <sheetData sheetId="21752" refreshError="1"/>
      <sheetData sheetId="21753">
        <row r="1">
          <cell r="J1">
            <v>1.7453292519943295E-2</v>
          </cell>
        </row>
      </sheetData>
      <sheetData sheetId="21754">
        <row r="1">
          <cell r="J1">
            <v>1.7453292519943295E-2</v>
          </cell>
        </row>
      </sheetData>
      <sheetData sheetId="21755">
        <row r="1">
          <cell r="J1">
            <v>1.7453292519943295E-2</v>
          </cell>
        </row>
      </sheetData>
      <sheetData sheetId="21756">
        <row r="1">
          <cell r="J1">
            <v>1.7453292519943295E-2</v>
          </cell>
        </row>
      </sheetData>
      <sheetData sheetId="21757">
        <row r="1">
          <cell r="J1">
            <v>1.7453292519943295E-2</v>
          </cell>
        </row>
      </sheetData>
      <sheetData sheetId="21758">
        <row r="1">
          <cell r="J1">
            <v>1.7453292519943295E-2</v>
          </cell>
        </row>
      </sheetData>
      <sheetData sheetId="21759">
        <row r="1">
          <cell r="J1">
            <v>1.7453292519943295E-2</v>
          </cell>
        </row>
      </sheetData>
      <sheetData sheetId="21760">
        <row r="1">
          <cell r="J1">
            <v>1.7453292519943295E-2</v>
          </cell>
        </row>
      </sheetData>
      <sheetData sheetId="21761" refreshError="1"/>
      <sheetData sheetId="21762" refreshError="1"/>
      <sheetData sheetId="21763">
        <row r="1">
          <cell r="J1">
            <v>1.7453292519943295E-2</v>
          </cell>
        </row>
      </sheetData>
      <sheetData sheetId="21764">
        <row r="1">
          <cell r="J1">
            <v>1.7453292519943295E-2</v>
          </cell>
        </row>
      </sheetData>
      <sheetData sheetId="21765">
        <row r="1">
          <cell r="J1">
            <v>1.7453292519943295E-2</v>
          </cell>
        </row>
      </sheetData>
      <sheetData sheetId="21766" refreshError="1"/>
      <sheetData sheetId="21767">
        <row r="1">
          <cell r="J1">
            <v>1.7453292519943295E-2</v>
          </cell>
        </row>
      </sheetData>
      <sheetData sheetId="21768" refreshError="1"/>
      <sheetData sheetId="21769">
        <row r="1">
          <cell r="J1">
            <v>1.7453292519943295E-2</v>
          </cell>
        </row>
      </sheetData>
      <sheetData sheetId="21770"/>
      <sheetData sheetId="21771"/>
      <sheetData sheetId="21772">
        <row r="1">
          <cell r="J1">
            <v>1.7453292519943295E-2</v>
          </cell>
        </row>
      </sheetData>
      <sheetData sheetId="21773">
        <row r="1">
          <cell r="J1">
            <v>1.7453292519943295E-2</v>
          </cell>
        </row>
      </sheetData>
      <sheetData sheetId="21774">
        <row r="1">
          <cell r="J1">
            <v>1.7453292519943295E-2</v>
          </cell>
        </row>
      </sheetData>
      <sheetData sheetId="21775"/>
      <sheetData sheetId="21776"/>
      <sheetData sheetId="21777"/>
      <sheetData sheetId="21778"/>
      <sheetData sheetId="21779"/>
      <sheetData sheetId="21780">
        <row r="1">
          <cell r="J1">
            <v>1.7453292519943295E-2</v>
          </cell>
        </row>
      </sheetData>
      <sheetData sheetId="21781">
        <row r="1">
          <cell r="J1">
            <v>1.7453292519943295E-2</v>
          </cell>
        </row>
      </sheetData>
      <sheetData sheetId="21782">
        <row r="1">
          <cell r="J1">
            <v>1.7453292519943295E-2</v>
          </cell>
        </row>
      </sheetData>
      <sheetData sheetId="21783"/>
      <sheetData sheetId="21784">
        <row r="1">
          <cell r="J1">
            <v>1.7453292519943295E-2</v>
          </cell>
        </row>
      </sheetData>
      <sheetData sheetId="21785">
        <row r="1">
          <cell r="J1">
            <v>1.7453292519943295E-2</v>
          </cell>
        </row>
      </sheetData>
      <sheetData sheetId="21786">
        <row r="1">
          <cell r="J1">
            <v>1.7453292519943295E-2</v>
          </cell>
        </row>
      </sheetData>
      <sheetData sheetId="21787"/>
      <sheetData sheetId="21788"/>
      <sheetData sheetId="21789"/>
      <sheetData sheetId="21790"/>
      <sheetData sheetId="21791"/>
      <sheetData sheetId="21792">
        <row r="1">
          <cell r="J1">
            <v>1.7453292519943295E-2</v>
          </cell>
        </row>
      </sheetData>
      <sheetData sheetId="21793">
        <row r="1">
          <cell r="J1">
            <v>1.7453292519943295E-2</v>
          </cell>
        </row>
      </sheetData>
      <sheetData sheetId="21794">
        <row r="1">
          <cell r="J1">
            <v>1.7453292519943295E-2</v>
          </cell>
        </row>
      </sheetData>
      <sheetData sheetId="21795"/>
      <sheetData sheetId="21796"/>
      <sheetData sheetId="21797"/>
      <sheetData sheetId="21798"/>
      <sheetData sheetId="21799"/>
      <sheetData sheetId="21800">
        <row r="1">
          <cell r="J1">
            <v>1.7453292519943295E-2</v>
          </cell>
        </row>
      </sheetData>
      <sheetData sheetId="21801">
        <row r="1">
          <cell r="J1">
            <v>1.7453292519943295E-2</v>
          </cell>
        </row>
      </sheetData>
      <sheetData sheetId="21802">
        <row r="1">
          <cell r="J1">
            <v>1.7453292519943295E-2</v>
          </cell>
        </row>
      </sheetData>
      <sheetData sheetId="21803"/>
      <sheetData sheetId="21804">
        <row r="1">
          <cell r="J1">
            <v>1.7453292519943295E-2</v>
          </cell>
        </row>
      </sheetData>
      <sheetData sheetId="21805">
        <row r="1">
          <cell r="J1">
            <v>1.7453292519943295E-2</v>
          </cell>
        </row>
      </sheetData>
      <sheetData sheetId="21806">
        <row r="1">
          <cell r="J1">
            <v>1.7453292519943295E-2</v>
          </cell>
        </row>
      </sheetData>
      <sheetData sheetId="21807"/>
      <sheetData sheetId="21808"/>
      <sheetData sheetId="21809"/>
      <sheetData sheetId="21810">
        <row r="1">
          <cell r="J1">
            <v>1.7453292519943295E-2</v>
          </cell>
        </row>
      </sheetData>
      <sheetData sheetId="21811" refreshError="1"/>
      <sheetData sheetId="21812" refreshError="1"/>
      <sheetData sheetId="21813">
        <row r="1">
          <cell r="J1">
            <v>1.7453292519943295E-2</v>
          </cell>
        </row>
      </sheetData>
      <sheetData sheetId="21814" refreshError="1"/>
      <sheetData sheetId="21815" refreshError="1"/>
      <sheetData sheetId="21816">
        <row r="1">
          <cell r="J1">
            <v>1.7453292519943295E-2</v>
          </cell>
        </row>
      </sheetData>
      <sheetData sheetId="21817" refreshError="1"/>
      <sheetData sheetId="21818">
        <row r="1">
          <cell r="J1">
            <v>1.7453292519943295E-2</v>
          </cell>
        </row>
      </sheetData>
      <sheetData sheetId="21819">
        <row r="1">
          <cell r="J1">
            <v>1.7453292519943295E-2</v>
          </cell>
        </row>
      </sheetData>
      <sheetData sheetId="21820">
        <row r="1">
          <cell r="J1">
            <v>1.7453292519943295E-2</v>
          </cell>
        </row>
      </sheetData>
      <sheetData sheetId="21821">
        <row r="1">
          <cell r="J1">
            <v>1.7453292519943295E-2</v>
          </cell>
        </row>
      </sheetData>
      <sheetData sheetId="21822">
        <row r="1">
          <cell r="J1">
            <v>1.7453292519943295E-2</v>
          </cell>
        </row>
      </sheetData>
      <sheetData sheetId="21823">
        <row r="1">
          <cell r="J1">
            <v>1.7453292519943295E-2</v>
          </cell>
        </row>
      </sheetData>
      <sheetData sheetId="21824">
        <row r="1">
          <cell r="J1">
            <v>1.7453292519943295E-2</v>
          </cell>
        </row>
      </sheetData>
      <sheetData sheetId="21825">
        <row r="1">
          <cell r="J1">
            <v>1.7453292519943295E-2</v>
          </cell>
        </row>
      </sheetData>
      <sheetData sheetId="21826">
        <row r="1">
          <cell r="J1">
            <v>1.7453292519943295E-2</v>
          </cell>
        </row>
      </sheetData>
      <sheetData sheetId="21827">
        <row r="1">
          <cell r="J1">
            <v>1.7453292519943295E-2</v>
          </cell>
        </row>
      </sheetData>
      <sheetData sheetId="21828">
        <row r="1">
          <cell r="J1">
            <v>1.7453292519943295E-2</v>
          </cell>
        </row>
      </sheetData>
      <sheetData sheetId="21829">
        <row r="1">
          <cell r="J1">
            <v>1.7453292519943295E-2</v>
          </cell>
        </row>
      </sheetData>
      <sheetData sheetId="21830">
        <row r="1">
          <cell r="J1">
            <v>1.7453292519943295E-2</v>
          </cell>
        </row>
      </sheetData>
      <sheetData sheetId="21831">
        <row r="1">
          <cell r="J1">
            <v>1.7453292519943295E-2</v>
          </cell>
        </row>
      </sheetData>
      <sheetData sheetId="21832">
        <row r="1">
          <cell r="J1">
            <v>1.7453292519943295E-2</v>
          </cell>
        </row>
      </sheetData>
      <sheetData sheetId="21833">
        <row r="1">
          <cell r="J1">
            <v>1.7453292519943295E-2</v>
          </cell>
        </row>
      </sheetData>
      <sheetData sheetId="21834">
        <row r="1">
          <cell r="J1">
            <v>1.7453292519943295E-2</v>
          </cell>
        </row>
      </sheetData>
      <sheetData sheetId="21835"/>
      <sheetData sheetId="21836"/>
      <sheetData sheetId="21837"/>
      <sheetData sheetId="21838" refreshError="1"/>
      <sheetData sheetId="21839" refreshError="1"/>
      <sheetData sheetId="21840">
        <row r="1">
          <cell r="J1">
            <v>1.7453292519943295E-2</v>
          </cell>
        </row>
      </sheetData>
      <sheetData sheetId="21841">
        <row r="1">
          <cell r="J1">
            <v>1.7453292519943295E-2</v>
          </cell>
        </row>
      </sheetData>
      <sheetData sheetId="21842">
        <row r="1">
          <cell r="J1">
            <v>1.7453292519943295E-2</v>
          </cell>
        </row>
      </sheetData>
      <sheetData sheetId="21843">
        <row r="1">
          <cell r="J1">
            <v>1.7453292519943295E-2</v>
          </cell>
        </row>
      </sheetData>
      <sheetData sheetId="21844">
        <row r="1">
          <cell r="J1">
            <v>1.7453292519943295E-2</v>
          </cell>
        </row>
      </sheetData>
      <sheetData sheetId="21845"/>
      <sheetData sheetId="21846"/>
      <sheetData sheetId="21847">
        <row r="1">
          <cell r="J1">
            <v>1.7453292519943295E-2</v>
          </cell>
        </row>
      </sheetData>
      <sheetData sheetId="21848">
        <row r="1">
          <cell r="J1">
            <v>1.7453292519943295E-2</v>
          </cell>
        </row>
      </sheetData>
      <sheetData sheetId="21849">
        <row r="1">
          <cell r="J1">
            <v>1.7453292519943295E-2</v>
          </cell>
        </row>
      </sheetData>
      <sheetData sheetId="21850">
        <row r="1">
          <cell r="J1">
            <v>1.7453292519943295E-2</v>
          </cell>
        </row>
      </sheetData>
      <sheetData sheetId="21851"/>
      <sheetData sheetId="21852"/>
      <sheetData sheetId="21853"/>
      <sheetData sheetId="21854">
        <row r="1">
          <cell r="J1">
            <v>1.7453292519943295E-2</v>
          </cell>
        </row>
      </sheetData>
      <sheetData sheetId="21855">
        <row r="1">
          <cell r="J1">
            <v>1.7453292519943295E-2</v>
          </cell>
        </row>
      </sheetData>
      <sheetData sheetId="21856">
        <row r="1">
          <cell r="J1">
            <v>1.7453292519943295E-2</v>
          </cell>
        </row>
      </sheetData>
      <sheetData sheetId="21857">
        <row r="1">
          <cell r="J1">
            <v>1.7453292519943295E-2</v>
          </cell>
        </row>
      </sheetData>
      <sheetData sheetId="21858"/>
      <sheetData sheetId="21859"/>
      <sheetData sheetId="21860"/>
      <sheetData sheetId="21861">
        <row r="1">
          <cell r="J1">
            <v>1.7453292519943295E-2</v>
          </cell>
        </row>
      </sheetData>
      <sheetData sheetId="21862">
        <row r="1">
          <cell r="J1">
            <v>1.7453292519943295E-2</v>
          </cell>
        </row>
      </sheetData>
      <sheetData sheetId="21863">
        <row r="1">
          <cell r="J1">
            <v>1.7453292519943295E-2</v>
          </cell>
        </row>
      </sheetData>
      <sheetData sheetId="21864">
        <row r="1">
          <cell r="J1">
            <v>1.7453292519943295E-2</v>
          </cell>
        </row>
      </sheetData>
      <sheetData sheetId="21865">
        <row r="1">
          <cell r="J1">
            <v>1.7453292519943295E-2</v>
          </cell>
        </row>
      </sheetData>
      <sheetData sheetId="21866">
        <row r="1">
          <cell r="J1">
            <v>1.7453292519943295E-2</v>
          </cell>
        </row>
      </sheetData>
      <sheetData sheetId="21867">
        <row r="1">
          <cell r="J1">
            <v>1.7453292519943295E-2</v>
          </cell>
        </row>
      </sheetData>
      <sheetData sheetId="21868"/>
      <sheetData sheetId="21869"/>
      <sheetData sheetId="21870">
        <row r="1">
          <cell r="J1">
            <v>1.7453292519943295E-2</v>
          </cell>
        </row>
      </sheetData>
      <sheetData sheetId="21871">
        <row r="1">
          <cell r="J1">
            <v>1.7453292519943295E-2</v>
          </cell>
        </row>
      </sheetData>
      <sheetData sheetId="21872">
        <row r="1">
          <cell r="J1">
            <v>1.7453292519943295E-2</v>
          </cell>
        </row>
      </sheetData>
      <sheetData sheetId="21873">
        <row r="1">
          <cell r="J1">
            <v>1.7453292519943295E-2</v>
          </cell>
        </row>
      </sheetData>
      <sheetData sheetId="21874">
        <row r="1">
          <cell r="J1">
            <v>1.7453292519943295E-2</v>
          </cell>
        </row>
      </sheetData>
      <sheetData sheetId="21875">
        <row r="1">
          <cell r="J1">
            <v>1.7453292519943295E-2</v>
          </cell>
        </row>
      </sheetData>
      <sheetData sheetId="21876">
        <row r="1">
          <cell r="J1">
            <v>1.7453292519943295E-2</v>
          </cell>
        </row>
      </sheetData>
      <sheetData sheetId="21877"/>
      <sheetData sheetId="21878"/>
      <sheetData sheetId="21879"/>
      <sheetData sheetId="21880" refreshError="1"/>
      <sheetData sheetId="21881" refreshError="1"/>
      <sheetData sheetId="21882" refreshError="1"/>
      <sheetData sheetId="21883">
        <row r="1">
          <cell r="J1">
            <v>1.7453292519943295E-2</v>
          </cell>
        </row>
      </sheetData>
      <sheetData sheetId="21884">
        <row r="1">
          <cell r="J1">
            <v>1.7453292519943295E-2</v>
          </cell>
        </row>
      </sheetData>
      <sheetData sheetId="21885" refreshError="1"/>
      <sheetData sheetId="21886" refreshError="1"/>
      <sheetData sheetId="21887" refreshError="1"/>
      <sheetData sheetId="21888">
        <row r="1">
          <cell r="J1">
            <v>1.7453292519943295E-2</v>
          </cell>
        </row>
      </sheetData>
      <sheetData sheetId="21889" refreshError="1"/>
      <sheetData sheetId="21890" refreshError="1"/>
      <sheetData sheetId="21891">
        <row r="1">
          <cell r="J1">
            <v>1.7453292519943295E-2</v>
          </cell>
        </row>
      </sheetData>
      <sheetData sheetId="21892" refreshError="1"/>
      <sheetData sheetId="21893">
        <row r="1">
          <cell r="J1">
            <v>1.7453292519943295E-2</v>
          </cell>
        </row>
      </sheetData>
      <sheetData sheetId="21894" refreshError="1"/>
      <sheetData sheetId="21895"/>
      <sheetData sheetId="21896">
        <row r="1">
          <cell r="J1">
            <v>1.7453292519943295E-2</v>
          </cell>
        </row>
      </sheetData>
      <sheetData sheetId="21897">
        <row r="1">
          <cell r="J1">
            <v>1.7453292519943295E-2</v>
          </cell>
        </row>
      </sheetData>
      <sheetData sheetId="21898">
        <row r="1">
          <cell r="J1">
            <v>1.7453292519943295E-2</v>
          </cell>
        </row>
      </sheetData>
      <sheetData sheetId="21899">
        <row r="1">
          <cell r="J1">
            <v>1.7453292519943295E-2</v>
          </cell>
        </row>
      </sheetData>
      <sheetData sheetId="21900"/>
      <sheetData sheetId="21901"/>
      <sheetData sheetId="21902"/>
      <sheetData sheetId="21903">
        <row r="1">
          <cell r="J1">
            <v>1.7453292519943295E-2</v>
          </cell>
        </row>
      </sheetData>
      <sheetData sheetId="21904">
        <row r="1">
          <cell r="J1">
            <v>1.7453292519943295E-2</v>
          </cell>
        </row>
      </sheetData>
      <sheetData sheetId="21905">
        <row r="1">
          <cell r="J1">
            <v>1.7453292519943295E-2</v>
          </cell>
        </row>
      </sheetData>
      <sheetData sheetId="21906">
        <row r="1">
          <cell r="J1">
            <v>1.7453292519943295E-2</v>
          </cell>
        </row>
      </sheetData>
      <sheetData sheetId="21907"/>
      <sheetData sheetId="21908">
        <row r="1">
          <cell r="J1">
            <v>1.7453292519943295E-2</v>
          </cell>
        </row>
      </sheetData>
      <sheetData sheetId="21909">
        <row r="1">
          <cell r="J1">
            <v>1.7453292519943295E-2</v>
          </cell>
        </row>
      </sheetData>
      <sheetData sheetId="21910">
        <row r="1">
          <cell r="J1">
            <v>1.7453292519943295E-2</v>
          </cell>
        </row>
      </sheetData>
      <sheetData sheetId="21911">
        <row r="1">
          <cell r="J1">
            <v>1.7453292519943295E-2</v>
          </cell>
        </row>
      </sheetData>
      <sheetData sheetId="21912">
        <row r="1">
          <cell r="J1">
            <v>1.7453292519943295E-2</v>
          </cell>
        </row>
      </sheetData>
      <sheetData sheetId="21913"/>
      <sheetData sheetId="21914">
        <row r="1">
          <cell r="J1">
            <v>1.7453292519943295E-2</v>
          </cell>
        </row>
      </sheetData>
      <sheetData sheetId="21915">
        <row r="1">
          <cell r="J1">
            <v>1.7453292519943295E-2</v>
          </cell>
        </row>
      </sheetData>
      <sheetData sheetId="21916">
        <row r="1">
          <cell r="J1">
            <v>1.7453292519943295E-2</v>
          </cell>
        </row>
      </sheetData>
      <sheetData sheetId="21917">
        <row r="1">
          <cell r="J1">
            <v>1.7453292519943295E-2</v>
          </cell>
        </row>
      </sheetData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>
        <row r="1">
          <cell r="J1">
            <v>1.7453292519943295E-2</v>
          </cell>
        </row>
      </sheetData>
      <sheetData sheetId="21925">
        <row r="1">
          <cell r="J1">
            <v>1.7453292519943295E-2</v>
          </cell>
        </row>
      </sheetData>
      <sheetData sheetId="21926">
        <row r="1">
          <cell r="J1">
            <v>1.7453292519943295E-2</v>
          </cell>
        </row>
      </sheetData>
      <sheetData sheetId="21927"/>
      <sheetData sheetId="21928"/>
      <sheetData sheetId="21929">
        <row r="1">
          <cell r="J1">
            <v>1.7453292519943295E-2</v>
          </cell>
        </row>
      </sheetData>
      <sheetData sheetId="21930">
        <row r="1">
          <cell r="J1">
            <v>1.7453292519943295E-2</v>
          </cell>
        </row>
      </sheetData>
      <sheetData sheetId="21931">
        <row r="1">
          <cell r="J1">
            <v>1.7453292519943295E-2</v>
          </cell>
        </row>
      </sheetData>
      <sheetData sheetId="21932">
        <row r="1">
          <cell r="J1">
            <v>1.7453292519943295E-2</v>
          </cell>
        </row>
      </sheetData>
      <sheetData sheetId="21933">
        <row r="1">
          <cell r="J1">
            <v>1.7453292519943295E-2</v>
          </cell>
        </row>
      </sheetData>
      <sheetData sheetId="21934">
        <row r="1">
          <cell r="J1">
            <v>1.7453292519943295E-2</v>
          </cell>
        </row>
      </sheetData>
      <sheetData sheetId="21935"/>
      <sheetData sheetId="21936">
        <row r="1">
          <cell r="J1">
            <v>1.7453292519943295E-2</v>
          </cell>
        </row>
      </sheetData>
      <sheetData sheetId="21937">
        <row r="1">
          <cell r="J1">
            <v>1.7453292519943295E-2</v>
          </cell>
        </row>
      </sheetData>
      <sheetData sheetId="21938">
        <row r="1">
          <cell r="J1">
            <v>1.7453292519943295E-2</v>
          </cell>
        </row>
      </sheetData>
      <sheetData sheetId="21939">
        <row r="1">
          <cell r="J1">
            <v>1.7453292519943295E-2</v>
          </cell>
        </row>
      </sheetData>
      <sheetData sheetId="21940">
        <row r="1">
          <cell r="J1">
            <v>1.7453292519943295E-2</v>
          </cell>
        </row>
      </sheetData>
      <sheetData sheetId="21941">
        <row r="1">
          <cell r="J1">
            <v>1.7453292519943295E-2</v>
          </cell>
        </row>
      </sheetData>
      <sheetData sheetId="21942"/>
      <sheetData sheetId="21943"/>
      <sheetData sheetId="21944"/>
      <sheetData sheetId="21945" refreshError="1"/>
      <sheetData sheetId="21946" refreshError="1"/>
      <sheetData sheetId="21947">
        <row r="1">
          <cell r="J1">
            <v>1.7453292519943295E-2</v>
          </cell>
        </row>
      </sheetData>
      <sheetData sheetId="21948">
        <row r="1">
          <cell r="J1">
            <v>1.7453292519943295E-2</v>
          </cell>
        </row>
      </sheetData>
      <sheetData sheetId="21949">
        <row r="1">
          <cell r="J1">
            <v>1.7453292519943295E-2</v>
          </cell>
        </row>
      </sheetData>
      <sheetData sheetId="21950" refreshError="1"/>
      <sheetData sheetId="21951" refreshError="1"/>
      <sheetData sheetId="21952" refreshError="1"/>
      <sheetData sheetId="21953" refreshError="1"/>
      <sheetData sheetId="21954"/>
      <sheetData sheetId="21955">
        <row r="1">
          <cell r="J1">
            <v>1.7453292519943295E-2</v>
          </cell>
        </row>
      </sheetData>
      <sheetData sheetId="21956"/>
      <sheetData sheetId="21957"/>
      <sheetData sheetId="21958">
        <row r="1">
          <cell r="J1">
            <v>1.7453292519943295E-2</v>
          </cell>
        </row>
      </sheetData>
      <sheetData sheetId="21959">
        <row r="1">
          <cell r="J1">
            <v>1.7453292519943295E-2</v>
          </cell>
        </row>
      </sheetData>
      <sheetData sheetId="21960">
        <row r="1">
          <cell r="J1">
            <v>1.7453292519943295E-2</v>
          </cell>
        </row>
      </sheetData>
      <sheetData sheetId="21961"/>
      <sheetData sheetId="21962">
        <row r="1">
          <cell r="J1">
            <v>1.7453292519943295E-2</v>
          </cell>
        </row>
      </sheetData>
      <sheetData sheetId="21963">
        <row r="1">
          <cell r="J1">
            <v>1.7453292519943295E-2</v>
          </cell>
        </row>
      </sheetData>
      <sheetData sheetId="21964"/>
      <sheetData sheetId="21965">
        <row r="1">
          <cell r="J1">
            <v>1.7453292519943295E-2</v>
          </cell>
        </row>
      </sheetData>
      <sheetData sheetId="21966">
        <row r="1">
          <cell r="J1">
            <v>1.7453292519943295E-2</v>
          </cell>
        </row>
      </sheetData>
      <sheetData sheetId="21967">
        <row r="1">
          <cell r="J1">
            <v>1.7453292519943295E-2</v>
          </cell>
        </row>
      </sheetData>
      <sheetData sheetId="21968">
        <row r="1">
          <cell r="J1">
            <v>1.7453292519943295E-2</v>
          </cell>
        </row>
      </sheetData>
      <sheetData sheetId="21969"/>
      <sheetData sheetId="21970">
        <row r="1">
          <cell r="J1">
            <v>1.7453292519943295E-2</v>
          </cell>
        </row>
      </sheetData>
      <sheetData sheetId="21971">
        <row r="1">
          <cell r="J1">
            <v>1.7453292519943295E-2</v>
          </cell>
        </row>
      </sheetData>
      <sheetData sheetId="21972">
        <row r="1">
          <cell r="J1">
            <v>1.7453292519943295E-2</v>
          </cell>
        </row>
      </sheetData>
      <sheetData sheetId="21973"/>
      <sheetData sheetId="21974"/>
      <sheetData sheetId="21975"/>
      <sheetData sheetId="21976" refreshError="1"/>
      <sheetData sheetId="21977" refreshError="1"/>
      <sheetData sheetId="21978">
        <row r="1">
          <cell r="J1">
            <v>1.7453292519943295E-2</v>
          </cell>
        </row>
      </sheetData>
      <sheetData sheetId="21979">
        <row r="1">
          <cell r="J1">
            <v>1.7453292519943295E-2</v>
          </cell>
        </row>
      </sheetData>
      <sheetData sheetId="21980">
        <row r="1">
          <cell r="J1">
            <v>1.7453292519943295E-2</v>
          </cell>
        </row>
      </sheetData>
      <sheetData sheetId="21981" refreshError="1"/>
      <sheetData sheetId="21982">
        <row r="1">
          <cell r="J1">
            <v>1.7453292519943295E-2</v>
          </cell>
        </row>
      </sheetData>
      <sheetData sheetId="21983">
        <row r="1">
          <cell r="J1">
            <v>1.7453292519943295E-2</v>
          </cell>
        </row>
      </sheetData>
      <sheetData sheetId="21984">
        <row r="1">
          <cell r="J1">
            <v>1.7453292519943295E-2</v>
          </cell>
        </row>
      </sheetData>
      <sheetData sheetId="21985">
        <row r="1">
          <cell r="J1">
            <v>1.7453292519943295E-2</v>
          </cell>
        </row>
      </sheetData>
      <sheetData sheetId="21986" refreshError="1"/>
      <sheetData sheetId="21987">
        <row r="1">
          <cell r="J1">
            <v>1.7453292519943295E-2</v>
          </cell>
        </row>
      </sheetData>
      <sheetData sheetId="21988" refreshError="1"/>
      <sheetData sheetId="21989">
        <row r="1">
          <cell r="J1">
            <v>1.7453292519943295E-2</v>
          </cell>
        </row>
      </sheetData>
      <sheetData sheetId="21990">
        <row r="1">
          <cell r="J1">
            <v>1.7453292519943295E-2</v>
          </cell>
        </row>
      </sheetData>
      <sheetData sheetId="21991" refreshError="1"/>
      <sheetData sheetId="21992">
        <row r="1">
          <cell r="J1">
            <v>1.7453292519943295E-2</v>
          </cell>
        </row>
      </sheetData>
      <sheetData sheetId="21993"/>
      <sheetData sheetId="21994" refreshError="1"/>
      <sheetData sheetId="21995" refreshError="1"/>
      <sheetData sheetId="21996" refreshError="1"/>
      <sheetData sheetId="21997">
        <row r="1">
          <cell r="J1">
            <v>1.7453292519943295E-2</v>
          </cell>
        </row>
      </sheetData>
      <sheetData sheetId="21998">
        <row r="1">
          <cell r="J1">
            <v>1.7453292519943295E-2</v>
          </cell>
        </row>
      </sheetData>
      <sheetData sheetId="21999">
        <row r="1">
          <cell r="J1">
            <v>1.7453292519943295E-2</v>
          </cell>
        </row>
      </sheetData>
      <sheetData sheetId="22000">
        <row r="1">
          <cell r="J1">
            <v>1.7453292519943295E-2</v>
          </cell>
        </row>
      </sheetData>
      <sheetData sheetId="22001">
        <row r="1">
          <cell r="J1">
            <v>1.7453292519943295E-2</v>
          </cell>
        </row>
      </sheetData>
      <sheetData sheetId="22002" refreshError="1"/>
      <sheetData sheetId="22003">
        <row r="1">
          <cell r="J1">
            <v>1.7453292519943295E-2</v>
          </cell>
        </row>
      </sheetData>
      <sheetData sheetId="22004">
        <row r="1">
          <cell r="J1">
            <v>1.7453292519943295E-2</v>
          </cell>
        </row>
      </sheetData>
      <sheetData sheetId="22005" refreshError="1"/>
      <sheetData sheetId="22006">
        <row r="1">
          <cell r="J1">
            <v>1.7453292519943295E-2</v>
          </cell>
        </row>
      </sheetData>
      <sheetData sheetId="22007">
        <row r="1">
          <cell r="J1">
            <v>1.7453292519943295E-2</v>
          </cell>
        </row>
      </sheetData>
      <sheetData sheetId="22008">
        <row r="1">
          <cell r="J1">
            <v>1.7453292519943295E-2</v>
          </cell>
        </row>
      </sheetData>
      <sheetData sheetId="22009" refreshError="1"/>
      <sheetData sheetId="22010" refreshError="1"/>
      <sheetData sheetId="22011">
        <row r="1">
          <cell r="J1">
            <v>1.7453292519943295E-2</v>
          </cell>
        </row>
      </sheetData>
      <sheetData sheetId="22012" refreshError="1"/>
      <sheetData sheetId="22013">
        <row r="1">
          <cell r="J1">
            <v>1.7453292519943295E-2</v>
          </cell>
        </row>
      </sheetData>
      <sheetData sheetId="22014">
        <row r="1">
          <cell r="J1">
            <v>1.7453292519943295E-2</v>
          </cell>
        </row>
      </sheetData>
      <sheetData sheetId="22015">
        <row r="1">
          <cell r="J1">
            <v>1.7453292519943295E-2</v>
          </cell>
        </row>
      </sheetData>
      <sheetData sheetId="22016">
        <row r="1">
          <cell r="J1">
            <v>1.7453292519943295E-2</v>
          </cell>
        </row>
      </sheetData>
      <sheetData sheetId="22017">
        <row r="1">
          <cell r="J1">
            <v>1.7453292519943295E-2</v>
          </cell>
        </row>
      </sheetData>
      <sheetData sheetId="22018" refreshError="1"/>
      <sheetData sheetId="22019"/>
      <sheetData sheetId="22020" refreshError="1"/>
      <sheetData sheetId="22021" refreshError="1"/>
      <sheetData sheetId="22022" refreshError="1"/>
      <sheetData sheetId="22023">
        <row r="1">
          <cell r="J1">
            <v>1.7453292519943295E-2</v>
          </cell>
        </row>
      </sheetData>
      <sheetData sheetId="22024">
        <row r="1">
          <cell r="J1">
            <v>1.7453292519943295E-2</v>
          </cell>
        </row>
      </sheetData>
      <sheetData sheetId="22025">
        <row r="1">
          <cell r="J1">
            <v>1.7453292519943295E-2</v>
          </cell>
        </row>
      </sheetData>
      <sheetData sheetId="22026">
        <row r="1">
          <cell r="J1">
            <v>1.7453292519943295E-2</v>
          </cell>
        </row>
      </sheetData>
      <sheetData sheetId="22027" refreshError="1"/>
      <sheetData sheetId="22028" refreshError="1"/>
      <sheetData sheetId="22029">
        <row r="1">
          <cell r="J1">
            <v>1.7453292519943295E-2</v>
          </cell>
        </row>
      </sheetData>
      <sheetData sheetId="22030" refreshError="1"/>
      <sheetData sheetId="22031">
        <row r="1">
          <cell r="J1">
            <v>1.7453292519943295E-2</v>
          </cell>
        </row>
      </sheetData>
      <sheetData sheetId="22032" refreshError="1"/>
      <sheetData sheetId="22033" refreshError="1"/>
      <sheetData sheetId="22034">
        <row r="1">
          <cell r="J1">
            <v>1.7453292519943295E-2</v>
          </cell>
        </row>
      </sheetData>
      <sheetData sheetId="22035">
        <row r="1">
          <cell r="J1">
            <v>1.7453292519943295E-2</v>
          </cell>
        </row>
      </sheetData>
      <sheetData sheetId="22036" refreshError="1"/>
      <sheetData sheetId="22037" refreshError="1"/>
      <sheetData sheetId="22038" refreshError="1"/>
      <sheetData sheetId="22039">
        <row r="1">
          <cell r="J1">
            <v>1.7453292519943295E-2</v>
          </cell>
        </row>
      </sheetData>
      <sheetData sheetId="22040">
        <row r="1">
          <cell r="J1">
            <v>1.7453292519943295E-2</v>
          </cell>
        </row>
      </sheetData>
      <sheetData sheetId="22041">
        <row r="1">
          <cell r="J1">
            <v>1.7453292519943295E-2</v>
          </cell>
        </row>
      </sheetData>
      <sheetData sheetId="22042"/>
      <sheetData sheetId="22043"/>
      <sheetData sheetId="22044"/>
      <sheetData sheetId="22045">
        <row r="1">
          <cell r="J1">
            <v>1.7453292519943295E-2</v>
          </cell>
        </row>
      </sheetData>
      <sheetData sheetId="22046">
        <row r="1">
          <cell r="J1">
            <v>1.7453292519943295E-2</v>
          </cell>
        </row>
      </sheetData>
      <sheetData sheetId="22047">
        <row r="1">
          <cell r="J1">
            <v>1.7453292519943295E-2</v>
          </cell>
        </row>
      </sheetData>
      <sheetData sheetId="22048">
        <row r="1">
          <cell r="J1">
            <v>1.7453292519943295E-2</v>
          </cell>
        </row>
      </sheetData>
      <sheetData sheetId="22049">
        <row r="1">
          <cell r="J1">
            <v>1.7453292519943295E-2</v>
          </cell>
        </row>
      </sheetData>
      <sheetData sheetId="22050"/>
      <sheetData sheetId="22051">
        <row r="1">
          <cell r="J1">
            <v>1.7453292519943295E-2</v>
          </cell>
        </row>
      </sheetData>
      <sheetData sheetId="22052">
        <row r="1">
          <cell r="J1">
            <v>1.7453292519943295E-2</v>
          </cell>
        </row>
      </sheetData>
      <sheetData sheetId="22053">
        <row r="1">
          <cell r="J1">
            <v>1.7453292519943295E-2</v>
          </cell>
        </row>
      </sheetData>
      <sheetData sheetId="22054">
        <row r="1">
          <cell r="J1">
            <v>1.7453292519943295E-2</v>
          </cell>
        </row>
      </sheetData>
      <sheetData sheetId="22055">
        <row r="1">
          <cell r="J1">
            <v>1.7453292519943295E-2</v>
          </cell>
        </row>
      </sheetData>
      <sheetData sheetId="22056">
        <row r="1">
          <cell r="J1">
            <v>1.7453292519943295E-2</v>
          </cell>
        </row>
      </sheetData>
      <sheetData sheetId="22057">
        <row r="1">
          <cell r="J1">
            <v>1.7453292519943295E-2</v>
          </cell>
        </row>
      </sheetData>
      <sheetData sheetId="22058"/>
      <sheetData sheetId="22059">
        <row r="1">
          <cell r="J1">
            <v>1.7453292519943295E-2</v>
          </cell>
        </row>
      </sheetData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>
        <row r="1">
          <cell r="J1">
            <v>1.7453292519943295E-2</v>
          </cell>
        </row>
      </sheetData>
      <sheetData sheetId="22067" refreshError="1"/>
      <sheetData sheetId="22068" refreshError="1"/>
      <sheetData sheetId="22069">
        <row r="1">
          <cell r="J1">
            <v>1.7453292519943295E-2</v>
          </cell>
        </row>
      </sheetData>
      <sheetData sheetId="22070">
        <row r="1">
          <cell r="J1">
            <v>1.7453292519943295E-2</v>
          </cell>
        </row>
      </sheetData>
      <sheetData sheetId="22071">
        <row r="1">
          <cell r="J1">
            <v>1.7453292519943295E-2</v>
          </cell>
        </row>
      </sheetData>
      <sheetData sheetId="22072">
        <row r="1">
          <cell r="J1">
            <v>1.7453292519943295E-2</v>
          </cell>
        </row>
      </sheetData>
      <sheetData sheetId="22073">
        <row r="1">
          <cell r="J1">
            <v>1.7453292519943295E-2</v>
          </cell>
        </row>
      </sheetData>
      <sheetData sheetId="22074">
        <row r="1">
          <cell r="J1">
            <v>1.7453292519943295E-2</v>
          </cell>
        </row>
      </sheetData>
      <sheetData sheetId="22075">
        <row r="1">
          <cell r="J1">
            <v>1.7453292519943295E-2</v>
          </cell>
        </row>
      </sheetData>
      <sheetData sheetId="22076">
        <row r="1">
          <cell r="J1">
            <v>1.7453292519943295E-2</v>
          </cell>
        </row>
      </sheetData>
      <sheetData sheetId="22077">
        <row r="1">
          <cell r="J1">
            <v>1.7453292519943295E-2</v>
          </cell>
        </row>
      </sheetData>
      <sheetData sheetId="22078">
        <row r="1">
          <cell r="J1">
            <v>1.7453292519943295E-2</v>
          </cell>
        </row>
      </sheetData>
      <sheetData sheetId="22079">
        <row r="1">
          <cell r="J1">
            <v>1.7453292519943295E-2</v>
          </cell>
        </row>
      </sheetData>
      <sheetData sheetId="22080"/>
      <sheetData sheetId="22081">
        <row r="1">
          <cell r="J1">
            <v>1.7453292519943295E-2</v>
          </cell>
        </row>
      </sheetData>
      <sheetData sheetId="22082"/>
      <sheetData sheetId="22083"/>
      <sheetData sheetId="22084">
        <row r="1">
          <cell r="J1">
            <v>1.7453292519943295E-2</v>
          </cell>
        </row>
      </sheetData>
      <sheetData sheetId="22085">
        <row r="1">
          <cell r="J1">
            <v>1.7453292519943295E-2</v>
          </cell>
        </row>
      </sheetData>
      <sheetData sheetId="22086">
        <row r="1">
          <cell r="J1">
            <v>1.7453292519943295E-2</v>
          </cell>
        </row>
      </sheetData>
      <sheetData sheetId="22087">
        <row r="1">
          <cell r="J1">
            <v>1.7453292519943295E-2</v>
          </cell>
        </row>
      </sheetData>
      <sheetData sheetId="22088">
        <row r="1">
          <cell r="J1">
            <v>1.7453292519943295E-2</v>
          </cell>
        </row>
      </sheetData>
      <sheetData sheetId="22089"/>
      <sheetData sheetId="22090">
        <row r="1">
          <cell r="J1">
            <v>1.7453292519943295E-2</v>
          </cell>
        </row>
      </sheetData>
      <sheetData sheetId="22091" refreshError="1"/>
      <sheetData sheetId="22092" refreshError="1"/>
      <sheetData sheetId="22093">
        <row r="1">
          <cell r="J1">
            <v>1.7453292519943295E-2</v>
          </cell>
        </row>
      </sheetData>
      <sheetData sheetId="22094">
        <row r="1">
          <cell r="J1">
            <v>1.7453292519943295E-2</v>
          </cell>
        </row>
      </sheetData>
      <sheetData sheetId="22095" refreshError="1"/>
      <sheetData sheetId="22096">
        <row r="1">
          <cell r="J1">
            <v>1.7453292519943295E-2</v>
          </cell>
        </row>
      </sheetData>
      <sheetData sheetId="22097">
        <row r="1">
          <cell r="J1">
            <v>1.7453292519943295E-2</v>
          </cell>
        </row>
      </sheetData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>
        <row r="1">
          <cell r="J1">
            <v>1.7453292519943295E-2</v>
          </cell>
        </row>
      </sheetData>
      <sheetData sheetId="22104">
        <row r="1">
          <cell r="J1">
            <v>1.7453292519943295E-2</v>
          </cell>
        </row>
      </sheetData>
      <sheetData sheetId="22105">
        <row r="1">
          <cell r="J1">
            <v>1.7453292519943295E-2</v>
          </cell>
        </row>
      </sheetData>
      <sheetData sheetId="22106" refreshError="1"/>
      <sheetData sheetId="22107">
        <row r="1">
          <cell r="J1">
            <v>1.7453292519943295E-2</v>
          </cell>
        </row>
      </sheetData>
      <sheetData sheetId="22108">
        <row r="1">
          <cell r="J1">
            <v>1.7453292519943295E-2</v>
          </cell>
        </row>
      </sheetData>
      <sheetData sheetId="22109">
        <row r="1">
          <cell r="J1">
            <v>1.7453292519943295E-2</v>
          </cell>
        </row>
      </sheetData>
      <sheetData sheetId="22110" refreshError="1"/>
      <sheetData sheetId="22111">
        <row r="1">
          <cell r="J1">
            <v>1.7453292519943295E-2</v>
          </cell>
        </row>
      </sheetData>
      <sheetData sheetId="22112">
        <row r="1">
          <cell r="J1">
            <v>1.7453292519943295E-2</v>
          </cell>
        </row>
      </sheetData>
      <sheetData sheetId="22113">
        <row r="1">
          <cell r="J1">
            <v>1.7453292519943295E-2</v>
          </cell>
        </row>
      </sheetData>
      <sheetData sheetId="22114">
        <row r="1">
          <cell r="J1">
            <v>1.7453292519943295E-2</v>
          </cell>
        </row>
      </sheetData>
      <sheetData sheetId="22115">
        <row r="1">
          <cell r="J1">
            <v>1.7453292519943295E-2</v>
          </cell>
        </row>
      </sheetData>
      <sheetData sheetId="22116">
        <row r="1">
          <cell r="J1">
            <v>1.7453292519943295E-2</v>
          </cell>
        </row>
      </sheetData>
      <sheetData sheetId="22117">
        <row r="1">
          <cell r="J1">
            <v>1.7453292519943295E-2</v>
          </cell>
        </row>
      </sheetData>
      <sheetData sheetId="22118">
        <row r="1">
          <cell r="J1">
            <v>1.7453292519943295E-2</v>
          </cell>
        </row>
      </sheetData>
      <sheetData sheetId="22119">
        <row r="1">
          <cell r="J1">
            <v>1.7453292519943295E-2</v>
          </cell>
        </row>
      </sheetData>
      <sheetData sheetId="22120">
        <row r="1">
          <cell r="J1">
            <v>1.7453292519943295E-2</v>
          </cell>
        </row>
      </sheetData>
      <sheetData sheetId="22121">
        <row r="1">
          <cell r="J1">
            <v>1.7453292519943295E-2</v>
          </cell>
        </row>
      </sheetData>
      <sheetData sheetId="22122">
        <row r="1">
          <cell r="J1">
            <v>1.7453292519943295E-2</v>
          </cell>
        </row>
      </sheetData>
      <sheetData sheetId="22123">
        <row r="1">
          <cell r="J1">
            <v>1.7453292519943295E-2</v>
          </cell>
        </row>
      </sheetData>
      <sheetData sheetId="22124">
        <row r="1">
          <cell r="J1">
            <v>1.7453292519943295E-2</v>
          </cell>
        </row>
      </sheetData>
      <sheetData sheetId="22125">
        <row r="1">
          <cell r="J1">
            <v>1.7453292519943295E-2</v>
          </cell>
        </row>
      </sheetData>
      <sheetData sheetId="22126">
        <row r="1">
          <cell r="J1">
            <v>1.7453292519943295E-2</v>
          </cell>
        </row>
      </sheetData>
      <sheetData sheetId="22127">
        <row r="1">
          <cell r="J1">
            <v>1.7453292519943295E-2</v>
          </cell>
        </row>
      </sheetData>
      <sheetData sheetId="22128">
        <row r="1">
          <cell r="J1">
            <v>1.7453292519943295E-2</v>
          </cell>
        </row>
      </sheetData>
      <sheetData sheetId="22129">
        <row r="1">
          <cell r="J1">
            <v>1.7453292519943295E-2</v>
          </cell>
        </row>
      </sheetData>
      <sheetData sheetId="22130">
        <row r="1">
          <cell r="J1">
            <v>1.7453292519943295E-2</v>
          </cell>
        </row>
      </sheetData>
      <sheetData sheetId="22131">
        <row r="1">
          <cell r="J1">
            <v>1.7453292519943295E-2</v>
          </cell>
        </row>
      </sheetData>
      <sheetData sheetId="22132"/>
      <sheetData sheetId="22133">
        <row r="1">
          <cell r="J1">
            <v>1.7453292519943295E-2</v>
          </cell>
        </row>
      </sheetData>
      <sheetData sheetId="22134">
        <row r="1">
          <cell r="J1">
            <v>1.7453292519943295E-2</v>
          </cell>
        </row>
      </sheetData>
      <sheetData sheetId="22135" refreshError="1"/>
      <sheetData sheetId="22136">
        <row r="1">
          <cell r="J1">
            <v>1.7453292519943295E-2</v>
          </cell>
        </row>
      </sheetData>
      <sheetData sheetId="22137">
        <row r="1">
          <cell r="J1">
            <v>1.7453292519943295E-2</v>
          </cell>
        </row>
      </sheetData>
      <sheetData sheetId="22138" refreshError="1"/>
      <sheetData sheetId="22139" refreshError="1"/>
      <sheetData sheetId="22140">
        <row r="1">
          <cell r="J1">
            <v>1.7453292519943295E-2</v>
          </cell>
        </row>
      </sheetData>
      <sheetData sheetId="22141">
        <row r="1">
          <cell r="J1">
            <v>1.7453292519943295E-2</v>
          </cell>
        </row>
      </sheetData>
      <sheetData sheetId="22142">
        <row r="1">
          <cell r="J1">
            <v>1.7453292519943295E-2</v>
          </cell>
        </row>
      </sheetData>
      <sheetData sheetId="22143">
        <row r="1">
          <cell r="J1">
            <v>1.7453292519943295E-2</v>
          </cell>
        </row>
      </sheetData>
      <sheetData sheetId="22144" refreshError="1"/>
      <sheetData sheetId="22145">
        <row r="1">
          <cell r="J1">
            <v>1.7453292519943295E-2</v>
          </cell>
        </row>
      </sheetData>
      <sheetData sheetId="22146">
        <row r="1">
          <cell r="J1">
            <v>1.7453292519943295E-2</v>
          </cell>
        </row>
      </sheetData>
      <sheetData sheetId="22147">
        <row r="1">
          <cell r="J1">
            <v>1.7453292519943295E-2</v>
          </cell>
        </row>
      </sheetData>
      <sheetData sheetId="22148">
        <row r="1">
          <cell r="J1">
            <v>1.7453292519943295E-2</v>
          </cell>
        </row>
      </sheetData>
      <sheetData sheetId="22149">
        <row r="1">
          <cell r="J1">
            <v>1.7453292519943295E-2</v>
          </cell>
        </row>
      </sheetData>
      <sheetData sheetId="22150">
        <row r="1">
          <cell r="J1">
            <v>1.7453292519943295E-2</v>
          </cell>
        </row>
      </sheetData>
      <sheetData sheetId="22151">
        <row r="1">
          <cell r="J1">
            <v>1.7453292519943295E-2</v>
          </cell>
        </row>
      </sheetData>
      <sheetData sheetId="22152" refreshError="1"/>
      <sheetData sheetId="22153">
        <row r="1">
          <cell r="J1">
            <v>1.7453292519943295E-2</v>
          </cell>
        </row>
      </sheetData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>
        <row r="1">
          <cell r="J1">
            <v>1.7453292519943295E-2</v>
          </cell>
        </row>
      </sheetData>
      <sheetData sheetId="22160" refreshError="1"/>
      <sheetData sheetId="22161">
        <row r="1">
          <cell r="J1">
            <v>1.7453292519943295E-2</v>
          </cell>
        </row>
      </sheetData>
      <sheetData sheetId="22162">
        <row r="1">
          <cell r="J1">
            <v>1.7453292519943295E-2</v>
          </cell>
        </row>
      </sheetData>
      <sheetData sheetId="22163">
        <row r="1">
          <cell r="J1">
            <v>1.7453292519943295E-2</v>
          </cell>
        </row>
      </sheetData>
      <sheetData sheetId="22164"/>
      <sheetData sheetId="22165">
        <row r="1">
          <cell r="J1">
            <v>1.7453292519943295E-2</v>
          </cell>
        </row>
      </sheetData>
      <sheetData sheetId="22166">
        <row r="1">
          <cell r="J1">
            <v>1.7453292519943295E-2</v>
          </cell>
        </row>
      </sheetData>
      <sheetData sheetId="22167">
        <row r="1">
          <cell r="J1">
            <v>1.7453292519943295E-2</v>
          </cell>
        </row>
      </sheetData>
      <sheetData sheetId="22168">
        <row r="1">
          <cell r="J1">
            <v>1.7453292519943295E-2</v>
          </cell>
        </row>
      </sheetData>
      <sheetData sheetId="22169">
        <row r="1">
          <cell r="J1">
            <v>1.7453292519943295E-2</v>
          </cell>
        </row>
      </sheetData>
      <sheetData sheetId="22170"/>
      <sheetData sheetId="22171"/>
      <sheetData sheetId="22172"/>
      <sheetData sheetId="22173">
        <row r="1">
          <cell r="J1">
            <v>1.7453292519943295E-2</v>
          </cell>
        </row>
      </sheetData>
      <sheetData sheetId="22174">
        <row r="1">
          <cell r="J1">
            <v>1.7453292519943295E-2</v>
          </cell>
        </row>
      </sheetData>
      <sheetData sheetId="22175">
        <row r="1">
          <cell r="J1">
            <v>1.7453292519943295E-2</v>
          </cell>
        </row>
      </sheetData>
      <sheetData sheetId="22176">
        <row r="1">
          <cell r="J1">
            <v>1.7453292519943295E-2</v>
          </cell>
        </row>
      </sheetData>
      <sheetData sheetId="22177">
        <row r="1">
          <cell r="J1">
            <v>1.7453292519943295E-2</v>
          </cell>
        </row>
      </sheetData>
      <sheetData sheetId="22178">
        <row r="1">
          <cell r="J1">
            <v>1.7453292519943295E-2</v>
          </cell>
        </row>
      </sheetData>
      <sheetData sheetId="22179"/>
      <sheetData sheetId="22180"/>
      <sheetData sheetId="2218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>
        <row r="1">
          <cell r="J1">
            <v>1.7453292519943295E-2</v>
          </cell>
        </row>
      </sheetData>
      <sheetData sheetId="22195">
        <row r="1">
          <cell r="J1">
            <v>1.7453292519943295E-2</v>
          </cell>
        </row>
      </sheetData>
      <sheetData sheetId="22196">
        <row r="1">
          <cell r="J1">
            <v>1.7453292519943295E-2</v>
          </cell>
        </row>
      </sheetData>
      <sheetData sheetId="22197"/>
      <sheetData sheetId="22198"/>
      <sheetData sheetId="22199">
        <row r="1">
          <cell r="J1">
            <v>1.7453292519943295E-2</v>
          </cell>
        </row>
      </sheetData>
      <sheetData sheetId="22200">
        <row r="1">
          <cell r="J1">
            <v>1.7453292519943295E-2</v>
          </cell>
        </row>
      </sheetData>
      <sheetData sheetId="22201">
        <row r="1">
          <cell r="J1">
            <v>1.7453292519943295E-2</v>
          </cell>
        </row>
      </sheetData>
      <sheetData sheetId="22202">
        <row r="1">
          <cell r="J1">
            <v>1.7453292519943295E-2</v>
          </cell>
        </row>
      </sheetData>
      <sheetData sheetId="22203">
        <row r="1">
          <cell r="J1">
            <v>1.7453292519943295E-2</v>
          </cell>
        </row>
      </sheetData>
      <sheetData sheetId="22204">
        <row r="1">
          <cell r="J1">
            <v>1.7453292519943295E-2</v>
          </cell>
        </row>
      </sheetData>
      <sheetData sheetId="22205">
        <row r="1">
          <cell r="J1">
            <v>1.7453292519943295E-2</v>
          </cell>
        </row>
      </sheetData>
      <sheetData sheetId="22206">
        <row r="1">
          <cell r="J1">
            <v>1.7453292519943295E-2</v>
          </cell>
        </row>
      </sheetData>
      <sheetData sheetId="22207">
        <row r="1">
          <cell r="J1">
            <v>1.7453292519943295E-2</v>
          </cell>
        </row>
      </sheetData>
      <sheetData sheetId="22208">
        <row r="1">
          <cell r="J1">
            <v>1.7453292519943295E-2</v>
          </cell>
        </row>
      </sheetData>
      <sheetData sheetId="22209">
        <row r="1">
          <cell r="J1">
            <v>1.7453292519943295E-2</v>
          </cell>
        </row>
      </sheetData>
      <sheetData sheetId="22210">
        <row r="1">
          <cell r="J1">
            <v>1.7453292519943295E-2</v>
          </cell>
        </row>
      </sheetData>
      <sheetData sheetId="22211">
        <row r="1">
          <cell r="J1">
            <v>1.7453292519943295E-2</v>
          </cell>
        </row>
      </sheetData>
      <sheetData sheetId="22212">
        <row r="1">
          <cell r="J1">
            <v>1.7453292519943295E-2</v>
          </cell>
        </row>
      </sheetData>
      <sheetData sheetId="22213"/>
      <sheetData sheetId="22214" refreshError="1"/>
      <sheetData sheetId="22215" refreshError="1"/>
      <sheetData sheetId="22216" refreshError="1"/>
      <sheetData sheetId="22217" refreshError="1"/>
      <sheetData sheetId="22218">
        <row r="1">
          <cell r="J1">
            <v>1.7453292519943295E-2</v>
          </cell>
        </row>
      </sheetData>
      <sheetData sheetId="22219">
        <row r="1">
          <cell r="J1">
            <v>1.7453292519943295E-2</v>
          </cell>
        </row>
      </sheetData>
      <sheetData sheetId="22220">
        <row r="1">
          <cell r="J1">
            <v>1.7453292519943295E-2</v>
          </cell>
        </row>
      </sheetData>
      <sheetData sheetId="22221">
        <row r="1">
          <cell r="J1">
            <v>1.7453292519943295E-2</v>
          </cell>
        </row>
      </sheetData>
      <sheetData sheetId="22222" refreshError="1"/>
      <sheetData sheetId="22223" refreshError="1"/>
      <sheetData sheetId="22224">
        <row r="1">
          <cell r="J1">
            <v>1.7453292519943295E-2</v>
          </cell>
        </row>
      </sheetData>
      <sheetData sheetId="22225" refreshError="1"/>
      <sheetData sheetId="22226">
        <row r="1">
          <cell r="J1">
            <v>1.7453292519943295E-2</v>
          </cell>
        </row>
      </sheetData>
      <sheetData sheetId="22227" refreshError="1"/>
      <sheetData sheetId="22228" refreshError="1"/>
      <sheetData sheetId="22229">
        <row r="1">
          <cell r="J1">
            <v>1.7453292519943295E-2</v>
          </cell>
        </row>
      </sheetData>
      <sheetData sheetId="22230">
        <row r="1">
          <cell r="J1">
            <v>1.7453292519943295E-2</v>
          </cell>
        </row>
      </sheetData>
      <sheetData sheetId="22231">
        <row r="1">
          <cell r="J1">
            <v>1.7453292519943295E-2</v>
          </cell>
        </row>
      </sheetData>
      <sheetData sheetId="22232">
        <row r="1">
          <cell r="J1">
            <v>1.7453292519943295E-2</v>
          </cell>
        </row>
      </sheetData>
      <sheetData sheetId="22233">
        <row r="1">
          <cell r="J1">
            <v>1.7453292519943295E-2</v>
          </cell>
        </row>
      </sheetData>
      <sheetData sheetId="22234" refreshError="1"/>
      <sheetData sheetId="22235" refreshError="1"/>
      <sheetData sheetId="22236">
        <row r="1">
          <cell r="J1">
            <v>1.7453292519943295E-2</v>
          </cell>
        </row>
      </sheetData>
      <sheetData sheetId="22237">
        <row r="1">
          <cell r="J1">
            <v>1.7453292519943295E-2</v>
          </cell>
        </row>
      </sheetData>
      <sheetData sheetId="22238">
        <row r="1">
          <cell r="J1">
            <v>1.7453292519943295E-2</v>
          </cell>
        </row>
      </sheetData>
      <sheetData sheetId="22239"/>
      <sheetData sheetId="22240"/>
      <sheetData sheetId="22241"/>
      <sheetData sheetId="22242"/>
      <sheetData sheetId="22243">
        <row r="1">
          <cell r="J1">
            <v>1.7453292519943295E-2</v>
          </cell>
        </row>
      </sheetData>
      <sheetData sheetId="22244">
        <row r="1">
          <cell r="J1">
            <v>1.7453292519943295E-2</v>
          </cell>
        </row>
      </sheetData>
      <sheetData sheetId="22245">
        <row r="1">
          <cell r="J1">
            <v>1.7453292519943295E-2</v>
          </cell>
        </row>
      </sheetData>
      <sheetData sheetId="22246">
        <row r="1">
          <cell r="J1">
            <v>1.7453292519943295E-2</v>
          </cell>
        </row>
      </sheetData>
      <sheetData sheetId="22247">
        <row r="1">
          <cell r="J1">
            <v>1.7453292519943295E-2</v>
          </cell>
        </row>
      </sheetData>
      <sheetData sheetId="22248">
        <row r="1">
          <cell r="J1">
            <v>1.7453292519943295E-2</v>
          </cell>
        </row>
      </sheetData>
      <sheetData sheetId="22249"/>
      <sheetData sheetId="22250">
        <row r="1">
          <cell r="J1">
            <v>1.7453292519943295E-2</v>
          </cell>
        </row>
      </sheetData>
      <sheetData sheetId="22251">
        <row r="1">
          <cell r="J1">
            <v>1.7453292519943295E-2</v>
          </cell>
        </row>
      </sheetData>
      <sheetData sheetId="22252">
        <row r="1">
          <cell r="J1">
            <v>1.7453292519943295E-2</v>
          </cell>
        </row>
      </sheetData>
      <sheetData sheetId="22253"/>
      <sheetData sheetId="22254"/>
      <sheetData sheetId="22255">
        <row r="1">
          <cell r="J1">
            <v>1.7453292519943295E-2</v>
          </cell>
        </row>
      </sheetData>
      <sheetData sheetId="22256">
        <row r="1">
          <cell r="J1">
            <v>1.7453292519943295E-2</v>
          </cell>
        </row>
      </sheetData>
      <sheetData sheetId="22257">
        <row r="1">
          <cell r="J1">
            <v>1.7453292519943295E-2</v>
          </cell>
        </row>
      </sheetData>
      <sheetData sheetId="22258">
        <row r="1">
          <cell r="J1">
            <v>1.7453292519943295E-2</v>
          </cell>
        </row>
      </sheetData>
      <sheetData sheetId="22259" refreshError="1"/>
      <sheetData sheetId="22260">
        <row r="1">
          <cell r="J1">
            <v>1.7453292519943295E-2</v>
          </cell>
        </row>
      </sheetData>
      <sheetData sheetId="22261" refreshError="1"/>
      <sheetData sheetId="22262" refreshError="1"/>
      <sheetData sheetId="22263" refreshError="1"/>
      <sheetData sheetId="22264">
        <row r="1">
          <cell r="J1">
            <v>1.7453292519943295E-2</v>
          </cell>
        </row>
      </sheetData>
      <sheetData sheetId="22265" refreshError="1"/>
      <sheetData sheetId="22266" refreshError="1"/>
      <sheetData sheetId="22267" refreshError="1"/>
      <sheetData sheetId="22268">
        <row r="1">
          <cell r="J1">
            <v>1.7453292519943295E-2</v>
          </cell>
        </row>
      </sheetData>
      <sheetData sheetId="22269">
        <row r="1">
          <cell r="J1">
            <v>1.7453292519943295E-2</v>
          </cell>
        </row>
      </sheetData>
      <sheetData sheetId="22270">
        <row r="1">
          <cell r="J1">
            <v>1.7453292519943295E-2</v>
          </cell>
        </row>
      </sheetData>
      <sheetData sheetId="22271">
        <row r="1">
          <cell r="J1">
            <v>1.7453292519943295E-2</v>
          </cell>
        </row>
      </sheetData>
      <sheetData sheetId="22272">
        <row r="1">
          <cell r="J1">
            <v>1.7453292519943295E-2</v>
          </cell>
        </row>
      </sheetData>
      <sheetData sheetId="22273">
        <row r="1">
          <cell r="J1">
            <v>1.7453292519943295E-2</v>
          </cell>
        </row>
      </sheetData>
      <sheetData sheetId="22274">
        <row r="1">
          <cell r="J1">
            <v>1.7453292519943295E-2</v>
          </cell>
        </row>
      </sheetData>
      <sheetData sheetId="22275">
        <row r="1">
          <cell r="J1">
            <v>1.7453292519943295E-2</v>
          </cell>
        </row>
      </sheetData>
      <sheetData sheetId="22276">
        <row r="1">
          <cell r="J1">
            <v>1.7453292519943295E-2</v>
          </cell>
        </row>
      </sheetData>
      <sheetData sheetId="22277">
        <row r="1">
          <cell r="J1">
            <v>1.7453292519943295E-2</v>
          </cell>
        </row>
      </sheetData>
      <sheetData sheetId="22278">
        <row r="1">
          <cell r="J1">
            <v>1.7453292519943295E-2</v>
          </cell>
        </row>
      </sheetData>
      <sheetData sheetId="22279"/>
      <sheetData sheetId="22280">
        <row r="1">
          <cell r="J1">
            <v>1.7453292519943295E-2</v>
          </cell>
        </row>
      </sheetData>
      <sheetData sheetId="22281">
        <row r="1">
          <cell r="J1">
            <v>1.7453292519943295E-2</v>
          </cell>
        </row>
      </sheetData>
      <sheetData sheetId="22282">
        <row r="1">
          <cell r="J1">
            <v>1.7453292519943295E-2</v>
          </cell>
        </row>
      </sheetData>
      <sheetData sheetId="22283">
        <row r="1">
          <cell r="J1">
            <v>1.7453292519943295E-2</v>
          </cell>
        </row>
      </sheetData>
      <sheetData sheetId="22284">
        <row r="1">
          <cell r="J1">
            <v>1.7453292519943295E-2</v>
          </cell>
        </row>
      </sheetData>
      <sheetData sheetId="22285">
        <row r="1">
          <cell r="J1">
            <v>1.7453292519943295E-2</v>
          </cell>
        </row>
      </sheetData>
      <sheetData sheetId="22286">
        <row r="1">
          <cell r="J1">
            <v>1.7453292519943295E-2</v>
          </cell>
        </row>
      </sheetData>
      <sheetData sheetId="22287">
        <row r="1">
          <cell r="J1">
            <v>1.7453292519943295E-2</v>
          </cell>
        </row>
      </sheetData>
      <sheetData sheetId="22288"/>
      <sheetData sheetId="22289">
        <row r="1">
          <cell r="J1">
            <v>1.7453292519943295E-2</v>
          </cell>
        </row>
      </sheetData>
      <sheetData sheetId="22290">
        <row r="1">
          <cell r="J1">
            <v>1.7453292519943295E-2</v>
          </cell>
        </row>
      </sheetData>
      <sheetData sheetId="22291">
        <row r="1">
          <cell r="J1">
            <v>1.7453292519943295E-2</v>
          </cell>
        </row>
      </sheetData>
      <sheetData sheetId="22292">
        <row r="1">
          <cell r="J1">
            <v>1.7453292519943295E-2</v>
          </cell>
        </row>
      </sheetData>
      <sheetData sheetId="22293">
        <row r="1">
          <cell r="J1">
            <v>1.7453292519943295E-2</v>
          </cell>
        </row>
      </sheetData>
      <sheetData sheetId="22294">
        <row r="1">
          <cell r="J1">
            <v>1.7453292519943295E-2</v>
          </cell>
        </row>
      </sheetData>
      <sheetData sheetId="22295">
        <row r="1">
          <cell r="J1">
            <v>1.7453292519943295E-2</v>
          </cell>
        </row>
      </sheetData>
      <sheetData sheetId="22296">
        <row r="1">
          <cell r="J1">
            <v>1.7453292519943295E-2</v>
          </cell>
        </row>
      </sheetData>
      <sheetData sheetId="22297">
        <row r="1">
          <cell r="J1">
            <v>1.7453292519943295E-2</v>
          </cell>
        </row>
      </sheetData>
      <sheetData sheetId="22298">
        <row r="1">
          <cell r="J1">
            <v>1.7453292519943295E-2</v>
          </cell>
        </row>
      </sheetData>
      <sheetData sheetId="22299" refreshError="1"/>
      <sheetData sheetId="22300" refreshError="1"/>
      <sheetData sheetId="22301">
        <row r="1">
          <cell r="J1">
            <v>1.7453292519943295E-2</v>
          </cell>
        </row>
      </sheetData>
      <sheetData sheetId="22302">
        <row r="1">
          <cell r="J1">
            <v>1.7453292519943295E-2</v>
          </cell>
        </row>
      </sheetData>
      <sheetData sheetId="22303">
        <row r="1">
          <cell r="J1">
            <v>1.7453292519943295E-2</v>
          </cell>
        </row>
      </sheetData>
      <sheetData sheetId="22304" refreshError="1"/>
      <sheetData sheetId="22305" refreshError="1"/>
      <sheetData sheetId="22306">
        <row r="1">
          <cell r="J1">
            <v>1.7453292519943295E-2</v>
          </cell>
        </row>
      </sheetData>
      <sheetData sheetId="22307">
        <row r="1">
          <cell r="J1">
            <v>1.7453292519943295E-2</v>
          </cell>
        </row>
      </sheetData>
      <sheetData sheetId="22308">
        <row r="1">
          <cell r="J1">
            <v>1.7453292519943295E-2</v>
          </cell>
        </row>
      </sheetData>
      <sheetData sheetId="22309" refreshError="1"/>
      <sheetData sheetId="22310">
        <row r="1">
          <cell r="J1">
            <v>1.7453292519943295E-2</v>
          </cell>
        </row>
      </sheetData>
      <sheetData sheetId="22311">
        <row r="1">
          <cell r="J1">
            <v>1.7453292519943295E-2</v>
          </cell>
        </row>
      </sheetData>
      <sheetData sheetId="22312">
        <row r="1">
          <cell r="J1">
            <v>1.7453292519943295E-2</v>
          </cell>
        </row>
      </sheetData>
      <sheetData sheetId="22313">
        <row r="1">
          <cell r="J1">
            <v>1.7453292519943295E-2</v>
          </cell>
        </row>
      </sheetData>
      <sheetData sheetId="22314">
        <row r="1">
          <cell r="J1">
            <v>1.7453292519943295E-2</v>
          </cell>
        </row>
      </sheetData>
      <sheetData sheetId="22315" refreshError="1"/>
      <sheetData sheetId="22316">
        <row r="1">
          <cell r="J1">
            <v>1.7453292519943295E-2</v>
          </cell>
        </row>
      </sheetData>
      <sheetData sheetId="22317" refreshError="1"/>
      <sheetData sheetId="22318" refreshError="1"/>
      <sheetData sheetId="22319">
        <row r="1">
          <cell r="J1">
            <v>1.7453292519943295E-2</v>
          </cell>
        </row>
      </sheetData>
      <sheetData sheetId="22320">
        <row r="1">
          <cell r="J1">
            <v>1.7453292519943295E-2</v>
          </cell>
        </row>
      </sheetData>
      <sheetData sheetId="22321" refreshError="1"/>
      <sheetData sheetId="22322">
        <row r="1">
          <cell r="J1">
            <v>1.7453292519943295E-2</v>
          </cell>
        </row>
      </sheetData>
      <sheetData sheetId="22323" refreshError="1"/>
      <sheetData sheetId="22324" refreshError="1"/>
      <sheetData sheetId="22325" refreshError="1"/>
      <sheetData sheetId="22326" refreshError="1"/>
      <sheetData sheetId="22327">
        <row r="1">
          <cell r="J1">
            <v>1.7453292519943295E-2</v>
          </cell>
        </row>
      </sheetData>
      <sheetData sheetId="22328">
        <row r="1">
          <cell r="J1">
            <v>1.7453292519943295E-2</v>
          </cell>
        </row>
      </sheetData>
      <sheetData sheetId="22329">
        <row r="1">
          <cell r="J1">
            <v>1.7453292519943295E-2</v>
          </cell>
        </row>
      </sheetData>
      <sheetData sheetId="22330">
        <row r="1">
          <cell r="J1">
            <v>1.7453292519943295E-2</v>
          </cell>
        </row>
      </sheetData>
      <sheetData sheetId="22331" refreshError="1"/>
      <sheetData sheetId="22332">
        <row r="1">
          <cell r="J1">
            <v>1.7453292519943295E-2</v>
          </cell>
        </row>
      </sheetData>
      <sheetData sheetId="22333" refreshError="1"/>
      <sheetData sheetId="22334">
        <row r="1">
          <cell r="J1">
            <v>1.7453292519943295E-2</v>
          </cell>
        </row>
      </sheetData>
      <sheetData sheetId="22335">
        <row r="1">
          <cell r="J1">
            <v>1.7453292519943295E-2</v>
          </cell>
        </row>
      </sheetData>
      <sheetData sheetId="22336">
        <row r="1">
          <cell r="J1">
            <v>1.7453292519943295E-2</v>
          </cell>
        </row>
      </sheetData>
      <sheetData sheetId="22337">
        <row r="1">
          <cell r="J1">
            <v>1.7453292519943295E-2</v>
          </cell>
        </row>
      </sheetData>
      <sheetData sheetId="22338" refreshError="1"/>
      <sheetData sheetId="22339" refreshError="1"/>
      <sheetData sheetId="22340">
        <row r="1">
          <cell r="J1">
            <v>1.7453292519943295E-2</v>
          </cell>
        </row>
      </sheetData>
      <sheetData sheetId="22341">
        <row r="1">
          <cell r="J1">
            <v>1.7453292519943295E-2</v>
          </cell>
        </row>
      </sheetData>
      <sheetData sheetId="22342">
        <row r="1">
          <cell r="J1">
            <v>1.7453292519943295E-2</v>
          </cell>
        </row>
      </sheetData>
      <sheetData sheetId="22343" refreshError="1"/>
      <sheetData sheetId="22344">
        <row r="1">
          <cell r="J1">
            <v>1.7453292519943295E-2</v>
          </cell>
        </row>
      </sheetData>
      <sheetData sheetId="22345">
        <row r="1">
          <cell r="J1">
            <v>1.7453292519943295E-2</v>
          </cell>
        </row>
      </sheetData>
      <sheetData sheetId="22346">
        <row r="1">
          <cell r="J1">
            <v>1.7453292519943295E-2</v>
          </cell>
        </row>
      </sheetData>
      <sheetData sheetId="22347" refreshError="1"/>
      <sheetData sheetId="22348" refreshError="1"/>
      <sheetData sheetId="22349">
        <row r="1">
          <cell r="J1">
            <v>1.7453292519943295E-2</v>
          </cell>
        </row>
      </sheetData>
      <sheetData sheetId="22350">
        <row r="1">
          <cell r="J1">
            <v>1.7453292519943295E-2</v>
          </cell>
        </row>
      </sheetData>
      <sheetData sheetId="22351">
        <row r="1">
          <cell r="J1">
            <v>1.7453292519943295E-2</v>
          </cell>
        </row>
      </sheetData>
      <sheetData sheetId="22352" refreshError="1"/>
      <sheetData sheetId="22353" refreshError="1"/>
      <sheetData sheetId="22354">
        <row r="1">
          <cell r="J1">
            <v>1.7453292519943295E-2</v>
          </cell>
        </row>
      </sheetData>
      <sheetData sheetId="22355">
        <row r="1">
          <cell r="J1">
            <v>1.7453292519943295E-2</v>
          </cell>
        </row>
      </sheetData>
      <sheetData sheetId="22356">
        <row r="1">
          <cell r="J1">
            <v>1.7453292519943295E-2</v>
          </cell>
        </row>
      </sheetData>
      <sheetData sheetId="22357" refreshError="1"/>
      <sheetData sheetId="22358" refreshError="1"/>
      <sheetData sheetId="22359" refreshError="1"/>
      <sheetData sheetId="22360">
        <row r="1">
          <cell r="J1">
            <v>1.7453292519943295E-2</v>
          </cell>
        </row>
      </sheetData>
      <sheetData sheetId="22361" refreshError="1"/>
      <sheetData sheetId="22362" refreshError="1"/>
      <sheetData sheetId="22363" refreshError="1"/>
      <sheetData sheetId="22364" refreshError="1"/>
      <sheetData sheetId="22365">
        <row r="1">
          <cell r="J1">
            <v>1.7453292519943295E-2</v>
          </cell>
        </row>
      </sheetData>
      <sheetData sheetId="22366">
        <row r="1">
          <cell r="J1">
            <v>1.7453292519943295E-2</v>
          </cell>
        </row>
      </sheetData>
      <sheetData sheetId="22367"/>
      <sheetData sheetId="22368">
        <row r="1">
          <cell r="J1">
            <v>1.7453292519943295E-2</v>
          </cell>
        </row>
      </sheetData>
      <sheetData sheetId="22369"/>
      <sheetData sheetId="22370"/>
      <sheetData sheetId="22371">
        <row r="1">
          <cell r="J1">
            <v>1.7453292519943295E-2</v>
          </cell>
        </row>
      </sheetData>
      <sheetData sheetId="22372">
        <row r="1">
          <cell r="J1">
            <v>1.7453292519943295E-2</v>
          </cell>
        </row>
      </sheetData>
      <sheetData sheetId="22373">
        <row r="1">
          <cell r="J1">
            <v>1.7453292519943295E-2</v>
          </cell>
        </row>
      </sheetData>
      <sheetData sheetId="22374"/>
      <sheetData sheetId="22375"/>
      <sheetData sheetId="22376">
        <row r="1">
          <cell r="J1">
            <v>1.7453292519943295E-2</v>
          </cell>
        </row>
      </sheetData>
      <sheetData sheetId="22377"/>
      <sheetData sheetId="22378">
        <row r="1">
          <cell r="J1">
            <v>1.7453292519943295E-2</v>
          </cell>
        </row>
      </sheetData>
      <sheetData sheetId="22379">
        <row r="1">
          <cell r="J1">
            <v>1.7453292519943295E-2</v>
          </cell>
        </row>
      </sheetData>
      <sheetData sheetId="22380">
        <row r="1">
          <cell r="J1">
            <v>1.7453292519943295E-2</v>
          </cell>
        </row>
      </sheetData>
      <sheetData sheetId="22381">
        <row r="1">
          <cell r="J1">
            <v>1.7453292519943295E-2</v>
          </cell>
        </row>
      </sheetData>
      <sheetData sheetId="22382">
        <row r="1">
          <cell r="J1">
            <v>1.7453292519943295E-2</v>
          </cell>
        </row>
      </sheetData>
      <sheetData sheetId="22383"/>
      <sheetData sheetId="22384"/>
      <sheetData sheetId="22385">
        <row r="1">
          <cell r="J1">
            <v>1.7453292519943295E-2</v>
          </cell>
        </row>
      </sheetData>
      <sheetData sheetId="22386" refreshError="1"/>
      <sheetData sheetId="22387" refreshError="1"/>
      <sheetData sheetId="22388">
        <row r="1">
          <cell r="J1">
            <v>1.7453292519943295E-2</v>
          </cell>
        </row>
      </sheetData>
      <sheetData sheetId="22389">
        <row r="1">
          <cell r="J1">
            <v>1.7453292519943295E-2</v>
          </cell>
        </row>
      </sheetData>
      <sheetData sheetId="22390">
        <row r="1">
          <cell r="J1">
            <v>1.7453292519943295E-2</v>
          </cell>
        </row>
      </sheetData>
      <sheetData sheetId="22391" refreshError="1"/>
      <sheetData sheetId="22392" refreshError="1"/>
      <sheetData sheetId="22393">
        <row r="1">
          <cell r="J1">
            <v>1.7453292519943295E-2</v>
          </cell>
        </row>
      </sheetData>
      <sheetData sheetId="22394">
        <row r="1">
          <cell r="J1">
            <v>1.7453292519943295E-2</v>
          </cell>
        </row>
      </sheetData>
      <sheetData sheetId="22395">
        <row r="1">
          <cell r="J1">
            <v>1.7453292519943295E-2</v>
          </cell>
        </row>
      </sheetData>
      <sheetData sheetId="22396" refreshError="1"/>
      <sheetData sheetId="22397" refreshError="1"/>
      <sheetData sheetId="22398">
        <row r="1">
          <cell r="J1">
            <v>1.7453292519943295E-2</v>
          </cell>
        </row>
      </sheetData>
      <sheetData sheetId="22399">
        <row r="1">
          <cell r="J1">
            <v>1.7453292519943295E-2</v>
          </cell>
        </row>
      </sheetData>
      <sheetData sheetId="22400">
        <row r="1">
          <cell r="J1">
            <v>1.7453292519943295E-2</v>
          </cell>
        </row>
      </sheetData>
      <sheetData sheetId="22401">
        <row r="1">
          <cell r="J1">
            <v>1.7453292519943295E-2</v>
          </cell>
        </row>
      </sheetData>
      <sheetData sheetId="22402" refreshError="1"/>
      <sheetData sheetId="22403">
        <row r="1">
          <cell r="J1">
            <v>1.7453292519943295E-2</v>
          </cell>
        </row>
      </sheetData>
      <sheetData sheetId="22404">
        <row r="1">
          <cell r="J1">
            <v>1.7453292519943295E-2</v>
          </cell>
        </row>
      </sheetData>
      <sheetData sheetId="22405" refreshError="1"/>
      <sheetData sheetId="22406" refreshError="1"/>
      <sheetData sheetId="22407">
        <row r="1">
          <cell r="J1">
            <v>1.7453292519943295E-2</v>
          </cell>
        </row>
      </sheetData>
      <sheetData sheetId="22408">
        <row r="1">
          <cell r="J1">
            <v>1.7453292519943295E-2</v>
          </cell>
        </row>
      </sheetData>
      <sheetData sheetId="22409" refreshError="1"/>
      <sheetData sheetId="22410">
        <row r="1">
          <cell r="J1">
            <v>1.7453292519943295E-2</v>
          </cell>
        </row>
      </sheetData>
      <sheetData sheetId="22411">
        <row r="1">
          <cell r="J1">
            <v>1.7453292519943295E-2</v>
          </cell>
        </row>
      </sheetData>
      <sheetData sheetId="22412">
        <row r="1">
          <cell r="J1">
            <v>1.7453292519943295E-2</v>
          </cell>
        </row>
      </sheetData>
      <sheetData sheetId="22413" refreshError="1"/>
      <sheetData sheetId="22414" refreshError="1"/>
      <sheetData sheetId="22415">
        <row r="1">
          <cell r="J1">
            <v>1.7453292519943295E-2</v>
          </cell>
        </row>
      </sheetData>
      <sheetData sheetId="22416">
        <row r="1">
          <cell r="J1">
            <v>1.7453292519943295E-2</v>
          </cell>
        </row>
      </sheetData>
      <sheetData sheetId="22417" refreshError="1"/>
      <sheetData sheetId="22418">
        <row r="1">
          <cell r="J1">
            <v>1.7453292519943295E-2</v>
          </cell>
        </row>
      </sheetData>
      <sheetData sheetId="22419">
        <row r="1">
          <cell r="J1">
            <v>1.7453292519943295E-2</v>
          </cell>
        </row>
      </sheetData>
      <sheetData sheetId="22420">
        <row r="1">
          <cell r="J1">
            <v>1.7453292519943295E-2</v>
          </cell>
        </row>
      </sheetData>
      <sheetData sheetId="22421" refreshError="1"/>
      <sheetData sheetId="22422" refreshError="1"/>
      <sheetData sheetId="22423">
        <row r="1">
          <cell r="J1">
            <v>1.7453292519943295E-2</v>
          </cell>
        </row>
      </sheetData>
      <sheetData sheetId="22424">
        <row r="1">
          <cell r="J1">
            <v>1.7453292519943295E-2</v>
          </cell>
        </row>
      </sheetData>
      <sheetData sheetId="22425" refreshError="1"/>
      <sheetData sheetId="22426">
        <row r="1">
          <cell r="J1">
            <v>1.7453292519943295E-2</v>
          </cell>
        </row>
      </sheetData>
      <sheetData sheetId="22427">
        <row r="1">
          <cell r="J1">
            <v>1.7453292519943295E-2</v>
          </cell>
        </row>
      </sheetData>
      <sheetData sheetId="22428">
        <row r="1">
          <cell r="J1">
            <v>1.7453292519943295E-2</v>
          </cell>
        </row>
      </sheetData>
      <sheetData sheetId="22429" refreshError="1"/>
      <sheetData sheetId="22430" refreshError="1"/>
      <sheetData sheetId="22431">
        <row r="1">
          <cell r="J1">
            <v>1.7453292519943295E-2</v>
          </cell>
        </row>
      </sheetData>
      <sheetData sheetId="22432">
        <row r="1">
          <cell r="J1">
            <v>1.7453292519943295E-2</v>
          </cell>
        </row>
      </sheetData>
      <sheetData sheetId="22433" refreshError="1"/>
      <sheetData sheetId="22434">
        <row r="1">
          <cell r="J1">
            <v>1.7453292519943295E-2</v>
          </cell>
        </row>
      </sheetData>
      <sheetData sheetId="22435">
        <row r="1">
          <cell r="J1">
            <v>1.7453292519943295E-2</v>
          </cell>
        </row>
      </sheetData>
      <sheetData sheetId="22436">
        <row r="1">
          <cell r="J1">
            <v>1.7453292519943295E-2</v>
          </cell>
        </row>
      </sheetData>
      <sheetData sheetId="22437" refreshError="1"/>
      <sheetData sheetId="22438" refreshError="1"/>
      <sheetData sheetId="22439">
        <row r="1">
          <cell r="J1">
            <v>1.7453292519943295E-2</v>
          </cell>
        </row>
      </sheetData>
      <sheetData sheetId="22440">
        <row r="1">
          <cell r="J1">
            <v>1.7453292519943295E-2</v>
          </cell>
        </row>
      </sheetData>
      <sheetData sheetId="22441" refreshError="1"/>
      <sheetData sheetId="22442">
        <row r="1">
          <cell r="J1">
            <v>1.7453292519943295E-2</v>
          </cell>
        </row>
      </sheetData>
      <sheetData sheetId="22443">
        <row r="1">
          <cell r="J1">
            <v>1.7453292519943295E-2</v>
          </cell>
        </row>
      </sheetData>
      <sheetData sheetId="22444">
        <row r="1">
          <cell r="J1">
            <v>1.7453292519943295E-2</v>
          </cell>
        </row>
      </sheetData>
      <sheetData sheetId="22445" refreshError="1"/>
      <sheetData sheetId="22446" refreshError="1"/>
      <sheetData sheetId="22447">
        <row r="1">
          <cell r="J1">
            <v>1.7453292519943295E-2</v>
          </cell>
        </row>
      </sheetData>
      <sheetData sheetId="22448">
        <row r="1">
          <cell r="J1">
            <v>1.7453292519943295E-2</v>
          </cell>
        </row>
      </sheetData>
      <sheetData sheetId="22449" refreshError="1"/>
      <sheetData sheetId="22450">
        <row r="1">
          <cell r="J1">
            <v>1.7453292519943295E-2</v>
          </cell>
        </row>
      </sheetData>
      <sheetData sheetId="22451">
        <row r="1">
          <cell r="J1">
            <v>1.7453292519943295E-2</v>
          </cell>
        </row>
      </sheetData>
      <sheetData sheetId="22452">
        <row r="1">
          <cell r="J1">
            <v>1.7453292519943295E-2</v>
          </cell>
        </row>
      </sheetData>
      <sheetData sheetId="22453" refreshError="1"/>
      <sheetData sheetId="22454" refreshError="1"/>
      <sheetData sheetId="22455">
        <row r="1">
          <cell r="J1">
            <v>1.7453292519943295E-2</v>
          </cell>
        </row>
      </sheetData>
      <sheetData sheetId="22456">
        <row r="1">
          <cell r="J1">
            <v>1.7453292519943295E-2</v>
          </cell>
        </row>
      </sheetData>
      <sheetData sheetId="22457" refreshError="1"/>
      <sheetData sheetId="22458">
        <row r="1">
          <cell r="J1">
            <v>1.7453292519943295E-2</v>
          </cell>
        </row>
      </sheetData>
      <sheetData sheetId="22459">
        <row r="1">
          <cell r="J1">
            <v>1.7453292519943295E-2</v>
          </cell>
        </row>
      </sheetData>
      <sheetData sheetId="22460" refreshError="1"/>
      <sheetData sheetId="22461" refreshError="1"/>
      <sheetData sheetId="22462">
        <row r="1">
          <cell r="J1">
            <v>1.7453292519943295E-2</v>
          </cell>
        </row>
      </sheetData>
      <sheetData sheetId="22463">
        <row r="1">
          <cell r="J1">
            <v>1.7453292519943295E-2</v>
          </cell>
        </row>
      </sheetData>
      <sheetData sheetId="22464">
        <row r="1">
          <cell r="J1">
            <v>1.7453292519943295E-2</v>
          </cell>
        </row>
      </sheetData>
      <sheetData sheetId="22465" refreshError="1"/>
      <sheetData sheetId="22466">
        <row r="1">
          <cell r="J1">
            <v>1.7453292519943295E-2</v>
          </cell>
        </row>
      </sheetData>
      <sheetData sheetId="22467">
        <row r="1">
          <cell r="J1">
            <v>1.7453292519943295E-2</v>
          </cell>
        </row>
      </sheetData>
      <sheetData sheetId="22468" refreshError="1"/>
      <sheetData sheetId="22469">
        <row r="1">
          <cell r="J1">
            <v>1.7453292519943295E-2</v>
          </cell>
        </row>
      </sheetData>
      <sheetData sheetId="22470">
        <row r="1">
          <cell r="J1">
            <v>1.7453292519943295E-2</v>
          </cell>
        </row>
      </sheetData>
      <sheetData sheetId="22471">
        <row r="1">
          <cell r="J1">
            <v>1.7453292519943295E-2</v>
          </cell>
        </row>
      </sheetData>
      <sheetData sheetId="22472">
        <row r="1">
          <cell r="J1">
            <v>1.7453292519943295E-2</v>
          </cell>
        </row>
      </sheetData>
      <sheetData sheetId="22473">
        <row r="1">
          <cell r="J1">
            <v>1.7453292519943295E-2</v>
          </cell>
        </row>
      </sheetData>
      <sheetData sheetId="22474"/>
      <sheetData sheetId="22475"/>
      <sheetData sheetId="22476">
        <row r="1">
          <cell r="J1">
            <v>1.7453292519943295E-2</v>
          </cell>
        </row>
      </sheetData>
      <sheetData sheetId="22477">
        <row r="1">
          <cell r="J1">
            <v>1.7453292519943295E-2</v>
          </cell>
        </row>
      </sheetData>
      <sheetData sheetId="22478">
        <row r="1">
          <cell r="J1">
            <v>1.7453292519943295E-2</v>
          </cell>
        </row>
      </sheetData>
      <sheetData sheetId="22479">
        <row r="1">
          <cell r="J1">
            <v>1.7453292519943295E-2</v>
          </cell>
        </row>
      </sheetData>
      <sheetData sheetId="22480"/>
      <sheetData sheetId="22481"/>
      <sheetData sheetId="22482"/>
      <sheetData sheetId="22483">
        <row r="1">
          <cell r="J1">
            <v>1.7453292519943295E-2</v>
          </cell>
        </row>
      </sheetData>
      <sheetData sheetId="22484">
        <row r="1">
          <cell r="J1">
            <v>1.7453292519943295E-2</v>
          </cell>
        </row>
      </sheetData>
      <sheetData sheetId="22485">
        <row r="1">
          <cell r="J1">
            <v>1.7453292519943295E-2</v>
          </cell>
        </row>
      </sheetData>
      <sheetData sheetId="22486"/>
      <sheetData sheetId="22487"/>
      <sheetData sheetId="22488"/>
      <sheetData sheetId="22489">
        <row r="1">
          <cell r="J1">
            <v>1.7453292519943295E-2</v>
          </cell>
        </row>
      </sheetData>
      <sheetData sheetId="22490">
        <row r="1">
          <cell r="J1">
            <v>1.7453292519943295E-2</v>
          </cell>
        </row>
      </sheetData>
      <sheetData sheetId="22491">
        <row r="1">
          <cell r="J1">
            <v>1.7453292519943295E-2</v>
          </cell>
        </row>
      </sheetData>
      <sheetData sheetId="22492">
        <row r="1">
          <cell r="J1">
            <v>1.7453292519943295E-2</v>
          </cell>
        </row>
      </sheetData>
      <sheetData sheetId="22493">
        <row r="1">
          <cell r="J1">
            <v>1.7453292519943295E-2</v>
          </cell>
        </row>
      </sheetData>
      <sheetData sheetId="22494" refreshError="1"/>
      <sheetData sheetId="22495" refreshError="1"/>
      <sheetData sheetId="22496" refreshError="1"/>
      <sheetData sheetId="22497">
        <row r="1">
          <cell r="J1">
            <v>1.7453292519943295E-2</v>
          </cell>
        </row>
      </sheetData>
      <sheetData sheetId="22498">
        <row r="1">
          <cell r="J1">
            <v>1.7453292519943295E-2</v>
          </cell>
        </row>
      </sheetData>
      <sheetData sheetId="22499">
        <row r="1">
          <cell r="J1">
            <v>1.7453292519943295E-2</v>
          </cell>
        </row>
      </sheetData>
      <sheetData sheetId="22500">
        <row r="1">
          <cell r="J1">
            <v>1.7453292519943295E-2</v>
          </cell>
        </row>
      </sheetData>
      <sheetData sheetId="22501">
        <row r="1">
          <cell r="J1">
            <v>1.7453292519943295E-2</v>
          </cell>
        </row>
      </sheetData>
      <sheetData sheetId="22502">
        <row r="1">
          <cell r="J1">
            <v>1.7453292519943295E-2</v>
          </cell>
        </row>
      </sheetData>
      <sheetData sheetId="22503">
        <row r="1">
          <cell r="J1">
            <v>1.7453292519943295E-2</v>
          </cell>
        </row>
      </sheetData>
      <sheetData sheetId="22504" refreshError="1"/>
      <sheetData sheetId="22505" refreshError="1"/>
      <sheetData sheetId="22506" refreshError="1"/>
      <sheetData sheetId="22507">
        <row r="1">
          <cell r="J1">
            <v>1.7453292519943295E-2</v>
          </cell>
        </row>
      </sheetData>
      <sheetData sheetId="22508">
        <row r="1">
          <cell r="J1">
            <v>1.7453292519943295E-2</v>
          </cell>
        </row>
      </sheetData>
      <sheetData sheetId="22509" refreshError="1"/>
      <sheetData sheetId="22510">
        <row r="1">
          <cell r="J1">
            <v>1.7453292519943295E-2</v>
          </cell>
        </row>
      </sheetData>
      <sheetData sheetId="22511">
        <row r="1">
          <cell r="J1">
            <v>1.7453292519943295E-2</v>
          </cell>
        </row>
      </sheetData>
      <sheetData sheetId="22512">
        <row r="1">
          <cell r="J1">
            <v>1.7453292519943295E-2</v>
          </cell>
        </row>
      </sheetData>
      <sheetData sheetId="22513">
        <row r="1">
          <cell r="J1">
            <v>1.7453292519943295E-2</v>
          </cell>
        </row>
      </sheetData>
      <sheetData sheetId="22514">
        <row r="1">
          <cell r="J1">
            <v>1.7453292519943295E-2</v>
          </cell>
        </row>
      </sheetData>
      <sheetData sheetId="22515" refreshError="1"/>
      <sheetData sheetId="22516">
        <row r="1">
          <cell r="J1">
            <v>1.7453292519943295E-2</v>
          </cell>
        </row>
      </sheetData>
      <sheetData sheetId="22517" refreshError="1"/>
      <sheetData sheetId="22518" refreshError="1"/>
      <sheetData sheetId="22519" refreshError="1"/>
      <sheetData sheetId="22520" refreshError="1"/>
      <sheetData sheetId="22521">
        <row r="1">
          <cell r="J1">
            <v>1.7453292519943295E-2</v>
          </cell>
        </row>
      </sheetData>
      <sheetData sheetId="22522">
        <row r="1">
          <cell r="J1">
            <v>1.7453292519943295E-2</v>
          </cell>
        </row>
      </sheetData>
      <sheetData sheetId="22523" refreshError="1"/>
      <sheetData sheetId="22524">
        <row r="1">
          <cell r="J1">
            <v>1.7453292519943295E-2</v>
          </cell>
        </row>
      </sheetData>
      <sheetData sheetId="22525" refreshError="1"/>
      <sheetData sheetId="22526" refreshError="1"/>
      <sheetData sheetId="22527">
        <row r="1">
          <cell r="J1">
            <v>1.7453292519943295E-2</v>
          </cell>
        </row>
      </sheetData>
      <sheetData sheetId="22528">
        <row r="1">
          <cell r="J1">
            <v>1.7453292519943295E-2</v>
          </cell>
        </row>
      </sheetData>
      <sheetData sheetId="22529">
        <row r="1">
          <cell r="J1">
            <v>1.7453292519943295E-2</v>
          </cell>
        </row>
      </sheetData>
      <sheetData sheetId="22530">
        <row r="1">
          <cell r="J1">
            <v>1.7453292519943295E-2</v>
          </cell>
        </row>
      </sheetData>
      <sheetData sheetId="22531">
        <row r="1">
          <cell r="J1">
            <v>1.7453292519943295E-2</v>
          </cell>
        </row>
      </sheetData>
      <sheetData sheetId="22532" refreshError="1"/>
      <sheetData sheetId="22533">
        <row r="1">
          <cell r="J1">
            <v>1.7453292519943295E-2</v>
          </cell>
        </row>
      </sheetData>
      <sheetData sheetId="22534" refreshError="1"/>
      <sheetData sheetId="22535">
        <row r="1">
          <cell r="J1">
            <v>1.7453292519943295E-2</v>
          </cell>
        </row>
      </sheetData>
      <sheetData sheetId="22536">
        <row r="1">
          <cell r="J1">
            <v>1.7453292519943295E-2</v>
          </cell>
        </row>
      </sheetData>
      <sheetData sheetId="22537">
        <row r="1">
          <cell r="J1">
            <v>1.7453292519943295E-2</v>
          </cell>
        </row>
      </sheetData>
      <sheetData sheetId="22538" refreshError="1"/>
      <sheetData sheetId="22539" refreshError="1"/>
      <sheetData sheetId="22540" refreshError="1"/>
      <sheetData sheetId="22541">
        <row r="1">
          <cell r="J1">
            <v>1.7453292519943295E-2</v>
          </cell>
        </row>
      </sheetData>
      <sheetData sheetId="22542" refreshError="1"/>
      <sheetData sheetId="22543" refreshError="1"/>
      <sheetData sheetId="22544">
        <row r="1">
          <cell r="J1">
            <v>1.7453292519943295E-2</v>
          </cell>
        </row>
      </sheetData>
      <sheetData sheetId="22545">
        <row r="1">
          <cell r="J1">
            <v>1.7453292519943295E-2</v>
          </cell>
        </row>
      </sheetData>
      <sheetData sheetId="22546">
        <row r="1">
          <cell r="J1">
            <v>1.7453292519943295E-2</v>
          </cell>
        </row>
      </sheetData>
      <sheetData sheetId="22547">
        <row r="1">
          <cell r="J1">
            <v>1.7453292519943295E-2</v>
          </cell>
        </row>
      </sheetData>
      <sheetData sheetId="22548">
        <row r="1">
          <cell r="J1">
            <v>1.7453292519943295E-2</v>
          </cell>
        </row>
      </sheetData>
      <sheetData sheetId="22549">
        <row r="1">
          <cell r="J1">
            <v>1.7453292519943295E-2</v>
          </cell>
        </row>
      </sheetData>
      <sheetData sheetId="22550">
        <row r="1">
          <cell r="J1">
            <v>1.7453292519943295E-2</v>
          </cell>
        </row>
      </sheetData>
      <sheetData sheetId="22551">
        <row r="1">
          <cell r="J1">
            <v>1.7453292519943295E-2</v>
          </cell>
        </row>
      </sheetData>
      <sheetData sheetId="22552">
        <row r="1">
          <cell r="J1">
            <v>1.7453292519943295E-2</v>
          </cell>
        </row>
      </sheetData>
      <sheetData sheetId="22553"/>
      <sheetData sheetId="22554"/>
      <sheetData sheetId="22555">
        <row r="1">
          <cell r="J1">
            <v>1.7453292519943295E-2</v>
          </cell>
        </row>
      </sheetData>
      <sheetData sheetId="22556">
        <row r="1">
          <cell r="J1">
            <v>1.7453292519943295E-2</v>
          </cell>
        </row>
      </sheetData>
      <sheetData sheetId="22557">
        <row r="1">
          <cell r="J1">
            <v>1.7453292519943295E-2</v>
          </cell>
        </row>
      </sheetData>
      <sheetData sheetId="22558">
        <row r="1">
          <cell r="J1">
            <v>1.7453292519943295E-2</v>
          </cell>
        </row>
      </sheetData>
      <sheetData sheetId="22559">
        <row r="1">
          <cell r="J1">
            <v>1.7453292519943295E-2</v>
          </cell>
        </row>
      </sheetData>
      <sheetData sheetId="22560">
        <row r="1">
          <cell r="J1">
            <v>1.7453292519943295E-2</v>
          </cell>
        </row>
      </sheetData>
      <sheetData sheetId="22561">
        <row r="1">
          <cell r="J1">
            <v>1.7453292519943295E-2</v>
          </cell>
        </row>
      </sheetData>
      <sheetData sheetId="22562">
        <row r="1">
          <cell r="J1">
            <v>1.7453292519943295E-2</v>
          </cell>
        </row>
      </sheetData>
      <sheetData sheetId="22563">
        <row r="1">
          <cell r="J1">
            <v>1.7453292519943295E-2</v>
          </cell>
        </row>
      </sheetData>
      <sheetData sheetId="22564">
        <row r="1">
          <cell r="J1">
            <v>1.7453292519943295E-2</v>
          </cell>
        </row>
      </sheetData>
      <sheetData sheetId="22565">
        <row r="1">
          <cell r="J1">
            <v>1.7453292519943295E-2</v>
          </cell>
        </row>
      </sheetData>
      <sheetData sheetId="22566">
        <row r="1">
          <cell r="J1">
            <v>1.7453292519943295E-2</v>
          </cell>
        </row>
      </sheetData>
      <sheetData sheetId="22567" refreshError="1"/>
      <sheetData sheetId="22568">
        <row r="1">
          <cell r="J1">
            <v>1.7453292519943295E-2</v>
          </cell>
        </row>
      </sheetData>
      <sheetData sheetId="22569" refreshError="1"/>
      <sheetData sheetId="22570">
        <row r="1">
          <cell r="J1">
            <v>1.7453292519943295E-2</v>
          </cell>
        </row>
      </sheetData>
      <sheetData sheetId="22571">
        <row r="1">
          <cell r="J1">
            <v>1.7453292519943295E-2</v>
          </cell>
        </row>
      </sheetData>
      <sheetData sheetId="22572" refreshError="1"/>
      <sheetData sheetId="22573">
        <row r="1">
          <cell r="J1">
            <v>1.7453292519943295E-2</v>
          </cell>
        </row>
      </sheetData>
      <sheetData sheetId="22574" refreshError="1"/>
      <sheetData sheetId="22575" refreshError="1"/>
      <sheetData sheetId="22576">
        <row r="1">
          <cell r="J1">
            <v>1.7453292519943295E-2</v>
          </cell>
        </row>
      </sheetData>
      <sheetData sheetId="22577">
        <row r="1">
          <cell r="J1">
            <v>1.7453292519943295E-2</v>
          </cell>
        </row>
      </sheetData>
      <sheetData sheetId="22578" refreshError="1"/>
      <sheetData sheetId="22579" refreshError="1"/>
      <sheetData sheetId="22580" refreshError="1"/>
      <sheetData sheetId="22581">
        <row r="1">
          <cell r="J1">
            <v>1.7453292519943295E-2</v>
          </cell>
        </row>
      </sheetData>
      <sheetData sheetId="22582">
        <row r="1">
          <cell r="J1">
            <v>1.7453292519943295E-2</v>
          </cell>
        </row>
      </sheetData>
      <sheetData sheetId="22583" refreshError="1"/>
      <sheetData sheetId="22584"/>
      <sheetData sheetId="22585"/>
      <sheetData sheetId="22586">
        <row r="1">
          <cell r="J1">
            <v>1.7453292519943295E-2</v>
          </cell>
        </row>
      </sheetData>
      <sheetData sheetId="22587">
        <row r="1">
          <cell r="J1">
            <v>1.7453292519943295E-2</v>
          </cell>
        </row>
      </sheetData>
      <sheetData sheetId="22588">
        <row r="1">
          <cell r="J1">
            <v>1.7453292519943295E-2</v>
          </cell>
        </row>
      </sheetData>
      <sheetData sheetId="22589">
        <row r="1">
          <cell r="J1">
            <v>1.7453292519943295E-2</v>
          </cell>
        </row>
      </sheetData>
      <sheetData sheetId="22590">
        <row r="1">
          <cell r="J1">
            <v>1.7453292519943295E-2</v>
          </cell>
        </row>
      </sheetData>
      <sheetData sheetId="22591">
        <row r="1">
          <cell r="J1">
            <v>1.7453292519943295E-2</v>
          </cell>
        </row>
      </sheetData>
      <sheetData sheetId="22592">
        <row r="1">
          <cell r="J1">
            <v>1.7453292519943295E-2</v>
          </cell>
        </row>
      </sheetData>
      <sheetData sheetId="22593">
        <row r="1">
          <cell r="J1">
            <v>1.7453292519943295E-2</v>
          </cell>
        </row>
      </sheetData>
      <sheetData sheetId="22594">
        <row r="1">
          <cell r="J1">
            <v>1.7453292519943295E-2</v>
          </cell>
        </row>
      </sheetData>
      <sheetData sheetId="22595">
        <row r="1">
          <cell r="J1">
            <v>1.7453292519943295E-2</v>
          </cell>
        </row>
      </sheetData>
      <sheetData sheetId="22596">
        <row r="1">
          <cell r="J1">
            <v>1.7453292519943295E-2</v>
          </cell>
        </row>
      </sheetData>
      <sheetData sheetId="22597">
        <row r="1">
          <cell r="J1">
            <v>1.7453292519943295E-2</v>
          </cell>
        </row>
      </sheetData>
      <sheetData sheetId="22598">
        <row r="1">
          <cell r="J1">
            <v>1.7453292519943295E-2</v>
          </cell>
        </row>
      </sheetData>
      <sheetData sheetId="22599">
        <row r="1">
          <cell r="J1">
            <v>1.7453292519943295E-2</v>
          </cell>
        </row>
      </sheetData>
      <sheetData sheetId="22600">
        <row r="1">
          <cell r="J1">
            <v>1.7453292519943295E-2</v>
          </cell>
        </row>
      </sheetData>
      <sheetData sheetId="22601">
        <row r="1">
          <cell r="J1">
            <v>1.7453292519943295E-2</v>
          </cell>
        </row>
      </sheetData>
      <sheetData sheetId="22602"/>
      <sheetData sheetId="22603"/>
      <sheetData sheetId="22604" refreshError="1"/>
      <sheetData sheetId="22605" refreshError="1"/>
      <sheetData sheetId="22606" refreshError="1"/>
      <sheetData sheetId="22607">
        <row r="1">
          <cell r="J1">
            <v>1.7453292519943295E-2</v>
          </cell>
        </row>
      </sheetData>
      <sheetData sheetId="22608">
        <row r="1">
          <cell r="J1">
            <v>1.7453292519943295E-2</v>
          </cell>
        </row>
      </sheetData>
      <sheetData sheetId="22609">
        <row r="1">
          <cell r="J1">
            <v>1.7453292519943295E-2</v>
          </cell>
        </row>
      </sheetData>
      <sheetData sheetId="22610"/>
      <sheetData sheetId="22611">
        <row r="1">
          <cell r="J1">
            <v>1.7453292519943295E-2</v>
          </cell>
        </row>
      </sheetData>
      <sheetData sheetId="22612">
        <row r="1">
          <cell r="J1">
            <v>1.7453292519943295E-2</v>
          </cell>
        </row>
      </sheetData>
      <sheetData sheetId="22613">
        <row r="1">
          <cell r="J1">
            <v>1.7453292519943295E-2</v>
          </cell>
        </row>
      </sheetData>
      <sheetData sheetId="22614">
        <row r="1">
          <cell r="J1">
            <v>1.7453292519943295E-2</v>
          </cell>
        </row>
      </sheetData>
      <sheetData sheetId="22615">
        <row r="1">
          <cell r="J1">
            <v>1.7453292519943295E-2</v>
          </cell>
        </row>
      </sheetData>
      <sheetData sheetId="22616">
        <row r="1">
          <cell r="J1">
            <v>1.7453292519943295E-2</v>
          </cell>
        </row>
      </sheetData>
      <sheetData sheetId="22617"/>
      <sheetData sheetId="22618"/>
      <sheetData sheetId="22619"/>
      <sheetData sheetId="22620"/>
      <sheetData sheetId="22621">
        <row r="1">
          <cell r="J1">
            <v>1.7453292519943295E-2</v>
          </cell>
        </row>
      </sheetData>
      <sheetData sheetId="22622">
        <row r="1">
          <cell r="J1">
            <v>1.7453292519943295E-2</v>
          </cell>
        </row>
      </sheetData>
      <sheetData sheetId="22623">
        <row r="1">
          <cell r="J1">
            <v>1.7453292519943295E-2</v>
          </cell>
        </row>
      </sheetData>
      <sheetData sheetId="22624">
        <row r="1">
          <cell r="J1">
            <v>1.7453292519943295E-2</v>
          </cell>
        </row>
      </sheetData>
      <sheetData sheetId="22625">
        <row r="1">
          <cell r="J1">
            <v>1.7453292519943295E-2</v>
          </cell>
        </row>
      </sheetData>
      <sheetData sheetId="22626">
        <row r="1">
          <cell r="J1">
            <v>1.7453292519943295E-2</v>
          </cell>
        </row>
      </sheetData>
      <sheetData sheetId="22627" refreshError="1"/>
      <sheetData sheetId="22628" refreshError="1"/>
      <sheetData sheetId="22629">
        <row r="1">
          <cell r="J1">
            <v>1.7453292519943295E-2</v>
          </cell>
        </row>
      </sheetData>
      <sheetData sheetId="22630">
        <row r="1">
          <cell r="J1">
            <v>1.7453292519943295E-2</v>
          </cell>
        </row>
      </sheetData>
      <sheetData sheetId="22631">
        <row r="1">
          <cell r="J1">
            <v>1.7453292519943295E-2</v>
          </cell>
        </row>
      </sheetData>
      <sheetData sheetId="22632" refreshError="1"/>
      <sheetData sheetId="22633" refreshError="1"/>
      <sheetData sheetId="22634" refreshError="1"/>
      <sheetData sheetId="22635"/>
      <sheetData sheetId="22636" refreshError="1"/>
      <sheetData sheetId="22637">
        <row r="1">
          <cell r="J1">
            <v>1.7453292519943295E-2</v>
          </cell>
        </row>
      </sheetData>
      <sheetData sheetId="22638">
        <row r="1">
          <cell r="J1">
            <v>1.7453292519943295E-2</v>
          </cell>
        </row>
      </sheetData>
      <sheetData sheetId="22639">
        <row r="1">
          <cell r="J1">
            <v>1.7453292519943295E-2</v>
          </cell>
        </row>
      </sheetData>
      <sheetData sheetId="22640">
        <row r="1">
          <cell r="J1">
            <v>1.7453292519943295E-2</v>
          </cell>
        </row>
      </sheetData>
      <sheetData sheetId="22641">
        <row r="1">
          <cell r="J1">
            <v>1.7453292519943295E-2</v>
          </cell>
        </row>
      </sheetData>
      <sheetData sheetId="22642">
        <row r="1">
          <cell r="J1">
            <v>1.7453292519943295E-2</v>
          </cell>
        </row>
      </sheetData>
      <sheetData sheetId="22643"/>
      <sheetData sheetId="22644"/>
      <sheetData sheetId="22645">
        <row r="1">
          <cell r="J1">
            <v>1.7453292519943295E-2</v>
          </cell>
        </row>
      </sheetData>
      <sheetData sheetId="22646">
        <row r="1">
          <cell r="J1">
            <v>1.7453292519943295E-2</v>
          </cell>
        </row>
      </sheetData>
      <sheetData sheetId="22647">
        <row r="1">
          <cell r="J1">
            <v>1.7453292519943295E-2</v>
          </cell>
        </row>
      </sheetData>
      <sheetData sheetId="22648">
        <row r="1">
          <cell r="J1">
            <v>1.7453292519943295E-2</v>
          </cell>
        </row>
      </sheetData>
      <sheetData sheetId="22649">
        <row r="1">
          <cell r="J1">
            <v>1.7453292519943295E-2</v>
          </cell>
        </row>
      </sheetData>
      <sheetData sheetId="22650">
        <row r="1">
          <cell r="J1">
            <v>1.7453292519943295E-2</v>
          </cell>
        </row>
      </sheetData>
      <sheetData sheetId="22651">
        <row r="1">
          <cell r="J1">
            <v>1.7453292519943295E-2</v>
          </cell>
        </row>
      </sheetData>
      <sheetData sheetId="22652">
        <row r="1">
          <cell r="J1">
            <v>1.7453292519943295E-2</v>
          </cell>
        </row>
      </sheetData>
      <sheetData sheetId="22653">
        <row r="1">
          <cell r="J1">
            <v>1.7453292519943295E-2</v>
          </cell>
        </row>
      </sheetData>
      <sheetData sheetId="22654">
        <row r="1">
          <cell r="J1">
            <v>1.7453292519943295E-2</v>
          </cell>
        </row>
      </sheetData>
      <sheetData sheetId="22655">
        <row r="1">
          <cell r="J1">
            <v>1.7453292519943295E-2</v>
          </cell>
        </row>
      </sheetData>
      <sheetData sheetId="22656">
        <row r="1">
          <cell r="J1">
            <v>1.7453292519943295E-2</v>
          </cell>
        </row>
      </sheetData>
      <sheetData sheetId="22657">
        <row r="1">
          <cell r="J1">
            <v>1.7453292519943295E-2</v>
          </cell>
        </row>
      </sheetData>
      <sheetData sheetId="22658">
        <row r="1">
          <cell r="J1">
            <v>1.7453292519943295E-2</v>
          </cell>
        </row>
      </sheetData>
      <sheetData sheetId="22659" refreshError="1"/>
      <sheetData sheetId="22660" refreshError="1"/>
      <sheetData sheetId="22661">
        <row r="1">
          <cell r="J1">
            <v>1.7453292519943295E-2</v>
          </cell>
        </row>
      </sheetData>
      <sheetData sheetId="22662">
        <row r="1">
          <cell r="J1">
            <v>1.7453292519943295E-2</v>
          </cell>
        </row>
      </sheetData>
      <sheetData sheetId="22663" refreshError="1"/>
      <sheetData sheetId="22664"/>
      <sheetData sheetId="22665">
        <row r="1">
          <cell r="J1">
            <v>1.7453292519943295E-2</v>
          </cell>
        </row>
      </sheetData>
      <sheetData sheetId="22666" refreshError="1"/>
      <sheetData sheetId="22667" refreshError="1"/>
      <sheetData sheetId="22668">
        <row r="1">
          <cell r="J1">
            <v>1.7453292519943295E-2</v>
          </cell>
        </row>
      </sheetData>
      <sheetData sheetId="22669">
        <row r="1">
          <cell r="J1">
            <v>1.7453292519943295E-2</v>
          </cell>
        </row>
      </sheetData>
      <sheetData sheetId="22670">
        <row r="1">
          <cell r="J1">
            <v>1.7453292519943295E-2</v>
          </cell>
        </row>
      </sheetData>
      <sheetData sheetId="22671" refreshError="1"/>
      <sheetData sheetId="22672">
        <row r="1">
          <cell r="J1">
            <v>1.7453292519943295E-2</v>
          </cell>
        </row>
      </sheetData>
      <sheetData sheetId="22673">
        <row r="1">
          <cell r="J1">
            <v>1.7453292519943295E-2</v>
          </cell>
        </row>
      </sheetData>
      <sheetData sheetId="22674">
        <row r="1">
          <cell r="J1">
            <v>1.7453292519943295E-2</v>
          </cell>
        </row>
      </sheetData>
      <sheetData sheetId="22675">
        <row r="1">
          <cell r="J1">
            <v>1.7453292519943295E-2</v>
          </cell>
        </row>
      </sheetData>
      <sheetData sheetId="22676">
        <row r="1">
          <cell r="J1">
            <v>1.7453292519943295E-2</v>
          </cell>
        </row>
      </sheetData>
      <sheetData sheetId="22677" refreshError="1"/>
      <sheetData sheetId="22678" refreshError="1"/>
      <sheetData sheetId="22679">
        <row r="1">
          <cell r="J1">
            <v>1.7453292519943295E-2</v>
          </cell>
        </row>
      </sheetData>
      <sheetData sheetId="22680">
        <row r="1">
          <cell r="J1">
            <v>1.7453292519943295E-2</v>
          </cell>
        </row>
      </sheetData>
      <sheetData sheetId="22681">
        <row r="1">
          <cell r="J1">
            <v>1.7453292519943295E-2</v>
          </cell>
        </row>
      </sheetData>
      <sheetData sheetId="22682" refreshError="1"/>
      <sheetData sheetId="22683">
        <row r="1">
          <cell r="J1">
            <v>1.7453292519943295E-2</v>
          </cell>
        </row>
      </sheetData>
      <sheetData sheetId="22684">
        <row r="1">
          <cell r="J1">
            <v>1.7453292519943295E-2</v>
          </cell>
        </row>
      </sheetData>
      <sheetData sheetId="22685">
        <row r="1">
          <cell r="J1">
            <v>1.7453292519943295E-2</v>
          </cell>
        </row>
      </sheetData>
      <sheetData sheetId="22686" refreshError="1"/>
      <sheetData sheetId="22687" refreshError="1"/>
      <sheetData sheetId="22688">
        <row r="1">
          <cell r="J1">
            <v>1.7453292519943295E-2</v>
          </cell>
        </row>
      </sheetData>
      <sheetData sheetId="22689">
        <row r="1">
          <cell r="J1">
            <v>1.7453292519943295E-2</v>
          </cell>
        </row>
      </sheetData>
      <sheetData sheetId="22690" refreshError="1"/>
      <sheetData sheetId="22691">
        <row r="1">
          <cell r="J1">
            <v>1.7453292519943295E-2</v>
          </cell>
        </row>
      </sheetData>
      <sheetData sheetId="22692">
        <row r="1">
          <cell r="J1">
            <v>1.7453292519943295E-2</v>
          </cell>
        </row>
      </sheetData>
      <sheetData sheetId="22693">
        <row r="1">
          <cell r="J1">
            <v>1.7453292519943295E-2</v>
          </cell>
        </row>
      </sheetData>
      <sheetData sheetId="22694" refreshError="1"/>
      <sheetData sheetId="22695" refreshError="1"/>
      <sheetData sheetId="22696">
        <row r="1">
          <cell r="J1">
            <v>1.7453292519943295E-2</v>
          </cell>
        </row>
      </sheetData>
      <sheetData sheetId="22697">
        <row r="1">
          <cell r="J1">
            <v>1.7453292519943295E-2</v>
          </cell>
        </row>
      </sheetData>
      <sheetData sheetId="22698" refreshError="1"/>
      <sheetData sheetId="22699">
        <row r="1">
          <cell r="J1">
            <v>1.7453292519943295E-2</v>
          </cell>
        </row>
      </sheetData>
      <sheetData sheetId="22700">
        <row r="1">
          <cell r="J1">
            <v>1.7453292519943295E-2</v>
          </cell>
        </row>
      </sheetData>
      <sheetData sheetId="22701">
        <row r="1">
          <cell r="J1">
            <v>1.7453292519943295E-2</v>
          </cell>
        </row>
      </sheetData>
      <sheetData sheetId="22702" refreshError="1"/>
      <sheetData sheetId="22703" refreshError="1"/>
      <sheetData sheetId="22704">
        <row r="1">
          <cell r="J1">
            <v>1.7453292519943295E-2</v>
          </cell>
        </row>
      </sheetData>
      <sheetData sheetId="22705">
        <row r="1">
          <cell r="J1">
            <v>1.7453292519943295E-2</v>
          </cell>
        </row>
      </sheetData>
      <sheetData sheetId="22706" refreshError="1"/>
      <sheetData sheetId="22707">
        <row r="1">
          <cell r="J1">
            <v>1.7453292519943295E-2</v>
          </cell>
        </row>
      </sheetData>
      <sheetData sheetId="22708">
        <row r="1">
          <cell r="J1">
            <v>1.7453292519943295E-2</v>
          </cell>
        </row>
      </sheetData>
      <sheetData sheetId="22709">
        <row r="1">
          <cell r="J1">
            <v>1.7453292519943295E-2</v>
          </cell>
        </row>
      </sheetData>
      <sheetData sheetId="22710" refreshError="1"/>
      <sheetData sheetId="22711" refreshError="1"/>
      <sheetData sheetId="22712">
        <row r="1">
          <cell r="J1">
            <v>1.7453292519943295E-2</v>
          </cell>
        </row>
      </sheetData>
      <sheetData sheetId="22713">
        <row r="1">
          <cell r="J1">
            <v>1.7453292519943295E-2</v>
          </cell>
        </row>
      </sheetData>
      <sheetData sheetId="22714">
        <row r="1">
          <cell r="J1">
            <v>1.7453292519943295E-2</v>
          </cell>
        </row>
      </sheetData>
      <sheetData sheetId="22715">
        <row r="1">
          <cell r="J1">
            <v>1.7453292519943295E-2</v>
          </cell>
        </row>
      </sheetData>
      <sheetData sheetId="22716" refreshError="1"/>
      <sheetData sheetId="22717" refreshError="1"/>
      <sheetData sheetId="22718">
        <row r="1">
          <cell r="J1">
            <v>1.7453292519943295E-2</v>
          </cell>
        </row>
      </sheetData>
      <sheetData sheetId="22719">
        <row r="1">
          <cell r="J1">
            <v>1.7453292519943295E-2</v>
          </cell>
        </row>
      </sheetData>
      <sheetData sheetId="22720">
        <row r="1">
          <cell r="J1">
            <v>1.7453292519943295E-2</v>
          </cell>
        </row>
      </sheetData>
      <sheetData sheetId="22721" refreshError="1"/>
      <sheetData sheetId="22722" refreshError="1"/>
      <sheetData sheetId="22723">
        <row r="1">
          <cell r="J1">
            <v>1.7453292519943295E-2</v>
          </cell>
        </row>
      </sheetData>
      <sheetData sheetId="22724">
        <row r="1">
          <cell r="J1">
            <v>1.7453292519943295E-2</v>
          </cell>
        </row>
      </sheetData>
      <sheetData sheetId="22725">
        <row r="1">
          <cell r="J1">
            <v>1.7453292519943295E-2</v>
          </cell>
        </row>
      </sheetData>
      <sheetData sheetId="22726" refreshError="1"/>
      <sheetData sheetId="22727">
        <row r="1">
          <cell r="J1">
            <v>1.7453292519943295E-2</v>
          </cell>
        </row>
      </sheetData>
      <sheetData sheetId="22728">
        <row r="1">
          <cell r="J1">
            <v>1.7453292519943295E-2</v>
          </cell>
        </row>
      </sheetData>
      <sheetData sheetId="22729">
        <row r="1">
          <cell r="J1">
            <v>1.7453292519943295E-2</v>
          </cell>
        </row>
      </sheetData>
      <sheetData sheetId="22730" refreshError="1"/>
      <sheetData sheetId="22731" refreshError="1"/>
      <sheetData sheetId="22732">
        <row r="1">
          <cell r="J1">
            <v>1.7453292519943295E-2</v>
          </cell>
        </row>
      </sheetData>
      <sheetData sheetId="22733">
        <row r="1">
          <cell r="J1">
            <v>1.7453292519943295E-2</v>
          </cell>
        </row>
      </sheetData>
      <sheetData sheetId="22734" refreshError="1"/>
      <sheetData sheetId="22735">
        <row r="1">
          <cell r="J1">
            <v>1.7453292519943295E-2</v>
          </cell>
        </row>
      </sheetData>
      <sheetData sheetId="22736">
        <row r="1">
          <cell r="J1">
            <v>1.7453292519943295E-2</v>
          </cell>
        </row>
      </sheetData>
      <sheetData sheetId="22737" refreshError="1"/>
      <sheetData sheetId="22738" refreshError="1"/>
      <sheetData sheetId="22739">
        <row r="1">
          <cell r="J1">
            <v>1.7453292519943295E-2</v>
          </cell>
        </row>
      </sheetData>
      <sheetData sheetId="22740">
        <row r="1">
          <cell r="J1">
            <v>1.7453292519943295E-2</v>
          </cell>
        </row>
      </sheetData>
      <sheetData sheetId="22741">
        <row r="1">
          <cell r="J1">
            <v>1.7453292519943295E-2</v>
          </cell>
        </row>
      </sheetData>
      <sheetData sheetId="22742" refreshError="1"/>
      <sheetData sheetId="22743" refreshError="1"/>
      <sheetData sheetId="22744">
        <row r="1">
          <cell r="J1">
            <v>1.7453292519943295E-2</v>
          </cell>
        </row>
      </sheetData>
      <sheetData sheetId="22745">
        <row r="1">
          <cell r="J1">
            <v>1.7453292519943295E-2</v>
          </cell>
        </row>
      </sheetData>
      <sheetData sheetId="22746">
        <row r="1">
          <cell r="J1">
            <v>1.7453292519943295E-2</v>
          </cell>
        </row>
      </sheetData>
      <sheetData sheetId="22747">
        <row r="1">
          <cell r="J1">
            <v>1.7453292519943295E-2</v>
          </cell>
        </row>
      </sheetData>
      <sheetData sheetId="22748">
        <row r="1">
          <cell r="J1">
            <v>1.7453292519943295E-2</v>
          </cell>
        </row>
      </sheetData>
      <sheetData sheetId="22749" refreshError="1"/>
      <sheetData sheetId="22750" refreshError="1"/>
      <sheetData sheetId="22751">
        <row r="1">
          <cell r="J1">
            <v>1.7453292519943295E-2</v>
          </cell>
        </row>
      </sheetData>
      <sheetData sheetId="22752" refreshError="1"/>
      <sheetData sheetId="22753">
        <row r="1">
          <cell r="J1">
            <v>1.7453292519943295E-2</v>
          </cell>
        </row>
      </sheetData>
      <sheetData sheetId="22754">
        <row r="1">
          <cell r="J1">
            <v>1.7453292519943295E-2</v>
          </cell>
        </row>
      </sheetData>
      <sheetData sheetId="22755" refreshError="1"/>
      <sheetData sheetId="22756" refreshError="1"/>
      <sheetData sheetId="22757">
        <row r="1">
          <cell r="J1">
            <v>1.7453292519943295E-2</v>
          </cell>
        </row>
      </sheetData>
      <sheetData sheetId="22758" refreshError="1"/>
      <sheetData sheetId="22759" refreshError="1"/>
      <sheetData sheetId="22760">
        <row r="1">
          <cell r="J1">
            <v>1.7453292519943295E-2</v>
          </cell>
        </row>
      </sheetData>
      <sheetData sheetId="22761">
        <row r="1">
          <cell r="J1">
            <v>1.7453292519943295E-2</v>
          </cell>
        </row>
      </sheetData>
      <sheetData sheetId="22762" refreshError="1"/>
      <sheetData sheetId="22763">
        <row r="1">
          <cell r="J1">
            <v>1.7453292519943295E-2</v>
          </cell>
        </row>
      </sheetData>
      <sheetData sheetId="22764">
        <row r="1">
          <cell r="J1">
            <v>1.7453292519943295E-2</v>
          </cell>
        </row>
      </sheetData>
      <sheetData sheetId="22765">
        <row r="1">
          <cell r="J1">
            <v>1.7453292519943295E-2</v>
          </cell>
        </row>
      </sheetData>
      <sheetData sheetId="22766" refreshError="1"/>
      <sheetData sheetId="22767" refreshError="1"/>
      <sheetData sheetId="22768">
        <row r="1">
          <cell r="J1">
            <v>1.7453292519943295E-2</v>
          </cell>
        </row>
      </sheetData>
      <sheetData sheetId="22769">
        <row r="1">
          <cell r="J1">
            <v>1.7453292519943295E-2</v>
          </cell>
        </row>
      </sheetData>
      <sheetData sheetId="22770" refreshError="1"/>
      <sheetData sheetId="22771" refreshError="1"/>
      <sheetData sheetId="22772" refreshError="1"/>
      <sheetData sheetId="22773">
        <row r="1">
          <cell r="J1">
            <v>1.7453292519943295E-2</v>
          </cell>
        </row>
      </sheetData>
      <sheetData sheetId="22774">
        <row r="1">
          <cell r="J1">
            <v>1.7453292519943295E-2</v>
          </cell>
        </row>
      </sheetData>
      <sheetData sheetId="22775" refreshError="1"/>
      <sheetData sheetId="22776" refreshError="1"/>
      <sheetData sheetId="22777">
        <row r="1">
          <cell r="J1">
            <v>1.7453292519943295E-2</v>
          </cell>
        </row>
      </sheetData>
      <sheetData sheetId="22778" refreshError="1"/>
      <sheetData sheetId="22779">
        <row r="1">
          <cell r="J1">
            <v>1.7453292519943295E-2</v>
          </cell>
        </row>
      </sheetData>
      <sheetData sheetId="22780">
        <row r="1">
          <cell r="J1">
            <v>1.7453292519943295E-2</v>
          </cell>
        </row>
      </sheetData>
      <sheetData sheetId="22781" refreshError="1"/>
      <sheetData sheetId="22782" refreshError="1"/>
      <sheetData sheetId="22783" refreshError="1"/>
      <sheetData sheetId="22784" refreshError="1"/>
      <sheetData sheetId="22785">
        <row r="1">
          <cell r="J1">
            <v>1.7453292519943295E-2</v>
          </cell>
        </row>
      </sheetData>
      <sheetData sheetId="22786">
        <row r="1">
          <cell r="J1">
            <v>1.7453292519943295E-2</v>
          </cell>
        </row>
      </sheetData>
      <sheetData sheetId="22787">
        <row r="1">
          <cell r="J1">
            <v>1.7453292519943295E-2</v>
          </cell>
        </row>
      </sheetData>
      <sheetData sheetId="22788" refreshError="1"/>
      <sheetData sheetId="22789">
        <row r="1">
          <cell r="J1">
            <v>1.7453292519943295E-2</v>
          </cell>
        </row>
      </sheetData>
      <sheetData sheetId="22790" refreshError="1"/>
      <sheetData sheetId="22791" refreshError="1"/>
      <sheetData sheetId="22792">
        <row r="1">
          <cell r="J1">
            <v>1.7453292519943295E-2</v>
          </cell>
        </row>
      </sheetData>
      <sheetData sheetId="22793"/>
      <sheetData sheetId="22794"/>
      <sheetData sheetId="22795"/>
      <sheetData sheetId="22796">
        <row r="1">
          <cell r="J1">
            <v>1.7453292519943295E-2</v>
          </cell>
        </row>
      </sheetData>
      <sheetData sheetId="22797"/>
      <sheetData sheetId="22798"/>
      <sheetData sheetId="22799"/>
      <sheetData sheetId="22800"/>
      <sheetData sheetId="22801"/>
      <sheetData sheetId="22802"/>
      <sheetData sheetId="22803"/>
      <sheetData sheetId="22804"/>
      <sheetData sheetId="22805">
        <row r="1">
          <cell r="J1">
            <v>1.7453292519943295E-2</v>
          </cell>
        </row>
      </sheetData>
      <sheetData sheetId="22806">
        <row r="1">
          <cell r="J1">
            <v>1.7453292519943295E-2</v>
          </cell>
        </row>
      </sheetData>
      <sheetData sheetId="22807">
        <row r="1">
          <cell r="J1">
            <v>1.7453292519943295E-2</v>
          </cell>
        </row>
      </sheetData>
      <sheetData sheetId="22808">
        <row r="1">
          <cell r="J1">
            <v>1.7453292519943295E-2</v>
          </cell>
        </row>
      </sheetData>
      <sheetData sheetId="22809"/>
      <sheetData sheetId="22810"/>
      <sheetData sheetId="22811">
        <row r="1">
          <cell r="J1">
            <v>1.7453292519943295E-2</v>
          </cell>
        </row>
      </sheetData>
      <sheetData sheetId="22812" refreshError="1"/>
      <sheetData sheetId="22813" refreshError="1"/>
      <sheetData sheetId="22814">
        <row r="1">
          <cell r="J1">
            <v>1.7453292519943295E-2</v>
          </cell>
        </row>
      </sheetData>
      <sheetData sheetId="22815">
        <row r="1">
          <cell r="J1">
            <v>1.7453292519943295E-2</v>
          </cell>
        </row>
      </sheetData>
      <sheetData sheetId="22816"/>
      <sheetData sheetId="22817"/>
      <sheetData sheetId="22818">
        <row r="1">
          <cell r="J1">
            <v>1.7453292519943295E-2</v>
          </cell>
        </row>
      </sheetData>
      <sheetData sheetId="22819">
        <row r="1">
          <cell r="J1">
            <v>1.7453292519943295E-2</v>
          </cell>
        </row>
      </sheetData>
      <sheetData sheetId="22820">
        <row r="1">
          <cell r="J1">
            <v>1.7453292519943295E-2</v>
          </cell>
        </row>
      </sheetData>
      <sheetData sheetId="22821">
        <row r="1">
          <cell r="J1">
            <v>1.7453292519943295E-2</v>
          </cell>
        </row>
      </sheetData>
      <sheetData sheetId="22822">
        <row r="1">
          <cell r="J1">
            <v>1.7453292519943295E-2</v>
          </cell>
        </row>
      </sheetData>
      <sheetData sheetId="22823">
        <row r="1">
          <cell r="J1">
            <v>1.7453292519943295E-2</v>
          </cell>
        </row>
      </sheetData>
      <sheetData sheetId="22824">
        <row r="1">
          <cell r="J1">
            <v>1.7453292519943295E-2</v>
          </cell>
        </row>
      </sheetData>
      <sheetData sheetId="22825">
        <row r="1">
          <cell r="J1">
            <v>1.7453292519943295E-2</v>
          </cell>
        </row>
      </sheetData>
      <sheetData sheetId="22826">
        <row r="1">
          <cell r="J1">
            <v>1.7453292519943295E-2</v>
          </cell>
        </row>
      </sheetData>
      <sheetData sheetId="22827">
        <row r="1">
          <cell r="J1">
            <v>1.7453292519943295E-2</v>
          </cell>
        </row>
      </sheetData>
      <sheetData sheetId="22828">
        <row r="1">
          <cell r="J1">
            <v>1.7453292519943295E-2</v>
          </cell>
        </row>
      </sheetData>
      <sheetData sheetId="22829">
        <row r="1">
          <cell r="J1">
            <v>1.7453292519943295E-2</v>
          </cell>
        </row>
      </sheetData>
      <sheetData sheetId="22830">
        <row r="1">
          <cell r="J1">
            <v>1.7453292519943295E-2</v>
          </cell>
        </row>
      </sheetData>
      <sheetData sheetId="22831">
        <row r="1">
          <cell r="J1">
            <v>1.7453292519943295E-2</v>
          </cell>
        </row>
      </sheetData>
      <sheetData sheetId="22832">
        <row r="1">
          <cell r="J1">
            <v>1.7453292519943295E-2</v>
          </cell>
        </row>
      </sheetData>
      <sheetData sheetId="22833">
        <row r="1">
          <cell r="J1">
            <v>1.7453292519943295E-2</v>
          </cell>
        </row>
      </sheetData>
      <sheetData sheetId="22834">
        <row r="1">
          <cell r="J1">
            <v>1.7453292519943295E-2</v>
          </cell>
        </row>
      </sheetData>
      <sheetData sheetId="22835">
        <row r="1">
          <cell r="J1">
            <v>1.7453292519943295E-2</v>
          </cell>
        </row>
      </sheetData>
      <sheetData sheetId="22836">
        <row r="1">
          <cell r="J1">
            <v>1.7453292519943295E-2</v>
          </cell>
        </row>
      </sheetData>
      <sheetData sheetId="22837" refreshError="1"/>
      <sheetData sheetId="22838">
        <row r="1">
          <cell r="J1">
            <v>1.7453292519943295E-2</v>
          </cell>
        </row>
      </sheetData>
      <sheetData sheetId="22839">
        <row r="1">
          <cell r="J1">
            <v>1.7453292519943295E-2</v>
          </cell>
        </row>
      </sheetData>
      <sheetData sheetId="22840" refreshError="1"/>
      <sheetData sheetId="22841" refreshError="1"/>
      <sheetData sheetId="22842" refreshError="1"/>
      <sheetData sheetId="22843">
        <row r="1">
          <cell r="J1">
            <v>1.7453292519943295E-2</v>
          </cell>
        </row>
      </sheetData>
      <sheetData sheetId="22844">
        <row r="1">
          <cell r="J1">
            <v>1.7453292519943295E-2</v>
          </cell>
        </row>
      </sheetData>
      <sheetData sheetId="22845">
        <row r="1">
          <cell r="J1">
            <v>1.7453292519943295E-2</v>
          </cell>
        </row>
      </sheetData>
      <sheetData sheetId="22846" refreshError="1"/>
      <sheetData sheetId="22847">
        <row r="1">
          <cell r="J1">
            <v>1.7453292519943295E-2</v>
          </cell>
        </row>
      </sheetData>
      <sheetData sheetId="22848">
        <row r="1">
          <cell r="J1">
            <v>1.7453292519943295E-2</v>
          </cell>
        </row>
      </sheetData>
      <sheetData sheetId="22849">
        <row r="1">
          <cell r="J1">
            <v>1.7453292519943295E-2</v>
          </cell>
        </row>
      </sheetData>
      <sheetData sheetId="22850">
        <row r="1">
          <cell r="J1">
            <v>1.7453292519943295E-2</v>
          </cell>
        </row>
      </sheetData>
      <sheetData sheetId="22851">
        <row r="1">
          <cell r="J1">
            <v>1.7453292519943295E-2</v>
          </cell>
        </row>
      </sheetData>
      <sheetData sheetId="22852">
        <row r="1">
          <cell r="J1">
            <v>1.7453292519943295E-2</v>
          </cell>
        </row>
      </sheetData>
      <sheetData sheetId="22853" refreshError="1"/>
      <sheetData sheetId="22854" refreshError="1"/>
      <sheetData sheetId="22855">
        <row r="1">
          <cell r="J1">
            <v>1.7453292519943295E-2</v>
          </cell>
        </row>
      </sheetData>
      <sheetData sheetId="22856" refreshError="1"/>
      <sheetData sheetId="22857">
        <row r="1">
          <cell r="J1">
            <v>1.7453292519943295E-2</v>
          </cell>
        </row>
      </sheetData>
      <sheetData sheetId="22858">
        <row r="1">
          <cell r="J1">
            <v>1.7453292519943295E-2</v>
          </cell>
        </row>
      </sheetData>
      <sheetData sheetId="22859">
        <row r="1">
          <cell r="J1">
            <v>1.7453292519943295E-2</v>
          </cell>
        </row>
      </sheetData>
      <sheetData sheetId="22860" refreshError="1"/>
      <sheetData sheetId="22861">
        <row r="1">
          <cell r="J1">
            <v>1.7453292519943295E-2</v>
          </cell>
        </row>
      </sheetData>
      <sheetData sheetId="22862">
        <row r="1">
          <cell r="J1">
            <v>1.7453292519943295E-2</v>
          </cell>
        </row>
      </sheetData>
      <sheetData sheetId="22863" refreshError="1"/>
      <sheetData sheetId="22864">
        <row r="1">
          <cell r="J1">
            <v>1.7453292519943295E-2</v>
          </cell>
        </row>
      </sheetData>
      <sheetData sheetId="22865" refreshError="1"/>
      <sheetData sheetId="22866">
        <row r="1">
          <cell r="J1">
            <v>1.7453292519943295E-2</v>
          </cell>
        </row>
      </sheetData>
      <sheetData sheetId="22867">
        <row r="1">
          <cell r="J1">
            <v>1.7453292519943295E-2</v>
          </cell>
        </row>
      </sheetData>
      <sheetData sheetId="22868" refreshError="1"/>
      <sheetData sheetId="22869">
        <row r="1">
          <cell r="J1">
            <v>1.7453292519943295E-2</v>
          </cell>
        </row>
      </sheetData>
      <sheetData sheetId="22870">
        <row r="1">
          <cell r="J1">
            <v>1.7453292519943295E-2</v>
          </cell>
        </row>
      </sheetData>
      <sheetData sheetId="22871" refreshError="1"/>
      <sheetData sheetId="22872">
        <row r="1">
          <cell r="J1">
            <v>1.7453292519943295E-2</v>
          </cell>
        </row>
      </sheetData>
      <sheetData sheetId="22873" refreshError="1"/>
      <sheetData sheetId="22874">
        <row r="1">
          <cell r="J1">
            <v>1.7453292519943295E-2</v>
          </cell>
        </row>
      </sheetData>
      <sheetData sheetId="22875">
        <row r="1">
          <cell r="J1">
            <v>1.7453292519943295E-2</v>
          </cell>
        </row>
      </sheetData>
      <sheetData sheetId="22876">
        <row r="1">
          <cell r="J1">
            <v>1.7453292519943295E-2</v>
          </cell>
        </row>
      </sheetData>
      <sheetData sheetId="22877" refreshError="1"/>
      <sheetData sheetId="22878">
        <row r="1">
          <cell r="J1">
            <v>1.7453292519943295E-2</v>
          </cell>
        </row>
      </sheetData>
      <sheetData sheetId="22879" refreshError="1"/>
      <sheetData sheetId="22880" refreshError="1"/>
      <sheetData sheetId="22881">
        <row r="1">
          <cell r="J1">
            <v>1.7453292519943295E-2</v>
          </cell>
        </row>
      </sheetData>
      <sheetData sheetId="22882">
        <row r="1">
          <cell r="J1">
            <v>1.7453292519943295E-2</v>
          </cell>
        </row>
      </sheetData>
      <sheetData sheetId="22883">
        <row r="1">
          <cell r="J1">
            <v>1.7453292519943295E-2</v>
          </cell>
        </row>
      </sheetData>
      <sheetData sheetId="22884" refreshError="1"/>
      <sheetData sheetId="22885" refreshError="1"/>
      <sheetData sheetId="22886" refreshError="1"/>
      <sheetData sheetId="22887">
        <row r="1">
          <cell r="J1">
            <v>1.7453292519943295E-2</v>
          </cell>
        </row>
      </sheetData>
      <sheetData sheetId="22888">
        <row r="1">
          <cell r="J1">
            <v>1.7453292519943295E-2</v>
          </cell>
        </row>
      </sheetData>
      <sheetData sheetId="22889">
        <row r="1">
          <cell r="J1">
            <v>1.7453292519943295E-2</v>
          </cell>
        </row>
      </sheetData>
      <sheetData sheetId="22890">
        <row r="1">
          <cell r="J1">
            <v>1.7453292519943295E-2</v>
          </cell>
        </row>
      </sheetData>
      <sheetData sheetId="22891">
        <row r="1">
          <cell r="J1">
            <v>1.7453292519943295E-2</v>
          </cell>
        </row>
      </sheetData>
      <sheetData sheetId="22892"/>
      <sheetData sheetId="22893"/>
      <sheetData sheetId="22894">
        <row r="1">
          <cell r="J1">
            <v>1.7453292519943295E-2</v>
          </cell>
        </row>
      </sheetData>
      <sheetData sheetId="22895">
        <row r="1">
          <cell r="J1">
            <v>1.7453292519943295E-2</v>
          </cell>
        </row>
      </sheetData>
      <sheetData sheetId="22896"/>
      <sheetData sheetId="22897">
        <row r="1">
          <cell r="J1">
            <v>1.7453292519943295E-2</v>
          </cell>
        </row>
      </sheetData>
      <sheetData sheetId="22898">
        <row r="1">
          <cell r="J1">
            <v>1.7453292519943295E-2</v>
          </cell>
        </row>
      </sheetData>
      <sheetData sheetId="22899">
        <row r="1">
          <cell r="J1">
            <v>1.7453292519943295E-2</v>
          </cell>
        </row>
      </sheetData>
      <sheetData sheetId="22900">
        <row r="1">
          <cell r="J1">
            <v>1.7453292519943295E-2</v>
          </cell>
        </row>
      </sheetData>
      <sheetData sheetId="22901"/>
      <sheetData sheetId="22902"/>
      <sheetData sheetId="22903"/>
      <sheetData sheetId="22904">
        <row r="1">
          <cell r="J1">
            <v>1.7453292519943295E-2</v>
          </cell>
        </row>
      </sheetData>
      <sheetData sheetId="22905">
        <row r="1">
          <cell r="J1">
            <v>1.7453292519943295E-2</v>
          </cell>
        </row>
      </sheetData>
      <sheetData sheetId="22906">
        <row r="1">
          <cell r="J1">
            <v>1.7453292519943295E-2</v>
          </cell>
        </row>
      </sheetData>
      <sheetData sheetId="22907">
        <row r="1">
          <cell r="J1">
            <v>1.7453292519943295E-2</v>
          </cell>
        </row>
      </sheetData>
      <sheetData sheetId="22908">
        <row r="1">
          <cell r="J1">
            <v>1.7453292519943295E-2</v>
          </cell>
        </row>
      </sheetData>
      <sheetData sheetId="22909"/>
      <sheetData sheetId="22910">
        <row r="1">
          <cell r="J1">
            <v>1.7453292519943295E-2</v>
          </cell>
        </row>
      </sheetData>
      <sheetData sheetId="22911">
        <row r="1">
          <cell r="J1">
            <v>1.7453292519943295E-2</v>
          </cell>
        </row>
      </sheetData>
      <sheetData sheetId="22912" refreshError="1"/>
      <sheetData sheetId="22913" refreshError="1"/>
      <sheetData sheetId="22914">
        <row r="1">
          <cell r="J1">
            <v>1.7453292519943295E-2</v>
          </cell>
        </row>
      </sheetData>
      <sheetData sheetId="22915">
        <row r="1">
          <cell r="J1">
            <v>1.7453292519943295E-2</v>
          </cell>
        </row>
      </sheetData>
      <sheetData sheetId="22916">
        <row r="1">
          <cell r="J1">
            <v>1.7453292519943295E-2</v>
          </cell>
        </row>
      </sheetData>
      <sheetData sheetId="22917" refreshError="1"/>
      <sheetData sheetId="22918" refreshError="1"/>
      <sheetData sheetId="22919" refreshError="1"/>
      <sheetData sheetId="22920" refreshError="1"/>
      <sheetData sheetId="22921">
        <row r="1">
          <cell r="J1">
            <v>1.7453292519943295E-2</v>
          </cell>
        </row>
      </sheetData>
      <sheetData sheetId="22922" refreshError="1"/>
      <sheetData sheetId="22923">
        <row r="1">
          <cell r="J1">
            <v>1.7453292519943295E-2</v>
          </cell>
        </row>
      </sheetData>
      <sheetData sheetId="22924" refreshError="1"/>
      <sheetData sheetId="22925">
        <row r="1">
          <cell r="J1">
            <v>1.7453292519943295E-2</v>
          </cell>
        </row>
      </sheetData>
      <sheetData sheetId="22926">
        <row r="1">
          <cell r="J1">
            <v>1.7453292519943295E-2</v>
          </cell>
        </row>
      </sheetData>
      <sheetData sheetId="22927" refreshError="1"/>
      <sheetData sheetId="22928">
        <row r="1">
          <cell r="J1">
            <v>1.7453292519943295E-2</v>
          </cell>
        </row>
      </sheetData>
      <sheetData sheetId="22929" refreshError="1"/>
      <sheetData sheetId="22930" refreshError="1"/>
      <sheetData sheetId="22931">
        <row r="1">
          <cell r="J1">
            <v>1.7453292519943295E-2</v>
          </cell>
        </row>
      </sheetData>
      <sheetData sheetId="22932">
        <row r="1">
          <cell r="J1">
            <v>1.7453292519943295E-2</v>
          </cell>
        </row>
      </sheetData>
      <sheetData sheetId="22933"/>
      <sheetData sheetId="22934">
        <row r="1">
          <cell r="J1">
            <v>1.7453292519943295E-2</v>
          </cell>
        </row>
      </sheetData>
      <sheetData sheetId="22935"/>
      <sheetData sheetId="22936">
        <row r="1">
          <cell r="J1">
            <v>1.7453292519943295E-2</v>
          </cell>
        </row>
      </sheetData>
      <sheetData sheetId="22937"/>
      <sheetData sheetId="22938">
        <row r="1">
          <cell r="J1">
            <v>1.7453292519943295E-2</v>
          </cell>
        </row>
      </sheetData>
      <sheetData sheetId="22939">
        <row r="1">
          <cell r="J1">
            <v>1.7453292519943295E-2</v>
          </cell>
        </row>
      </sheetData>
      <sheetData sheetId="22940">
        <row r="1">
          <cell r="J1">
            <v>1.7453292519943295E-2</v>
          </cell>
        </row>
      </sheetData>
      <sheetData sheetId="22941"/>
      <sheetData sheetId="22942">
        <row r="1">
          <cell r="J1">
            <v>1.7453292519943295E-2</v>
          </cell>
        </row>
      </sheetData>
      <sheetData sheetId="22943">
        <row r="1">
          <cell r="J1">
            <v>1.7453292519943295E-2</v>
          </cell>
        </row>
      </sheetData>
      <sheetData sheetId="22944">
        <row r="1">
          <cell r="J1">
            <v>1.7453292519943295E-2</v>
          </cell>
        </row>
      </sheetData>
      <sheetData sheetId="22945"/>
      <sheetData sheetId="22946">
        <row r="1">
          <cell r="J1">
            <v>1.7453292519943295E-2</v>
          </cell>
        </row>
      </sheetData>
      <sheetData sheetId="22947">
        <row r="1">
          <cell r="J1">
            <v>1.7453292519943295E-2</v>
          </cell>
        </row>
      </sheetData>
      <sheetData sheetId="22948">
        <row r="1">
          <cell r="J1">
            <v>1.7453292519943295E-2</v>
          </cell>
        </row>
      </sheetData>
      <sheetData sheetId="22949">
        <row r="1">
          <cell r="J1">
            <v>1.7453292519943295E-2</v>
          </cell>
        </row>
      </sheetData>
      <sheetData sheetId="22950"/>
      <sheetData sheetId="22951">
        <row r="1">
          <cell r="J1">
            <v>1.7453292519943295E-2</v>
          </cell>
        </row>
      </sheetData>
      <sheetData sheetId="22952">
        <row r="1">
          <cell r="J1">
            <v>1.7453292519943295E-2</v>
          </cell>
        </row>
      </sheetData>
      <sheetData sheetId="22953">
        <row r="1">
          <cell r="J1">
            <v>1.7453292519943295E-2</v>
          </cell>
        </row>
      </sheetData>
      <sheetData sheetId="22954" refreshError="1"/>
      <sheetData sheetId="22955" refreshError="1"/>
      <sheetData sheetId="22956">
        <row r="1">
          <cell r="J1">
            <v>1.7453292519943295E-2</v>
          </cell>
        </row>
      </sheetData>
      <sheetData sheetId="22957">
        <row r="1">
          <cell r="J1">
            <v>1.7453292519943295E-2</v>
          </cell>
        </row>
      </sheetData>
      <sheetData sheetId="22958" refreshError="1"/>
      <sheetData sheetId="22959">
        <row r="1">
          <cell r="J1">
            <v>1.7453292519943295E-2</v>
          </cell>
        </row>
      </sheetData>
      <sheetData sheetId="22960" refreshError="1"/>
      <sheetData sheetId="22961">
        <row r="1">
          <cell r="J1">
            <v>1.7453292519943295E-2</v>
          </cell>
        </row>
      </sheetData>
      <sheetData sheetId="22962">
        <row r="1">
          <cell r="J1">
            <v>1.7453292519943295E-2</v>
          </cell>
        </row>
      </sheetData>
      <sheetData sheetId="22963">
        <row r="1">
          <cell r="J1">
            <v>1.7453292519943295E-2</v>
          </cell>
        </row>
      </sheetData>
      <sheetData sheetId="22964" refreshError="1"/>
      <sheetData sheetId="22965" refreshError="1"/>
      <sheetData sheetId="22966" refreshError="1"/>
      <sheetData sheetId="22967" refreshError="1"/>
      <sheetData sheetId="22968">
        <row r="1">
          <cell r="J1">
            <v>1.7453292519943295E-2</v>
          </cell>
        </row>
      </sheetData>
      <sheetData sheetId="22969" refreshError="1"/>
      <sheetData sheetId="22970">
        <row r="1">
          <cell r="J1">
            <v>1.7453292519943295E-2</v>
          </cell>
        </row>
      </sheetData>
      <sheetData sheetId="22971">
        <row r="1">
          <cell r="J1">
            <v>1.7453292519943295E-2</v>
          </cell>
        </row>
      </sheetData>
      <sheetData sheetId="22972">
        <row r="1">
          <cell r="J1">
            <v>1.7453292519943295E-2</v>
          </cell>
        </row>
      </sheetData>
      <sheetData sheetId="22973">
        <row r="1">
          <cell r="J1">
            <v>1.7453292519943295E-2</v>
          </cell>
        </row>
      </sheetData>
      <sheetData sheetId="22974"/>
      <sheetData sheetId="22975">
        <row r="1">
          <cell r="J1">
            <v>1.7453292519943295E-2</v>
          </cell>
        </row>
      </sheetData>
      <sheetData sheetId="22976"/>
      <sheetData sheetId="22977"/>
      <sheetData sheetId="22978">
        <row r="1">
          <cell r="J1">
            <v>1.7453292519943295E-2</v>
          </cell>
        </row>
      </sheetData>
      <sheetData sheetId="22979">
        <row r="1">
          <cell r="J1">
            <v>1.7453292519943295E-2</v>
          </cell>
        </row>
      </sheetData>
      <sheetData sheetId="22980">
        <row r="1">
          <cell r="J1">
            <v>1.7453292519943295E-2</v>
          </cell>
        </row>
      </sheetData>
      <sheetData sheetId="22981">
        <row r="1">
          <cell r="J1">
            <v>1.7453292519943295E-2</v>
          </cell>
        </row>
      </sheetData>
      <sheetData sheetId="22982">
        <row r="1">
          <cell r="J1">
            <v>1.7453292519943295E-2</v>
          </cell>
        </row>
      </sheetData>
      <sheetData sheetId="22983">
        <row r="1">
          <cell r="J1">
            <v>1.7453292519943295E-2</v>
          </cell>
        </row>
      </sheetData>
      <sheetData sheetId="22984">
        <row r="1">
          <cell r="J1">
            <v>1.7453292519943295E-2</v>
          </cell>
        </row>
      </sheetData>
      <sheetData sheetId="22985">
        <row r="1">
          <cell r="J1">
            <v>1.7453292519943295E-2</v>
          </cell>
        </row>
      </sheetData>
      <sheetData sheetId="22986">
        <row r="1">
          <cell r="J1">
            <v>1.7453292519943295E-2</v>
          </cell>
        </row>
      </sheetData>
      <sheetData sheetId="22987">
        <row r="1">
          <cell r="J1">
            <v>1.7453292519943295E-2</v>
          </cell>
        </row>
      </sheetData>
      <sheetData sheetId="22988">
        <row r="1">
          <cell r="J1">
            <v>1.7453292519943295E-2</v>
          </cell>
        </row>
      </sheetData>
      <sheetData sheetId="22989">
        <row r="1">
          <cell r="J1">
            <v>1.7453292519943295E-2</v>
          </cell>
        </row>
      </sheetData>
      <sheetData sheetId="22990"/>
      <sheetData sheetId="22991" refreshError="1"/>
      <sheetData sheetId="22992">
        <row r="1">
          <cell r="J1">
            <v>1.7453292519943295E-2</v>
          </cell>
        </row>
      </sheetData>
      <sheetData sheetId="22993">
        <row r="1">
          <cell r="J1">
            <v>1.7453292519943295E-2</v>
          </cell>
        </row>
      </sheetData>
      <sheetData sheetId="22994" refreshError="1"/>
      <sheetData sheetId="22995">
        <row r="1">
          <cell r="J1">
            <v>1.7453292519943295E-2</v>
          </cell>
        </row>
      </sheetData>
      <sheetData sheetId="22996" refreshError="1"/>
      <sheetData sheetId="22997">
        <row r="1">
          <cell r="J1">
            <v>1.7453292519943295E-2</v>
          </cell>
        </row>
      </sheetData>
      <sheetData sheetId="22998">
        <row r="1">
          <cell r="J1">
            <v>1.7453292519943295E-2</v>
          </cell>
        </row>
      </sheetData>
      <sheetData sheetId="22999" refreshError="1"/>
      <sheetData sheetId="23000" refreshError="1"/>
      <sheetData sheetId="23001">
        <row r="1">
          <cell r="J1">
            <v>1.7453292519943295E-2</v>
          </cell>
        </row>
      </sheetData>
      <sheetData sheetId="23002">
        <row r="1">
          <cell r="J1">
            <v>1.7453292519943295E-2</v>
          </cell>
        </row>
      </sheetData>
      <sheetData sheetId="23003">
        <row r="1">
          <cell r="J1">
            <v>1.7453292519943295E-2</v>
          </cell>
        </row>
      </sheetData>
      <sheetData sheetId="23004" refreshError="1"/>
      <sheetData sheetId="23005">
        <row r="1">
          <cell r="J1">
            <v>1.7453292519943295E-2</v>
          </cell>
        </row>
      </sheetData>
      <sheetData sheetId="23006">
        <row r="1">
          <cell r="J1">
            <v>1.7453292519943295E-2</v>
          </cell>
        </row>
      </sheetData>
      <sheetData sheetId="23007" refreshError="1"/>
      <sheetData sheetId="23008" refreshError="1"/>
      <sheetData sheetId="23009">
        <row r="1">
          <cell r="J1">
            <v>1.7453292519943295E-2</v>
          </cell>
        </row>
      </sheetData>
      <sheetData sheetId="23010">
        <row r="1">
          <cell r="J1">
            <v>1.7453292519943295E-2</v>
          </cell>
        </row>
      </sheetData>
      <sheetData sheetId="23011">
        <row r="1">
          <cell r="J1">
            <v>1.7453292519943295E-2</v>
          </cell>
        </row>
      </sheetData>
      <sheetData sheetId="23012" refreshError="1"/>
      <sheetData sheetId="23013">
        <row r="1">
          <cell r="J1">
            <v>1.7453292519943295E-2</v>
          </cell>
        </row>
      </sheetData>
      <sheetData sheetId="23014" refreshError="1"/>
      <sheetData sheetId="23015" refreshError="1"/>
      <sheetData sheetId="23016" refreshError="1"/>
      <sheetData sheetId="23017" refreshError="1"/>
      <sheetData sheetId="23018">
        <row r="1">
          <cell r="J1">
            <v>1.7453292519943295E-2</v>
          </cell>
        </row>
      </sheetData>
      <sheetData sheetId="23019">
        <row r="1">
          <cell r="J1">
            <v>1.7453292519943295E-2</v>
          </cell>
        </row>
      </sheetData>
      <sheetData sheetId="23020">
        <row r="1">
          <cell r="J1">
            <v>1.7453292519943295E-2</v>
          </cell>
        </row>
      </sheetData>
      <sheetData sheetId="23021" refreshError="1"/>
      <sheetData sheetId="23022" refreshError="1"/>
      <sheetData sheetId="23023" refreshError="1"/>
      <sheetData sheetId="23024">
        <row r="1">
          <cell r="J1">
            <v>1.7453292519943295E-2</v>
          </cell>
        </row>
      </sheetData>
      <sheetData sheetId="23025" refreshError="1"/>
      <sheetData sheetId="23026">
        <row r="1">
          <cell r="J1">
            <v>1.7453292519943295E-2</v>
          </cell>
        </row>
      </sheetData>
      <sheetData sheetId="23027">
        <row r="1">
          <cell r="J1">
            <v>1.7453292519943295E-2</v>
          </cell>
        </row>
      </sheetData>
      <sheetData sheetId="23028">
        <row r="1">
          <cell r="J1">
            <v>1.7453292519943295E-2</v>
          </cell>
        </row>
      </sheetData>
      <sheetData sheetId="23029">
        <row r="1">
          <cell r="J1">
            <v>1.7453292519943295E-2</v>
          </cell>
        </row>
      </sheetData>
      <sheetData sheetId="23030"/>
      <sheetData sheetId="23031">
        <row r="1">
          <cell r="J1">
            <v>1.7453292519943295E-2</v>
          </cell>
        </row>
      </sheetData>
      <sheetData sheetId="23032">
        <row r="1">
          <cell r="J1">
            <v>1.7453292519943295E-2</v>
          </cell>
        </row>
      </sheetData>
      <sheetData sheetId="23033">
        <row r="1">
          <cell r="J1">
            <v>1.7453292519943295E-2</v>
          </cell>
        </row>
      </sheetData>
      <sheetData sheetId="23034">
        <row r="1">
          <cell r="J1">
            <v>1.7453292519943295E-2</v>
          </cell>
        </row>
      </sheetData>
      <sheetData sheetId="23035"/>
      <sheetData sheetId="23036"/>
      <sheetData sheetId="23037"/>
      <sheetData sheetId="23038"/>
      <sheetData sheetId="23039"/>
      <sheetData sheetId="23040"/>
      <sheetData sheetId="23041">
        <row r="1">
          <cell r="J1">
            <v>1.7453292519943295E-2</v>
          </cell>
        </row>
      </sheetData>
      <sheetData sheetId="23042">
        <row r="1">
          <cell r="J1">
            <v>1.7453292519943295E-2</v>
          </cell>
        </row>
      </sheetData>
      <sheetData sheetId="23043">
        <row r="1">
          <cell r="J1">
            <v>1.7453292519943295E-2</v>
          </cell>
        </row>
      </sheetData>
      <sheetData sheetId="23044">
        <row r="1">
          <cell r="J1">
            <v>1.7453292519943295E-2</v>
          </cell>
        </row>
      </sheetData>
      <sheetData sheetId="23045">
        <row r="1">
          <cell r="J1">
            <v>1.7453292519943295E-2</v>
          </cell>
        </row>
      </sheetData>
      <sheetData sheetId="23046">
        <row r="1">
          <cell r="J1">
            <v>1.7453292519943295E-2</v>
          </cell>
        </row>
      </sheetData>
      <sheetData sheetId="23047" refreshError="1"/>
      <sheetData sheetId="23048">
        <row r="1">
          <cell r="J1">
            <v>1.7453292519943295E-2</v>
          </cell>
        </row>
      </sheetData>
      <sheetData sheetId="23049" refreshError="1"/>
      <sheetData sheetId="23050">
        <row r="1">
          <cell r="J1">
            <v>1.7453292519943295E-2</v>
          </cell>
        </row>
      </sheetData>
      <sheetData sheetId="23051">
        <row r="1">
          <cell r="J1">
            <v>1.7453292519943295E-2</v>
          </cell>
        </row>
      </sheetData>
      <sheetData sheetId="23052" refreshError="1"/>
      <sheetData sheetId="23053" refreshError="1"/>
      <sheetData sheetId="23054">
        <row r="1">
          <cell r="J1">
            <v>1.7453292519943295E-2</v>
          </cell>
        </row>
      </sheetData>
      <sheetData sheetId="23055">
        <row r="1">
          <cell r="J1">
            <v>1.7453292519943295E-2</v>
          </cell>
        </row>
      </sheetData>
      <sheetData sheetId="23056">
        <row r="1">
          <cell r="J1">
            <v>1.7453292519943295E-2</v>
          </cell>
        </row>
      </sheetData>
      <sheetData sheetId="23057" refreshError="1"/>
      <sheetData sheetId="23058">
        <row r="1">
          <cell r="J1">
            <v>1.7453292519943295E-2</v>
          </cell>
        </row>
      </sheetData>
      <sheetData sheetId="23059">
        <row r="1">
          <cell r="J1">
            <v>1.7453292519943295E-2</v>
          </cell>
        </row>
      </sheetData>
      <sheetData sheetId="23060">
        <row r="1">
          <cell r="J1">
            <v>1.7453292519943295E-2</v>
          </cell>
        </row>
      </sheetData>
      <sheetData sheetId="23061" refreshError="1"/>
      <sheetData sheetId="23062" refreshError="1"/>
      <sheetData sheetId="23063">
        <row r="1">
          <cell r="J1">
            <v>1.7453292519943295E-2</v>
          </cell>
        </row>
      </sheetData>
      <sheetData sheetId="23064">
        <row r="1">
          <cell r="J1">
            <v>1.7453292519943295E-2</v>
          </cell>
        </row>
      </sheetData>
      <sheetData sheetId="23065">
        <row r="1">
          <cell r="J1">
            <v>1.7453292519943295E-2</v>
          </cell>
        </row>
      </sheetData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>
        <row r="1">
          <cell r="J1">
            <v>1.7453292519943295E-2</v>
          </cell>
        </row>
      </sheetData>
      <sheetData sheetId="23072">
        <row r="1">
          <cell r="J1">
            <v>1.7453292519943295E-2</v>
          </cell>
        </row>
      </sheetData>
      <sheetData sheetId="23073">
        <row r="1">
          <cell r="J1">
            <v>1.7453292519943295E-2</v>
          </cell>
        </row>
      </sheetData>
      <sheetData sheetId="23074">
        <row r="1">
          <cell r="J1">
            <v>1.7453292519943295E-2</v>
          </cell>
        </row>
      </sheetData>
      <sheetData sheetId="23075">
        <row r="1">
          <cell r="J1">
            <v>1.7453292519943295E-2</v>
          </cell>
        </row>
      </sheetData>
      <sheetData sheetId="23076" refreshError="1"/>
      <sheetData sheetId="23077" refreshError="1"/>
      <sheetData sheetId="23078">
        <row r="1">
          <cell r="J1">
            <v>1.7453292519943295E-2</v>
          </cell>
        </row>
      </sheetData>
      <sheetData sheetId="23079">
        <row r="1">
          <cell r="J1">
            <v>1.7453292519943295E-2</v>
          </cell>
        </row>
      </sheetData>
      <sheetData sheetId="23080">
        <row r="1">
          <cell r="J1">
            <v>1.7453292519943295E-2</v>
          </cell>
        </row>
      </sheetData>
      <sheetData sheetId="23081"/>
      <sheetData sheetId="23082">
        <row r="1">
          <cell r="J1">
            <v>1.7453292519943295E-2</v>
          </cell>
        </row>
      </sheetData>
      <sheetData sheetId="23083">
        <row r="1">
          <cell r="J1">
            <v>1.7453292519943295E-2</v>
          </cell>
        </row>
      </sheetData>
      <sheetData sheetId="23084">
        <row r="1">
          <cell r="J1">
            <v>1.7453292519943295E-2</v>
          </cell>
        </row>
      </sheetData>
      <sheetData sheetId="23085"/>
      <sheetData sheetId="23086">
        <row r="1">
          <cell r="J1">
            <v>1.7453292519943295E-2</v>
          </cell>
        </row>
      </sheetData>
      <sheetData sheetId="23087">
        <row r="1">
          <cell r="J1">
            <v>1.7453292519943295E-2</v>
          </cell>
        </row>
      </sheetData>
      <sheetData sheetId="23088">
        <row r="1">
          <cell r="J1">
            <v>1.7453292519943295E-2</v>
          </cell>
        </row>
      </sheetData>
      <sheetData sheetId="23089">
        <row r="1">
          <cell r="J1">
            <v>1.7453292519943295E-2</v>
          </cell>
        </row>
      </sheetData>
      <sheetData sheetId="23090">
        <row r="1">
          <cell r="J1">
            <v>1.7453292519943295E-2</v>
          </cell>
        </row>
      </sheetData>
      <sheetData sheetId="23091">
        <row r="1">
          <cell r="J1">
            <v>1.7453292519943295E-2</v>
          </cell>
        </row>
      </sheetData>
      <sheetData sheetId="23092">
        <row r="1">
          <cell r="J1">
            <v>1.7453292519943295E-2</v>
          </cell>
        </row>
      </sheetData>
      <sheetData sheetId="23093" refreshError="1"/>
      <sheetData sheetId="23094" refreshError="1"/>
      <sheetData sheetId="23095">
        <row r="1">
          <cell r="J1">
            <v>1.7453292519943295E-2</v>
          </cell>
        </row>
      </sheetData>
      <sheetData sheetId="23096">
        <row r="1">
          <cell r="J1">
            <v>1.7453292519943295E-2</v>
          </cell>
        </row>
      </sheetData>
      <sheetData sheetId="23097">
        <row r="1">
          <cell r="J1">
            <v>1.7453292519943295E-2</v>
          </cell>
        </row>
      </sheetData>
      <sheetData sheetId="23098"/>
      <sheetData sheetId="23099"/>
      <sheetData sheetId="23100">
        <row r="1">
          <cell r="J1">
            <v>1.7453292519943295E-2</v>
          </cell>
        </row>
      </sheetData>
      <sheetData sheetId="23101" refreshError="1"/>
      <sheetData sheetId="23102" refreshError="1"/>
      <sheetData sheetId="23103">
        <row r="1">
          <cell r="J1">
            <v>1.7453292519943295E-2</v>
          </cell>
        </row>
      </sheetData>
      <sheetData sheetId="23104">
        <row r="1">
          <cell r="J1">
            <v>1.7453292519943295E-2</v>
          </cell>
        </row>
      </sheetData>
      <sheetData sheetId="23105" refreshError="1"/>
      <sheetData sheetId="23106">
        <row r="1">
          <cell r="J1">
            <v>1.7453292519943295E-2</v>
          </cell>
        </row>
      </sheetData>
      <sheetData sheetId="23107" refreshError="1"/>
      <sheetData sheetId="23108" refreshError="1"/>
      <sheetData sheetId="23109" refreshError="1"/>
      <sheetData sheetId="23110">
        <row r="1">
          <cell r="J1">
            <v>1.7453292519943295E-2</v>
          </cell>
        </row>
      </sheetData>
      <sheetData sheetId="23111">
        <row r="1">
          <cell r="J1">
            <v>1.7453292519943295E-2</v>
          </cell>
        </row>
      </sheetData>
      <sheetData sheetId="23112" refreshError="1"/>
      <sheetData sheetId="23113">
        <row r="1">
          <cell r="J1">
            <v>1.7453292519943295E-2</v>
          </cell>
        </row>
      </sheetData>
      <sheetData sheetId="23114">
        <row r="1">
          <cell r="J1">
            <v>1.7453292519943295E-2</v>
          </cell>
        </row>
      </sheetData>
      <sheetData sheetId="23115">
        <row r="1">
          <cell r="J1">
            <v>1.7453292519943295E-2</v>
          </cell>
        </row>
      </sheetData>
      <sheetData sheetId="23116" refreshError="1"/>
      <sheetData sheetId="23117" refreshError="1"/>
      <sheetData sheetId="23118" refreshError="1"/>
      <sheetData sheetId="23119" refreshError="1"/>
      <sheetData sheetId="23120">
        <row r="1">
          <cell r="J1">
            <v>1.7453292519943295E-2</v>
          </cell>
        </row>
      </sheetData>
      <sheetData sheetId="23121"/>
      <sheetData sheetId="23122">
        <row r="1">
          <cell r="J1">
            <v>1.7453292519943295E-2</v>
          </cell>
        </row>
      </sheetData>
      <sheetData sheetId="23123"/>
      <sheetData sheetId="23124"/>
      <sheetData sheetId="23125">
        <row r="1">
          <cell r="J1">
            <v>1.7453292519943295E-2</v>
          </cell>
        </row>
      </sheetData>
      <sheetData sheetId="23126">
        <row r="1">
          <cell r="J1">
            <v>1.7453292519943295E-2</v>
          </cell>
        </row>
      </sheetData>
      <sheetData sheetId="23127">
        <row r="1">
          <cell r="J1">
            <v>1.7453292519943295E-2</v>
          </cell>
        </row>
      </sheetData>
      <sheetData sheetId="23128">
        <row r="1">
          <cell r="J1">
            <v>1.7453292519943295E-2</v>
          </cell>
        </row>
      </sheetData>
      <sheetData sheetId="23129"/>
      <sheetData sheetId="23130">
        <row r="1">
          <cell r="J1">
            <v>1.7453292519943295E-2</v>
          </cell>
        </row>
      </sheetData>
      <sheetData sheetId="23131"/>
      <sheetData sheetId="23132"/>
      <sheetData sheetId="23133">
        <row r="1">
          <cell r="J1">
            <v>1.7453292519943295E-2</v>
          </cell>
        </row>
      </sheetData>
      <sheetData sheetId="23134">
        <row r="1">
          <cell r="J1">
            <v>1.7453292519943295E-2</v>
          </cell>
        </row>
      </sheetData>
      <sheetData sheetId="23135">
        <row r="1">
          <cell r="J1">
            <v>1.7453292519943295E-2</v>
          </cell>
        </row>
      </sheetData>
      <sheetData sheetId="23136">
        <row r="1">
          <cell r="J1">
            <v>1.7453292519943295E-2</v>
          </cell>
        </row>
      </sheetData>
      <sheetData sheetId="23137">
        <row r="1">
          <cell r="J1">
            <v>1.7453292519943295E-2</v>
          </cell>
        </row>
      </sheetData>
      <sheetData sheetId="23138"/>
      <sheetData sheetId="23139"/>
      <sheetData sheetId="23140" refreshError="1"/>
      <sheetData sheetId="23141" refreshError="1"/>
      <sheetData sheetId="23142">
        <row r="1">
          <cell r="J1">
            <v>1.7453292519943295E-2</v>
          </cell>
        </row>
      </sheetData>
      <sheetData sheetId="23143">
        <row r="1">
          <cell r="J1">
            <v>1.7453292519943295E-2</v>
          </cell>
        </row>
      </sheetData>
      <sheetData sheetId="23144" refreshError="1"/>
      <sheetData sheetId="23145">
        <row r="1">
          <cell r="J1">
            <v>1.7453292519943295E-2</v>
          </cell>
        </row>
      </sheetData>
      <sheetData sheetId="23146">
        <row r="1">
          <cell r="J1">
            <v>1.7453292519943295E-2</v>
          </cell>
        </row>
      </sheetData>
      <sheetData sheetId="23147">
        <row r="1">
          <cell r="J1">
            <v>1.7453292519943295E-2</v>
          </cell>
        </row>
      </sheetData>
      <sheetData sheetId="23148">
        <row r="1">
          <cell r="J1">
            <v>1.7453292519943295E-2</v>
          </cell>
        </row>
      </sheetData>
      <sheetData sheetId="23149" refreshError="1"/>
      <sheetData sheetId="23150">
        <row r="1">
          <cell r="J1">
            <v>1.7453292519943295E-2</v>
          </cell>
        </row>
      </sheetData>
      <sheetData sheetId="23151">
        <row r="1">
          <cell r="J1">
            <v>1.7453292519943295E-2</v>
          </cell>
        </row>
      </sheetData>
      <sheetData sheetId="23152">
        <row r="1">
          <cell r="J1">
            <v>1.7453292519943295E-2</v>
          </cell>
        </row>
      </sheetData>
      <sheetData sheetId="23153" refreshError="1"/>
      <sheetData sheetId="23154">
        <row r="1">
          <cell r="J1">
            <v>1.7453292519943295E-2</v>
          </cell>
        </row>
      </sheetData>
      <sheetData sheetId="23155">
        <row r="1">
          <cell r="J1">
            <v>1.7453292519943295E-2</v>
          </cell>
        </row>
      </sheetData>
      <sheetData sheetId="23156">
        <row r="1">
          <cell r="J1">
            <v>1.7453292519943295E-2</v>
          </cell>
        </row>
      </sheetData>
      <sheetData sheetId="23157" refreshError="1"/>
      <sheetData sheetId="23158">
        <row r="1">
          <cell r="J1">
            <v>1.7453292519943295E-2</v>
          </cell>
        </row>
      </sheetData>
      <sheetData sheetId="23159">
        <row r="1">
          <cell r="J1">
            <v>1.7453292519943295E-2</v>
          </cell>
        </row>
      </sheetData>
      <sheetData sheetId="23160" refreshError="1"/>
      <sheetData sheetId="23161" refreshError="1"/>
      <sheetData sheetId="23162" refreshError="1"/>
      <sheetData sheetId="23163" refreshError="1"/>
      <sheetData sheetId="23164">
        <row r="1">
          <cell r="J1">
            <v>1.7453292519943295E-2</v>
          </cell>
        </row>
      </sheetData>
      <sheetData sheetId="23165">
        <row r="1">
          <cell r="J1">
            <v>1.7453292519943295E-2</v>
          </cell>
        </row>
      </sheetData>
      <sheetData sheetId="23166" refreshError="1"/>
      <sheetData sheetId="23167">
        <row r="1">
          <cell r="J1">
            <v>1.7453292519943295E-2</v>
          </cell>
        </row>
      </sheetData>
      <sheetData sheetId="23168">
        <row r="1">
          <cell r="J1">
            <v>1.7453292519943295E-2</v>
          </cell>
        </row>
      </sheetData>
      <sheetData sheetId="23169">
        <row r="1">
          <cell r="J1">
            <v>1.7453292519943295E-2</v>
          </cell>
        </row>
      </sheetData>
      <sheetData sheetId="23170">
        <row r="1">
          <cell r="J1">
            <v>1.7453292519943295E-2</v>
          </cell>
        </row>
      </sheetData>
      <sheetData sheetId="23171"/>
      <sheetData sheetId="23172">
        <row r="1">
          <cell r="J1">
            <v>1.7453292519943295E-2</v>
          </cell>
        </row>
      </sheetData>
      <sheetData sheetId="23173">
        <row r="1">
          <cell r="J1">
            <v>1.7453292519943295E-2</v>
          </cell>
        </row>
      </sheetData>
      <sheetData sheetId="23174"/>
      <sheetData sheetId="23175">
        <row r="1">
          <cell r="J1">
            <v>1.7453292519943295E-2</v>
          </cell>
        </row>
      </sheetData>
      <sheetData sheetId="23176">
        <row r="1">
          <cell r="J1">
            <v>1.7453292519943295E-2</v>
          </cell>
        </row>
      </sheetData>
      <sheetData sheetId="23177">
        <row r="1">
          <cell r="J1">
            <v>1.7453292519943295E-2</v>
          </cell>
        </row>
      </sheetData>
      <sheetData sheetId="23178">
        <row r="1">
          <cell r="J1">
            <v>1.7453292519943295E-2</v>
          </cell>
        </row>
      </sheetData>
      <sheetData sheetId="23179"/>
      <sheetData sheetId="23180"/>
      <sheetData sheetId="23181"/>
      <sheetData sheetId="23182">
        <row r="1">
          <cell r="J1">
            <v>1.7453292519943295E-2</v>
          </cell>
        </row>
      </sheetData>
      <sheetData sheetId="23183">
        <row r="1">
          <cell r="J1">
            <v>1.7453292519943295E-2</v>
          </cell>
        </row>
      </sheetData>
      <sheetData sheetId="23184">
        <row r="1">
          <cell r="J1">
            <v>1.7453292519943295E-2</v>
          </cell>
        </row>
      </sheetData>
      <sheetData sheetId="23185">
        <row r="1">
          <cell r="J1">
            <v>1.7453292519943295E-2</v>
          </cell>
        </row>
      </sheetData>
      <sheetData sheetId="23186">
        <row r="1">
          <cell r="J1">
            <v>1.7453292519943295E-2</v>
          </cell>
        </row>
      </sheetData>
      <sheetData sheetId="23187"/>
      <sheetData sheetId="23188" refreshError="1"/>
      <sheetData sheetId="23189" refreshError="1"/>
      <sheetData sheetId="23190">
        <row r="1">
          <cell r="J1">
            <v>1.7453292519943295E-2</v>
          </cell>
        </row>
      </sheetData>
      <sheetData sheetId="23191" refreshError="1"/>
      <sheetData sheetId="23192" refreshError="1"/>
      <sheetData sheetId="23193" refreshError="1"/>
      <sheetData sheetId="23194">
        <row r="1">
          <cell r="J1">
            <v>1.7453292519943295E-2</v>
          </cell>
        </row>
      </sheetData>
      <sheetData sheetId="23195">
        <row r="1">
          <cell r="J1">
            <v>1.7453292519943295E-2</v>
          </cell>
        </row>
      </sheetData>
      <sheetData sheetId="23196" refreshError="1"/>
      <sheetData sheetId="23197" refreshError="1"/>
      <sheetData sheetId="23198" refreshError="1"/>
      <sheetData sheetId="23199" refreshError="1"/>
      <sheetData sheetId="23200">
        <row r="1">
          <cell r="J1">
            <v>1.7453292519943295E-2</v>
          </cell>
        </row>
      </sheetData>
      <sheetData sheetId="23201">
        <row r="1">
          <cell r="J1">
            <v>1.7453292519943295E-2</v>
          </cell>
        </row>
      </sheetData>
      <sheetData sheetId="23202">
        <row r="1">
          <cell r="J1">
            <v>1.7453292519943295E-2</v>
          </cell>
        </row>
      </sheetData>
      <sheetData sheetId="23203" refreshError="1"/>
      <sheetData sheetId="23204">
        <row r="1">
          <cell r="J1">
            <v>1.7453292519943295E-2</v>
          </cell>
        </row>
      </sheetData>
      <sheetData sheetId="23205">
        <row r="1">
          <cell r="J1">
            <v>1.7453292519943295E-2</v>
          </cell>
        </row>
      </sheetData>
      <sheetData sheetId="23206">
        <row r="1">
          <cell r="J1">
            <v>1.7453292519943295E-2</v>
          </cell>
        </row>
      </sheetData>
      <sheetData sheetId="23207">
        <row r="1">
          <cell r="J1">
            <v>1.7453292519943295E-2</v>
          </cell>
        </row>
      </sheetData>
      <sheetData sheetId="23208"/>
      <sheetData sheetId="23209">
        <row r="1">
          <cell r="J1">
            <v>1.7453292519943295E-2</v>
          </cell>
        </row>
      </sheetData>
      <sheetData sheetId="23210">
        <row r="1">
          <cell r="J1">
            <v>1.7453292519943295E-2</v>
          </cell>
        </row>
      </sheetData>
      <sheetData sheetId="23211">
        <row r="1">
          <cell r="J1">
            <v>1.7453292519943295E-2</v>
          </cell>
        </row>
      </sheetData>
      <sheetData sheetId="23212"/>
      <sheetData sheetId="23213">
        <row r="1">
          <cell r="J1">
            <v>1.7453292519943295E-2</v>
          </cell>
        </row>
      </sheetData>
      <sheetData sheetId="23214">
        <row r="1">
          <cell r="J1">
            <v>1.7453292519943295E-2</v>
          </cell>
        </row>
      </sheetData>
      <sheetData sheetId="23215">
        <row r="1">
          <cell r="J1">
            <v>1.7453292519943295E-2</v>
          </cell>
        </row>
      </sheetData>
      <sheetData sheetId="23216">
        <row r="1">
          <cell r="J1">
            <v>1.7453292519943295E-2</v>
          </cell>
        </row>
      </sheetData>
      <sheetData sheetId="23217">
        <row r="1">
          <cell r="J1">
            <v>1.7453292519943295E-2</v>
          </cell>
        </row>
      </sheetData>
      <sheetData sheetId="23218">
        <row r="1">
          <cell r="J1">
            <v>1.7453292519943295E-2</v>
          </cell>
        </row>
      </sheetData>
      <sheetData sheetId="23219">
        <row r="1">
          <cell r="J1">
            <v>1.7453292519943295E-2</v>
          </cell>
        </row>
      </sheetData>
      <sheetData sheetId="23220"/>
      <sheetData sheetId="23221"/>
      <sheetData sheetId="23222">
        <row r="1">
          <cell r="J1">
            <v>1.7453292519943295E-2</v>
          </cell>
        </row>
      </sheetData>
      <sheetData sheetId="23223">
        <row r="1">
          <cell r="J1">
            <v>1.7453292519943295E-2</v>
          </cell>
        </row>
      </sheetData>
      <sheetData sheetId="23224">
        <row r="1">
          <cell r="J1">
            <v>1.7453292519943295E-2</v>
          </cell>
        </row>
      </sheetData>
      <sheetData sheetId="23225"/>
      <sheetData sheetId="23226">
        <row r="1">
          <cell r="J1">
            <v>1.7453292519943295E-2</v>
          </cell>
        </row>
      </sheetData>
      <sheetData sheetId="23227">
        <row r="1">
          <cell r="J1">
            <v>1.7453292519943295E-2</v>
          </cell>
        </row>
      </sheetData>
      <sheetData sheetId="23228">
        <row r="1">
          <cell r="J1">
            <v>1.7453292519943295E-2</v>
          </cell>
        </row>
      </sheetData>
      <sheetData sheetId="23229" refreshError="1"/>
      <sheetData sheetId="23230">
        <row r="1">
          <cell r="J1">
            <v>1.7453292519943295E-2</v>
          </cell>
        </row>
      </sheetData>
      <sheetData sheetId="23231">
        <row r="1">
          <cell r="J1">
            <v>1.7453292519943295E-2</v>
          </cell>
        </row>
      </sheetData>
      <sheetData sheetId="23232" refreshError="1"/>
      <sheetData sheetId="23233" refreshError="1"/>
      <sheetData sheetId="23234">
        <row r="1">
          <cell r="J1">
            <v>1.7453292519943295E-2</v>
          </cell>
        </row>
      </sheetData>
      <sheetData sheetId="23235">
        <row r="1">
          <cell r="J1">
            <v>1.7453292519943295E-2</v>
          </cell>
        </row>
      </sheetData>
      <sheetData sheetId="23236">
        <row r="1">
          <cell r="J1">
            <v>1.7453292519943295E-2</v>
          </cell>
        </row>
      </sheetData>
      <sheetData sheetId="23237">
        <row r="1">
          <cell r="J1">
            <v>1.7453292519943295E-2</v>
          </cell>
        </row>
      </sheetData>
      <sheetData sheetId="23238" refreshError="1"/>
      <sheetData sheetId="23239">
        <row r="1">
          <cell r="J1">
            <v>1.7453292519943295E-2</v>
          </cell>
        </row>
      </sheetData>
      <sheetData sheetId="23240" refreshError="1"/>
      <sheetData sheetId="23241" refreshError="1"/>
      <sheetData sheetId="23242">
        <row r="1">
          <cell r="J1">
            <v>1.7453292519943295E-2</v>
          </cell>
        </row>
      </sheetData>
      <sheetData sheetId="23243">
        <row r="1">
          <cell r="J1">
            <v>1.7453292519943295E-2</v>
          </cell>
        </row>
      </sheetData>
      <sheetData sheetId="23244">
        <row r="1">
          <cell r="J1">
            <v>1.7453292519943295E-2</v>
          </cell>
        </row>
      </sheetData>
      <sheetData sheetId="23245">
        <row r="1">
          <cell r="J1">
            <v>1.7453292519943295E-2</v>
          </cell>
        </row>
      </sheetData>
      <sheetData sheetId="23246" refreshError="1"/>
      <sheetData sheetId="23247"/>
      <sheetData sheetId="23248" refreshError="1"/>
      <sheetData sheetId="23249" refreshError="1"/>
      <sheetData sheetId="23250">
        <row r="1">
          <cell r="J1">
            <v>1.7453292519943295E-2</v>
          </cell>
        </row>
      </sheetData>
      <sheetData sheetId="23251">
        <row r="1">
          <cell r="J1">
            <v>1.7453292519943295E-2</v>
          </cell>
        </row>
      </sheetData>
      <sheetData sheetId="23252">
        <row r="1">
          <cell r="J1">
            <v>1.7453292519943295E-2</v>
          </cell>
        </row>
      </sheetData>
      <sheetData sheetId="23253">
        <row r="1">
          <cell r="J1">
            <v>1.7453292519943295E-2</v>
          </cell>
        </row>
      </sheetData>
      <sheetData sheetId="23254">
        <row r="1">
          <cell r="J1">
            <v>1.7453292519943295E-2</v>
          </cell>
        </row>
      </sheetData>
      <sheetData sheetId="23255">
        <row r="1">
          <cell r="J1">
            <v>1.7453292519943295E-2</v>
          </cell>
        </row>
      </sheetData>
      <sheetData sheetId="23256">
        <row r="1">
          <cell r="J1">
            <v>1.7453292519943295E-2</v>
          </cell>
        </row>
      </sheetData>
      <sheetData sheetId="23257">
        <row r="1">
          <cell r="J1">
            <v>1.7453292519943295E-2</v>
          </cell>
        </row>
      </sheetData>
      <sheetData sheetId="23258" refreshError="1"/>
      <sheetData sheetId="23259">
        <row r="1">
          <cell r="J1">
            <v>1.7453292519943295E-2</v>
          </cell>
        </row>
      </sheetData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>
        <row r="1">
          <cell r="J1">
            <v>1.7453292519943295E-2</v>
          </cell>
        </row>
      </sheetData>
      <sheetData sheetId="23266">
        <row r="1">
          <cell r="J1">
            <v>1.7453292519943295E-2</v>
          </cell>
        </row>
      </sheetData>
      <sheetData sheetId="23267">
        <row r="1">
          <cell r="J1">
            <v>1.7453292519943295E-2</v>
          </cell>
        </row>
      </sheetData>
      <sheetData sheetId="23268"/>
      <sheetData sheetId="23269">
        <row r="1">
          <cell r="J1">
            <v>1.7453292519943295E-2</v>
          </cell>
        </row>
      </sheetData>
      <sheetData sheetId="23270">
        <row r="1">
          <cell r="J1">
            <v>1.7453292519943295E-2</v>
          </cell>
        </row>
      </sheetData>
      <sheetData sheetId="23271">
        <row r="1">
          <cell r="J1">
            <v>1.7453292519943295E-2</v>
          </cell>
        </row>
      </sheetData>
      <sheetData sheetId="23272"/>
      <sheetData sheetId="23273">
        <row r="1">
          <cell r="J1">
            <v>1.7453292519943295E-2</v>
          </cell>
        </row>
      </sheetData>
      <sheetData sheetId="23274"/>
      <sheetData sheetId="23275"/>
      <sheetData sheetId="23276">
        <row r="1">
          <cell r="J1">
            <v>1.7453292519943295E-2</v>
          </cell>
        </row>
      </sheetData>
      <sheetData sheetId="23277">
        <row r="1">
          <cell r="J1">
            <v>1.7453292519943295E-2</v>
          </cell>
        </row>
      </sheetData>
      <sheetData sheetId="23278">
        <row r="1">
          <cell r="J1">
            <v>1.7453292519943295E-2</v>
          </cell>
        </row>
      </sheetData>
      <sheetData sheetId="23279">
        <row r="1">
          <cell r="J1">
            <v>1.7453292519943295E-2</v>
          </cell>
        </row>
      </sheetData>
      <sheetData sheetId="23280">
        <row r="1">
          <cell r="J1">
            <v>1.7453292519943295E-2</v>
          </cell>
        </row>
      </sheetData>
      <sheetData sheetId="23281">
        <row r="1">
          <cell r="J1">
            <v>1.7453292519943295E-2</v>
          </cell>
        </row>
      </sheetData>
      <sheetData sheetId="23282">
        <row r="1">
          <cell r="J1">
            <v>1.7453292519943295E-2</v>
          </cell>
        </row>
      </sheetData>
      <sheetData sheetId="23283"/>
      <sheetData sheetId="23284"/>
      <sheetData sheetId="23285">
        <row r="1">
          <cell r="J1">
            <v>1.7453292519943295E-2</v>
          </cell>
        </row>
      </sheetData>
      <sheetData sheetId="23286" refreshError="1"/>
      <sheetData sheetId="23287">
        <row r="1">
          <cell r="J1">
            <v>1.7453292519943295E-2</v>
          </cell>
        </row>
      </sheetData>
      <sheetData sheetId="23288" refreshError="1"/>
      <sheetData sheetId="23289" refreshError="1"/>
      <sheetData sheetId="23290">
        <row r="1">
          <cell r="J1">
            <v>1.7453292519943295E-2</v>
          </cell>
        </row>
      </sheetData>
      <sheetData sheetId="23291">
        <row r="1">
          <cell r="J1">
            <v>1.7453292519943295E-2</v>
          </cell>
        </row>
      </sheetData>
      <sheetData sheetId="23292">
        <row r="1">
          <cell r="J1">
            <v>1.7453292519943295E-2</v>
          </cell>
        </row>
      </sheetData>
      <sheetData sheetId="23293">
        <row r="1">
          <cell r="J1">
            <v>1.7453292519943295E-2</v>
          </cell>
        </row>
      </sheetData>
      <sheetData sheetId="23294">
        <row r="1">
          <cell r="J1">
            <v>1.7453292519943295E-2</v>
          </cell>
        </row>
      </sheetData>
      <sheetData sheetId="23295" refreshError="1"/>
      <sheetData sheetId="23296"/>
      <sheetData sheetId="23297" refreshError="1"/>
      <sheetData sheetId="23298" refreshError="1"/>
      <sheetData sheetId="23299">
        <row r="1">
          <cell r="J1">
            <v>1.7453292519943295E-2</v>
          </cell>
        </row>
      </sheetData>
      <sheetData sheetId="23300">
        <row r="1">
          <cell r="J1">
            <v>1.7453292519943295E-2</v>
          </cell>
        </row>
      </sheetData>
      <sheetData sheetId="23301">
        <row r="1">
          <cell r="J1">
            <v>1.7453292519943295E-2</v>
          </cell>
        </row>
      </sheetData>
      <sheetData sheetId="23302" refreshError="1"/>
      <sheetData sheetId="23303" refreshError="1"/>
      <sheetData sheetId="23304" refreshError="1"/>
      <sheetData sheetId="23305">
        <row r="1">
          <cell r="J1">
            <v>1.7453292519943295E-2</v>
          </cell>
        </row>
      </sheetData>
      <sheetData sheetId="23306">
        <row r="1">
          <cell r="J1">
            <v>1.7453292519943295E-2</v>
          </cell>
        </row>
      </sheetData>
      <sheetData sheetId="23307"/>
      <sheetData sheetId="23308">
        <row r="1">
          <cell r="J1">
            <v>1.7453292519943295E-2</v>
          </cell>
        </row>
      </sheetData>
      <sheetData sheetId="23309">
        <row r="1">
          <cell r="J1">
            <v>1.7453292519943295E-2</v>
          </cell>
        </row>
      </sheetData>
      <sheetData sheetId="23310">
        <row r="1">
          <cell r="J1">
            <v>1.7453292519943295E-2</v>
          </cell>
        </row>
      </sheetData>
      <sheetData sheetId="23311"/>
      <sheetData sheetId="23312"/>
      <sheetData sheetId="23313">
        <row r="1">
          <cell r="J1">
            <v>1.7453292519943295E-2</v>
          </cell>
        </row>
      </sheetData>
      <sheetData sheetId="23314">
        <row r="1">
          <cell r="J1">
            <v>1.7453292519943295E-2</v>
          </cell>
        </row>
      </sheetData>
      <sheetData sheetId="23315">
        <row r="1">
          <cell r="J1">
            <v>1.7453292519943295E-2</v>
          </cell>
        </row>
      </sheetData>
      <sheetData sheetId="23316"/>
      <sheetData sheetId="23317"/>
      <sheetData sheetId="23318">
        <row r="1">
          <cell r="J1">
            <v>1.7453292519943295E-2</v>
          </cell>
        </row>
      </sheetData>
      <sheetData sheetId="23319">
        <row r="1">
          <cell r="J1">
            <v>1.7453292519943295E-2</v>
          </cell>
        </row>
      </sheetData>
      <sheetData sheetId="23320">
        <row r="1">
          <cell r="J1">
            <v>1.7453292519943295E-2</v>
          </cell>
        </row>
      </sheetData>
      <sheetData sheetId="23321">
        <row r="1">
          <cell r="J1">
            <v>1.7453292519943295E-2</v>
          </cell>
        </row>
      </sheetData>
      <sheetData sheetId="23322">
        <row r="1">
          <cell r="J1">
            <v>1.7453292519943295E-2</v>
          </cell>
        </row>
      </sheetData>
      <sheetData sheetId="23323">
        <row r="1">
          <cell r="J1">
            <v>1.7453292519943295E-2</v>
          </cell>
        </row>
      </sheetData>
      <sheetData sheetId="23324">
        <row r="1">
          <cell r="J1">
            <v>1.7453292519943295E-2</v>
          </cell>
        </row>
      </sheetData>
      <sheetData sheetId="23325">
        <row r="1">
          <cell r="J1">
            <v>1.7453292519943295E-2</v>
          </cell>
        </row>
      </sheetData>
      <sheetData sheetId="23326">
        <row r="1">
          <cell r="J1">
            <v>1.7453292519943295E-2</v>
          </cell>
        </row>
      </sheetData>
      <sheetData sheetId="23327" refreshError="1"/>
      <sheetData sheetId="23328">
        <row r="1">
          <cell r="J1">
            <v>1.7453292519943295E-2</v>
          </cell>
        </row>
      </sheetData>
      <sheetData sheetId="23329" refreshError="1"/>
      <sheetData sheetId="23330">
        <row r="1">
          <cell r="J1">
            <v>1.7453292519943295E-2</v>
          </cell>
        </row>
      </sheetData>
      <sheetData sheetId="23331">
        <row r="1">
          <cell r="J1">
            <v>1.7453292519943295E-2</v>
          </cell>
        </row>
      </sheetData>
      <sheetData sheetId="23332" refreshError="1"/>
      <sheetData sheetId="23333">
        <row r="1">
          <cell r="J1">
            <v>1.7453292519943295E-2</v>
          </cell>
        </row>
      </sheetData>
      <sheetData sheetId="23334" refreshError="1"/>
      <sheetData sheetId="23335" refreshError="1"/>
      <sheetData sheetId="23336">
        <row r="1">
          <cell r="J1">
            <v>1.7453292519943295E-2</v>
          </cell>
        </row>
      </sheetData>
      <sheetData sheetId="23337">
        <row r="1">
          <cell r="J1">
            <v>1.7453292519943295E-2</v>
          </cell>
        </row>
      </sheetData>
      <sheetData sheetId="23338" refreshError="1"/>
      <sheetData sheetId="23339" refreshError="1"/>
      <sheetData sheetId="23340" refreshError="1"/>
      <sheetData sheetId="23341" refreshError="1"/>
      <sheetData sheetId="23342">
        <row r="1">
          <cell r="J1">
            <v>1.7453292519943295E-2</v>
          </cell>
        </row>
      </sheetData>
      <sheetData sheetId="23343">
        <row r="1">
          <cell r="J1">
            <v>1.7453292519943295E-2</v>
          </cell>
        </row>
      </sheetData>
      <sheetData sheetId="23344">
        <row r="1">
          <cell r="J1">
            <v>1.7453292519943295E-2</v>
          </cell>
        </row>
      </sheetData>
      <sheetData sheetId="23345">
        <row r="1">
          <cell r="J1">
            <v>1.7453292519943295E-2</v>
          </cell>
        </row>
      </sheetData>
      <sheetData sheetId="23346">
        <row r="1">
          <cell r="J1">
            <v>1.7453292519943295E-2</v>
          </cell>
        </row>
      </sheetData>
      <sheetData sheetId="23347">
        <row r="1">
          <cell r="J1">
            <v>1.7453292519943295E-2</v>
          </cell>
        </row>
      </sheetData>
      <sheetData sheetId="23348">
        <row r="1">
          <cell r="J1">
            <v>1.7453292519943295E-2</v>
          </cell>
        </row>
      </sheetData>
      <sheetData sheetId="23349">
        <row r="1">
          <cell r="J1">
            <v>1.7453292519943295E-2</v>
          </cell>
        </row>
      </sheetData>
      <sheetData sheetId="23350"/>
      <sheetData sheetId="23351">
        <row r="1">
          <cell r="J1">
            <v>1.7453292519943295E-2</v>
          </cell>
        </row>
      </sheetData>
      <sheetData sheetId="23352">
        <row r="1">
          <cell r="J1">
            <v>1.7453292519943295E-2</v>
          </cell>
        </row>
      </sheetData>
      <sheetData sheetId="23353">
        <row r="1">
          <cell r="J1">
            <v>1.7453292519943295E-2</v>
          </cell>
        </row>
      </sheetData>
      <sheetData sheetId="23354">
        <row r="1">
          <cell r="J1">
            <v>1.7453292519943295E-2</v>
          </cell>
        </row>
      </sheetData>
      <sheetData sheetId="23355">
        <row r="1">
          <cell r="J1">
            <v>1.7453292519943295E-2</v>
          </cell>
        </row>
      </sheetData>
      <sheetData sheetId="23356"/>
      <sheetData sheetId="23357">
        <row r="1">
          <cell r="J1">
            <v>1.7453292519943295E-2</v>
          </cell>
        </row>
      </sheetData>
      <sheetData sheetId="23358">
        <row r="1">
          <cell r="J1">
            <v>1.7453292519943295E-2</v>
          </cell>
        </row>
      </sheetData>
      <sheetData sheetId="23359">
        <row r="1">
          <cell r="J1">
            <v>1.7453292519943295E-2</v>
          </cell>
        </row>
      </sheetData>
      <sheetData sheetId="23360">
        <row r="1">
          <cell r="J1">
            <v>1.7453292519943295E-2</v>
          </cell>
        </row>
      </sheetData>
      <sheetData sheetId="23361">
        <row r="1">
          <cell r="J1">
            <v>1.7453292519943295E-2</v>
          </cell>
        </row>
      </sheetData>
      <sheetData sheetId="23362"/>
      <sheetData sheetId="23363">
        <row r="1">
          <cell r="J1">
            <v>1.7453292519943295E-2</v>
          </cell>
        </row>
      </sheetData>
      <sheetData sheetId="23364">
        <row r="1">
          <cell r="J1">
            <v>1.7453292519943295E-2</v>
          </cell>
        </row>
      </sheetData>
      <sheetData sheetId="23365">
        <row r="1">
          <cell r="J1">
            <v>1.7453292519943295E-2</v>
          </cell>
        </row>
      </sheetData>
      <sheetData sheetId="23366" refreshError="1"/>
      <sheetData sheetId="23367">
        <row r="1">
          <cell r="J1">
            <v>1.7453292519943295E-2</v>
          </cell>
        </row>
      </sheetData>
      <sheetData sheetId="23368" refreshError="1"/>
      <sheetData sheetId="23369">
        <row r="1">
          <cell r="J1">
            <v>1.7453292519943295E-2</v>
          </cell>
        </row>
      </sheetData>
      <sheetData sheetId="23370">
        <row r="1">
          <cell r="J1">
            <v>1.7453292519943295E-2</v>
          </cell>
        </row>
      </sheetData>
      <sheetData sheetId="23371" refreshError="1"/>
      <sheetData sheetId="23372">
        <row r="1">
          <cell r="J1">
            <v>1.7453292519943295E-2</v>
          </cell>
        </row>
      </sheetData>
      <sheetData sheetId="23373"/>
      <sheetData sheetId="23374">
        <row r="1">
          <cell r="J1">
            <v>1.7453292519943295E-2</v>
          </cell>
        </row>
      </sheetData>
      <sheetData sheetId="23375" refreshError="1"/>
      <sheetData sheetId="23376" refreshError="1"/>
      <sheetData sheetId="23377" refreshError="1"/>
      <sheetData sheetId="23378" refreshError="1"/>
      <sheetData sheetId="23379">
        <row r="1">
          <cell r="J1">
            <v>1.7453292519943295E-2</v>
          </cell>
        </row>
      </sheetData>
      <sheetData sheetId="23380">
        <row r="1">
          <cell r="J1">
            <v>1.7453292519943295E-2</v>
          </cell>
        </row>
      </sheetData>
      <sheetData sheetId="23381">
        <row r="1">
          <cell r="J1">
            <v>1.7453292519943295E-2</v>
          </cell>
        </row>
      </sheetData>
      <sheetData sheetId="23382">
        <row r="1">
          <cell r="J1">
            <v>1.7453292519943295E-2</v>
          </cell>
        </row>
      </sheetData>
      <sheetData sheetId="23383">
        <row r="1">
          <cell r="J1">
            <v>1.7453292519943295E-2</v>
          </cell>
        </row>
      </sheetData>
      <sheetData sheetId="23384">
        <row r="1">
          <cell r="J1">
            <v>1.7453292519943295E-2</v>
          </cell>
        </row>
      </sheetData>
      <sheetData sheetId="23385">
        <row r="1">
          <cell r="J1">
            <v>1.7453292519943295E-2</v>
          </cell>
        </row>
      </sheetData>
      <sheetData sheetId="23386">
        <row r="1">
          <cell r="J1">
            <v>1.7453292519943295E-2</v>
          </cell>
        </row>
      </sheetData>
      <sheetData sheetId="23387"/>
      <sheetData sheetId="23388">
        <row r="1">
          <cell r="J1">
            <v>1.7453292519943295E-2</v>
          </cell>
        </row>
      </sheetData>
      <sheetData sheetId="23389"/>
      <sheetData sheetId="23390">
        <row r="1">
          <cell r="J1">
            <v>1.7453292519943295E-2</v>
          </cell>
        </row>
      </sheetData>
      <sheetData sheetId="23391"/>
      <sheetData sheetId="23392"/>
      <sheetData sheetId="23393"/>
      <sheetData sheetId="23394">
        <row r="1">
          <cell r="J1">
            <v>1.7453292519943295E-2</v>
          </cell>
        </row>
      </sheetData>
      <sheetData sheetId="23395">
        <row r="1">
          <cell r="J1">
            <v>1.7453292519943295E-2</v>
          </cell>
        </row>
      </sheetData>
      <sheetData sheetId="23396">
        <row r="1">
          <cell r="J1">
            <v>1.7453292519943295E-2</v>
          </cell>
        </row>
      </sheetData>
      <sheetData sheetId="23397">
        <row r="1">
          <cell r="J1">
            <v>1.7453292519943295E-2</v>
          </cell>
        </row>
      </sheetData>
      <sheetData sheetId="23398">
        <row r="1">
          <cell r="J1">
            <v>1.7453292519943295E-2</v>
          </cell>
        </row>
      </sheetData>
      <sheetData sheetId="23399">
        <row r="1">
          <cell r="J1">
            <v>1.7453292519943295E-2</v>
          </cell>
        </row>
      </sheetData>
      <sheetData sheetId="23400"/>
      <sheetData sheetId="23401"/>
      <sheetData sheetId="23402">
        <row r="1">
          <cell r="J1">
            <v>1.7453292519943295E-2</v>
          </cell>
        </row>
      </sheetData>
      <sheetData sheetId="23403">
        <row r="1">
          <cell r="J1">
            <v>1.7453292519943295E-2</v>
          </cell>
        </row>
      </sheetData>
      <sheetData sheetId="23404" refreshError="1"/>
      <sheetData sheetId="23405" refreshError="1"/>
      <sheetData sheetId="23406">
        <row r="1">
          <cell r="J1">
            <v>1.7453292519943295E-2</v>
          </cell>
        </row>
      </sheetData>
      <sheetData sheetId="23407">
        <row r="1">
          <cell r="J1">
            <v>1.7453292519943295E-2</v>
          </cell>
        </row>
      </sheetData>
      <sheetData sheetId="23408" refreshError="1"/>
      <sheetData sheetId="23409" refreshError="1"/>
      <sheetData sheetId="23410">
        <row r="1">
          <cell r="J1">
            <v>1.7453292519943295E-2</v>
          </cell>
        </row>
      </sheetData>
      <sheetData sheetId="23411">
        <row r="1">
          <cell r="J1">
            <v>1.7453292519943295E-2</v>
          </cell>
        </row>
      </sheetData>
      <sheetData sheetId="23412" refreshError="1"/>
      <sheetData sheetId="23413"/>
      <sheetData sheetId="23414" refreshError="1"/>
      <sheetData sheetId="23415" refreshError="1"/>
      <sheetData sheetId="23416">
        <row r="1">
          <cell r="J1">
            <v>1.7453292519943295E-2</v>
          </cell>
        </row>
      </sheetData>
      <sheetData sheetId="23417">
        <row r="1">
          <cell r="J1">
            <v>1.7453292519943295E-2</v>
          </cell>
        </row>
      </sheetData>
      <sheetData sheetId="23418">
        <row r="1">
          <cell r="J1">
            <v>1.7453292519943295E-2</v>
          </cell>
        </row>
      </sheetData>
      <sheetData sheetId="23419" refreshError="1"/>
      <sheetData sheetId="23420" refreshError="1"/>
      <sheetData sheetId="23421">
        <row r="1">
          <cell r="J1">
            <v>1.7453292519943295E-2</v>
          </cell>
        </row>
      </sheetData>
      <sheetData sheetId="23422">
        <row r="1">
          <cell r="J1">
            <v>1.7453292519943295E-2</v>
          </cell>
        </row>
      </sheetData>
      <sheetData sheetId="23423">
        <row r="1">
          <cell r="J1">
            <v>1.7453292519943295E-2</v>
          </cell>
        </row>
      </sheetData>
      <sheetData sheetId="23424" refreshError="1"/>
      <sheetData sheetId="23425" refreshError="1"/>
      <sheetData sheetId="23426" refreshError="1"/>
      <sheetData sheetId="23427">
        <row r="1">
          <cell r="J1">
            <v>1.7453292519943295E-2</v>
          </cell>
        </row>
      </sheetData>
      <sheetData sheetId="23428">
        <row r="1">
          <cell r="J1">
            <v>1.7453292519943295E-2</v>
          </cell>
        </row>
      </sheetData>
      <sheetData sheetId="23429" refreshError="1"/>
      <sheetData sheetId="23430" refreshError="1"/>
      <sheetData sheetId="23431">
        <row r="1">
          <cell r="J1">
            <v>1.7453292519943295E-2</v>
          </cell>
        </row>
      </sheetData>
      <sheetData sheetId="23432">
        <row r="1">
          <cell r="J1">
            <v>1.7453292519943295E-2</v>
          </cell>
        </row>
      </sheetData>
      <sheetData sheetId="23433" refreshError="1"/>
      <sheetData sheetId="23434">
        <row r="1">
          <cell r="J1">
            <v>1.7453292519943295E-2</v>
          </cell>
        </row>
      </sheetData>
      <sheetData sheetId="23435" refreshError="1"/>
      <sheetData sheetId="23436" refreshError="1"/>
      <sheetData sheetId="23437">
        <row r="1">
          <cell r="J1">
            <v>1.7453292519943295E-2</v>
          </cell>
        </row>
      </sheetData>
      <sheetData sheetId="23438" refreshError="1"/>
      <sheetData sheetId="23439">
        <row r="1">
          <cell r="J1">
            <v>1.7453292519943295E-2</v>
          </cell>
        </row>
      </sheetData>
      <sheetData sheetId="23440">
        <row r="1">
          <cell r="J1">
            <v>1.7453292519943295E-2</v>
          </cell>
        </row>
      </sheetData>
      <sheetData sheetId="23441" refreshError="1"/>
      <sheetData sheetId="23442" refreshError="1"/>
      <sheetData sheetId="23443">
        <row r="1">
          <cell r="J1">
            <v>1.7453292519943295E-2</v>
          </cell>
        </row>
      </sheetData>
      <sheetData sheetId="23444">
        <row r="1">
          <cell r="J1">
            <v>1.7453292519943295E-2</v>
          </cell>
        </row>
      </sheetData>
      <sheetData sheetId="23445">
        <row r="1">
          <cell r="J1">
            <v>1.7453292519943295E-2</v>
          </cell>
        </row>
      </sheetData>
      <sheetData sheetId="23446">
        <row r="1">
          <cell r="J1">
            <v>1.7453292519943295E-2</v>
          </cell>
        </row>
      </sheetData>
      <sheetData sheetId="23447">
        <row r="1">
          <cell r="J1">
            <v>1.7453292519943295E-2</v>
          </cell>
        </row>
      </sheetData>
      <sheetData sheetId="23448" refreshError="1"/>
      <sheetData sheetId="23449" refreshError="1"/>
      <sheetData sheetId="23450">
        <row r="1">
          <cell r="J1">
            <v>1.7453292519943295E-2</v>
          </cell>
        </row>
      </sheetData>
      <sheetData sheetId="23451">
        <row r="1">
          <cell r="J1">
            <v>1.7453292519943295E-2</v>
          </cell>
        </row>
      </sheetData>
      <sheetData sheetId="23452">
        <row r="1">
          <cell r="J1">
            <v>1.7453292519943295E-2</v>
          </cell>
        </row>
      </sheetData>
      <sheetData sheetId="23453">
        <row r="1">
          <cell r="J1">
            <v>1.7453292519943295E-2</v>
          </cell>
        </row>
      </sheetData>
      <sheetData sheetId="23454" refreshError="1"/>
      <sheetData sheetId="23455"/>
      <sheetData sheetId="23456">
        <row r="1">
          <cell r="J1">
            <v>1.7453292519943295E-2</v>
          </cell>
        </row>
      </sheetData>
      <sheetData sheetId="23457" refreshError="1"/>
      <sheetData sheetId="23458" refreshError="1"/>
      <sheetData sheetId="23459">
        <row r="1">
          <cell r="J1">
            <v>1.7453292519943295E-2</v>
          </cell>
        </row>
      </sheetData>
      <sheetData sheetId="23460">
        <row r="1">
          <cell r="J1">
            <v>1.7453292519943295E-2</v>
          </cell>
        </row>
      </sheetData>
      <sheetData sheetId="23461">
        <row r="1">
          <cell r="J1">
            <v>1.7453292519943295E-2</v>
          </cell>
        </row>
      </sheetData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>
        <row r="1">
          <cell r="J1">
            <v>1.7453292519943295E-2</v>
          </cell>
        </row>
      </sheetData>
      <sheetData sheetId="23470">
        <row r="1">
          <cell r="J1">
            <v>1.7453292519943295E-2</v>
          </cell>
        </row>
      </sheetData>
      <sheetData sheetId="23471" refreshError="1"/>
      <sheetData sheetId="23472">
        <row r="1">
          <cell r="J1">
            <v>1.7453292519943295E-2</v>
          </cell>
        </row>
      </sheetData>
      <sheetData sheetId="23473">
        <row r="1">
          <cell r="J1">
            <v>1.7453292519943295E-2</v>
          </cell>
        </row>
      </sheetData>
      <sheetData sheetId="23474">
        <row r="1">
          <cell r="J1">
            <v>1.7453292519943295E-2</v>
          </cell>
        </row>
      </sheetData>
      <sheetData sheetId="23475" refreshError="1"/>
      <sheetData sheetId="23476" refreshError="1"/>
      <sheetData sheetId="23477">
        <row r="1">
          <cell r="J1">
            <v>1.7453292519943295E-2</v>
          </cell>
        </row>
      </sheetData>
      <sheetData sheetId="23478" refreshError="1"/>
      <sheetData sheetId="23479" refreshError="1"/>
      <sheetData sheetId="23480">
        <row r="1">
          <cell r="J1">
            <v>1.7453292519943295E-2</v>
          </cell>
        </row>
      </sheetData>
      <sheetData sheetId="23481">
        <row r="1">
          <cell r="J1">
            <v>1.7453292519943295E-2</v>
          </cell>
        </row>
      </sheetData>
      <sheetData sheetId="23482">
        <row r="1">
          <cell r="J1">
            <v>1.7453292519943295E-2</v>
          </cell>
        </row>
      </sheetData>
      <sheetData sheetId="23483">
        <row r="1">
          <cell r="J1">
            <v>1.7453292519943295E-2</v>
          </cell>
        </row>
      </sheetData>
      <sheetData sheetId="23484">
        <row r="1">
          <cell r="J1">
            <v>1.7453292519943295E-2</v>
          </cell>
        </row>
      </sheetData>
      <sheetData sheetId="23485"/>
      <sheetData sheetId="23486">
        <row r="1">
          <cell r="J1">
            <v>1.7453292519943295E-2</v>
          </cell>
        </row>
      </sheetData>
      <sheetData sheetId="23487">
        <row r="1">
          <cell r="J1">
            <v>1.7453292519943295E-2</v>
          </cell>
        </row>
      </sheetData>
      <sheetData sheetId="23488">
        <row r="1">
          <cell r="J1">
            <v>1.7453292519943295E-2</v>
          </cell>
        </row>
      </sheetData>
      <sheetData sheetId="23489">
        <row r="1">
          <cell r="J1">
            <v>1.7453292519943295E-2</v>
          </cell>
        </row>
      </sheetData>
      <sheetData sheetId="23490">
        <row r="1">
          <cell r="J1">
            <v>1.7453292519943295E-2</v>
          </cell>
        </row>
      </sheetData>
      <sheetData sheetId="23491"/>
      <sheetData sheetId="23492">
        <row r="1">
          <cell r="J1">
            <v>1.7453292519943295E-2</v>
          </cell>
        </row>
      </sheetData>
      <sheetData sheetId="23493">
        <row r="1">
          <cell r="J1">
            <v>1.7453292519943295E-2</v>
          </cell>
        </row>
      </sheetData>
      <sheetData sheetId="23494">
        <row r="1">
          <cell r="J1">
            <v>1.7453292519943295E-2</v>
          </cell>
        </row>
      </sheetData>
      <sheetData sheetId="23495">
        <row r="1">
          <cell r="J1">
            <v>1.7453292519943295E-2</v>
          </cell>
        </row>
      </sheetData>
      <sheetData sheetId="23496">
        <row r="1">
          <cell r="J1">
            <v>1.7453292519943295E-2</v>
          </cell>
        </row>
      </sheetData>
      <sheetData sheetId="23497">
        <row r="1">
          <cell r="J1">
            <v>1.7453292519943295E-2</v>
          </cell>
        </row>
      </sheetData>
      <sheetData sheetId="23498"/>
      <sheetData sheetId="23499">
        <row r="1">
          <cell r="J1">
            <v>1.7453292519943295E-2</v>
          </cell>
        </row>
      </sheetData>
      <sheetData sheetId="23500">
        <row r="1">
          <cell r="J1">
            <v>1.7453292519943295E-2</v>
          </cell>
        </row>
      </sheetData>
      <sheetData sheetId="23501">
        <row r="1">
          <cell r="J1">
            <v>1.7453292519943295E-2</v>
          </cell>
        </row>
      </sheetData>
      <sheetData sheetId="23502" refreshError="1"/>
      <sheetData sheetId="23503">
        <row r="1">
          <cell r="J1">
            <v>1.7453292519943295E-2</v>
          </cell>
        </row>
      </sheetData>
      <sheetData sheetId="23504">
        <row r="1">
          <cell r="J1">
            <v>1.7453292519943295E-2</v>
          </cell>
        </row>
      </sheetData>
      <sheetData sheetId="23505" refreshError="1"/>
      <sheetData sheetId="23506">
        <row r="1">
          <cell r="J1">
            <v>1.7453292519943295E-2</v>
          </cell>
        </row>
      </sheetData>
      <sheetData sheetId="23507" refreshError="1"/>
      <sheetData sheetId="23508">
        <row r="1">
          <cell r="J1">
            <v>1.7453292519943295E-2</v>
          </cell>
        </row>
      </sheetData>
      <sheetData sheetId="23509" refreshError="1"/>
      <sheetData sheetId="23510" refreshError="1"/>
      <sheetData sheetId="23511" refreshError="1"/>
      <sheetData sheetId="23512">
        <row r="1">
          <cell r="J1">
            <v>1.7453292519943295E-2</v>
          </cell>
        </row>
      </sheetData>
      <sheetData sheetId="23513">
        <row r="1">
          <cell r="J1">
            <v>1.7453292519943295E-2</v>
          </cell>
        </row>
      </sheetData>
      <sheetData sheetId="23514"/>
      <sheetData sheetId="23515">
        <row r="1">
          <cell r="J1">
            <v>1.7453292519943295E-2</v>
          </cell>
        </row>
      </sheetData>
      <sheetData sheetId="23516"/>
      <sheetData sheetId="23517">
        <row r="1">
          <cell r="J1">
            <v>1.7453292519943295E-2</v>
          </cell>
        </row>
      </sheetData>
      <sheetData sheetId="23518"/>
      <sheetData sheetId="23519"/>
      <sheetData sheetId="23520">
        <row r="1">
          <cell r="J1">
            <v>1.7453292519943295E-2</v>
          </cell>
        </row>
      </sheetData>
      <sheetData sheetId="23521">
        <row r="1">
          <cell r="J1">
            <v>1.7453292519943295E-2</v>
          </cell>
        </row>
      </sheetData>
      <sheetData sheetId="23522">
        <row r="1">
          <cell r="J1">
            <v>1.7453292519943295E-2</v>
          </cell>
        </row>
      </sheetData>
      <sheetData sheetId="23523">
        <row r="1">
          <cell r="J1">
            <v>1.7453292519943295E-2</v>
          </cell>
        </row>
      </sheetData>
      <sheetData sheetId="23524"/>
      <sheetData sheetId="23525">
        <row r="1">
          <cell r="J1">
            <v>1.7453292519943295E-2</v>
          </cell>
        </row>
      </sheetData>
      <sheetData sheetId="23526">
        <row r="1">
          <cell r="J1">
            <v>1.7453292519943295E-2</v>
          </cell>
        </row>
      </sheetData>
      <sheetData sheetId="23527">
        <row r="1">
          <cell r="J1">
            <v>1.7453292519943295E-2</v>
          </cell>
        </row>
      </sheetData>
      <sheetData sheetId="23528">
        <row r="1">
          <cell r="J1">
            <v>1.7453292519943295E-2</v>
          </cell>
        </row>
      </sheetData>
      <sheetData sheetId="23529"/>
      <sheetData sheetId="23530">
        <row r="1">
          <cell r="J1">
            <v>1.7453292519943295E-2</v>
          </cell>
        </row>
      </sheetData>
      <sheetData sheetId="23531">
        <row r="1">
          <cell r="J1">
            <v>1.7453292519943295E-2</v>
          </cell>
        </row>
      </sheetData>
      <sheetData sheetId="23532">
        <row r="1">
          <cell r="J1">
            <v>1.7453292519943295E-2</v>
          </cell>
        </row>
      </sheetData>
      <sheetData sheetId="23533" refreshError="1"/>
      <sheetData sheetId="23534">
        <row r="1">
          <cell r="J1">
            <v>1.7453292519943295E-2</v>
          </cell>
        </row>
      </sheetData>
      <sheetData sheetId="23535">
        <row r="1">
          <cell r="J1">
            <v>1.7453292519943295E-2</v>
          </cell>
        </row>
      </sheetData>
      <sheetData sheetId="23536" refreshError="1"/>
      <sheetData sheetId="23537">
        <row r="1">
          <cell r="J1">
            <v>1.7453292519943295E-2</v>
          </cell>
        </row>
      </sheetData>
      <sheetData sheetId="23538" refreshError="1"/>
      <sheetData sheetId="23539">
        <row r="1">
          <cell r="J1">
            <v>1.7453292519943295E-2</v>
          </cell>
        </row>
      </sheetData>
      <sheetData sheetId="23540" refreshError="1"/>
      <sheetData sheetId="23541" refreshError="1"/>
      <sheetData sheetId="23542" refreshError="1"/>
      <sheetData sheetId="23543">
        <row r="1">
          <cell r="J1">
            <v>1.7453292519943295E-2</v>
          </cell>
        </row>
      </sheetData>
      <sheetData sheetId="23544">
        <row r="1">
          <cell r="J1">
            <v>1.7453292519943295E-2</v>
          </cell>
        </row>
      </sheetData>
      <sheetData sheetId="23545">
        <row r="1">
          <cell r="J1">
            <v>1.7453292519943295E-2</v>
          </cell>
        </row>
      </sheetData>
      <sheetData sheetId="23546">
        <row r="1">
          <cell r="J1">
            <v>1.7453292519943295E-2</v>
          </cell>
        </row>
      </sheetData>
      <sheetData sheetId="23547">
        <row r="1">
          <cell r="J1">
            <v>1.7453292519943295E-2</v>
          </cell>
        </row>
      </sheetData>
      <sheetData sheetId="23548">
        <row r="1">
          <cell r="J1">
            <v>1.7453292519943295E-2</v>
          </cell>
        </row>
      </sheetData>
      <sheetData sheetId="23549">
        <row r="1">
          <cell r="J1">
            <v>1.7453292519943295E-2</v>
          </cell>
        </row>
      </sheetData>
      <sheetData sheetId="23550"/>
      <sheetData sheetId="23551"/>
      <sheetData sheetId="23552">
        <row r="1">
          <cell r="J1">
            <v>1.7453292519943295E-2</v>
          </cell>
        </row>
      </sheetData>
      <sheetData sheetId="23553"/>
      <sheetData sheetId="23554">
        <row r="1">
          <cell r="J1">
            <v>1.7453292519943295E-2</v>
          </cell>
        </row>
      </sheetData>
      <sheetData sheetId="23555"/>
      <sheetData sheetId="23556">
        <row r="1">
          <cell r="J1">
            <v>1.7453292519943295E-2</v>
          </cell>
        </row>
      </sheetData>
      <sheetData sheetId="23557">
        <row r="1">
          <cell r="J1">
            <v>1.7453292519943295E-2</v>
          </cell>
        </row>
      </sheetData>
      <sheetData sheetId="23558">
        <row r="1">
          <cell r="J1">
            <v>1.7453292519943295E-2</v>
          </cell>
        </row>
      </sheetData>
      <sheetData sheetId="23559">
        <row r="1">
          <cell r="J1">
            <v>1.7453292519943295E-2</v>
          </cell>
        </row>
      </sheetData>
      <sheetData sheetId="23560">
        <row r="1">
          <cell r="J1">
            <v>1.7453292519943295E-2</v>
          </cell>
        </row>
      </sheetData>
      <sheetData sheetId="23561">
        <row r="1">
          <cell r="J1">
            <v>1.7453292519943295E-2</v>
          </cell>
        </row>
      </sheetData>
      <sheetData sheetId="23562">
        <row r="1">
          <cell r="J1">
            <v>1.7453292519943295E-2</v>
          </cell>
        </row>
      </sheetData>
      <sheetData sheetId="23563">
        <row r="1">
          <cell r="J1">
            <v>1.7453292519943295E-2</v>
          </cell>
        </row>
      </sheetData>
      <sheetData sheetId="23564">
        <row r="1">
          <cell r="J1">
            <v>1.7453292519943295E-2</v>
          </cell>
        </row>
      </sheetData>
      <sheetData sheetId="23565">
        <row r="1">
          <cell r="J1">
            <v>1.7453292519943295E-2</v>
          </cell>
        </row>
      </sheetData>
      <sheetData sheetId="23566" refreshError="1"/>
      <sheetData sheetId="23567" refreshError="1"/>
      <sheetData sheetId="23568">
        <row r="1">
          <cell r="J1">
            <v>1.7453292519943295E-2</v>
          </cell>
        </row>
      </sheetData>
      <sheetData sheetId="23569">
        <row r="1">
          <cell r="J1">
            <v>1.7453292519943295E-2</v>
          </cell>
        </row>
      </sheetData>
      <sheetData sheetId="23570">
        <row r="1">
          <cell r="J1">
            <v>1.7453292519943295E-2</v>
          </cell>
        </row>
      </sheetData>
      <sheetData sheetId="23571" refreshError="1"/>
      <sheetData sheetId="23572" refreshError="1"/>
      <sheetData sheetId="23573" refreshError="1"/>
      <sheetData sheetId="23574">
        <row r="1">
          <cell r="J1">
            <v>1.7453292519943295E-2</v>
          </cell>
        </row>
      </sheetData>
      <sheetData sheetId="23575">
        <row r="1">
          <cell r="J1">
            <v>1.7453292519943295E-2</v>
          </cell>
        </row>
      </sheetData>
      <sheetData sheetId="23576"/>
      <sheetData sheetId="23577">
        <row r="1">
          <cell r="J1">
            <v>1.7453292519943295E-2</v>
          </cell>
        </row>
      </sheetData>
      <sheetData sheetId="23578">
        <row r="1">
          <cell r="J1">
            <v>1.7453292519943295E-2</v>
          </cell>
        </row>
      </sheetData>
      <sheetData sheetId="23579">
        <row r="1">
          <cell r="J1">
            <v>1.7453292519943295E-2</v>
          </cell>
        </row>
      </sheetData>
      <sheetData sheetId="23580"/>
      <sheetData sheetId="23581"/>
      <sheetData sheetId="23582"/>
      <sheetData sheetId="23583"/>
      <sheetData sheetId="23584"/>
      <sheetData sheetId="23585">
        <row r="1">
          <cell r="J1">
            <v>1.7453292519943295E-2</v>
          </cell>
        </row>
      </sheetData>
      <sheetData sheetId="23586"/>
      <sheetData sheetId="23587">
        <row r="1">
          <cell r="J1">
            <v>1.7453292519943295E-2</v>
          </cell>
        </row>
      </sheetData>
      <sheetData sheetId="23588">
        <row r="1">
          <cell r="J1">
            <v>1.7453292519943295E-2</v>
          </cell>
        </row>
      </sheetData>
      <sheetData sheetId="23589">
        <row r="1">
          <cell r="J1">
            <v>1.7453292519943295E-2</v>
          </cell>
        </row>
      </sheetData>
      <sheetData sheetId="23590">
        <row r="1">
          <cell r="J1">
            <v>1.7453292519943295E-2</v>
          </cell>
        </row>
      </sheetData>
      <sheetData sheetId="23591"/>
      <sheetData sheetId="23592"/>
      <sheetData sheetId="23593">
        <row r="1">
          <cell r="J1">
            <v>1.7453292519943295E-2</v>
          </cell>
        </row>
      </sheetData>
      <sheetData sheetId="23594">
        <row r="1">
          <cell r="J1">
            <v>1.7453292519943295E-2</v>
          </cell>
        </row>
      </sheetData>
      <sheetData sheetId="23595">
        <row r="1">
          <cell r="J1">
            <v>1.7453292519943295E-2</v>
          </cell>
        </row>
      </sheetData>
      <sheetData sheetId="23596" refreshError="1"/>
      <sheetData sheetId="23597" refreshError="1"/>
      <sheetData sheetId="23598">
        <row r="1">
          <cell r="J1">
            <v>1.7453292519943295E-2</v>
          </cell>
        </row>
      </sheetData>
      <sheetData sheetId="23599">
        <row r="1">
          <cell r="J1">
            <v>1.7453292519943295E-2</v>
          </cell>
        </row>
      </sheetData>
      <sheetData sheetId="23600" refreshError="1"/>
      <sheetData sheetId="23601">
        <row r="1">
          <cell r="J1">
            <v>1.7453292519943295E-2</v>
          </cell>
        </row>
      </sheetData>
      <sheetData sheetId="23602" refreshError="1"/>
      <sheetData sheetId="23603" refreshError="1"/>
      <sheetData sheetId="23604">
        <row r="1">
          <cell r="J1">
            <v>1.7453292519943295E-2</v>
          </cell>
        </row>
      </sheetData>
      <sheetData sheetId="23605">
        <row r="1">
          <cell r="J1">
            <v>1.7453292519943295E-2</v>
          </cell>
        </row>
      </sheetData>
      <sheetData sheetId="23606">
        <row r="1">
          <cell r="J1">
            <v>1.7453292519943295E-2</v>
          </cell>
        </row>
      </sheetData>
      <sheetData sheetId="23607"/>
      <sheetData sheetId="23608">
        <row r="1">
          <cell r="J1">
            <v>1.7453292519943295E-2</v>
          </cell>
        </row>
      </sheetData>
      <sheetData sheetId="23609">
        <row r="1">
          <cell r="J1">
            <v>1.7453292519943295E-2</v>
          </cell>
        </row>
      </sheetData>
      <sheetData sheetId="23610">
        <row r="1">
          <cell r="J1">
            <v>1.7453292519943295E-2</v>
          </cell>
        </row>
      </sheetData>
      <sheetData sheetId="23611">
        <row r="1">
          <cell r="J1">
            <v>1.7453292519943295E-2</v>
          </cell>
        </row>
      </sheetData>
      <sheetData sheetId="23612">
        <row r="1">
          <cell r="J1">
            <v>1.7453292519943295E-2</v>
          </cell>
        </row>
      </sheetData>
      <sheetData sheetId="23613">
        <row r="1">
          <cell r="J1">
            <v>1.7453292519943295E-2</v>
          </cell>
        </row>
      </sheetData>
      <sheetData sheetId="23614">
        <row r="1">
          <cell r="J1">
            <v>1.7453292519943295E-2</v>
          </cell>
        </row>
      </sheetData>
      <sheetData sheetId="23615"/>
      <sheetData sheetId="23616">
        <row r="1">
          <cell r="J1">
            <v>1.7453292519943295E-2</v>
          </cell>
        </row>
      </sheetData>
      <sheetData sheetId="23617">
        <row r="1">
          <cell r="J1">
            <v>1.7453292519943295E-2</v>
          </cell>
        </row>
      </sheetData>
      <sheetData sheetId="23618">
        <row r="1">
          <cell r="J1">
            <v>1.7453292519943295E-2</v>
          </cell>
        </row>
      </sheetData>
      <sheetData sheetId="23619">
        <row r="1">
          <cell r="J1">
            <v>1.7453292519943295E-2</v>
          </cell>
        </row>
      </sheetData>
      <sheetData sheetId="23620">
        <row r="1">
          <cell r="J1">
            <v>1.7453292519943295E-2</v>
          </cell>
        </row>
      </sheetData>
      <sheetData sheetId="23621">
        <row r="1">
          <cell r="J1">
            <v>1.7453292519943295E-2</v>
          </cell>
        </row>
      </sheetData>
      <sheetData sheetId="23622"/>
      <sheetData sheetId="23623"/>
      <sheetData sheetId="23624">
        <row r="1">
          <cell r="J1">
            <v>1.7453292519943295E-2</v>
          </cell>
        </row>
      </sheetData>
      <sheetData sheetId="23625">
        <row r="1">
          <cell r="J1">
            <v>1.7453292519943295E-2</v>
          </cell>
        </row>
      </sheetData>
      <sheetData sheetId="23626" refreshError="1"/>
      <sheetData sheetId="23627">
        <row r="1">
          <cell r="J1">
            <v>1.7453292519943295E-2</v>
          </cell>
        </row>
      </sheetData>
      <sheetData sheetId="23628" refreshError="1"/>
      <sheetData sheetId="23629">
        <row r="1">
          <cell r="J1">
            <v>1.7453292519943295E-2</v>
          </cell>
        </row>
      </sheetData>
      <sheetData sheetId="23630">
        <row r="2">
          <cell r="B2">
            <v>1</v>
          </cell>
        </row>
      </sheetData>
      <sheetData sheetId="23631" refreshError="1"/>
      <sheetData sheetId="23632">
        <row r="1">
          <cell r="J1">
            <v>1.7453292519943295E-2</v>
          </cell>
        </row>
      </sheetData>
      <sheetData sheetId="23633">
        <row r="1">
          <cell r="J1">
            <v>1.7453292519943295E-2</v>
          </cell>
        </row>
      </sheetData>
      <sheetData sheetId="23634">
        <row r="1">
          <cell r="J1">
            <v>1.7453292519943295E-2</v>
          </cell>
        </row>
      </sheetData>
      <sheetData sheetId="23635" refreshError="1"/>
      <sheetData sheetId="23636" refreshError="1"/>
      <sheetData sheetId="23637">
        <row r="1">
          <cell r="J1">
            <v>1.7453292519943295E-2</v>
          </cell>
        </row>
      </sheetData>
      <sheetData sheetId="23638">
        <row r="1">
          <cell r="J1">
            <v>1.7453292519943295E-2</v>
          </cell>
        </row>
      </sheetData>
      <sheetData sheetId="23639" refreshError="1"/>
      <sheetData sheetId="23640">
        <row r="1">
          <cell r="J1">
            <v>1.7453292519943295E-2</v>
          </cell>
        </row>
      </sheetData>
      <sheetData sheetId="23641">
        <row r="1">
          <cell r="J1">
            <v>1.7453292519943295E-2</v>
          </cell>
        </row>
      </sheetData>
      <sheetData sheetId="23642">
        <row r="1">
          <cell r="J1">
            <v>1.7453292519943295E-2</v>
          </cell>
        </row>
      </sheetData>
      <sheetData sheetId="23643">
        <row r="1">
          <cell r="J1">
            <v>1.7453292519943295E-2</v>
          </cell>
        </row>
      </sheetData>
      <sheetData sheetId="23644">
        <row r="1">
          <cell r="J1">
            <v>1.7453292519943295E-2</v>
          </cell>
        </row>
      </sheetData>
      <sheetData sheetId="23645" refreshError="1"/>
      <sheetData sheetId="23646">
        <row r="1">
          <cell r="J1">
            <v>1.7453292519943295E-2</v>
          </cell>
        </row>
      </sheetData>
      <sheetData sheetId="23647" refreshError="1"/>
      <sheetData sheetId="23648">
        <row r="1">
          <cell r="J1">
            <v>1.7453292519943295E-2</v>
          </cell>
        </row>
      </sheetData>
      <sheetData sheetId="23649">
        <row r="1">
          <cell r="J1">
            <v>1.7453292519943295E-2</v>
          </cell>
        </row>
      </sheetData>
      <sheetData sheetId="23650" refreshError="1"/>
      <sheetData sheetId="23651">
        <row r="1">
          <cell r="J1">
            <v>1.7453292519943295E-2</v>
          </cell>
        </row>
      </sheetData>
      <sheetData sheetId="23652">
        <row r="1">
          <cell r="J1">
            <v>1.7453292519943295E-2</v>
          </cell>
        </row>
      </sheetData>
      <sheetData sheetId="23653">
        <row r="1">
          <cell r="J1">
            <v>1.7453292519943295E-2</v>
          </cell>
        </row>
      </sheetData>
      <sheetData sheetId="23654">
        <row r="1">
          <cell r="J1">
            <v>1.7453292519943295E-2</v>
          </cell>
        </row>
      </sheetData>
      <sheetData sheetId="23655">
        <row r="1">
          <cell r="J1">
            <v>1.7453292519943295E-2</v>
          </cell>
        </row>
      </sheetData>
      <sheetData sheetId="23656">
        <row r="1">
          <cell r="J1">
            <v>1.7453292519943295E-2</v>
          </cell>
        </row>
      </sheetData>
      <sheetData sheetId="23657" refreshError="1"/>
      <sheetData sheetId="23658">
        <row r="1">
          <cell r="J1">
            <v>1.7453292519943295E-2</v>
          </cell>
        </row>
      </sheetData>
      <sheetData sheetId="23659">
        <row r="1">
          <cell r="J1">
            <v>1.7453292519943295E-2</v>
          </cell>
        </row>
      </sheetData>
      <sheetData sheetId="23660">
        <row r="1">
          <cell r="J1">
            <v>1.7453292519943295E-2</v>
          </cell>
        </row>
      </sheetData>
      <sheetData sheetId="23661" refreshError="1"/>
      <sheetData sheetId="23662">
        <row r="1">
          <cell r="J1">
            <v>1.7453292519943295E-2</v>
          </cell>
        </row>
      </sheetData>
      <sheetData sheetId="23663" refreshError="1"/>
      <sheetData sheetId="23664">
        <row r="1">
          <cell r="J1">
            <v>1.7453292519943295E-2</v>
          </cell>
        </row>
      </sheetData>
      <sheetData sheetId="23665">
        <row r="1">
          <cell r="J1">
            <v>1.7453292519943295E-2</v>
          </cell>
        </row>
      </sheetData>
      <sheetData sheetId="23666">
        <row r="1">
          <cell r="J1">
            <v>1.7453292519943295E-2</v>
          </cell>
        </row>
      </sheetData>
      <sheetData sheetId="23667" refreshError="1"/>
      <sheetData sheetId="23668" refreshError="1"/>
      <sheetData sheetId="23669">
        <row r="1">
          <cell r="J1">
            <v>1.7453292519943295E-2</v>
          </cell>
        </row>
      </sheetData>
      <sheetData sheetId="23670">
        <row r="1">
          <cell r="J1">
            <v>1.7453292519943295E-2</v>
          </cell>
        </row>
      </sheetData>
      <sheetData sheetId="23671" refreshError="1"/>
      <sheetData sheetId="23672">
        <row r="1">
          <cell r="J1">
            <v>1.7453292519943295E-2</v>
          </cell>
        </row>
      </sheetData>
      <sheetData sheetId="23673" refreshError="1"/>
      <sheetData sheetId="23674">
        <row r="1">
          <cell r="J1">
            <v>1.7453292519943295E-2</v>
          </cell>
        </row>
      </sheetData>
      <sheetData sheetId="23675">
        <row r="1">
          <cell r="J1">
            <v>1.7453292519943295E-2</v>
          </cell>
        </row>
      </sheetData>
      <sheetData sheetId="23676" refreshError="1"/>
      <sheetData sheetId="23677">
        <row r="1">
          <cell r="J1">
            <v>1.7453292519943295E-2</v>
          </cell>
        </row>
      </sheetData>
      <sheetData sheetId="23678">
        <row r="1">
          <cell r="J1">
            <v>1.7453292519943295E-2</v>
          </cell>
        </row>
      </sheetData>
      <sheetData sheetId="23679" refreshError="1"/>
      <sheetData sheetId="23680">
        <row r="1">
          <cell r="J1">
            <v>1.7453292519943295E-2</v>
          </cell>
        </row>
      </sheetData>
      <sheetData sheetId="23681" refreshError="1"/>
      <sheetData sheetId="23682"/>
      <sheetData sheetId="23683">
        <row r="1">
          <cell r="J1">
            <v>1.7453292519943295E-2</v>
          </cell>
        </row>
      </sheetData>
      <sheetData sheetId="23684">
        <row r="1">
          <cell r="J1">
            <v>1.7453292519943295E-2</v>
          </cell>
        </row>
      </sheetData>
      <sheetData sheetId="23685">
        <row r="1">
          <cell r="J1">
            <v>1.7453292519943295E-2</v>
          </cell>
        </row>
      </sheetData>
      <sheetData sheetId="23686"/>
      <sheetData sheetId="23687">
        <row r="1">
          <cell r="J1">
            <v>1.7453292519943295E-2</v>
          </cell>
        </row>
      </sheetData>
      <sheetData sheetId="23688">
        <row r="1">
          <cell r="J1">
            <v>1.7453292519943295E-2</v>
          </cell>
        </row>
      </sheetData>
      <sheetData sheetId="23689">
        <row r="1">
          <cell r="J1">
            <v>1.7453292519943295E-2</v>
          </cell>
        </row>
      </sheetData>
      <sheetData sheetId="23690">
        <row r="1">
          <cell r="J1">
            <v>1.7453292519943295E-2</v>
          </cell>
        </row>
      </sheetData>
      <sheetData sheetId="23691"/>
      <sheetData sheetId="23692"/>
      <sheetData sheetId="23693">
        <row r="1">
          <cell r="J1">
            <v>1.7453292519943295E-2</v>
          </cell>
        </row>
      </sheetData>
      <sheetData sheetId="23694">
        <row r="1">
          <cell r="J1">
            <v>1.7453292519943295E-2</v>
          </cell>
        </row>
      </sheetData>
      <sheetData sheetId="23695">
        <row r="1">
          <cell r="J1">
            <v>1.7453292519943295E-2</v>
          </cell>
        </row>
      </sheetData>
      <sheetData sheetId="23696">
        <row r="1">
          <cell r="J1">
            <v>1.7453292519943295E-2</v>
          </cell>
        </row>
      </sheetData>
      <sheetData sheetId="23697">
        <row r="1">
          <cell r="J1">
            <v>1.7453292519943295E-2</v>
          </cell>
        </row>
      </sheetData>
      <sheetData sheetId="23698">
        <row r="1">
          <cell r="J1">
            <v>1.7453292519943295E-2</v>
          </cell>
        </row>
      </sheetData>
      <sheetData sheetId="23699">
        <row r="1">
          <cell r="J1">
            <v>1.7453292519943295E-2</v>
          </cell>
        </row>
      </sheetData>
      <sheetData sheetId="23700">
        <row r="1">
          <cell r="J1">
            <v>1.7453292519943295E-2</v>
          </cell>
        </row>
      </sheetData>
      <sheetData sheetId="23701"/>
      <sheetData sheetId="23702">
        <row r="1">
          <cell r="J1">
            <v>1.7453292519943295E-2</v>
          </cell>
        </row>
      </sheetData>
      <sheetData sheetId="23703">
        <row r="1">
          <cell r="J1">
            <v>1.7453292519943295E-2</v>
          </cell>
        </row>
      </sheetData>
      <sheetData sheetId="23704">
        <row r="1">
          <cell r="J1">
            <v>1.7453292519943295E-2</v>
          </cell>
        </row>
      </sheetData>
      <sheetData sheetId="23705">
        <row r="1">
          <cell r="J1">
            <v>1.7453292519943295E-2</v>
          </cell>
        </row>
      </sheetData>
      <sheetData sheetId="23706">
        <row r="1">
          <cell r="J1">
            <v>1.7453292519943295E-2</v>
          </cell>
        </row>
      </sheetData>
      <sheetData sheetId="23707"/>
      <sheetData sheetId="23708"/>
      <sheetData sheetId="23709">
        <row r="1">
          <cell r="J1">
            <v>1.7453292519943295E-2</v>
          </cell>
        </row>
      </sheetData>
      <sheetData sheetId="23710"/>
      <sheetData sheetId="23711"/>
      <sheetData sheetId="23712">
        <row r="1">
          <cell r="J1">
            <v>1.7453292519943295E-2</v>
          </cell>
        </row>
      </sheetData>
      <sheetData sheetId="23713">
        <row r="1">
          <cell r="J1">
            <v>1.7453292519943295E-2</v>
          </cell>
        </row>
      </sheetData>
      <sheetData sheetId="23714"/>
      <sheetData sheetId="23715">
        <row r="1">
          <cell r="J1">
            <v>1.7453292519943295E-2</v>
          </cell>
        </row>
      </sheetData>
      <sheetData sheetId="23716">
        <row r="1">
          <cell r="J1">
            <v>1.7453292519943295E-2</v>
          </cell>
        </row>
      </sheetData>
      <sheetData sheetId="23717"/>
      <sheetData sheetId="23718">
        <row r="1">
          <cell r="J1">
            <v>1.7453292519943295E-2</v>
          </cell>
        </row>
      </sheetData>
      <sheetData sheetId="23719">
        <row r="1">
          <cell r="J1">
            <v>1.7453292519943295E-2</v>
          </cell>
        </row>
      </sheetData>
      <sheetData sheetId="23720">
        <row r="1">
          <cell r="J1">
            <v>1.7453292519943295E-2</v>
          </cell>
        </row>
      </sheetData>
      <sheetData sheetId="23721">
        <row r="1">
          <cell r="J1">
            <v>1.7453292519943295E-2</v>
          </cell>
        </row>
      </sheetData>
      <sheetData sheetId="23722">
        <row r="1">
          <cell r="J1">
            <v>1.7453292519943295E-2</v>
          </cell>
        </row>
      </sheetData>
      <sheetData sheetId="23723">
        <row r="1">
          <cell r="J1">
            <v>1.7453292519943295E-2</v>
          </cell>
        </row>
      </sheetData>
      <sheetData sheetId="23724">
        <row r="1">
          <cell r="J1">
            <v>1.7453292519943295E-2</v>
          </cell>
        </row>
      </sheetData>
      <sheetData sheetId="23725">
        <row r="1">
          <cell r="J1">
            <v>1.7453292519943295E-2</v>
          </cell>
        </row>
      </sheetData>
      <sheetData sheetId="23726">
        <row r="1">
          <cell r="J1">
            <v>1.7453292519943295E-2</v>
          </cell>
        </row>
      </sheetData>
      <sheetData sheetId="23727">
        <row r="1">
          <cell r="J1">
            <v>1.7453292519943295E-2</v>
          </cell>
        </row>
      </sheetData>
      <sheetData sheetId="23728">
        <row r="1">
          <cell r="J1">
            <v>1.7453292519943295E-2</v>
          </cell>
        </row>
      </sheetData>
      <sheetData sheetId="23729"/>
      <sheetData sheetId="23730">
        <row r="1">
          <cell r="J1">
            <v>1.7453292519943295E-2</v>
          </cell>
        </row>
      </sheetData>
      <sheetData sheetId="23731">
        <row r="1">
          <cell r="J1">
            <v>1.7453292519943295E-2</v>
          </cell>
        </row>
      </sheetData>
      <sheetData sheetId="23732">
        <row r="1">
          <cell r="J1">
            <v>1.7453292519943295E-2</v>
          </cell>
        </row>
      </sheetData>
      <sheetData sheetId="23733">
        <row r="1">
          <cell r="J1">
            <v>1.7453292519943295E-2</v>
          </cell>
        </row>
      </sheetData>
      <sheetData sheetId="23734">
        <row r="1">
          <cell r="J1">
            <v>1.7453292519943295E-2</v>
          </cell>
        </row>
      </sheetData>
      <sheetData sheetId="23735">
        <row r="1">
          <cell r="J1">
            <v>1.7453292519943295E-2</v>
          </cell>
        </row>
      </sheetData>
      <sheetData sheetId="23736">
        <row r="1">
          <cell r="J1">
            <v>1.7453292519943295E-2</v>
          </cell>
        </row>
      </sheetData>
      <sheetData sheetId="23737"/>
      <sheetData sheetId="23738">
        <row r="1">
          <cell r="J1">
            <v>1.7453292519943295E-2</v>
          </cell>
        </row>
      </sheetData>
      <sheetData sheetId="23739"/>
      <sheetData sheetId="23740">
        <row r="1">
          <cell r="J1">
            <v>1.7453292519943295E-2</v>
          </cell>
        </row>
      </sheetData>
      <sheetData sheetId="23741">
        <row r="1">
          <cell r="J1">
            <v>1.7453292519943295E-2</v>
          </cell>
        </row>
      </sheetData>
      <sheetData sheetId="23742">
        <row r="1">
          <cell r="J1">
            <v>1.7453292519943295E-2</v>
          </cell>
        </row>
      </sheetData>
      <sheetData sheetId="23743">
        <row r="1">
          <cell r="J1">
            <v>1.7453292519943295E-2</v>
          </cell>
        </row>
      </sheetData>
      <sheetData sheetId="23744">
        <row r="1">
          <cell r="J1">
            <v>1.7453292519943295E-2</v>
          </cell>
        </row>
      </sheetData>
      <sheetData sheetId="23745">
        <row r="1">
          <cell r="J1">
            <v>1.7453292519943295E-2</v>
          </cell>
        </row>
      </sheetData>
      <sheetData sheetId="23746">
        <row r="1">
          <cell r="J1">
            <v>1.7453292519943295E-2</v>
          </cell>
        </row>
      </sheetData>
      <sheetData sheetId="23747">
        <row r="1">
          <cell r="J1">
            <v>1.7453292519943295E-2</v>
          </cell>
        </row>
      </sheetData>
      <sheetData sheetId="23748">
        <row r="1">
          <cell r="J1">
            <v>1.7453292519943295E-2</v>
          </cell>
        </row>
      </sheetData>
      <sheetData sheetId="23749">
        <row r="1">
          <cell r="J1">
            <v>1.7453292519943295E-2</v>
          </cell>
        </row>
      </sheetData>
      <sheetData sheetId="23750">
        <row r="1">
          <cell r="J1">
            <v>1.7453292519943295E-2</v>
          </cell>
        </row>
      </sheetData>
      <sheetData sheetId="23751"/>
      <sheetData sheetId="23752">
        <row r="1">
          <cell r="J1">
            <v>1.7453292519943295E-2</v>
          </cell>
        </row>
      </sheetData>
      <sheetData sheetId="23753">
        <row r="1">
          <cell r="J1">
            <v>1.7453292519943295E-2</v>
          </cell>
        </row>
      </sheetData>
      <sheetData sheetId="23754">
        <row r="1">
          <cell r="J1">
            <v>1.7453292519943295E-2</v>
          </cell>
        </row>
      </sheetData>
      <sheetData sheetId="23755">
        <row r="1">
          <cell r="J1">
            <v>1.7453292519943295E-2</v>
          </cell>
        </row>
      </sheetData>
      <sheetData sheetId="23756">
        <row r="1">
          <cell r="J1">
            <v>1.7453292519943295E-2</v>
          </cell>
        </row>
      </sheetData>
      <sheetData sheetId="23757">
        <row r="1">
          <cell r="J1">
            <v>1.7453292519943295E-2</v>
          </cell>
        </row>
      </sheetData>
      <sheetData sheetId="23758">
        <row r="1">
          <cell r="J1">
            <v>1.7453292519943295E-2</v>
          </cell>
        </row>
      </sheetData>
      <sheetData sheetId="23759"/>
      <sheetData sheetId="23760">
        <row r="1">
          <cell r="J1">
            <v>1.7453292519943295E-2</v>
          </cell>
        </row>
      </sheetData>
      <sheetData sheetId="23761">
        <row r="1">
          <cell r="J1">
            <v>1.7453292519943295E-2</v>
          </cell>
        </row>
      </sheetData>
      <sheetData sheetId="23762"/>
      <sheetData sheetId="23763">
        <row r="1">
          <cell r="J1">
            <v>1.7453292519943295E-2</v>
          </cell>
        </row>
      </sheetData>
      <sheetData sheetId="23764">
        <row r="1">
          <cell r="J1">
            <v>1.7453292519943295E-2</v>
          </cell>
        </row>
      </sheetData>
      <sheetData sheetId="23765">
        <row r="1">
          <cell r="J1">
            <v>1.7453292519943295E-2</v>
          </cell>
        </row>
      </sheetData>
      <sheetData sheetId="23766">
        <row r="1">
          <cell r="J1">
            <v>1.7453292519943295E-2</v>
          </cell>
        </row>
      </sheetData>
      <sheetData sheetId="23767">
        <row r="1">
          <cell r="J1">
            <v>1.7453292519943295E-2</v>
          </cell>
        </row>
      </sheetData>
      <sheetData sheetId="23768"/>
      <sheetData sheetId="23769">
        <row r="1">
          <cell r="J1">
            <v>1.7453292519943295E-2</v>
          </cell>
        </row>
      </sheetData>
      <sheetData sheetId="23770" refreshError="1"/>
      <sheetData sheetId="23771" refreshError="1"/>
      <sheetData sheetId="23772">
        <row r="1">
          <cell r="J1">
            <v>1.7453292519943295E-2</v>
          </cell>
        </row>
      </sheetData>
      <sheetData sheetId="23773">
        <row r="1">
          <cell r="J1">
            <v>1.7453292519943295E-2</v>
          </cell>
        </row>
      </sheetData>
      <sheetData sheetId="23774" refreshError="1"/>
      <sheetData sheetId="23775" refreshError="1"/>
      <sheetData sheetId="23776" refreshError="1"/>
      <sheetData sheetId="23777" refreshError="1"/>
      <sheetData sheetId="23778">
        <row r="1">
          <cell r="J1">
            <v>1.7453292519943295E-2</v>
          </cell>
        </row>
      </sheetData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>
        <row r="1">
          <cell r="J1">
            <v>1.7453292519943295E-2</v>
          </cell>
        </row>
      </sheetData>
      <sheetData sheetId="23815">
        <row r="1">
          <cell r="J1">
            <v>1.7453292519943295E-2</v>
          </cell>
        </row>
      </sheetData>
      <sheetData sheetId="23816" refreshError="1"/>
      <sheetData sheetId="23817" refreshError="1"/>
      <sheetData sheetId="23818">
        <row r="1">
          <cell r="J1">
            <v>1.7453292519943295E-2</v>
          </cell>
        </row>
      </sheetData>
      <sheetData sheetId="23819">
        <row r="1">
          <cell r="J1">
            <v>1.7453292519943295E-2</v>
          </cell>
        </row>
      </sheetData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>
        <row r="2">
          <cell r="B2">
            <v>1</v>
          </cell>
        </row>
      </sheetData>
      <sheetData sheetId="23826" refreshError="1"/>
      <sheetData sheetId="23827">
        <row r="1">
          <cell r="J1">
            <v>1.7453292519943295E-2</v>
          </cell>
        </row>
      </sheetData>
      <sheetData sheetId="23828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>
        <row r="1">
          <cell r="J1">
            <v>1.7453292519943295E-2</v>
          </cell>
        </row>
      </sheetData>
      <sheetData sheetId="23835" refreshError="1"/>
      <sheetData sheetId="23836" refreshError="1"/>
      <sheetData sheetId="23837">
        <row r="1">
          <cell r="J1">
            <v>1.7453292519943295E-2</v>
          </cell>
        </row>
      </sheetData>
      <sheetData sheetId="23838" refreshError="1"/>
      <sheetData sheetId="23839">
        <row r="1">
          <cell r="J1">
            <v>1.7453292519943295E-2</v>
          </cell>
        </row>
      </sheetData>
      <sheetData sheetId="23840" refreshError="1"/>
      <sheetData sheetId="23841" refreshError="1"/>
      <sheetData sheetId="23842">
        <row r="1">
          <cell r="J1">
            <v>1.7453292519943295E-2</v>
          </cell>
        </row>
      </sheetData>
      <sheetData sheetId="23843">
        <row r="2">
          <cell r="B2">
            <v>1</v>
          </cell>
        </row>
      </sheetData>
      <sheetData sheetId="23844">
        <row r="1">
          <cell r="J1">
            <v>1.7453292519943295E-2</v>
          </cell>
        </row>
      </sheetData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>
        <row r="1">
          <cell r="J1">
            <v>1.7453292519943295E-2</v>
          </cell>
        </row>
      </sheetData>
      <sheetData sheetId="23851" refreshError="1"/>
      <sheetData sheetId="23852">
        <row r="1">
          <cell r="J1">
            <v>1.7453292519943295E-2</v>
          </cell>
        </row>
      </sheetData>
      <sheetData sheetId="23853" refreshError="1"/>
      <sheetData sheetId="23854" refreshError="1"/>
      <sheetData sheetId="23855">
        <row r="1">
          <cell r="J1">
            <v>1.7453292519943295E-2</v>
          </cell>
        </row>
      </sheetData>
      <sheetData sheetId="23856" refreshError="1"/>
      <sheetData sheetId="23857" refreshError="1"/>
      <sheetData sheetId="23858">
        <row r="1">
          <cell r="J1">
            <v>1.7453292519943295E-2</v>
          </cell>
        </row>
      </sheetData>
      <sheetData sheetId="23859" refreshError="1"/>
      <sheetData sheetId="23860">
        <row r="1">
          <cell r="J1">
            <v>1.7453292519943295E-2</v>
          </cell>
        </row>
      </sheetData>
      <sheetData sheetId="23861" refreshError="1"/>
      <sheetData sheetId="23862" refreshError="1"/>
      <sheetData sheetId="23863">
        <row r="1">
          <cell r="J1">
            <v>1.7453292519943295E-2</v>
          </cell>
        </row>
      </sheetData>
      <sheetData sheetId="23864">
        <row r="1">
          <cell r="J1">
            <v>1.7453292519943295E-2</v>
          </cell>
        </row>
      </sheetData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>
        <row r="1">
          <cell r="J1">
            <v>1.7453292519943295E-2</v>
          </cell>
        </row>
      </sheetData>
      <sheetData sheetId="23871">
        <row r="1">
          <cell r="J1">
            <v>1.7453292519943295E-2</v>
          </cell>
        </row>
      </sheetData>
      <sheetData sheetId="23872" refreshError="1"/>
      <sheetData sheetId="23873" refreshError="1"/>
      <sheetData sheetId="23874" refreshError="1"/>
      <sheetData sheetId="23875" refreshError="1"/>
      <sheetData sheetId="23876">
        <row r="1">
          <cell r="J1">
            <v>1.7453292519943295E-2</v>
          </cell>
        </row>
      </sheetData>
      <sheetData sheetId="23877" refreshError="1"/>
      <sheetData sheetId="23878" refreshError="1"/>
      <sheetData sheetId="23879">
        <row r="1">
          <cell r="J1">
            <v>1.7453292519943295E-2</v>
          </cell>
        </row>
      </sheetData>
      <sheetData sheetId="23880">
        <row r="1">
          <cell r="J1">
            <v>1.7453292519943295E-2</v>
          </cell>
        </row>
      </sheetData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>
        <row r="1">
          <cell r="J1">
            <v>1.7453292519943295E-2</v>
          </cell>
        </row>
      </sheetData>
      <sheetData sheetId="23887" refreshError="1"/>
      <sheetData sheetId="23888" refreshError="1"/>
      <sheetData sheetId="23889">
        <row r="1">
          <cell r="J1">
            <v>1.7453292519943295E-2</v>
          </cell>
        </row>
      </sheetData>
      <sheetData sheetId="23890" refreshError="1"/>
      <sheetData sheetId="23891"/>
      <sheetData sheetId="23892" refreshError="1"/>
      <sheetData sheetId="23893">
        <row r="1">
          <cell r="J1">
            <v>1.7453292519943295E-2</v>
          </cell>
        </row>
      </sheetData>
      <sheetData sheetId="23894">
        <row r="1">
          <cell r="J1">
            <v>1.7453292519943295E-2</v>
          </cell>
        </row>
      </sheetData>
      <sheetData sheetId="23895" refreshError="1"/>
      <sheetData sheetId="23896"/>
      <sheetData sheetId="23897" refreshError="1"/>
      <sheetData sheetId="23898">
        <row r="1">
          <cell r="J1">
            <v>1.7453292519943295E-2</v>
          </cell>
        </row>
      </sheetData>
      <sheetData sheetId="23899">
        <row r="1">
          <cell r="J1">
            <v>1.7453292519943295E-2</v>
          </cell>
        </row>
      </sheetData>
      <sheetData sheetId="23900" refreshError="1"/>
      <sheetData sheetId="23901">
        <row r="2">
          <cell r="B2">
            <v>1</v>
          </cell>
        </row>
      </sheetData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>
        <row r="1">
          <cell r="J1">
            <v>1.7453292519943295E-2</v>
          </cell>
        </row>
      </sheetData>
      <sheetData sheetId="23923">
        <row r="1">
          <cell r="J1">
            <v>1.7453292519943295E-2</v>
          </cell>
        </row>
      </sheetData>
      <sheetData sheetId="23924" refreshError="1"/>
      <sheetData sheetId="23925" refreshError="1"/>
      <sheetData sheetId="23926"/>
      <sheetData sheetId="23927">
        <row r="1">
          <cell r="J1">
            <v>1.7453292519943295E-2</v>
          </cell>
        </row>
      </sheetData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/>
      <sheetData sheetId="23944">
        <row r="1">
          <cell r="J1">
            <v>1.7453292519943295E-2</v>
          </cell>
        </row>
      </sheetData>
      <sheetData sheetId="23945">
        <row r="1">
          <cell r="J1">
            <v>1.7453292519943295E-2</v>
          </cell>
        </row>
      </sheetData>
      <sheetData sheetId="23946" refreshError="1"/>
      <sheetData sheetId="23947">
        <row r="1">
          <cell r="J1">
            <v>1.7453292519943295E-2</v>
          </cell>
        </row>
      </sheetData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>
        <row r="1">
          <cell r="J1">
            <v>1.7453292519943295E-2</v>
          </cell>
        </row>
      </sheetData>
      <sheetData sheetId="23957">
        <row r="1">
          <cell r="J1">
            <v>1.7453292519943295E-2</v>
          </cell>
        </row>
      </sheetData>
      <sheetData sheetId="23958" refreshError="1"/>
      <sheetData sheetId="23959" refreshError="1"/>
      <sheetData sheetId="23960" refreshError="1"/>
      <sheetData sheetId="23961">
        <row r="1">
          <cell r="J1">
            <v>1.7453292519943295E-2</v>
          </cell>
        </row>
      </sheetData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>
        <row r="1">
          <cell r="J1">
            <v>1.7453292519943295E-2</v>
          </cell>
        </row>
      </sheetData>
      <sheetData sheetId="23977">
        <row r="1">
          <cell r="J1">
            <v>1.7453292519943295E-2</v>
          </cell>
        </row>
      </sheetData>
      <sheetData sheetId="23978" refreshError="1"/>
      <sheetData sheetId="23979"/>
      <sheetData sheetId="23980" refreshError="1"/>
      <sheetData sheetId="23981" refreshError="1"/>
      <sheetData sheetId="23982">
        <row r="1">
          <cell r="J1">
            <v>1.7453292519943295E-2</v>
          </cell>
        </row>
      </sheetData>
      <sheetData sheetId="23983">
        <row r="1">
          <cell r="J1">
            <v>1.7453292519943295E-2</v>
          </cell>
        </row>
      </sheetData>
      <sheetData sheetId="23984" refreshError="1"/>
      <sheetData sheetId="23985" refreshError="1"/>
      <sheetData sheetId="23986">
        <row r="1">
          <cell r="J1">
            <v>1.7453292519943295E-2</v>
          </cell>
        </row>
      </sheetData>
      <sheetData sheetId="23987">
        <row r="1">
          <cell r="J1">
            <v>1.7453292519943295E-2</v>
          </cell>
        </row>
      </sheetData>
      <sheetData sheetId="23988" refreshError="1"/>
      <sheetData sheetId="23989">
        <row r="1">
          <cell r="J1">
            <v>1.7453292519943295E-2</v>
          </cell>
        </row>
      </sheetData>
      <sheetData sheetId="23990" refreshError="1"/>
      <sheetData sheetId="23991" refreshError="1"/>
      <sheetData sheetId="23992">
        <row r="1">
          <cell r="J1">
            <v>1.7453292519943295E-2</v>
          </cell>
        </row>
      </sheetData>
      <sheetData sheetId="23993">
        <row r="1">
          <cell r="J1">
            <v>1.7453292519943295E-2</v>
          </cell>
        </row>
      </sheetData>
      <sheetData sheetId="23994" refreshError="1"/>
      <sheetData sheetId="23995">
        <row r="1">
          <cell r="J1">
            <v>1.7453292519943295E-2</v>
          </cell>
        </row>
      </sheetData>
      <sheetData sheetId="23996" refreshError="1"/>
      <sheetData sheetId="23997" refreshError="1"/>
      <sheetData sheetId="23998">
        <row r="1">
          <cell r="J1">
            <v>1.7453292519943295E-2</v>
          </cell>
        </row>
      </sheetData>
      <sheetData sheetId="23999">
        <row r="1">
          <cell r="J1">
            <v>1.7453292519943295E-2</v>
          </cell>
        </row>
      </sheetData>
      <sheetData sheetId="24000" refreshError="1"/>
      <sheetData sheetId="24001">
        <row r="1">
          <cell r="J1">
            <v>1.7453292519943295E-2</v>
          </cell>
        </row>
      </sheetData>
      <sheetData sheetId="24002" refreshError="1"/>
      <sheetData sheetId="24003" refreshError="1"/>
      <sheetData sheetId="24004">
        <row r="1">
          <cell r="J1">
            <v>1.7453292519943295E-2</v>
          </cell>
        </row>
      </sheetData>
      <sheetData sheetId="24005">
        <row r="1">
          <cell r="J1">
            <v>1.7453292519943295E-2</v>
          </cell>
        </row>
      </sheetData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>
        <row r="1">
          <cell r="J1">
            <v>1.7453292519943295E-2</v>
          </cell>
        </row>
      </sheetData>
      <sheetData sheetId="24012">
        <row r="1">
          <cell r="J1">
            <v>1.7453292519943295E-2</v>
          </cell>
        </row>
      </sheetData>
      <sheetData sheetId="24013">
        <row r="1">
          <cell r="J1">
            <v>1.7453292519943295E-2</v>
          </cell>
        </row>
      </sheetData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>
        <row r="1">
          <cell r="J1">
            <v>1.7453292519943295E-2</v>
          </cell>
        </row>
      </sheetData>
      <sheetData sheetId="24021">
        <row r="1">
          <cell r="J1">
            <v>1.7453292519943295E-2</v>
          </cell>
        </row>
      </sheetData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>
        <row r="1">
          <cell r="J1">
            <v>1.7453292519943295E-2</v>
          </cell>
        </row>
      </sheetData>
      <sheetData sheetId="24028">
        <row r="1">
          <cell r="J1">
            <v>1.7453292519943295E-2</v>
          </cell>
        </row>
      </sheetData>
      <sheetData sheetId="24029" refreshError="1"/>
      <sheetData sheetId="24030" refreshError="1"/>
      <sheetData sheetId="24031" refreshError="1"/>
      <sheetData sheetId="24032">
        <row r="1">
          <cell r="J1">
            <v>1.7453292519943295E-2</v>
          </cell>
        </row>
      </sheetData>
      <sheetData sheetId="24033" refreshError="1"/>
      <sheetData sheetId="24034" refreshError="1"/>
      <sheetData sheetId="24035" refreshError="1"/>
      <sheetData sheetId="24036" refreshError="1"/>
      <sheetData sheetId="24037">
        <row r="1">
          <cell r="J1">
            <v>1.7453292519943295E-2</v>
          </cell>
        </row>
      </sheetData>
      <sheetData sheetId="24038">
        <row r="1">
          <cell r="J1">
            <v>1.7453292519943295E-2</v>
          </cell>
        </row>
      </sheetData>
      <sheetData sheetId="24039" refreshError="1"/>
      <sheetData sheetId="24040" refreshError="1"/>
      <sheetData sheetId="24041" refreshError="1"/>
      <sheetData sheetId="24042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>
        <row r="1">
          <cell r="J1">
            <v>1.7453292519943295E-2</v>
          </cell>
        </row>
      </sheetData>
      <sheetData sheetId="24055" refreshError="1"/>
      <sheetData sheetId="24056">
        <row r="1">
          <cell r="J1">
            <v>1.7453292519943295E-2</v>
          </cell>
        </row>
      </sheetData>
      <sheetData sheetId="24057">
        <row r="1">
          <cell r="J1">
            <v>1.7453292519943295E-2</v>
          </cell>
        </row>
      </sheetData>
      <sheetData sheetId="24058" refreshError="1"/>
      <sheetData sheetId="24059">
        <row r="1">
          <cell r="J1">
            <v>1.7453292519943295E-2</v>
          </cell>
        </row>
      </sheetData>
      <sheetData sheetId="24060">
        <row r="1">
          <cell r="J1">
            <v>1.7453292519943295E-2</v>
          </cell>
        </row>
      </sheetData>
      <sheetData sheetId="24061" refreshError="1"/>
      <sheetData sheetId="24062" refreshError="1"/>
      <sheetData sheetId="24063">
        <row r="1">
          <cell r="J1">
            <v>1.7453292519943295E-2</v>
          </cell>
        </row>
      </sheetData>
      <sheetData sheetId="24064">
        <row r="1">
          <cell r="J1">
            <v>1.7453292519943295E-2</v>
          </cell>
        </row>
      </sheetData>
      <sheetData sheetId="24065" refreshError="1"/>
      <sheetData sheetId="24066">
        <row r="1">
          <cell r="J1">
            <v>1.7453292519943295E-2</v>
          </cell>
        </row>
      </sheetData>
      <sheetData sheetId="24067">
        <row r="1">
          <cell r="J1">
            <v>1.7453292519943295E-2</v>
          </cell>
        </row>
      </sheetData>
      <sheetData sheetId="24068">
        <row r="1">
          <cell r="J1">
            <v>1.7453292519943295E-2</v>
          </cell>
        </row>
      </sheetData>
      <sheetData sheetId="24069">
        <row r="1">
          <cell r="J1">
            <v>1.7453292519943295E-2</v>
          </cell>
        </row>
      </sheetData>
      <sheetData sheetId="24070">
        <row r="1">
          <cell r="J1">
            <v>1.7453292519943295E-2</v>
          </cell>
        </row>
      </sheetData>
      <sheetData sheetId="24071">
        <row r="1">
          <cell r="J1">
            <v>1.7453292519943295E-2</v>
          </cell>
        </row>
      </sheetData>
      <sheetData sheetId="24072">
        <row r="1">
          <cell r="J1">
            <v>1.7453292519943295E-2</v>
          </cell>
        </row>
      </sheetData>
      <sheetData sheetId="24073">
        <row r="1">
          <cell r="J1">
            <v>1.7453292519943295E-2</v>
          </cell>
        </row>
      </sheetData>
      <sheetData sheetId="24074">
        <row r="1">
          <cell r="J1">
            <v>1.7453292519943295E-2</v>
          </cell>
        </row>
      </sheetData>
      <sheetData sheetId="24075">
        <row r="1">
          <cell r="J1">
            <v>1.7453292519943295E-2</v>
          </cell>
        </row>
      </sheetData>
      <sheetData sheetId="24076">
        <row r="1">
          <cell r="J1">
            <v>1.7453292519943295E-2</v>
          </cell>
        </row>
      </sheetData>
      <sheetData sheetId="24077">
        <row r="1">
          <cell r="J1">
            <v>1.7453292519943295E-2</v>
          </cell>
        </row>
      </sheetData>
      <sheetData sheetId="24078">
        <row r="1">
          <cell r="J1">
            <v>1.7453292519943295E-2</v>
          </cell>
        </row>
      </sheetData>
      <sheetData sheetId="24079">
        <row r="1">
          <cell r="J1">
            <v>1.7453292519943295E-2</v>
          </cell>
        </row>
      </sheetData>
      <sheetData sheetId="24080">
        <row r="1">
          <cell r="J1">
            <v>1.7453292519943295E-2</v>
          </cell>
        </row>
      </sheetData>
      <sheetData sheetId="24081">
        <row r="1">
          <cell r="J1">
            <v>1.7453292519943295E-2</v>
          </cell>
        </row>
      </sheetData>
      <sheetData sheetId="24082">
        <row r="1">
          <cell r="J1">
            <v>1.7453292519943295E-2</v>
          </cell>
        </row>
      </sheetData>
      <sheetData sheetId="24083">
        <row r="1">
          <cell r="J1">
            <v>1.7453292519943295E-2</v>
          </cell>
        </row>
      </sheetData>
      <sheetData sheetId="24084">
        <row r="1">
          <cell r="J1">
            <v>1.7453292519943295E-2</v>
          </cell>
        </row>
      </sheetData>
      <sheetData sheetId="24085">
        <row r="1">
          <cell r="J1">
            <v>1.7453292519943295E-2</v>
          </cell>
        </row>
      </sheetData>
      <sheetData sheetId="24086">
        <row r="1">
          <cell r="J1">
            <v>1.7453292519943295E-2</v>
          </cell>
        </row>
      </sheetData>
      <sheetData sheetId="24087">
        <row r="1">
          <cell r="J1">
            <v>1.7453292519943295E-2</v>
          </cell>
        </row>
      </sheetData>
      <sheetData sheetId="24088">
        <row r="1">
          <cell r="J1">
            <v>1.7453292519943295E-2</v>
          </cell>
        </row>
      </sheetData>
      <sheetData sheetId="24089">
        <row r="1">
          <cell r="J1">
            <v>1.7453292519943295E-2</v>
          </cell>
        </row>
      </sheetData>
      <sheetData sheetId="24090">
        <row r="1">
          <cell r="J1">
            <v>1.7453292519943295E-2</v>
          </cell>
        </row>
      </sheetData>
      <sheetData sheetId="24091"/>
      <sheetData sheetId="24092">
        <row r="1">
          <cell r="J1">
            <v>1.7453292519943295E-2</v>
          </cell>
        </row>
      </sheetData>
      <sheetData sheetId="24093">
        <row r="1">
          <cell r="J1">
            <v>1.7453292519943295E-2</v>
          </cell>
        </row>
      </sheetData>
      <sheetData sheetId="24094">
        <row r="1">
          <cell r="J1">
            <v>1.7453292519943295E-2</v>
          </cell>
        </row>
      </sheetData>
      <sheetData sheetId="24095">
        <row r="1">
          <cell r="J1">
            <v>1.7453292519943295E-2</v>
          </cell>
        </row>
      </sheetData>
      <sheetData sheetId="24096"/>
      <sheetData sheetId="24097">
        <row r="1">
          <cell r="J1">
            <v>1.7453292519943295E-2</v>
          </cell>
        </row>
      </sheetData>
      <sheetData sheetId="24098">
        <row r="1">
          <cell r="J1">
            <v>1.7453292519943295E-2</v>
          </cell>
        </row>
      </sheetData>
      <sheetData sheetId="24099">
        <row r="1">
          <cell r="J1">
            <v>1.7453292519943295E-2</v>
          </cell>
        </row>
      </sheetData>
      <sheetData sheetId="24100" refreshError="1"/>
      <sheetData sheetId="24101" refreshError="1"/>
      <sheetData sheetId="24102">
        <row r="1">
          <cell r="J1">
            <v>1.7453292519943295E-2</v>
          </cell>
        </row>
      </sheetData>
      <sheetData sheetId="24103">
        <row r="1">
          <cell r="J1">
            <v>1.7453292519943295E-2</v>
          </cell>
        </row>
      </sheetData>
      <sheetData sheetId="24104">
        <row r="1">
          <cell r="J1">
            <v>1.7453292519943295E-2</v>
          </cell>
        </row>
      </sheetData>
      <sheetData sheetId="24105" refreshError="1"/>
      <sheetData sheetId="24106">
        <row r="1">
          <cell r="J1">
            <v>1.7453292519943295E-2</v>
          </cell>
        </row>
      </sheetData>
      <sheetData sheetId="24107">
        <row r="1">
          <cell r="J1">
            <v>1.7453292519943295E-2</v>
          </cell>
        </row>
      </sheetData>
      <sheetData sheetId="24108">
        <row r="1">
          <cell r="J1">
            <v>1.7453292519943295E-2</v>
          </cell>
        </row>
      </sheetData>
      <sheetData sheetId="24109" refreshError="1"/>
      <sheetData sheetId="24110" refreshError="1"/>
      <sheetData sheetId="24111">
        <row r="1">
          <cell r="J1">
            <v>1.7453292519943295E-2</v>
          </cell>
        </row>
      </sheetData>
      <sheetData sheetId="24112">
        <row r="1">
          <cell r="J1">
            <v>1.7453292519943295E-2</v>
          </cell>
        </row>
      </sheetData>
      <sheetData sheetId="24113" refreshError="1"/>
      <sheetData sheetId="24114" refreshError="1"/>
      <sheetData sheetId="24115" refreshError="1"/>
      <sheetData sheetId="24116">
        <row r="1">
          <cell r="J1">
            <v>1.7453292519943295E-2</v>
          </cell>
        </row>
      </sheetData>
      <sheetData sheetId="24117" refreshError="1"/>
      <sheetData sheetId="24118">
        <row r="1">
          <cell r="J1">
            <v>1.7453292519943295E-2</v>
          </cell>
        </row>
      </sheetData>
      <sheetData sheetId="24119">
        <row r="1">
          <cell r="J1">
            <v>1.7453292519943295E-2</v>
          </cell>
        </row>
      </sheetData>
      <sheetData sheetId="24120"/>
      <sheetData sheetId="24121" refreshError="1"/>
      <sheetData sheetId="24122">
        <row r="1">
          <cell r="J1">
            <v>1.7453292519943295E-2</v>
          </cell>
        </row>
      </sheetData>
      <sheetData sheetId="24123">
        <row r="1">
          <cell r="J1">
            <v>1.7453292519943295E-2</v>
          </cell>
        </row>
      </sheetData>
      <sheetData sheetId="24124">
        <row r="1">
          <cell r="J1">
            <v>1.7453292519943295E-2</v>
          </cell>
        </row>
      </sheetData>
      <sheetData sheetId="24125">
        <row r="1">
          <cell r="J1">
            <v>1.7453292519943295E-2</v>
          </cell>
        </row>
      </sheetData>
      <sheetData sheetId="24126" refreshError="1"/>
      <sheetData sheetId="24127">
        <row r="1">
          <cell r="J1">
            <v>1.7453292519943295E-2</v>
          </cell>
        </row>
      </sheetData>
      <sheetData sheetId="24128">
        <row r="1">
          <cell r="J1">
            <v>1.7453292519943295E-2</v>
          </cell>
        </row>
      </sheetData>
      <sheetData sheetId="24129">
        <row r="1">
          <cell r="J1">
            <v>1.7453292519943295E-2</v>
          </cell>
        </row>
      </sheetData>
      <sheetData sheetId="24130">
        <row r="1">
          <cell r="J1">
            <v>1.7453292519943295E-2</v>
          </cell>
        </row>
      </sheetData>
      <sheetData sheetId="24131"/>
      <sheetData sheetId="24132">
        <row r="1">
          <cell r="J1">
            <v>1.7453292519943295E-2</v>
          </cell>
        </row>
      </sheetData>
      <sheetData sheetId="24133">
        <row r="1">
          <cell r="J1">
            <v>1.7453292519943295E-2</v>
          </cell>
        </row>
      </sheetData>
      <sheetData sheetId="24134">
        <row r="1">
          <cell r="J1">
            <v>1.7453292519943295E-2</v>
          </cell>
        </row>
      </sheetData>
      <sheetData sheetId="24135">
        <row r="1">
          <cell r="J1">
            <v>1.7453292519943295E-2</v>
          </cell>
        </row>
      </sheetData>
      <sheetData sheetId="24136" refreshError="1"/>
      <sheetData sheetId="24137">
        <row r="1">
          <cell r="J1">
            <v>1.7453292519943295E-2</v>
          </cell>
        </row>
      </sheetData>
      <sheetData sheetId="24138" refreshError="1"/>
      <sheetData sheetId="24139" refreshError="1"/>
      <sheetData sheetId="24140">
        <row r="1">
          <cell r="J1">
            <v>1.7453292519943295E-2</v>
          </cell>
        </row>
      </sheetData>
      <sheetData sheetId="24141">
        <row r="1">
          <cell r="J1">
            <v>1.7453292519943295E-2</v>
          </cell>
        </row>
      </sheetData>
      <sheetData sheetId="24142">
        <row r="1">
          <cell r="J1">
            <v>1.7453292519943295E-2</v>
          </cell>
        </row>
      </sheetData>
      <sheetData sheetId="24143" refreshError="1"/>
      <sheetData sheetId="24144" refreshError="1"/>
      <sheetData sheetId="24145">
        <row r="1">
          <cell r="J1">
            <v>1.7453292519943295E-2</v>
          </cell>
        </row>
      </sheetData>
      <sheetData sheetId="24146">
        <row r="1">
          <cell r="J1">
            <v>1.7453292519943295E-2</v>
          </cell>
        </row>
      </sheetData>
      <sheetData sheetId="24147" refreshError="1"/>
      <sheetData sheetId="24148">
        <row r="1">
          <cell r="J1">
            <v>1.7453292519943295E-2</v>
          </cell>
        </row>
      </sheetData>
      <sheetData sheetId="24149" refreshError="1"/>
      <sheetData sheetId="24150" refreshError="1"/>
      <sheetData sheetId="24151">
        <row r="1">
          <cell r="J1">
            <v>1.7453292519943295E-2</v>
          </cell>
        </row>
      </sheetData>
      <sheetData sheetId="24152">
        <row r="1">
          <cell r="J1">
            <v>1.7453292519943295E-2</v>
          </cell>
        </row>
      </sheetData>
      <sheetData sheetId="24153" refreshError="1"/>
      <sheetData sheetId="24154" refreshError="1"/>
      <sheetData sheetId="24155" refreshError="1"/>
      <sheetData sheetId="24156"/>
      <sheetData sheetId="24157" refreshError="1"/>
      <sheetData sheetId="24158" refreshError="1"/>
      <sheetData sheetId="24159" refreshError="1"/>
      <sheetData sheetId="24160">
        <row r="1">
          <cell r="J1">
            <v>1.7453292519943295E-2</v>
          </cell>
        </row>
      </sheetData>
      <sheetData sheetId="24161">
        <row r="1">
          <cell r="J1">
            <v>1.7453292519943295E-2</v>
          </cell>
        </row>
      </sheetData>
      <sheetData sheetId="24162" refreshError="1"/>
      <sheetData sheetId="24163">
        <row r="1">
          <cell r="J1">
            <v>1.7453292519943295E-2</v>
          </cell>
        </row>
      </sheetData>
      <sheetData sheetId="24164" refreshError="1"/>
      <sheetData sheetId="24165" refreshError="1"/>
      <sheetData sheetId="24166">
        <row r="1">
          <cell r="J1">
            <v>1.7453292519943295E-2</v>
          </cell>
        </row>
      </sheetData>
      <sheetData sheetId="24167">
        <row r="1">
          <cell r="J1">
            <v>1.7453292519943295E-2</v>
          </cell>
        </row>
      </sheetData>
      <sheetData sheetId="24168" refreshError="1"/>
      <sheetData sheetId="24169" refreshError="1"/>
      <sheetData sheetId="24170" refreshError="1"/>
      <sheetData sheetId="24171">
        <row r="1">
          <cell r="J1">
            <v>1.7453292519943295E-2</v>
          </cell>
        </row>
      </sheetData>
      <sheetData sheetId="24172" refreshError="1"/>
      <sheetData sheetId="24173" refreshError="1"/>
      <sheetData sheetId="24174" refreshError="1"/>
      <sheetData sheetId="24175">
        <row r="1">
          <cell r="J1">
            <v>1.7453292519943295E-2</v>
          </cell>
        </row>
      </sheetData>
      <sheetData sheetId="24176">
        <row r="1">
          <cell r="J1">
            <v>1.7453292519943295E-2</v>
          </cell>
        </row>
      </sheetData>
      <sheetData sheetId="24177" refreshError="1"/>
      <sheetData sheetId="24178">
        <row r="1">
          <cell r="J1">
            <v>1.7453292519943295E-2</v>
          </cell>
        </row>
      </sheetData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>
        <row r="1">
          <cell r="J1">
            <v>1.7453292519943295E-2</v>
          </cell>
        </row>
      </sheetData>
      <sheetData sheetId="24185">
        <row r="1">
          <cell r="J1">
            <v>1.7453292519943295E-2</v>
          </cell>
        </row>
      </sheetData>
      <sheetData sheetId="24186" refreshError="1"/>
      <sheetData sheetId="24187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>
        <row r="1">
          <cell r="J1">
            <v>1.7453292519943295E-2</v>
          </cell>
        </row>
      </sheetData>
      <sheetData sheetId="24194">
        <row r="1">
          <cell r="J1">
            <v>1.7453292519943295E-2</v>
          </cell>
        </row>
      </sheetData>
      <sheetData sheetId="24195" refreshError="1"/>
      <sheetData sheetId="24196" refreshError="1"/>
      <sheetData sheetId="24197" refreshError="1"/>
      <sheetData sheetId="24198">
        <row r="1">
          <cell r="J1">
            <v>1.7453292519943295E-2</v>
          </cell>
        </row>
      </sheetData>
      <sheetData sheetId="24199" refreshError="1"/>
      <sheetData sheetId="24200" refreshError="1"/>
      <sheetData sheetId="24201" refreshError="1"/>
      <sheetData sheetId="24202">
        <row r="1">
          <cell r="J1">
            <v>1.7453292519943295E-2</v>
          </cell>
        </row>
      </sheetData>
      <sheetData sheetId="24203">
        <row r="1">
          <cell r="J1">
            <v>1.7453292519943295E-2</v>
          </cell>
        </row>
      </sheetData>
      <sheetData sheetId="24204" refreshError="1"/>
      <sheetData sheetId="24205">
        <row r="1">
          <cell r="J1">
            <v>1.7453292519943295E-2</v>
          </cell>
        </row>
      </sheetData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>
        <row r="1">
          <cell r="J1">
            <v>1.7453292519943295E-2</v>
          </cell>
        </row>
      </sheetData>
      <sheetData sheetId="24212">
        <row r="1">
          <cell r="J1">
            <v>1.7453292519943295E-2</v>
          </cell>
        </row>
      </sheetData>
      <sheetData sheetId="24213" refreshError="1"/>
      <sheetData sheetId="24214">
        <row r="1">
          <cell r="J1">
            <v>1.7453292519943295E-2</v>
          </cell>
        </row>
      </sheetData>
      <sheetData sheetId="24215" refreshError="1"/>
      <sheetData sheetId="24216" refreshError="1"/>
      <sheetData sheetId="24217">
        <row r="1">
          <cell r="J1">
            <v>1.7453292519943295E-2</v>
          </cell>
        </row>
      </sheetData>
      <sheetData sheetId="24218">
        <row r="1">
          <cell r="J1">
            <v>1.7453292519943295E-2</v>
          </cell>
        </row>
      </sheetData>
      <sheetData sheetId="24219" refreshError="1"/>
      <sheetData sheetId="24220">
        <row r="1">
          <cell r="J1">
            <v>1.7453292519943295E-2</v>
          </cell>
        </row>
      </sheetData>
      <sheetData sheetId="24221" refreshError="1"/>
      <sheetData sheetId="24222" refreshError="1"/>
      <sheetData sheetId="24223">
        <row r="1">
          <cell r="J1">
            <v>1.7453292519943295E-2</v>
          </cell>
        </row>
      </sheetData>
      <sheetData sheetId="24224">
        <row r="1">
          <cell r="J1">
            <v>1.7453292519943295E-2</v>
          </cell>
        </row>
      </sheetData>
      <sheetData sheetId="24225" refreshError="1"/>
      <sheetData sheetId="24226">
        <row r="1">
          <cell r="J1">
            <v>1.7453292519943295E-2</v>
          </cell>
        </row>
      </sheetData>
      <sheetData sheetId="24227" refreshError="1"/>
      <sheetData sheetId="24228" refreshError="1"/>
      <sheetData sheetId="24229">
        <row r="1">
          <cell r="J1">
            <v>1.7453292519943295E-2</v>
          </cell>
        </row>
      </sheetData>
      <sheetData sheetId="24230">
        <row r="1">
          <cell r="J1">
            <v>1.7453292519943295E-2</v>
          </cell>
        </row>
      </sheetData>
      <sheetData sheetId="24231" refreshError="1"/>
      <sheetData sheetId="24232">
        <row r="1">
          <cell r="J1">
            <v>1.7453292519943295E-2</v>
          </cell>
        </row>
      </sheetData>
      <sheetData sheetId="24233" refreshError="1"/>
      <sheetData sheetId="24234" refreshError="1"/>
      <sheetData sheetId="24235">
        <row r="1">
          <cell r="J1">
            <v>1.7453292519943295E-2</v>
          </cell>
        </row>
      </sheetData>
      <sheetData sheetId="24236">
        <row r="1">
          <cell r="J1">
            <v>1.7453292519943295E-2</v>
          </cell>
        </row>
      </sheetData>
      <sheetData sheetId="24237" refreshError="1"/>
      <sheetData sheetId="24238" refreshError="1"/>
      <sheetData sheetId="24239" refreshError="1"/>
      <sheetData sheetId="24240">
        <row r="1">
          <cell r="J1">
            <v>1.7453292519943295E-2</v>
          </cell>
        </row>
      </sheetData>
      <sheetData sheetId="24241" refreshError="1"/>
      <sheetData sheetId="24242" refreshError="1"/>
      <sheetData sheetId="24243" refreshError="1"/>
      <sheetData sheetId="24244">
        <row r="1">
          <cell r="J1">
            <v>1.7453292519943295E-2</v>
          </cell>
        </row>
      </sheetData>
      <sheetData sheetId="24245">
        <row r="1">
          <cell r="J1">
            <v>1.7453292519943295E-2</v>
          </cell>
        </row>
      </sheetData>
      <sheetData sheetId="24246" refreshError="1"/>
      <sheetData sheetId="24247" refreshError="1"/>
      <sheetData sheetId="24248" refreshError="1"/>
      <sheetData sheetId="24249">
        <row r="1">
          <cell r="J1">
            <v>1.7453292519943295E-2</v>
          </cell>
        </row>
      </sheetData>
      <sheetData sheetId="24250" refreshError="1"/>
      <sheetData sheetId="24251" refreshError="1"/>
      <sheetData sheetId="24252" refreshError="1"/>
      <sheetData sheetId="24253">
        <row r="1">
          <cell r="J1">
            <v>1.7453292519943295E-2</v>
          </cell>
        </row>
      </sheetData>
      <sheetData sheetId="24254">
        <row r="1">
          <cell r="J1">
            <v>1.7453292519943295E-2</v>
          </cell>
        </row>
      </sheetData>
      <sheetData sheetId="24255" refreshError="1"/>
      <sheetData sheetId="24256">
        <row r="1">
          <cell r="J1">
            <v>1.7453292519943295E-2</v>
          </cell>
        </row>
      </sheetData>
      <sheetData sheetId="24257" refreshError="1"/>
      <sheetData sheetId="24258" refreshError="1"/>
      <sheetData sheetId="24259">
        <row r="1">
          <cell r="J1">
            <v>1.7453292519943295E-2</v>
          </cell>
        </row>
      </sheetData>
      <sheetData sheetId="24260">
        <row r="1">
          <cell r="J1">
            <v>1.7453292519943295E-2</v>
          </cell>
        </row>
      </sheetData>
      <sheetData sheetId="24261" refreshError="1"/>
      <sheetData sheetId="24262"/>
      <sheetData sheetId="24263" refreshError="1"/>
      <sheetData sheetId="24264" refreshError="1"/>
      <sheetData sheetId="24265">
        <row r="1">
          <cell r="J1">
            <v>1.7453292519943295E-2</v>
          </cell>
        </row>
      </sheetData>
      <sheetData sheetId="24266">
        <row r="1">
          <cell r="J1">
            <v>1.7453292519943295E-2</v>
          </cell>
        </row>
      </sheetData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>
        <row r="1">
          <cell r="J1">
            <v>1.7453292519943295E-2</v>
          </cell>
        </row>
      </sheetData>
      <sheetData sheetId="24273">
        <row r="2">
          <cell r="B2">
            <v>1</v>
          </cell>
        </row>
      </sheetData>
      <sheetData sheetId="24274">
        <row r="1">
          <cell r="J1">
            <v>1.7453292519943295E-2</v>
          </cell>
        </row>
      </sheetData>
      <sheetData sheetId="24275" refreshError="1"/>
      <sheetData sheetId="24276" refreshError="1"/>
      <sheetData sheetId="24277">
        <row r="1">
          <cell r="J1">
            <v>1.7453292519943295E-2</v>
          </cell>
        </row>
      </sheetData>
      <sheetData sheetId="24278">
        <row r="1">
          <cell r="J1">
            <v>1.7453292519943295E-2</v>
          </cell>
        </row>
      </sheetData>
      <sheetData sheetId="24279" refreshError="1"/>
      <sheetData sheetId="24280">
        <row r="1">
          <cell r="J1">
            <v>1.7453292519943295E-2</v>
          </cell>
        </row>
      </sheetData>
      <sheetData sheetId="24281" refreshError="1"/>
      <sheetData sheetId="24282" refreshError="1"/>
      <sheetData sheetId="24283">
        <row r="1">
          <cell r="J1">
            <v>1.7453292519943295E-2</v>
          </cell>
        </row>
      </sheetData>
      <sheetData sheetId="24284">
        <row r="1">
          <cell r="J1">
            <v>1.7453292519943295E-2</v>
          </cell>
        </row>
      </sheetData>
      <sheetData sheetId="24285" refreshError="1"/>
      <sheetData sheetId="24286"/>
      <sheetData sheetId="24287" refreshError="1"/>
      <sheetData sheetId="24288" refreshError="1"/>
      <sheetData sheetId="24289">
        <row r="1">
          <cell r="J1">
            <v>1.7453292519943295E-2</v>
          </cell>
        </row>
      </sheetData>
      <sheetData sheetId="24290">
        <row r="1">
          <cell r="J1">
            <v>1.7453292519943295E-2</v>
          </cell>
        </row>
      </sheetData>
      <sheetData sheetId="24291">
        <row r="1">
          <cell r="J1">
            <v>1.7453292519943295E-2</v>
          </cell>
        </row>
      </sheetData>
      <sheetData sheetId="24292" refreshError="1"/>
      <sheetData sheetId="24293">
        <row r="1">
          <cell r="J1">
            <v>1.7453292519943295E-2</v>
          </cell>
        </row>
      </sheetData>
      <sheetData sheetId="24294">
        <row r="1">
          <cell r="J1">
            <v>1.7453292519943295E-2</v>
          </cell>
        </row>
      </sheetData>
      <sheetData sheetId="24295">
        <row r="1">
          <cell r="J1">
            <v>1.7453292519943295E-2</v>
          </cell>
        </row>
      </sheetData>
      <sheetData sheetId="24296" refreshError="1"/>
      <sheetData sheetId="24297" refreshError="1"/>
      <sheetData sheetId="24298">
        <row r="1">
          <cell r="J1">
            <v>1.7453292519943295E-2</v>
          </cell>
        </row>
      </sheetData>
      <sheetData sheetId="24299">
        <row r="1">
          <cell r="J1">
            <v>1.7453292519943295E-2</v>
          </cell>
        </row>
      </sheetData>
      <sheetData sheetId="24300">
        <row r="1">
          <cell r="J1">
            <v>1.7453292519943295E-2</v>
          </cell>
        </row>
      </sheetData>
      <sheetData sheetId="24301">
        <row r="1">
          <cell r="J1">
            <v>1.7453292519943295E-2</v>
          </cell>
        </row>
      </sheetData>
      <sheetData sheetId="24302" refreshError="1"/>
      <sheetData sheetId="24303" refreshError="1"/>
      <sheetData sheetId="24304">
        <row r="1">
          <cell r="J1">
            <v>1.7453292519943295E-2</v>
          </cell>
        </row>
      </sheetData>
      <sheetData sheetId="24305">
        <row r="1">
          <cell r="J1">
            <v>1.7453292519943295E-2</v>
          </cell>
        </row>
      </sheetData>
      <sheetData sheetId="24306">
        <row r="1">
          <cell r="J1">
            <v>1.7453292519943295E-2</v>
          </cell>
        </row>
      </sheetData>
      <sheetData sheetId="24307" refreshError="1"/>
      <sheetData sheetId="24308">
        <row r="1">
          <cell r="J1">
            <v>1.7453292519943295E-2</v>
          </cell>
        </row>
      </sheetData>
      <sheetData sheetId="24309" refreshError="1"/>
      <sheetData sheetId="24310" refreshError="1"/>
      <sheetData sheetId="24311" refreshError="1"/>
      <sheetData sheetId="24312" refreshError="1"/>
      <sheetData sheetId="24313">
        <row r="1">
          <cell r="J1">
            <v>1.7453292519943295E-2</v>
          </cell>
        </row>
      </sheetData>
      <sheetData sheetId="24314">
        <row r="1">
          <cell r="J1">
            <v>1.7453292519943295E-2</v>
          </cell>
        </row>
      </sheetData>
      <sheetData sheetId="24315">
        <row r="1">
          <cell r="J1">
            <v>1.7453292519943295E-2</v>
          </cell>
        </row>
      </sheetData>
      <sheetData sheetId="24316" refreshError="1"/>
      <sheetData sheetId="24317" refreshError="1"/>
      <sheetData sheetId="24318" refreshError="1"/>
      <sheetData sheetId="24319">
        <row r="1">
          <cell r="J1">
            <v>1.7453292519943295E-2</v>
          </cell>
        </row>
      </sheetData>
      <sheetData sheetId="24320" refreshError="1"/>
      <sheetData sheetId="24321" refreshError="1"/>
      <sheetData sheetId="24322">
        <row r="1">
          <cell r="J1">
            <v>1.7453292519943295E-2</v>
          </cell>
        </row>
      </sheetData>
      <sheetData sheetId="24323">
        <row r="1">
          <cell r="J1">
            <v>1.7453292519943295E-2</v>
          </cell>
        </row>
      </sheetData>
      <sheetData sheetId="24324" refreshError="1"/>
      <sheetData sheetId="24325"/>
      <sheetData sheetId="24326" refreshError="1"/>
      <sheetData sheetId="24327" refreshError="1"/>
      <sheetData sheetId="24328">
        <row r="1">
          <cell r="J1">
            <v>1.7453292519943295E-2</v>
          </cell>
        </row>
      </sheetData>
      <sheetData sheetId="24329">
        <row r="1">
          <cell r="J1">
            <v>1.7453292519943295E-2</v>
          </cell>
        </row>
      </sheetData>
      <sheetData sheetId="24330">
        <row r="1">
          <cell r="J1">
            <v>1.7453292519943295E-2</v>
          </cell>
        </row>
      </sheetData>
      <sheetData sheetId="24331" refreshError="1"/>
      <sheetData sheetId="24332">
        <row r="1">
          <cell r="J1">
            <v>1.7453292519943295E-2</v>
          </cell>
        </row>
      </sheetData>
      <sheetData sheetId="24333">
        <row r="1">
          <cell r="J1">
            <v>1.7453292519943295E-2</v>
          </cell>
        </row>
      </sheetData>
      <sheetData sheetId="24334">
        <row r="1">
          <cell r="J1">
            <v>1.7453292519943295E-2</v>
          </cell>
        </row>
      </sheetData>
      <sheetData sheetId="24335" refreshError="1"/>
      <sheetData sheetId="24336" refreshError="1"/>
      <sheetData sheetId="24337">
        <row r="1">
          <cell r="J1">
            <v>1.7453292519943295E-2</v>
          </cell>
        </row>
      </sheetData>
      <sheetData sheetId="24338">
        <row r="1">
          <cell r="J1">
            <v>1.7453292519943295E-2</v>
          </cell>
        </row>
      </sheetData>
      <sheetData sheetId="24339">
        <row r="1">
          <cell r="J1">
            <v>1.7453292519943295E-2</v>
          </cell>
        </row>
      </sheetData>
      <sheetData sheetId="24340" refreshError="1"/>
      <sheetData sheetId="24341" refreshError="1"/>
      <sheetData sheetId="24342">
        <row r="1">
          <cell r="J1">
            <v>1.7453292519943295E-2</v>
          </cell>
        </row>
      </sheetData>
      <sheetData sheetId="24343">
        <row r="1">
          <cell r="J1">
            <v>1.7453292519943295E-2</v>
          </cell>
        </row>
      </sheetData>
      <sheetData sheetId="24344">
        <row r="1">
          <cell r="J1">
            <v>1.7453292519943295E-2</v>
          </cell>
        </row>
      </sheetData>
      <sheetData sheetId="24345" refreshError="1"/>
      <sheetData sheetId="24346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>
        <row r="1">
          <cell r="J1">
            <v>1.7453292519943295E-2</v>
          </cell>
        </row>
      </sheetData>
      <sheetData sheetId="24354">
        <row r="1">
          <cell r="J1">
            <v>1.7453292519943295E-2</v>
          </cell>
        </row>
      </sheetData>
      <sheetData sheetId="24355">
        <row r="1">
          <cell r="J1">
            <v>1.7453292519943295E-2</v>
          </cell>
        </row>
      </sheetData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>
        <row r="1">
          <cell r="J1">
            <v>1.7453292519943295E-2</v>
          </cell>
        </row>
      </sheetData>
      <sheetData sheetId="24362" refreshError="1"/>
      <sheetData sheetId="24363">
        <row r="1">
          <cell r="J1">
            <v>1.7453292519943295E-2</v>
          </cell>
        </row>
      </sheetData>
      <sheetData sheetId="24364" refreshError="1"/>
      <sheetData sheetId="24365">
        <row r="1">
          <cell r="J1">
            <v>1.7453292519943295E-2</v>
          </cell>
        </row>
      </sheetData>
      <sheetData sheetId="24366">
        <row r="1">
          <cell r="J1">
            <v>1.7453292519943295E-2</v>
          </cell>
        </row>
      </sheetData>
      <sheetData sheetId="24367" refreshError="1"/>
      <sheetData sheetId="24368"/>
      <sheetData sheetId="24369">
        <row r="1">
          <cell r="J1">
            <v>1.7453292519943295E-2</v>
          </cell>
        </row>
      </sheetData>
      <sheetData sheetId="24370">
        <row r="1">
          <cell r="J1">
            <v>1.7453292519943295E-2</v>
          </cell>
        </row>
      </sheetData>
      <sheetData sheetId="24371">
        <row r="1">
          <cell r="J1">
            <v>1.7453292519943295E-2</v>
          </cell>
        </row>
      </sheetData>
      <sheetData sheetId="24372" refreshError="1"/>
      <sheetData sheetId="24373"/>
      <sheetData sheetId="24374">
        <row r="1">
          <cell r="J1">
            <v>1.7453292519943295E-2</v>
          </cell>
        </row>
      </sheetData>
      <sheetData sheetId="24375" refreshError="1"/>
      <sheetData sheetId="24376" refreshError="1"/>
      <sheetData sheetId="24377">
        <row r="1">
          <cell r="J1">
            <v>1.7453292519943295E-2</v>
          </cell>
        </row>
      </sheetData>
      <sheetData sheetId="24378">
        <row r="1">
          <cell r="J1">
            <v>1.7453292519943295E-2</v>
          </cell>
        </row>
      </sheetData>
      <sheetData sheetId="24379">
        <row r="1">
          <cell r="J1">
            <v>1.7453292519943295E-2</v>
          </cell>
        </row>
      </sheetData>
      <sheetData sheetId="24380">
        <row r="1">
          <cell r="J1">
            <v>1.7453292519943295E-2</v>
          </cell>
        </row>
      </sheetData>
      <sheetData sheetId="24381" refreshError="1"/>
      <sheetData sheetId="24382" refreshError="1"/>
      <sheetData sheetId="24383">
        <row r="1">
          <cell r="J1">
            <v>1.7453292519943295E-2</v>
          </cell>
        </row>
      </sheetData>
      <sheetData sheetId="24384">
        <row r="1">
          <cell r="J1">
            <v>1.7453292519943295E-2</v>
          </cell>
        </row>
      </sheetData>
      <sheetData sheetId="24385" refreshError="1"/>
      <sheetData sheetId="24386"/>
      <sheetData sheetId="24387" refreshError="1"/>
      <sheetData sheetId="24388" refreshError="1"/>
      <sheetData sheetId="24389">
        <row r="1">
          <cell r="J1">
            <v>1.7453292519943295E-2</v>
          </cell>
        </row>
      </sheetData>
      <sheetData sheetId="24390">
        <row r="1">
          <cell r="J1">
            <v>1.7453292519943295E-2</v>
          </cell>
        </row>
      </sheetData>
      <sheetData sheetId="24391" refreshError="1"/>
      <sheetData sheetId="24392" refreshError="1"/>
      <sheetData sheetId="24393" refreshError="1"/>
      <sheetData sheetId="24394"/>
      <sheetData sheetId="24395" refreshError="1"/>
      <sheetData sheetId="24396" refreshError="1"/>
      <sheetData sheetId="24397" refreshError="1"/>
      <sheetData sheetId="24398" refreshError="1"/>
      <sheetData sheetId="24399">
        <row r="1">
          <cell r="J1">
            <v>1.7453292519943295E-2</v>
          </cell>
        </row>
      </sheetData>
      <sheetData sheetId="24400" refreshError="1"/>
      <sheetData sheetId="24401" refreshError="1"/>
      <sheetData sheetId="24402" refreshError="1"/>
      <sheetData sheetId="24403">
        <row r="1">
          <cell r="J1">
            <v>1.7453292519943295E-2</v>
          </cell>
        </row>
      </sheetData>
      <sheetData sheetId="24404">
        <row r="1">
          <cell r="J1">
            <v>1.7453292519943295E-2</v>
          </cell>
        </row>
      </sheetData>
      <sheetData sheetId="24405">
        <row r="1">
          <cell r="J1">
            <v>1.7453292519943295E-2</v>
          </cell>
        </row>
      </sheetData>
      <sheetData sheetId="24406" refreshError="1"/>
      <sheetData sheetId="24407" refreshError="1"/>
      <sheetData sheetId="24408">
        <row r="1">
          <cell r="J1">
            <v>1.7453292519943295E-2</v>
          </cell>
        </row>
      </sheetData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>
        <row r="1">
          <cell r="J1">
            <v>1.7453292519943295E-2</v>
          </cell>
        </row>
      </sheetData>
      <sheetData sheetId="24415">
        <row r="1">
          <cell r="J1">
            <v>1.7453292519943295E-2</v>
          </cell>
        </row>
      </sheetData>
      <sheetData sheetId="24416">
        <row r="1">
          <cell r="J1">
            <v>1.7453292519943295E-2</v>
          </cell>
        </row>
      </sheetData>
      <sheetData sheetId="24417" refreshError="1"/>
      <sheetData sheetId="24418">
        <row r="1">
          <cell r="J1">
            <v>1.7453292519943295E-2</v>
          </cell>
        </row>
      </sheetData>
      <sheetData sheetId="24419">
        <row r="1">
          <cell r="J1">
            <v>1.7453292519943295E-2</v>
          </cell>
        </row>
      </sheetData>
      <sheetData sheetId="24420" refreshError="1"/>
      <sheetData sheetId="24421" refreshError="1"/>
      <sheetData sheetId="24422">
        <row r="1">
          <cell r="J1">
            <v>1.7453292519943295E-2</v>
          </cell>
        </row>
      </sheetData>
      <sheetData sheetId="24423">
        <row r="1">
          <cell r="J1">
            <v>1.7453292519943295E-2</v>
          </cell>
        </row>
      </sheetData>
      <sheetData sheetId="24424" refreshError="1"/>
      <sheetData sheetId="24425">
        <row r="1">
          <cell r="J1">
            <v>1.7453292519943295E-2</v>
          </cell>
        </row>
      </sheetData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>
        <row r="1">
          <cell r="J1">
            <v>1.7453292519943295E-2</v>
          </cell>
        </row>
      </sheetData>
      <sheetData sheetId="24432">
        <row r="1">
          <cell r="J1">
            <v>1.7453292519943295E-2</v>
          </cell>
        </row>
      </sheetData>
      <sheetData sheetId="24433">
        <row r="1">
          <cell r="J1">
            <v>1.7453292519943295E-2</v>
          </cell>
        </row>
      </sheetData>
      <sheetData sheetId="24434" refreshError="1"/>
      <sheetData sheetId="24435">
        <row r="1">
          <cell r="J1">
            <v>1.7453292519943295E-2</v>
          </cell>
        </row>
      </sheetData>
      <sheetData sheetId="24436">
        <row r="1">
          <cell r="J1">
            <v>1.7453292519943295E-2</v>
          </cell>
        </row>
      </sheetData>
      <sheetData sheetId="24437">
        <row r="1">
          <cell r="J1">
            <v>1.7453292519943295E-2</v>
          </cell>
        </row>
      </sheetData>
      <sheetData sheetId="24438">
        <row r="1">
          <cell r="J1">
            <v>1.7453292519943295E-2</v>
          </cell>
        </row>
      </sheetData>
      <sheetData sheetId="24439" refreshError="1"/>
      <sheetData sheetId="24440">
        <row r="1">
          <cell r="J1">
            <v>1.7453292519943295E-2</v>
          </cell>
        </row>
      </sheetData>
      <sheetData sheetId="24441" refreshError="1"/>
      <sheetData sheetId="24442" refreshError="1"/>
      <sheetData sheetId="24443" refreshError="1"/>
      <sheetData sheetId="24444">
        <row r="1">
          <cell r="J1">
            <v>1.7453292519943295E-2</v>
          </cell>
        </row>
      </sheetData>
      <sheetData sheetId="24445">
        <row r="1">
          <cell r="J1">
            <v>1.7453292519943295E-2</v>
          </cell>
        </row>
      </sheetData>
      <sheetData sheetId="24446">
        <row r="1">
          <cell r="J1">
            <v>1.7453292519943295E-2</v>
          </cell>
        </row>
      </sheetData>
      <sheetData sheetId="24447" refreshError="1"/>
      <sheetData sheetId="24448">
        <row r="1">
          <cell r="J1">
            <v>1.7453292519943295E-2</v>
          </cell>
        </row>
      </sheetData>
      <sheetData sheetId="24449" refreshError="1"/>
      <sheetData sheetId="24450"/>
      <sheetData sheetId="24451" refreshError="1"/>
      <sheetData sheetId="24452">
        <row r="1">
          <cell r="J1">
            <v>1.7453292519943295E-2</v>
          </cell>
        </row>
      </sheetData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>
        <row r="1">
          <cell r="J1">
            <v>1.7453292519943295E-2</v>
          </cell>
        </row>
      </sheetData>
      <sheetData sheetId="24459">
        <row r="1">
          <cell r="J1">
            <v>1.7453292519943295E-2</v>
          </cell>
        </row>
      </sheetData>
      <sheetData sheetId="24460" refreshError="1"/>
      <sheetData sheetId="24461" refreshError="1"/>
      <sheetData sheetId="24462" refreshError="1"/>
      <sheetData sheetId="24463">
        <row r="1">
          <cell r="J1">
            <v>1.7453292519943295E-2</v>
          </cell>
        </row>
      </sheetData>
      <sheetData sheetId="24464">
        <row r="1">
          <cell r="J1">
            <v>1.7453292519943295E-2</v>
          </cell>
        </row>
      </sheetData>
      <sheetData sheetId="24465" refreshError="1"/>
      <sheetData sheetId="24466" refreshError="1"/>
      <sheetData sheetId="24467">
        <row r="1">
          <cell r="J1">
            <v>1.7453292519943295E-2</v>
          </cell>
        </row>
      </sheetData>
      <sheetData sheetId="24468">
        <row r="1">
          <cell r="J1">
            <v>1.7453292519943295E-2</v>
          </cell>
        </row>
      </sheetData>
      <sheetData sheetId="24469">
        <row r="1">
          <cell r="J1">
            <v>1.7453292519943295E-2</v>
          </cell>
        </row>
      </sheetData>
      <sheetData sheetId="24470" refreshError="1"/>
      <sheetData sheetId="24471">
        <row r="1">
          <cell r="J1">
            <v>1.7453292519943295E-2</v>
          </cell>
        </row>
      </sheetData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>
        <row r="1">
          <cell r="J1">
            <v>1.7453292519943295E-2</v>
          </cell>
        </row>
      </sheetData>
      <sheetData sheetId="24478"/>
      <sheetData sheetId="24479" refreshError="1"/>
      <sheetData sheetId="24480" refreshError="1"/>
      <sheetData sheetId="24481">
        <row r="1">
          <cell r="J1">
            <v>1.7453292519943295E-2</v>
          </cell>
        </row>
      </sheetData>
      <sheetData sheetId="24482">
        <row r="1">
          <cell r="J1">
            <v>1.7453292519943295E-2</v>
          </cell>
        </row>
      </sheetData>
      <sheetData sheetId="24483">
        <row r="1">
          <cell r="J1">
            <v>1.7453292519943295E-2</v>
          </cell>
        </row>
      </sheetData>
      <sheetData sheetId="24484" refreshError="1"/>
      <sheetData sheetId="24485">
        <row r="1">
          <cell r="J1">
            <v>1.7453292519943295E-2</v>
          </cell>
        </row>
      </sheetData>
      <sheetData sheetId="24486">
        <row r="1">
          <cell r="J1">
            <v>1.7453292519943295E-2</v>
          </cell>
        </row>
      </sheetData>
      <sheetData sheetId="24487">
        <row r="1">
          <cell r="J1">
            <v>1.7453292519943295E-2</v>
          </cell>
        </row>
      </sheetData>
      <sheetData sheetId="24488">
        <row r="1">
          <cell r="J1">
            <v>1.7453292519943295E-2</v>
          </cell>
        </row>
      </sheetData>
      <sheetData sheetId="24489">
        <row r="1">
          <cell r="J1">
            <v>1.7453292519943295E-2</v>
          </cell>
        </row>
      </sheetData>
      <sheetData sheetId="24490">
        <row r="1">
          <cell r="J1">
            <v>1.7453292519943295E-2</v>
          </cell>
        </row>
      </sheetData>
      <sheetData sheetId="24491">
        <row r="1">
          <cell r="J1">
            <v>1.7453292519943295E-2</v>
          </cell>
        </row>
      </sheetData>
      <sheetData sheetId="24492"/>
      <sheetData sheetId="24493">
        <row r="1">
          <cell r="J1">
            <v>1.7453292519943295E-2</v>
          </cell>
        </row>
      </sheetData>
      <sheetData sheetId="24494">
        <row r="1">
          <cell r="J1">
            <v>1.7453292519943295E-2</v>
          </cell>
        </row>
      </sheetData>
      <sheetData sheetId="24495">
        <row r="1">
          <cell r="J1">
            <v>1.7453292519943295E-2</v>
          </cell>
        </row>
      </sheetData>
      <sheetData sheetId="24496">
        <row r="1">
          <cell r="J1">
            <v>1.7453292519943295E-2</v>
          </cell>
        </row>
      </sheetData>
      <sheetData sheetId="24497">
        <row r="1">
          <cell r="J1">
            <v>1.7453292519943295E-2</v>
          </cell>
        </row>
      </sheetData>
      <sheetData sheetId="24498">
        <row r="1">
          <cell r="J1">
            <v>1.7453292519943295E-2</v>
          </cell>
        </row>
      </sheetData>
      <sheetData sheetId="24499" refreshError="1"/>
      <sheetData sheetId="24500"/>
      <sheetData sheetId="24501">
        <row r="1">
          <cell r="J1">
            <v>1.7453292519943295E-2</v>
          </cell>
        </row>
      </sheetData>
      <sheetData sheetId="24502" refreshError="1"/>
      <sheetData sheetId="24503" refreshError="1"/>
      <sheetData sheetId="24504" refreshError="1"/>
      <sheetData sheetId="24505" refreshError="1"/>
      <sheetData sheetId="24506" refreshError="1"/>
      <sheetData sheetId="24507">
        <row r="1">
          <cell r="J1">
            <v>1.7453292519943295E-2</v>
          </cell>
        </row>
      </sheetData>
      <sheetData sheetId="24508" refreshError="1"/>
      <sheetData sheetId="24509">
        <row r="1">
          <cell r="J1">
            <v>1.7453292519943295E-2</v>
          </cell>
        </row>
      </sheetData>
      <sheetData sheetId="24510">
        <row r="1">
          <cell r="J1">
            <v>1.7453292519943295E-2</v>
          </cell>
        </row>
      </sheetData>
      <sheetData sheetId="24511" refreshError="1"/>
      <sheetData sheetId="24512">
        <row r="1">
          <cell r="J1">
            <v>1.7453292519943295E-2</v>
          </cell>
        </row>
      </sheetData>
      <sheetData sheetId="24513" refreshError="1"/>
      <sheetData sheetId="24514">
        <row r="1">
          <cell r="J1">
            <v>1.7453292519943295E-2</v>
          </cell>
        </row>
      </sheetData>
      <sheetData sheetId="24515">
        <row r="1">
          <cell r="J1">
            <v>1.7453292519943295E-2</v>
          </cell>
        </row>
      </sheetData>
      <sheetData sheetId="24516">
        <row r="1">
          <cell r="J1">
            <v>1.7453292519943295E-2</v>
          </cell>
        </row>
      </sheetData>
      <sheetData sheetId="24517">
        <row r="1">
          <cell r="J1">
            <v>1.7453292519943295E-2</v>
          </cell>
        </row>
      </sheetData>
      <sheetData sheetId="24518">
        <row r="1">
          <cell r="J1">
            <v>1.7453292519943295E-2</v>
          </cell>
        </row>
      </sheetData>
      <sheetData sheetId="24519">
        <row r="1">
          <cell r="J1">
            <v>1.7453292519943295E-2</v>
          </cell>
        </row>
      </sheetData>
      <sheetData sheetId="24520"/>
      <sheetData sheetId="24521">
        <row r="1">
          <cell r="J1">
            <v>1.7453292519943295E-2</v>
          </cell>
        </row>
      </sheetData>
      <sheetData sheetId="24522"/>
      <sheetData sheetId="24523">
        <row r="1">
          <cell r="J1">
            <v>1.7453292519943295E-2</v>
          </cell>
        </row>
      </sheetData>
      <sheetData sheetId="24524">
        <row r="1">
          <cell r="J1">
            <v>1.7453292519943295E-2</v>
          </cell>
        </row>
      </sheetData>
      <sheetData sheetId="24525">
        <row r="1">
          <cell r="J1">
            <v>1.7453292519943295E-2</v>
          </cell>
        </row>
      </sheetData>
      <sheetData sheetId="24526">
        <row r="1">
          <cell r="J1">
            <v>1.7453292519943295E-2</v>
          </cell>
        </row>
      </sheetData>
      <sheetData sheetId="24527">
        <row r="1">
          <cell r="J1">
            <v>1.7453292519943295E-2</v>
          </cell>
        </row>
      </sheetData>
      <sheetData sheetId="24528">
        <row r="1">
          <cell r="J1">
            <v>1.7453292519943295E-2</v>
          </cell>
        </row>
      </sheetData>
      <sheetData sheetId="24529">
        <row r="1">
          <cell r="J1">
            <v>1.7453292519943295E-2</v>
          </cell>
        </row>
      </sheetData>
      <sheetData sheetId="24530">
        <row r="1">
          <cell r="J1">
            <v>1.7453292519943295E-2</v>
          </cell>
        </row>
      </sheetData>
      <sheetData sheetId="24531">
        <row r="1">
          <cell r="J1">
            <v>1.7453292519943295E-2</v>
          </cell>
        </row>
      </sheetData>
      <sheetData sheetId="24532">
        <row r="1">
          <cell r="J1">
            <v>1.7453292519943295E-2</v>
          </cell>
        </row>
      </sheetData>
      <sheetData sheetId="24533">
        <row r="1">
          <cell r="J1">
            <v>1.7453292519943295E-2</v>
          </cell>
        </row>
      </sheetData>
      <sheetData sheetId="24534" refreshError="1"/>
      <sheetData sheetId="24535">
        <row r="1">
          <cell r="J1">
            <v>1.7453292519943295E-2</v>
          </cell>
        </row>
      </sheetData>
      <sheetData sheetId="24536" refreshError="1"/>
      <sheetData sheetId="24537" refreshError="1"/>
      <sheetData sheetId="24538" refreshError="1"/>
      <sheetData sheetId="24539" refreshError="1"/>
      <sheetData sheetId="24540">
        <row r="1">
          <cell r="J1">
            <v>1.7453292519943295E-2</v>
          </cell>
        </row>
      </sheetData>
      <sheetData sheetId="24541">
        <row r="1">
          <cell r="J1">
            <v>1.7453292519943295E-2</v>
          </cell>
        </row>
      </sheetData>
      <sheetData sheetId="24542" refreshError="1"/>
      <sheetData sheetId="24543" refreshError="1"/>
      <sheetData sheetId="24544">
        <row r="1">
          <cell r="J1">
            <v>1.7453292519943295E-2</v>
          </cell>
        </row>
      </sheetData>
      <sheetData sheetId="24545" refreshError="1"/>
      <sheetData sheetId="24546" refreshError="1"/>
      <sheetData sheetId="24547">
        <row r="1">
          <cell r="J1">
            <v>1.7453292519943295E-2</v>
          </cell>
        </row>
      </sheetData>
      <sheetData sheetId="24548">
        <row r="1">
          <cell r="J1">
            <v>1.7453292519943295E-2</v>
          </cell>
        </row>
      </sheetData>
      <sheetData sheetId="24549">
        <row r="1">
          <cell r="J1">
            <v>1.7453292519943295E-2</v>
          </cell>
        </row>
      </sheetData>
      <sheetData sheetId="24550"/>
      <sheetData sheetId="24551">
        <row r="1">
          <cell r="J1">
            <v>1.7453292519943295E-2</v>
          </cell>
        </row>
      </sheetData>
      <sheetData sheetId="24552">
        <row r="1">
          <cell r="J1">
            <v>1.7453292519943295E-2</v>
          </cell>
        </row>
      </sheetData>
      <sheetData sheetId="24553">
        <row r="1">
          <cell r="J1">
            <v>1.7453292519943295E-2</v>
          </cell>
        </row>
      </sheetData>
      <sheetData sheetId="24554">
        <row r="1">
          <cell r="J1">
            <v>1.7453292519943295E-2</v>
          </cell>
        </row>
      </sheetData>
      <sheetData sheetId="24555">
        <row r="1">
          <cell r="J1">
            <v>1.7453292519943295E-2</v>
          </cell>
        </row>
      </sheetData>
      <sheetData sheetId="24556">
        <row r="1">
          <cell r="J1">
            <v>1.7453292519943295E-2</v>
          </cell>
        </row>
      </sheetData>
      <sheetData sheetId="24557"/>
      <sheetData sheetId="24558">
        <row r="1">
          <cell r="J1">
            <v>1.7453292519943295E-2</v>
          </cell>
        </row>
      </sheetData>
      <sheetData sheetId="24559">
        <row r="1">
          <cell r="J1">
            <v>1.7453292519943295E-2</v>
          </cell>
        </row>
      </sheetData>
      <sheetData sheetId="24560">
        <row r="1">
          <cell r="J1">
            <v>1.7453292519943295E-2</v>
          </cell>
        </row>
      </sheetData>
      <sheetData sheetId="24561">
        <row r="1">
          <cell r="J1">
            <v>1.7453292519943295E-2</v>
          </cell>
        </row>
      </sheetData>
      <sheetData sheetId="24562">
        <row r="1">
          <cell r="J1">
            <v>1.7453292519943295E-2</v>
          </cell>
        </row>
      </sheetData>
      <sheetData sheetId="24563">
        <row r="1">
          <cell r="J1">
            <v>1.7453292519943295E-2</v>
          </cell>
        </row>
      </sheetData>
      <sheetData sheetId="24564">
        <row r="1">
          <cell r="J1">
            <v>1.7453292519943295E-2</v>
          </cell>
        </row>
      </sheetData>
      <sheetData sheetId="24565">
        <row r="1">
          <cell r="J1">
            <v>1.7453292519943295E-2</v>
          </cell>
        </row>
      </sheetData>
      <sheetData sheetId="24566">
        <row r="1">
          <cell r="J1">
            <v>1.7453292519943295E-2</v>
          </cell>
        </row>
      </sheetData>
      <sheetData sheetId="24567">
        <row r="1">
          <cell r="J1">
            <v>1.7453292519943295E-2</v>
          </cell>
        </row>
      </sheetData>
      <sheetData sheetId="24568">
        <row r="1">
          <cell r="J1">
            <v>1.7453292519943295E-2</v>
          </cell>
        </row>
      </sheetData>
      <sheetData sheetId="24569">
        <row r="1">
          <cell r="J1">
            <v>1.7453292519943295E-2</v>
          </cell>
        </row>
      </sheetData>
      <sheetData sheetId="24570">
        <row r="1">
          <cell r="J1">
            <v>1.7453292519943295E-2</v>
          </cell>
        </row>
      </sheetData>
      <sheetData sheetId="24571">
        <row r="1">
          <cell r="J1">
            <v>1.7453292519943295E-2</v>
          </cell>
        </row>
      </sheetData>
      <sheetData sheetId="24572">
        <row r="1">
          <cell r="J1">
            <v>1.7453292519943295E-2</v>
          </cell>
        </row>
      </sheetData>
      <sheetData sheetId="24573">
        <row r="1">
          <cell r="J1">
            <v>1.7453292519943295E-2</v>
          </cell>
        </row>
      </sheetData>
      <sheetData sheetId="24574">
        <row r="1">
          <cell r="J1">
            <v>1.7453292519943295E-2</v>
          </cell>
        </row>
      </sheetData>
      <sheetData sheetId="24575">
        <row r="1">
          <cell r="J1">
            <v>1.7453292519943295E-2</v>
          </cell>
        </row>
      </sheetData>
      <sheetData sheetId="24576">
        <row r="1">
          <cell r="J1">
            <v>1.7453292519943295E-2</v>
          </cell>
        </row>
      </sheetData>
      <sheetData sheetId="24577">
        <row r="1">
          <cell r="J1">
            <v>1.7453292519943295E-2</v>
          </cell>
        </row>
      </sheetData>
      <sheetData sheetId="24578">
        <row r="1">
          <cell r="J1">
            <v>1.7453292519943295E-2</v>
          </cell>
        </row>
      </sheetData>
      <sheetData sheetId="24579">
        <row r="1">
          <cell r="J1">
            <v>1.7453292519943295E-2</v>
          </cell>
        </row>
      </sheetData>
      <sheetData sheetId="24580">
        <row r="1">
          <cell r="J1">
            <v>1.7453292519943295E-2</v>
          </cell>
        </row>
      </sheetData>
      <sheetData sheetId="24581">
        <row r="1">
          <cell r="J1">
            <v>1.7453292519943295E-2</v>
          </cell>
        </row>
      </sheetData>
      <sheetData sheetId="24582"/>
      <sheetData sheetId="24583">
        <row r="1">
          <cell r="J1">
            <v>1.7453292519943295E-2</v>
          </cell>
        </row>
      </sheetData>
      <sheetData sheetId="24584">
        <row r="1">
          <cell r="J1">
            <v>1.7453292519943295E-2</v>
          </cell>
        </row>
      </sheetData>
      <sheetData sheetId="24585">
        <row r="1">
          <cell r="J1">
            <v>1.7453292519943295E-2</v>
          </cell>
        </row>
      </sheetData>
      <sheetData sheetId="24586">
        <row r="1">
          <cell r="J1">
            <v>1.7453292519943295E-2</v>
          </cell>
        </row>
      </sheetData>
      <sheetData sheetId="24587">
        <row r="1">
          <cell r="J1">
            <v>1.7453292519943295E-2</v>
          </cell>
        </row>
      </sheetData>
      <sheetData sheetId="24588">
        <row r="1">
          <cell r="J1">
            <v>1.7453292519943295E-2</v>
          </cell>
        </row>
      </sheetData>
      <sheetData sheetId="24589">
        <row r="1">
          <cell r="J1">
            <v>1.7453292519943295E-2</v>
          </cell>
        </row>
      </sheetData>
      <sheetData sheetId="24590">
        <row r="1">
          <cell r="J1">
            <v>1.7453292519943295E-2</v>
          </cell>
        </row>
      </sheetData>
      <sheetData sheetId="24591">
        <row r="1">
          <cell r="J1">
            <v>1.7453292519943295E-2</v>
          </cell>
        </row>
      </sheetData>
      <sheetData sheetId="24592">
        <row r="1">
          <cell r="J1">
            <v>1.7453292519943295E-2</v>
          </cell>
        </row>
      </sheetData>
      <sheetData sheetId="24593">
        <row r="1">
          <cell r="J1">
            <v>1.7453292519943295E-2</v>
          </cell>
        </row>
      </sheetData>
      <sheetData sheetId="24594">
        <row r="1">
          <cell r="J1">
            <v>1.7453292519943295E-2</v>
          </cell>
        </row>
      </sheetData>
      <sheetData sheetId="24595">
        <row r="1">
          <cell r="J1">
            <v>1.7453292519943295E-2</v>
          </cell>
        </row>
      </sheetData>
      <sheetData sheetId="24596">
        <row r="1">
          <cell r="J1">
            <v>1.7453292519943295E-2</v>
          </cell>
        </row>
      </sheetData>
      <sheetData sheetId="24597"/>
      <sheetData sheetId="24598">
        <row r="1">
          <cell r="J1">
            <v>1.7453292519943295E-2</v>
          </cell>
        </row>
      </sheetData>
      <sheetData sheetId="24599">
        <row r="1">
          <cell r="J1">
            <v>1.7453292519943295E-2</v>
          </cell>
        </row>
      </sheetData>
      <sheetData sheetId="24600">
        <row r="1">
          <cell r="J1">
            <v>1.7453292519943295E-2</v>
          </cell>
        </row>
      </sheetData>
      <sheetData sheetId="24601">
        <row r="1">
          <cell r="J1">
            <v>1.7453292519943295E-2</v>
          </cell>
        </row>
      </sheetData>
      <sheetData sheetId="24602">
        <row r="1">
          <cell r="J1">
            <v>1.7453292519943295E-2</v>
          </cell>
        </row>
      </sheetData>
      <sheetData sheetId="24603">
        <row r="1">
          <cell r="J1">
            <v>1.7453292519943295E-2</v>
          </cell>
        </row>
      </sheetData>
      <sheetData sheetId="24604">
        <row r="1">
          <cell r="J1">
            <v>1.7453292519943295E-2</v>
          </cell>
        </row>
      </sheetData>
      <sheetData sheetId="24605" refreshError="1"/>
      <sheetData sheetId="24606" refreshError="1"/>
      <sheetData sheetId="24607">
        <row r="1">
          <cell r="J1">
            <v>1.7453292519943295E-2</v>
          </cell>
        </row>
      </sheetData>
      <sheetData sheetId="24608">
        <row r="1">
          <cell r="J1">
            <v>1.7453292519943295E-2</v>
          </cell>
        </row>
      </sheetData>
      <sheetData sheetId="24609">
        <row r="1">
          <cell r="J1">
            <v>1.7453292519943295E-2</v>
          </cell>
        </row>
      </sheetData>
      <sheetData sheetId="24610">
        <row r="1">
          <cell r="J1">
            <v>1.7453292519943295E-2</v>
          </cell>
        </row>
      </sheetData>
      <sheetData sheetId="24611">
        <row r="1">
          <cell r="J1">
            <v>1.7453292519943295E-2</v>
          </cell>
        </row>
      </sheetData>
      <sheetData sheetId="24612">
        <row r="1">
          <cell r="J1">
            <v>1.7453292519943295E-2</v>
          </cell>
        </row>
      </sheetData>
      <sheetData sheetId="24613">
        <row r="1">
          <cell r="J1">
            <v>1.7453292519943295E-2</v>
          </cell>
        </row>
      </sheetData>
      <sheetData sheetId="24614">
        <row r="1">
          <cell r="J1">
            <v>1.7453292519943295E-2</v>
          </cell>
        </row>
      </sheetData>
      <sheetData sheetId="24615">
        <row r="1">
          <cell r="J1">
            <v>1.7453292519943295E-2</v>
          </cell>
        </row>
      </sheetData>
      <sheetData sheetId="24616">
        <row r="1">
          <cell r="J1">
            <v>1.7453292519943295E-2</v>
          </cell>
        </row>
      </sheetData>
      <sheetData sheetId="24617">
        <row r="1">
          <cell r="J1">
            <v>1.7453292519943295E-2</v>
          </cell>
        </row>
      </sheetData>
      <sheetData sheetId="24618">
        <row r="1">
          <cell r="J1">
            <v>1.7453292519943295E-2</v>
          </cell>
        </row>
      </sheetData>
      <sheetData sheetId="24619">
        <row r="1">
          <cell r="J1">
            <v>1.7453292519943295E-2</v>
          </cell>
        </row>
      </sheetData>
      <sheetData sheetId="24620">
        <row r="1">
          <cell r="J1">
            <v>1.7453292519943295E-2</v>
          </cell>
        </row>
      </sheetData>
      <sheetData sheetId="24621">
        <row r="1">
          <cell r="J1">
            <v>1.7453292519943295E-2</v>
          </cell>
        </row>
      </sheetData>
      <sheetData sheetId="24622">
        <row r="1">
          <cell r="J1">
            <v>1.7453292519943295E-2</v>
          </cell>
        </row>
      </sheetData>
      <sheetData sheetId="24623">
        <row r="1">
          <cell r="J1">
            <v>1.7453292519943295E-2</v>
          </cell>
        </row>
      </sheetData>
      <sheetData sheetId="24624"/>
      <sheetData sheetId="24625"/>
      <sheetData sheetId="24626"/>
      <sheetData sheetId="24627">
        <row r="1">
          <cell r="J1">
            <v>1.7453292519943295E-2</v>
          </cell>
        </row>
      </sheetData>
      <sheetData sheetId="24628">
        <row r="1">
          <cell r="J1">
            <v>1.7453292519943295E-2</v>
          </cell>
        </row>
      </sheetData>
      <sheetData sheetId="24629">
        <row r="1">
          <cell r="J1">
            <v>1.7453292519943295E-2</v>
          </cell>
        </row>
      </sheetData>
      <sheetData sheetId="24630">
        <row r="1">
          <cell r="J1">
            <v>1.7453292519943295E-2</v>
          </cell>
        </row>
      </sheetData>
      <sheetData sheetId="24631" refreshError="1"/>
      <sheetData sheetId="24632">
        <row r="1">
          <cell r="J1">
            <v>1.7453292519943295E-2</v>
          </cell>
        </row>
      </sheetData>
      <sheetData sheetId="24633" refreshError="1"/>
      <sheetData sheetId="24634" refreshError="1"/>
      <sheetData sheetId="24635">
        <row r="1">
          <cell r="J1">
            <v>1.7453292519943295E-2</v>
          </cell>
        </row>
      </sheetData>
      <sheetData sheetId="24636">
        <row r="1">
          <cell r="J1">
            <v>1.7453292519943295E-2</v>
          </cell>
        </row>
      </sheetData>
      <sheetData sheetId="24637">
        <row r="1">
          <cell r="J1">
            <v>1.7453292519943295E-2</v>
          </cell>
        </row>
      </sheetData>
      <sheetData sheetId="24638">
        <row r="1">
          <cell r="J1">
            <v>1.7453292519943295E-2</v>
          </cell>
        </row>
      </sheetData>
      <sheetData sheetId="24639">
        <row r="1">
          <cell r="J1">
            <v>1.7453292519943295E-2</v>
          </cell>
        </row>
      </sheetData>
      <sheetData sheetId="24640" refreshError="1"/>
      <sheetData sheetId="24641">
        <row r="1">
          <cell r="J1">
            <v>1.7453292519943295E-2</v>
          </cell>
        </row>
      </sheetData>
      <sheetData sheetId="24642" refreshError="1"/>
      <sheetData sheetId="24643" refreshError="1"/>
      <sheetData sheetId="24644">
        <row r="1">
          <cell r="J1">
            <v>1.7453292519943295E-2</v>
          </cell>
        </row>
      </sheetData>
      <sheetData sheetId="24645">
        <row r="1">
          <cell r="J1">
            <v>1.7453292519943295E-2</v>
          </cell>
        </row>
      </sheetData>
      <sheetData sheetId="24646">
        <row r="1">
          <cell r="J1">
            <v>1.7453292519943295E-2</v>
          </cell>
        </row>
      </sheetData>
      <sheetData sheetId="24647">
        <row r="1">
          <cell r="J1">
            <v>1.7453292519943295E-2</v>
          </cell>
        </row>
      </sheetData>
      <sheetData sheetId="24648">
        <row r="1">
          <cell r="J1">
            <v>1.7453292519943295E-2</v>
          </cell>
        </row>
      </sheetData>
      <sheetData sheetId="24649" refreshError="1"/>
      <sheetData sheetId="24650">
        <row r="1">
          <cell r="J1">
            <v>1.7453292519943295E-2</v>
          </cell>
        </row>
      </sheetData>
      <sheetData sheetId="24651" refreshError="1"/>
      <sheetData sheetId="24652" refreshError="1"/>
      <sheetData sheetId="24653">
        <row r="1">
          <cell r="J1">
            <v>1.7453292519943295E-2</v>
          </cell>
        </row>
      </sheetData>
      <sheetData sheetId="24654">
        <row r="1">
          <cell r="J1">
            <v>1.7453292519943295E-2</v>
          </cell>
        </row>
      </sheetData>
      <sheetData sheetId="24655">
        <row r="1">
          <cell r="J1">
            <v>1.7453292519943295E-2</v>
          </cell>
        </row>
      </sheetData>
      <sheetData sheetId="24656">
        <row r="1">
          <cell r="J1">
            <v>1.7453292519943295E-2</v>
          </cell>
        </row>
      </sheetData>
      <sheetData sheetId="24657">
        <row r="1">
          <cell r="J1">
            <v>1.7453292519943295E-2</v>
          </cell>
        </row>
      </sheetData>
      <sheetData sheetId="24658" refreshError="1"/>
      <sheetData sheetId="24659">
        <row r="1">
          <cell r="J1">
            <v>1.7453292519943295E-2</v>
          </cell>
        </row>
      </sheetData>
      <sheetData sheetId="24660" refreshError="1"/>
      <sheetData sheetId="24661" refreshError="1"/>
      <sheetData sheetId="24662">
        <row r="1">
          <cell r="J1">
            <v>1.7453292519943295E-2</v>
          </cell>
        </row>
      </sheetData>
      <sheetData sheetId="24663" refreshError="1"/>
      <sheetData sheetId="24664">
        <row r="1">
          <cell r="J1">
            <v>1.7453292519943295E-2</v>
          </cell>
        </row>
      </sheetData>
      <sheetData sheetId="24665">
        <row r="1">
          <cell r="J1">
            <v>1.7453292519943295E-2</v>
          </cell>
        </row>
      </sheetData>
      <sheetData sheetId="24666" refreshError="1"/>
      <sheetData sheetId="24667" refreshError="1"/>
      <sheetData sheetId="24668" refreshError="1"/>
      <sheetData sheetId="24669" refreshError="1"/>
      <sheetData sheetId="24670">
        <row r="1">
          <cell r="J1">
            <v>1.7453292519943295E-2</v>
          </cell>
        </row>
      </sheetData>
      <sheetData sheetId="24671">
        <row r="1">
          <cell r="J1">
            <v>1.7453292519943295E-2</v>
          </cell>
        </row>
      </sheetData>
      <sheetData sheetId="24672">
        <row r="1">
          <cell r="J1">
            <v>1.7453292519943295E-2</v>
          </cell>
        </row>
      </sheetData>
      <sheetData sheetId="24673">
        <row r="1">
          <cell r="J1">
            <v>1.7453292519943295E-2</v>
          </cell>
        </row>
      </sheetData>
      <sheetData sheetId="24674">
        <row r="1">
          <cell r="J1">
            <v>1.7453292519943295E-2</v>
          </cell>
        </row>
      </sheetData>
      <sheetData sheetId="24675">
        <row r="1">
          <cell r="J1">
            <v>1.7453292519943295E-2</v>
          </cell>
        </row>
      </sheetData>
      <sheetData sheetId="24676" refreshError="1"/>
      <sheetData sheetId="24677">
        <row r="1">
          <cell r="J1">
            <v>1.7453292519943295E-2</v>
          </cell>
        </row>
      </sheetData>
      <sheetData sheetId="24678">
        <row r="1">
          <cell r="J1">
            <v>1.7453292519943295E-2</v>
          </cell>
        </row>
      </sheetData>
      <sheetData sheetId="24679">
        <row r="1">
          <cell r="J1">
            <v>1.7453292519943295E-2</v>
          </cell>
        </row>
      </sheetData>
      <sheetData sheetId="24680" refreshError="1"/>
      <sheetData sheetId="24681">
        <row r="1">
          <cell r="J1">
            <v>1.7453292519943295E-2</v>
          </cell>
        </row>
      </sheetData>
      <sheetData sheetId="24682">
        <row r="1">
          <cell r="J1">
            <v>1.7453292519943295E-2</v>
          </cell>
        </row>
      </sheetData>
      <sheetData sheetId="24683">
        <row r="1">
          <cell r="J1">
            <v>1.7453292519943295E-2</v>
          </cell>
        </row>
      </sheetData>
      <sheetData sheetId="24684">
        <row r="1">
          <cell r="J1">
            <v>1.7453292519943295E-2</v>
          </cell>
        </row>
      </sheetData>
      <sheetData sheetId="24685" refreshError="1"/>
      <sheetData sheetId="24686" refreshError="1"/>
      <sheetData sheetId="24687">
        <row r="1">
          <cell r="J1">
            <v>1.7453292519943295E-2</v>
          </cell>
        </row>
      </sheetData>
      <sheetData sheetId="24688">
        <row r="1">
          <cell r="J1">
            <v>1.7453292519943295E-2</v>
          </cell>
        </row>
      </sheetData>
      <sheetData sheetId="24689">
        <row r="1">
          <cell r="J1">
            <v>1.7453292519943295E-2</v>
          </cell>
        </row>
      </sheetData>
      <sheetData sheetId="24690" refreshError="1"/>
      <sheetData sheetId="24691" refreshError="1"/>
      <sheetData sheetId="24692" refreshError="1"/>
      <sheetData sheetId="24693">
        <row r="1">
          <cell r="J1">
            <v>1.7453292519943295E-2</v>
          </cell>
        </row>
      </sheetData>
      <sheetData sheetId="24694" refreshError="1"/>
      <sheetData sheetId="24695">
        <row r="1">
          <cell r="J1">
            <v>1.7453292519943295E-2</v>
          </cell>
        </row>
      </sheetData>
      <sheetData sheetId="24696" refreshError="1"/>
      <sheetData sheetId="24697">
        <row r="1">
          <cell r="J1">
            <v>1.7453292519943295E-2</v>
          </cell>
        </row>
      </sheetData>
      <sheetData sheetId="24698">
        <row r="1">
          <cell r="J1">
            <v>1.7453292519943295E-2</v>
          </cell>
        </row>
      </sheetData>
      <sheetData sheetId="24699">
        <row r="1">
          <cell r="J1">
            <v>1.7453292519943295E-2</v>
          </cell>
        </row>
      </sheetData>
      <sheetData sheetId="24700">
        <row r="1">
          <cell r="J1">
            <v>1.7453292519943295E-2</v>
          </cell>
        </row>
      </sheetData>
      <sheetData sheetId="24701" refreshError="1"/>
      <sheetData sheetId="24702">
        <row r="1">
          <cell r="J1">
            <v>1.7453292519943295E-2</v>
          </cell>
        </row>
      </sheetData>
      <sheetData sheetId="24703">
        <row r="1">
          <cell r="J1">
            <v>1.7453292519943295E-2</v>
          </cell>
        </row>
      </sheetData>
      <sheetData sheetId="24704">
        <row r="1">
          <cell r="J1">
            <v>1.7453292519943295E-2</v>
          </cell>
        </row>
      </sheetData>
      <sheetData sheetId="24705">
        <row r="1">
          <cell r="J1">
            <v>1.7453292519943295E-2</v>
          </cell>
        </row>
      </sheetData>
      <sheetData sheetId="24706">
        <row r="1">
          <cell r="J1">
            <v>1.7453292519943295E-2</v>
          </cell>
        </row>
      </sheetData>
      <sheetData sheetId="24707"/>
      <sheetData sheetId="24708">
        <row r="1">
          <cell r="J1">
            <v>1.7453292519943295E-2</v>
          </cell>
        </row>
      </sheetData>
      <sheetData sheetId="24709">
        <row r="1">
          <cell r="J1">
            <v>1.7453292519943295E-2</v>
          </cell>
        </row>
      </sheetData>
      <sheetData sheetId="24710">
        <row r="1">
          <cell r="J1">
            <v>1.7453292519943295E-2</v>
          </cell>
        </row>
      </sheetData>
      <sheetData sheetId="24711"/>
      <sheetData sheetId="24712"/>
      <sheetData sheetId="24713"/>
      <sheetData sheetId="24714"/>
      <sheetData sheetId="24715"/>
      <sheetData sheetId="24716">
        <row r="1">
          <cell r="J1">
            <v>1.7453292519943295E-2</v>
          </cell>
        </row>
      </sheetData>
      <sheetData sheetId="24717">
        <row r="1">
          <cell r="J1">
            <v>1.7453292519943295E-2</v>
          </cell>
        </row>
      </sheetData>
      <sheetData sheetId="24718">
        <row r="1">
          <cell r="J1">
            <v>1.7453292519943295E-2</v>
          </cell>
        </row>
      </sheetData>
      <sheetData sheetId="24719">
        <row r="1">
          <cell r="J1">
            <v>1.7453292519943295E-2</v>
          </cell>
        </row>
      </sheetData>
      <sheetData sheetId="24720">
        <row r="1">
          <cell r="J1">
            <v>1.7453292519943295E-2</v>
          </cell>
        </row>
      </sheetData>
      <sheetData sheetId="24721">
        <row r="1">
          <cell r="J1">
            <v>1.7453292519943295E-2</v>
          </cell>
        </row>
      </sheetData>
      <sheetData sheetId="24722"/>
      <sheetData sheetId="24723"/>
      <sheetData sheetId="24724">
        <row r="1">
          <cell r="J1">
            <v>1.7453292519943295E-2</v>
          </cell>
        </row>
      </sheetData>
      <sheetData sheetId="24725" refreshError="1"/>
      <sheetData sheetId="24726" refreshError="1"/>
      <sheetData sheetId="24727">
        <row r="1">
          <cell r="J1">
            <v>1.7453292519943295E-2</v>
          </cell>
        </row>
      </sheetData>
      <sheetData sheetId="24728">
        <row r="1">
          <cell r="J1">
            <v>1.7453292519943295E-2</v>
          </cell>
        </row>
      </sheetData>
      <sheetData sheetId="24729" refreshError="1"/>
      <sheetData sheetId="24730">
        <row r="1">
          <cell r="J1">
            <v>1.7453292519943295E-2</v>
          </cell>
        </row>
      </sheetData>
      <sheetData sheetId="24731">
        <row r="1">
          <cell r="J1">
            <v>1.7453292519943295E-2</v>
          </cell>
        </row>
      </sheetData>
      <sheetData sheetId="24732">
        <row r="1">
          <cell r="J1">
            <v>1.7453292519943295E-2</v>
          </cell>
        </row>
      </sheetData>
      <sheetData sheetId="24733" refreshError="1"/>
      <sheetData sheetId="24734" refreshError="1"/>
      <sheetData sheetId="24735">
        <row r="1">
          <cell r="J1">
            <v>1.7453292519943295E-2</v>
          </cell>
        </row>
      </sheetData>
      <sheetData sheetId="24736">
        <row r="1">
          <cell r="J1">
            <v>1.7453292519943295E-2</v>
          </cell>
        </row>
      </sheetData>
      <sheetData sheetId="24737" refreshError="1"/>
      <sheetData sheetId="24738">
        <row r="1">
          <cell r="J1">
            <v>1.7453292519943295E-2</v>
          </cell>
        </row>
      </sheetData>
      <sheetData sheetId="24739">
        <row r="1">
          <cell r="J1">
            <v>1.7453292519943295E-2</v>
          </cell>
        </row>
      </sheetData>
      <sheetData sheetId="24740">
        <row r="1">
          <cell r="J1">
            <v>1.7453292519943295E-2</v>
          </cell>
        </row>
      </sheetData>
      <sheetData sheetId="24741" refreshError="1"/>
      <sheetData sheetId="24742" refreshError="1"/>
      <sheetData sheetId="24743">
        <row r="1">
          <cell r="J1">
            <v>1.7453292519943295E-2</v>
          </cell>
        </row>
      </sheetData>
      <sheetData sheetId="24744">
        <row r="1">
          <cell r="J1">
            <v>1.7453292519943295E-2</v>
          </cell>
        </row>
      </sheetData>
      <sheetData sheetId="24745" refreshError="1"/>
      <sheetData sheetId="24746">
        <row r="1">
          <cell r="J1">
            <v>1.7453292519943295E-2</v>
          </cell>
        </row>
      </sheetData>
      <sheetData sheetId="24747"/>
      <sheetData sheetId="24748">
        <row r="1">
          <cell r="J1">
            <v>1.7453292519943295E-2</v>
          </cell>
        </row>
      </sheetData>
      <sheetData sheetId="24749">
        <row r="1">
          <cell r="J1">
            <v>1.7453292519943295E-2</v>
          </cell>
        </row>
      </sheetData>
      <sheetData sheetId="24750">
        <row r="1">
          <cell r="J1">
            <v>1.7453292519943295E-2</v>
          </cell>
        </row>
      </sheetData>
      <sheetData sheetId="24751">
        <row r="1">
          <cell r="J1">
            <v>1.7453292519943295E-2</v>
          </cell>
        </row>
      </sheetData>
      <sheetData sheetId="24752">
        <row r="1">
          <cell r="J1">
            <v>1.7453292519943295E-2</v>
          </cell>
        </row>
      </sheetData>
      <sheetData sheetId="24753" refreshError="1"/>
      <sheetData sheetId="24754">
        <row r="1">
          <cell r="J1">
            <v>1.7453292519943295E-2</v>
          </cell>
        </row>
      </sheetData>
      <sheetData sheetId="24755" refreshError="1"/>
      <sheetData sheetId="24756" refreshError="1"/>
      <sheetData sheetId="24757" refreshError="1"/>
      <sheetData sheetId="24758" refreshError="1"/>
      <sheetData sheetId="24759">
        <row r="1">
          <cell r="J1">
            <v>1.7453292519943295E-2</v>
          </cell>
        </row>
      </sheetData>
      <sheetData sheetId="24760">
        <row r="1">
          <cell r="J1">
            <v>1.7453292519943295E-2</v>
          </cell>
        </row>
      </sheetData>
      <sheetData sheetId="24761">
        <row r="1">
          <cell r="J1">
            <v>1.7453292519943295E-2</v>
          </cell>
        </row>
      </sheetData>
      <sheetData sheetId="24762" refreshError="1"/>
      <sheetData sheetId="24763">
        <row r="1">
          <cell r="J1">
            <v>1.7453292519943295E-2</v>
          </cell>
        </row>
      </sheetData>
      <sheetData sheetId="24764" refreshError="1"/>
      <sheetData sheetId="24765">
        <row r="1">
          <cell r="J1">
            <v>1.7453292519943295E-2</v>
          </cell>
        </row>
      </sheetData>
      <sheetData sheetId="24766" refreshError="1"/>
      <sheetData sheetId="24767">
        <row r="1">
          <cell r="J1">
            <v>1.7453292519943295E-2</v>
          </cell>
        </row>
      </sheetData>
      <sheetData sheetId="24768"/>
      <sheetData sheetId="24769"/>
      <sheetData sheetId="24770">
        <row r="1">
          <cell r="J1">
            <v>1.7453292519943295E-2</v>
          </cell>
        </row>
      </sheetData>
      <sheetData sheetId="24771">
        <row r="1">
          <cell r="J1">
            <v>1.7453292519943295E-2</v>
          </cell>
        </row>
      </sheetData>
      <sheetData sheetId="24772"/>
      <sheetData sheetId="24773">
        <row r="1">
          <cell r="J1">
            <v>1.7453292519943295E-2</v>
          </cell>
        </row>
      </sheetData>
      <sheetData sheetId="24774">
        <row r="1">
          <cell r="J1">
            <v>1.7453292519943295E-2</v>
          </cell>
        </row>
      </sheetData>
      <sheetData sheetId="24775">
        <row r="1">
          <cell r="J1">
            <v>1.7453292519943295E-2</v>
          </cell>
        </row>
      </sheetData>
      <sheetData sheetId="24776">
        <row r="1">
          <cell r="J1">
            <v>1.7453292519943295E-2</v>
          </cell>
        </row>
      </sheetData>
      <sheetData sheetId="24777">
        <row r="1">
          <cell r="J1">
            <v>1.7453292519943295E-2</v>
          </cell>
        </row>
      </sheetData>
      <sheetData sheetId="24778">
        <row r="1">
          <cell r="J1">
            <v>1.7453292519943295E-2</v>
          </cell>
        </row>
      </sheetData>
      <sheetData sheetId="24779"/>
      <sheetData sheetId="24780"/>
      <sheetData sheetId="24781">
        <row r="1">
          <cell r="J1">
            <v>1.7453292519943295E-2</v>
          </cell>
        </row>
      </sheetData>
      <sheetData sheetId="24782" refreshError="1"/>
      <sheetData sheetId="24783">
        <row r="1">
          <cell r="J1">
            <v>1.7453292519943295E-2</v>
          </cell>
        </row>
      </sheetData>
      <sheetData sheetId="24784">
        <row r="1">
          <cell r="J1">
            <v>1.7453292519943295E-2</v>
          </cell>
        </row>
      </sheetData>
      <sheetData sheetId="24785">
        <row r="1">
          <cell r="J1">
            <v>1.7453292519943295E-2</v>
          </cell>
        </row>
      </sheetData>
      <sheetData sheetId="24786">
        <row r="1">
          <cell r="J1">
            <v>1.7453292519943295E-2</v>
          </cell>
        </row>
      </sheetData>
      <sheetData sheetId="24787"/>
      <sheetData sheetId="24788"/>
      <sheetData sheetId="24789">
        <row r="1">
          <cell r="J1">
            <v>1.7453292519943295E-2</v>
          </cell>
        </row>
      </sheetData>
      <sheetData sheetId="24790" refreshError="1"/>
      <sheetData sheetId="24791" refreshError="1"/>
      <sheetData sheetId="24792" refreshError="1"/>
      <sheetData sheetId="24793" refreshError="1"/>
      <sheetData sheetId="24794">
        <row r="1">
          <cell r="J1">
            <v>1.7453292519943295E-2</v>
          </cell>
        </row>
      </sheetData>
      <sheetData sheetId="24795">
        <row r="1">
          <cell r="J1">
            <v>1.7453292519943295E-2</v>
          </cell>
        </row>
      </sheetData>
      <sheetData sheetId="24796">
        <row r="1">
          <cell r="J1">
            <v>1.7453292519943295E-2</v>
          </cell>
        </row>
      </sheetData>
      <sheetData sheetId="24797" refreshError="1"/>
      <sheetData sheetId="24798"/>
      <sheetData sheetId="24799"/>
      <sheetData sheetId="24800"/>
      <sheetData sheetId="24801">
        <row r="1">
          <cell r="J1">
            <v>1.7453292519943295E-2</v>
          </cell>
        </row>
      </sheetData>
      <sheetData sheetId="24802">
        <row r="1">
          <cell r="J1">
            <v>1.7453292519943295E-2</v>
          </cell>
        </row>
      </sheetData>
      <sheetData sheetId="24803"/>
      <sheetData sheetId="24804">
        <row r="1">
          <cell r="J1">
            <v>1.7453292519943295E-2</v>
          </cell>
        </row>
      </sheetData>
      <sheetData sheetId="24805">
        <row r="1">
          <cell r="J1">
            <v>1.7453292519943295E-2</v>
          </cell>
        </row>
      </sheetData>
      <sheetData sheetId="24806">
        <row r="1">
          <cell r="J1">
            <v>1.7453292519943295E-2</v>
          </cell>
        </row>
      </sheetData>
      <sheetData sheetId="24807">
        <row r="1">
          <cell r="J1">
            <v>1.7453292519943295E-2</v>
          </cell>
        </row>
      </sheetData>
      <sheetData sheetId="24808">
        <row r="1">
          <cell r="J1">
            <v>1.7453292519943295E-2</v>
          </cell>
        </row>
      </sheetData>
      <sheetData sheetId="24809">
        <row r="1">
          <cell r="J1">
            <v>1.7453292519943295E-2</v>
          </cell>
        </row>
      </sheetData>
      <sheetData sheetId="24810"/>
      <sheetData sheetId="24811"/>
      <sheetData sheetId="24812">
        <row r="1">
          <cell r="J1">
            <v>1.7453292519943295E-2</v>
          </cell>
        </row>
      </sheetData>
      <sheetData sheetId="24813" refreshError="1"/>
      <sheetData sheetId="24814">
        <row r="1">
          <cell r="J1">
            <v>1.7453292519943295E-2</v>
          </cell>
        </row>
      </sheetData>
      <sheetData sheetId="24815">
        <row r="1">
          <cell r="J1">
            <v>1.7453292519943295E-2</v>
          </cell>
        </row>
      </sheetData>
      <sheetData sheetId="24816">
        <row r="1">
          <cell r="J1">
            <v>1.7453292519943295E-2</v>
          </cell>
        </row>
      </sheetData>
      <sheetData sheetId="24817">
        <row r="1">
          <cell r="J1">
            <v>1.7453292519943295E-2</v>
          </cell>
        </row>
      </sheetData>
      <sheetData sheetId="24818">
        <row r="1">
          <cell r="J1">
            <v>1.7453292519943295E-2</v>
          </cell>
        </row>
      </sheetData>
      <sheetData sheetId="24819"/>
      <sheetData sheetId="24820">
        <row r="1">
          <cell r="J1">
            <v>1.7453292519943295E-2</v>
          </cell>
        </row>
      </sheetData>
      <sheetData sheetId="24821">
        <row r="1">
          <cell r="J1">
            <v>1.7453292519943295E-2</v>
          </cell>
        </row>
      </sheetData>
      <sheetData sheetId="24822">
        <row r="1">
          <cell r="J1">
            <v>1.7453292519943295E-2</v>
          </cell>
        </row>
      </sheetData>
      <sheetData sheetId="24823">
        <row r="1">
          <cell r="J1">
            <v>1.7453292519943295E-2</v>
          </cell>
        </row>
      </sheetData>
      <sheetData sheetId="24824" refreshError="1"/>
      <sheetData sheetId="24825"/>
      <sheetData sheetId="24826">
        <row r="1">
          <cell r="J1">
            <v>1.7453292519943295E-2</v>
          </cell>
        </row>
      </sheetData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>
        <row r="1">
          <cell r="J1">
            <v>1.7453292519943295E-2</v>
          </cell>
        </row>
      </sheetData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/>
      <sheetData sheetId="24864"/>
      <sheetData sheetId="24865"/>
      <sheetData sheetId="24866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>
        <row r="1">
          <cell r="J1">
            <v>1.7453292519943295E-2</v>
          </cell>
        </row>
      </sheetData>
      <sheetData sheetId="24876"/>
      <sheetData sheetId="24877"/>
      <sheetData sheetId="24878">
        <row r="1">
          <cell r="J1">
            <v>1.7453292519943295E-2</v>
          </cell>
        </row>
      </sheetData>
      <sheetData sheetId="24879"/>
      <sheetData sheetId="24880"/>
      <sheetData sheetId="24881"/>
      <sheetData sheetId="24882"/>
      <sheetData sheetId="24883">
        <row r="1">
          <cell r="J1">
            <v>1.7453292519943295E-2</v>
          </cell>
        </row>
      </sheetData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>
        <row r="1">
          <cell r="J1">
            <v>1.7453292519943295E-2</v>
          </cell>
        </row>
      </sheetData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>
        <row r="1">
          <cell r="J1">
            <v>1.7453292519943295E-2</v>
          </cell>
        </row>
      </sheetData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/>
      <sheetData sheetId="24942"/>
      <sheetData sheetId="24943"/>
      <sheetData sheetId="24944"/>
      <sheetData sheetId="24945"/>
      <sheetData sheetId="24946"/>
      <sheetData sheetId="24947"/>
      <sheetData sheetId="24948"/>
      <sheetData sheetId="24949"/>
      <sheetData sheetId="24950"/>
      <sheetData sheetId="24951"/>
      <sheetData sheetId="24952"/>
      <sheetData sheetId="24953"/>
      <sheetData sheetId="24954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/>
      <sheetData sheetId="24973"/>
      <sheetData sheetId="24974"/>
      <sheetData sheetId="24975"/>
      <sheetData sheetId="24976"/>
      <sheetData sheetId="24977"/>
      <sheetData sheetId="24978"/>
      <sheetData sheetId="24979"/>
      <sheetData sheetId="24980">
        <row r="1">
          <cell r="J1">
            <v>1.7453292519943295E-2</v>
          </cell>
        </row>
      </sheetData>
      <sheetData sheetId="24981"/>
      <sheetData sheetId="24982"/>
      <sheetData sheetId="24983"/>
      <sheetData sheetId="24984"/>
      <sheetData sheetId="24985"/>
      <sheetData sheetId="24986">
        <row r="1">
          <cell r="J1">
            <v>1.7453292519943295E-2</v>
          </cell>
        </row>
      </sheetData>
      <sheetData sheetId="24987"/>
      <sheetData sheetId="24988"/>
      <sheetData sheetId="24989"/>
      <sheetData sheetId="24990"/>
      <sheetData sheetId="24991"/>
      <sheetData sheetId="24992"/>
      <sheetData sheetId="24993"/>
      <sheetData sheetId="24994">
        <row r="1">
          <cell r="J1">
            <v>1.7453292519943295E-2</v>
          </cell>
        </row>
      </sheetData>
      <sheetData sheetId="24995"/>
      <sheetData sheetId="24996"/>
      <sheetData sheetId="24997"/>
      <sheetData sheetId="24998">
        <row r="1">
          <cell r="J1">
            <v>1.7453292519943295E-2</v>
          </cell>
        </row>
      </sheetData>
      <sheetData sheetId="24999"/>
      <sheetData sheetId="25000"/>
      <sheetData sheetId="25001"/>
      <sheetData sheetId="25002"/>
      <sheetData sheetId="25003"/>
      <sheetData sheetId="25004"/>
      <sheetData sheetId="25005"/>
      <sheetData sheetId="25006"/>
      <sheetData sheetId="25007"/>
      <sheetData sheetId="25008"/>
      <sheetData sheetId="25009">
        <row r="1">
          <cell r="J1">
            <v>1.7453292519943295E-2</v>
          </cell>
        </row>
      </sheetData>
      <sheetData sheetId="25010"/>
      <sheetData sheetId="25011">
        <row r="1">
          <cell r="J1">
            <v>1.7453292519943295E-2</v>
          </cell>
        </row>
      </sheetData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/>
      <sheetData sheetId="25021"/>
      <sheetData sheetId="25022"/>
      <sheetData sheetId="25023"/>
      <sheetData sheetId="25024"/>
      <sheetData sheetId="25025"/>
      <sheetData sheetId="25026"/>
      <sheetData sheetId="25027"/>
      <sheetData sheetId="25028"/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>
        <row r="1">
          <cell r="J1">
            <v>1.7453292519943295E-2</v>
          </cell>
        </row>
      </sheetData>
      <sheetData sheetId="25038">
        <row r="1">
          <cell r="J1">
            <v>1.7453292519943295E-2</v>
          </cell>
        </row>
      </sheetData>
      <sheetData sheetId="25039"/>
      <sheetData sheetId="25040"/>
      <sheetData sheetId="25041"/>
      <sheetData sheetId="25042">
        <row r="1">
          <cell r="J1">
            <v>1.7453292519943295E-2</v>
          </cell>
        </row>
      </sheetData>
      <sheetData sheetId="25043"/>
      <sheetData sheetId="25044"/>
      <sheetData sheetId="25045"/>
      <sheetData sheetId="25046"/>
      <sheetData sheetId="25047"/>
      <sheetData sheetId="25048"/>
      <sheetData sheetId="25049"/>
      <sheetData sheetId="25050"/>
      <sheetData sheetId="25051">
        <row r="1">
          <cell r="J1">
            <v>1.7453292519943295E-2</v>
          </cell>
        </row>
      </sheetData>
      <sheetData sheetId="25052">
        <row r="1">
          <cell r="J1">
            <v>1.7453292519943295E-2</v>
          </cell>
        </row>
      </sheetData>
      <sheetData sheetId="25053"/>
      <sheetData sheetId="25054"/>
      <sheetData sheetId="25055"/>
      <sheetData sheetId="25056"/>
      <sheetData sheetId="25057"/>
      <sheetData sheetId="25058"/>
      <sheetData sheetId="25059">
        <row r="1">
          <cell r="J1">
            <v>1.7453292519943295E-2</v>
          </cell>
        </row>
      </sheetData>
      <sheetData sheetId="25060"/>
      <sheetData sheetId="25061">
        <row r="1">
          <cell r="J1">
            <v>1.7453292519943295E-2</v>
          </cell>
        </row>
      </sheetData>
      <sheetData sheetId="25062"/>
      <sheetData sheetId="25063"/>
      <sheetData sheetId="25064"/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/>
      <sheetData sheetId="25079"/>
      <sheetData sheetId="25080"/>
      <sheetData sheetId="25081"/>
      <sheetData sheetId="25082"/>
      <sheetData sheetId="25083"/>
      <sheetData sheetId="25084"/>
      <sheetData sheetId="25085"/>
      <sheetData sheetId="25086">
        <row r="1">
          <cell r="J1">
            <v>1.7453292519943295E-2</v>
          </cell>
        </row>
      </sheetData>
      <sheetData sheetId="25087">
        <row r="1">
          <cell r="J1">
            <v>1.7453292519943295E-2</v>
          </cell>
        </row>
      </sheetData>
      <sheetData sheetId="25088"/>
      <sheetData sheetId="25089"/>
      <sheetData sheetId="25090"/>
      <sheetData sheetId="25091"/>
      <sheetData sheetId="25092">
        <row r="1">
          <cell r="J1">
            <v>1.7453292519943295E-2</v>
          </cell>
        </row>
      </sheetData>
      <sheetData sheetId="25093">
        <row r="1">
          <cell r="J1">
            <v>1.7453292519943295E-2</v>
          </cell>
        </row>
      </sheetData>
      <sheetData sheetId="25094"/>
      <sheetData sheetId="25095">
        <row r="1">
          <cell r="J1">
            <v>1.7453292519943295E-2</v>
          </cell>
        </row>
      </sheetData>
      <sheetData sheetId="25096">
        <row r="1">
          <cell r="J1">
            <v>1.7453292519943295E-2</v>
          </cell>
        </row>
      </sheetData>
      <sheetData sheetId="25097"/>
      <sheetData sheetId="25098"/>
      <sheetData sheetId="25099"/>
      <sheetData sheetId="25100">
        <row r="1">
          <cell r="J1">
            <v>1.7453292519943295E-2</v>
          </cell>
        </row>
      </sheetData>
      <sheetData sheetId="25101"/>
      <sheetData sheetId="25102">
        <row r="1">
          <cell r="J1">
            <v>1.7453292519943295E-2</v>
          </cell>
        </row>
      </sheetData>
      <sheetData sheetId="25103"/>
      <sheetData sheetId="25104">
        <row r="1">
          <cell r="J1">
            <v>1.7453292519943295E-2</v>
          </cell>
        </row>
      </sheetData>
      <sheetData sheetId="25105">
        <row r="1">
          <cell r="J1">
            <v>1.7453292519943295E-2</v>
          </cell>
        </row>
      </sheetData>
      <sheetData sheetId="25106"/>
      <sheetData sheetId="25107"/>
      <sheetData sheetId="25108"/>
      <sheetData sheetId="25109"/>
      <sheetData sheetId="25110"/>
      <sheetData sheetId="25111">
        <row r="1">
          <cell r="J1">
            <v>1.7453292519943295E-2</v>
          </cell>
        </row>
      </sheetData>
      <sheetData sheetId="25112">
        <row r="1">
          <cell r="J1">
            <v>1.7453292519943295E-2</v>
          </cell>
        </row>
      </sheetData>
      <sheetData sheetId="25113">
        <row r="1">
          <cell r="J1">
            <v>1.7453292519943295E-2</v>
          </cell>
        </row>
      </sheetData>
      <sheetData sheetId="25114">
        <row r="1">
          <cell r="J1">
            <v>1.7453292519943295E-2</v>
          </cell>
        </row>
      </sheetData>
      <sheetData sheetId="25115">
        <row r="1">
          <cell r="J1">
            <v>1.7453292519943295E-2</v>
          </cell>
        </row>
      </sheetData>
      <sheetData sheetId="25116"/>
      <sheetData sheetId="25117">
        <row r="1">
          <cell r="J1">
            <v>1.7453292519943295E-2</v>
          </cell>
        </row>
      </sheetData>
      <sheetData sheetId="25118"/>
      <sheetData sheetId="25119"/>
      <sheetData sheetId="25120"/>
      <sheetData sheetId="25121"/>
      <sheetData sheetId="25122"/>
      <sheetData sheetId="25123"/>
      <sheetData sheetId="25124"/>
      <sheetData sheetId="25125">
        <row r="1">
          <cell r="J1">
            <v>1.7453292519943295E-2</v>
          </cell>
        </row>
      </sheetData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>
        <row r="1">
          <cell r="J1">
            <v>1.7453292519943295E-2</v>
          </cell>
        </row>
      </sheetData>
      <sheetData sheetId="25139">
        <row r="1">
          <cell r="J1">
            <v>1.7453292519943295E-2</v>
          </cell>
        </row>
      </sheetData>
      <sheetData sheetId="25140"/>
      <sheetData sheetId="25141"/>
      <sheetData sheetId="25142"/>
      <sheetData sheetId="25143">
        <row r="1">
          <cell r="J1">
            <v>1.7453292519943295E-2</v>
          </cell>
        </row>
      </sheetData>
      <sheetData sheetId="25144">
        <row r="1">
          <cell r="J1">
            <v>1.7453292519943295E-2</v>
          </cell>
        </row>
      </sheetData>
      <sheetData sheetId="25145">
        <row r="1">
          <cell r="J1">
            <v>1.7453292519943295E-2</v>
          </cell>
        </row>
      </sheetData>
      <sheetData sheetId="25146"/>
      <sheetData sheetId="25147"/>
      <sheetData sheetId="25148"/>
      <sheetData sheetId="25149">
        <row r="1">
          <cell r="J1">
            <v>1.7453292519943295E-2</v>
          </cell>
        </row>
      </sheetData>
      <sheetData sheetId="25150">
        <row r="1">
          <cell r="J1">
            <v>1.7453292519943295E-2</v>
          </cell>
        </row>
      </sheetData>
      <sheetData sheetId="25151"/>
      <sheetData sheetId="25152">
        <row r="1">
          <cell r="J1">
            <v>1.7453292519943295E-2</v>
          </cell>
        </row>
      </sheetData>
      <sheetData sheetId="25153">
        <row r="1">
          <cell r="J1">
            <v>1.7453292519943295E-2</v>
          </cell>
        </row>
      </sheetData>
      <sheetData sheetId="25154">
        <row r="1">
          <cell r="J1">
            <v>1.7453292519943295E-2</v>
          </cell>
        </row>
      </sheetData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>
        <row r="1">
          <cell r="J1">
            <v>1.7453292519943295E-2</v>
          </cell>
        </row>
      </sheetData>
      <sheetData sheetId="25165"/>
      <sheetData sheetId="25166">
        <row r="1">
          <cell r="J1">
            <v>1.7453292519943295E-2</v>
          </cell>
        </row>
      </sheetData>
      <sheetData sheetId="25167"/>
      <sheetData sheetId="25168"/>
      <sheetData sheetId="25169"/>
      <sheetData sheetId="25170"/>
      <sheetData sheetId="25171"/>
      <sheetData sheetId="25172"/>
      <sheetData sheetId="25173"/>
      <sheetData sheetId="25174">
        <row r="1">
          <cell r="J1">
            <v>1.7453292519943295E-2</v>
          </cell>
        </row>
      </sheetData>
      <sheetData sheetId="25175"/>
      <sheetData sheetId="25176"/>
      <sheetData sheetId="25177"/>
      <sheetData sheetId="25178"/>
      <sheetData sheetId="25179"/>
      <sheetData sheetId="25180">
        <row r="1">
          <cell r="J1">
            <v>1.7453292519943295E-2</v>
          </cell>
        </row>
      </sheetData>
      <sheetData sheetId="25181"/>
      <sheetData sheetId="25182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>
        <row r="1">
          <cell r="J1">
            <v>1.7453292519943295E-2</v>
          </cell>
        </row>
      </sheetData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/>
      <sheetData sheetId="25214"/>
      <sheetData sheetId="25215"/>
      <sheetData sheetId="25216"/>
      <sheetData sheetId="25217"/>
      <sheetData sheetId="25218"/>
      <sheetData sheetId="25219"/>
      <sheetData sheetId="25220"/>
      <sheetData sheetId="25221"/>
      <sheetData sheetId="25222"/>
      <sheetData sheetId="25223"/>
      <sheetData sheetId="25224"/>
      <sheetData sheetId="25225"/>
      <sheetData sheetId="25226"/>
      <sheetData sheetId="25227"/>
      <sheetData sheetId="25228"/>
      <sheetData sheetId="25229"/>
      <sheetData sheetId="25230"/>
      <sheetData sheetId="25231"/>
      <sheetData sheetId="25232"/>
      <sheetData sheetId="25233"/>
      <sheetData sheetId="25234"/>
      <sheetData sheetId="25235"/>
      <sheetData sheetId="25236"/>
      <sheetData sheetId="25237"/>
      <sheetData sheetId="25238"/>
      <sheetData sheetId="25239"/>
      <sheetData sheetId="25240"/>
      <sheetData sheetId="25241"/>
      <sheetData sheetId="25242"/>
      <sheetData sheetId="25243"/>
      <sheetData sheetId="25244"/>
      <sheetData sheetId="25245"/>
      <sheetData sheetId="25246"/>
      <sheetData sheetId="25247"/>
      <sheetData sheetId="25248"/>
      <sheetData sheetId="25249"/>
      <sheetData sheetId="25250">
        <row r="1">
          <cell r="J1">
            <v>1.7453292519943295E-2</v>
          </cell>
        </row>
      </sheetData>
      <sheetData sheetId="25251"/>
      <sheetData sheetId="25252"/>
      <sheetData sheetId="25253"/>
      <sheetData sheetId="25254"/>
      <sheetData sheetId="25255"/>
      <sheetData sheetId="25256"/>
      <sheetData sheetId="25257"/>
      <sheetData sheetId="25258"/>
      <sheetData sheetId="25259"/>
      <sheetData sheetId="25260"/>
      <sheetData sheetId="25261"/>
      <sheetData sheetId="25262"/>
      <sheetData sheetId="25263"/>
      <sheetData sheetId="25264"/>
      <sheetData sheetId="25265"/>
      <sheetData sheetId="25266"/>
      <sheetData sheetId="25267"/>
      <sheetData sheetId="25268">
        <row r="1">
          <cell r="J1">
            <v>1.7453292519943295E-2</v>
          </cell>
        </row>
      </sheetData>
      <sheetData sheetId="25269"/>
      <sheetData sheetId="25270">
        <row r="1">
          <cell r="J1">
            <v>1.7453292519943295E-2</v>
          </cell>
        </row>
      </sheetData>
      <sheetData sheetId="25271">
        <row r="1">
          <cell r="J1">
            <v>1.7453292519943295E-2</v>
          </cell>
        </row>
      </sheetData>
      <sheetData sheetId="25272">
        <row r="1">
          <cell r="J1">
            <v>1.7453292519943295E-2</v>
          </cell>
        </row>
      </sheetData>
      <sheetData sheetId="25273"/>
      <sheetData sheetId="25274"/>
      <sheetData sheetId="25275"/>
      <sheetData sheetId="25276"/>
      <sheetData sheetId="25277"/>
      <sheetData sheetId="25278"/>
      <sheetData sheetId="25279"/>
      <sheetData sheetId="25280"/>
      <sheetData sheetId="25281"/>
      <sheetData sheetId="25282"/>
      <sheetData sheetId="25283"/>
      <sheetData sheetId="25284"/>
      <sheetData sheetId="25285"/>
      <sheetData sheetId="25286"/>
      <sheetData sheetId="25287"/>
      <sheetData sheetId="25288"/>
      <sheetData sheetId="25289"/>
      <sheetData sheetId="25290"/>
      <sheetData sheetId="25291"/>
      <sheetData sheetId="25292"/>
      <sheetData sheetId="25293"/>
      <sheetData sheetId="25294"/>
      <sheetData sheetId="25295"/>
      <sheetData sheetId="25296"/>
      <sheetData sheetId="25297"/>
      <sheetData sheetId="25298"/>
      <sheetData sheetId="25299"/>
      <sheetData sheetId="25300"/>
      <sheetData sheetId="25301"/>
      <sheetData sheetId="25302"/>
      <sheetData sheetId="25303"/>
      <sheetData sheetId="25304"/>
      <sheetData sheetId="25305"/>
      <sheetData sheetId="25306"/>
      <sheetData sheetId="25307"/>
      <sheetData sheetId="25308"/>
      <sheetData sheetId="25309"/>
      <sheetData sheetId="25310"/>
      <sheetData sheetId="25311"/>
      <sheetData sheetId="25312"/>
      <sheetData sheetId="25313"/>
      <sheetData sheetId="25314"/>
      <sheetData sheetId="25315"/>
      <sheetData sheetId="25316"/>
      <sheetData sheetId="25317"/>
      <sheetData sheetId="25318"/>
      <sheetData sheetId="25319"/>
      <sheetData sheetId="25320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>
        <row r="1">
          <cell r="J1">
            <v>1.7453292519943295E-2</v>
          </cell>
        </row>
      </sheetData>
      <sheetData sheetId="26411" refreshError="1"/>
      <sheetData sheetId="26412" refreshError="1"/>
      <sheetData sheetId="26413">
        <row r="1">
          <cell r="J1">
            <v>1.7453292519943295E-2</v>
          </cell>
        </row>
      </sheetData>
      <sheetData sheetId="26414" refreshError="1"/>
      <sheetData sheetId="26415" refreshError="1"/>
      <sheetData sheetId="26416">
        <row r="1">
          <cell r="J1">
            <v>1.7453292519943295E-2</v>
          </cell>
        </row>
      </sheetData>
      <sheetData sheetId="26417">
        <row r="1">
          <cell r="J1">
            <v>1.7453292519943295E-2</v>
          </cell>
        </row>
      </sheetData>
      <sheetData sheetId="26418">
        <row r="1">
          <cell r="J1">
            <v>1.7453292519943295E-2</v>
          </cell>
        </row>
      </sheetData>
      <sheetData sheetId="26419">
        <row r="1">
          <cell r="J1">
            <v>1.7453292519943295E-2</v>
          </cell>
        </row>
      </sheetData>
      <sheetData sheetId="26420" refreshError="1"/>
      <sheetData sheetId="26421">
        <row r="1">
          <cell r="J1">
            <v>1.7453292519943295E-2</v>
          </cell>
        </row>
      </sheetData>
      <sheetData sheetId="26422">
        <row r="1">
          <cell r="J1">
            <v>1.7453292519943295E-2</v>
          </cell>
        </row>
      </sheetData>
      <sheetData sheetId="26423" refreshError="1"/>
      <sheetData sheetId="26424" refreshError="1"/>
      <sheetData sheetId="26425">
        <row r="1">
          <cell r="J1">
            <v>1.7453292519943295E-2</v>
          </cell>
        </row>
      </sheetData>
      <sheetData sheetId="26426">
        <row r="1">
          <cell r="J1">
            <v>1.7453292519943295E-2</v>
          </cell>
        </row>
      </sheetData>
      <sheetData sheetId="26427" refreshError="1"/>
      <sheetData sheetId="26428">
        <row r="1">
          <cell r="J1">
            <v>1.7453292519943295E-2</v>
          </cell>
        </row>
      </sheetData>
      <sheetData sheetId="26429">
        <row r="1">
          <cell r="J1">
            <v>1.7453292519943295E-2</v>
          </cell>
        </row>
      </sheetData>
      <sheetData sheetId="26430" refreshError="1"/>
      <sheetData sheetId="26431" refreshError="1"/>
      <sheetData sheetId="26432">
        <row r="1">
          <cell r="J1">
            <v>1.7453292519943295E-2</v>
          </cell>
        </row>
      </sheetData>
      <sheetData sheetId="26433">
        <row r="1">
          <cell r="J1">
            <v>1.7453292519943295E-2</v>
          </cell>
        </row>
      </sheetData>
      <sheetData sheetId="26434">
        <row r="1">
          <cell r="J1">
            <v>1.7453292519943295E-2</v>
          </cell>
        </row>
      </sheetData>
      <sheetData sheetId="26435"/>
      <sheetData sheetId="26436">
        <row r="1">
          <cell r="J1">
            <v>1.7453292519943295E-2</v>
          </cell>
        </row>
      </sheetData>
      <sheetData sheetId="26437">
        <row r="1">
          <cell r="J1">
            <v>1.7453292519943295E-2</v>
          </cell>
        </row>
      </sheetData>
      <sheetData sheetId="26438"/>
      <sheetData sheetId="26439">
        <row r="1">
          <cell r="J1">
            <v>1.7453292519943295E-2</v>
          </cell>
        </row>
      </sheetData>
      <sheetData sheetId="26440">
        <row r="1">
          <cell r="J1">
            <v>1.7453292519943295E-2</v>
          </cell>
        </row>
      </sheetData>
      <sheetData sheetId="26441">
        <row r="1">
          <cell r="J1">
            <v>1.7453292519943295E-2</v>
          </cell>
        </row>
      </sheetData>
      <sheetData sheetId="26442">
        <row r="1">
          <cell r="J1">
            <v>1.7453292519943295E-2</v>
          </cell>
        </row>
      </sheetData>
      <sheetData sheetId="26443">
        <row r="1">
          <cell r="J1">
            <v>1.7453292519943295E-2</v>
          </cell>
        </row>
      </sheetData>
      <sheetData sheetId="26444">
        <row r="1">
          <cell r="J1">
            <v>1.7453292519943295E-2</v>
          </cell>
        </row>
      </sheetData>
      <sheetData sheetId="26445"/>
      <sheetData sheetId="26446"/>
      <sheetData sheetId="26447">
        <row r="1">
          <cell r="J1">
            <v>1.7453292519943295E-2</v>
          </cell>
        </row>
      </sheetData>
      <sheetData sheetId="26448">
        <row r="1">
          <cell r="J1">
            <v>1.7453292519943295E-2</v>
          </cell>
        </row>
      </sheetData>
      <sheetData sheetId="26449">
        <row r="1">
          <cell r="J1">
            <v>1.7453292519943295E-2</v>
          </cell>
        </row>
      </sheetData>
      <sheetData sheetId="26450">
        <row r="1">
          <cell r="J1">
            <v>1.7453292519943295E-2</v>
          </cell>
        </row>
      </sheetData>
      <sheetData sheetId="26451">
        <row r="1">
          <cell r="J1">
            <v>1.7453292519943295E-2</v>
          </cell>
        </row>
      </sheetData>
      <sheetData sheetId="26452"/>
      <sheetData sheetId="26453">
        <row r="1">
          <cell r="J1">
            <v>1.7453292519943295E-2</v>
          </cell>
        </row>
      </sheetData>
      <sheetData sheetId="26454"/>
      <sheetData sheetId="26455">
        <row r="1">
          <cell r="J1">
            <v>1.7453292519943295E-2</v>
          </cell>
        </row>
      </sheetData>
      <sheetData sheetId="26456">
        <row r="1">
          <cell r="J1">
            <v>1.7453292519943295E-2</v>
          </cell>
        </row>
      </sheetData>
      <sheetData sheetId="26457">
        <row r="1">
          <cell r="J1">
            <v>1.7453292519943295E-2</v>
          </cell>
        </row>
      </sheetData>
      <sheetData sheetId="26458"/>
      <sheetData sheetId="26459">
        <row r="1">
          <cell r="J1">
            <v>1.7453292519943295E-2</v>
          </cell>
        </row>
      </sheetData>
      <sheetData sheetId="26460">
        <row r="1">
          <cell r="J1">
            <v>1.7453292519943295E-2</v>
          </cell>
        </row>
      </sheetData>
      <sheetData sheetId="26461">
        <row r="1">
          <cell r="J1">
            <v>1.7453292519943295E-2</v>
          </cell>
        </row>
      </sheetData>
      <sheetData sheetId="26462">
        <row r="1">
          <cell r="J1">
            <v>1.7453292519943295E-2</v>
          </cell>
        </row>
      </sheetData>
      <sheetData sheetId="26463">
        <row r="1">
          <cell r="J1">
            <v>1.7453292519943295E-2</v>
          </cell>
        </row>
      </sheetData>
      <sheetData sheetId="26464">
        <row r="1">
          <cell r="J1">
            <v>1.7453292519943295E-2</v>
          </cell>
        </row>
      </sheetData>
      <sheetData sheetId="26465"/>
      <sheetData sheetId="26466">
        <row r="1">
          <cell r="J1">
            <v>1.7453292519943295E-2</v>
          </cell>
        </row>
      </sheetData>
      <sheetData sheetId="26467">
        <row r="1">
          <cell r="J1">
            <v>1.7453292519943295E-2</v>
          </cell>
        </row>
      </sheetData>
      <sheetData sheetId="26468">
        <row r="1">
          <cell r="J1">
            <v>1.7453292519943295E-2</v>
          </cell>
        </row>
      </sheetData>
      <sheetData sheetId="26469">
        <row r="1">
          <cell r="J1">
            <v>1.7453292519943295E-2</v>
          </cell>
        </row>
      </sheetData>
      <sheetData sheetId="26470">
        <row r="1">
          <cell r="J1">
            <v>1.7453292519943295E-2</v>
          </cell>
        </row>
      </sheetData>
      <sheetData sheetId="26471">
        <row r="1">
          <cell r="J1">
            <v>1.7453292519943295E-2</v>
          </cell>
        </row>
      </sheetData>
      <sheetData sheetId="26472">
        <row r="1">
          <cell r="J1">
            <v>1.7453292519943295E-2</v>
          </cell>
        </row>
      </sheetData>
      <sheetData sheetId="26473">
        <row r="1">
          <cell r="J1">
            <v>1.7453292519943295E-2</v>
          </cell>
        </row>
      </sheetData>
      <sheetData sheetId="26474"/>
      <sheetData sheetId="26475">
        <row r="1">
          <cell r="J1">
            <v>1.7453292519943295E-2</v>
          </cell>
        </row>
      </sheetData>
      <sheetData sheetId="26476">
        <row r="1">
          <cell r="J1">
            <v>1.7453292519943295E-2</v>
          </cell>
        </row>
      </sheetData>
      <sheetData sheetId="26477">
        <row r="1">
          <cell r="J1">
            <v>1.7453292519943295E-2</v>
          </cell>
        </row>
      </sheetData>
      <sheetData sheetId="26478">
        <row r="1">
          <cell r="J1">
            <v>1.7453292519943295E-2</v>
          </cell>
        </row>
      </sheetData>
      <sheetData sheetId="26479"/>
      <sheetData sheetId="26480"/>
      <sheetData sheetId="26481"/>
      <sheetData sheetId="26482">
        <row r="1">
          <cell r="J1">
            <v>1.7453292519943295E-2</v>
          </cell>
        </row>
      </sheetData>
      <sheetData sheetId="26483">
        <row r="1">
          <cell r="J1">
            <v>1.7453292519943295E-2</v>
          </cell>
        </row>
      </sheetData>
      <sheetData sheetId="26484">
        <row r="1">
          <cell r="J1">
            <v>1.7453292519943295E-2</v>
          </cell>
        </row>
      </sheetData>
      <sheetData sheetId="26485"/>
      <sheetData sheetId="26486">
        <row r="1">
          <cell r="J1">
            <v>1.7453292519943295E-2</v>
          </cell>
        </row>
      </sheetData>
      <sheetData sheetId="26487">
        <row r="1">
          <cell r="J1">
            <v>1.7453292519943295E-2</v>
          </cell>
        </row>
      </sheetData>
      <sheetData sheetId="26488">
        <row r="1">
          <cell r="J1">
            <v>1.7453292519943295E-2</v>
          </cell>
        </row>
      </sheetData>
      <sheetData sheetId="26489">
        <row r="1">
          <cell r="J1">
            <v>1.7453292519943295E-2</v>
          </cell>
        </row>
      </sheetData>
      <sheetData sheetId="26490">
        <row r="1">
          <cell r="J1">
            <v>1.7453292519943295E-2</v>
          </cell>
        </row>
      </sheetData>
      <sheetData sheetId="26491"/>
      <sheetData sheetId="26492">
        <row r="1">
          <cell r="J1">
            <v>1.7453292519943295E-2</v>
          </cell>
        </row>
      </sheetData>
      <sheetData sheetId="26493"/>
      <sheetData sheetId="26494">
        <row r="1">
          <cell r="J1">
            <v>1.7453292519943295E-2</v>
          </cell>
        </row>
      </sheetData>
      <sheetData sheetId="26495">
        <row r="1">
          <cell r="J1">
            <v>1.7453292519943295E-2</v>
          </cell>
        </row>
      </sheetData>
      <sheetData sheetId="26496">
        <row r="1">
          <cell r="J1">
            <v>1.7453292519943295E-2</v>
          </cell>
        </row>
      </sheetData>
      <sheetData sheetId="26497">
        <row r="1">
          <cell r="J1">
            <v>1.7453292519943295E-2</v>
          </cell>
        </row>
      </sheetData>
      <sheetData sheetId="26498">
        <row r="1">
          <cell r="J1">
            <v>1.7453292519943295E-2</v>
          </cell>
        </row>
      </sheetData>
      <sheetData sheetId="26499">
        <row r="1">
          <cell r="J1">
            <v>1.7453292519943295E-2</v>
          </cell>
        </row>
      </sheetData>
      <sheetData sheetId="26500"/>
      <sheetData sheetId="26501"/>
      <sheetData sheetId="26502">
        <row r="1">
          <cell r="J1">
            <v>1.7453292519943295E-2</v>
          </cell>
        </row>
      </sheetData>
      <sheetData sheetId="26503">
        <row r="1">
          <cell r="J1">
            <v>1.7453292519943295E-2</v>
          </cell>
        </row>
      </sheetData>
      <sheetData sheetId="26504">
        <row r="1">
          <cell r="J1">
            <v>1.7453292519943295E-2</v>
          </cell>
        </row>
      </sheetData>
      <sheetData sheetId="26505">
        <row r="1">
          <cell r="J1">
            <v>1.7453292519943295E-2</v>
          </cell>
        </row>
      </sheetData>
      <sheetData sheetId="26506"/>
      <sheetData sheetId="26507"/>
      <sheetData sheetId="26508">
        <row r="1">
          <cell r="J1">
            <v>1.7453292519943295E-2</v>
          </cell>
        </row>
      </sheetData>
      <sheetData sheetId="26509">
        <row r="1">
          <cell r="J1">
            <v>1.7453292519943295E-2</v>
          </cell>
        </row>
      </sheetData>
      <sheetData sheetId="26510">
        <row r="1">
          <cell r="J1">
            <v>1.7453292519943295E-2</v>
          </cell>
        </row>
      </sheetData>
      <sheetData sheetId="26511">
        <row r="1">
          <cell r="J1">
            <v>1.7453292519943295E-2</v>
          </cell>
        </row>
      </sheetData>
      <sheetData sheetId="26512">
        <row r="1">
          <cell r="J1">
            <v>1.7453292519943295E-2</v>
          </cell>
        </row>
      </sheetData>
      <sheetData sheetId="26513">
        <row r="1">
          <cell r="J1">
            <v>1.7453292519943295E-2</v>
          </cell>
        </row>
      </sheetData>
      <sheetData sheetId="26514">
        <row r="1">
          <cell r="J1">
            <v>1.7453292519943295E-2</v>
          </cell>
        </row>
      </sheetData>
      <sheetData sheetId="26515">
        <row r="1">
          <cell r="J1">
            <v>1.7453292519943295E-2</v>
          </cell>
        </row>
      </sheetData>
      <sheetData sheetId="26516">
        <row r="1">
          <cell r="J1">
            <v>1.7453292519943295E-2</v>
          </cell>
        </row>
      </sheetData>
      <sheetData sheetId="26517">
        <row r="1">
          <cell r="J1">
            <v>1.7453292519943295E-2</v>
          </cell>
        </row>
      </sheetData>
      <sheetData sheetId="26518">
        <row r="1">
          <cell r="J1">
            <v>1.7453292519943295E-2</v>
          </cell>
        </row>
      </sheetData>
      <sheetData sheetId="26519"/>
      <sheetData sheetId="26520">
        <row r="1">
          <cell r="J1">
            <v>1.7453292519943295E-2</v>
          </cell>
        </row>
      </sheetData>
      <sheetData sheetId="26521"/>
      <sheetData sheetId="26522"/>
      <sheetData sheetId="26523">
        <row r="1">
          <cell r="J1">
            <v>1.7453292519943295E-2</v>
          </cell>
        </row>
      </sheetData>
      <sheetData sheetId="26524">
        <row r="1">
          <cell r="J1">
            <v>1.7453292519943295E-2</v>
          </cell>
        </row>
      </sheetData>
      <sheetData sheetId="26525"/>
      <sheetData sheetId="26526"/>
      <sheetData sheetId="26527"/>
      <sheetData sheetId="26528">
        <row r="1">
          <cell r="J1">
            <v>1.7453292519943295E-2</v>
          </cell>
        </row>
      </sheetData>
      <sheetData sheetId="26529">
        <row r="1">
          <cell r="J1">
            <v>1.7453292519943295E-2</v>
          </cell>
        </row>
      </sheetData>
      <sheetData sheetId="26530">
        <row r="1">
          <cell r="J1">
            <v>1.7453292519943295E-2</v>
          </cell>
        </row>
      </sheetData>
      <sheetData sheetId="26531"/>
      <sheetData sheetId="26532">
        <row r="1">
          <cell r="J1">
            <v>1.7453292519943295E-2</v>
          </cell>
        </row>
      </sheetData>
      <sheetData sheetId="26533"/>
      <sheetData sheetId="26534">
        <row r="1">
          <cell r="J1">
            <v>1.7453292519943295E-2</v>
          </cell>
        </row>
      </sheetData>
      <sheetData sheetId="26535">
        <row r="1">
          <cell r="J1">
            <v>1.7453292519943295E-2</v>
          </cell>
        </row>
      </sheetData>
      <sheetData sheetId="26536">
        <row r="1">
          <cell r="J1">
            <v>1.7453292519943295E-2</v>
          </cell>
        </row>
      </sheetData>
      <sheetData sheetId="26537">
        <row r="1">
          <cell r="J1">
            <v>1.7453292519943295E-2</v>
          </cell>
        </row>
      </sheetData>
      <sheetData sheetId="26538">
        <row r="1">
          <cell r="J1">
            <v>1.7453292519943295E-2</v>
          </cell>
        </row>
      </sheetData>
      <sheetData sheetId="26539">
        <row r="1">
          <cell r="J1">
            <v>1.7453292519943295E-2</v>
          </cell>
        </row>
      </sheetData>
      <sheetData sheetId="26540">
        <row r="1">
          <cell r="J1">
            <v>1.7453292519943295E-2</v>
          </cell>
        </row>
      </sheetData>
      <sheetData sheetId="26541">
        <row r="1">
          <cell r="J1">
            <v>1.7453292519943295E-2</v>
          </cell>
        </row>
      </sheetData>
      <sheetData sheetId="26542"/>
      <sheetData sheetId="26543"/>
      <sheetData sheetId="26544"/>
      <sheetData sheetId="26545"/>
      <sheetData sheetId="26546"/>
      <sheetData sheetId="26547"/>
      <sheetData sheetId="26548">
        <row r="1">
          <cell r="J1">
            <v>1.7453292519943295E-2</v>
          </cell>
        </row>
      </sheetData>
      <sheetData sheetId="26549">
        <row r="1">
          <cell r="J1">
            <v>1.7453292519943295E-2</v>
          </cell>
        </row>
      </sheetData>
      <sheetData sheetId="26550">
        <row r="1">
          <cell r="J1">
            <v>1.7453292519943295E-2</v>
          </cell>
        </row>
      </sheetData>
      <sheetData sheetId="26551"/>
      <sheetData sheetId="26552"/>
      <sheetData sheetId="26553"/>
      <sheetData sheetId="26554"/>
      <sheetData sheetId="26555"/>
      <sheetData sheetId="26556">
        <row r="1">
          <cell r="J1">
            <v>1.7453292519943295E-2</v>
          </cell>
        </row>
      </sheetData>
      <sheetData sheetId="26557">
        <row r="1">
          <cell r="J1">
            <v>1.7453292519943295E-2</v>
          </cell>
        </row>
      </sheetData>
      <sheetData sheetId="26558">
        <row r="1">
          <cell r="J1">
            <v>1.7453292519943295E-2</v>
          </cell>
        </row>
      </sheetData>
      <sheetData sheetId="26559">
        <row r="1">
          <cell r="J1">
            <v>1.7453292519943295E-2</v>
          </cell>
        </row>
      </sheetData>
      <sheetData sheetId="26560">
        <row r="1">
          <cell r="J1">
            <v>1.7453292519943295E-2</v>
          </cell>
        </row>
      </sheetData>
      <sheetData sheetId="26561">
        <row r="1">
          <cell r="J1">
            <v>1.7453292519943295E-2</v>
          </cell>
        </row>
      </sheetData>
      <sheetData sheetId="26562"/>
      <sheetData sheetId="26563"/>
      <sheetData sheetId="26564"/>
      <sheetData sheetId="26565"/>
      <sheetData sheetId="26566"/>
      <sheetData sheetId="26567"/>
      <sheetData sheetId="26568">
        <row r="1">
          <cell r="J1">
            <v>1.7453292519943295E-2</v>
          </cell>
        </row>
      </sheetData>
      <sheetData sheetId="26569">
        <row r="1">
          <cell r="J1">
            <v>1.7453292519943295E-2</v>
          </cell>
        </row>
      </sheetData>
      <sheetData sheetId="26570">
        <row r="1">
          <cell r="J1">
            <v>1.7453292519943295E-2</v>
          </cell>
        </row>
      </sheetData>
      <sheetData sheetId="26571"/>
      <sheetData sheetId="26572"/>
      <sheetData sheetId="26573"/>
      <sheetData sheetId="26574"/>
      <sheetData sheetId="26575"/>
      <sheetData sheetId="26576">
        <row r="1">
          <cell r="J1">
            <v>1.7453292519943295E-2</v>
          </cell>
        </row>
      </sheetData>
      <sheetData sheetId="26577">
        <row r="1">
          <cell r="J1">
            <v>1.7453292519943295E-2</v>
          </cell>
        </row>
      </sheetData>
      <sheetData sheetId="26578">
        <row r="1">
          <cell r="J1">
            <v>1.7453292519943295E-2</v>
          </cell>
        </row>
      </sheetData>
      <sheetData sheetId="26579">
        <row r="1">
          <cell r="J1">
            <v>1.7453292519943295E-2</v>
          </cell>
        </row>
      </sheetData>
      <sheetData sheetId="26580">
        <row r="1">
          <cell r="J1">
            <v>1.7453292519943295E-2</v>
          </cell>
        </row>
      </sheetData>
      <sheetData sheetId="26581">
        <row r="1">
          <cell r="J1">
            <v>1.7453292519943295E-2</v>
          </cell>
        </row>
      </sheetData>
      <sheetData sheetId="26582"/>
      <sheetData sheetId="26583"/>
      <sheetData sheetId="26584"/>
      <sheetData sheetId="26585"/>
      <sheetData sheetId="26586"/>
      <sheetData sheetId="26587"/>
      <sheetData sheetId="26588">
        <row r="1">
          <cell r="J1">
            <v>1.7453292519943295E-2</v>
          </cell>
        </row>
      </sheetData>
      <sheetData sheetId="26589">
        <row r="1">
          <cell r="J1">
            <v>1.7453292519943295E-2</v>
          </cell>
        </row>
      </sheetData>
      <sheetData sheetId="26590">
        <row r="1">
          <cell r="J1">
            <v>1.7453292519943295E-2</v>
          </cell>
        </row>
      </sheetData>
      <sheetData sheetId="26591"/>
      <sheetData sheetId="26592"/>
      <sheetData sheetId="26593"/>
      <sheetData sheetId="26594"/>
      <sheetData sheetId="26595"/>
      <sheetData sheetId="26596">
        <row r="1">
          <cell r="J1">
            <v>1.7453292519943295E-2</v>
          </cell>
        </row>
      </sheetData>
      <sheetData sheetId="26597">
        <row r="1">
          <cell r="J1">
            <v>1.7453292519943295E-2</v>
          </cell>
        </row>
      </sheetData>
      <sheetData sheetId="26598">
        <row r="1">
          <cell r="J1">
            <v>1.7453292519943295E-2</v>
          </cell>
        </row>
      </sheetData>
      <sheetData sheetId="26599">
        <row r="1">
          <cell r="J1">
            <v>1.7453292519943295E-2</v>
          </cell>
        </row>
      </sheetData>
      <sheetData sheetId="26600">
        <row r="1">
          <cell r="J1">
            <v>1.7453292519943295E-2</v>
          </cell>
        </row>
      </sheetData>
      <sheetData sheetId="26601">
        <row r="1">
          <cell r="J1">
            <v>1.7453292519943295E-2</v>
          </cell>
        </row>
      </sheetData>
      <sheetData sheetId="26602"/>
      <sheetData sheetId="26603"/>
      <sheetData sheetId="26604"/>
      <sheetData sheetId="26605"/>
      <sheetData sheetId="26606"/>
      <sheetData sheetId="26607"/>
      <sheetData sheetId="26608">
        <row r="1">
          <cell r="J1">
            <v>1.7453292519943295E-2</v>
          </cell>
        </row>
      </sheetData>
      <sheetData sheetId="26609">
        <row r="1">
          <cell r="J1">
            <v>1.7453292519943295E-2</v>
          </cell>
        </row>
      </sheetData>
      <sheetData sheetId="26610">
        <row r="1">
          <cell r="J1">
            <v>1.7453292519943295E-2</v>
          </cell>
        </row>
      </sheetData>
      <sheetData sheetId="26611"/>
      <sheetData sheetId="26612"/>
      <sheetData sheetId="26613"/>
      <sheetData sheetId="26614"/>
      <sheetData sheetId="26615"/>
      <sheetData sheetId="26616">
        <row r="1">
          <cell r="J1">
            <v>1.7453292519943295E-2</v>
          </cell>
        </row>
      </sheetData>
      <sheetData sheetId="26617">
        <row r="1">
          <cell r="J1">
            <v>1.7453292519943295E-2</v>
          </cell>
        </row>
      </sheetData>
      <sheetData sheetId="26618">
        <row r="1">
          <cell r="J1">
            <v>1.7453292519943295E-2</v>
          </cell>
        </row>
      </sheetData>
      <sheetData sheetId="26619">
        <row r="1">
          <cell r="J1">
            <v>1.7453292519943295E-2</v>
          </cell>
        </row>
      </sheetData>
      <sheetData sheetId="26620">
        <row r="1">
          <cell r="J1">
            <v>1.7453292519943295E-2</v>
          </cell>
        </row>
      </sheetData>
      <sheetData sheetId="26621">
        <row r="1">
          <cell r="J1">
            <v>1.7453292519943295E-2</v>
          </cell>
        </row>
      </sheetData>
      <sheetData sheetId="26622"/>
      <sheetData sheetId="26623"/>
      <sheetData sheetId="26624"/>
      <sheetData sheetId="26625"/>
      <sheetData sheetId="26626"/>
      <sheetData sheetId="26627"/>
      <sheetData sheetId="26628">
        <row r="1">
          <cell r="J1">
            <v>1.7453292519943295E-2</v>
          </cell>
        </row>
      </sheetData>
      <sheetData sheetId="26629">
        <row r="1">
          <cell r="J1">
            <v>1.7453292519943295E-2</v>
          </cell>
        </row>
      </sheetData>
      <sheetData sheetId="26630">
        <row r="1">
          <cell r="J1">
            <v>1.7453292519943295E-2</v>
          </cell>
        </row>
      </sheetData>
      <sheetData sheetId="26631"/>
      <sheetData sheetId="26632"/>
      <sheetData sheetId="26633"/>
      <sheetData sheetId="26634"/>
      <sheetData sheetId="26635"/>
      <sheetData sheetId="26636">
        <row r="1">
          <cell r="J1">
            <v>1.7453292519943295E-2</v>
          </cell>
        </row>
      </sheetData>
      <sheetData sheetId="26637">
        <row r="1">
          <cell r="J1">
            <v>1.7453292519943295E-2</v>
          </cell>
        </row>
      </sheetData>
      <sheetData sheetId="26638">
        <row r="1">
          <cell r="J1">
            <v>1.7453292519943295E-2</v>
          </cell>
        </row>
      </sheetData>
      <sheetData sheetId="26639">
        <row r="1">
          <cell r="J1">
            <v>1.7453292519943295E-2</v>
          </cell>
        </row>
      </sheetData>
      <sheetData sheetId="26640">
        <row r="1">
          <cell r="J1">
            <v>1.7453292519943295E-2</v>
          </cell>
        </row>
      </sheetData>
      <sheetData sheetId="26641">
        <row r="1">
          <cell r="J1">
            <v>1.7453292519943295E-2</v>
          </cell>
        </row>
      </sheetData>
      <sheetData sheetId="26642"/>
      <sheetData sheetId="26643"/>
      <sheetData sheetId="26644"/>
      <sheetData sheetId="26645"/>
      <sheetData sheetId="26646"/>
      <sheetData sheetId="26647"/>
      <sheetData sheetId="26648">
        <row r="1">
          <cell r="J1">
            <v>1.7453292519943295E-2</v>
          </cell>
        </row>
      </sheetData>
      <sheetData sheetId="26649">
        <row r="1">
          <cell r="J1">
            <v>1.7453292519943295E-2</v>
          </cell>
        </row>
      </sheetData>
      <sheetData sheetId="26650">
        <row r="1">
          <cell r="J1">
            <v>1.7453292519943295E-2</v>
          </cell>
        </row>
      </sheetData>
      <sheetData sheetId="26651"/>
      <sheetData sheetId="26652"/>
      <sheetData sheetId="26653"/>
      <sheetData sheetId="26654"/>
      <sheetData sheetId="26655"/>
      <sheetData sheetId="26656">
        <row r="1">
          <cell r="J1">
            <v>1.7453292519943295E-2</v>
          </cell>
        </row>
      </sheetData>
      <sheetData sheetId="26657">
        <row r="1">
          <cell r="J1">
            <v>1.7453292519943295E-2</v>
          </cell>
        </row>
      </sheetData>
      <sheetData sheetId="26658">
        <row r="1">
          <cell r="J1">
            <v>1.7453292519943295E-2</v>
          </cell>
        </row>
      </sheetData>
      <sheetData sheetId="26659">
        <row r="1">
          <cell r="J1">
            <v>1.7453292519943295E-2</v>
          </cell>
        </row>
      </sheetData>
      <sheetData sheetId="26660">
        <row r="1">
          <cell r="J1">
            <v>1.7453292519943295E-2</v>
          </cell>
        </row>
      </sheetData>
      <sheetData sheetId="26661">
        <row r="1">
          <cell r="J1">
            <v>1.7453292519943295E-2</v>
          </cell>
        </row>
      </sheetData>
      <sheetData sheetId="26662"/>
      <sheetData sheetId="26663"/>
      <sheetData sheetId="26664"/>
      <sheetData sheetId="26665"/>
      <sheetData sheetId="26666"/>
      <sheetData sheetId="26667"/>
      <sheetData sheetId="26668">
        <row r="1">
          <cell r="J1">
            <v>1.7453292519943295E-2</v>
          </cell>
        </row>
      </sheetData>
      <sheetData sheetId="26669">
        <row r="1">
          <cell r="J1">
            <v>1.7453292519943295E-2</v>
          </cell>
        </row>
      </sheetData>
      <sheetData sheetId="26670">
        <row r="1">
          <cell r="J1">
            <v>1.7453292519943295E-2</v>
          </cell>
        </row>
      </sheetData>
      <sheetData sheetId="26671"/>
      <sheetData sheetId="26672"/>
      <sheetData sheetId="26673"/>
      <sheetData sheetId="26674"/>
      <sheetData sheetId="26675"/>
      <sheetData sheetId="26676">
        <row r="1">
          <cell r="J1">
            <v>1.7453292519943295E-2</v>
          </cell>
        </row>
      </sheetData>
      <sheetData sheetId="26677">
        <row r="1">
          <cell r="J1">
            <v>1.7453292519943295E-2</v>
          </cell>
        </row>
      </sheetData>
      <sheetData sheetId="26678">
        <row r="1">
          <cell r="J1">
            <v>1.7453292519943295E-2</v>
          </cell>
        </row>
      </sheetData>
      <sheetData sheetId="26679">
        <row r="1">
          <cell r="J1">
            <v>1.7453292519943295E-2</v>
          </cell>
        </row>
      </sheetData>
      <sheetData sheetId="26680">
        <row r="1">
          <cell r="J1">
            <v>1.7453292519943295E-2</v>
          </cell>
        </row>
      </sheetData>
      <sheetData sheetId="26681">
        <row r="1">
          <cell r="J1">
            <v>1.7453292519943295E-2</v>
          </cell>
        </row>
      </sheetData>
      <sheetData sheetId="26682"/>
      <sheetData sheetId="26683"/>
      <sheetData sheetId="26684"/>
      <sheetData sheetId="26685"/>
      <sheetData sheetId="26686"/>
      <sheetData sheetId="26687"/>
      <sheetData sheetId="26688">
        <row r="1">
          <cell r="J1">
            <v>1.7453292519943295E-2</v>
          </cell>
        </row>
      </sheetData>
      <sheetData sheetId="26689">
        <row r="1">
          <cell r="J1">
            <v>1.7453292519943295E-2</v>
          </cell>
        </row>
      </sheetData>
      <sheetData sheetId="26690">
        <row r="1">
          <cell r="J1">
            <v>1.7453292519943295E-2</v>
          </cell>
        </row>
      </sheetData>
      <sheetData sheetId="26691"/>
      <sheetData sheetId="26692"/>
      <sheetData sheetId="26693"/>
      <sheetData sheetId="26694"/>
      <sheetData sheetId="26695"/>
      <sheetData sheetId="26696">
        <row r="1">
          <cell r="J1">
            <v>1.7453292519943295E-2</v>
          </cell>
        </row>
      </sheetData>
      <sheetData sheetId="26697">
        <row r="1">
          <cell r="J1">
            <v>1.7453292519943295E-2</v>
          </cell>
        </row>
      </sheetData>
      <sheetData sheetId="26698">
        <row r="1">
          <cell r="J1">
            <v>1.7453292519943295E-2</v>
          </cell>
        </row>
      </sheetData>
      <sheetData sheetId="26699">
        <row r="1">
          <cell r="J1">
            <v>1.7453292519943295E-2</v>
          </cell>
        </row>
      </sheetData>
      <sheetData sheetId="26700">
        <row r="1">
          <cell r="J1">
            <v>1.7453292519943295E-2</v>
          </cell>
        </row>
      </sheetData>
      <sheetData sheetId="26701">
        <row r="1">
          <cell r="J1">
            <v>1.7453292519943295E-2</v>
          </cell>
        </row>
      </sheetData>
      <sheetData sheetId="26702"/>
      <sheetData sheetId="26703"/>
      <sheetData sheetId="26704"/>
      <sheetData sheetId="26705"/>
      <sheetData sheetId="26706"/>
      <sheetData sheetId="26707"/>
      <sheetData sheetId="26708">
        <row r="1">
          <cell r="J1">
            <v>1.7453292519943295E-2</v>
          </cell>
        </row>
      </sheetData>
      <sheetData sheetId="26709">
        <row r="1">
          <cell r="J1">
            <v>1.7453292519943295E-2</v>
          </cell>
        </row>
      </sheetData>
      <sheetData sheetId="26710">
        <row r="1">
          <cell r="J1">
            <v>1.7453292519943295E-2</v>
          </cell>
        </row>
      </sheetData>
      <sheetData sheetId="26711"/>
      <sheetData sheetId="26712"/>
      <sheetData sheetId="26713"/>
      <sheetData sheetId="26714"/>
      <sheetData sheetId="26715"/>
      <sheetData sheetId="26716">
        <row r="1">
          <cell r="J1">
            <v>1.7453292519943295E-2</v>
          </cell>
        </row>
      </sheetData>
      <sheetData sheetId="26717">
        <row r="1">
          <cell r="J1">
            <v>1.7453292519943295E-2</v>
          </cell>
        </row>
      </sheetData>
      <sheetData sheetId="26718">
        <row r="1">
          <cell r="J1">
            <v>1.7453292519943295E-2</v>
          </cell>
        </row>
      </sheetData>
      <sheetData sheetId="26719">
        <row r="1">
          <cell r="J1">
            <v>1.7453292519943295E-2</v>
          </cell>
        </row>
      </sheetData>
      <sheetData sheetId="26720">
        <row r="1">
          <cell r="J1">
            <v>1.7453292519943295E-2</v>
          </cell>
        </row>
      </sheetData>
      <sheetData sheetId="26721">
        <row r="1">
          <cell r="J1">
            <v>1.7453292519943295E-2</v>
          </cell>
        </row>
      </sheetData>
      <sheetData sheetId="26722"/>
      <sheetData sheetId="26723"/>
      <sheetData sheetId="26724"/>
      <sheetData sheetId="26725"/>
      <sheetData sheetId="26726"/>
      <sheetData sheetId="26727"/>
      <sheetData sheetId="26728">
        <row r="1">
          <cell r="J1">
            <v>1.7453292519943295E-2</v>
          </cell>
        </row>
      </sheetData>
      <sheetData sheetId="26729">
        <row r="1">
          <cell r="J1">
            <v>1.7453292519943295E-2</v>
          </cell>
        </row>
      </sheetData>
      <sheetData sheetId="26730">
        <row r="1">
          <cell r="J1">
            <v>1.7453292519943295E-2</v>
          </cell>
        </row>
      </sheetData>
      <sheetData sheetId="26731"/>
      <sheetData sheetId="26732"/>
      <sheetData sheetId="26733"/>
      <sheetData sheetId="26734"/>
      <sheetData sheetId="26735"/>
      <sheetData sheetId="26736">
        <row r="1">
          <cell r="J1">
            <v>1.7453292519943295E-2</v>
          </cell>
        </row>
      </sheetData>
      <sheetData sheetId="26737">
        <row r="1">
          <cell r="J1">
            <v>1.7453292519943295E-2</v>
          </cell>
        </row>
      </sheetData>
      <sheetData sheetId="26738">
        <row r="1">
          <cell r="J1">
            <v>1.7453292519943295E-2</v>
          </cell>
        </row>
      </sheetData>
      <sheetData sheetId="26739">
        <row r="1">
          <cell r="J1">
            <v>1.7453292519943295E-2</v>
          </cell>
        </row>
      </sheetData>
      <sheetData sheetId="26740">
        <row r="1">
          <cell r="J1">
            <v>1.7453292519943295E-2</v>
          </cell>
        </row>
      </sheetData>
      <sheetData sheetId="26741">
        <row r="1">
          <cell r="J1">
            <v>1.7453292519943295E-2</v>
          </cell>
        </row>
      </sheetData>
      <sheetData sheetId="26742"/>
      <sheetData sheetId="26743"/>
      <sheetData sheetId="26744"/>
      <sheetData sheetId="26745"/>
      <sheetData sheetId="26746"/>
      <sheetData sheetId="26747"/>
      <sheetData sheetId="26748">
        <row r="1">
          <cell r="J1">
            <v>1.7453292519943295E-2</v>
          </cell>
        </row>
      </sheetData>
      <sheetData sheetId="26749">
        <row r="1">
          <cell r="J1">
            <v>1.7453292519943295E-2</v>
          </cell>
        </row>
      </sheetData>
      <sheetData sheetId="26750">
        <row r="1">
          <cell r="J1">
            <v>1.7453292519943295E-2</v>
          </cell>
        </row>
      </sheetData>
      <sheetData sheetId="26751"/>
      <sheetData sheetId="26752"/>
      <sheetData sheetId="26753"/>
      <sheetData sheetId="26754"/>
      <sheetData sheetId="26755"/>
      <sheetData sheetId="26756">
        <row r="1">
          <cell r="J1">
            <v>1.7453292519943295E-2</v>
          </cell>
        </row>
      </sheetData>
      <sheetData sheetId="26757">
        <row r="1">
          <cell r="J1">
            <v>1.7453292519943295E-2</v>
          </cell>
        </row>
      </sheetData>
      <sheetData sheetId="26758">
        <row r="1">
          <cell r="J1">
            <v>1.7453292519943295E-2</v>
          </cell>
        </row>
      </sheetData>
      <sheetData sheetId="26759">
        <row r="1">
          <cell r="J1">
            <v>1.7453292519943295E-2</v>
          </cell>
        </row>
      </sheetData>
      <sheetData sheetId="26760">
        <row r="1">
          <cell r="J1">
            <v>1.7453292519943295E-2</v>
          </cell>
        </row>
      </sheetData>
      <sheetData sheetId="26761">
        <row r="1">
          <cell r="J1">
            <v>1.7453292519943295E-2</v>
          </cell>
        </row>
      </sheetData>
      <sheetData sheetId="26762"/>
      <sheetData sheetId="26763"/>
      <sheetData sheetId="26764"/>
      <sheetData sheetId="26765"/>
      <sheetData sheetId="26766"/>
      <sheetData sheetId="26767"/>
      <sheetData sheetId="26768">
        <row r="1">
          <cell r="J1">
            <v>1.7453292519943295E-2</v>
          </cell>
        </row>
      </sheetData>
      <sheetData sheetId="26769">
        <row r="1">
          <cell r="J1">
            <v>1.7453292519943295E-2</v>
          </cell>
        </row>
      </sheetData>
      <sheetData sheetId="26770">
        <row r="1">
          <cell r="J1">
            <v>1.7453292519943295E-2</v>
          </cell>
        </row>
      </sheetData>
      <sheetData sheetId="26771"/>
      <sheetData sheetId="26772"/>
      <sheetData sheetId="26773"/>
      <sheetData sheetId="26774"/>
      <sheetData sheetId="26775"/>
      <sheetData sheetId="26776">
        <row r="1">
          <cell r="J1">
            <v>1.7453292519943295E-2</v>
          </cell>
        </row>
      </sheetData>
      <sheetData sheetId="26777">
        <row r="1">
          <cell r="J1">
            <v>1.7453292519943295E-2</v>
          </cell>
        </row>
      </sheetData>
      <sheetData sheetId="26778">
        <row r="1">
          <cell r="J1">
            <v>1.7453292519943295E-2</v>
          </cell>
        </row>
      </sheetData>
      <sheetData sheetId="26779">
        <row r="1">
          <cell r="J1">
            <v>1.7453292519943295E-2</v>
          </cell>
        </row>
      </sheetData>
      <sheetData sheetId="26780">
        <row r="1">
          <cell r="J1">
            <v>1.7453292519943295E-2</v>
          </cell>
        </row>
      </sheetData>
      <sheetData sheetId="26781">
        <row r="1">
          <cell r="J1">
            <v>1.7453292519943295E-2</v>
          </cell>
        </row>
      </sheetData>
      <sheetData sheetId="26782"/>
      <sheetData sheetId="26783"/>
      <sheetData sheetId="26784"/>
      <sheetData sheetId="26785"/>
      <sheetData sheetId="26786"/>
      <sheetData sheetId="26787"/>
      <sheetData sheetId="26788">
        <row r="1">
          <cell r="J1">
            <v>1.7453292519943295E-2</v>
          </cell>
        </row>
      </sheetData>
      <sheetData sheetId="26789">
        <row r="1">
          <cell r="J1">
            <v>1.7453292519943295E-2</v>
          </cell>
        </row>
      </sheetData>
      <sheetData sheetId="26790">
        <row r="1">
          <cell r="J1">
            <v>1.7453292519943295E-2</v>
          </cell>
        </row>
      </sheetData>
      <sheetData sheetId="26791"/>
      <sheetData sheetId="26792"/>
      <sheetData sheetId="26793"/>
      <sheetData sheetId="26794"/>
      <sheetData sheetId="26795"/>
      <sheetData sheetId="26796">
        <row r="1">
          <cell r="J1">
            <v>1.7453292519943295E-2</v>
          </cell>
        </row>
      </sheetData>
      <sheetData sheetId="26797">
        <row r="1">
          <cell r="J1">
            <v>1.7453292519943295E-2</v>
          </cell>
        </row>
      </sheetData>
      <sheetData sheetId="26798">
        <row r="1">
          <cell r="J1">
            <v>1.7453292519943295E-2</v>
          </cell>
        </row>
      </sheetData>
      <sheetData sheetId="26799">
        <row r="1">
          <cell r="J1">
            <v>1.7453292519943295E-2</v>
          </cell>
        </row>
      </sheetData>
      <sheetData sheetId="26800">
        <row r="1">
          <cell r="J1">
            <v>1.7453292519943295E-2</v>
          </cell>
        </row>
      </sheetData>
      <sheetData sheetId="26801">
        <row r="1">
          <cell r="J1">
            <v>1.7453292519943295E-2</v>
          </cell>
        </row>
      </sheetData>
      <sheetData sheetId="26802"/>
      <sheetData sheetId="26803"/>
      <sheetData sheetId="26804"/>
      <sheetData sheetId="26805"/>
      <sheetData sheetId="26806"/>
      <sheetData sheetId="26807"/>
      <sheetData sheetId="26808">
        <row r="1">
          <cell r="J1">
            <v>1.7453292519943295E-2</v>
          </cell>
        </row>
      </sheetData>
      <sheetData sheetId="26809">
        <row r="1">
          <cell r="J1">
            <v>1.7453292519943295E-2</v>
          </cell>
        </row>
      </sheetData>
      <sheetData sheetId="26810">
        <row r="1">
          <cell r="J1">
            <v>1.7453292519943295E-2</v>
          </cell>
        </row>
      </sheetData>
      <sheetData sheetId="26811"/>
      <sheetData sheetId="26812"/>
      <sheetData sheetId="26813"/>
      <sheetData sheetId="26814"/>
      <sheetData sheetId="26815"/>
      <sheetData sheetId="26816">
        <row r="1">
          <cell r="J1">
            <v>1.7453292519943295E-2</v>
          </cell>
        </row>
      </sheetData>
      <sheetData sheetId="26817">
        <row r="1">
          <cell r="J1">
            <v>1.7453292519943295E-2</v>
          </cell>
        </row>
      </sheetData>
      <sheetData sheetId="26818">
        <row r="1">
          <cell r="J1">
            <v>1.7453292519943295E-2</v>
          </cell>
        </row>
      </sheetData>
      <sheetData sheetId="26819">
        <row r="1">
          <cell r="J1">
            <v>1.7453292519943295E-2</v>
          </cell>
        </row>
      </sheetData>
      <sheetData sheetId="26820">
        <row r="1">
          <cell r="J1">
            <v>1.7453292519943295E-2</v>
          </cell>
        </row>
      </sheetData>
      <sheetData sheetId="26821">
        <row r="1">
          <cell r="J1">
            <v>1.7453292519943295E-2</v>
          </cell>
        </row>
      </sheetData>
      <sheetData sheetId="26822"/>
      <sheetData sheetId="26823"/>
      <sheetData sheetId="26824"/>
      <sheetData sheetId="26825"/>
      <sheetData sheetId="26826"/>
      <sheetData sheetId="26827"/>
      <sheetData sheetId="26828">
        <row r="1">
          <cell r="J1">
            <v>1.7453292519943295E-2</v>
          </cell>
        </row>
      </sheetData>
      <sheetData sheetId="26829">
        <row r="1">
          <cell r="J1">
            <v>1.7453292519943295E-2</v>
          </cell>
        </row>
      </sheetData>
      <sheetData sheetId="26830">
        <row r="1">
          <cell r="J1">
            <v>1.7453292519943295E-2</v>
          </cell>
        </row>
      </sheetData>
      <sheetData sheetId="26831"/>
      <sheetData sheetId="26832"/>
      <sheetData sheetId="26833"/>
      <sheetData sheetId="26834"/>
      <sheetData sheetId="26835"/>
      <sheetData sheetId="26836">
        <row r="1">
          <cell r="J1">
            <v>1.7453292519943295E-2</v>
          </cell>
        </row>
      </sheetData>
      <sheetData sheetId="26837">
        <row r="1">
          <cell r="J1">
            <v>1.7453292519943295E-2</v>
          </cell>
        </row>
      </sheetData>
      <sheetData sheetId="26838">
        <row r="1">
          <cell r="J1">
            <v>1.7453292519943295E-2</v>
          </cell>
        </row>
      </sheetData>
      <sheetData sheetId="26839">
        <row r="1">
          <cell r="J1">
            <v>1.7453292519943295E-2</v>
          </cell>
        </row>
      </sheetData>
      <sheetData sheetId="26840">
        <row r="1">
          <cell r="J1">
            <v>1.7453292519943295E-2</v>
          </cell>
        </row>
      </sheetData>
      <sheetData sheetId="26841">
        <row r="1">
          <cell r="J1">
            <v>1.7453292519943295E-2</v>
          </cell>
        </row>
      </sheetData>
      <sheetData sheetId="26842"/>
      <sheetData sheetId="26843"/>
      <sheetData sheetId="26844"/>
      <sheetData sheetId="26845"/>
      <sheetData sheetId="26846"/>
      <sheetData sheetId="26847"/>
      <sheetData sheetId="26848">
        <row r="1">
          <cell r="J1">
            <v>1.7453292519943295E-2</v>
          </cell>
        </row>
      </sheetData>
      <sheetData sheetId="26849">
        <row r="1">
          <cell r="J1">
            <v>1.7453292519943295E-2</v>
          </cell>
        </row>
      </sheetData>
      <sheetData sheetId="26850">
        <row r="1">
          <cell r="J1">
            <v>1.7453292519943295E-2</v>
          </cell>
        </row>
      </sheetData>
      <sheetData sheetId="26851"/>
      <sheetData sheetId="26852"/>
      <sheetData sheetId="26853"/>
      <sheetData sheetId="26854"/>
      <sheetData sheetId="26855"/>
      <sheetData sheetId="26856">
        <row r="1">
          <cell r="J1">
            <v>1.7453292519943295E-2</v>
          </cell>
        </row>
      </sheetData>
      <sheetData sheetId="26857">
        <row r="1">
          <cell r="J1">
            <v>1.7453292519943295E-2</v>
          </cell>
        </row>
      </sheetData>
      <sheetData sheetId="26858">
        <row r="1">
          <cell r="J1">
            <v>1.7453292519943295E-2</v>
          </cell>
        </row>
      </sheetData>
      <sheetData sheetId="26859">
        <row r="1">
          <cell r="J1">
            <v>1.7453292519943295E-2</v>
          </cell>
        </row>
      </sheetData>
      <sheetData sheetId="26860">
        <row r="1">
          <cell r="J1">
            <v>1.7453292519943295E-2</v>
          </cell>
        </row>
      </sheetData>
      <sheetData sheetId="26861">
        <row r="1">
          <cell r="J1">
            <v>1.7453292519943295E-2</v>
          </cell>
        </row>
      </sheetData>
      <sheetData sheetId="26862"/>
      <sheetData sheetId="26863"/>
      <sheetData sheetId="26864"/>
      <sheetData sheetId="26865"/>
      <sheetData sheetId="26866"/>
      <sheetData sheetId="26867"/>
      <sheetData sheetId="26868">
        <row r="1">
          <cell r="J1">
            <v>1.7453292519943295E-2</v>
          </cell>
        </row>
      </sheetData>
      <sheetData sheetId="26869">
        <row r="1">
          <cell r="J1">
            <v>1.7453292519943295E-2</v>
          </cell>
        </row>
      </sheetData>
      <sheetData sheetId="26870">
        <row r="1">
          <cell r="J1">
            <v>1.7453292519943295E-2</v>
          </cell>
        </row>
      </sheetData>
      <sheetData sheetId="26871"/>
      <sheetData sheetId="26872"/>
      <sheetData sheetId="26873"/>
      <sheetData sheetId="26874"/>
      <sheetData sheetId="26875"/>
      <sheetData sheetId="26876">
        <row r="1">
          <cell r="J1">
            <v>1.7453292519943295E-2</v>
          </cell>
        </row>
      </sheetData>
      <sheetData sheetId="26877">
        <row r="1">
          <cell r="J1">
            <v>1.7453292519943295E-2</v>
          </cell>
        </row>
      </sheetData>
      <sheetData sheetId="26878">
        <row r="1">
          <cell r="J1">
            <v>1.7453292519943295E-2</v>
          </cell>
        </row>
      </sheetData>
      <sheetData sheetId="26879">
        <row r="1">
          <cell r="J1">
            <v>1.7453292519943295E-2</v>
          </cell>
        </row>
      </sheetData>
      <sheetData sheetId="26880">
        <row r="1">
          <cell r="J1">
            <v>1.7453292519943295E-2</v>
          </cell>
        </row>
      </sheetData>
      <sheetData sheetId="26881">
        <row r="1">
          <cell r="J1">
            <v>1.7453292519943295E-2</v>
          </cell>
        </row>
      </sheetData>
      <sheetData sheetId="26882"/>
      <sheetData sheetId="26883"/>
      <sheetData sheetId="26884"/>
      <sheetData sheetId="26885"/>
      <sheetData sheetId="26886"/>
      <sheetData sheetId="26887"/>
      <sheetData sheetId="26888">
        <row r="1">
          <cell r="J1">
            <v>1.7453292519943295E-2</v>
          </cell>
        </row>
      </sheetData>
      <sheetData sheetId="26889">
        <row r="1">
          <cell r="J1">
            <v>1.7453292519943295E-2</v>
          </cell>
        </row>
      </sheetData>
      <sheetData sheetId="26890">
        <row r="1">
          <cell r="J1">
            <v>1.7453292519943295E-2</v>
          </cell>
        </row>
      </sheetData>
      <sheetData sheetId="26891"/>
      <sheetData sheetId="26892"/>
      <sheetData sheetId="26893"/>
      <sheetData sheetId="26894"/>
      <sheetData sheetId="26895"/>
      <sheetData sheetId="26896">
        <row r="1">
          <cell r="J1">
            <v>1.7453292519943295E-2</v>
          </cell>
        </row>
      </sheetData>
      <sheetData sheetId="26897">
        <row r="1">
          <cell r="J1">
            <v>1.7453292519943295E-2</v>
          </cell>
        </row>
      </sheetData>
      <sheetData sheetId="26898">
        <row r="1">
          <cell r="J1">
            <v>1.7453292519943295E-2</v>
          </cell>
        </row>
      </sheetData>
      <sheetData sheetId="26899">
        <row r="1">
          <cell r="J1">
            <v>1.7453292519943295E-2</v>
          </cell>
        </row>
      </sheetData>
      <sheetData sheetId="26900">
        <row r="1">
          <cell r="J1">
            <v>1.7453292519943295E-2</v>
          </cell>
        </row>
      </sheetData>
      <sheetData sheetId="26901">
        <row r="1">
          <cell r="J1">
            <v>1.7453292519943295E-2</v>
          </cell>
        </row>
      </sheetData>
      <sheetData sheetId="26902"/>
      <sheetData sheetId="26903"/>
      <sheetData sheetId="26904"/>
      <sheetData sheetId="26905"/>
      <sheetData sheetId="26906"/>
      <sheetData sheetId="26907"/>
      <sheetData sheetId="26908">
        <row r="1">
          <cell r="J1">
            <v>1.7453292519943295E-2</v>
          </cell>
        </row>
      </sheetData>
      <sheetData sheetId="26909">
        <row r="1">
          <cell r="J1">
            <v>1.7453292519943295E-2</v>
          </cell>
        </row>
      </sheetData>
      <sheetData sheetId="26910">
        <row r="1">
          <cell r="J1">
            <v>1.7453292519943295E-2</v>
          </cell>
        </row>
      </sheetData>
      <sheetData sheetId="26911"/>
      <sheetData sheetId="26912"/>
      <sheetData sheetId="26913"/>
      <sheetData sheetId="26914"/>
      <sheetData sheetId="26915"/>
      <sheetData sheetId="26916">
        <row r="1">
          <cell r="J1">
            <v>1.7453292519943295E-2</v>
          </cell>
        </row>
      </sheetData>
      <sheetData sheetId="26917">
        <row r="1">
          <cell r="J1">
            <v>1.7453292519943295E-2</v>
          </cell>
        </row>
      </sheetData>
      <sheetData sheetId="26918">
        <row r="1">
          <cell r="J1">
            <v>1.7453292519943295E-2</v>
          </cell>
        </row>
      </sheetData>
      <sheetData sheetId="26919">
        <row r="1">
          <cell r="J1">
            <v>1.7453292519943295E-2</v>
          </cell>
        </row>
      </sheetData>
      <sheetData sheetId="26920">
        <row r="1">
          <cell r="J1">
            <v>1.7453292519943295E-2</v>
          </cell>
        </row>
      </sheetData>
      <sheetData sheetId="26921">
        <row r="1">
          <cell r="J1">
            <v>1.7453292519943295E-2</v>
          </cell>
        </row>
      </sheetData>
      <sheetData sheetId="26922"/>
      <sheetData sheetId="26923"/>
      <sheetData sheetId="26924"/>
      <sheetData sheetId="26925"/>
      <sheetData sheetId="26926"/>
      <sheetData sheetId="26927"/>
      <sheetData sheetId="26928">
        <row r="1">
          <cell r="J1">
            <v>1.7453292519943295E-2</v>
          </cell>
        </row>
      </sheetData>
      <sheetData sheetId="26929">
        <row r="1">
          <cell r="J1">
            <v>1.7453292519943295E-2</v>
          </cell>
        </row>
      </sheetData>
      <sheetData sheetId="26930">
        <row r="1">
          <cell r="J1">
            <v>1.7453292519943295E-2</v>
          </cell>
        </row>
      </sheetData>
      <sheetData sheetId="26931"/>
      <sheetData sheetId="26932"/>
      <sheetData sheetId="26933"/>
      <sheetData sheetId="26934" refreshError="1"/>
      <sheetData sheetId="26935" refreshError="1"/>
      <sheetData sheetId="26936"/>
      <sheetData sheetId="26937"/>
      <sheetData sheetId="26938">
        <row r="1">
          <cell r="J1">
            <v>1.7453292519943295E-2</v>
          </cell>
        </row>
      </sheetData>
      <sheetData sheetId="26939">
        <row r="1">
          <cell r="J1">
            <v>1.7453292519943295E-2</v>
          </cell>
        </row>
      </sheetData>
      <sheetData sheetId="26940">
        <row r="1">
          <cell r="J1">
            <v>1.7453292519943295E-2</v>
          </cell>
        </row>
      </sheetData>
      <sheetData sheetId="26941">
        <row r="1">
          <cell r="J1">
            <v>1.7453292519943295E-2</v>
          </cell>
        </row>
      </sheetData>
      <sheetData sheetId="26942">
        <row r="1">
          <cell r="J1">
            <v>1.7453292519943295E-2</v>
          </cell>
        </row>
      </sheetData>
      <sheetData sheetId="26943">
        <row r="1">
          <cell r="J1">
            <v>1.7453292519943295E-2</v>
          </cell>
        </row>
      </sheetData>
      <sheetData sheetId="26944"/>
      <sheetData sheetId="26945"/>
      <sheetData sheetId="26946"/>
      <sheetData sheetId="26947"/>
      <sheetData sheetId="26948"/>
      <sheetData sheetId="26949"/>
      <sheetData sheetId="26950">
        <row r="1">
          <cell r="J1">
            <v>1.7453292519943295E-2</v>
          </cell>
        </row>
      </sheetData>
      <sheetData sheetId="26951">
        <row r="1">
          <cell r="J1">
            <v>1.7453292519943295E-2</v>
          </cell>
        </row>
      </sheetData>
      <sheetData sheetId="26952">
        <row r="1">
          <cell r="J1">
            <v>1.7453292519943295E-2</v>
          </cell>
        </row>
      </sheetData>
      <sheetData sheetId="26953"/>
      <sheetData sheetId="26954"/>
      <sheetData sheetId="26955"/>
      <sheetData sheetId="26956"/>
      <sheetData sheetId="26957"/>
      <sheetData sheetId="26958">
        <row r="1">
          <cell r="J1">
            <v>1.7453292519943295E-2</v>
          </cell>
        </row>
      </sheetData>
      <sheetData sheetId="26959">
        <row r="1">
          <cell r="J1">
            <v>1.7453292519943295E-2</v>
          </cell>
        </row>
      </sheetData>
      <sheetData sheetId="26960">
        <row r="1">
          <cell r="J1">
            <v>1.7453292519943295E-2</v>
          </cell>
        </row>
      </sheetData>
      <sheetData sheetId="26961">
        <row r="1">
          <cell r="J1">
            <v>1.7453292519943295E-2</v>
          </cell>
        </row>
      </sheetData>
      <sheetData sheetId="26962">
        <row r="1">
          <cell r="J1">
            <v>1.7453292519943295E-2</v>
          </cell>
        </row>
      </sheetData>
      <sheetData sheetId="26963">
        <row r="1">
          <cell r="J1">
            <v>1.7453292519943295E-2</v>
          </cell>
        </row>
      </sheetData>
      <sheetData sheetId="26964"/>
      <sheetData sheetId="26965"/>
      <sheetData sheetId="26966"/>
      <sheetData sheetId="26967"/>
      <sheetData sheetId="26968"/>
      <sheetData sheetId="26969"/>
      <sheetData sheetId="26970">
        <row r="1">
          <cell r="J1">
            <v>1.7453292519943295E-2</v>
          </cell>
        </row>
      </sheetData>
      <sheetData sheetId="26971">
        <row r="1">
          <cell r="J1">
            <v>1.7453292519943295E-2</v>
          </cell>
        </row>
      </sheetData>
      <sheetData sheetId="26972">
        <row r="1">
          <cell r="J1">
            <v>1.7453292519943295E-2</v>
          </cell>
        </row>
      </sheetData>
      <sheetData sheetId="26973"/>
      <sheetData sheetId="26974"/>
      <sheetData sheetId="26975"/>
      <sheetData sheetId="26976"/>
      <sheetData sheetId="26977"/>
      <sheetData sheetId="26978">
        <row r="1">
          <cell r="J1">
            <v>1.7453292519943295E-2</v>
          </cell>
        </row>
      </sheetData>
      <sheetData sheetId="26979">
        <row r="1">
          <cell r="J1">
            <v>1.7453292519943295E-2</v>
          </cell>
        </row>
      </sheetData>
      <sheetData sheetId="26980">
        <row r="1">
          <cell r="J1">
            <v>1.7453292519943295E-2</v>
          </cell>
        </row>
      </sheetData>
      <sheetData sheetId="26981">
        <row r="1">
          <cell r="J1">
            <v>1.7453292519943295E-2</v>
          </cell>
        </row>
      </sheetData>
      <sheetData sheetId="26982">
        <row r="1">
          <cell r="J1">
            <v>1.7453292519943295E-2</v>
          </cell>
        </row>
      </sheetData>
      <sheetData sheetId="26983">
        <row r="1">
          <cell r="J1">
            <v>1.7453292519943295E-2</v>
          </cell>
        </row>
      </sheetData>
      <sheetData sheetId="26984"/>
      <sheetData sheetId="26985"/>
      <sheetData sheetId="26986"/>
      <sheetData sheetId="26987"/>
      <sheetData sheetId="26988"/>
      <sheetData sheetId="26989"/>
      <sheetData sheetId="26990">
        <row r="1">
          <cell r="J1">
            <v>1.7453292519943295E-2</v>
          </cell>
        </row>
      </sheetData>
      <sheetData sheetId="26991">
        <row r="1">
          <cell r="J1">
            <v>1.7453292519943295E-2</v>
          </cell>
        </row>
      </sheetData>
      <sheetData sheetId="26992">
        <row r="1">
          <cell r="J1">
            <v>1.7453292519943295E-2</v>
          </cell>
        </row>
      </sheetData>
      <sheetData sheetId="26993"/>
      <sheetData sheetId="26994"/>
      <sheetData sheetId="26995"/>
      <sheetData sheetId="26996" refreshError="1"/>
      <sheetData sheetId="26997"/>
      <sheetData sheetId="26998"/>
      <sheetData sheetId="26999">
        <row r="1">
          <cell r="J1">
            <v>1.7453292519943295E-2</v>
          </cell>
        </row>
      </sheetData>
      <sheetData sheetId="27000">
        <row r="1">
          <cell r="J1">
            <v>1.7453292519943295E-2</v>
          </cell>
        </row>
      </sheetData>
      <sheetData sheetId="27001">
        <row r="1">
          <cell r="J1">
            <v>1.7453292519943295E-2</v>
          </cell>
        </row>
      </sheetData>
      <sheetData sheetId="27002">
        <row r="1">
          <cell r="J1">
            <v>1.7453292519943295E-2</v>
          </cell>
        </row>
      </sheetData>
      <sheetData sheetId="27003">
        <row r="1">
          <cell r="J1">
            <v>1.7453292519943295E-2</v>
          </cell>
        </row>
      </sheetData>
      <sheetData sheetId="27004">
        <row r="1">
          <cell r="J1">
            <v>1.7453292519943295E-2</v>
          </cell>
        </row>
      </sheetData>
      <sheetData sheetId="27005"/>
      <sheetData sheetId="27006"/>
      <sheetData sheetId="27007"/>
      <sheetData sheetId="27008"/>
      <sheetData sheetId="27009"/>
      <sheetData sheetId="27010"/>
      <sheetData sheetId="27011">
        <row r="1">
          <cell r="J1">
            <v>1.7453292519943295E-2</v>
          </cell>
        </row>
      </sheetData>
      <sheetData sheetId="27012">
        <row r="1">
          <cell r="J1">
            <v>1.7453292519943295E-2</v>
          </cell>
        </row>
      </sheetData>
      <sheetData sheetId="27013">
        <row r="1">
          <cell r="J1">
            <v>1.7453292519943295E-2</v>
          </cell>
        </row>
      </sheetData>
      <sheetData sheetId="27014"/>
      <sheetData sheetId="27015"/>
      <sheetData sheetId="27016"/>
      <sheetData sheetId="27017" refreshError="1"/>
      <sheetData sheetId="27018" refreshError="1"/>
      <sheetData sheetId="27019"/>
      <sheetData sheetId="27020"/>
      <sheetData sheetId="27021">
        <row r="1">
          <cell r="J1">
            <v>1.7453292519943295E-2</v>
          </cell>
        </row>
      </sheetData>
      <sheetData sheetId="27022">
        <row r="1">
          <cell r="J1">
            <v>1.7453292519943295E-2</v>
          </cell>
        </row>
      </sheetData>
      <sheetData sheetId="27023">
        <row r="1">
          <cell r="J1">
            <v>1.7453292519943295E-2</v>
          </cell>
        </row>
      </sheetData>
      <sheetData sheetId="27024">
        <row r="1">
          <cell r="J1">
            <v>1.7453292519943295E-2</v>
          </cell>
        </row>
      </sheetData>
      <sheetData sheetId="27025"/>
      <sheetData sheetId="27026"/>
      <sheetData sheetId="27027"/>
      <sheetData sheetId="27028"/>
      <sheetData sheetId="27029"/>
      <sheetData sheetId="27030"/>
      <sheetData sheetId="27031"/>
      <sheetData sheetId="27032"/>
      <sheetData sheetId="27033">
        <row r="1">
          <cell r="J1">
            <v>1.7453292519943295E-2</v>
          </cell>
        </row>
      </sheetData>
      <sheetData sheetId="27034">
        <row r="1">
          <cell r="J1">
            <v>1.7453292519943295E-2</v>
          </cell>
        </row>
      </sheetData>
      <sheetData sheetId="27035">
        <row r="1">
          <cell r="J1">
            <v>1.7453292519943295E-2</v>
          </cell>
        </row>
      </sheetData>
      <sheetData sheetId="27036"/>
      <sheetData sheetId="27037"/>
      <sheetData sheetId="27038"/>
      <sheetData sheetId="27039" refreshError="1"/>
      <sheetData sheetId="27040" refreshError="1"/>
      <sheetData sheetId="27041"/>
      <sheetData sheetId="27042"/>
      <sheetData sheetId="27043">
        <row r="1">
          <cell r="J1">
            <v>1.7453292519943295E-2</v>
          </cell>
        </row>
      </sheetData>
      <sheetData sheetId="27044">
        <row r="1">
          <cell r="J1">
            <v>1.7453292519943295E-2</v>
          </cell>
        </row>
      </sheetData>
      <sheetData sheetId="27045">
        <row r="1">
          <cell r="J1">
            <v>1.7453292519943295E-2</v>
          </cell>
        </row>
      </sheetData>
      <sheetData sheetId="27046">
        <row r="1">
          <cell r="J1">
            <v>1.7453292519943295E-2</v>
          </cell>
        </row>
      </sheetData>
      <sheetData sheetId="27047"/>
      <sheetData sheetId="27048"/>
      <sheetData sheetId="27049"/>
      <sheetData sheetId="27050"/>
      <sheetData sheetId="27051"/>
      <sheetData sheetId="27052"/>
      <sheetData sheetId="27053"/>
      <sheetData sheetId="27054"/>
      <sheetData sheetId="27055">
        <row r="1">
          <cell r="J1">
            <v>1.7453292519943295E-2</v>
          </cell>
        </row>
      </sheetData>
      <sheetData sheetId="27056">
        <row r="1">
          <cell r="J1">
            <v>1.7453292519943295E-2</v>
          </cell>
        </row>
      </sheetData>
      <sheetData sheetId="27057">
        <row r="1">
          <cell r="J1">
            <v>1.7453292519943295E-2</v>
          </cell>
        </row>
      </sheetData>
      <sheetData sheetId="27058"/>
      <sheetData sheetId="27059"/>
      <sheetData sheetId="27060"/>
      <sheetData sheetId="27061" refreshError="1"/>
      <sheetData sheetId="27062" refreshError="1"/>
      <sheetData sheetId="27063"/>
      <sheetData sheetId="27064">
        <row r="1">
          <cell r="J1">
            <v>1.7453292519943295E-2</v>
          </cell>
        </row>
      </sheetData>
      <sheetData sheetId="27065">
        <row r="1">
          <cell r="J1">
            <v>1.7453292519943295E-2</v>
          </cell>
        </row>
      </sheetData>
      <sheetData sheetId="27066">
        <row r="1">
          <cell r="J1">
            <v>1.7453292519943295E-2</v>
          </cell>
        </row>
      </sheetData>
      <sheetData sheetId="27067">
        <row r="1">
          <cell r="J1">
            <v>1.7453292519943295E-2</v>
          </cell>
        </row>
      </sheetData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>
        <row r="1">
          <cell r="J1">
            <v>1.7453292519943295E-2</v>
          </cell>
        </row>
      </sheetData>
      <sheetData sheetId="27078">
        <row r="1">
          <cell r="J1">
            <v>1.7453292519943295E-2</v>
          </cell>
        </row>
      </sheetData>
      <sheetData sheetId="27079">
        <row r="1">
          <cell r="J1">
            <v>1.7453292519943295E-2</v>
          </cell>
        </row>
      </sheetData>
      <sheetData sheetId="27080"/>
      <sheetData sheetId="27081"/>
      <sheetData sheetId="27082"/>
      <sheetData sheetId="27083" refreshError="1"/>
      <sheetData sheetId="27084" refreshError="1"/>
      <sheetData sheetId="27085" refreshError="1"/>
      <sheetData sheetId="27086" refreshError="1"/>
      <sheetData sheetId="27087">
        <row r="1">
          <cell r="J1">
            <v>1.7453292519943295E-2</v>
          </cell>
        </row>
      </sheetData>
      <sheetData sheetId="27088">
        <row r="1">
          <cell r="J1">
            <v>1.7453292519943295E-2</v>
          </cell>
        </row>
      </sheetData>
      <sheetData sheetId="27089">
        <row r="1">
          <cell r="J1">
            <v>1.7453292519943295E-2</v>
          </cell>
        </row>
      </sheetData>
      <sheetData sheetId="27090">
        <row r="1">
          <cell r="J1">
            <v>1.7453292519943295E-2</v>
          </cell>
        </row>
      </sheetData>
      <sheetData sheetId="27091">
        <row r="1">
          <cell r="J1">
            <v>1.7453292519943295E-2</v>
          </cell>
        </row>
      </sheetData>
      <sheetData sheetId="27092">
        <row r="1">
          <cell r="J1">
            <v>1.7453292519943295E-2</v>
          </cell>
        </row>
      </sheetData>
      <sheetData sheetId="27093">
        <row r="1">
          <cell r="J1">
            <v>1.7453292519943295E-2</v>
          </cell>
        </row>
      </sheetData>
      <sheetData sheetId="27094"/>
      <sheetData sheetId="27095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>
        <row r="1">
          <cell r="J1">
            <v>1.7453292519943295E-2</v>
          </cell>
        </row>
      </sheetData>
      <sheetData sheetId="27104">
        <row r="1">
          <cell r="J1">
            <v>1.7453292519943295E-2</v>
          </cell>
        </row>
      </sheetData>
      <sheetData sheetId="27105">
        <row r="1">
          <cell r="J1">
            <v>1.7453292519943295E-2</v>
          </cell>
        </row>
      </sheetData>
      <sheetData sheetId="27106"/>
      <sheetData sheetId="27107"/>
      <sheetData sheetId="27108">
        <row r="1">
          <cell r="J1">
            <v>1.7453292519943295E-2</v>
          </cell>
        </row>
      </sheetData>
      <sheetData sheetId="27109"/>
      <sheetData sheetId="27110" refreshError="1"/>
      <sheetData sheetId="27111" refreshError="1"/>
      <sheetData sheetId="27112">
        <row r="1">
          <cell r="J1">
            <v>1.7453292519943295E-2</v>
          </cell>
        </row>
      </sheetData>
      <sheetData sheetId="27113" refreshError="1"/>
      <sheetData sheetId="27114" refreshError="1"/>
      <sheetData sheetId="27115">
        <row r="1">
          <cell r="J1">
            <v>1.7453292519943295E-2</v>
          </cell>
        </row>
      </sheetData>
      <sheetData sheetId="27116" refreshError="1"/>
      <sheetData sheetId="27117" refreshError="1"/>
      <sheetData sheetId="27118"/>
      <sheetData sheetId="27119"/>
      <sheetData sheetId="27120">
        <row r="1">
          <cell r="J1">
            <v>1.7453292519943295E-2</v>
          </cell>
        </row>
      </sheetData>
      <sheetData sheetId="27121">
        <row r="1">
          <cell r="J1">
            <v>1.7453292519943295E-2</v>
          </cell>
        </row>
      </sheetData>
      <sheetData sheetId="27122">
        <row r="1">
          <cell r="J1">
            <v>1.7453292519943295E-2</v>
          </cell>
        </row>
      </sheetData>
      <sheetData sheetId="27123"/>
      <sheetData sheetId="27124"/>
      <sheetData sheetId="27125"/>
      <sheetData sheetId="27126"/>
      <sheetData sheetId="27127"/>
      <sheetData sheetId="27128"/>
      <sheetData sheetId="27129"/>
      <sheetData sheetId="27130"/>
      <sheetData sheetId="27131"/>
      <sheetData sheetId="27132">
        <row r="1">
          <cell r="J1">
            <v>1.7453292519943295E-2</v>
          </cell>
        </row>
      </sheetData>
      <sheetData sheetId="27133">
        <row r="1">
          <cell r="J1">
            <v>1.7453292519943295E-2</v>
          </cell>
        </row>
      </sheetData>
      <sheetData sheetId="27134">
        <row r="1">
          <cell r="J1">
            <v>1.7453292519943295E-2</v>
          </cell>
        </row>
      </sheetData>
      <sheetData sheetId="27135">
        <row r="1">
          <cell r="J1">
            <v>1.7453292519943295E-2</v>
          </cell>
        </row>
      </sheetData>
      <sheetData sheetId="27136">
        <row r="1">
          <cell r="J1">
            <v>1.7453292519943295E-2</v>
          </cell>
        </row>
      </sheetData>
      <sheetData sheetId="27137">
        <row r="1">
          <cell r="J1">
            <v>1.7453292519943295E-2</v>
          </cell>
        </row>
      </sheetData>
      <sheetData sheetId="27138"/>
      <sheetData sheetId="27139" refreshError="1"/>
      <sheetData sheetId="27140" refreshError="1"/>
      <sheetData sheetId="27141" refreshError="1"/>
      <sheetData sheetId="27142">
        <row r="1">
          <cell r="J1">
            <v>1.7453292519943295E-2</v>
          </cell>
        </row>
      </sheetData>
      <sheetData sheetId="27143">
        <row r="1">
          <cell r="J1">
            <v>1.7453292519943295E-2</v>
          </cell>
        </row>
      </sheetData>
      <sheetData sheetId="27144">
        <row r="1">
          <cell r="J1">
            <v>1.7453292519943295E-2</v>
          </cell>
        </row>
      </sheetData>
      <sheetData sheetId="27145" refreshError="1"/>
      <sheetData sheetId="27146">
        <row r="1">
          <cell r="J1">
            <v>1.7453292519943295E-2</v>
          </cell>
        </row>
      </sheetData>
      <sheetData sheetId="27147" refreshError="1"/>
      <sheetData sheetId="27148" refreshError="1"/>
      <sheetData sheetId="27149" refreshError="1"/>
      <sheetData sheetId="27150" refreshError="1"/>
      <sheetData sheetId="27151">
        <row r="1">
          <cell r="J1">
            <v>1.7453292519943295E-2</v>
          </cell>
        </row>
      </sheetData>
      <sheetData sheetId="27152">
        <row r="1">
          <cell r="J1">
            <v>1.7453292519943295E-2</v>
          </cell>
        </row>
      </sheetData>
      <sheetData sheetId="27153" refreshError="1"/>
      <sheetData sheetId="27154">
        <row r="1">
          <cell r="J1">
            <v>1.7453292519943295E-2</v>
          </cell>
        </row>
      </sheetData>
      <sheetData sheetId="27155">
        <row r="1">
          <cell r="J1">
            <v>1.7453292519943295E-2</v>
          </cell>
        </row>
      </sheetData>
      <sheetData sheetId="27156">
        <row r="1">
          <cell r="J1">
            <v>1.7453292519943295E-2</v>
          </cell>
        </row>
      </sheetData>
      <sheetData sheetId="27157"/>
      <sheetData sheetId="27158"/>
      <sheetData sheetId="27159"/>
      <sheetData sheetId="27160"/>
      <sheetData sheetId="27161"/>
      <sheetData sheetId="27162"/>
      <sheetData sheetId="27163"/>
      <sheetData sheetId="27164"/>
      <sheetData sheetId="27165"/>
      <sheetData sheetId="27166"/>
      <sheetData sheetId="27167"/>
      <sheetData sheetId="27168">
        <row r="1">
          <cell r="J1">
            <v>1.7453292519943295E-2</v>
          </cell>
        </row>
      </sheetData>
      <sheetData sheetId="27169">
        <row r="1">
          <cell r="J1">
            <v>1.7453292519943295E-2</v>
          </cell>
        </row>
      </sheetData>
      <sheetData sheetId="27170">
        <row r="1">
          <cell r="J1">
            <v>1.7453292519943295E-2</v>
          </cell>
        </row>
      </sheetData>
      <sheetData sheetId="27171">
        <row r="1">
          <cell r="J1">
            <v>1.7453292519943295E-2</v>
          </cell>
        </row>
      </sheetData>
      <sheetData sheetId="27172"/>
      <sheetData sheetId="27173"/>
      <sheetData sheetId="27174">
        <row r="1">
          <cell r="J1">
            <v>1.7453292519943295E-2</v>
          </cell>
        </row>
      </sheetData>
      <sheetData sheetId="27175" refreshError="1"/>
      <sheetData sheetId="27176">
        <row r="1">
          <cell r="J1">
            <v>1.7453292519943295E-2</v>
          </cell>
        </row>
      </sheetData>
      <sheetData sheetId="27177">
        <row r="1">
          <cell r="J1">
            <v>1.7453292519943295E-2</v>
          </cell>
        </row>
      </sheetData>
      <sheetData sheetId="27178" refreshError="1"/>
      <sheetData sheetId="27179" refreshError="1"/>
      <sheetData sheetId="27180">
        <row r="1">
          <cell r="J1">
            <v>1.7453292519943295E-2</v>
          </cell>
        </row>
      </sheetData>
      <sheetData sheetId="27181">
        <row r="1">
          <cell r="J1">
            <v>1.7453292519943295E-2</v>
          </cell>
        </row>
      </sheetData>
      <sheetData sheetId="27182">
        <row r="1">
          <cell r="J1">
            <v>1.7453292519943295E-2</v>
          </cell>
        </row>
      </sheetData>
      <sheetData sheetId="27183">
        <row r="1">
          <cell r="J1">
            <v>1.7453292519943295E-2</v>
          </cell>
        </row>
      </sheetData>
      <sheetData sheetId="27184">
        <row r="1">
          <cell r="J1">
            <v>1.7453292519943295E-2</v>
          </cell>
        </row>
      </sheetData>
      <sheetData sheetId="27185" refreshError="1"/>
      <sheetData sheetId="27186">
        <row r="1">
          <cell r="J1">
            <v>1.7453292519943295E-2</v>
          </cell>
        </row>
      </sheetData>
      <sheetData sheetId="27187" refreshError="1"/>
      <sheetData sheetId="27188" refreshError="1"/>
      <sheetData sheetId="27189" refreshError="1"/>
      <sheetData sheetId="27190" refreshError="1"/>
      <sheetData sheetId="27191">
        <row r="1">
          <cell r="J1">
            <v>1.7453292519943295E-2</v>
          </cell>
        </row>
      </sheetData>
      <sheetData sheetId="27192">
        <row r="1">
          <cell r="J1">
            <v>1.7453292519943295E-2</v>
          </cell>
        </row>
      </sheetData>
      <sheetData sheetId="27193">
        <row r="1">
          <cell r="J1">
            <v>1.7453292519943295E-2</v>
          </cell>
        </row>
      </sheetData>
      <sheetData sheetId="27194">
        <row r="1">
          <cell r="J1">
            <v>1.7453292519943295E-2</v>
          </cell>
        </row>
      </sheetData>
      <sheetData sheetId="27195" refreshError="1"/>
      <sheetData sheetId="27196">
        <row r="1">
          <cell r="J1">
            <v>1.7453292519943295E-2</v>
          </cell>
        </row>
      </sheetData>
      <sheetData sheetId="27197" refreshError="1"/>
      <sheetData sheetId="27198" refreshError="1"/>
      <sheetData sheetId="27199" refreshError="1"/>
      <sheetData sheetId="27200" refreshError="1"/>
      <sheetData sheetId="27201" refreshError="1"/>
      <sheetData sheetId="27202">
        <row r="1">
          <cell r="J1">
            <v>1.7453292519943295E-2</v>
          </cell>
        </row>
      </sheetData>
      <sheetData sheetId="27203">
        <row r="1">
          <cell r="J1">
            <v>1.7453292519943295E-2</v>
          </cell>
        </row>
      </sheetData>
      <sheetData sheetId="27204">
        <row r="1">
          <cell r="J1">
            <v>1.7453292519943295E-2</v>
          </cell>
        </row>
      </sheetData>
      <sheetData sheetId="27205">
        <row r="1">
          <cell r="J1">
            <v>1.7453292519943295E-2</v>
          </cell>
        </row>
      </sheetData>
      <sheetData sheetId="27206">
        <row r="1">
          <cell r="J1">
            <v>1.7453292519943295E-2</v>
          </cell>
        </row>
      </sheetData>
      <sheetData sheetId="27207">
        <row r="1">
          <cell r="J1">
            <v>1.7453292519943295E-2</v>
          </cell>
        </row>
      </sheetData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>
        <row r="1">
          <cell r="J1">
            <v>1.7453292519943295E-2</v>
          </cell>
        </row>
      </sheetData>
      <sheetData sheetId="27218">
        <row r="1">
          <cell r="J1">
            <v>1.7453292519943295E-2</v>
          </cell>
        </row>
      </sheetData>
      <sheetData sheetId="27219">
        <row r="1">
          <cell r="J1">
            <v>1.7453292519943295E-2</v>
          </cell>
        </row>
      </sheetData>
      <sheetData sheetId="27220"/>
      <sheetData sheetId="27221"/>
      <sheetData sheetId="27222"/>
      <sheetData sheetId="27223">
        <row r="1">
          <cell r="J1">
            <v>1.7453292519943295E-2</v>
          </cell>
        </row>
      </sheetData>
      <sheetData sheetId="27224" refreshError="1"/>
      <sheetData sheetId="27225">
        <row r="1">
          <cell r="J1">
            <v>1.7453292519943295E-2</v>
          </cell>
        </row>
      </sheetData>
      <sheetData sheetId="27226" refreshError="1"/>
      <sheetData sheetId="27227" refreshError="1"/>
      <sheetData sheetId="27228">
        <row r="1">
          <cell r="J1">
            <v>1.7453292519943295E-2</v>
          </cell>
        </row>
      </sheetData>
      <sheetData sheetId="27229">
        <row r="1">
          <cell r="J1">
            <v>1.7453292519943295E-2</v>
          </cell>
        </row>
      </sheetData>
      <sheetData sheetId="27230">
        <row r="1">
          <cell r="J1">
            <v>1.7453292519943295E-2</v>
          </cell>
        </row>
      </sheetData>
      <sheetData sheetId="27231">
        <row r="1">
          <cell r="J1">
            <v>1.7453292519943295E-2</v>
          </cell>
        </row>
      </sheetData>
      <sheetData sheetId="27232" refreshError="1"/>
      <sheetData sheetId="27233">
        <row r="1">
          <cell r="J1">
            <v>1.7453292519943295E-2</v>
          </cell>
        </row>
      </sheetData>
      <sheetData sheetId="27234" refreshError="1"/>
      <sheetData sheetId="27235" refreshError="1"/>
      <sheetData sheetId="27236">
        <row r="1">
          <cell r="J1">
            <v>1.7453292519943295E-2</v>
          </cell>
        </row>
      </sheetData>
      <sheetData sheetId="27237">
        <row r="1">
          <cell r="J1">
            <v>1.7453292519943295E-2</v>
          </cell>
        </row>
      </sheetData>
      <sheetData sheetId="27238">
        <row r="1">
          <cell r="J1">
            <v>1.7453292519943295E-2</v>
          </cell>
        </row>
      </sheetData>
      <sheetData sheetId="27239" refreshError="1"/>
      <sheetData sheetId="27240" refreshError="1"/>
      <sheetData sheetId="27241" refreshError="1"/>
      <sheetData sheetId="27242">
        <row r="1">
          <cell r="J1">
            <v>1.7453292519943295E-2</v>
          </cell>
        </row>
      </sheetData>
      <sheetData sheetId="27243">
        <row r="1">
          <cell r="J1">
            <v>1.7453292519943295E-2</v>
          </cell>
        </row>
      </sheetData>
      <sheetData sheetId="27244">
        <row r="1">
          <cell r="J1">
            <v>1.7453292519943295E-2</v>
          </cell>
        </row>
      </sheetData>
      <sheetData sheetId="27245"/>
      <sheetData sheetId="27246"/>
      <sheetData sheetId="27247"/>
      <sheetData sheetId="27248"/>
      <sheetData sheetId="27249"/>
      <sheetData sheetId="27250"/>
      <sheetData sheetId="27251"/>
      <sheetData sheetId="27252"/>
      <sheetData sheetId="27253"/>
      <sheetData sheetId="27254"/>
      <sheetData sheetId="27255"/>
      <sheetData sheetId="27256">
        <row r="1">
          <cell r="J1">
            <v>1.7453292519943295E-2</v>
          </cell>
        </row>
      </sheetData>
      <sheetData sheetId="27257">
        <row r="1">
          <cell r="J1">
            <v>1.7453292519943295E-2</v>
          </cell>
        </row>
      </sheetData>
      <sheetData sheetId="27258">
        <row r="1">
          <cell r="J1">
            <v>1.7453292519943295E-2</v>
          </cell>
        </row>
      </sheetData>
      <sheetData sheetId="27259"/>
      <sheetData sheetId="27260"/>
      <sheetData sheetId="27261"/>
      <sheetData sheetId="27262">
        <row r="1">
          <cell r="J1">
            <v>1.7453292519943295E-2</v>
          </cell>
        </row>
      </sheetData>
      <sheetData sheetId="27263">
        <row r="1">
          <cell r="J1">
            <v>1.7453292519943295E-2</v>
          </cell>
        </row>
      </sheetData>
      <sheetData sheetId="27264">
        <row r="1">
          <cell r="J1">
            <v>1.7453292519943295E-2</v>
          </cell>
        </row>
      </sheetData>
      <sheetData sheetId="27265">
        <row r="1">
          <cell r="J1">
            <v>1.7453292519943295E-2</v>
          </cell>
        </row>
      </sheetData>
      <sheetData sheetId="27266">
        <row r="1">
          <cell r="J1">
            <v>1.7453292519943295E-2</v>
          </cell>
        </row>
      </sheetData>
      <sheetData sheetId="27267" refreshError="1"/>
      <sheetData sheetId="27268">
        <row r="1">
          <cell r="J1">
            <v>1.7453292519943295E-2</v>
          </cell>
        </row>
      </sheetData>
      <sheetData sheetId="27269" refreshError="1"/>
      <sheetData sheetId="27270" refreshError="1"/>
      <sheetData sheetId="27271">
        <row r="1">
          <cell r="J1">
            <v>1.7453292519943295E-2</v>
          </cell>
        </row>
      </sheetData>
      <sheetData sheetId="27272">
        <row r="1">
          <cell r="J1">
            <v>1.7453292519943295E-2</v>
          </cell>
        </row>
      </sheetData>
      <sheetData sheetId="27273" refreshError="1"/>
      <sheetData sheetId="27274">
        <row r="1">
          <cell r="J1">
            <v>1.7453292519943295E-2</v>
          </cell>
        </row>
      </sheetData>
      <sheetData sheetId="27275">
        <row r="1">
          <cell r="J1">
            <v>1.7453292519943295E-2</v>
          </cell>
        </row>
      </sheetData>
      <sheetData sheetId="27276" refreshError="1"/>
      <sheetData sheetId="27277" refreshError="1"/>
      <sheetData sheetId="27278" refreshError="1"/>
      <sheetData sheetId="27279" refreshError="1"/>
      <sheetData sheetId="27280">
        <row r="1">
          <cell r="J1">
            <v>1.7453292519943295E-2</v>
          </cell>
        </row>
      </sheetData>
      <sheetData sheetId="27281">
        <row r="1">
          <cell r="J1">
            <v>1.7453292519943295E-2</v>
          </cell>
        </row>
      </sheetData>
      <sheetData sheetId="27282">
        <row r="1">
          <cell r="J1">
            <v>1.7453292519943295E-2</v>
          </cell>
        </row>
      </sheetData>
      <sheetData sheetId="27283">
        <row r="1">
          <cell r="J1">
            <v>1.7453292519943295E-2</v>
          </cell>
        </row>
      </sheetData>
      <sheetData sheetId="27284">
        <row r="1">
          <cell r="J1">
            <v>1.7453292519943295E-2</v>
          </cell>
        </row>
      </sheetData>
      <sheetData sheetId="27285">
        <row r="1">
          <cell r="J1">
            <v>1.7453292519943295E-2</v>
          </cell>
        </row>
      </sheetData>
      <sheetData sheetId="27286">
        <row r="1">
          <cell r="J1">
            <v>1.7453292519943295E-2</v>
          </cell>
        </row>
      </sheetData>
      <sheetData sheetId="27287">
        <row r="1">
          <cell r="J1">
            <v>1.7453292519943295E-2</v>
          </cell>
        </row>
      </sheetData>
      <sheetData sheetId="27288">
        <row r="1">
          <cell r="J1">
            <v>1.7453292519943295E-2</v>
          </cell>
        </row>
      </sheetData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>
        <row r="1">
          <cell r="J1">
            <v>1.7453292519943295E-2</v>
          </cell>
        </row>
      </sheetData>
      <sheetData sheetId="27298">
        <row r="1">
          <cell r="J1">
            <v>1.7453292519943295E-2</v>
          </cell>
        </row>
      </sheetData>
      <sheetData sheetId="27299">
        <row r="1">
          <cell r="J1">
            <v>1.7453292519943295E-2</v>
          </cell>
        </row>
      </sheetData>
      <sheetData sheetId="27300"/>
      <sheetData sheetId="27301"/>
      <sheetData sheetId="27302"/>
      <sheetData sheetId="27303">
        <row r="1">
          <cell r="J1">
            <v>1.7453292519943295E-2</v>
          </cell>
        </row>
      </sheetData>
      <sheetData sheetId="27304" refreshError="1"/>
      <sheetData sheetId="27305">
        <row r="1">
          <cell r="J1">
            <v>1.7453292519943295E-2</v>
          </cell>
        </row>
      </sheetData>
      <sheetData sheetId="27306">
        <row r="1">
          <cell r="J1">
            <v>1.7453292519943295E-2</v>
          </cell>
        </row>
      </sheetData>
      <sheetData sheetId="27307" refreshError="1"/>
      <sheetData sheetId="27308" refreshError="1"/>
      <sheetData sheetId="27309" refreshError="1"/>
      <sheetData sheetId="27310" refreshError="1"/>
      <sheetData sheetId="27311">
        <row r="1">
          <cell r="J1">
            <v>1.7453292519943295E-2</v>
          </cell>
        </row>
      </sheetData>
      <sheetData sheetId="27312">
        <row r="1">
          <cell r="J1">
            <v>1.7453292519943295E-2</v>
          </cell>
        </row>
      </sheetData>
      <sheetData sheetId="27313">
        <row r="1">
          <cell r="J1">
            <v>1.7453292519943295E-2</v>
          </cell>
        </row>
      </sheetData>
      <sheetData sheetId="27314">
        <row r="1">
          <cell r="J1">
            <v>1.7453292519943295E-2</v>
          </cell>
        </row>
      </sheetData>
      <sheetData sheetId="27315">
        <row r="1">
          <cell r="J1">
            <v>1.7453292519943295E-2</v>
          </cell>
        </row>
      </sheetData>
      <sheetData sheetId="27316">
        <row r="1">
          <cell r="J1">
            <v>1.7453292519943295E-2</v>
          </cell>
        </row>
      </sheetData>
      <sheetData sheetId="27317">
        <row r="1">
          <cell r="J1">
            <v>1.7453292519943295E-2</v>
          </cell>
        </row>
      </sheetData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/>
      <sheetData sheetId="27327"/>
      <sheetData sheetId="27328"/>
      <sheetData sheetId="27329">
        <row r="1">
          <cell r="J1">
            <v>1.7453292519943295E-2</v>
          </cell>
        </row>
      </sheetData>
      <sheetData sheetId="27330">
        <row r="1">
          <cell r="J1">
            <v>1.7453292519943295E-2</v>
          </cell>
        </row>
      </sheetData>
      <sheetData sheetId="27331">
        <row r="1">
          <cell r="J1">
            <v>1.7453292519943295E-2</v>
          </cell>
        </row>
      </sheetData>
      <sheetData sheetId="27332">
        <row r="1">
          <cell r="J1">
            <v>1.7453292519943295E-2</v>
          </cell>
        </row>
      </sheetData>
      <sheetData sheetId="27333"/>
      <sheetData sheetId="27334"/>
      <sheetData sheetId="27335">
        <row r="1">
          <cell r="J1">
            <v>1.7453292519943295E-2</v>
          </cell>
        </row>
      </sheetData>
      <sheetData sheetId="27336" refreshError="1"/>
      <sheetData sheetId="27337">
        <row r="1">
          <cell r="J1">
            <v>1.7453292519943295E-2</v>
          </cell>
        </row>
      </sheetData>
      <sheetData sheetId="27338">
        <row r="1">
          <cell r="J1">
            <v>1.7453292519943295E-2</v>
          </cell>
        </row>
      </sheetData>
      <sheetData sheetId="27339" refreshError="1"/>
      <sheetData sheetId="27340" refreshError="1"/>
      <sheetData sheetId="27341">
        <row r="1">
          <cell r="J1">
            <v>1.7453292519943295E-2</v>
          </cell>
        </row>
      </sheetData>
      <sheetData sheetId="27342">
        <row r="1">
          <cell r="J1">
            <v>1.7453292519943295E-2</v>
          </cell>
        </row>
      </sheetData>
      <sheetData sheetId="27343">
        <row r="1">
          <cell r="J1">
            <v>1.7453292519943295E-2</v>
          </cell>
        </row>
      </sheetData>
      <sheetData sheetId="27344"/>
      <sheetData sheetId="27345" refreshError="1"/>
      <sheetData sheetId="27346">
        <row r="1">
          <cell r="J1">
            <v>1.7453292519943295E-2</v>
          </cell>
        </row>
      </sheetData>
      <sheetData sheetId="27347" refreshError="1"/>
      <sheetData sheetId="27348">
        <row r="1">
          <cell r="J1">
            <v>1.7453292519943295E-2</v>
          </cell>
        </row>
      </sheetData>
      <sheetData sheetId="27349" refreshError="1"/>
      <sheetData sheetId="27350" refreshError="1"/>
      <sheetData sheetId="27351">
        <row r="1">
          <cell r="J1">
            <v>1.7453292519943295E-2</v>
          </cell>
        </row>
      </sheetData>
      <sheetData sheetId="27352" refreshError="1"/>
      <sheetData sheetId="27353" refreshError="1"/>
      <sheetData sheetId="27354">
        <row r="1">
          <cell r="J1">
            <v>1.7453292519943295E-2</v>
          </cell>
        </row>
      </sheetData>
      <sheetData sheetId="27355"/>
      <sheetData sheetId="27356">
        <row r="1">
          <cell r="J1">
            <v>1.7453292519943295E-2</v>
          </cell>
        </row>
      </sheetData>
      <sheetData sheetId="27357">
        <row r="1">
          <cell r="J1">
            <v>1.7453292519943295E-2</v>
          </cell>
        </row>
      </sheetData>
      <sheetData sheetId="27358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>
        <row r="1">
          <cell r="J1">
            <v>1.7453292519943295E-2</v>
          </cell>
        </row>
      </sheetData>
      <sheetData sheetId="27368">
        <row r="1">
          <cell r="J1">
            <v>1.7453292519943295E-2</v>
          </cell>
        </row>
      </sheetData>
      <sheetData sheetId="27369">
        <row r="1">
          <cell r="J1">
            <v>1.7453292519943295E-2</v>
          </cell>
        </row>
      </sheetData>
      <sheetData sheetId="27370">
        <row r="1">
          <cell r="J1">
            <v>1.7453292519943295E-2</v>
          </cell>
        </row>
      </sheetData>
      <sheetData sheetId="27371">
        <row r="1">
          <cell r="J1">
            <v>1.7453292519943295E-2</v>
          </cell>
        </row>
      </sheetData>
      <sheetData sheetId="27372"/>
      <sheetData sheetId="27373"/>
      <sheetData sheetId="27374"/>
      <sheetData sheetId="27375">
        <row r="2">
          <cell r="B2">
            <v>1</v>
          </cell>
        </row>
      </sheetData>
      <sheetData sheetId="27376" refreshError="1"/>
      <sheetData sheetId="27377">
        <row r="1">
          <cell r="J1">
            <v>1.7453292519943295E-2</v>
          </cell>
        </row>
      </sheetData>
      <sheetData sheetId="27378" refreshError="1"/>
      <sheetData sheetId="27379">
        <row r="1">
          <cell r="J1">
            <v>1.7453292519943295E-2</v>
          </cell>
        </row>
      </sheetData>
      <sheetData sheetId="27380">
        <row r="1">
          <cell r="J1">
            <v>1.7453292519943295E-2</v>
          </cell>
        </row>
      </sheetData>
      <sheetData sheetId="27381" refreshError="1"/>
      <sheetData sheetId="27382">
        <row r="1">
          <cell r="J1">
            <v>1.7453292519943295E-2</v>
          </cell>
        </row>
      </sheetData>
      <sheetData sheetId="27383" refreshError="1"/>
      <sheetData sheetId="27384" refreshError="1"/>
      <sheetData sheetId="27385">
        <row r="1">
          <cell r="J1">
            <v>1.7453292519943295E-2</v>
          </cell>
        </row>
      </sheetData>
      <sheetData sheetId="27386">
        <row r="1">
          <cell r="J1">
            <v>1.7453292519943295E-2</v>
          </cell>
        </row>
      </sheetData>
      <sheetData sheetId="27387">
        <row r="1">
          <cell r="J1">
            <v>1.7453292519943295E-2</v>
          </cell>
        </row>
      </sheetData>
      <sheetData sheetId="27388" refreshError="1"/>
      <sheetData sheetId="27389" refreshError="1"/>
      <sheetData sheetId="27390" refreshError="1"/>
      <sheetData sheetId="27391">
        <row r="1">
          <cell r="J1">
            <v>1.7453292519943295E-2</v>
          </cell>
        </row>
      </sheetData>
      <sheetData sheetId="27392"/>
      <sheetData sheetId="27393">
        <row r="1">
          <cell r="J1">
            <v>1.7453292519943295E-2</v>
          </cell>
        </row>
      </sheetData>
      <sheetData sheetId="27394">
        <row r="1">
          <cell r="J1">
            <v>1.7453292519943295E-2</v>
          </cell>
        </row>
      </sheetData>
      <sheetData sheetId="27395">
        <row r="1">
          <cell r="J1">
            <v>1.7453292519943295E-2</v>
          </cell>
        </row>
      </sheetData>
      <sheetData sheetId="27396">
        <row r="1">
          <cell r="J1">
            <v>1.7453292519943295E-2</v>
          </cell>
        </row>
      </sheetData>
      <sheetData sheetId="27397"/>
      <sheetData sheetId="27398"/>
      <sheetData sheetId="27399">
        <row r="1">
          <cell r="J1">
            <v>1.7453292519943295E-2</v>
          </cell>
        </row>
      </sheetData>
      <sheetData sheetId="27400"/>
      <sheetData sheetId="27401">
        <row r="1">
          <cell r="J1">
            <v>1.7453292519943295E-2</v>
          </cell>
        </row>
      </sheetData>
      <sheetData sheetId="27402">
        <row r="1">
          <cell r="J1">
            <v>1.7453292519943295E-2</v>
          </cell>
        </row>
      </sheetData>
      <sheetData sheetId="27403"/>
      <sheetData sheetId="27404">
        <row r="1">
          <cell r="J1">
            <v>1.7453292519943295E-2</v>
          </cell>
        </row>
      </sheetData>
      <sheetData sheetId="27405"/>
      <sheetData sheetId="27406"/>
      <sheetData sheetId="27407">
        <row r="1">
          <cell r="J1">
            <v>1.7453292519943295E-2</v>
          </cell>
        </row>
      </sheetData>
      <sheetData sheetId="27408">
        <row r="1">
          <cell r="J1">
            <v>1.7453292519943295E-2</v>
          </cell>
        </row>
      </sheetData>
      <sheetData sheetId="27409">
        <row r="1">
          <cell r="J1">
            <v>1.7453292519943295E-2</v>
          </cell>
        </row>
      </sheetData>
      <sheetData sheetId="27410">
        <row r="1">
          <cell r="J1">
            <v>1.7453292519943295E-2</v>
          </cell>
        </row>
      </sheetData>
      <sheetData sheetId="27411"/>
      <sheetData sheetId="27412"/>
      <sheetData sheetId="27413">
        <row r="1">
          <cell r="J1">
            <v>1.7453292519943295E-2</v>
          </cell>
        </row>
      </sheetData>
      <sheetData sheetId="27414" refreshError="1"/>
      <sheetData sheetId="27415" refreshError="1"/>
      <sheetData sheetId="27416">
        <row r="1">
          <cell r="J1">
            <v>1.7453292519943295E-2</v>
          </cell>
        </row>
      </sheetData>
      <sheetData sheetId="27417">
        <row r="1">
          <cell r="J1">
            <v>1.7453292519943295E-2</v>
          </cell>
        </row>
      </sheetData>
      <sheetData sheetId="27418">
        <row r="1">
          <cell r="J1">
            <v>1.7453292519943295E-2</v>
          </cell>
        </row>
      </sheetData>
      <sheetData sheetId="27419" refreshError="1"/>
      <sheetData sheetId="27420">
        <row r="1">
          <cell r="J1">
            <v>1.7453292519943295E-2</v>
          </cell>
        </row>
      </sheetData>
      <sheetData sheetId="27421">
        <row r="1">
          <cell r="J1">
            <v>1.7453292519943295E-2</v>
          </cell>
        </row>
      </sheetData>
      <sheetData sheetId="27422" refreshError="1"/>
      <sheetData sheetId="27423" refreshError="1"/>
      <sheetData sheetId="27424">
        <row r="1">
          <cell r="J1">
            <v>1.7453292519943295E-2</v>
          </cell>
        </row>
      </sheetData>
      <sheetData sheetId="27425">
        <row r="1">
          <cell r="J1">
            <v>1.7453292519943295E-2</v>
          </cell>
        </row>
      </sheetData>
      <sheetData sheetId="27426">
        <row r="1">
          <cell r="J1">
            <v>1.7453292519943295E-2</v>
          </cell>
        </row>
      </sheetData>
      <sheetData sheetId="27427" refreshError="1"/>
      <sheetData sheetId="27428" refreshError="1"/>
      <sheetData sheetId="27429" refreshError="1"/>
      <sheetData sheetId="27430">
        <row r="1">
          <cell r="J1">
            <v>1.7453292519943295E-2</v>
          </cell>
        </row>
      </sheetData>
      <sheetData sheetId="27431" refreshError="1"/>
      <sheetData sheetId="27432">
        <row r="1">
          <cell r="J1">
            <v>1.7453292519943295E-2</v>
          </cell>
        </row>
      </sheetData>
      <sheetData sheetId="27433"/>
      <sheetData sheetId="27434">
        <row r="1">
          <cell r="J1">
            <v>1.7453292519943295E-2</v>
          </cell>
        </row>
      </sheetData>
      <sheetData sheetId="27435"/>
      <sheetData sheetId="27436"/>
      <sheetData sheetId="27437">
        <row r="1">
          <cell r="J1">
            <v>1.7453292519943295E-2</v>
          </cell>
        </row>
      </sheetData>
      <sheetData sheetId="27438">
        <row r="1">
          <cell r="J1">
            <v>1.7453292519943295E-2</v>
          </cell>
        </row>
      </sheetData>
      <sheetData sheetId="27439"/>
      <sheetData sheetId="27440">
        <row r="1">
          <cell r="J1">
            <v>1.7453292519943295E-2</v>
          </cell>
        </row>
      </sheetData>
      <sheetData sheetId="27441"/>
      <sheetData sheetId="27442"/>
      <sheetData sheetId="27443"/>
      <sheetData sheetId="27444">
        <row r="1">
          <cell r="J1">
            <v>1.7453292519943295E-2</v>
          </cell>
        </row>
      </sheetData>
      <sheetData sheetId="27445"/>
      <sheetData sheetId="27446">
        <row r="1">
          <cell r="J1">
            <v>1.7453292519943295E-2</v>
          </cell>
        </row>
      </sheetData>
      <sheetData sheetId="27447">
        <row r="1">
          <cell r="J1">
            <v>1.7453292519943295E-2</v>
          </cell>
        </row>
      </sheetData>
      <sheetData sheetId="27448">
        <row r="1">
          <cell r="J1">
            <v>1.7453292519943295E-2</v>
          </cell>
        </row>
      </sheetData>
      <sheetData sheetId="27449">
        <row r="1">
          <cell r="J1">
            <v>1.7453292519943295E-2</v>
          </cell>
        </row>
      </sheetData>
      <sheetData sheetId="27450"/>
      <sheetData sheetId="27451"/>
      <sheetData sheetId="27452"/>
      <sheetData sheetId="27453">
        <row r="1">
          <cell r="J1">
            <v>1.7453292519943295E-2</v>
          </cell>
        </row>
      </sheetData>
      <sheetData sheetId="27454" refreshError="1"/>
      <sheetData sheetId="27455" refreshError="1"/>
      <sheetData sheetId="27456">
        <row r="1">
          <cell r="J1">
            <v>1.7453292519943295E-2</v>
          </cell>
        </row>
      </sheetData>
      <sheetData sheetId="27457">
        <row r="1">
          <cell r="J1">
            <v>1.7453292519943295E-2</v>
          </cell>
        </row>
      </sheetData>
      <sheetData sheetId="27458">
        <row r="1">
          <cell r="J1">
            <v>1.7453292519943295E-2</v>
          </cell>
        </row>
      </sheetData>
      <sheetData sheetId="27459" refreshError="1"/>
      <sheetData sheetId="27460">
        <row r="1">
          <cell r="J1">
            <v>1.7453292519943295E-2</v>
          </cell>
        </row>
      </sheetData>
      <sheetData sheetId="27461">
        <row r="1">
          <cell r="J1">
            <v>1.7453292519943295E-2</v>
          </cell>
        </row>
      </sheetData>
      <sheetData sheetId="27462">
        <row r="1">
          <cell r="J1">
            <v>1.7453292519943295E-2</v>
          </cell>
        </row>
      </sheetData>
      <sheetData sheetId="27463">
        <row r="1">
          <cell r="J1">
            <v>1.7453292519943295E-2</v>
          </cell>
        </row>
      </sheetData>
      <sheetData sheetId="27464" refreshError="1"/>
      <sheetData sheetId="27465" refreshError="1"/>
      <sheetData sheetId="27466">
        <row r="1">
          <cell r="J1">
            <v>1.7453292519943295E-2</v>
          </cell>
        </row>
      </sheetData>
      <sheetData sheetId="27467">
        <row r="1">
          <cell r="J1">
            <v>1.7453292519943295E-2</v>
          </cell>
        </row>
      </sheetData>
      <sheetData sheetId="27468">
        <row r="1">
          <cell r="J1">
            <v>1.7453292519943295E-2</v>
          </cell>
        </row>
      </sheetData>
      <sheetData sheetId="27469" refreshError="1"/>
      <sheetData sheetId="27470">
        <row r="1">
          <cell r="J1">
            <v>1.7453292519943295E-2</v>
          </cell>
        </row>
      </sheetData>
      <sheetData sheetId="27471">
        <row r="1">
          <cell r="J1">
            <v>1.7453292519943295E-2</v>
          </cell>
        </row>
      </sheetData>
      <sheetData sheetId="27472" refreshError="1"/>
      <sheetData sheetId="27473" refreshError="1"/>
      <sheetData sheetId="27474">
        <row r="1">
          <cell r="J1">
            <v>1.7453292519943295E-2</v>
          </cell>
        </row>
      </sheetData>
      <sheetData sheetId="27475">
        <row r="1">
          <cell r="J1">
            <v>1.7453292519943295E-2</v>
          </cell>
        </row>
      </sheetData>
      <sheetData sheetId="27476">
        <row r="1">
          <cell r="J1">
            <v>1.7453292519943295E-2</v>
          </cell>
        </row>
      </sheetData>
      <sheetData sheetId="27477" refreshError="1"/>
      <sheetData sheetId="27478" refreshError="1"/>
      <sheetData sheetId="27479" refreshError="1"/>
      <sheetData sheetId="27480">
        <row r="1">
          <cell r="J1">
            <v>1.7453292519943295E-2</v>
          </cell>
        </row>
      </sheetData>
      <sheetData sheetId="27481" refreshError="1"/>
      <sheetData sheetId="27482">
        <row r="1">
          <cell r="J1">
            <v>1.7453292519943295E-2</v>
          </cell>
        </row>
      </sheetData>
      <sheetData sheetId="27483">
        <row r="1">
          <cell r="J1">
            <v>1.7453292519943295E-2</v>
          </cell>
        </row>
      </sheetData>
      <sheetData sheetId="27484">
        <row r="1">
          <cell r="J1">
            <v>1.7453292519943295E-2</v>
          </cell>
        </row>
      </sheetData>
      <sheetData sheetId="27485">
        <row r="1">
          <cell r="J1">
            <v>1.7453292519943295E-2</v>
          </cell>
        </row>
      </sheetData>
      <sheetData sheetId="27486">
        <row r="1">
          <cell r="J1">
            <v>1.7453292519943295E-2</v>
          </cell>
        </row>
      </sheetData>
      <sheetData sheetId="27487"/>
      <sheetData sheetId="27488">
        <row r="1">
          <cell r="J1">
            <v>1.7453292519943295E-2</v>
          </cell>
        </row>
      </sheetData>
      <sheetData sheetId="27489"/>
      <sheetData sheetId="27490">
        <row r="1">
          <cell r="J1">
            <v>1.7453292519943295E-2</v>
          </cell>
        </row>
      </sheetData>
      <sheetData sheetId="27491"/>
      <sheetData sheetId="27492">
        <row r="1">
          <cell r="J1">
            <v>1.7453292519943295E-2</v>
          </cell>
        </row>
      </sheetData>
      <sheetData sheetId="27493">
        <row r="1">
          <cell r="J1">
            <v>1.7453292519943295E-2</v>
          </cell>
        </row>
      </sheetData>
      <sheetData sheetId="27494">
        <row r="1">
          <cell r="J1">
            <v>1.7453292519943295E-2</v>
          </cell>
        </row>
      </sheetData>
      <sheetData sheetId="27495"/>
      <sheetData sheetId="27496"/>
      <sheetData sheetId="27497">
        <row r="1">
          <cell r="J1">
            <v>1.7453292519943295E-2</v>
          </cell>
        </row>
      </sheetData>
      <sheetData sheetId="27498">
        <row r="1">
          <cell r="J1">
            <v>1.7453292519943295E-2</v>
          </cell>
        </row>
      </sheetData>
      <sheetData sheetId="27499">
        <row r="1">
          <cell r="J1">
            <v>1.7453292519943295E-2</v>
          </cell>
        </row>
      </sheetData>
      <sheetData sheetId="27500"/>
      <sheetData sheetId="27501"/>
      <sheetData sheetId="27502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>
        <row r="1">
          <cell r="J1">
            <v>1.7453292519943295E-2</v>
          </cell>
        </row>
      </sheetData>
      <sheetData sheetId="27511">
        <row r="1">
          <cell r="J1">
            <v>1.7453292519943295E-2</v>
          </cell>
        </row>
      </sheetData>
      <sheetData sheetId="27512">
        <row r="1">
          <cell r="J1">
            <v>1.7453292519943295E-2</v>
          </cell>
        </row>
      </sheetData>
      <sheetData sheetId="27513" refreshError="1"/>
      <sheetData sheetId="27514" refreshError="1"/>
      <sheetData sheetId="27515" refreshError="1"/>
      <sheetData sheetId="27516">
        <row r="1">
          <cell r="J1">
            <v>1.7453292519943295E-2</v>
          </cell>
        </row>
      </sheetData>
      <sheetData sheetId="27517">
        <row r="1">
          <cell r="J1">
            <v>1.7453292519943295E-2</v>
          </cell>
        </row>
      </sheetData>
      <sheetData sheetId="27518">
        <row r="1">
          <cell r="J1">
            <v>1.7453292519943295E-2</v>
          </cell>
        </row>
      </sheetData>
      <sheetData sheetId="27519" refreshError="1"/>
      <sheetData sheetId="27520">
        <row r="1">
          <cell r="J1">
            <v>1.7453292519943295E-2</v>
          </cell>
        </row>
      </sheetData>
      <sheetData sheetId="27521">
        <row r="1">
          <cell r="J1">
            <v>1.7453292519943295E-2</v>
          </cell>
        </row>
      </sheetData>
      <sheetData sheetId="27522" refreshError="1"/>
      <sheetData sheetId="27523" refreshError="1"/>
      <sheetData sheetId="27524">
        <row r="1">
          <cell r="J1">
            <v>1.7453292519943295E-2</v>
          </cell>
        </row>
      </sheetData>
      <sheetData sheetId="27525" refreshError="1"/>
      <sheetData sheetId="27526">
        <row r="1">
          <cell r="J1">
            <v>1.7453292519943295E-2</v>
          </cell>
        </row>
      </sheetData>
      <sheetData sheetId="27527">
        <row r="1">
          <cell r="J1">
            <v>1.7453292519943295E-2</v>
          </cell>
        </row>
      </sheetData>
      <sheetData sheetId="27528">
        <row r="1">
          <cell r="J1">
            <v>1.7453292519943295E-2</v>
          </cell>
        </row>
      </sheetData>
      <sheetData sheetId="27529"/>
      <sheetData sheetId="27530"/>
      <sheetData sheetId="27531">
        <row r="1">
          <cell r="J1">
            <v>1.7453292519943295E-2</v>
          </cell>
        </row>
      </sheetData>
      <sheetData sheetId="27532">
        <row r="1">
          <cell r="J1">
            <v>1.7453292519943295E-2</v>
          </cell>
        </row>
      </sheetData>
      <sheetData sheetId="27533"/>
      <sheetData sheetId="27534">
        <row r="1">
          <cell r="J1">
            <v>1.7453292519943295E-2</v>
          </cell>
        </row>
      </sheetData>
      <sheetData sheetId="27535">
        <row r="1">
          <cell r="J1">
            <v>1.7453292519943295E-2</v>
          </cell>
        </row>
      </sheetData>
      <sheetData sheetId="27536">
        <row r="1">
          <cell r="J1">
            <v>1.7453292519943295E-2</v>
          </cell>
        </row>
      </sheetData>
      <sheetData sheetId="27537"/>
      <sheetData sheetId="27538"/>
      <sheetData sheetId="27539"/>
      <sheetData sheetId="27540">
        <row r="1">
          <cell r="J1">
            <v>1.7453292519943295E-2</v>
          </cell>
        </row>
      </sheetData>
      <sheetData sheetId="27541">
        <row r="1">
          <cell r="J1">
            <v>1.7453292519943295E-2</v>
          </cell>
        </row>
      </sheetData>
      <sheetData sheetId="27542">
        <row r="1">
          <cell r="J1">
            <v>1.7453292519943295E-2</v>
          </cell>
        </row>
      </sheetData>
      <sheetData sheetId="27543">
        <row r="1">
          <cell r="J1">
            <v>1.7453292519943295E-2</v>
          </cell>
        </row>
      </sheetData>
      <sheetData sheetId="27544">
        <row r="1">
          <cell r="J1">
            <v>1.7453292519943295E-2</v>
          </cell>
        </row>
      </sheetData>
      <sheetData sheetId="27545">
        <row r="1">
          <cell r="J1">
            <v>1.7453292519943295E-2</v>
          </cell>
        </row>
      </sheetData>
      <sheetData sheetId="27546"/>
      <sheetData sheetId="27547"/>
      <sheetData sheetId="27548" refreshError="1"/>
      <sheetData sheetId="27549" refreshError="1"/>
      <sheetData sheetId="27550">
        <row r="1">
          <cell r="J1">
            <v>1.7453292519943295E-2</v>
          </cell>
        </row>
      </sheetData>
      <sheetData sheetId="27551">
        <row r="1">
          <cell r="J1">
            <v>1.7453292519943295E-2</v>
          </cell>
        </row>
      </sheetData>
      <sheetData sheetId="27552">
        <row r="1">
          <cell r="J1">
            <v>1.7453292519943295E-2</v>
          </cell>
        </row>
      </sheetData>
      <sheetData sheetId="27553">
        <row r="1">
          <cell r="J1">
            <v>1.7453292519943295E-2</v>
          </cell>
        </row>
      </sheetData>
      <sheetData sheetId="27554">
        <row r="1">
          <cell r="J1">
            <v>1.7453292519943295E-2</v>
          </cell>
        </row>
      </sheetData>
      <sheetData sheetId="27555"/>
      <sheetData sheetId="27556">
        <row r="1">
          <cell r="J1">
            <v>1.7453292519943295E-2</v>
          </cell>
        </row>
      </sheetData>
      <sheetData sheetId="27557">
        <row r="1">
          <cell r="J1">
            <v>1.7453292519943295E-2</v>
          </cell>
        </row>
      </sheetData>
      <sheetData sheetId="27558"/>
      <sheetData sheetId="27559">
        <row r="1">
          <cell r="J1">
            <v>1.7453292519943295E-2</v>
          </cell>
        </row>
      </sheetData>
      <sheetData sheetId="27560">
        <row r="1">
          <cell r="J1">
            <v>1.7453292519943295E-2</v>
          </cell>
        </row>
      </sheetData>
      <sheetData sheetId="27561">
        <row r="1">
          <cell r="J1">
            <v>1.7453292519943295E-2</v>
          </cell>
        </row>
      </sheetData>
      <sheetData sheetId="27562"/>
      <sheetData sheetId="27563"/>
      <sheetData sheetId="27564">
        <row r="1">
          <cell r="J1">
            <v>1.7453292519943295E-2</v>
          </cell>
        </row>
      </sheetData>
      <sheetData sheetId="27565">
        <row r="1">
          <cell r="J1">
            <v>1.7453292519943295E-2</v>
          </cell>
        </row>
      </sheetData>
      <sheetData sheetId="27566">
        <row r="1">
          <cell r="J1">
            <v>1.7453292519943295E-2</v>
          </cell>
        </row>
      </sheetData>
      <sheetData sheetId="27567">
        <row r="1">
          <cell r="J1">
            <v>1.7453292519943295E-2</v>
          </cell>
        </row>
      </sheetData>
      <sheetData sheetId="27568"/>
      <sheetData sheetId="27569"/>
      <sheetData sheetId="27570">
        <row r="1">
          <cell r="J1">
            <v>1.7453292519943295E-2</v>
          </cell>
        </row>
      </sheetData>
      <sheetData sheetId="27571">
        <row r="1">
          <cell r="J1">
            <v>1.7453292519943295E-2</v>
          </cell>
        </row>
      </sheetData>
      <sheetData sheetId="27572" refreshError="1"/>
      <sheetData sheetId="27573">
        <row r="1">
          <cell r="J1">
            <v>1.7453292519943295E-2</v>
          </cell>
        </row>
      </sheetData>
      <sheetData sheetId="27574">
        <row r="1">
          <cell r="J1">
            <v>1.7453292519943295E-2</v>
          </cell>
        </row>
      </sheetData>
      <sheetData sheetId="27575" refreshError="1"/>
      <sheetData sheetId="27576" refreshError="1"/>
      <sheetData sheetId="27577" refreshError="1"/>
      <sheetData sheetId="27578">
        <row r="1">
          <cell r="J1">
            <v>1.7453292519943295E-2</v>
          </cell>
        </row>
      </sheetData>
      <sheetData sheetId="27579">
        <row r="1">
          <cell r="J1">
            <v>1.7453292519943295E-2</v>
          </cell>
        </row>
      </sheetData>
      <sheetData sheetId="27580">
        <row r="1">
          <cell r="J1">
            <v>1.7453292519943295E-2</v>
          </cell>
        </row>
      </sheetData>
      <sheetData sheetId="27581" refreshError="1"/>
      <sheetData sheetId="27582" refreshError="1"/>
      <sheetData sheetId="27583">
        <row r="1">
          <cell r="J1">
            <v>1.7453292519943295E-2</v>
          </cell>
        </row>
      </sheetData>
      <sheetData sheetId="27584">
        <row r="1">
          <cell r="J1">
            <v>1.7453292519943295E-2</v>
          </cell>
        </row>
      </sheetData>
      <sheetData sheetId="27585" refreshError="1"/>
      <sheetData sheetId="27586">
        <row r="1">
          <cell r="J1">
            <v>1.7453292519943295E-2</v>
          </cell>
        </row>
      </sheetData>
      <sheetData sheetId="27587">
        <row r="1">
          <cell r="J1">
            <v>1.7453292519943295E-2</v>
          </cell>
        </row>
      </sheetData>
      <sheetData sheetId="27588">
        <row r="1">
          <cell r="J1">
            <v>1.7453292519943295E-2</v>
          </cell>
        </row>
      </sheetData>
      <sheetData sheetId="27589" refreshError="1"/>
      <sheetData sheetId="27590" refreshError="1"/>
      <sheetData sheetId="27591" refreshError="1"/>
      <sheetData sheetId="27592">
        <row r="1">
          <cell r="J1">
            <v>1.7453292519943295E-2</v>
          </cell>
        </row>
      </sheetData>
      <sheetData sheetId="27593">
        <row r="1">
          <cell r="J1">
            <v>1.7453292519943295E-2</v>
          </cell>
        </row>
      </sheetData>
      <sheetData sheetId="27594" refreshError="1"/>
      <sheetData sheetId="27595">
        <row r="1">
          <cell r="J1">
            <v>1.7453292519943295E-2</v>
          </cell>
        </row>
      </sheetData>
      <sheetData sheetId="27596">
        <row r="1">
          <cell r="J1">
            <v>1.7453292519943295E-2</v>
          </cell>
        </row>
      </sheetData>
      <sheetData sheetId="27597">
        <row r="1">
          <cell r="J1">
            <v>1.7453292519943295E-2</v>
          </cell>
        </row>
      </sheetData>
      <sheetData sheetId="27598" refreshError="1"/>
      <sheetData sheetId="27599" refreshError="1"/>
      <sheetData sheetId="27600" refreshError="1"/>
      <sheetData sheetId="27601">
        <row r="1">
          <cell r="J1">
            <v>1.7453292519943295E-2</v>
          </cell>
        </row>
      </sheetData>
      <sheetData sheetId="27602">
        <row r="1">
          <cell r="J1">
            <v>1.7453292519943295E-2</v>
          </cell>
        </row>
      </sheetData>
      <sheetData sheetId="27603">
        <row r="1">
          <cell r="J1">
            <v>1.7453292519943295E-2</v>
          </cell>
        </row>
      </sheetData>
      <sheetData sheetId="27604">
        <row r="1">
          <cell r="J1">
            <v>1.7453292519943295E-2</v>
          </cell>
        </row>
      </sheetData>
      <sheetData sheetId="27605">
        <row r="1">
          <cell r="J1">
            <v>1.7453292519943295E-2</v>
          </cell>
        </row>
      </sheetData>
      <sheetData sheetId="27606">
        <row r="1">
          <cell r="J1">
            <v>1.7453292519943295E-2</v>
          </cell>
        </row>
      </sheetData>
      <sheetData sheetId="27607" refreshError="1"/>
      <sheetData sheetId="27608">
        <row r="1">
          <cell r="J1">
            <v>1.7453292519943295E-2</v>
          </cell>
        </row>
      </sheetData>
      <sheetData sheetId="27609">
        <row r="1">
          <cell r="J1">
            <v>1.7453292519943295E-2</v>
          </cell>
        </row>
      </sheetData>
      <sheetData sheetId="27610" refreshError="1"/>
      <sheetData sheetId="27611">
        <row r="1">
          <cell r="J1">
            <v>1.7453292519943295E-2</v>
          </cell>
        </row>
      </sheetData>
      <sheetData sheetId="27612">
        <row r="1">
          <cell r="J1">
            <v>1.7453292519943295E-2</v>
          </cell>
        </row>
      </sheetData>
      <sheetData sheetId="27613">
        <row r="1">
          <cell r="J1">
            <v>1.7453292519943295E-2</v>
          </cell>
        </row>
      </sheetData>
      <sheetData sheetId="27614" refreshError="1"/>
      <sheetData sheetId="27615" refreshError="1"/>
      <sheetData sheetId="27616">
        <row r="1">
          <cell r="J1">
            <v>1.7453292519943295E-2</v>
          </cell>
        </row>
      </sheetData>
      <sheetData sheetId="27617">
        <row r="1">
          <cell r="J1">
            <v>1.7453292519943295E-2</v>
          </cell>
        </row>
      </sheetData>
      <sheetData sheetId="27618">
        <row r="1">
          <cell r="J1">
            <v>1.7453292519943295E-2</v>
          </cell>
        </row>
      </sheetData>
      <sheetData sheetId="27619">
        <row r="1">
          <cell r="J1">
            <v>1.7453292519943295E-2</v>
          </cell>
        </row>
      </sheetData>
      <sheetData sheetId="27620" refreshError="1"/>
      <sheetData sheetId="27621">
        <row r="1">
          <cell r="J1">
            <v>1.7453292519943295E-2</v>
          </cell>
        </row>
      </sheetData>
      <sheetData sheetId="27622">
        <row r="1">
          <cell r="J1">
            <v>1.7453292519943295E-2</v>
          </cell>
        </row>
      </sheetData>
      <sheetData sheetId="27623" refreshError="1"/>
      <sheetData sheetId="27624" refreshError="1"/>
      <sheetData sheetId="27625">
        <row r="1">
          <cell r="J1">
            <v>1.7453292519943295E-2</v>
          </cell>
        </row>
      </sheetData>
      <sheetData sheetId="27626">
        <row r="1">
          <cell r="J1">
            <v>1.7453292519943295E-2</v>
          </cell>
        </row>
      </sheetData>
      <sheetData sheetId="27627">
        <row r="1">
          <cell r="J1">
            <v>1.7453292519943295E-2</v>
          </cell>
        </row>
      </sheetData>
      <sheetData sheetId="27628" refreshError="1"/>
      <sheetData sheetId="27629" refreshError="1"/>
      <sheetData sheetId="27630" refreshError="1"/>
      <sheetData sheetId="27631">
        <row r="1">
          <cell r="J1">
            <v>1.7453292519943295E-2</v>
          </cell>
        </row>
      </sheetData>
      <sheetData sheetId="27632" refreshError="1"/>
      <sheetData sheetId="27633">
        <row r="1">
          <cell r="J1">
            <v>1.7453292519943295E-2</v>
          </cell>
        </row>
      </sheetData>
      <sheetData sheetId="27634">
        <row r="1">
          <cell r="J1">
            <v>1.7453292519943295E-2</v>
          </cell>
        </row>
      </sheetData>
      <sheetData sheetId="27635">
        <row r="1">
          <cell r="J1">
            <v>1.7453292519943295E-2</v>
          </cell>
        </row>
      </sheetData>
      <sheetData sheetId="27636">
        <row r="1">
          <cell r="J1">
            <v>1.7453292519943295E-2</v>
          </cell>
        </row>
      </sheetData>
      <sheetData sheetId="27637">
        <row r="1">
          <cell r="J1">
            <v>1.7453292519943295E-2</v>
          </cell>
        </row>
      </sheetData>
      <sheetData sheetId="27638">
        <row r="1">
          <cell r="J1">
            <v>1.7453292519943295E-2</v>
          </cell>
        </row>
      </sheetData>
      <sheetData sheetId="27639">
        <row r="1">
          <cell r="J1">
            <v>1.7453292519943295E-2</v>
          </cell>
        </row>
      </sheetData>
      <sheetData sheetId="27640">
        <row r="1">
          <cell r="J1">
            <v>1.7453292519943295E-2</v>
          </cell>
        </row>
      </sheetData>
      <sheetData sheetId="27641">
        <row r="1">
          <cell r="J1">
            <v>1.7453292519943295E-2</v>
          </cell>
        </row>
      </sheetData>
      <sheetData sheetId="27642"/>
      <sheetData sheetId="27643">
        <row r="1">
          <cell r="J1">
            <v>1.7453292519943295E-2</v>
          </cell>
        </row>
      </sheetData>
      <sheetData sheetId="27644">
        <row r="1">
          <cell r="J1">
            <v>1.7453292519943295E-2</v>
          </cell>
        </row>
      </sheetData>
      <sheetData sheetId="27645"/>
      <sheetData sheetId="27646"/>
      <sheetData sheetId="27647">
        <row r="1">
          <cell r="J1">
            <v>1.7453292519943295E-2</v>
          </cell>
        </row>
      </sheetData>
      <sheetData sheetId="27648">
        <row r="1">
          <cell r="J1">
            <v>1.7453292519943295E-2</v>
          </cell>
        </row>
      </sheetData>
      <sheetData sheetId="27649">
        <row r="1">
          <cell r="J1">
            <v>1.7453292519943295E-2</v>
          </cell>
        </row>
      </sheetData>
      <sheetData sheetId="27650">
        <row r="1">
          <cell r="J1">
            <v>1.7453292519943295E-2</v>
          </cell>
        </row>
      </sheetData>
      <sheetData sheetId="27651"/>
      <sheetData sheetId="27652"/>
      <sheetData sheetId="27653"/>
      <sheetData sheetId="27654" refreshError="1"/>
      <sheetData sheetId="27655" refreshError="1"/>
      <sheetData sheetId="27656">
        <row r="1">
          <cell r="J1">
            <v>1.7453292519943295E-2</v>
          </cell>
        </row>
      </sheetData>
      <sheetData sheetId="27657">
        <row r="1">
          <cell r="J1">
            <v>1.7453292519943295E-2</v>
          </cell>
        </row>
      </sheetData>
      <sheetData sheetId="27658" refreshError="1"/>
      <sheetData sheetId="27659"/>
      <sheetData sheetId="27660">
        <row r="1">
          <cell r="J1">
            <v>1.7453292519943295E-2</v>
          </cell>
        </row>
      </sheetData>
      <sheetData sheetId="27661" refreshError="1"/>
      <sheetData sheetId="27662">
        <row r="1">
          <cell r="J1">
            <v>1.7453292519943295E-2</v>
          </cell>
        </row>
      </sheetData>
      <sheetData sheetId="27663">
        <row r="1">
          <cell r="J1">
            <v>1.7453292519943295E-2</v>
          </cell>
        </row>
      </sheetData>
      <sheetData sheetId="27664">
        <row r="1">
          <cell r="J1">
            <v>1.7453292519943295E-2</v>
          </cell>
        </row>
      </sheetData>
      <sheetData sheetId="27665">
        <row r="1">
          <cell r="J1">
            <v>1.7453292519943295E-2</v>
          </cell>
        </row>
      </sheetData>
      <sheetData sheetId="27666">
        <row r="1">
          <cell r="J1">
            <v>1.7453292519943295E-2</v>
          </cell>
        </row>
      </sheetData>
      <sheetData sheetId="27667">
        <row r="1">
          <cell r="J1">
            <v>1.7453292519943295E-2</v>
          </cell>
        </row>
      </sheetData>
      <sheetData sheetId="27668">
        <row r="1">
          <cell r="J1">
            <v>1.7453292519943295E-2</v>
          </cell>
        </row>
      </sheetData>
      <sheetData sheetId="27669">
        <row r="1">
          <cell r="J1">
            <v>1.7453292519943295E-2</v>
          </cell>
        </row>
      </sheetData>
      <sheetData sheetId="27670">
        <row r="1">
          <cell r="J1">
            <v>1.7453292519943295E-2</v>
          </cell>
        </row>
      </sheetData>
      <sheetData sheetId="27671" refreshError="1"/>
      <sheetData sheetId="27672" refreshError="1"/>
      <sheetData sheetId="27673">
        <row r="1">
          <cell r="J1">
            <v>1.7453292519943295E-2</v>
          </cell>
        </row>
      </sheetData>
      <sheetData sheetId="27674" refreshError="1"/>
      <sheetData sheetId="27675">
        <row r="1">
          <cell r="J1">
            <v>1.7453292519943295E-2</v>
          </cell>
        </row>
      </sheetData>
      <sheetData sheetId="27676">
        <row r="1">
          <cell r="J1">
            <v>1.7453292519943295E-2</v>
          </cell>
        </row>
      </sheetData>
      <sheetData sheetId="27677" refreshError="1"/>
      <sheetData sheetId="27678">
        <row r="1">
          <cell r="J1">
            <v>1.7453292519943295E-2</v>
          </cell>
        </row>
      </sheetData>
      <sheetData sheetId="27679" refreshError="1"/>
      <sheetData sheetId="27680" refreshError="1"/>
      <sheetData sheetId="27681">
        <row r="1">
          <cell r="J1">
            <v>1.7453292519943295E-2</v>
          </cell>
        </row>
      </sheetData>
      <sheetData sheetId="27682">
        <row r="1">
          <cell r="J1">
            <v>1.7453292519943295E-2</v>
          </cell>
        </row>
      </sheetData>
      <sheetData sheetId="27683">
        <row r="1">
          <cell r="J1">
            <v>1.7453292519943295E-2</v>
          </cell>
        </row>
      </sheetData>
      <sheetData sheetId="27684">
        <row r="1">
          <cell r="J1">
            <v>1.7453292519943295E-2</v>
          </cell>
        </row>
      </sheetData>
      <sheetData sheetId="27685" refreshError="1"/>
      <sheetData sheetId="27686">
        <row r="1">
          <cell r="J1">
            <v>1.7453292519943295E-2</v>
          </cell>
        </row>
      </sheetData>
      <sheetData sheetId="27687">
        <row r="1">
          <cell r="J1">
            <v>1.7453292519943295E-2</v>
          </cell>
        </row>
      </sheetData>
      <sheetData sheetId="27688">
        <row r="1">
          <cell r="J1">
            <v>1.7453292519943295E-2</v>
          </cell>
        </row>
      </sheetData>
      <sheetData sheetId="27689" refreshError="1"/>
      <sheetData sheetId="27690" refreshError="1"/>
      <sheetData sheetId="27691">
        <row r="1">
          <cell r="J1">
            <v>1.7453292519943295E-2</v>
          </cell>
        </row>
      </sheetData>
      <sheetData sheetId="27692">
        <row r="1">
          <cell r="J1">
            <v>1.7453292519943295E-2</v>
          </cell>
        </row>
      </sheetData>
      <sheetData sheetId="27693">
        <row r="1">
          <cell r="J1">
            <v>1.7453292519943295E-2</v>
          </cell>
        </row>
      </sheetData>
      <sheetData sheetId="27694" refreshError="1"/>
      <sheetData sheetId="27695">
        <row r="1">
          <cell r="J1">
            <v>1.7453292519943295E-2</v>
          </cell>
        </row>
      </sheetData>
      <sheetData sheetId="27696">
        <row r="1">
          <cell r="J1">
            <v>1.7453292519943295E-2</v>
          </cell>
        </row>
      </sheetData>
      <sheetData sheetId="27697" refreshError="1"/>
      <sheetData sheetId="27698" refreshError="1"/>
      <sheetData sheetId="27699">
        <row r="1">
          <cell r="J1">
            <v>1.7453292519943295E-2</v>
          </cell>
        </row>
      </sheetData>
      <sheetData sheetId="27700">
        <row r="1">
          <cell r="J1">
            <v>1.7453292519943295E-2</v>
          </cell>
        </row>
      </sheetData>
      <sheetData sheetId="27701">
        <row r="1">
          <cell r="J1">
            <v>1.7453292519943295E-2</v>
          </cell>
        </row>
      </sheetData>
      <sheetData sheetId="27702" refreshError="1"/>
      <sheetData sheetId="27703" refreshError="1"/>
      <sheetData sheetId="27704" refreshError="1"/>
      <sheetData sheetId="27705">
        <row r="1">
          <cell r="J1">
            <v>1.7453292519943295E-2</v>
          </cell>
        </row>
      </sheetData>
      <sheetData sheetId="27706" refreshError="1"/>
      <sheetData sheetId="27707">
        <row r="1">
          <cell r="J1">
            <v>1.7453292519943295E-2</v>
          </cell>
        </row>
      </sheetData>
      <sheetData sheetId="27708"/>
      <sheetData sheetId="27709"/>
      <sheetData sheetId="27710">
        <row r="1">
          <cell r="J1">
            <v>1.7453292519943295E-2</v>
          </cell>
        </row>
      </sheetData>
      <sheetData sheetId="27711"/>
      <sheetData sheetId="27712">
        <row r="1">
          <cell r="J1">
            <v>1.7453292519943295E-2</v>
          </cell>
        </row>
      </sheetData>
      <sheetData sheetId="27713">
        <row r="1">
          <cell r="J1">
            <v>1.7453292519943295E-2</v>
          </cell>
        </row>
      </sheetData>
      <sheetData sheetId="27714"/>
      <sheetData sheetId="27715"/>
      <sheetData sheetId="27716"/>
      <sheetData sheetId="27717"/>
      <sheetData sheetId="27718">
        <row r="1">
          <cell r="J1">
            <v>1.7453292519943295E-2</v>
          </cell>
        </row>
      </sheetData>
      <sheetData sheetId="27719">
        <row r="1">
          <cell r="J1">
            <v>1.7453292519943295E-2</v>
          </cell>
        </row>
      </sheetData>
      <sheetData sheetId="27720">
        <row r="1">
          <cell r="J1">
            <v>1.7453292519943295E-2</v>
          </cell>
        </row>
      </sheetData>
      <sheetData sheetId="27721">
        <row r="1">
          <cell r="J1">
            <v>1.7453292519943295E-2</v>
          </cell>
        </row>
      </sheetData>
      <sheetData sheetId="27722">
        <row r="1">
          <cell r="J1">
            <v>1.7453292519943295E-2</v>
          </cell>
        </row>
      </sheetData>
      <sheetData sheetId="27723">
        <row r="1">
          <cell r="J1">
            <v>1.7453292519943295E-2</v>
          </cell>
        </row>
      </sheetData>
      <sheetData sheetId="27724">
        <row r="1">
          <cell r="J1">
            <v>1.7453292519943295E-2</v>
          </cell>
        </row>
      </sheetData>
      <sheetData sheetId="27725"/>
      <sheetData sheetId="27726"/>
      <sheetData sheetId="27727"/>
      <sheetData sheetId="27728" refreshError="1"/>
      <sheetData sheetId="27729" refreshError="1"/>
      <sheetData sheetId="27730" refreshError="1"/>
      <sheetData sheetId="27731">
        <row r="1">
          <cell r="J1">
            <v>1.7453292519943295E-2</v>
          </cell>
        </row>
      </sheetData>
      <sheetData sheetId="27732">
        <row r="1">
          <cell r="J1">
            <v>1.7453292519943295E-2</v>
          </cell>
        </row>
      </sheetData>
      <sheetData sheetId="27733" refreshError="1"/>
      <sheetData sheetId="27734">
        <row r="1">
          <cell r="J1">
            <v>1.7453292519943295E-2</v>
          </cell>
        </row>
      </sheetData>
      <sheetData sheetId="27735" refreshError="1"/>
      <sheetData sheetId="27736" refreshError="1"/>
      <sheetData sheetId="27737">
        <row r="1">
          <cell r="J1">
            <v>1.7453292519943295E-2</v>
          </cell>
        </row>
      </sheetData>
      <sheetData sheetId="27738">
        <row r="1">
          <cell r="J1">
            <v>1.7453292519943295E-2</v>
          </cell>
        </row>
      </sheetData>
      <sheetData sheetId="27739"/>
      <sheetData sheetId="27740"/>
      <sheetData sheetId="27741"/>
      <sheetData sheetId="27742">
        <row r="1">
          <cell r="J1">
            <v>1.7453292519943295E-2</v>
          </cell>
        </row>
      </sheetData>
      <sheetData sheetId="27743">
        <row r="1">
          <cell r="J1">
            <v>1.7453292519943295E-2</v>
          </cell>
        </row>
      </sheetData>
      <sheetData sheetId="27744">
        <row r="1">
          <cell r="J1">
            <v>1.7453292519943295E-2</v>
          </cell>
        </row>
      </sheetData>
      <sheetData sheetId="27745">
        <row r="1">
          <cell r="J1">
            <v>1.7453292519943295E-2</v>
          </cell>
        </row>
      </sheetData>
      <sheetData sheetId="27746">
        <row r="1">
          <cell r="J1">
            <v>1.7453292519943295E-2</v>
          </cell>
        </row>
      </sheetData>
      <sheetData sheetId="27747">
        <row r="1">
          <cell r="J1">
            <v>1.7453292519943295E-2</v>
          </cell>
        </row>
      </sheetData>
      <sheetData sheetId="27748">
        <row r="1">
          <cell r="J1">
            <v>1.7453292519943295E-2</v>
          </cell>
        </row>
      </sheetData>
      <sheetData sheetId="27749">
        <row r="1">
          <cell r="J1">
            <v>1.7453292519943295E-2</v>
          </cell>
        </row>
      </sheetData>
      <sheetData sheetId="27750">
        <row r="1">
          <cell r="J1">
            <v>1.7453292519943295E-2</v>
          </cell>
        </row>
      </sheetData>
      <sheetData sheetId="27751">
        <row r="1">
          <cell r="J1">
            <v>1.7453292519943295E-2</v>
          </cell>
        </row>
      </sheetData>
      <sheetData sheetId="27752">
        <row r="1">
          <cell r="J1">
            <v>1.7453292519943295E-2</v>
          </cell>
        </row>
      </sheetData>
      <sheetData sheetId="27753">
        <row r="1">
          <cell r="J1">
            <v>1.7453292519943295E-2</v>
          </cell>
        </row>
      </sheetData>
      <sheetData sheetId="27754"/>
      <sheetData sheetId="27755"/>
      <sheetData sheetId="27756"/>
      <sheetData sheetId="27757" refreshError="1"/>
      <sheetData sheetId="27758" refreshError="1"/>
      <sheetData sheetId="27759">
        <row r="1">
          <cell r="J1">
            <v>1.7453292519943295E-2</v>
          </cell>
        </row>
      </sheetData>
      <sheetData sheetId="27760"/>
      <sheetData sheetId="27761">
        <row r="1">
          <cell r="J1">
            <v>1.7453292519943295E-2</v>
          </cell>
        </row>
      </sheetData>
      <sheetData sheetId="27762">
        <row r="1">
          <cell r="J1">
            <v>1.7453292519943295E-2</v>
          </cell>
        </row>
      </sheetData>
      <sheetData sheetId="27763"/>
      <sheetData sheetId="27764"/>
      <sheetData sheetId="27765"/>
      <sheetData sheetId="27766">
        <row r="1">
          <cell r="J1">
            <v>1.7453292519943295E-2</v>
          </cell>
        </row>
      </sheetData>
      <sheetData sheetId="27767">
        <row r="1">
          <cell r="J1">
            <v>1.7453292519943295E-2</v>
          </cell>
        </row>
      </sheetData>
      <sheetData sheetId="27768">
        <row r="1">
          <cell r="J1">
            <v>1.7453292519943295E-2</v>
          </cell>
        </row>
      </sheetData>
      <sheetData sheetId="27769">
        <row r="1">
          <cell r="J1">
            <v>1.7453292519943295E-2</v>
          </cell>
        </row>
      </sheetData>
      <sheetData sheetId="27770"/>
      <sheetData sheetId="27771"/>
      <sheetData sheetId="27772"/>
      <sheetData sheetId="27773">
        <row r="1">
          <cell r="J1">
            <v>1.7453292519943295E-2</v>
          </cell>
        </row>
      </sheetData>
      <sheetData sheetId="27774">
        <row r="1">
          <cell r="J1">
            <v>1.7453292519943295E-2</v>
          </cell>
        </row>
      </sheetData>
      <sheetData sheetId="27775">
        <row r="1">
          <cell r="J1">
            <v>1.7453292519943295E-2</v>
          </cell>
        </row>
      </sheetData>
      <sheetData sheetId="27776"/>
      <sheetData sheetId="27777"/>
      <sheetData sheetId="27778"/>
      <sheetData sheetId="27779" refreshError="1"/>
      <sheetData sheetId="27780">
        <row r="1">
          <cell r="J1">
            <v>1.7453292519943295E-2</v>
          </cell>
        </row>
      </sheetData>
      <sheetData sheetId="27781" refreshError="1"/>
      <sheetData sheetId="27782" refreshError="1"/>
      <sheetData sheetId="27783"/>
      <sheetData sheetId="27784">
        <row r="1">
          <cell r="J1">
            <v>1.7453292519943295E-2</v>
          </cell>
        </row>
      </sheetData>
      <sheetData sheetId="27785">
        <row r="1">
          <cell r="J1">
            <v>1.7453292519943295E-2</v>
          </cell>
        </row>
      </sheetData>
      <sheetData sheetId="27786">
        <row r="1">
          <cell r="J1">
            <v>1.7453292519943295E-2</v>
          </cell>
        </row>
      </sheetData>
      <sheetData sheetId="27787"/>
      <sheetData sheetId="27788"/>
      <sheetData sheetId="27789"/>
      <sheetData sheetId="27790">
        <row r="1">
          <cell r="J1">
            <v>1.7453292519943295E-2</v>
          </cell>
        </row>
      </sheetData>
      <sheetData sheetId="27791">
        <row r="1">
          <cell r="J1">
            <v>1.7453292519943295E-2</v>
          </cell>
        </row>
      </sheetData>
      <sheetData sheetId="27792"/>
      <sheetData sheetId="27793">
        <row r="1">
          <cell r="J1">
            <v>1.7453292519943295E-2</v>
          </cell>
        </row>
      </sheetData>
      <sheetData sheetId="27794"/>
      <sheetData sheetId="27795"/>
      <sheetData sheetId="27796">
        <row r="1">
          <cell r="J1">
            <v>1.7453292519943295E-2</v>
          </cell>
        </row>
      </sheetData>
      <sheetData sheetId="27797">
        <row r="1">
          <cell r="J1">
            <v>1.7453292519943295E-2</v>
          </cell>
        </row>
      </sheetData>
      <sheetData sheetId="27798">
        <row r="1">
          <cell r="J1">
            <v>1.7453292519943295E-2</v>
          </cell>
        </row>
      </sheetData>
      <sheetData sheetId="27799">
        <row r="1">
          <cell r="J1">
            <v>1.7453292519943295E-2</v>
          </cell>
        </row>
      </sheetData>
      <sheetData sheetId="27800"/>
      <sheetData sheetId="27801"/>
      <sheetData sheetId="27802"/>
      <sheetData sheetId="27803">
        <row r="1">
          <cell r="J1">
            <v>1.7453292519943295E-2</v>
          </cell>
        </row>
      </sheetData>
      <sheetData sheetId="27804" refreshError="1"/>
      <sheetData sheetId="27805" refreshError="1"/>
      <sheetData sheetId="27806">
        <row r="1">
          <cell r="J1">
            <v>1.7453292519943295E-2</v>
          </cell>
        </row>
      </sheetData>
      <sheetData sheetId="27807">
        <row r="1">
          <cell r="J1">
            <v>1.7453292519943295E-2</v>
          </cell>
        </row>
      </sheetData>
      <sheetData sheetId="27808" refreshError="1"/>
      <sheetData sheetId="27809">
        <row r="1">
          <cell r="J1">
            <v>1.7453292519943295E-2</v>
          </cell>
        </row>
      </sheetData>
      <sheetData sheetId="27810">
        <row r="1">
          <cell r="J1">
            <v>1.7453292519943295E-2</v>
          </cell>
        </row>
      </sheetData>
      <sheetData sheetId="27811" refreshError="1"/>
      <sheetData sheetId="27812" refreshError="1"/>
      <sheetData sheetId="27813">
        <row r="1">
          <cell r="J1">
            <v>1.7453292519943295E-2</v>
          </cell>
        </row>
      </sheetData>
      <sheetData sheetId="27814">
        <row r="1">
          <cell r="J1">
            <v>1.7453292519943295E-2</v>
          </cell>
        </row>
      </sheetData>
      <sheetData sheetId="27815">
        <row r="1">
          <cell r="J1">
            <v>1.7453292519943295E-2</v>
          </cell>
        </row>
      </sheetData>
      <sheetData sheetId="27816" refreshError="1"/>
      <sheetData sheetId="27817">
        <row r="1">
          <cell r="J1">
            <v>1.7453292519943295E-2</v>
          </cell>
        </row>
      </sheetData>
      <sheetData sheetId="27818">
        <row r="1">
          <cell r="J1">
            <v>1.7453292519943295E-2</v>
          </cell>
        </row>
      </sheetData>
      <sheetData sheetId="27819">
        <row r="1">
          <cell r="J1">
            <v>1.7453292519943295E-2</v>
          </cell>
        </row>
      </sheetData>
      <sheetData sheetId="27820" refreshError="1"/>
      <sheetData sheetId="27821" refreshError="1"/>
      <sheetData sheetId="27822">
        <row r="1">
          <cell r="J1">
            <v>1.7453292519943295E-2</v>
          </cell>
        </row>
      </sheetData>
      <sheetData sheetId="27823">
        <row r="1">
          <cell r="J1">
            <v>1.7453292519943295E-2</v>
          </cell>
        </row>
      </sheetData>
      <sheetData sheetId="27824" refreshError="1"/>
      <sheetData sheetId="27825">
        <row r="1">
          <cell r="J1">
            <v>1.7453292519943295E-2</v>
          </cell>
        </row>
      </sheetData>
      <sheetData sheetId="27826">
        <row r="1">
          <cell r="J1">
            <v>1.7453292519943295E-2</v>
          </cell>
        </row>
      </sheetData>
      <sheetData sheetId="27827">
        <row r="1">
          <cell r="J1">
            <v>1.7453292519943295E-2</v>
          </cell>
        </row>
      </sheetData>
      <sheetData sheetId="27828" refreshError="1"/>
      <sheetData sheetId="27829" refreshError="1"/>
      <sheetData sheetId="27830">
        <row r="1">
          <cell r="J1">
            <v>1.7453292519943295E-2</v>
          </cell>
        </row>
      </sheetData>
      <sheetData sheetId="27831" refreshError="1"/>
      <sheetData sheetId="27832" refreshError="1"/>
      <sheetData sheetId="27833">
        <row r="1">
          <cell r="J1">
            <v>1.7453292519943295E-2</v>
          </cell>
        </row>
      </sheetData>
      <sheetData sheetId="27834">
        <row r="1">
          <cell r="J1">
            <v>1.7453292519943295E-2</v>
          </cell>
        </row>
      </sheetData>
      <sheetData sheetId="27835">
        <row r="1">
          <cell r="J1">
            <v>1.7453292519943295E-2</v>
          </cell>
        </row>
      </sheetData>
      <sheetData sheetId="27836" refreshError="1"/>
      <sheetData sheetId="27837">
        <row r="1">
          <cell r="J1">
            <v>1.7453292519943295E-2</v>
          </cell>
        </row>
      </sheetData>
      <sheetData sheetId="27838" refreshError="1"/>
      <sheetData sheetId="27839">
        <row r="1">
          <cell r="J1">
            <v>1.7453292519943295E-2</v>
          </cell>
        </row>
      </sheetData>
      <sheetData sheetId="27840">
        <row r="1">
          <cell r="J1">
            <v>1.7453292519943295E-2</v>
          </cell>
        </row>
      </sheetData>
      <sheetData sheetId="27841" refreshError="1"/>
      <sheetData sheetId="27842" refreshError="1"/>
      <sheetData sheetId="27843">
        <row r="1">
          <cell r="J1">
            <v>1.7453292519943295E-2</v>
          </cell>
        </row>
      </sheetData>
      <sheetData sheetId="27844">
        <row r="1">
          <cell r="J1">
            <v>1.7453292519943295E-2</v>
          </cell>
        </row>
      </sheetData>
      <sheetData sheetId="27845">
        <row r="1">
          <cell r="J1">
            <v>1.7453292519943295E-2</v>
          </cell>
        </row>
      </sheetData>
      <sheetData sheetId="27846" refreshError="1"/>
      <sheetData sheetId="27847">
        <row r="1">
          <cell r="J1">
            <v>1.7453292519943295E-2</v>
          </cell>
        </row>
      </sheetData>
      <sheetData sheetId="27848" refreshError="1"/>
      <sheetData sheetId="27849" refreshError="1"/>
      <sheetData sheetId="27850">
        <row r="1">
          <cell r="J1">
            <v>1.7453292519943295E-2</v>
          </cell>
        </row>
      </sheetData>
      <sheetData sheetId="27851">
        <row r="1">
          <cell r="J1">
            <v>1.7453292519943295E-2</v>
          </cell>
        </row>
      </sheetData>
      <sheetData sheetId="27852">
        <row r="1">
          <cell r="J1">
            <v>1.7453292519943295E-2</v>
          </cell>
        </row>
      </sheetData>
      <sheetData sheetId="27853" refreshError="1"/>
      <sheetData sheetId="27854"/>
      <sheetData sheetId="27855">
        <row r="1">
          <cell r="J1">
            <v>1.7453292519943295E-2</v>
          </cell>
        </row>
      </sheetData>
      <sheetData sheetId="27856" refreshError="1"/>
      <sheetData sheetId="27857" refreshError="1"/>
      <sheetData sheetId="27858">
        <row r="1">
          <cell r="J1">
            <v>1.7453292519943295E-2</v>
          </cell>
        </row>
      </sheetData>
      <sheetData sheetId="27859">
        <row r="1">
          <cell r="J1">
            <v>1.7453292519943295E-2</v>
          </cell>
        </row>
      </sheetData>
      <sheetData sheetId="27860">
        <row r="1">
          <cell r="J1">
            <v>1.7453292519943295E-2</v>
          </cell>
        </row>
      </sheetData>
      <sheetData sheetId="27861" refreshError="1"/>
      <sheetData sheetId="27862" refreshError="1"/>
      <sheetData sheetId="27863" refreshError="1"/>
      <sheetData sheetId="27864"/>
      <sheetData sheetId="27865" refreshError="1"/>
      <sheetData sheetId="27866">
        <row r="1">
          <cell r="J1">
            <v>1.7453292519943295E-2</v>
          </cell>
        </row>
      </sheetData>
      <sheetData sheetId="27867"/>
      <sheetData sheetId="27868">
        <row r="1">
          <cell r="J1">
            <v>1.7453292519943295E-2</v>
          </cell>
        </row>
      </sheetData>
      <sheetData sheetId="27869">
        <row r="1">
          <cell r="J1">
            <v>1.7453292519943295E-2</v>
          </cell>
        </row>
      </sheetData>
      <sheetData sheetId="27870">
        <row r="1">
          <cell r="J1">
            <v>1.7453292519943295E-2</v>
          </cell>
        </row>
      </sheetData>
      <sheetData sheetId="27871"/>
      <sheetData sheetId="27872"/>
      <sheetData sheetId="27873"/>
      <sheetData sheetId="27874"/>
      <sheetData sheetId="27875"/>
      <sheetData sheetId="27876">
        <row r="1">
          <cell r="J1">
            <v>1.7453292519943295E-2</v>
          </cell>
        </row>
      </sheetData>
      <sheetData sheetId="27877"/>
      <sheetData sheetId="27878"/>
      <sheetData sheetId="27879"/>
      <sheetData sheetId="27880"/>
      <sheetData sheetId="27881">
        <row r="1">
          <cell r="J1">
            <v>1.7453292519943295E-2</v>
          </cell>
        </row>
      </sheetData>
      <sheetData sheetId="27882">
        <row r="1">
          <cell r="J1">
            <v>1.7453292519943295E-2</v>
          </cell>
        </row>
      </sheetData>
      <sheetData sheetId="27883">
        <row r="1">
          <cell r="J1">
            <v>1.7453292519943295E-2</v>
          </cell>
        </row>
      </sheetData>
      <sheetData sheetId="27884"/>
      <sheetData sheetId="27885"/>
      <sheetData sheetId="27886"/>
      <sheetData sheetId="27887">
        <row r="1">
          <cell r="J1">
            <v>1.7453292519943295E-2</v>
          </cell>
        </row>
      </sheetData>
      <sheetData sheetId="27888" refreshError="1"/>
      <sheetData sheetId="27889" refreshError="1"/>
      <sheetData sheetId="27890">
        <row r="1">
          <cell r="J1">
            <v>1.7453292519943295E-2</v>
          </cell>
        </row>
      </sheetData>
      <sheetData sheetId="27891">
        <row r="1">
          <cell r="J1">
            <v>1.7453292519943295E-2</v>
          </cell>
        </row>
      </sheetData>
      <sheetData sheetId="27892">
        <row r="1">
          <cell r="J1">
            <v>1.7453292519943295E-2</v>
          </cell>
        </row>
      </sheetData>
      <sheetData sheetId="27893" refreshError="1"/>
      <sheetData sheetId="27894">
        <row r="1">
          <cell r="J1">
            <v>1.7453292519943295E-2</v>
          </cell>
        </row>
      </sheetData>
      <sheetData sheetId="27895">
        <row r="1">
          <cell r="J1">
            <v>1.7453292519943295E-2</v>
          </cell>
        </row>
      </sheetData>
      <sheetData sheetId="27896" refreshError="1"/>
      <sheetData sheetId="27897" refreshError="1"/>
      <sheetData sheetId="27898">
        <row r="1">
          <cell r="J1">
            <v>1.7453292519943295E-2</v>
          </cell>
        </row>
      </sheetData>
      <sheetData sheetId="27899">
        <row r="1">
          <cell r="J1">
            <v>1.7453292519943295E-2</v>
          </cell>
        </row>
      </sheetData>
      <sheetData sheetId="27900">
        <row r="1">
          <cell r="J1">
            <v>1.7453292519943295E-2</v>
          </cell>
        </row>
      </sheetData>
      <sheetData sheetId="27901">
        <row r="1">
          <cell r="J1">
            <v>1.7453292519943295E-2</v>
          </cell>
        </row>
      </sheetData>
      <sheetData sheetId="27902" refreshError="1"/>
      <sheetData sheetId="27903">
        <row r="1">
          <cell r="J1">
            <v>1.7453292519943295E-2</v>
          </cell>
        </row>
      </sheetData>
      <sheetData sheetId="27904">
        <row r="1">
          <cell r="J1">
            <v>1.7453292519943295E-2</v>
          </cell>
        </row>
      </sheetData>
      <sheetData sheetId="27905" refreshError="1"/>
      <sheetData sheetId="27906" refreshError="1"/>
      <sheetData sheetId="27907">
        <row r="1">
          <cell r="J1">
            <v>1.7453292519943295E-2</v>
          </cell>
        </row>
      </sheetData>
      <sheetData sheetId="27908">
        <row r="1">
          <cell r="J1">
            <v>1.7453292519943295E-2</v>
          </cell>
        </row>
      </sheetData>
      <sheetData sheetId="27909" refreshError="1"/>
      <sheetData sheetId="27910" refreshError="1"/>
      <sheetData sheetId="27911" refreshError="1"/>
      <sheetData sheetId="27912">
        <row r="1">
          <cell r="J1">
            <v>1.7453292519943295E-2</v>
          </cell>
        </row>
      </sheetData>
      <sheetData sheetId="27913" refreshError="1"/>
      <sheetData sheetId="27914">
        <row r="1">
          <cell r="J1">
            <v>1.7453292519943295E-2</v>
          </cell>
        </row>
      </sheetData>
      <sheetData sheetId="27915"/>
      <sheetData sheetId="27916"/>
      <sheetData sheetId="27917">
        <row r="1">
          <cell r="J1">
            <v>1.7453292519943295E-2</v>
          </cell>
        </row>
      </sheetData>
      <sheetData sheetId="27918">
        <row r="1">
          <cell r="J1">
            <v>1.7453292519943295E-2</v>
          </cell>
        </row>
      </sheetData>
      <sheetData sheetId="27919"/>
      <sheetData sheetId="27920"/>
      <sheetData sheetId="27921"/>
      <sheetData sheetId="27922"/>
      <sheetData sheetId="27923"/>
      <sheetData sheetId="27924">
        <row r="1">
          <cell r="J1">
            <v>1.7453292519943295E-2</v>
          </cell>
        </row>
      </sheetData>
      <sheetData sheetId="27925"/>
      <sheetData sheetId="27926"/>
      <sheetData sheetId="27927"/>
      <sheetData sheetId="27928"/>
      <sheetData sheetId="27929">
        <row r="1">
          <cell r="J1">
            <v>1.7453292519943295E-2</v>
          </cell>
        </row>
      </sheetData>
      <sheetData sheetId="27930">
        <row r="1">
          <cell r="J1">
            <v>1.7453292519943295E-2</v>
          </cell>
        </row>
      </sheetData>
      <sheetData sheetId="27931">
        <row r="1">
          <cell r="J1">
            <v>1.7453292519943295E-2</v>
          </cell>
        </row>
      </sheetData>
      <sheetData sheetId="27932"/>
      <sheetData sheetId="27933"/>
      <sheetData sheetId="27934"/>
      <sheetData sheetId="27935">
        <row r="1">
          <cell r="J1">
            <v>1.7453292519943295E-2</v>
          </cell>
        </row>
      </sheetData>
      <sheetData sheetId="27936">
        <row r="1">
          <cell r="J1">
            <v>1.7453292519943295E-2</v>
          </cell>
        </row>
      </sheetData>
      <sheetData sheetId="27937" refreshError="1"/>
      <sheetData sheetId="27938" refreshError="1"/>
      <sheetData sheetId="27939">
        <row r="1">
          <cell r="J1">
            <v>1.7453292519943295E-2</v>
          </cell>
        </row>
      </sheetData>
      <sheetData sheetId="27940">
        <row r="1">
          <cell r="J1">
            <v>1.7453292519943295E-2</v>
          </cell>
        </row>
      </sheetData>
      <sheetData sheetId="27941">
        <row r="1">
          <cell r="J1">
            <v>1.7453292519943295E-2</v>
          </cell>
        </row>
      </sheetData>
      <sheetData sheetId="27942" refreshError="1"/>
      <sheetData sheetId="27943">
        <row r="1">
          <cell r="J1">
            <v>1.7453292519943295E-2</v>
          </cell>
        </row>
      </sheetData>
      <sheetData sheetId="27944">
        <row r="1">
          <cell r="J1">
            <v>1.7453292519943295E-2</v>
          </cell>
        </row>
      </sheetData>
      <sheetData sheetId="27945" refreshError="1"/>
      <sheetData sheetId="27946" refreshError="1"/>
      <sheetData sheetId="27947">
        <row r="1">
          <cell r="J1">
            <v>1.7453292519943295E-2</v>
          </cell>
        </row>
      </sheetData>
      <sheetData sheetId="27948">
        <row r="1">
          <cell r="J1">
            <v>1.7453292519943295E-2</v>
          </cell>
        </row>
      </sheetData>
      <sheetData sheetId="27949">
        <row r="1">
          <cell r="J1">
            <v>1.7453292519943295E-2</v>
          </cell>
        </row>
      </sheetData>
      <sheetData sheetId="27950" refreshError="1"/>
      <sheetData sheetId="27951" refreshError="1"/>
      <sheetData sheetId="27952" refreshError="1"/>
      <sheetData sheetId="27953">
        <row r="1">
          <cell r="J1">
            <v>1.7453292519943295E-2</v>
          </cell>
        </row>
      </sheetData>
      <sheetData sheetId="27954" refreshError="1"/>
      <sheetData sheetId="27955">
        <row r="1">
          <cell r="J1">
            <v>1.7453292519943295E-2</v>
          </cell>
        </row>
      </sheetData>
      <sheetData sheetId="27956">
        <row r="1">
          <cell r="J1">
            <v>1.7453292519943295E-2</v>
          </cell>
        </row>
      </sheetData>
      <sheetData sheetId="27957"/>
      <sheetData sheetId="27958"/>
      <sheetData sheetId="27959"/>
      <sheetData sheetId="27960"/>
      <sheetData sheetId="27961"/>
      <sheetData sheetId="27962">
        <row r="1">
          <cell r="J1">
            <v>1.7453292519943295E-2</v>
          </cell>
        </row>
      </sheetData>
      <sheetData sheetId="27963"/>
      <sheetData sheetId="27964"/>
      <sheetData sheetId="27965"/>
      <sheetData sheetId="27966"/>
      <sheetData sheetId="27967"/>
      <sheetData sheetId="27968"/>
      <sheetData sheetId="27969"/>
      <sheetData sheetId="27970">
        <row r="1">
          <cell r="J1">
            <v>1.7453292519943295E-2</v>
          </cell>
        </row>
      </sheetData>
      <sheetData sheetId="27971">
        <row r="1">
          <cell r="J1">
            <v>1.7453292519943295E-2</v>
          </cell>
        </row>
      </sheetData>
      <sheetData sheetId="27972">
        <row r="1">
          <cell r="J1">
            <v>1.7453292519943295E-2</v>
          </cell>
        </row>
      </sheetData>
      <sheetData sheetId="27973"/>
      <sheetData sheetId="27974"/>
      <sheetData sheetId="27975"/>
      <sheetData sheetId="27976" refreshError="1"/>
      <sheetData sheetId="27977" refreshError="1"/>
      <sheetData sheetId="27978">
        <row r="1">
          <cell r="J1">
            <v>1.7453292519943295E-2</v>
          </cell>
        </row>
      </sheetData>
      <sheetData sheetId="27979">
        <row r="1">
          <cell r="J1">
            <v>1.7453292519943295E-2</v>
          </cell>
        </row>
      </sheetData>
      <sheetData sheetId="27980">
        <row r="1">
          <cell r="J1">
            <v>1.7453292519943295E-2</v>
          </cell>
        </row>
      </sheetData>
      <sheetData sheetId="27981" refreshError="1"/>
      <sheetData sheetId="27982">
        <row r="1">
          <cell r="J1">
            <v>1.7453292519943295E-2</v>
          </cell>
        </row>
      </sheetData>
      <sheetData sheetId="27983">
        <row r="1">
          <cell r="J1">
            <v>1.7453292519943295E-2</v>
          </cell>
        </row>
      </sheetData>
      <sheetData sheetId="27984" refreshError="1"/>
      <sheetData sheetId="27985" refreshError="1"/>
      <sheetData sheetId="27986" refreshError="1"/>
      <sheetData sheetId="27987"/>
      <sheetData sheetId="27988"/>
      <sheetData sheetId="27989"/>
      <sheetData sheetId="27990"/>
      <sheetData sheetId="27991"/>
      <sheetData sheetId="27992"/>
      <sheetData sheetId="27993"/>
      <sheetData sheetId="27994"/>
      <sheetData sheetId="27995"/>
      <sheetData sheetId="27996"/>
      <sheetData sheetId="27997"/>
      <sheetData sheetId="27998"/>
      <sheetData sheetId="27999"/>
      <sheetData sheetId="28000"/>
      <sheetData sheetId="28001">
        <row r="1">
          <cell r="J1">
            <v>1.7453292519943295E-2</v>
          </cell>
        </row>
      </sheetData>
      <sheetData sheetId="28002">
        <row r="1">
          <cell r="J1">
            <v>1.7453292519943295E-2</v>
          </cell>
        </row>
      </sheetData>
      <sheetData sheetId="28003">
        <row r="1">
          <cell r="J1">
            <v>1.7453292519943295E-2</v>
          </cell>
        </row>
      </sheetData>
      <sheetData sheetId="28004"/>
      <sheetData sheetId="28005"/>
      <sheetData sheetId="28006">
        <row r="1">
          <cell r="J1">
            <v>1.7453292519943295E-2</v>
          </cell>
        </row>
      </sheetData>
      <sheetData sheetId="28007">
        <row r="1">
          <cell r="J1">
            <v>1.7453292519943295E-2</v>
          </cell>
        </row>
      </sheetData>
      <sheetData sheetId="28008">
        <row r="1">
          <cell r="J1">
            <v>1.7453292519943295E-2</v>
          </cell>
        </row>
      </sheetData>
      <sheetData sheetId="28009">
        <row r="1">
          <cell r="J1">
            <v>1.7453292519943295E-2</v>
          </cell>
        </row>
      </sheetData>
      <sheetData sheetId="28010">
        <row r="1">
          <cell r="J1">
            <v>1.7453292519943295E-2</v>
          </cell>
        </row>
      </sheetData>
      <sheetData sheetId="28011" refreshError="1"/>
      <sheetData sheetId="28012" refreshError="1"/>
      <sheetData sheetId="28013" refreshError="1"/>
      <sheetData sheetId="28014">
        <row r="1">
          <cell r="J1">
            <v>1.7453292519943295E-2</v>
          </cell>
        </row>
      </sheetData>
      <sheetData sheetId="28015" refreshError="1"/>
      <sheetData sheetId="28016" refreshError="1"/>
      <sheetData sheetId="28017" refreshError="1"/>
      <sheetData sheetId="28018"/>
      <sheetData sheetId="28019"/>
      <sheetData sheetId="28020"/>
      <sheetData sheetId="28021"/>
      <sheetData sheetId="28022"/>
      <sheetData sheetId="28023"/>
      <sheetData sheetId="28024"/>
      <sheetData sheetId="28025"/>
      <sheetData sheetId="28026"/>
      <sheetData sheetId="28027"/>
      <sheetData sheetId="28028"/>
      <sheetData sheetId="28029"/>
      <sheetData sheetId="28030"/>
      <sheetData sheetId="28031"/>
      <sheetData sheetId="28032">
        <row r="1">
          <cell r="J1">
            <v>1.7453292519943295E-2</v>
          </cell>
        </row>
      </sheetData>
      <sheetData sheetId="28033">
        <row r="1">
          <cell r="J1">
            <v>1.7453292519943295E-2</v>
          </cell>
        </row>
      </sheetData>
      <sheetData sheetId="28034">
        <row r="1">
          <cell r="J1">
            <v>1.7453292519943295E-2</v>
          </cell>
        </row>
      </sheetData>
      <sheetData sheetId="28035">
        <row r="1">
          <cell r="J1">
            <v>1.7453292519943295E-2</v>
          </cell>
        </row>
      </sheetData>
      <sheetData sheetId="28036">
        <row r="1">
          <cell r="J1">
            <v>1.7453292519943295E-2</v>
          </cell>
        </row>
      </sheetData>
      <sheetData sheetId="28037">
        <row r="1">
          <cell r="J1">
            <v>1.7453292519943295E-2</v>
          </cell>
        </row>
      </sheetData>
      <sheetData sheetId="28038">
        <row r="1">
          <cell r="J1">
            <v>1.7453292519943295E-2</v>
          </cell>
        </row>
      </sheetData>
      <sheetData sheetId="28039" refreshError="1"/>
      <sheetData sheetId="28040" refreshError="1"/>
      <sheetData sheetId="28041">
        <row r="1">
          <cell r="J1">
            <v>1.7453292519943295E-2</v>
          </cell>
        </row>
      </sheetData>
      <sheetData sheetId="28042">
        <row r="1">
          <cell r="J1">
            <v>1.7453292519943295E-2</v>
          </cell>
        </row>
      </sheetData>
      <sheetData sheetId="28043" refreshError="1"/>
      <sheetData sheetId="28044">
        <row r="1">
          <cell r="J1">
            <v>1.7453292519943295E-2</v>
          </cell>
        </row>
      </sheetData>
      <sheetData sheetId="28045">
        <row r="1">
          <cell r="J1">
            <v>1.7453292519943295E-2</v>
          </cell>
        </row>
      </sheetData>
      <sheetData sheetId="28046" refreshError="1"/>
      <sheetData sheetId="28047" refreshError="1"/>
      <sheetData sheetId="28048">
        <row r="1">
          <cell r="J1">
            <v>1.7453292519943295E-2</v>
          </cell>
        </row>
      </sheetData>
      <sheetData sheetId="28049">
        <row r="1">
          <cell r="J1">
            <v>1.7453292519943295E-2</v>
          </cell>
        </row>
      </sheetData>
      <sheetData sheetId="28050">
        <row r="1">
          <cell r="J1">
            <v>1.7453292519943295E-2</v>
          </cell>
        </row>
      </sheetData>
      <sheetData sheetId="28051" refreshError="1"/>
      <sheetData sheetId="28052" refreshError="1"/>
      <sheetData sheetId="28053" refreshError="1"/>
      <sheetData sheetId="28054">
        <row r="1">
          <cell r="J1">
            <v>1.7453292519943295E-2</v>
          </cell>
        </row>
      </sheetData>
      <sheetData sheetId="28055" refreshError="1"/>
      <sheetData sheetId="28056">
        <row r="1">
          <cell r="J1">
            <v>1.7453292519943295E-2</v>
          </cell>
        </row>
      </sheetData>
      <sheetData sheetId="28057"/>
      <sheetData sheetId="28058">
        <row r="1">
          <cell r="J1">
            <v>1.7453292519943295E-2</v>
          </cell>
        </row>
      </sheetData>
      <sheetData sheetId="28059"/>
      <sheetData sheetId="28060"/>
      <sheetData sheetId="28061"/>
      <sheetData sheetId="28062"/>
      <sheetData sheetId="28063"/>
      <sheetData sheetId="28064"/>
      <sheetData sheetId="28065"/>
      <sheetData sheetId="28066"/>
      <sheetData sheetId="28067"/>
      <sheetData sheetId="28068"/>
      <sheetData sheetId="28069"/>
      <sheetData sheetId="28070"/>
      <sheetData sheetId="28071">
        <row r="1">
          <cell r="J1">
            <v>1.7453292519943295E-2</v>
          </cell>
        </row>
      </sheetData>
      <sheetData sheetId="28072">
        <row r="1">
          <cell r="J1">
            <v>1.7453292519943295E-2</v>
          </cell>
        </row>
      </sheetData>
      <sheetData sheetId="28073">
        <row r="1">
          <cell r="J1">
            <v>1.7453292519943295E-2</v>
          </cell>
        </row>
      </sheetData>
      <sheetData sheetId="28074">
        <row r="1">
          <cell r="J1">
            <v>1.7453292519943295E-2</v>
          </cell>
        </row>
      </sheetData>
      <sheetData sheetId="28075">
        <row r="1">
          <cell r="J1">
            <v>1.7453292519943295E-2</v>
          </cell>
        </row>
      </sheetData>
      <sheetData sheetId="28076"/>
      <sheetData sheetId="28077">
        <row r="1">
          <cell r="J1">
            <v>1.7453292519943295E-2</v>
          </cell>
        </row>
      </sheetData>
      <sheetData sheetId="28078">
        <row r="1">
          <cell r="J1">
            <v>1.7453292519943295E-2</v>
          </cell>
        </row>
      </sheetData>
      <sheetData sheetId="28079" refreshError="1"/>
      <sheetData sheetId="28080" refreshError="1"/>
      <sheetData sheetId="28081">
        <row r="1">
          <cell r="J1">
            <v>1.7453292519943295E-2</v>
          </cell>
        </row>
      </sheetData>
      <sheetData sheetId="28082">
        <row r="1">
          <cell r="J1">
            <v>1.7453292519943295E-2</v>
          </cell>
        </row>
      </sheetData>
      <sheetData sheetId="28083">
        <row r="1">
          <cell r="J1">
            <v>1.7453292519943295E-2</v>
          </cell>
        </row>
      </sheetData>
      <sheetData sheetId="28084" refreshError="1"/>
      <sheetData sheetId="28085">
        <row r="1">
          <cell r="J1">
            <v>1.7453292519943295E-2</v>
          </cell>
        </row>
      </sheetData>
      <sheetData sheetId="28086">
        <row r="1">
          <cell r="J1">
            <v>1.7453292519943295E-2</v>
          </cell>
        </row>
      </sheetData>
      <sheetData sheetId="28087" refreshError="1"/>
      <sheetData sheetId="28088" refreshError="1"/>
      <sheetData sheetId="28089">
        <row r="1">
          <cell r="J1">
            <v>1.7453292519943295E-2</v>
          </cell>
        </row>
      </sheetData>
      <sheetData sheetId="28090">
        <row r="1">
          <cell r="J1">
            <v>1.7453292519943295E-2</v>
          </cell>
        </row>
      </sheetData>
      <sheetData sheetId="28091">
        <row r="1">
          <cell r="J1">
            <v>1.7453292519943295E-2</v>
          </cell>
        </row>
      </sheetData>
      <sheetData sheetId="28092" refreshError="1"/>
      <sheetData sheetId="28093" refreshError="1"/>
      <sheetData sheetId="28094" refreshError="1"/>
      <sheetData sheetId="28095"/>
      <sheetData sheetId="28096" refreshError="1"/>
      <sheetData sheetId="28097">
        <row r="1">
          <cell r="J1">
            <v>1.7453292519943295E-2</v>
          </cell>
        </row>
      </sheetData>
      <sheetData sheetId="28098"/>
      <sheetData sheetId="28099">
        <row r="1">
          <cell r="J1">
            <v>1.7453292519943295E-2</v>
          </cell>
        </row>
      </sheetData>
      <sheetData sheetId="28100"/>
      <sheetData sheetId="28101"/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>
        <row r="1">
          <cell r="J1">
            <v>1.7453292519943295E-2</v>
          </cell>
        </row>
      </sheetData>
      <sheetData sheetId="28113">
        <row r="1">
          <cell r="J1">
            <v>1.7453292519943295E-2</v>
          </cell>
        </row>
      </sheetData>
      <sheetData sheetId="28114">
        <row r="1">
          <cell r="J1">
            <v>1.7453292519943295E-2</v>
          </cell>
        </row>
      </sheetData>
      <sheetData sheetId="28115">
        <row r="1">
          <cell r="J1">
            <v>1.7453292519943295E-2</v>
          </cell>
        </row>
      </sheetData>
      <sheetData sheetId="28116">
        <row r="1">
          <cell r="J1">
            <v>1.7453292519943295E-2</v>
          </cell>
        </row>
      </sheetData>
      <sheetData sheetId="28117"/>
      <sheetData sheetId="28118">
        <row r="1">
          <cell r="J1">
            <v>1.7453292519943295E-2</v>
          </cell>
        </row>
      </sheetData>
      <sheetData sheetId="28119" refreshError="1"/>
      <sheetData sheetId="28120" refreshError="1"/>
      <sheetData sheetId="28121">
        <row r="1">
          <cell r="J1">
            <v>1.7453292519943295E-2</v>
          </cell>
        </row>
      </sheetData>
      <sheetData sheetId="28122">
        <row r="1">
          <cell r="J1">
            <v>1.7453292519943295E-2</v>
          </cell>
        </row>
      </sheetData>
      <sheetData sheetId="28123" refreshError="1"/>
      <sheetData sheetId="28124">
        <row r="1">
          <cell r="J1">
            <v>1.7453292519943295E-2</v>
          </cell>
        </row>
      </sheetData>
      <sheetData sheetId="28125">
        <row r="1">
          <cell r="J1">
            <v>1.7453292519943295E-2</v>
          </cell>
        </row>
      </sheetData>
      <sheetData sheetId="28126" refreshError="1"/>
      <sheetData sheetId="28127" refreshError="1"/>
      <sheetData sheetId="28128" refreshError="1"/>
      <sheetData sheetId="28129"/>
      <sheetData sheetId="28130"/>
      <sheetData sheetId="28131"/>
      <sheetData sheetId="28132"/>
      <sheetData sheetId="28133"/>
      <sheetData sheetId="28134"/>
      <sheetData sheetId="28135"/>
      <sheetData sheetId="28136"/>
      <sheetData sheetId="28137"/>
      <sheetData sheetId="28138"/>
      <sheetData sheetId="28139"/>
      <sheetData sheetId="28140"/>
      <sheetData sheetId="28141"/>
      <sheetData sheetId="28142"/>
      <sheetData sheetId="28143">
        <row r="1">
          <cell r="J1">
            <v>1.7453292519943295E-2</v>
          </cell>
        </row>
      </sheetData>
      <sheetData sheetId="28144">
        <row r="1">
          <cell r="J1">
            <v>1.7453292519943295E-2</v>
          </cell>
        </row>
      </sheetData>
      <sheetData sheetId="28145">
        <row r="1">
          <cell r="J1">
            <v>1.7453292519943295E-2</v>
          </cell>
        </row>
      </sheetData>
      <sheetData sheetId="28146">
        <row r="1">
          <cell r="J1">
            <v>1.7453292519943295E-2</v>
          </cell>
        </row>
      </sheetData>
      <sheetData sheetId="28147">
        <row r="1">
          <cell r="J1">
            <v>1.7453292519943295E-2</v>
          </cell>
        </row>
      </sheetData>
      <sheetData sheetId="28148"/>
      <sheetData sheetId="28149" refreshError="1"/>
      <sheetData sheetId="28150" refreshError="1"/>
      <sheetData sheetId="28151">
        <row r="1">
          <cell r="J1">
            <v>1.7453292519943295E-2</v>
          </cell>
        </row>
      </sheetData>
      <sheetData sheetId="28152">
        <row r="1">
          <cell r="J1">
            <v>1.7453292519943295E-2</v>
          </cell>
        </row>
      </sheetData>
      <sheetData sheetId="28153" refreshError="1"/>
      <sheetData sheetId="28154">
        <row r="1">
          <cell r="J1">
            <v>1.7453292519943295E-2</v>
          </cell>
        </row>
      </sheetData>
      <sheetData sheetId="28155">
        <row r="1">
          <cell r="J1">
            <v>1.7453292519943295E-2</v>
          </cell>
        </row>
      </sheetData>
      <sheetData sheetId="28156" refreshError="1"/>
      <sheetData sheetId="28157" refreshError="1"/>
      <sheetData sheetId="28158">
        <row r="1">
          <cell r="J1">
            <v>1.7453292519943295E-2</v>
          </cell>
        </row>
      </sheetData>
      <sheetData sheetId="28159">
        <row r="1">
          <cell r="J1">
            <v>1.7453292519943295E-2</v>
          </cell>
        </row>
      </sheetData>
      <sheetData sheetId="28160">
        <row r="1">
          <cell r="J1">
            <v>1.7453292519943295E-2</v>
          </cell>
        </row>
      </sheetData>
      <sheetData sheetId="28161" refreshError="1"/>
      <sheetData sheetId="28162" refreshError="1"/>
      <sheetData sheetId="28163" refreshError="1"/>
      <sheetData sheetId="28164"/>
      <sheetData sheetId="28165" refreshError="1"/>
      <sheetData sheetId="28166">
        <row r="1">
          <cell r="J1">
            <v>1.7453292519943295E-2</v>
          </cell>
        </row>
      </sheetData>
      <sheetData sheetId="28167"/>
      <sheetData sheetId="28168">
        <row r="1">
          <cell r="J1">
            <v>1.7453292519943295E-2</v>
          </cell>
        </row>
      </sheetData>
      <sheetData sheetId="28169"/>
      <sheetData sheetId="28170"/>
      <sheetData sheetId="28171"/>
      <sheetData sheetId="28172"/>
      <sheetData sheetId="28173"/>
      <sheetData sheetId="28174"/>
      <sheetData sheetId="28175"/>
      <sheetData sheetId="28176"/>
      <sheetData sheetId="28177"/>
      <sheetData sheetId="28178"/>
      <sheetData sheetId="28179"/>
      <sheetData sheetId="28180"/>
      <sheetData sheetId="28181">
        <row r="1">
          <cell r="J1">
            <v>1.7453292519943295E-2</v>
          </cell>
        </row>
      </sheetData>
      <sheetData sheetId="28182">
        <row r="1">
          <cell r="J1">
            <v>1.7453292519943295E-2</v>
          </cell>
        </row>
      </sheetData>
      <sheetData sheetId="28183">
        <row r="1">
          <cell r="J1">
            <v>1.7453292519943295E-2</v>
          </cell>
        </row>
      </sheetData>
      <sheetData sheetId="28184">
        <row r="1">
          <cell r="J1">
            <v>1.7453292519943295E-2</v>
          </cell>
        </row>
      </sheetData>
      <sheetData sheetId="28185">
        <row r="1">
          <cell r="J1">
            <v>1.7453292519943295E-2</v>
          </cell>
        </row>
      </sheetData>
      <sheetData sheetId="28186"/>
      <sheetData sheetId="28187">
        <row r="1">
          <cell r="J1">
            <v>1.7453292519943295E-2</v>
          </cell>
        </row>
      </sheetData>
      <sheetData sheetId="28188" refreshError="1"/>
      <sheetData sheetId="28189" refreshError="1"/>
      <sheetData sheetId="28190">
        <row r="1">
          <cell r="J1">
            <v>1.7453292519943295E-2</v>
          </cell>
        </row>
      </sheetData>
      <sheetData sheetId="28191">
        <row r="1">
          <cell r="J1">
            <v>1.7453292519943295E-2</v>
          </cell>
        </row>
      </sheetData>
      <sheetData sheetId="28192">
        <row r="1">
          <cell r="J1">
            <v>1.7453292519943295E-2</v>
          </cell>
        </row>
      </sheetData>
      <sheetData sheetId="28193" refreshError="1"/>
      <sheetData sheetId="28194">
        <row r="1">
          <cell r="J1">
            <v>1.7453292519943295E-2</v>
          </cell>
        </row>
      </sheetData>
      <sheetData sheetId="28195">
        <row r="1">
          <cell r="J1">
            <v>1.7453292519943295E-2</v>
          </cell>
        </row>
      </sheetData>
      <sheetData sheetId="28196" refreshError="1"/>
      <sheetData sheetId="28197" refreshError="1"/>
      <sheetData sheetId="28198">
        <row r="1">
          <cell r="J1">
            <v>1.7453292519943295E-2</v>
          </cell>
        </row>
      </sheetData>
      <sheetData sheetId="28199">
        <row r="1">
          <cell r="J1">
            <v>1.7453292519943295E-2</v>
          </cell>
        </row>
      </sheetData>
      <sheetData sheetId="28200">
        <row r="1">
          <cell r="J1">
            <v>1.7453292519943295E-2</v>
          </cell>
        </row>
      </sheetData>
      <sheetData sheetId="28201" refreshError="1"/>
      <sheetData sheetId="28202" refreshError="1"/>
      <sheetData sheetId="28203" refreshError="1"/>
      <sheetData sheetId="28204"/>
      <sheetData sheetId="28205" refreshError="1"/>
      <sheetData sheetId="28206">
        <row r="1">
          <cell r="J1">
            <v>1.7453292519943295E-2</v>
          </cell>
        </row>
      </sheetData>
      <sheetData sheetId="28207"/>
      <sheetData sheetId="28208">
        <row r="1">
          <cell r="J1">
            <v>1.7453292519943295E-2</v>
          </cell>
        </row>
      </sheetData>
      <sheetData sheetId="28209"/>
      <sheetData sheetId="28210"/>
      <sheetData sheetId="28211"/>
      <sheetData sheetId="28212"/>
      <sheetData sheetId="28213"/>
      <sheetData sheetId="28214"/>
      <sheetData sheetId="28215"/>
      <sheetData sheetId="28216"/>
      <sheetData sheetId="28217"/>
      <sheetData sheetId="28218"/>
      <sheetData sheetId="28219"/>
      <sheetData sheetId="28220"/>
      <sheetData sheetId="28221">
        <row r="1">
          <cell r="J1">
            <v>1.7453292519943295E-2</v>
          </cell>
        </row>
      </sheetData>
      <sheetData sheetId="28222">
        <row r="1">
          <cell r="J1">
            <v>1.7453292519943295E-2</v>
          </cell>
        </row>
      </sheetData>
      <sheetData sheetId="28223">
        <row r="1">
          <cell r="J1">
            <v>1.7453292519943295E-2</v>
          </cell>
        </row>
      </sheetData>
      <sheetData sheetId="28224">
        <row r="1">
          <cell r="J1">
            <v>1.7453292519943295E-2</v>
          </cell>
        </row>
      </sheetData>
      <sheetData sheetId="28225">
        <row r="1">
          <cell r="J1">
            <v>1.7453292519943295E-2</v>
          </cell>
        </row>
      </sheetData>
      <sheetData sheetId="28226"/>
      <sheetData sheetId="28227">
        <row r="1">
          <cell r="J1">
            <v>1.7453292519943295E-2</v>
          </cell>
        </row>
      </sheetData>
      <sheetData sheetId="28228" refreshError="1"/>
      <sheetData sheetId="28229">
        <row r="1">
          <cell r="J1">
            <v>1.7453292519943295E-2</v>
          </cell>
        </row>
      </sheetData>
      <sheetData sheetId="28230">
        <row r="1">
          <cell r="J1">
            <v>1.7453292519943295E-2</v>
          </cell>
        </row>
      </sheetData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>
        <row r="1">
          <cell r="J1">
            <v>1.7453292519943295E-2</v>
          </cell>
        </row>
      </sheetData>
      <sheetData sheetId="28238">
        <row r="1">
          <cell r="J1">
            <v>1.7453292519943295E-2</v>
          </cell>
        </row>
      </sheetData>
      <sheetData sheetId="28239">
        <row r="1">
          <cell r="J1">
            <v>1.7453292519943295E-2</v>
          </cell>
        </row>
      </sheetData>
      <sheetData sheetId="28240" refreshError="1"/>
      <sheetData sheetId="28241">
        <row r="1">
          <cell r="J1">
            <v>1.7453292519943295E-2</v>
          </cell>
        </row>
      </sheetData>
      <sheetData sheetId="28242" refreshError="1"/>
      <sheetData sheetId="28243" refreshError="1"/>
      <sheetData sheetId="28244">
        <row r="1">
          <cell r="J1">
            <v>1.7453292519943295E-2</v>
          </cell>
        </row>
      </sheetData>
      <sheetData sheetId="28245">
        <row r="1">
          <cell r="J1">
            <v>1.7453292519943295E-2</v>
          </cell>
        </row>
      </sheetData>
      <sheetData sheetId="28246"/>
      <sheetData sheetId="28247"/>
      <sheetData sheetId="28248"/>
      <sheetData sheetId="28249"/>
      <sheetData sheetId="28250"/>
      <sheetData sheetId="28251"/>
      <sheetData sheetId="28252"/>
      <sheetData sheetId="28253"/>
      <sheetData sheetId="28254"/>
      <sheetData sheetId="28255"/>
      <sheetData sheetId="28256"/>
      <sheetData sheetId="28257"/>
      <sheetData sheetId="28258"/>
      <sheetData sheetId="28259"/>
      <sheetData sheetId="28260">
        <row r="1">
          <cell r="J1">
            <v>1.7453292519943295E-2</v>
          </cell>
        </row>
      </sheetData>
      <sheetData sheetId="28261">
        <row r="1">
          <cell r="J1">
            <v>1.7453292519943295E-2</v>
          </cell>
        </row>
      </sheetData>
      <sheetData sheetId="28262">
        <row r="1">
          <cell r="J1">
            <v>1.7453292519943295E-2</v>
          </cell>
        </row>
      </sheetData>
      <sheetData sheetId="28263">
        <row r="1">
          <cell r="J1">
            <v>1.7453292519943295E-2</v>
          </cell>
        </row>
      </sheetData>
      <sheetData sheetId="28264"/>
      <sheetData sheetId="28265"/>
      <sheetData sheetId="28266"/>
      <sheetData sheetId="28267" refreshError="1"/>
      <sheetData sheetId="28268">
        <row r="1">
          <cell r="J1">
            <v>1.7453292519943295E-2</v>
          </cell>
        </row>
      </sheetData>
      <sheetData sheetId="28269">
        <row r="1">
          <cell r="J1">
            <v>1.7453292519943295E-2</v>
          </cell>
        </row>
      </sheetData>
      <sheetData sheetId="28270">
        <row r="1">
          <cell r="J1">
            <v>1.7453292519943295E-2</v>
          </cell>
        </row>
      </sheetData>
      <sheetData sheetId="28271" refreshError="1"/>
      <sheetData sheetId="28272">
        <row r="1">
          <cell r="J1">
            <v>1.7453292519943295E-2</v>
          </cell>
        </row>
      </sheetData>
      <sheetData sheetId="28273">
        <row r="1">
          <cell r="J1">
            <v>1.7453292519943295E-2</v>
          </cell>
        </row>
      </sheetData>
      <sheetData sheetId="28274" refreshError="1"/>
      <sheetData sheetId="28275">
        <row r="1">
          <cell r="J1">
            <v>1.7453292519943295E-2</v>
          </cell>
        </row>
      </sheetData>
      <sheetData sheetId="28276">
        <row r="1">
          <cell r="J1">
            <v>1.7453292519943295E-2</v>
          </cell>
        </row>
      </sheetData>
      <sheetData sheetId="28277" refreshError="1"/>
      <sheetData sheetId="28278">
        <row r="1">
          <cell r="J1">
            <v>1.7453292519943295E-2</v>
          </cell>
        </row>
      </sheetData>
      <sheetData sheetId="28279">
        <row r="1">
          <cell r="J1">
            <v>1.7453292519943295E-2</v>
          </cell>
        </row>
      </sheetData>
      <sheetData sheetId="28280">
        <row r="1">
          <cell r="J1">
            <v>1.7453292519943295E-2</v>
          </cell>
        </row>
      </sheetData>
      <sheetData sheetId="28281" refreshError="1"/>
      <sheetData sheetId="28282"/>
      <sheetData sheetId="28283" refreshError="1"/>
      <sheetData sheetId="28284">
        <row r="1">
          <cell r="J1">
            <v>1.7453292519943295E-2</v>
          </cell>
        </row>
      </sheetData>
      <sheetData sheetId="28285">
        <row r="1">
          <cell r="J1">
            <v>1.7453292519943295E-2</v>
          </cell>
        </row>
      </sheetData>
      <sheetData sheetId="28286" refreshError="1"/>
      <sheetData sheetId="28287" refreshError="1"/>
      <sheetData sheetId="28288">
        <row r="1">
          <cell r="J1">
            <v>1.7453292519943295E-2</v>
          </cell>
        </row>
      </sheetData>
      <sheetData sheetId="28289">
        <row r="1">
          <cell r="J1">
            <v>1.7453292519943295E-2</v>
          </cell>
        </row>
      </sheetData>
      <sheetData sheetId="28290" refreshError="1"/>
      <sheetData sheetId="28291">
        <row r="1">
          <cell r="J1">
            <v>1.7453292519943295E-2</v>
          </cell>
        </row>
      </sheetData>
      <sheetData sheetId="28292">
        <row r="1">
          <cell r="J1">
            <v>1.7453292519943295E-2</v>
          </cell>
        </row>
      </sheetData>
      <sheetData sheetId="28293"/>
      <sheetData sheetId="28294" refreshError="1"/>
      <sheetData sheetId="28295" refreshError="1"/>
      <sheetData sheetId="28296"/>
      <sheetData sheetId="28297"/>
      <sheetData sheetId="28298"/>
      <sheetData sheetId="28299"/>
      <sheetData sheetId="28300"/>
      <sheetData sheetId="28301"/>
      <sheetData sheetId="28302"/>
      <sheetData sheetId="28303"/>
      <sheetData sheetId="28304"/>
      <sheetData sheetId="28305"/>
      <sheetData sheetId="28306"/>
      <sheetData sheetId="28307"/>
      <sheetData sheetId="28308"/>
      <sheetData sheetId="28309"/>
      <sheetData sheetId="28310">
        <row r="1">
          <cell r="J1">
            <v>1.7453292519943295E-2</v>
          </cell>
        </row>
      </sheetData>
      <sheetData sheetId="28311">
        <row r="1">
          <cell r="J1">
            <v>1.7453292519943295E-2</v>
          </cell>
        </row>
      </sheetData>
      <sheetData sheetId="28312">
        <row r="1">
          <cell r="J1">
            <v>1.7453292519943295E-2</v>
          </cell>
        </row>
      </sheetData>
      <sheetData sheetId="28313"/>
      <sheetData sheetId="28314"/>
      <sheetData sheetId="28315"/>
      <sheetData sheetId="28316" refreshError="1"/>
      <sheetData sheetId="28317" refreshError="1"/>
      <sheetData sheetId="28318"/>
      <sheetData sheetId="28319"/>
      <sheetData sheetId="28320"/>
      <sheetData sheetId="28321"/>
      <sheetData sheetId="28322"/>
      <sheetData sheetId="28323"/>
      <sheetData sheetId="28324"/>
      <sheetData sheetId="28325"/>
      <sheetData sheetId="28326"/>
      <sheetData sheetId="28327"/>
      <sheetData sheetId="28328"/>
      <sheetData sheetId="28329"/>
      <sheetData sheetId="28330"/>
      <sheetData sheetId="28331"/>
      <sheetData sheetId="28332">
        <row r="1">
          <cell r="J1">
            <v>1.7453292519943295E-2</v>
          </cell>
        </row>
      </sheetData>
      <sheetData sheetId="28333">
        <row r="1">
          <cell r="J1">
            <v>1.7453292519943295E-2</v>
          </cell>
        </row>
      </sheetData>
      <sheetData sheetId="28334">
        <row r="1">
          <cell r="J1">
            <v>1.7453292519943295E-2</v>
          </cell>
        </row>
      </sheetData>
      <sheetData sheetId="28335"/>
      <sheetData sheetId="28336"/>
      <sheetData sheetId="28337"/>
      <sheetData sheetId="28338">
        <row r="1">
          <cell r="J1">
            <v>1.7453292519943295E-2</v>
          </cell>
        </row>
      </sheetData>
      <sheetData sheetId="28339" refreshError="1"/>
      <sheetData sheetId="28340">
        <row r="1">
          <cell r="J1">
            <v>1.7453292519943295E-2</v>
          </cell>
        </row>
      </sheetData>
      <sheetData sheetId="28341">
        <row r="1">
          <cell r="J1">
            <v>1.7453292519943295E-2</v>
          </cell>
        </row>
      </sheetData>
      <sheetData sheetId="28342">
        <row r="1">
          <cell r="J1">
            <v>1.7453292519943295E-2</v>
          </cell>
        </row>
      </sheetData>
      <sheetData sheetId="28343" refreshError="1"/>
      <sheetData sheetId="28344"/>
      <sheetData sheetId="28345"/>
      <sheetData sheetId="28346">
        <row r="1">
          <cell r="J1">
            <v>1.7453292519943295E-2</v>
          </cell>
        </row>
      </sheetData>
      <sheetData sheetId="28347">
        <row r="1">
          <cell r="J1">
            <v>1.7453292519943295E-2</v>
          </cell>
        </row>
      </sheetData>
      <sheetData sheetId="28348">
        <row r="1">
          <cell r="J1">
            <v>1.7453292519943295E-2</v>
          </cell>
        </row>
      </sheetData>
      <sheetData sheetId="28349">
        <row r="1">
          <cell r="J1">
            <v>1.7453292519943295E-2</v>
          </cell>
        </row>
      </sheetData>
      <sheetData sheetId="28350" refreshError="1"/>
      <sheetData sheetId="28351">
        <row r="1">
          <cell r="J1">
            <v>1.7453292519943295E-2</v>
          </cell>
        </row>
      </sheetData>
      <sheetData sheetId="28352" refreshError="1"/>
      <sheetData sheetId="28353" refreshError="1"/>
      <sheetData sheetId="28354" refreshError="1"/>
      <sheetData sheetId="28355"/>
      <sheetData sheetId="28356" refreshError="1"/>
      <sheetData sheetId="28357">
        <row r="1">
          <cell r="J1">
            <v>1.7453292519943295E-2</v>
          </cell>
        </row>
      </sheetData>
      <sheetData sheetId="28358"/>
      <sheetData sheetId="28359"/>
      <sheetData sheetId="28360"/>
      <sheetData sheetId="28361"/>
      <sheetData sheetId="28362"/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>
        <row r="1">
          <cell r="J1">
            <v>1.7453292519943295E-2</v>
          </cell>
        </row>
      </sheetData>
      <sheetData sheetId="28373">
        <row r="1">
          <cell r="J1">
            <v>1.7453292519943295E-2</v>
          </cell>
        </row>
      </sheetData>
      <sheetData sheetId="28374">
        <row r="1">
          <cell r="J1">
            <v>1.7453292519943295E-2</v>
          </cell>
        </row>
      </sheetData>
      <sheetData sheetId="28375"/>
      <sheetData sheetId="28376"/>
      <sheetData sheetId="28377"/>
      <sheetData sheetId="28378" refreshError="1"/>
      <sheetData sheetId="28379" refreshError="1"/>
      <sheetData sheetId="28380"/>
      <sheetData sheetId="28381"/>
      <sheetData sheetId="28382"/>
      <sheetData sheetId="28383"/>
      <sheetData sheetId="28384"/>
      <sheetData sheetId="28385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>
        <row r="1">
          <cell r="J1">
            <v>1.7453292519943295E-2</v>
          </cell>
        </row>
      </sheetData>
      <sheetData sheetId="28395">
        <row r="1">
          <cell r="J1">
            <v>1.7453292519943295E-2</v>
          </cell>
        </row>
      </sheetData>
      <sheetData sheetId="28396">
        <row r="1">
          <cell r="J1">
            <v>1.7453292519943295E-2</v>
          </cell>
        </row>
      </sheetData>
      <sheetData sheetId="28397"/>
      <sheetData sheetId="28398"/>
      <sheetData sheetId="28399"/>
      <sheetData sheetId="28400" refreshError="1"/>
      <sheetData sheetId="28401" refreshError="1"/>
      <sheetData sheetId="28402"/>
      <sheetData sheetId="28403"/>
      <sheetData sheetId="28404"/>
      <sheetData sheetId="28405"/>
      <sheetData sheetId="28406"/>
      <sheetData sheetId="28407"/>
      <sheetData sheetId="28408"/>
      <sheetData sheetId="28409"/>
      <sheetData sheetId="28410"/>
      <sheetData sheetId="28411"/>
      <sheetData sheetId="28412"/>
      <sheetData sheetId="28413"/>
      <sheetData sheetId="28414"/>
      <sheetData sheetId="28415"/>
      <sheetData sheetId="28416">
        <row r="1">
          <cell r="J1">
            <v>1.7453292519943295E-2</v>
          </cell>
        </row>
      </sheetData>
      <sheetData sheetId="28417">
        <row r="1">
          <cell r="J1">
            <v>1.7453292519943295E-2</v>
          </cell>
        </row>
      </sheetData>
      <sheetData sheetId="28418">
        <row r="1">
          <cell r="J1">
            <v>1.7453292519943295E-2</v>
          </cell>
        </row>
      </sheetData>
      <sheetData sheetId="28419"/>
      <sheetData sheetId="28420"/>
      <sheetData sheetId="28421"/>
      <sheetData sheetId="28422" refreshError="1"/>
      <sheetData sheetId="28423" refreshError="1"/>
      <sheetData sheetId="28424">
        <row r="1">
          <cell r="J1">
            <v>1.7453292519943295E-2</v>
          </cell>
        </row>
      </sheetData>
      <sheetData sheetId="28425" refreshError="1"/>
      <sheetData sheetId="28426" refreshError="1"/>
      <sheetData sheetId="28427" refreshError="1"/>
      <sheetData sheetId="28428"/>
      <sheetData sheetId="28429">
        <row r="1">
          <cell r="J1">
            <v>1.7453292519943295E-2</v>
          </cell>
        </row>
      </sheetData>
      <sheetData sheetId="28430" refreshError="1"/>
      <sheetData sheetId="28431" refreshError="1"/>
      <sheetData sheetId="28432" refreshError="1"/>
      <sheetData sheetId="28433" refreshError="1"/>
      <sheetData sheetId="28434">
        <row r="1">
          <cell r="J1">
            <v>1.7453292519943295E-2</v>
          </cell>
        </row>
      </sheetData>
      <sheetData sheetId="28435">
        <row r="1">
          <cell r="J1">
            <v>1.7453292519943295E-2</v>
          </cell>
        </row>
      </sheetData>
      <sheetData sheetId="28436" refreshError="1"/>
      <sheetData sheetId="28437">
        <row r="1">
          <cell r="J1">
            <v>1.7453292519943295E-2</v>
          </cell>
        </row>
      </sheetData>
      <sheetData sheetId="28438">
        <row r="1">
          <cell r="J1">
            <v>1.7453292519943295E-2</v>
          </cell>
        </row>
      </sheetData>
      <sheetData sheetId="28439">
        <row r="1">
          <cell r="J1">
            <v>1.7453292519943295E-2</v>
          </cell>
        </row>
      </sheetData>
      <sheetData sheetId="28440">
        <row r="1">
          <cell r="J1">
            <v>1.7453292519943295E-2</v>
          </cell>
        </row>
      </sheetData>
      <sheetData sheetId="28441"/>
      <sheetData sheetId="28442"/>
      <sheetData sheetId="28443"/>
      <sheetData sheetId="28444"/>
      <sheetData sheetId="28445"/>
      <sheetData sheetId="28446"/>
      <sheetData sheetId="28447"/>
      <sheetData sheetId="28448"/>
      <sheetData sheetId="28449"/>
      <sheetData sheetId="28450"/>
      <sheetData sheetId="28451"/>
      <sheetData sheetId="28452"/>
      <sheetData sheetId="28453"/>
      <sheetData sheetId="28454"/>
      <sheetData sheetId="28455">
        <row r="1">
          <cell r="J1">
            <v>1.7453292519943295E-2</v>
          </cell>
        </row>
      </sheetData>
      <sheetData sheetId="28456">
        <row r="1">
          <cell r="J1">
            <v>1.7453292519943295E-2</v>
          </cell>
        </row>
      </sheetData>
      <sheetData sheetId="28457">
        <row r="1">
          <cell r="J1">
            <v>1.7453292519943295E-2</v>
          </cell>
        </row>
      </sheetData>
      <sheetData sheetId="28458">
        <row r="1">
          <cell r="J1">
            <v>1.7453292519943295E-2</v>
          </cell>
        </row>
      </sheetData>
      <sheetData sheetId="28459"/>
      <sheetData sheetId="28460"/>
      <sheetData sheetId="28461"/>
      <sheetData sheetId="28462" refreshError="1"/>
      <sheetData sheetId="28463">
        <row r="1">
          <cell r="J1">
            <v>1.7453292519943295E-2</v>
          </cell>
        </row>
      </sheetData>
      <sheetData sheetId="28464">
        <row r="1">
          <cell r="J1">
            <v>1.7453292519943295E-2</v>
          </cell>
        </row>
      </sheetData>
      <sheetData sheetId="28465" refreshError="1"/>
      <sheetData sheetId="28466" refreshError="1"/>
      <sheetData sheetId="28467" refreshError="1"/>
      <sheetData sheetId="28468">
        <row r="1">
          <cell r="J1">
            <v>1.7453292519943295E-2</v>
          </cell>
        </row>
      </sheetData>
      <sheetData sheetId="28469">
        <row r="1">
          <cell r="J1">
            <v>1.7453292519943295E-2</v>
          </cell>
        </row>
      </sheetData>
      <sheetData sheetId="28470" refreshError="1"/>
      <sheetData sheetId="28471" refreshError="1"/>
      <sheetData sheetId="28472" refreshError="1"/>
      <sheetData sheetId="28473"/>
      <sheetData sheetId="28474"/>
      <sheetData sheetId="28475"/>
      <sheetData sheetId="28476"/>
      <sheetData sheetId="28477"/>
      <sheetData sheetId="28478"/>
      <sheetData sheetId="28479"/>
      <sheetData sheetId="28480"/>
      <sheetData sheetId="28481"/>
      <sheetData sheetId="28482"/>
      <sheetData sheetId="28483"/>
      <sheetData sheetId="28484"/>
      <sheetData sheetId="28485"/>
      <sheetData sheetId="28486"/>
      <sheetData sheetId="28487"/>
      <sheetData sheetId="28488"/>
      <sheetData sheetId="28489">
        <row r="1">
          <cell r="J1">
            <v>1.7453292519943295E-2</v>
          </cell>
        </row>
      </sheetData>
      <sheetData sheetId="28490">
        <row r="1">
          <cell r="J1">
            <v>1.7453292519943295E-2</v>
          </cell>
        </row>
      </sheetData>
      <sheetData sheetId="28491">
        <row r="1">
          <cell r="J1">
            <v>1.7453292519943295E-2</v>
          </cell>
        </row>
      </sheetData>
      <sheetData sheetId="28492"/>
      <sheetData sheetId="28493"/>
      <sheetData sheetId="28494"/>
      <sheetData sheetId="28495" refreshError="1"/>
      <sheetData sheetId="28496">
        <row r="1">
          <cell r="J1">
            <v>1.7453292519943295E-2</v>
          </cell>
        </row>
      </sheetData>
      <sheetData sheetId="28497">
        <row r="1">
          <cell r="J1">
            <v>1.7453292519943295E-2</v>
          </cell>
        </row>
      </sheetData>
      <sheetData sheetId="28498" refreshError="1"/>
      <sheetData sheetId="28499" refreshError="1"/>
      <sheetData sheetId="28500" refreshError="1"/>
      <sheetData sheetId="28501">
        <row r="1">
          <cell r="J1">
            <v>1.7453292519943295E-2</v>
          </cell>
        </row>
      </sheetData>
      <sheetData sheetId="28502" refreshError="1"/>
      <sheetData sheetId="28503" refreshError="1"/>
      <sheetData sheetId="28504"/>
      <sheetData sheetId="28505"/>
      <sheetData sheetId="28506"/>
      <sheetData sheetId="28507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/>
      <sheetData sheetId="28517"/>
      <sheetData sheetId="28518">
        <row r="1">
          <cell r="J1">
            <v>1.7453292519943295E-2</v>
          </cell>
        </row>
      </sheetData>
      <sheetData sheetId="28519">
        <row r="1">
          <cell r="J1">
            <v>1.7453292519943295E-2</v>
          </cell>
        </row>
      </sheetData>
      <sheetData sheetId="28520">
        <row r="1">
          <cell r="J1">
            <v>1.7453292519943295E-2</v>
          </cell>
        </row>
      </sheetData>
      <sheetData sheetId="28521"/>
      <sheetData sheetId="28522"/>
      <sheetData sheetId="28523"/>
      <sheetData sheetId="28524"/>
      <sheetData sheetId="28525"/>
      <sheetData sheetId="28526">
        <row r="1">
          <cell r="J1">
            <v>1.7453292519943295E-2</v>
          </cell>
        </row>
      </sheetData>
      <sheetData sheetId="28527" refreshError="1"/>
      <sheetData sheetId="28528" refreshError="1"/>
      <sheetData sheetId="28529" refreshError="1"/>
      <sheetData sheetId="28530" refreshError="1"/>
      <sheetData sheetId="28531">
        <row r="1">
          <cell r="J1">
            <v>1.7453292519943295E-2</v>
          </cell>
        </row>
      </sheetData>
      <sheetData sheetId="28532">
        <row r="1">
          <cell r="J1">
            <v>1.7453292519943295E-2</v>
          </cell>
        </row>
      </sheetData>
      <sheetData sheetId="28533" refreshError="1"/>
      <sheetData sheetId="28534"/>
      <sheetData sheetId="28535"/>
      <sheetData sheetId="28536"/>
      <sheetData sheetId="28537"/>
      <sheetData sheetId="28538"/>
      <sheetData sheetId="28539"/>
      <sheetData sheetId="28540"/>
      <sheetData sheetId="28541"/>
      <sheetData sheetId="28542"/>
      <sheetData sheetId="28543"/>
      <sheetData sheetId="28544"/>
      <sheetData sheetId="28545"/>
      <sheetData sheetId="28546"/>
      <sheetData sheetId="28547"/>
      <sheetData sheetId="28548">
        <row r="1">
          <cell r="J1">
            <v>1.7453292519943295E-2</v>
          </cell>
        </row>
      </sheetData>
      <sheetData sheetId="28549">
        <row r="1">
          <cell r="J1">
            <v>1.7453292519943295E-2</v>
          </cell>
        </row>
      </sheetData>
      <sheetData sheetId="28550">
        <row r="1">
          <cell r="J1">
            <v>1.7453292519943295E-2</v>
          </cell>
        </row>
      </sheetData>
      <sheetData sheetId="28551"/>
      <sheetData sheetId="28552"/>
      <sheetData sheetId="28553"/>
      <sheetData sheetId="28554">
        <row r="1">
          <cell r="J1">
            <v>1.7453292519943295E-2</v>
          </cell>
        </row>
      </sheetData>
      <sheetData sheetId="28555">
        <row r="1">
          <cell r="J1">
            <v>1.7453292519943295E-2</v>
          </cell>
        </row>
      </sheetData>
      <sheetData sheetId="28556" refreshError="1"/>
      <sheetData sheetId="28557"/>
      <sheetData sheetId="28558" refreshError="1"/>
      <sheetData sheetId="28559" refreshError="1"/>
      <sheetData sheetId="28560">
        <row r="1">
          <cell r="J1">
            <v>1.7453292519943295E-2</v>
          </cell>
        </row>
      </sheetData>
      <sheetData sheetId="28561">
        <row r="1">
          <cell r="J1">
            <v>1.7453292519943295E-2</v>
          </cell>
        </row>
      </sheetData>
      <sheetData sheetId="28562">
        <row r="1">
          <cell r="J1">
            <v>1.7453292519943295E-2</v>
          </cell>
        </row>
      </sheetData>
      <sheetData sheetId="28563" refreshError="1"/>
      <sheetData sheetId="28564">
        <row r="1">
          <cell r="J1">
            <v>1.7453292519943295E-2</v>
          </cell>
        </row>
      </sheetData>
      <sheetData sheetId="28565">
        <row r="1">
          <cell r="J1">
            <v>1.7453292519943295E-2</v>
          </cell>
        </row>
      </sheetData>
      <sheetData sheetId="28566" refreshError="1"/>
      <sheetData sheetId="28567" refreshError="1"/>
      <sheetData sheetId="28568"/>
      <sheetData sheetId="28569" refreshError="1"/>
      <sheetData sheetId="28570">
        <row r="1">
          <cell r="J1">
            <v>1.7453292519943295E-2</v>
          </cell>
        </row>
      </sheetData>
      <sheetData sheetId="28571" refreshError="1"/>
      <sheetData sheetId="28572">
        <row r="1">
          <cell r="J1">
            <v>1.7453292519943295E-2</v>
          </cell>
        </row>
      </sheetData>
      <sheetData sheetId="28573" refreshError="1"/>
      <sheetData sheetId="28574">
        <row r="1">
          <cell r="J1">
            <v>1.7453292519943295E-2</v>
          </cell>
        </row>
      </sheetData>
      <sheetData sheetId="28575">
        <row r="1">
          <cell r="J1">
            <v>1.7453292519943295E-2</v>
          </cell>
        </row>
      </sheetData>
      <sheetData sheetId="28576">
        <row r="1">
          <cell r="J1">
            <v>1.7453292519943295E-2</v>
          </cell>
        </row>
      </sheetData>
      <sheetData sheetId="28577" refreshError="1"/>
      <sheetData sheetId="28578">
        <row r="1">
          <cell r="J1">
            <v>1.7453292519943295E-2</v>
          </cell>
        </row>
      </sheetData>
      <sheetData sheetId="28579" refreshError="1"/>
      <sheetData sheetId="28580" refreshError="1"/>
      <sheetData sheetId="28581">
        <row r="1">
          <cell r="J1">
            <v>1.7453292519943295E-2</v>
          </cell>
        </row>
      </sheetData>
      <sheetData sheetId="28582"/>
      <sheetData sheetId="28583"/>
      <sheetData sheetId="28584"/>
      <sheetData sheetId="28585"/>
      <sheetData sheetId="28586"/>
      <sheetData sheetId="28587"/>
      <sheetData sheetId="28588"/>
      <sheetData sheetId="28589"/>
      <sheetData sheetId="28590"/>
      <sheetData sheetId="28591"/>
      <sheetData sheetId="28592"/>
      <sheetData sheetId="28593"/>
      <sheetData sheetId="28594"/>
      <sheetData sheetId="28595"/>
      <sheetData sheetId="28596">
        <row r="1">
          <cell r="J1">
            <v>1.7453292519943295E-2</v>
          </cell>
        </row>
      </sheetData>
      <sheetData sheetId="28597">
        <row r="1">
          <cell r="J1">
            <v>1.7453292519943295E-2</v>
          </cell>
        </row>
      </sheetData>
      <sheetData sheetId="28598">
        <row r="1">
          <cell r="J1">
            <v>1.7453292519943295E-2</v>
          </cell>
        </row>
      </sheetData>
      <sheetData sheetId="28599">
        <row r="1">
          <cell r="J1">
            <v>1.7453292519943295E-2</v>
          </cell>
        </row>
      </sheetData>
      <sheetData sheetId="28600"/>
      <sheetData sheetId="28601"/>
      <sheetData sheetId="28602"/>
      <sheetData sheetId="28603" refreshError="1"/>
      <sheetData sheetId="28604" refreshError="1"/>
      <sheetData sheetId="28605">
        <row r="1">
          <cell r="J1">
            <v>1.7453292519943295E-2</v>
          </cell>
        </row>
      </sheetData>
      <sheetData sheetId="28606" refreshError="1"/>
      <sheetData sheetId="28607">
        <row r="1">
          <cell r="J1">
            <v>1.7453292519943295E-2</v>
          </cell>
        </row>
      </sheetData>
      <sheetData sheetId="28608" refreshError="1"/>
      <sheetData sheetId="28609" refreshError="1"/>
      <sheetData sheetId="28610">
        <row r="1">
          <cell r="J1">
            <v>1.7453292519943295E-2</v>
          </cell>
        </row>
      </sheetData>
      <sheetData sheetId="28611">
        <row r="1">
          <cell r="J1">
            <v>1.7453292519943295E-2</v>
          </cell>
        </row>
      </sheetData>
      <sheetData sheetId="28612">
        <row r="1">
          <cell r="J1">
            <v>1.7453292519943295E-2</v>
          </cell>
        </row>
      </sheetData>
      <sheetData sheetId="28613" refreshError="1"/>
      <sheetData sheetId="28614">
        <row r="1">
          <cell r="J1">
            <v>1.7453292519943295E-2</v>
          </cell>
        </row>
      </sheetData>
      <sheetData sheetId="28615">
        <row r="1">
          <cell r="J1">
            <v>1.7453292519943295E-2</v>
          </cell>
        </row>
      </sheetData>
      <sheetData sheetId="28616" refreshError="1"/>
      <sheetData sheetId="28617" refreshError="1"/>
      <sheetData sheetId="28618" refreshError="1"/>
      <sheetData sheetId="28619">
        <row r="1">
          <cell r="J1">
            <v>1.7453292519943295E-2</v>
          </cell>
        </row>
      </sheetData>
      <sheetData sheetId="28620"/>
      <sheetData sheetId="28621">
        <row r="1">
          <cell r="J1">
            <v>1.7453292519943295E-2</v>
          </cell>
        </row>
      </sheetData>
      <sheetData sheetId="28622"/>
      <sheetData sheetId="28623"/>
      <sheetData sheetId="28624"/>
      <sheetData sheetId="28625"/>
      <sheetData sheetId="28626"/>
      <sheetData sheetId="28627"/>
      <sheetData sheetId="28628"/>
      <sheetData sheetId="28629"/>
      <sheetData sheetId="28630"/>
      <sheetData sheetId="28631"/>
      <sheetData sheetId="28632"/>
      <sheetData sheetId="28633"/>
      <sheetData sheetId="28634"/>
      <sheetData sheetId="28635"/>
      <sheetData sheetId="28636" refreshError="1"/>
      <sheetData sheetId="28637">
        <row r="1">
          <cell r="J1">
            <v>1.7453292519943295E-2</v>
          </cell>
        </row>
      </sheetData>
      <sheetData sheetId="28638">
        <row r="1">
          <cell r="J1">
            <v>1.7453292519943295E-2</v>
          </cell>
        </row>
      </sheetData>
      <sheetData sheetId="28639">
        <row r="1">
          <cell r="J1">
            <v>1.7453292519943295E-2</v>
          </cell>
        </row>
      </sheetData>
      <sheetData sheetId="28640"/>
      <sheetData sheetId="28641"/>
      <sheetData sheetId="28642"/>
      <sheetData sheetId="28643"/>
      <sheetData sheetId="28644" refreshError="1"/>
      <sheetData sheetId="28645" refreshError="1"/>
      <sheetData sheetId="28646">
        <row r="1">
          <cell r="J1">
            <v>1.7453292519943295E-2</v>
          </cell>
        </row>
      </sheetData>
      <sheetData sheetId="28647" refreshError="1"/>
      <sheetData sheetId="28648">
        <row r="1">
          <cell r="J1">
            <v>1.7453292519943295E-2</v>
          </cell>
        </row>
      </sheetData>
      <sheetData sheetId="28649">
        <row r="1">
          <cell r="J1">
            <v>1.7453292519943295E-2</v>
          </cell>
        </row>
      </sheetData>
      <sheetData sheetId="28650" refreshError="1"/>
      <sheetData sheetId="28651" refreshError="1"/>
      <sheetData sheetId="28652" refreshError="1"/>
      <sheetData sheetId="28653"/>
      <sheetData sheetId="28654"/>
      <sheetData sheetId="28655"/>
      <sheetData sheetId="28656"/>
      <sheetData sheetId="28657"/>
      <sheetData sheetId="28658"/>
      <sheetData sheetId="28659"/>
      <sheetData sheetId="28660"/>
      <sheetData sheetId="28661"/>
      <sheetData sheetId="28662"/>
      <sheetData sheetId="28663"/>
      <sheetData sheetId="28664"/>
      <sheetData sheetId="28665"/>
      <sheetData sheetId="28666"/>
      <sheetData sheetId="28667">
        <row r="1">
          <cell r="J1">
            <v>1.7453292519943295E-2</v>
          </cell>
        </row>
      </sheetData>
      <sheetData sheetId="28668">
        <row r="1">
          <cell r="J1">
            <v>1.7453292519943295E-2</v>
          </cell>
        </row>
      </sheetData>
      <sheetData sheetId="28669">
        <row r="1">
          <cell r="J1">
            <v>1.7453292519943295E-2</v>
          </cell>
        </row>
      </sheetData>
      <sheetData sheetId="28670">
        <row r="1">
          <cell r="J1">
            <v>1.7453292519943295E-2</v>
          </cell>
        </row>
      </sheetData>
      <sheetData sheetId="28671"/>
      <sheetData sheetId="28672"/>
      <sheetData sheetId="28673"/>
      <sheetData sheetId="28674">
        <row r="1">
          <cell r="J1">
            <v>1.7453292519943295E-2</v>
          </cell>
        </row>
      </sheetData>
      <sheetData sheetId="28675" refreshError="1"/>
      <sheetData sheetId="28676" refreshError="1"/>
      <sheetData sheetId="28677">
        <row r="1">
          <cell r="J1">
            <v>1.7453292519943295E-2</v>
          </cell>
        </row>
      </sheetData>
      <sheetData sheetId="28678">
        <row r="1">
          <cell r="J1">
            <v>1.7453292519943295E-2</v>
          </cell>
        </row>
      </sheetData>
      <sheetData sheetId="28679" refreshError="1"/>
      <sheetData sheetId="28680" refreshError="1"/>
      <sheetData sheetId="28681">
        <row r="1">
          <cell r="J1">
            <v>1.7453292519943295E-2</v>
          </cell>
        </row>
      </sheetData>
      <sheetData sheetId="28682" refreshError="1"/>
      <sheetData sheetId="28683" refreshError="1"/>
      <sheetData sheetId="28684" refreshError="1"/>
      <sheetData sheetId="28685"/>
      <sheetData sheetId="28686"/>
      <sheetData sheetId="28687"/>
      <sheetData sheetId="28688"/>
      <sheetData sheetId="28689"/>
      <sheetData sheetId="28690"/>
      <sheetData sheetId="28691"/>
      <sheetData sheetId="28692"/>
      <sheetData sheetId="28693"/>
      <sheetData sheetId="28694"/>
      <sheetData sheetId="28695"/>
      <sheetData sheetId="28696"/>
      <sheetData sheetId="28697"/>
      <sheetData sheetId="28698"/>
      <sheetData sheetId="28699">
        <row r="1">
          <cell r="J1">
            <v>1.7453292519943295E-2</v>
          </cell>
        </row>
      </sheetData>
      <sheetData sheetId="28700">
        <row r="1">
          <cell r="J1">
            <v>1.7453292519943295E-2</v>
          </cell>
        </row>
      </sheetData>
      <sheetData sheetId="28701">
        <row r="1">
          <cell r="J1">
            <v>1.7453292519943295E-2</v>
          </cell>
        </row>
      </sheetData>
      <sheetData sheetId="28702"/>
      <sheetData sheetId="28703"/>
      <sheetData sheetId="28704"/>
      <sheetData sheetId="28705">
        <row r="1">
          <cell r="J1">
            <v>1.7453292519943295E-2</v>
          </cell>
        </row>
      </sheetData>
      <sheetData sheetId="28706" refreshError="1"/>
      <sheetData sheetId="28707">
        <row r="1">
          <cell r="J1">
            <v>1.7453292519943295E-2</v>
          </cell>
        </row>
      </sheetData>
      <sheetData sheetId="28708">
        <row r="1">
          <cell r="J1">
            <v>1.7453292519943295E-2</v>
          </cell>
        </row>
      </sheetData>
      <sheetData sheetId="28709" refreshError="1"/>
      <sheetData sheetId="28710" refreshError="1"/>
      <sheetData sheetId="28711" refreshError="1"/>
      <sheetData sheetId="28712">
        <row r="1">
          <cell r="J1">
            <v>1.7453292519943295E-2</v>
          </cell>
        </row>
      </sheetData>
      <sheetData sheetId="28713">
        <row r="1">
          <cell r="J1">
            <v>1.7453292519943295E-2</v>
          </cell>
        </row>
      </sheetData>
      <sheetData sheetId="28714">
        <row r="1">
          <cell r="J1">
            <v>1.7453292519943295E-2</v>
          </cell>
        </row>
      </sheetData>
      <sheetData sheetId="28715">
        <row r="1">
          <cell r="J1">
            <v>1.7453292519943295E-2</v>
          </cell>
        </row>
      </sheetData>
      <sheetData sheetId="28716">
        <row r="1">
          <cell r="J1">
            <v>1.7453292519943295E-2</v>
          </cell>
        </row>
      </sheetData>
      <sheetData sheetId="28717" refreshError="1"/>
      <sheetData sheetId="28718">
        <row r="1">
          <cell r="J1">
            <v>1.7453292519943295E-2</v>
          </cell>
        </row>
      </sheetData>
      <sheetData sheetId="28719" refreshError="1"/>
      <sheetData sheetId="28720" refreshError="1"/>
      <sheetData sheetId="28721" refreshError="1"/>
      <sheetData sheetId="28722">
        <row r="1">
          <cell r="J1">
            <v>1.7453292519943295E-2</v>
          </cell>
        </row>
      </sheetData>
      <sheetData sheetId="28723" refreshError="1"/>
      <sheetData sheetId="28724" refreshError="1"/>
      <sheetData sheetId="28725">
        <row r="1">
          <cell r="J1">
            <v>1.7453292519943295E-2</v>
          </cell>
        </row>
      </sheetData>
      <sheetData sheetId="28726">
        <row r="1">
          <cell r="J1">
            <v>1.7453292519943295E-2</v>
          </cell>
        </row>
      </sheetData>
      <sheetData sheetId="28727">
        <row r="1">
          <cell r="J1">
            <v>1.7453292519943295E-2</v>
          </cell>
        </row>
      </sheetData>
      <sheetData sheetId="28728" refreshError="1"/>
      <sheetData sheetId="28729" refreshError="1"/>
      <sheetData sheetId="28730" refreshError="1"/>
      <sheetData sheetId="28731">
        <row r="1">
          <cell r="J1">
            <v>1.7453292519943295E-2</v>
          </cell>
        </row>
      </sheetData>
      <sheetData sheetId="28732" refreshError="1"/>
      <sheetData sheetId="28733">
        <row r="1">
          <cell r="J1">
            <v>1.7453292519943295E-2</v>
          </cell>
        </row>
      </sheetData>
      <sheetData sheetId="28734"/>
      <sheetData sheetId="28735"/>
      <sheetData sheetId="28736"/>
      <sheetData sheetId="28737"/>
      <sheetData sheetId="28738"/>
      <sheetData sheetId="28739"/>
      <sheetData sheetId="28740"/>
      <sheetData sheetId="28741"/>
      <sheetData sheetId="28742"/>
      <sheetData sheetId="28743"/>
      <sheetData sheetId="28744"/>
      <sheetData sheetId="28745"/>
      <sheetData sheetId="28746"/>
      <sheetData sheetId="28747"/>
      <sheetData sheetId="28748">
        <row r="1">
          <cell r="J1">
            <v>1.7453292519943295E-2</v>
          </cell>
        </row>
      </sheetData>
      <sheetData sheetId="28749">
        <row r="1">
          <cell r="J1">
            <v>1.7453292519943295E-2</v>
          </cell>
        </row>
      </sheetData>
      <sheetData sheetId="28750">
        <row r="1">
          <cell r="J1">
            <v>1.7453292519943295E-2</v>
          </cell>
        </row>
      </sheetData>
      <sheetData sheetId="28751"/>
      <sheetData sheetId="28752"/>
      <sheetData sheetId="28753"/>
      <sheetData sheetId="28754">
        <row r="1">
          <cell r="J1">
            <v>1.7453292519943295E-2</v>
          </cell>
        </row>
      </sheetData>
      <sheetData sheetId="28755">
        <row r="1">
          <cell r="J1">
            <v>1.7453292519943295E-2</v>
          </cell>
        </row>
      </sheetData>
      <sheetData sheetId="28756" refreshError="1"/>
      <sheetData sheetId="28757" refreshError="1"/>
      <sheetData sheetId="28758">
        <row r="1">
          <cell r="J1">
            <v>1.7453292519943295E-2</v>
          </cell>
        </row>
      </sheetData>
      <sheetData sheetId="28759" refreshError="1"/>
      <sheetData sheetId="28760" refreshError="1"/>
      <sheetData sheetId="28761">
        <row r="1">
          <cell r="J1">
            <v>1.7453292519943295E-2</v>
          </cell>
        </row>
      </sheetData>
      <sheetData sheetId="28762" refreshError="1"/>
      <sheetData sheetId="28763" refreshError="1"/>
      <sheetData sheetId="28764">
        <row r="1">
          <cell r="J1">
            <v>1.7453292519943295E-2</v>
          </cell>
        </row>
      </sheetData>
      <sheetData sheetId="28765">
        <row r="1">
          <cell r="J1">
            <v>1.7453292519943295E-2</v>
          </cell>
        </row>
      </sheetData>
      <sheetData sheetId="28766">
        <row r="1">
          <cell r="J1">
            <v>1.7453292519943295E-2</v>
          </cell>
        </row>
      </sheetData>
      <sheetData sheetId="28767" refreshError="1"/>
      <sheetData sheetId="28768"/>
      <sheetData sheetId="28769">
        <row r="1">
          <cell r="J1">
            <v>1.7453292519943295E-2</v>
          </cell>
        </row>
      </sheetData>
      <sheetData sheetId="28770" refreshError="1"/>
      <sheetData sheetId="28771" refreshError="1"/>
      <sheetData sheetId="28772">
        <row r="1">
          <cell r="J1">
            <v>1.7453292519943295E-2</v>
          </cell>
        </row>
      </sheetData>
      <sheetData sheetId="28773">
        <row r="1">
          <cell r="J1">
            <v>1.7453292519943295E-2</v>
          </cell>
        </row>
      </sheetData>
      <sheetData sheetId="28774">
        <row r="1">
          <cell r="J1">
            <v>1.7453292519943295E-2</v>
          </cell>
        </row>
      </sheetData>
      <sheetData sheetId="28775" refreshError="1"/>
      <sheetData sheetId="28776" refreshError="1"/>
      <sheetData sheetId="28777" refreshError="1"/>
      <sheetData sheetId="28778"/>
      <sheetData sheetId="28779" refreshError="1"/>
      <sheetData sheetId="28780">
        <row r="1">
          <cell r="J1">
            <v>1.7453292519943295E-2</v>
          </cell>
        </row>
      </sheetData>
      <sheetData sheetId="28781"/>
      <sheetData sheetId="28782"/>
      <sheetData sheetId="28783"/>
      <sheetData sheetId="28784"/>
      <sheetData sheetId="28785"/>
      <sheetData sheetId="28786"/>
      <sheetData sheetId="28787"/>
      <sheetData sheetId="28788"/>
      <sheetData sheetId="28789"/>
      <sheetData sheetId="28790"/>
      <sheetData sheetId="28791"/>
      <sheetData sheetId="28792"/>
      <sheetData sheetId="28793"/>
      <sheetData sheetId="28794"/>
      <sheetData sheetId="28795">
        <row r="1">
          <cell r="J1">
            <v>1.7453292519943295E-2</v>
          </cell>
        </row>
      </sheetData>
      <sheetData sheetId="28796">
        <row r="1">
          <cell r="J1">
            <v>1.7453292519943295E-2</v>
          </cell>
        </row>
      </sheetData>
      <sheetData sheetId="28797">
        <row r="1">
          <cell r="J1">
            <v>1.7453292519943295E-2</v>
          </cell>
        </row>
      </sheetData>
      <sheetData sheetId="28798"/>
      <sheetData sheetId="28799"/>
      <sheetData sheetId="28800"/>
      <sheetData sheetId="28801" refreshError="1"/>
      <sheetData sheetId="28802" refreshError="1"/>
      <sheetData sheetId="28803"/>
      <sheetData sheetId="28804"/>
      <sheetData sheetId="28805"/>
      <sheetData sheetId="28806"/>
      <sheetData sheetId="28807"/>
      <sheetData sheetId="28808"/>
      <sheetData sheetId="28809"/>
      <sheetData sheetId="28810"/>
      <sheetData sheetId="28811">
        <row r="1">
          <cell r="J1">
            <v>1.7453292519943295E-2</v>
          </cell>
        </row>
      </sheetData>
      <sheetData sheetId="28812">
        <row r="1">
          <cell r="J1">
            <v>1.7453292519943295E-2</v>
          </cell>
        </row>
      </sheetData>
      <sheetData sheetId="28813">
        <row r="1">
          <cell r="J1">
            <v>1.7453292519943295E-2</v>
          </cell>
        </row>
      </sheetData>
      <sheetData sheetId="28814"/>
      <sheetData sheetId="28815"/>
      <sheetData sheetId="28816"/>
      <sheetData sheetId="28817">
        <row r="1">
          <cell r="J1">
            <v>1.7453292519943295E-2</v>
          </cell>
        </row>
      </sheetData>
      <sheetData sheetId="28818">
        <row r="1">
          <cell r="J1">
            <v>1.7453292519943295E-2</v>
          </cell>
        </row>
      </sheetData>
      <sheetData sheetId="28819">
        <row r="1">
          <cell r="J1">
            <v>1.7453292519943295E-2</v>
          </cell>
        </row>
      </sheetData>
      <sheetData sheetId="28820"/>
      <sheetData sheetId="28821"/>
      <sheetData sheetId="28822"/>
      <sheetData sheetId="28823" refreshError="1"/>
      <sheetData sheetId="28824" refreshError="1"/>
      <sheetData sheetId="28825"/>
      <sheetData sheetId="28826"/>
      <sheetData sheetId="28827"/>
      <sheetData sheetId="28828"/>
      <sheetData sheetId="28829"/>
      <sheetData sheetId="28830"/>
      <sheetData sheetId="28831"/>
      <sheetData sheetId="28832"/>
      <sheetData sheetId="28833"/>
      <sheetData sheetId="28834"/>
      <sheetData sheetId="28835"/>
      <sheetData sheetId="28836"/>
      <sheetData sheetId="28837"/>
      <sheetData sheetId="28838"/>
      <sheetData sheetId="28839">
        <row r="1">
          <cell r="J1">
            <v>1.7453292519943295E-2</v>
          </cell>
        </row>
      </sheetData>
      <sheetData sheetId="28840">
        <row r="1">
          <cell r="J1">
            <v>1.7453292519943295E-2</v>
          </cell>
        </row>
      </sheetData>
      <sheetData sheetId="28841">
        <row r="1">
          <cell r="J1">
            <v>1.7453292519943295E-2</v>
          </cell>
        </row>
      </sheetData>
      <sheetData sheetId="28842"/>
      <sheetData sheetId="28843"/>
      <sheetData sheetId="28844"/>
      <sheetData sheetId="28845" refreshError="1"/>
      <sheetData sheetId="28846"/>
      <sheetData sheetId="28847" refreshError="1"/>
      <sheetData sheetId="28848" refreshError="1"/>
      <sheetData sheetId="28849">
        <row r="1">
          <cell r="J1">
            <v>1.7453292519943295E-2</v>
          </cell>
        </row>
      </sheetData>
      <sheetData sheetId="28850">
        <row r="1">
          <cell r="J1">
            <v>1.7453292519943295E-2</v>
          </cell>
        </row>
      </sheetData>
      <sheetData sheetId="28851" refreshError="1"/>
      <sheetData sheetId="28852" refreshError="1"/>
      <sheetData sheetId="28853" refreshError="1"/>
      <sheetData sheetId="28854">
        <row r="1">
          <cell r="J1">
            <v>1.7453292519943295E-2</v>
          </cell>
        </row>
      </sheetData>
      <sheetData sheetId="28855" refreshError="1"/>
      <sheetData sheetId="28856"/>
      <sheetData sheetId="28857"/>
      <sheetData sheetId="28858"/>
      <sheetData sheetId="28859"/>
      <sheetData sheetId="28860"/>
      <sheetData sheetId="28861"/>
      <sheetData sheetId="28862"/>
      <sheetData sheetId="28863"/>
      <sheetData sheetId="28864">
        <row r="1">
          <cell r="J1">
            <v>1.7453292519943295E-2</v>
          </cell>
        </row>
      </sheetData>
      <sheetData sheetId="28865">
        <row r="1">
          <cell r="J1">
            <v>1.7453292519943295E-2</v>
          </cell>
        </row>
      </sheetData>
      <sheetData sheetId="28866">
        <row r="1">
          <cell r="J1">
            <v>1.7453292519943295E-2</v>
          </cell>
        </row>
      </sheetData>
      <sheetData sheetId="28867"/>
      <sheetData sheetId="28868"/>
      <sheetData sheetId="28869"/>
      <sheetData sheetId="28870">
        <row r="1">
          <cell r="J1">
            <v>1.7453292519943295E-2</v>
          </cell>
        </row>
      </sheetData>
      <sheetData sheetId="28871">
        <row r="1">
          <cell r="J1">
            <v>1.7453292519943295E-2</v>
          </cell>
        </row>
      </sheetData>
      <sheetData sheetId="28872">
        <row r="1">
          <cell r="J1">
            <v>1.7453292519943295E-2</v>
          </cell>
        </row>
      </sheetData>
      <sheetData sheetId="28873"/>
      <sheetData sheetId="28874"/>
      <sheetData sheetId="28875"/>
      <sheetData sheetId="28876" refreshError="1"/>
      <sheetData sheetId="28877" refreshError="1"/>
      <sheetData sheetId="28878">
        <row r="1">
          <cell r="J1">
            <v>1.7453292519943295E-2</v>
          </cell>
        </row>
      </sheetData>
      <sheetData sheetId="28879">
        <row r="1">
          <cell r="J1">
            <v>1.7453292519943295E-2</v>
          </cell>
        </row>
      </sheetData>
      <sheetData sheetId="28880">
        <row r="1">
          <cell r="J1">
            <v>1.7453292519943295E-2</v>
          </cell>
        </row>
      </sheetData>
      <sheetData sheetId="28881" refreshError="1"/>
      <sheetData sheetId="28882"/>
      <sheetData sheetId="28883" refreshError="1"/>
      <sheetData sheetId="28884" refreshError="1"/>
      <sheetData sheetId="28885">
        <row r="1">
          <cell r="J1">
            <v>1.7453292519943295E-2</v>
          </cell>
        </row>
      </sheetData>
      <sheetData sheetId="28886">
        <row r="1">
          <cell r="J1">
            <v>1.7453292519943295E-2</v>
          </cell>
        </row>
      </sheetData>
      <sheetData sheetId="28887">
        <row r="1">
          <cell r="J1">
            <v>1.7453292519943295E-2</v>
          </cell>
        </row>
      </sheetData>
      <sheetData sheetId="28888" refreshError="1"/>
      <sheetData sheetId="28889" refreshError="1"/>
      <sheetData sheetId="28890" refreshError="1"/>
      <sheetData sheetId="28891">
        <row r="1">
          <cell r="J1">
            <v>1.7453292519943295E-2</v>
          </cell>
        </row>
      </sheetData>
      <sheetData sheetId="28892" refreshError="1"/>
      <sheetData sheetId="28893">
        <row r="1">
          <cell r="J1">
            <v>1.7453292519943295E-2</v>
          </cell>
        </row>
      </sheetData>
      <sheetData sheetId="28894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>
        <row r="1">
          <cell r="J1">
            <v>1.7453292519943295E-2</v>
          </cell>
        </row>
      </sheetData>
      <sheetData sheetId="28903">
        <row r="1">
          <cell r="J1">
            <v>1.7453292519943295E-2</v>
          </cell>
        </row>
      </sheetData>
      <sheetData sheetId="28904">
        <row r="1">
          <cell r="J1">
            <v>1.7453292519943295E-2</v>
          </cell>
        </row>
      </sheetData>
      <sheetData sheetId="28905"/>
      <sheetData sheetId="28906"/>
      <sheetData sheetId="28907"/>
      <sheetData sheetId="28908">
        <row r="1">
          <cell r="J1">
            <v>1.7453292519943295E-2</v>
          </cell>
        </row>
      </sheetData>
      <sheetData sheetId="28909">
        <row r="1">
          <cell r="J1">
            <v>1.7453292519943295E-2</v>
          </cell>
        </row>
      </sheetData>
      <sheetData sheetId="28910">
        <row r="1">
          <cell r="J1">
            <v>1.7453292519943295E-2</v>
          </cell>
        </row>
      </sheetData>
      <sheetData sheetId="28911"/>
      <sheetData sheetId="28912"/>
      <sheetData sheetId="28913"/>
      <sheetData sheetId="28914">
        <row r="1">
          <cell r="J1">
            <v>1.7453292519943295E-2</v>
          </cell>
        </row>
      </sheetData>
      <sheetData sheetId="28915" refreshError="1"/>
      <sheetData sheetId="28916" refreshError="1"/>
      <sheetData sheetId="28917">
        <row r="1">
          <cell r="J1">
            <v>1.7453292519943295E-2</v>
          </cell>
        </row>
      </sheetData>
      <sheetData sheetId="28918">
        <row r="1">
          <cell r="J1">
            <v>1.7453292519943295E-2</v>
          </cell>
        </row>
      </sheetData>
      <sheetData sheetId="28919" refreshError="1"/>
      <sheetData sheetId="28920"/>
      <sheetData sheetId="28921">
        <row r="1">
          <cell r="J1">
            <v>1.7453292519943295E-2</v>
          </cell>
        </row>
      </sheetData>
      <sheetData sheetId="28922" refreshError="1"/>
      <sheetData sheetId="28923" refreshError="1"/>
      <sheetData sheetId="28924" refreshError="1"/>
      <sheetData sheetId="28925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>
        <row r="1">
          <cell r="J1">
            <v>1.7453292519943295E-2</v>
          </cell>
        </row>
      </sheetData>
      <sheetData sheetId="28934">
        <row r="1">
          <cell r="J1">
            <v>1.7453292519943295E-2</v>
          </cell>
        </row>
      </sheetData>
      <sheetData sheetId="28935">
        <row r="1">
          <cell r="J1">
            <v>1.7453292519943295E-2</v>
          </cell>
        </row>
      </sheetData>
      <sheetData sheetId="28936"/>
      <sheetData sheetId="28937"/>
      <sheetData sheetId="28938"/>
      <sheetData sheetId="28939">
        <row r="1">
          <cell r="J1">
            <v>1.7453292519943295E-2</v>
          </cell>
        </row>
      </sheetData>
      <sheetData sheetId="28940">
        <row r="1">
          <cell r="J1">
            <v>1.7453292519943295E-2</v>
          </cell>
        </row>
      </sheetData>
      <sheetData sheetId="28941">
        <row r="1">
          <cell r="J1">
            <v>1.7453292519943295E-2</v>
          </cell>
        </row>
      </sheetData>
      <sheetData sheetId="28942"/>
      <sheetData sheetId="28943"/>
      <sheetData sheetId="28944"/>
      <sheetData sheetId="28945">
        <row r="1">
          <cell r="J1">
            <v>1.7453292519943295E-2</v>
          </cell>
        </row>
      </sheetData>
      <sheetData sheetId="28946" refreshError="1"/>
      <sheetData sheetId="28947" refreshError="1"/>
      <sheetData sheetId="28948">
        <row r="1">
          <cell r="J1">
            <v>1.7453292519943295E-2</v>
          </cell>
        </row>
      </sheetData>
      <sheetData sheetId="28949">
        <row r="1">
          <cell r="J1">
            <v>1.7453292519943295E-2</v>
          </cell>
        </row>
      </sheetData>
      <sheetData sheetId="28950">
        <row r="1">
          <cell r="J1">
            <v>1.7453292519943295E-2</v>
          </cell>
        </row>
      </sheetData>
      <sheetData sheetId="28951" refreshError="1"/>
      <sheetData sheetId="28952"/>
      <sheetData sheetId="28953">
        <row r="1">
          <cell r="J1">
            <v>1.7453292519943295E-2</v>
          </cell>
        </row>
      </sheetData>
      <sheetData sheetId="28954" refreshError="1"/>
      <sheetData sheetId="28955" refreshError="1"/>
      <sheetData sheetId="28956">
        <row r="1">
          <cell r="J1">
            <v>1.7453292519943295E-2</v>
          </cell>
        </row>
      </sheetData>
      <sheetData sheetId="28957">
        <row r="1">
          <cell r="J1">
            <v>1.7453292519943295E-2</v>
          </cell>
        </row>
      </sheetData>
      <sheetData sheetId="28958" refreshError="1"/>
      <sheetData sheetId="28959" refreshError="1"/>
      <sheetData sheetId="28960" refreshError="1"/>
      <sheetData sheetId="28961"/>
      <sheetData sheetId="28962" refreshError="1"/>
      <sheetData sheetId="28963">
        <row r="1">
          <cell r="J1">
            <v>1.7453292519943295E-2</v>
          </cell>
        </row>
      </sheetData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/>
      <sheetData sheetId="28978">
        <row r="1">
          <cell r="J1">
            <v>1.7453292519943295E-2</v>
          </cell>
        </row>
      </sheetData>
      <sheetData sheetId="28979">
        <row r="1">
          <cell r="J1">
            <v>1.7453292519943295E-2</v>
          </cell>
        </row>
      </sheetData>
      <sheetData sheetId="28980">
        <row r="1">
          <cell r="J1">
            <v>1.7453292519943295E-2</v>
          </cell>
        </row>
      </sheetData>
      <sheetData sheetId="28981"/>
      <sheetData sheetId="28982"/>
      <sheetData sheetId="28983"/>
      <sheetData sheetId="28984">
        <row r="1">
          <cell r="J1">
            <v>1.7453292519943295E-2</v>
          </cell>
        </row>
      </sheetData>
      <sheetData sheetId="28985">
        <row r="1">
          <cell r="J1">
            <v>1.7453292519943295E-2</v>
          </cell>
        </row>
      </sheetData>
      <sheetData sheetId="28986" refreshError="1"/>
      <sheetData sheetId="28987" refreshError="1"/>
      <sheetData sheetId="28988">
        <row r="1">
          <cell r="J1">
            <v>1.7453292519943295E-2</v>
          </cell>
        </row>
      </sheetData>
      <sheetData sheetId="28989">
        <row r="1">
          <cell r="J1">
            <v>1.7453292519943295E-2</v>
          </cell>
        </row>
      </sheetData>
      <sheetData sheetId="28990">
        <row r="1">
          <cell r="J1">
            <v>1.7453292519943295E-2</v>
          </cell>
        </row>
      </sheetData>
      <sheetData sheetId="28991" refreshError="1"/>
      <sheetData sheetId="28992"/>
      <sheetData sheetId="28993">
        <row r="1">
          <cell r="J1">
            <v>1.7453292519943295E-2</v>
          </cell>
        </row>
      </sheetData>
      <sheetData sheetId="28994" refreshError="1"/>
      <sheetData sheetId="28995" refreshError="1"/>
      <sheetData sheetId="28996">
        <row r="1">
          <cell r="J1">
            <v>1.7453292519943295E-2</v>
          </cell>
        </row>
      </sheetData>
      <sheetData sheetId="28997">
        <row r="1">
          <cell r="J1">
            <v>1.7453292519943295E-2</v>
          </cell>
        </row>
      </sheetData>
      <sheetData sheetId="28998" refreshError="1"/>
      <sheetData sheetId="28999" refreshError="1"/>
      <sheetData sheetId="29000" refreshError="1"/>
      <sheetData sheetId="29001"/>
      <sheetData sheetId="29002" refreshError="1"/>
      <sheetData sheetId="29003">
        <row r="1">
          <cell r="J1">
            <v>1.7453292519943295E-2</v>
          </cell>
        </row>
      </sheetData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>
        <row r="1">
          <cell r="J1">
            <v>1.7453292519943295E-2</v>
          </cell>
        </row>
      </sheetData>
      <sheetData sheetId="29019">
        <row r="1">
          <cell r="J1">
            <v>1.7453292519943295E-2</v>
          </cell>
        </row>
      </sheetData>
      <sheetData sheetId="29020">
        <row r="1">
          <cell r="J1">
            <v>1.7453292519943295E-2</v>
          </cell>
        </row>
      </sheetData>
      <sheetData sheetId="29021"/>
      <sheetData sheetId="29022"/>
      <sheetData sheetId="29023"/>
      <sheetData sheetId="29024">
        <row r="1">
          <cell r="J1">
            <v>1.7453292519943295E-2</v>
          </cell>
        </row>
      </sheetData>
      <sheetData sheetId="29025">
        <row r="1">
          <cell r="J1">
            <v>1.7453292519943295E-2</v>
          </cell>
        </row>
      </sheetData>
      <sheetData sheetId="29026" refreshError="1"/>
      <sheetData sheetId="29027" refreshError="1"/>
      <sheetData sheetId="29028">
        <row r="1">
          <cell r="J1">
            <v>1.7453292519943295E-2</v>
          </cell>
        </row>
      </sheetData>
      <sheetData sheetId="29029">
        <row r="1">
          <cell r="J1">
            <v>1.7453292519943295E-2</v>
          </cell>
        </row>
      </sheetData>
      <sheetData sheetId="29030">
        <row r="1">
          <cell r="J1">
            <v>1.7453292519943295E-2</v>
          </cell>
        </row>
      </sheetData>
      <sheetData sheetId="29031" refreshError="1"/>
      <sheetData sheetId="29032"/>
      <sheetData sheetId="29033">
        <row r="1">
          <cell r="J1">
            <v>1.7453292519943295E-2</v>
          </cell>
        </row>
      </sheetData>
      <sheetData sheetId="29034" refreshError="1"/>
      <sheetData sheetId="29035" refreshError="1"/>
      <sheetData sheetId="29036">
        <row r="1">
          <cell r="J1">
            <v>1.7453292519943295E-2</v>
          </cell>
        </row>
      </sheetData>
      <sheetData sheetId="29037">
        <row r="1">
          <cell r="J1">
            <v>1.7453292519943295E-2</v>
          </cell>
        </row>
      </sheetData>
      <sheetData sheetId="29038">
        <row r="1">
          <cell r="J1">
            <v>1.7453292519943295E-2</v>
          </cell>
        </row>
      </sheetData>
      <sheetData sheetId="29039" refreshError="1"/>
      <sheetData sheetId="29040" refreshError="1"/>
      <sheetData sheetId="29041" refreshError="1"/>
      <sheetData sheetId="29042"/>
      <sheetData sheetId="29043" refreshError="1"/>
      <sheetData sheetId="29044">
        <row r="1">
          <cell r="J1">
            <v>1.7453292519943295E-2</v>
          </cell>
        </row>
      </sheetData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>
        <row r="1">
          <cell r="J1">
            <v>1.7453292519943295E-2</v>
          </cell>
        </row>
      </sheetData>
      <sheetData sheetId="29060">
        <row r="1">
          <cell r="J1">
            <v>1.7453292519943295E-2</v>
          </cell>
        </row>
      </sheetData>
      <sheetData sheetId="29061">
        <row r="1">
          <cell r="J1">
            <v>1.7453292519943295E-2</v>
          </cell>
        </row>
      </sheetData>
      <sheetData sheetId="29062"/>
      <sheetData sheetId="29063"/>
      <sheetData sheetId="29064"/>
      <sheetData sheetId="29065"/>
      <sheetData sheetId="29066">
        <row r="1">
          <cell r="J1">
            <v>1.7453292519943295E-2</v>
          </cell>
        </row>
      </sheetData>
      <sheetData sheetId="29067">
        <row r="1">
          <cell r="J1">
            <v>1.7453292519943295E-2</v>
          </cell>
        </row>
      </sheetData>
      <sheetData sheetId="29068">
        <row r="1">
          <cell r="J1">
            <v>1.7453292519943295E-2</v>
          </cell>
        </row>
      </sheetData>
      <sheetData sheetId="29069">
        <row r="1">
          <cell r="J1">
            <v>1.7453292519943295E-2</v>
          </cell>
        </row>
      </sheetData>
      <sheetData sheetId="29070" refreshError="1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>
        <row r="1">
          <cell r="J1">
            <v>1.7453292519943295E-2</v>
          </cell>
        </row>
      </sheetData>
      <sheetData sheetId="29077">
        <row r="1">
          <cell r="J1">
            <v>1.7453292519943295E-2</v>
          </cell>
        </row>
      </sheetData>
      <sheetData sheetId="29078">
        <row r="1">
          <cell r="J1">
            <v>1.7453292519943295E-2</v>
          </cell>
        </row>
      </sheetData>
      <sheetData sheetId="29079" refreshError="1"/>
      <sheetData sheetId="29080" refreshError="1"/>
      <sheetData sheetId="29081" refreshError="1"/>
      <sheetData sheetId="29082"/>
      <sheetData sheetId="29083">
        <row r="1">
          <cell r="J1">
            <v>1.7453292519943295E-2</v>
          </cell>
        </row>
      </sheetData>
      <sheetData sheetId="29084"/>
      <sheetData sheetId="29085"/>
      <sheetData sheetId="29086"/>
      <sheetData sheetId="29087"/>
      <sheetData sheetId="29088"/>
      <sheetData sheetId="29089"/>
      <sheetData sheetId="29090"/>
      <sheetData sheetId="29091"/>
      <sheetData sheetId="29092"/>
      <sheetData sheetId="29093"/>
      <sheetData sheetId="29094"/>
      <sheetData sheetId="29095"/>
      <sheetData sheetId="29096"/>
      <sheetData sheetId="29097"/>
      <sheetData sheetId="29098">
        <row r="1">
          <cell r="J1">
            <v>1.7453292519943295E-2</v>
          </cell>
        </row>
      </sheetData>
      <sheetData sheetId="29099">
        <row r="1">
          <cell r="J1">
            <v>1.7453292519943295E-2</v>
          </cell>
        </row>
      </sheetData>
      <sheetData sheetId="29100">
        <row r="1">
          <cell r="J1">
            <v>1.7453292519943295E-2</v>
          </cell>
        </row>
      </sheetData>
      <sheetData sheetId="29101">
        <row r="1">
          <cell r="J1">
            <v>1.7453292519943295E-2</v>
          </cell>
        </row>
      </sheetData>
      <sheetData sheetId="29102">
        <row r="1">
          <cell r="J1">
            <v>1.7453292519943295E-2</v>
          </cell>
        </row>
      </sheetData>
      <sheetData sheetId="29103" refreshError="1"/>
      <sheetData sheetId="29104" refreshError="1"/>
      <sheetData sheetId="29105"/>
      <sheetData sheetId="29106">
        <row r="1">
          <cell r="J1">
            <v>1.7453292519943295E-2</v>
          </cell>
        </row>
      </sheetData>
      <sheetData sheetId="29107">
        <row r="1">
          <cell r="J1">
            <v>1.7453292519943295E-2</v>
          </cell>
        </row>
      </sheetData>
      <sheetData sheetId="29108">
        <row r="1">
          <cell r="J1">
            <v>1.7453292519943295E-2</v>
          </cell>
        </row>
      </sheetData>
      <sheetData sheetId="29109"/>
      <sheetData sheetId="29110"/>
      <sheetData sheetId="29111"/>
      <sheetData sheetId="29112" refreshError="1"/>
      <sheetData sheetId="29113" refreshError="1"/>
      <sheetData sheetId="29114">
        <row r="1">
          <cell r="J1">
            <v>1.7453292519943295E-2</v>
          </cell>
        </row>
      </sheetData>
      <sheetData sheetId="29115">
        <row r="1">
          <cell r="J1">
            <v>1.7453292519943295E-2</v>
          </cell>
        </row>
      </sheetData>
      <sheetData sheetId="29116">
        <row r="1">
          <cell r="J1">
            <v>1.7453292519943295E-2</v>
          </cell>
        </row>
      </sheetData>
      <sheetData sheetId="29117">
        <row r="1">
          <cell r="J1">
            <v>1.7453292519943295E-2</v>
          </cell>
        </row>
      </sheetData>
      <sheetData sheetId="29118">
        <row r="1">
          <cell r="J1">
            <v>1.7453292519943295E-2</v>
          </cell>
        </row>
      </sheetData>
      <sheetData sheetId="29119">
        <row r="1">
          <cell r="J1">
            <v>1.7453292519943295E-2</v>
          </cell>
        </row>
      </sheetData>
      <sheetData sheetId="29120">
        <row r="1">
          <cell r="J1">
            <v>1.7453292519943295E-2</v>
          </cell>
        </row>
      </sheetData>
      <sheetData sheetId="29121">
        <row r="1">
          <cell r="J1">
            <v>1.7453292519943295E-2</v>
          </cell>
        </row>
      </sheetData>
      <sheetData sheetId="29122">
        <row r="1">
          <cell r="J1">
            <v>1.7453292519943295E-2</v>
          </cell>
        </row>
      </sheetData>
      <sheetData sheetId="29123" refreshError="1"/>
      <sheetData sheetId="29124"/>
      <sheetData sheetId="29125" refreshError="1"/>
      <sheetData sheetId="29126" refreshError="1"/>
      <sheetData sheetId="29127" refreshError="1"/>
      <sheetData sheetId="29128"/>
      <sheetData sheetId="29129" refreshError="1"/>
      <sheetData sheetId="29130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>
        <row r="1">
          <cell r="J1">
            <v>1.7453292519943295E-2</v>
          </cell>
        </row>
      </sheetData>
      <sheetData sheetId="29145">
        <row r="1">
          <cell r="J1">
            <v>1.7453292519943295E-2</v>
          </cell>
        </row>
      </sheetData>
      <sheetData sheetId="29146">
        <row r="1">
          <cell r="J1">
            <v>1.7453292519943295E-2</v>
          </cell>
        </row>
      </sheetData>
      <sheetData sheetId="29147"/>
      <sheetData sheetId="29148"/>
      <sheetData sheetId="29149"/>
      <sheetData sheetId="29150" refreshError="1"/>
      <sheetData sheetId="29151" refreshError="1"/>
      <sheetData sheetId="29152">
        <row r="1">
          <cell r="J1">
            <v>1.7453292519943295E-2</v>
          </cell>
        </row>
      </sheetData>
      <sheetData sheetId="29153" refreshError="1"/>
      <sheetData sheetId="29154" refreshError="1"/>
      <sheetData sheetId="29155">
        <row r="1">
          <cell r="J1">
            <v>1.7453292519943295E-2</v>
          </cell>
        </row>
      </sheetData>
      <sheetData sheetId="29156">
        <row r="1">
          <cell r="J1">
            <v>1.7453292519943295E-2</v>
          </cell>
        </row>
      </sheetData>
      <sheetData sheetId="29157">
        <row r="1">
          <cell r="J1">
            <v>1.7453292519943295E-2</v>
          </cell>
        </row>
      </sheetData>
      <sheetData sheetId="29158">
        <row r="1">
          <cell r="J1">
            <v>1.7453292519943295E-2</v>
          </cell>
        </row>
      </sheetData>
      <sheetData sheetId="29159" refreshError="1"/>
      <sheetData sheetId="29160">
        <row r="1">
          <cell r="J1">
            <v>1.7453292519943295E-2</v>
          </cell>
        </row>
      </sheetData>
      <sheetData sheetId="29161" refreshError="1"/>
      <sheetData sheetId="29162">
        <row r="1">
          <cell r="J1">
            <v>1.7453292519943295E-2</v>
          </cell>
        </row>
      </sheetData>
      <sheetData sheetId="29163">
        <row r="1">
          <cell r="J1">
            <v>1.7453292519943295E-2</v>
          </cell>
        </row>
      </sheetData>
      <sheetData sheetId="29164">
        <row r="1">
          <cell r="J1">
            <v>1.7453292519943295E-2</v>
          </cell>
        </row>
      </sheetData>
      <sheetData sheetId="29165" refreshError="1"/>
      <sheetData sheetId="29166"/>
      <sheetData sheetId="29167" refreshError="1"/>
      <sheetData sheetId="29168">
        <row r="1">
          <cell r="J1">
            <v>1.7453292519943295E-2</v>
          </cell>
        </row>
      </sheetData>
      <sheetData sheetId="29169">
        <row r="1">
          <cell r="J1">
            <v>1.7453292519943295E-2</v>
          </cell>
        </row>
      </sheetData>
      <sheetData sheetId="29170">
        <row r="1">
          <cell r="J1">
            <v>1.7453292519943295E-2</v>
          </cell>
        </row>
      </sheetData>
      <sheetData sheetId="29171">
        <row r="1">
          <cell r="J1">
            <v>1.7453292519943295E-2</v>
          </cell>
        </row>
      </sheetData>
      <sheetData sheetId="29172" refreshError="1"/>
      <sheetData sheetId="29173">
        <row r="1">
          <cell r="J1">
            <v>1.7453292519943295E-2</v>
          </cell>
        </row>
      </sheetData>
      <sheetData sheetId="29174" refreshError="1"/>
      <sheetData sheetId="29175" refreshError="1"/>
      <sheetData sheetId="29176" refreshError="1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>
        <row r="1">
          <cell r="J1">
            <v>1.7453292519943295E-2</v>
          </cell>
        </row>
      </sheetData>
      <sheetData sheetId="29192">
        <row r="1">
          <cell r="J1">
            <v>1.7453292519943295E-2</v>
          </cell>
        </row>
      </sheetData>
      <sheetData sheetId="29193">
        <row r="1">
          <cell r="J1">
            <v>1.7453292519943295E-2</v>
          </cell>
        </row>
      </sheetData>
      <sheetData sheetId="29194"/>
      <sheetData sheetId="29195"/>
      <sheetData sheetId="29196"/>
      <sheetData sheetId="29197">
        <row r="1">
          <cell r="J1">
            <v>1.7453292519943295E-2</v>
          </cell>
        </row>
      </sheetData>
      <sheetData sheetId="29198" refreshError="1"/>
      <sheetData sheetId="29199" refreshError="1"/>
      <sheetData sheetId="29200"/>
      <sheetData sheetId="29201"/>
      <sheetData sheetId="29202"/>
      <sheetData sheetId="29203"/>
      <sheetData sheetId="29204"/>
      <sheetData sheetId="29205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>
        <row r="1">
          <cell r="J1">
            <v>1.7453292519943295E-2</v>
          </cell>
        </row>
      </sheetData>
      <sheetData sheetId="29215">
        <row r="1">
          <cell r="J1">
            <v>1.7453292519943295E-2</v>
          </cell>
        </row>
      </sheetData>
      <sheetData sheetId="29216">
        <row r="1">
          <cell r="J1">
            <v>1.7453292519943295E-2</v>
          </cell>
        </row>
      </sheetData>
      <sheetData sheetId="29217"/>
      <sheetData sheetId="29218"/>
      <sheetData sheetId="29219"/>
      <sheetData sheetId="29220" refreshError="1"/>
      <sheetData sheetId="29221" refreshError="1"/>
      <sheetData sheetId="29222">
        <row r="1">
          <cell r="J1">
            <v>1.7453292519943295E-2</v>
          </cell>
        </row>
      </sheetData>
      <sheetData sheetId="29223">
        <row r="1">
          <cell r="J1">
            <v>1.7453292519943295E-2</v>
          </cell>
        </row>
      </sheetData>
      <sheetData sheetId="29224">
        <row r="1">
          <cell r="J1">
            <v>1.7453292519943295E-2</v>
          </cell>
        </row>
      </sheetData>
      <sheetData sheetId="29225" refreshError="1"/>
      <sheetData sheetId="29226" refreshError="1"/>
      <sheetData sheetId="29227" refreshError="1"/>
      <sheetData sheetId="29228"/>
      <sheetData sheetId="29229" refreshError="1"/>
      <sheetData sheetId="29230">
        <row r="1">
          <cell r="J1">
            <v>1.7453292519943295E-2</v>
          </cell>
        </row>
      </sheetData>
      <sheetData sheetId="29231"/>
      <sheetData sheetId="29232"/>
      <sheetData sheetId="29233"/>
      <sheetData sheetId="29234"/>
      <sheetData sheetId="29235"/>
      <sheetData sheetId="29236"/>
      <sheetData sheetId="29237"/>
      <sheetData sheetId="29238"/>
      <sheetData sheetId="29239"/>
      <sheetData sheetId="29240"/>
      <sheetData sheetId="29241"/>
      <sheetData sheetId="29242"/>
      <sheetData sheetId="29243"/>
      <sheetData sheetId="29244"/>
      <sheetData sheetId="29245">
        <row r="1">
          <cell r="J1">
            <v>1.7453292519943295E-2</v>
          </cell>
        </row>
      </sheetData>
      <sheetData sheetId="29246">
        <row r="1">
          <cell r="J1">
            <v>1.7453292519943295E-2</v>
          </cell>
        </row>
      </sheetData>
      <sheetData sheetId="29247">
        <row r="1">
          <cell r="J1">
            <v>1.7453292519943295E-2</v>
          </cell>
        </row>
      </sheetData>
      <sheetData sheetId="29248"/>
      <sheetData sheetId="29249"/>
      <sheetData sheetId="29250"/>
      <sheetData sheetId="29251">
        <row r="1">
          <cell r="J1">
            <v>1.7453292519943295E-2</v>
          </cell>
        </row>
      </sheetData>
      <sheetData sheetId="29252" refreshError="1"/>
      <sheetData sheetId="29253" refreshError="1"/>
      <sheetData sheetId="29254">
        <row r="1">
          <cell r="J1">
            <v>1.7453292519943295E-2</v>
          </cell>
        </row>
      </sheetData>
      <sheetData sheetId="29255">
        <row r="1">
          <cell r="J1">
            <v>1.7453292519943295E-2</v>
          </cell>
        </row>
      </sheetData>
      <sheetData sheetId="29256">
        <row r="1">
          <cell r="J1">
            <v>1.7453292519943295E-2</v>
          </cell>
        </row>
      </sheetData>
      <sheetData sheetId="29257" refreshError="1"/>
      <sheetData sheetId="29258"/>
      <sheetData sheetId="29259">
        <row r="1">
          <cell r="J1">
            <v>1.7453292519943295E-2</v>
          </cell>
        </row>
      </sheetData>
      <sheetData sheetId="29260" refreshError="1"/>
      <sheetData sheetId="29261" refreshError="1"/>
      <sheetData sheetId="29262">
        <row r="1">
          <cell r="J1">
            <v>1.7453292519943295E-2</v>
          </cell>
        </row>
      </sheetData>
      <sheetData sheetId="29263">
        <row r="1">
          <cell r="J1">
            <v>1.7453292519943295E-2</v>
          </cell>
        </row>
      </sheetData>
      <sheetData sheetId="29264">
        <row r="1">
          <cell r="J1">
            <v>1.7453292519943295E-2</v>
          </cell>
        </row>
      </sheetData>
      <sheetData sheetId="29265" refreshError="1"/>
      <sheetData sheetId="29266" refreshError="1"/>
      <sheetData sheetId="29267" refreshError="1"/>
      <sheetData sheetId="29268"/>
      <sheetData sheetId="29269" refreshError="1"/>
      <sheetData sheetId="29270">
        <row r="1">
          <cell r="J1">
            <v>1.7453292519943295E-2</v>
          </cell>
        </row>
      </sheetData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/>
      <sheetData sheetId="29284"/>
      <sheetData sheetId="29285">
        <row r="1">
          <cell r="J1">
            <v>1.7453292519943295E-2</v>
          </cell>
        </row>
      </sheetData>
      <sheetData sheetId="29286">
        <row r="1">
          <cell r="J1">
            <v>1.7453292519943295E-2</v>
          </cell>
        </row>
      </sheetData>
      <sheetData sheetId="29287">
        <row r="1">
          <cell r="J1">
            <v>1.7453292519943295E-2</v>
          </cell>
        </row>
      </sheetData>
      <sheetData sheetId="29288"/>
      <sheetData sheetId="29289"/>
      <sheetData sheetId="29290"/>
      <sheetData sheetId="29291" refreshError="1"/>
      <sheetData sheetId="29292" refreshError="1"/>
      <sheetData sheetId="29293">
        <row r="1">
          <cell r="J1">
            <v>1.7453292519943295E-2</v>
          </cell>
        </row>
      </sheetData>
      <sheetData sheetId="29294">
        <row r="1">
          <cell r="J1">
            <v>1.7453292519943295E-2</v>
          </cell>
        </row>
      </sheetData>
      <sheetData sheetId="29295" refreshError="1"/>
      <sheetData sheetId="29296">
        <row r="1">
          <cell r="J1">
            <v>1.7453292519943295E-2</v>
          </cell>
        </row>
      </sheetData>
      <sheetData sheetId="29297">
        <row r="1">
          <cell r="J1">
            <v>1.7453292519943295E-2</v>
          </cell>
        </row>
      </sheetData>
      <sheetData sheetId="29298">
        <row r="1">
          <cell r="J1">
            <v>1.7453292519943295E-2</v>
          </cell>
        </row>
      </sheetData>
      <sheetData sheetId="29299">
        <row r="1">
          <cell r="J1">
            <v>1.7453292519943295E-2</v>
          </cell>
        </row>
      </sheetData>
      <sheetData sheetId="29300" refreshError="1"/>
      <sheetData sheetId="29301">
        <row r="1">
          <cell r="J1">
            <v>1.7453292519943295E-2</v>
          </cell>
        </row>
      </sheetData>
      <sheetData sheetId="29302">
        <row r="1">
          <cell r="J1">
            <v>1.7453292519943295E-2</v>
          </cell>
        </row>
      </sheetData>
      <sheetData sheetId="29303">
        <row r="1">
          <cell r="J1">
            <v>1.7453292519943295E-2</v>
          </cell>
        </row>
      </sheetData>
      <sheetData sheetId="29304" refreshError="1"/>
      <sheetData sheetId="29305" refreshError="1"/>
      <sheetData sheetId="29306" refreshError="1"/>
      <sheetData sheetId="29307"/>
      <sheetData sheetId="29308" refreshError="1"/>
      <sheetData sheetId="29309" refreshError="1"/>
      <sheetData sheetId="29310">
        <row r="1">
          <cell r="J1">
            <v>1.7453292519943295E-2</v>
          </cell>
        </row>
      </sheetData>
      <sheetData sheetId="29311"/>
      <sheetData sheetId="29312"/>
      <sheetData sheetId="29313"/>
      <sheetData sheetId="29314"/>
      <sheetData sheetId="29315"/>
      <sheetData sheetId="29316"/>
      <sheetData sheetId="29317"/>
      <sheetData sheetId="29318"/>
      <sheetData sheetId="29319"/>
      <sheetData sheetId="29320"/>
      <sheetData sheetId="29321"/>
      <sheetData sheetId="29322"/>
      <sheetData sheetId="29323"/>
      <sheetData sheetId="29324"/>
      <sheetData sheetId="29325">
        <row r="1">
          <cell r="J1">
            <v>1.7453292519943295E-2</v>
          </cell>
        </row>
      </sheetData>
      <sheetData sheetId="29326">
        <row r="1">
          <cell r="J1">
            <v>1.7453292519943295E-2</v>
          </cell>
        </row>
      </sheetData>
      <sheetData sheetId="29327">
        <row r="1">
          <cell r="J1">
            <v>1.7453292519943295E-2</v>
          </cell>
        </row>
      </sheetData>
      <sheetData sheetId="29328"/>
      <sheetData sheetId="29329"/>
      <sheetData sheetId="29330"/>
      <sheetData sheetId="29331">
        <row r="1">
          <cell r="J1">
            <v>1.7453292519943295E-2</v>
          </cell>
        </row>
      </sheetData>
      <sheetData sheetId="29332" refreshError="1"/>
      <sheetData sheetId="29333" refreshError="1"/>
      <sheetData sheetId="29334">
        <row r="1">
          <cell r="J1">
            <v>1.7453292519943295E-2</v>
          </cell>
        </row>
      </sheetData>
      <sheetData sheetId="29335">
        <row r="1">
          <cell r="J1">
            <v>1.7453292519943295E-2</v>
          </cell>
        </row>
      </sheetData>
      <sheetData sheetId="29336">
        <row r="1">
          <cell r="J1">
            <v>1.7453292519943295E-2</v>
          </cell>
        </row>
      </sheetData>
      <sheetData sheetId="29337" refreshError="1"/>
      <sheetData sheetId="29338"/>
      <sheetData sheetId="29339">
        <row r="1">
          <cell r="J1">
            <v>1.7453292519943295E-2</v>
          </cell>
        </row>
      </sheetData>
      <sheetData sheetId="29340" refreshError="1"/>
      <sheetData sheetId="29341" refreshError="1"/>
      <sheetData sheetId="29342">
        <row r="1">
          <cell r="J1">
            <v>1.7453292519943295E-2</v>
          </cell>
        </row>
      </sheetData>
      <sheetData sheetId="29343">
        <row r="1">
          <cell r="J1">
            <v>1.7453292519943295E-2</v>
          </cell>
        </row>
      </sheetData>
      <sheetData sheetId="29344">
        <row r="1">
          <cell r="J1">
            <v>1.7453292519943295E-2</v>
          </cell>
        </row>
      </sheetData>
      <sheetData sheetId="29345" refreshError="1"/>
      <sheetData sheetId="29346" refreshError="1"/>
      <sheetData sheetId="29347" refreshError="1"/>
      <sheetData sheetId="29348"/>
      <sheetData sheetId="29349" refreshError="1"/>
      <sheetData sheetId="29350">
        <row r="1">
          <cell r="J1">
            <v>1.7453292519943295E-2</v>
          </cell>
        </row>
      </sheetData>
      <sheetData sheetId="29351"/>
      <sheetData sheetId="29352"/>
      <sheetData sheetId="29353"/>
      <sheetData sheetId="29354"/>
      <sheetData sheetId="29355"/>
      <sheetData sheetId="29356"/>
      <sheetData sheetId="29357"/>
      <sheetData sheetId="29358"/>
      <sheetData sheetId="29359"/>
      <sheetData sheetId="29360"/>
      <sheetData sheetId="29361"/>
      <sheetData sheetId="29362"/>
      <sheetData sheetId="29363"/>
      <sheetData sheetId="29364"/>
      <sheetData sheetId="29365">
        <row r="1">
          <cell r="J1">
            <v>1.7453292519943295E-2</v>
          </cell>
        </row>
      </sheetData>
      <sheetData sheetId="29366">
        <row r="1">
          <cell r="J1">
            <v>1.7453292519943295E-2</v>
          </cell>
        </row>
      </sheetData>
      <sheetData sheetId="29367">
        <row r="1">
          <cell r="J1">
            <v>1.7453292519943295E-2</v>
          </cell>
        </row>
      </sheetData>
      <sheetData sheetId="29368"/>
      <sheetData sheetId="29369"/>
      <sheetData sheetId="29370"/>
      <sheetData sheetId="29371" refreshError="1"/>
      <sheetData sheetId="29372" refreshError="1"/>
      <sheetData sheetId="29373">
        <row r="1">
          <cell r="J1">
            <v>1.7453292519943295E-2</v>
          </cell>
        </row>
      </sheetData>
      <sheetData sheetId="29374">
        <row r="1">
          <cell r="J1">
            <v>1.7453292519943295E-2</v>
          </cell>
        </row>
      </sheetData>
      <sheetData sheetId="29375">
        <row r="1">
          <cell r="J1">
            <v>1.7453292519943295E-2</v>
          </cell>
        </row>
      </sheetData>
      <sheetData sheetId="29376" refreshError="1"/>
      <sheetData sheetId="29377"/>
      <sheetData sheetId="29378" refreshError="1"/>
      <sheetData sheetId="29379" refreshError="1"/>
      <sheetData sheetId="29380">
        <row r="1">
          <cell r="J1">
            <v>1.7453292519943295E-2</v>
          </cell>
        </row>
      </sheetData>
      <sheetData sheetId="29381">
        <row r="1">
          <cell r="J1">
            <v>1.7453292519943295E-2</v>
          </cell>
        </row>
      </sheetData>
      <sheetData sheetId="29382">
        <row r="1">
          <cell r="J1">
            <v>1.7453292519943295E-2</v>
          </cell>
        </row>
      </sheetData>
      <sheetData sheetId="29383" refreshError="1"/>
      <sheetData sheetId="29384" refreshError="1"/>
      <sheetData sheetId="29385" refreshError="1"/>
      <sheetData sheetId="29386"/>
      <sheetData sheetId="29387" refreshError="1"/>
      <sheetData sheetId="29388">
        <row r="1">
          <cell r="J1">
            <v>1.7453292519943295E-2</v>
          </cell>
        </row>
      </sheetData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/>
      <sheetData sheetId="29402"/>
      <sheetData sheetId="29403">
        <row r="1">
          <cell r="J1">
            <v>1.7453292519943295E-2</v>
          </cell>
        </row>
      </sheetData>
      <sheetData sheetId="29404">
        <row r="1">
          <cell r="J1">
            <v>1.7453292519943295E-2</v>
          </cell>
        </row>
      </sheetData>
      <sheetData sheetId="29405">
        <row r="1">
          <cell r="J1">
            <v>1.7453292519943295E-2</v>
          </cell>
        </row>
      </sheetData>
      <sheetData sheetId="29406"/>
      <sheetData sheetId="29407"/>
      <sheetData sheetId="29408"/>
      <sheetData sheetId="29409">
        <row r="1">
          <cell r="J1">
            <v>1.7453292519943295E-2</v>
          </cell>
        </row>
      </sheetData>
      <sheetData sheetId="29410" refreshError="1"/>
      <sheetData sheetId="29411" refreshError="1"/>
      <sheetData sheetId="29412">
        <row r="1">
          <cell r="J1">
            <v>1.7453292519943295E-2</v>
          </cell>
        </row>
      </sheetData>
      <sheetData sheetId="29413">
        <row r="1">
          <cell r="J1">
            <v>1.7453292519943295E-2</v>
          </cell>
        </row>
      </sheetData>
      <sheetData sheetId="29414" refreshError="1"/>
      <sheetData sheetId="29415">
        <row r="1">
          <cell r="J1">
            <v>1.7453292519943295E-2</v>
          </cell>
        </row>
      </sheetData>
      <sheetData sheetId="29416">
        <row r="1">
          <cell r="J1">
            <v>1.7453292519943295E-2</v>
          </cell>
        </row>
      </sheetData>
      <sheetData sheetId="29417" refreshError="1"/>
      <sheetData sheetId="29418" refreshError="1"/>
      <sheetData sheetId="29419" refreshError="1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/>
      <sheetData sheetId="29433"/>
      <sheetData sheetId="29434">
        <row r="1">
          <cell r="J1">
            <v>1.7453292519943295E-2</v>
          </cell>
        </row>
      </sheetData>
      <sheetData sheetId="29435">
        <row r="1">
          <cell r="J1">
            <v>1.7453292519943295E-2</v>
          </cell>
        </row>
      </sheetData>
      <sheetData sheetId="29436">
        <row r="1">
          <cell r="J1">
            <v>1.7453292519943295E-2</v>
          </cell>
        </row>
      </sheetData>
      <sheetData sheetId="29437"/>
      <sheetData sheetId="29438"/>
      <sheetData sheetId="29439"/>
      <sheetData sheetId="29440">
        <row r="1">
          <cell r="J1">
            <v>1.7453292519943295E-2</v>
          </cell>
        </row>
      </sheetData>
      <sheetData sheetId="29441" refreshError="1"/>
      <sheetData sheetId="29442" refreshError="1"/>
      <sheetData sheetId="29443">
        <row r="1">
          <cell r="J1">
            <v>1.7453292519943295E-2</v>
          </cell>
        </row>
      </sheetData>
      <sheetData sheetId="29444">
        <row r="1">
          <cell r="J1">
            <v>1.7453292519943295E-2</v>
          </cell>
        </row>
      </sheetData>
      <sheetData sheetId="29445">
        <row r="1">
          <cell r="J1">
            <v>1.7453292519943295E-2</v>
          </cell>
        </row>
      </sheetData>
      <sheetData sheetId="29446" refreshError="1"/>
      <sheetData sheetId="29447"/>
      <sheetData sheetId="29448">
        <row r="1">
          <cell r="J1">
            <v>1.7453292519943295E-2</v>
          </cell>
        </row>
      </sheetData>
      <sheetData sheetId="29449" refreshError="1"/>
      <sheetData sheetId="29450" refreshError="1"/>
      <sheetData sheetId="29451">
        <row r="1">
          <cell r="J1">
            <v>1.7453292519943295E-2</v>
          </cell>
        </row>
      </sheetData>
      <sheetData sheetId="29452">
        <row r="1">
          <cell r="J1">
            <v>1.7453292519943295E-2</v>
          </cell>
        </row>
      </sheetData>
      <sheetData sheetId="29453">
        <row r="1">
          <cell r="J1">
            <v>1.7453292519943295E-2</v>
          </cell>
        </row>
      </sheetData>
      <sheetData sheetId="29454" refreshError="1"/>
      <sheetData sheetId="29455" refreshError="1"/>
      <sheetData sheetId="29456" refreshError="1"/>
      <sheetData sheetId="29457">
        <row r="1">
          <cell r="J1">
            <v>1.7453292519943295E-2</v>
          </cell>
        </row>
      </sheetData>
      <sheetData sheetId="29458" refreshError="1"/>
      <sheetData sheetId="29459">
        <row r="1">
          <cell r="J1">
            <v>1.7453292519943295E-2</v>
          </cell>
        </row>
      </sheetData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/>
      <sheetData sheetId="29473"/>
      <sheetData sheetId="29474">
        <row r="1">
          <cell r="J1">
            <v>1.7453292519943295E-2</v>
          </cell>
        </row>
      </sheetData>
      <sheetData sheetId="29475">
        <row r="1">
          <cell r="J1">
            <v>1.7453292519943295E-2</v>
          </cell>
        </row>
      </sheetData>
      <sheetData sheetId="29476">
        <row r="1">
          <cell r="J1">
            <v>1.7453292519943295E-2</v>
          </cell>
        </row>
      </sheetData>
      <sheetData sheetId="29477"/>
      <sheetData sheetId="29478"/>
      <sheetData sheetId="29479"/>
      <sheetData sheetId="29480">
        <row r="1">
          <cell r="J1">
            <v>1.7453292519943295E-2</v>
          </cell>
        </row>
      </sheetData>
      <sheetData sheetId="29481" refreshError="1"/>
      <sheetData sheetId="29482" refreshError="1"/>
      <sheetData sheetId="29483">
        <row r="1">
          <cell r="J1">
            <v>1.7453292519943295E-2</v>
          </cell>
        </row>
      </sheetData>
      <sheetData sheetId="29484" refreshError="1"/>
      <sheetData sheetId="29485">
        <row r="1">
          <cell r="J1">
            <v>1.7453292519943295E-2</v>
          </cell>
        </row>
      </sheetData>
      <sheetData sheetId="29486" refreshError="1"/>
      <sheetData sheetId="29487" refreshError="1"/>
      <sheetData sheetId="29488">
        <row r="1">
          <cell r="J1">
            <v>1.7453292519943295E-2</v>
          </cell>
        </row>
      </sheetData>
      <sheetData sheetId="29489" refreshError="1"/>
      <sheetData sheetId="29490">
        <row r="1">
          <cell r="J1">
            <v>1.7453292519943295E-2</v>
          </cell>
        </row>
      </sheetData>
      <sheetData sheetId="29491">
        <row r="1">
          <cell r="J1">
            <v>1.7453292519943295E-2</v>
          </cell>
        </row>
      </sheetData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/>
      <sheetData sheetId="29504"/>
      <sheetData sheetId="29505"/>
      <sheetData sheetId="29506">
        <row r="1">
          <cell r="J1">
            <v>1.7453292519943295E-2</v>
          </cell>
        </row>
      </sheetData>
      <sheetData sheetId="29507">
        <row r="1">
          <cell r="J1">
            <v>1.7453292519943295E-2</v>
          </cell>
        </row>
      </sheetData>
      <sheetData sheetId="29508">
        <row r="1">
          <cell r="J1">
            <v>1.7453292519943295E-2</v>
          </cell>
        </row>
      </sheetData>
      <sheetData sheetId="29509"/>
      <sheetData sheetId="29510"/>
      <sheetData sheetId="29511"/>
      <sheetData sheetId="29512">
        <row r="1">
          <cell r="J1">
            <v>1.7453292519943295E-2</v>
          </cell>
        </row>
      </sheetData>
      <sheetData sheetId="29513">
        <row r="1">
          <cell r="J1">
            <v>1.7453292519943295E-2</v>
          </cell>
        </row>
      </sheetData>
      <sheetData sheetId="29514" refreshError="1"/>
      <sheetData sheetId="29515" refreshError="1"/>
      <sheetData sheetId="29516" refreshError="1"/>
      <sheetData sheetId="29517" refreshError="1"/>
      <sheetData sheetId="29518">
        <row r="1">
          <cell r="J1">
            <v>1.7453292519943295E-2</v>
          </cell>
        </row>
      </sheetData>
      <sheetData sheetId="29519">
        <row r="1">
          <cell r="J1">
            <v>1.7453292519943295E-2</v>
          </cell>
        </row>
      </sheetData>
      <sheetData sheetId="29520" refreshError="1"/>
      <sheetData sheetId="29521" refreshError="1"/>
      <sheetData sheetId="29522">
        <row r="1">
          <cell r="J1">
            <v>1.7453292519943295E-2</v>
          </cell>
        </row>
      </sheetData>
      <sheetData sheetId="29523">
        <row r="1">
          <cell r="J1">
            <v>1.7453292519943295E-2</v>
          </cell>
        </row>
      </sheetData>
      <sheetData sheetId="29524" refreshError="1"/>
      <sheetData sheetId="29525"/>
      <sheetData sheetId="29526">
        <row r="1">
          <cell r="J1">
            <v>1.7453292519943295E-2</v>
          </cell>
        </row>
      </sheetData>
      <sheetData sheetId="29527" refreshError="1"/>
      <sheetData sheetId="29528" refreshError="1"/>
      <sheetData sheetId="29529" refreshError="1"/>
      <sheetData sheetId="29530">
        <row r="1">
          <cell r="J1">
            <v>1.7453292519943295E-2</v>
          </cell>
        </row>
      </sheetData>
      <sheetData sheetId="29531" refreshError="1"/>
      <sheetData sheetId="29532" refreshError="1"/>
      <sheetData sheetId="29533">
        <row r="1">
          <cell r="J1">
            <v>1.7453292519943295E-2</v>
          </cell>
        </row>
      </sheetData>
      <sheetData sheetId="29534" refreshError="1"/>
      <sheetData sheetId="29535"/>
      <sheetData sheetId="29536">
        <row r="1">
          <cell r="J1">
            <v>1.7453292519943295E-2</v>
          </cell>
        </row>
      </sheetData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>
        <row r="1">
          <cell r="J1">
            <v>1.7453292519943295E-2</v>
          </cell>
        </row>
      </sheetData>
      <sheetData sheetId="29552">
        <row r="1">
          <cell r="J1">
            <v>1.7453292519943295E-2</v>
          </cell>
        </row>
      </sheetData>
      <sheetData sheetId="29553">
        <row r="1">
          <cell r="J1">
            <v>1.7453292519943295E-2</v>
          </cell>
        </row>
      </sheetData>
      <sheetData sheetId="29554"/>
      <sheetData sheetId="29555"/>
      <sheetData sheetId="29556"/>
      <sheetData sheetId="29557">
        <row r="1">
          <cell r="J1">
            <v>1.7453292519943295E-2</v>
          </cell>
        </row>
      </sheetData>
      <sheetData sheetId="29558" refreshError="1"/>
      <sheetData sheetId="29559" refreshError="1"/>
      <sheetData sheetId="29560"/>
      <sheetData sheetId="29561">
        <row r="1">
          <cell r="J1">
            <v>1.7453292519943295E-2</v>
          </cell>
        </row>
      </sheetData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/>
      <sheetData sheetId="29575"/>
      <sheetData sheetId="29576">
        <row r="1">
          <cell r="J1">
            <v>1.7453292519943295E-2</v>
          </cell>
        </row>
      </sheetData>
      <sheetData sheetId="29577">
        <row r="1">
          <cell r="J1">
            <v>1.7453292519943295E-2</v>
          </cell>
        </row>
      </sheetData>
      <sheetData sheetId="29578">
        <row r="1">
          <cell r="J1">
            <v>1.7453292519943295E-2</v>
          </cell>
        </row>
      </sheetData>
      <sheetData sheetId="29579"/>
      <sheetData sheetId="29580"/>
      <sheetData sheetId="29581"/>
      <sheetData sheetId="29582" refreshError="1"/>
      <sheetData sheetId="29583" refreshError="1"/>
      <sheetData sheetId="29584" refreshError="1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>
        <row r="1">
          <cell r="J1">
            <v>1.7453292519943295E-2</v>
          </cell>
        </row>
      </sheetData>
      <sheetData sheetId="29600">
        <row r="1">
          <cell r="J1">
            <v>1.7453292519943295E-2</v>
          </cell>
        </row>
      </sheetData>
      <sheetData sheetId="29601">
        <row r="1">
          <cell r="J1">
            <v>1.7453292519943295E-2</v>
          </cell>
        </row>
      </sheetData>
      <sheetData sheetId="29602"/>
      <sheetData sheetId="29603"/>
      <sheetData sheetId="29604"/>
      <sheetData sheetId="29605">
        <row r="1">
          <cell r="J1">
            <v>1.7453292519943295E-2</v>
          </cell>
        </row>
      </sheetData>
      <sheetData sheetId="29606" refreshError="1"/>
      <sheetData sheetId="29607" refreshError="1"/>
      <sheetData sheetId="29608">
        <row r="1">
          <cell r="J1">
            <v>1.7453292519943295E-2</v>
          </cell>
        </row>
      </sheetData>
      <sheetData sheetId="29609">
        <row r="1">
          <cell r="J1">
            <v>1.7453292519943295E-2</v>
          </cell>
        </row>
      </sheetData>
      <sheetData sheetId="29610">
        <row r="1">
          <cell r="J1">
            <v>1.7453292519943295E-2</v>
          </cell>
        </row>
      </sheetData>
      <sheetData sheetId="29611" refreshError="1"/>
      <sheetData sheetId="29612"/>
      <sheetData sheetId="29613">
        <row r="1">
          <cell r="J1">
            <v>1.7453292519943295E-2</v>
          </cell>
        </row>
      </sheetData>
      <sheetData sheetId="29614" refreshError="1"/>
      <sheetData sheetId="29615" refreshError="1"/>
      <sheetData sheetId="29616">
        <row r="1">
          <cell r="J1">
            <v>1.7453292519943295E-2</v>
          </cell>
        </row>
      </sheetData>
      <sheetData sheetId="29617">
        <row r="1">
          <cell r="J1">
            <v>1.7453292519943295E-2</v>
          </cell>
        </row>
      </sheetData>
      <sheetData sheetId="29618" refreshError="1"/>
      <sheetData sheetId="29619" refreshError="1"/>
      <sheetData sheetId="29620" refreshError="1"/>
      <sheetData sheetId="29621"/>
      <sheetData sheetId="29622" refreshError="1"/>
      <sheetData sheetId="29623">
        <row r="1">
          <cell r="J1">
            <v>1.7453292519943295E-2</v>
          </cell>
        </row>
      </sheetData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/>
      <sheetData sheetId="29634"/>
      <sheetData sheetId="29635"/>
      <sheetData sheetId="29636"/>
      <sheetData sheetId="29637"/>
      <sheetData sheetId="29638">
        <row r="1">
          <cell r="J1">
            <v>1.7453292519943295E-2</v>
          </cell>
        </row>
      </sheetData>
      <sheetData sheetId="29639">
        <row r="1">
          <cell r="J1">
            <v>1.7453292519943295E-2</v>
          </cell>
        </row>
      </sheetData>
      <sheetData sheetId="29640">
        <row r="1">
          <cell r="J1">
            <v>1.7453292519943295E-2</v>
          </cell>
        </row>
      </sheetData>
      <sheetData sheetId="29641"/>
      <sheetData sheetId="29642"/>
      <sheetData sheetId="29643"/>
      <sheetData sheetId="29644">
        <row r="1">
          <cell r="J1">
            <v>1.7453292519943295E-2</v>
          </cell>
        </row>
      </sheetData>
      <sheetData sheetId="29645">
        <row r="1">
          <cell r="J1">
            <v>1.7453292519943295E-2</v>
          </cell>
        </row>
      </sheetData>
      <sheetData sheetId="29646">
        <row r="1">
          <cell r="J1">
            <v>1.7453292519943295E-2</v>
          </cell>
        </row>
      </sheetData>
      <sheetData sheetId="29647">
        <row r="1">
          <cell r="J1">
            <v>1.7453292519943295E-2</v>
          </cell>
        </row>
      </sheetData>
      <sheetData sheetId="29648">
        <row r="1">
          <cell r="J1">
            <v>1.7453292519943295E-2</v>
          </cell>
        </row>
      </sheetData>
      <sheetData sheetId="29649">
        <row r="1">
          <cell r="J1">
            <v>1.7453292519943295E-2</v>
          </cell>
        </row>
      </sheetData>
      <sheetData sheetId="29650" refreshError="1"/>
      <sheetData sheetId="29651">
        <row r="1">
          <cell r="J1">
            <v>1.7453292519943295E-2</v>
          </cell>
        </row>
      </sheetData>
      <sheetData sheetId="29652">
        <row r="1">
          <cell r="J1">
            <v>1.7453292519943295E-2</v>
          </cell>
        </row>
      </sheetData>
      <sheetData sheetId="29653">
        <row r="1">
          <cell r="J1">
            <v>1.7453292519943295E-2</v>
          </cell>
        </row>
      </sheetData>
      <sheetData sheetId="29654" refreshError="1"/>
      <sheetData sheetId="29655" refreshError="1"/>
      <sheetData sheetId="29656" refreshError="1"/>
      <sheetData sheetId="29657"/>
      <sheetData sheetId="29658" refreshError="1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>
        <row r="1">
          <cell r="J1">
            <v>1.7453292519943295E-2</v>
          </cell>
        </row>
      </sheetData>
      <sheetData sheetId="29674">
        <row r="1">
          <cell r="J1">
            <v>1.7453292519943295E-2</v>
          </cell>
        </row>
      </sheetData>
      <sheetData sheetId="29675">
        <row r="1">
          <cell r="J1">
            <v>1.7453292519943295E-2</v>
          </cell>
        </row>
      </sheetData>
      <sheetData sheetId="29676"/>
      <sheetData sheetId="29677"/>
      <sheetData sheetId="29678"/>
      <sheetData sheetId="29679" refreshError="1"/>
      <sheetData sheetId="29680" refreshError="1"/>
      <sheetData sheetId="29681">
        <row r="1">
          <cell r="J1">
            <v>1.7453292519943295E-2</v>
          </cell>
        </row>
      </sheetData>
      <sheetData sheetId="29682">
        <row r="1">
          <cell r="J1">
            <v>1.7453292519943295E-2</v>
          </cell>
        </row>
      </sheetData>
      <sheetData sheetId="29683">
        <row r="1">
          <cell r="J1">
            <v>1.7453292519943295E-2</v>
          </cell>
        </row>
      </sheetData>
      <sheetData sheetId="29684" refreshError="1"/>
      <sheetData sheetId="29685"/>
      <sheetData sheetId="29686" refreshError="1"/>
      <sheetData sheetId="29687" refreshError="1"/>
      <sheetData sheetId="29688">
        <row r="1">
          <cell r="J1">
            <v>1.7453292519943295E-2</v>
          </cell>
        </row>
      </sheetData>
      <sheetData sheetId="29689">
        <row r="1">
          <cell r="J1">
            <v>1.7453292519943295E-2</v>
          </cell>
        </row>
      </sheetData>
      <sheetData sheetId="29690">
        <row r="1">
          <cell r="J1">
            <v>1.7453292519943295E-2</v>
          </cell>
        </row>
      </sheetData>
      <sheetData sheetId="29691" refreshError="1"/>
      <sheetData sheetId="29692" refreshError="1"/>
      <sheetData sheetId="29693" refreshError="1"/>
      <sheetData sheetId="29694"/>
      <sheetData sheetId="29695" refreshError="1"/>
      <sheetData sheetId="29696">
        <row r="1">
          <cell r="J1">
            <v>1.7453292519943295E-2</v>
          </cell>
        </row>
      </sheetData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>
        <row r="1">
          <cell r="J1">
            <v>1.7453292519943295E-2</v>
          </cell>
        </row>
      </sheetData>
      <sheetData sheetId="29712">
        <row r="1">
          <cell r="J1">
            <v>1.7453292519943295E-2</v>
          </cell>
        </row>
      </sheetData>
      <sheetData sheetId="29713">
        <row r="1">
          <cell r="J1">
            <v>1.7453292519943295E-2</v>
          </cell>
        </row>
      </sheetData>
      <sheetData sheetId="29714"/>
      <sheetData sheetId="29715"/>
      <sheetData sheetId="29716"/>
      <sheetData sheetId="29717" refreshError="1"/>
      <sheetData sheetId="29718" refreshError="1"/>
      <sheetData sheetId="29719">
        <row r="1">
          <cell r="J1">
            <v>1.7453292519943295E-2</v>
          </cell>
        </row>
      </sheetData>
      <sheetData sheetId="29720">
        <row r="1">
          <cell r="J1">
            <v>1.7453292519943295E-2</v>
          </cell>
        </row>
      </sheetData>
      <sheetData sheetId="29721" refreshError="1"/>
      <sheetData sheetId="29722"/>
      <sheetData sheetId="29723" refreshError="1"/>
      <sheetData sheetId="29724" refreshError="1"/>
      <sheetData sheetId="29725">
        <row r="1">
          <cell r="J1">
            <v>1.7453292519943295E-2</v>
          </cell>
        </row>
      </sheetData>
      <sheetData sheetId="29726">
        <row r="1">
          <cell r="J1">
            <v>1.7453292519943295E-2</v>
          </cell>
        </row>
      </sheetData>
      <sheetData sheetId="29727" refreshError="1"/>
      <sheetData sheetId="29728">
        <row r="1">
          <cell r="J1">
            <v>1.7453292519943295E-2</v>
          </cell>
        </row>
      </sheetData>
      <sheetData sheetId="29729">
        <row r="1">
          <cell r="J1">
            <v>1.7453292519943295E-2</v>
          </cell>
        </row>
      </sheetData>
      <sheetData sheetId="29730" refreshError="1"/>
      <sheetData sheetId="29731" refreshError="1"/>
      <sheetData sheetId="29732">
        <row r="1">
          <cell r="J1">
            <v>1.7453292519943295E-2</v>
          </cell>
        </row>
      </sheetData>
      <sheetData sheetId="29733">
        <row r="1">
          <cell r="J1">
            <v>1.7453292519943295E-2</v>
          </cell>
        </row>
      </sheetData>
      <sheetData sheetId="29734">
        <row r="1">
          <cell r="J1">
            <v>1.7453292519943295E-2</v>
          </cell>
        </row>
      </sheetData>
      <sheetData sheetId="29735" refreshError="1"/>
      <sheetData sheetId="29736" refreshError="1"/>
      <sheetData sheetId="29737" refreshError="1"/>
      <sheetData sheetId="29738">
        <row r="1">
          <cell r="J1">
            <v>1.7453292519943295E-2</v>
          </cell>
        </row>
      </sheetData>
      <sheetData sheetId="29739" refreshError="1"/>
      <sheetData sheetId="29740">
        <row r="1">
          <cell r="J1">
            <v>1.7453292519943295E-2</v>
          </cell>
        </row>
      </sheetData>
      <sheetData sheetId="29741"/>
      <sheetData sheetId="29742"/>
      <sheetData sheetId="29743"/>
      <sheetData sheetId="29744"/>
      <sheetData sheetId="29745"/>
      <sheetData sheetId="29746"/>
      <sheetData sheetId="29747"/>
      <sheetData sheetId="29748"/>
      <sheetData sheetId="29749"/>
      <sheetData sheetId="29750"/>
      <sheetData sheetId="29751"/>
      <sheetData sheetId="29752"/>
      <sheetData sheetId="29753"/>
      <sheetData sheetId="29754"/>
      <sheetData sheetId="29755">
        <row r="1">
          <cell r="J1">
            <v>1.7453292519943295E-2</v>
          </cell>
        </row>
      </sheetData>
      <sheetData sheetId="29756">
        <row r="1">
          <cell r="J1">
            <v>1.7453292519943295E-2</v>
          </cell>
        </row>
      </sheetData>
      <sheetData sheetId="29757">
        <row r="1">
          <cell r="J1">
            <v>1.7453292519943295E-2</v>
          </cell>
        </row>
      </sheetData>
      <sheetData sheetId="29758"/>
      <sheetData sheetId="29759"/>
      <sheetData sheetId="29760"/>
      <sheetData sheetId="29761">
        <row r="1">
          <cell r="J1">
            <v>1.7453292519943295E-2</v>
          </cell>
        </row>
      </sheetData>
      <sheetData sheetId="29762" refreshError="1"/>
      <sheetData sheetId="29763" refreshError="1"/>
      <sheetData sheetId="29764">
        <row r="1">
          <cell r="J1">
            <v>1.7453292519943295E-2</v>
          </cell>
        </row>
      </sheetData>
      <sheetData sheetId="29765">
        <row r="1">
          <cell r="J1">
            <v>1.7453292519943295E-2</v>
          </cell>
        </row>
      </sheetData>
      <sheetData sheetId="29766">
        <row r="1">
          <cell r="J1">
            <v>1.7453292519943295E-2</v>
          </cell>
        </row>
      </sheetData>
      <sheetData sheetId="29767" refreshError="1"/>
      <sheetData sheetId="29768">
        <row r="1">
          <cell r="J1">
            <v>1.7453292519943295E-2</v>
          </cell>
        </row>
      </sheetData>
      <sheetData sheetId="29769">
        <row r="1">
          <cell r="J1">
            <v>1.7453292519943295E-2</v>
          </cell>
        </row>
      </sheetData>
      <sheetData sheetId="29770">
        <row r="1">
          <cell r="J1">
            <v>1.7453292519943295E-2</v>
          </cell>
        </row>
      </sheetData>
      <sheetData sheetId="29771">
        <row r="1">
          <cell r="J1">
            <v>1.7453292519943295E-2</v>
          </cell>
        </row>
      </sheetData>
      <sheetData sheetId="29772" refreshError="1"/>
      <sheetData sheetId="29773" refreshError="1"/>
      <sheetData sheetId="29774">
        <row r="1">
          <cell r="J1">
            <v>1.7453292519943295E-2</v>
          </cell>
        </row>
      </sheetData>
      <sheetData sheetId="29775">
        <row r="1">
          <cell r="J1">
            <v>1.7453292519943295E-2</v>
          </cell>
        </row>
      </sheetData>
      <sheetData sheetId="29776" refreshError="1"/>
      <sheetData sheetId="29777">
        <row r="1">
          <cell r="J1">
            <v>1.7453292519943295E-2</v>
          </cell>
        </row>
      </sheetData>
      <sheetData sheetId="29778">
        <row r="1">
          <cell r="J1">
            <v>1.7453292519943295E-2</v>
          </cell>
        </row>
      </sheetData>
      <sheetData sheetId="29779" refreshError="1"/>
      <sheetData sheetId="29780" refreshError="1"/>
      <sheetData sheetId="29781">
        <row r="1">
          <cell r="J1">
            <v>1.7453292519943295E-2</v>
          </cell>
        </row>
      </sheetData>
      <sheetData sheetId="29782">
        <row r="1">
          <cell r="J1">
            <v>1.7453292519943295E-2</v>
          </cell>
        </row>
      </sheetData>
      <sheetData sheetId="29783">
        <row r="1">
          <cell r="J1">
            <v>1.7453292519943295E-2</v>
          </cell>
        </row>
      </sheetData>
      <sheetData sheetId="29784" refreshError="1"/>
      <sheetData sheetId="29785" refreshError="1"/>
      <sheetData sheetId="29786" refreshError="1"/>
      <sheetData sheetId="29787">
        <row r="1">
          <cell r="J1">
            <v>1.7453292519943295E-2</v>
          </cell>
        </row>
      </sheetData>
      <sheetData sheetId="29788" refreshError="1"/>
      <sheetData sheetId="29789">
        <row r="1">
          <cell r="J1">
            <v>1.7453292519943295E-2</v>
          </cell>
        </row>
      </sheetData>
      <sheetData sheetId="29790"/>
      <sheetData sheetId="29791"/>
      <sheetData sheetId="29792"/>
      <sheetData sheetId="29793"/>
      <sheetData sheetId="29794"/>
      <sheetData sheetId="29795"/>
      <sheetData sheetId="29796"/>
      <sheetData sheetId="29797"/>
      <sheetData sheetId="29798"/>
      <sheetData sheetId="29799"/>
      <sheetData sheetId="29800"/>
      <sheetData sheetId="29801"/>
      <sheetData sheetId="29802"/>
      <sheetData sheetId="29803"/>
      <sheetData sheetId="29804">
        <row r="1">
          <cell r="J1">
            <v>1.7453292519943295E-2</v>
          </cell>
        </row>
      </sheetData>
      <sheetData sheetId="29805">
        <row r="1">
          <cell r="J1">
            <v>1.7453292519943295E-2</v>
          </cell>
        </row>
      </sheetData>
      <sheetData sheetId="29806">
        <row r="1">
          <cell r="J1">
            <v>1.7453292519943295E-2</v>
          </cell>
        </row>
      </sheetData>
      <sheetData sheetId="29807"/>
      <sheetData sheetId="29808"/>
      <sheetData sheetId="29809"/>
      <sheetData sheetId="29810">
        <row r="1">
          <cell r="J1">
            <v>1.7453292519943295E-2</v>
          </cell>
        </row>
      </sheetData>
      <sheetData sheetId="29811" refreshError="1"/>
      <sheetData sheetId="29812" refreshError="1"/>
      <sheetData sheetId="29813">
        <row r="1">
          <cell r="J1">
            <v>1.7453292519943295E-2</v>
          </cell>
        </row>
      </sheetData>
      <sheetData sheetId="29814">
        <row r="1">
          <cell r="J1">
            <v>1.7453292519943295E-2</v>
          </cell>
        </row>
      </sheetData>
      <sheetData sheetId="29815" refreshError="1"/>
      <sheetData sheetId="29816">
        <row r="1">
          <cell r="J1">
            <v>1.7453292519943295E-2</v>
          </cell>
        </row>
      </sheetData>
      <sheetData sheetId="29817">
        <row r="1">
          <cell r="J1">
            <v>1.7453292519943295E-2</v>
          </cell>
        </row>
      </sheetData>
      <sheetData sheetId="29818" refreshError="1"/>
      <sheetData sheetId="29819" refreshError="1"/>
      <sheetData sheetId="29820" refreshError="1"/>
      <sheetData sheetId="29821"/>
      <sheetData sheetId="29822"/>
      <sheetData sheetId="29823"/>
      <sheetData sheetId="29824"/>
      <sheetData sheetId="29825"/>
      <sheetData sheetId="29826"/>
      <sheetData sheetId="29827"/>
      <sheetData sheetId="29828"/>
      <sheetData sheetId="29829"/>
      <sheetData sheetId="29830"/>
      <sheetData sheetId="29831"/>
      <sheetData sheetId="29832"/>
      <sheetData sheetId="29833"/>
      <sheetData sheetId="29834"/>
      <sheetData sheetId="29835">
        <row r="1">
          <cell r="J1">
            <v>1.7453292519943295E-2</v>
          </cell>
        </row>
      </sheetData>
      <sheetData sheetId="29836">
        <row r="1">
          <cell r="J1">
            <v>1.7453292519943295E-2</v>
          </cell>
        </row>
      </sheetData>
      <sheetData sheetId="29837">
        <row r="1">
          <cell r="J1">
            <v>1.7453292519943295E-2</v>
          </cell>
        </row>
      </sheetData>
      <sheetData sheetId="29838"/>
      <sheetData sheetId="29839"/>
      <sheetData sheetId="29840"/>
      <sheetData sheetId="29841" refreshError="1"/>
      <sheetData sheetId="29842" refreshError="1"/>
      <sheetData sheetId="29843">
        <row r="1">
          <cell r="J1">
            <v>1.7453292519943295E-2</v>
          </cell>
        </row>
      </sheetData>
      <sheetData sheetId="29844">
        <row r="1">
          <cell r="J1">
            <v>1.7453292519943295E-2</v>
          </cell>
        </row>
      </sheetData>
      <sheetData sheetId="29845">
        <row r="1">
          <cell r="J1">
            <v>1.7453292519943295E-2</v>
          </cell>
        </row>
      </sheetData>
      <sheetData sheetId="29846" refreshError="1"/>
      <sheetData sheetId="29847" refreshError="1"/>
      <sheetData sheetId="29848" refreshError="1"/>
      <sheetData sheetId="29849">
        <row r="1">
          <cell r="J1">
            <v>1.7453292519943295E-2</v>
          </cell>
        </row>
      </sheetData>
      <sheetData sheetId="29850" refreshError="1"/>
      <sheetData sheetId="29851">
        <row r="1">
          <cell r="J1">
            <v>1.7453292519943295E-2</v>
          </cell>
        </row>
      </sheetData>
      <sheetData sheetId="29852"/>
      <sheetData sheetId="29853"/>
      <sheetData sheetId="29854"/>
      <sheetData sheetId="29855"/>
      <sheetData sheetId="29856"/>
      <sheetData sheetId="29857"/>
      <sheetData sheetId="29858"/>
      <sheetData sheetId="29859"/>
      <sheetData sheetId="29860"/>
      <sheetData sheetId="29861"/>
      <sheetData sheetId="29862"/>
      <sheetData sheetId="29863"/>
      <sheetData sheetId="29864"/>
      <sheetData sheetId="29865"/>
      <sheetData sheetId="29866">
        <row r="1">
          <cell r="J1">
            <v>1.7453292519943295E-2</v>
          </cell>
        </row>
      </sheetData>
      <sheetData sheetId="29867">
        <row r="1">
          <cell r="J1">
            <v>1.7453292519943295E-2</v>
          </cell>
        </row>
      </sheetData>
      <sheetData sheetId="29868">
        <row r="1">
          <cell r="J1">
            <v>1.7453292519943295E-2</v>
          </cell>
        </row>
      </sheetData>
      <sheetData sheetId="29869"/>
      <sheetData sheetId="29870"/>
      <sheetData sheetId="29871"/>
      <sheetData sheetId="29872" refreshError="1"/>
      <sheetData sheetId="29873" refreshError="1"/>
      <sheetData sheetId="29874">
        <row r="1">
          <cell r="J1">
            <v>1.7453292519943295E-2</v>
          </cell>
        </row>
      </sheetData>
      <sheetData sheetId="29875">
        <row r="1">
          <cell r="J1">
            <v>1.7453292519943295E-2</v>
          </cell>
        </row>
      </sheetData>
      <sheetData sheetId="29876">
        <row r="1">
          <cell r="J1">
            <v>1.7453292519943295E-2</v>
          </cell>
        </row>
      </sheetData>
      <sheetData sheetId="29877" refreshError="1"/>
      <sheetData sheetId="29878" refreshError="1"/>
      <sheetData sheetId="29879" refreshError="1"/>
      <sheetData sheetId="29880">
        <row r="1">
          <cell r="J1">
            <v>1.7453292519943295E-2</v>
          </cell>
        </row>
      </sheetData>
      <sheetData sheetId="29881" refreshError="1"/>
      <sheetData sheetId="29882">
        <row r="1">
          <cell r="J1">
            <v>1.7453292519943295E-2</v>
          </cell>
        </row>
      </sheetData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>
        <row r="1">
          <cell r="J1">
            <v>1.7453292519943295E-2</v>
          </cell>
        </row>
      </sheetData>
      <sheetData sheetId="29898">
        <row r="1">
          <cell r="J1">
            <v>1.7453292519943295E-2</v>
          </cell>
        </row>
      </sheetData>
      <sheetData sheetId="29899">
        <row r="1">
          <cell r="J1">
            <v>1.7453292519943295E-2</v>
          </cell>
        </row>
      </sheetData>
      <sheetData sheetId="29900"/>
      <sheetData sheetId="29901"/>
      <sheetData sheetId="29902"/>
      <sheetData sheetId="29903">
        <row r="1">
          <cell r="J1">
            <v>1.7453292519943295E-2</v>
          </cell>
        </row>
      </sheetData>
      <sheetData sheetId="29904" refreshError="1"/>
      <sheetData sheetId="29905" refreshError="1"/>
      <sheetData sheetId="29906">
        <row r="1">
          <cell r="J1">
            <v>1.7453292519943295E-2</v>
          </cell>
        </row>
      </sheetData>
      <sheetData sheetId="29907">
        <row r="1">
          <cell r="J1">
            <v>1.7453292519943295E-2</v>
          </cell>
        </row>
      </sheetData>
      <sheetData sheetId="29908">
        <row r="1">
          <cell r="J1">
            <v>1.7453292519943295E-2</v>
          </cell>
        </row>
      </sheetData>
      <sheetData sheetId="29909" refreshError="1"/>
      <sheetData sheetId="29910">
        <row r="1">
          <cell r="J1">
            <v>1.7453292519943295E-2</v>
          </cell>
        </row>
      </sheetData>
      <sheetData sheetId="29911">
        <row r="1">
          <cell r="J1">
            <v>1.7453292519943295E-2</v>
          </cell>
        </row>
      </sheetData>
      <sheetData sheetId="29912">
        <row r="1">
          <cell r="J1">
            <v>1.7453292519943295E-2</v>
          </cell>
        </row>
      </sheetData>
      <sheetData sheetId="29913" refreshError="1"/>
      <sheetData sheetId="29914" refreshError="1"/>
      <sheetData sheetId="29915">
        <row r="1">
          <cell r="J1">
            <v>1.7453292519943295E-2</v>
          </cell>
        </row>
      </sheetData>
      <sheetData sheetId="29916">
        <row r="1">
          <cell r="J1">
            <v>1.7453292519943295E-2</v>
          </cell>
        </row>
      </sheetData>
      <sheetData sheetId="29917">
        <row r="1">
          <cell r="J1">
            <v>1.7453292519943295E-2</v>
          </cell>
        </row>
      </sheetData>
      <sheetData sheetId="29918" refreshError="1"/>
      <sheetData sheetId="29919">
        <row r="1">
          <cell r="J1">
            <v>1.7453292519943295E-2</v>
          </cell>
        </row>
      </sheetData>
      <sheetData sheetId="29920">
        <row r="1">
          <cell r="J1">
            <v>1.7453292519943295E-2</v>
          </cell>
        </row>
      </sheetData>
      <sheetData sheetId="29921" refreshError="1"/>
      <sheetData sheetId="29922" refreshError="1"/>
      <sheetData sheetId="29923">
        <row r="1">
          <cell r="J1">
            <v>1.7453292519943295E-2</v>
          </cell>
        </row>
      </sheetData>
      <sheetData sheetId="29924">
        <row r="1">
          <cell r="J1">
            <v>1.7453292519943295E-2</v>
          </cell>
        </row>
      </sheetData>
      <sheetData sheetId="29925">
        <row r="1">
          <cell r="J1">
            <v>1.7453292519943295E-2</v>
          </cell>
        </row>
      </sheetData>
      <sheetData sheetId="29926" refreshError="1"/>
      <sheetData sheetId="29927" refreshError="1"/>
      <sheetData sheetId="29928" refreshError="1"/>
      <sheetData sheetId="29929">
        <row r="1">
          <cell r="J1">
            <v>1.7453292519943295E-2</v>
          </cell>
        </row>
      </sheetData>
      <sheetData sheetId="29930" refreshError="1"/>
      <sheetData sheetId="29931">
        <row r="1">
          <cell r="J1">
            <v>1.7453292519943295E-2</v>
          </cell>
        </row>
      </sheetData>
      <sheetData sheetId="29932"/>
      <sheetData sheetId="29933"/>
      <sheetData sheetId="29934"/>
      <sheetData sheetId="29935"/>
      <sheetData sheetId="29936"/>
      <sheetData sheetId="29937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>
        <row r="1">
          <cell r="J1">
            <v>1.7453292519943295E-2</v>
          </cell>
        </row>
      </sheetData>
      <sheetData sheetId="29947">
        <row r="1">
          <cell r="J1">
            <v>1.7453292519943295E-2</v>
          </cell>
        </row>
      </sheetData>
      <sheetData sheetId="29948">
        <row r="1">
          <cell r="J1">
            <v>1.7453292519943295E-2</v>
          </cell>
        </row>
      </sheetData>
      <sheetData sheetId="29949"/>
      <sheetData sheetId="29950"/>
      <sheetData sheetId="29951"/>
      <sheetData sheetId="29952">
        <row r="1">
          <cell r="J1">
            <v>1.7453292519943295E-2</v>
          </cell>
        </row>
      </sheetData>
      <sheetData sheetId="29953" refreshError="1"/>
      <sheetData sheetId="29954" refreshError="1"/>
      <sheetData sheetId="29955">
        <row r="1">
          <cell r="J1">
            <v>1.7453292519943295E-2</v>
          </cell>
        </row>
      </sheetData>
      <sheetData sheetId="29956">
        <row r="1">
          <cell r="J1">
            <v>1.7453292519943295E-2</v>
          </cell>
        </row>
      </sheetData>
      <sheetData sheetId="29957">
        <row r="1">
          <cell r="J1">
            <v>1.7453292519943295E-2</v>
          </cell>
        </row>
      </sheetData>
      <sheetData sheetId="29958" refreshError="1"/>
      <sheetData sheetId="29959">
        <row r="1">
          <cell r="J1">
            <v>1.7453292519943295E-2</v>
          </cell>
        </row>
      </sheetData>
      <sheetData sheetId="29960">
        <row r="1">
          <cell r="J1">
            <v>1.7453292519943295E-2</v>
          </cell>
        </row>
      </sheetData>
      <sheetData sheetId="29961">
        <row r="1">
          <cell r="J1">
            <v>1.7453292519943295E-2</v>
          </cell>
        </row>
      </sheetData>
      <sheetData sheetId="29962" refreshError="1"/>
      <sheetData sheetId="29963" refreshError="1"/>
      <sheetData sheetId="29964">
        <row r="1">
          <cell r="J1">
            <v>1.7453292519943295E-2</v>
          </cell>
        </row>
      </sheetData>
      <sheetData sheetId="29965">
        <row r="1">
          <cell r="J1">
            <v>1.7453292519943295E-2</v>
          </cell>
        </row>
      </sheetData>
      <sheetData sheetId="29966">
        <row r="1">
          <cell r="J1">
            <v>1.7453292519943295E-2</v>
          </cell>
        </row>
      </sheetData>
      <sheetData sheetId="29967" refreshError="1"/>
      <sheetData sheetId="29968"/>
      <sheetData sheetId="29969">
        <row r="1">
          <cell r="J1">
            <v>1.7453292519943295E-2</v>
          </cell>
        </row>
      </sheetData>
      <sheetData sheetId="29970">
        <row r="1">
          <cell r="J1">
            <v>1.7453292519943295E-2</v>
          </cell>
        </row>
      </sheetData>
      <sheetData sheetId="29971">
        <row r="1">
          <cell r="J1">
            <v>1.7453292519943295E-2</v>
          </cell>
        </row>
      </sheetData>
      <sheetData sheetId="29972">
        <row r="1">
          <cell r="J1">
            <v>1.7453292519943295E-2</v>
          </cell>
        </row>
      </sheetData>
      <sheetData sheetId="29973" refreshError="1"/>
      <sheetData sheetId="29974" refreshError="1"/>
      <sheetData sheetId="29975">
        <row r="1">
          <cell r="J1">
            <v>1.7453292519943295E-2</v>
          </cell>
        </row>
      </sheetData>
      <sheetData sheetId="29976">
        <row r="1">
          <cell r="J1">
            <v>1.7453292519943295E-2</v>
          </cell>
        </row>
      </sheetData>
      <sheetData sheetId="29977">
        <row r="1">
          <cell r="J1">
            <v>1.7453292519943295E-2</v>
          </cell>
        </row>
      </sheetData>
      <sheetData sheetId="29978" refreshError="1"/>
      <sheetData sheetId="29979"/>
      <sheetData sheetId="29980">
        <row r="1">
          <cell r="J1">
            <v>1.7453292519943295E-2</v>
          </cell>
        </row>
      </sheetData>
      <sheetData sheetId="29981">
        <row r="1">
          <cell r="J1">
            <v>1.7453292519943295E-2</v>
          </cell>
        </row>
      </sheetData>
      <sheetData sheetId="29982" refreshError="1"/>
      <sheetData sheetId="29983" refreshError="1"/>
      <sheetData sheetId="29984">
        <row r="1">
          <cell r="J1">
            <v>1.7453292519943295E-2</v>
          </cell>
        </row>
      </sheetData>
      <sheetData sheetId="29985">
        <row r="1">
          <cell r="J1">
            <v>1.7453292519943295E-2</v>
          </cell>
        </row>
      </sheetData>
      <sheetData sheetId="29986">
        <row r="1">
          <cell r="J1">
            <v>1.7453292519943295E-2</v>
          </cell>
        </row>
      </sheetData>
      <sheetData sheetId="29987" refreshError="1"/>
      <sheetData sheetId="29988"/>
      <sheetData sheetId="29989">
        <row r="1">
          <cell r="J1">
            <v>1.7453292519943295E-2</v>
          </cell>
        </row>
      </sheetData>
      <sheetData sheetId="29990">
        <row r="1">
          <cell r="J1">
            <v>1.7453292519943295E-2</v>
          </cell>
        </row>
      </sheetData>
      <sheetData sheetId="29991" refreshError="1"/>
      <sheetData sheetId="29992" refreshError="1"/>
      <sheetData sheetId="29993">
        <row r="1">
          <cell r="J1">
            <v>1.7453292519943295E-2</v>
          </cell>
        </row>
      </sheetData>
      <sheetData sheetId="29994">
        <row r="1">
          <cell r="J1">
            <v>1.7453292519943295E-2</v>
          </cell>
        </row>
      </sheetData>
      <sheetData sheetId="29995" refreshError="1"/>
      <sheetData sheetId="29996"/>
      <sheetData sheetId="29997">
        <row r="1">
          <cell r="J1">
            <v>1.7453292519943295E-2</v>
          </cell>
        </row>
      </sheetData>
      <sheetData sheetId="29998">
        <row r="1">
          <cell r="J1">
            <v>1.7453292519943295E-2</v>
          </cell>
        </row>
      </sheetData>
      <sheetData sheetId="29999" refreshError="1"/>
      <sheetData sheetId="30000" refreshError="1"/>
      <sheetData sheetId="30001">
        <row r="1">
          <cell r="J1">
            <v>1.7453292519943295E-2</v>
          </cell>
        </row>
      </sheetData>
      <sheetData sheetId="30002">
        <row r="1">
          <cell r="J1">
            <v>1.7453292519943295E-2</v>
          </cell>
        </row>
      </sheetData>
      <sheetData sheetId="30003">
        <row r="1">
          <cell r="J1">
            <v>1.7453292519943295E-2</v>
          </cell>
        </row>
      </sheetData>
      <sheetData sheetId="30004" refreshError="1"/>
      <sheetData sheetId="30005"/>
      <sheetData sheetId="30006">
        <row r="1">
          <cell r="J1">
            <v>1.7453292519943295E-2</v>
          </cell>
        </row>
      </sheetData>
      <sheetData sheetId="30007">
        <row r="1">
          <cell r="J1">
            <v>1.7453292519943295E-2</v>
          </cell>
        </row>
      </sheetData>
      <sheetData sheetId="30008" refreshError="1"/>
      <sheetData sheetId="30009" refreshError="1"/>
      <sheetData sheetId="30010">
        <row r="1">
          <cell r="J1">
            <v>1.7453292519943295E-2</v>
          </cell>
        </row>
      </sheetData>
      <sheetData sheetId="30011">
        <row r="1">
          <cell r="J1">
            <v>1.7453292519943295E-2</v>
          </cell>
        </row>
      </sheetData>
      <sheetData sheetId="30012" refreshError="1"/>
      <sheetData sheetId="30013"/>
      <sheetData sheetId="30014">
        <row r="1">
          <cell r="J1">
            <v>1.7453292519943295E-2</v>
          </cell>
        </row>
      </sheetData>
      <sheetData sheetId="30015">
        <row r="1">
          <cell r="J1">
            <v>1.7453292519943295E-2</v>
          </cell>
        </row>
      </sheetData>
      <sheetData sheetId="30016">
        <row r="1">
          <cell r="J1">
            <v>1.7453292519943295E-2</v>
          </cell>
        </row>
      </sheetData>
      <sheetData sheetId="30017">
        <row r="1">
          <cell r="J1">
            <v>1.7453292519943295E-2</v>
          </cell>
        </row>
      </sheetData>
      <sheetData sheetId="30018">
        <row r="1">
          <cell r="J1">
            <v>1.7453292519943295E-2</v>
          </cell>
        </row>
      </sheetData>
      <sheetData sheetId="30019">
        <row r="1">
          <cell r="J1">
            <v>1.7453292519943295E-2</v>
          </cell>
        </row>
      </sheetData>
      <sheetData sheetId="30020" refreshError="1"/>
      <sheetData sheetId="30021" refreshError="1"/>
      <sheetData sheetId="30022">
        <row r="1">
          <cell r="J1">
            <v>1.7453292519943295E-2</v>
          </cell>
        </row>
      </sheetData>
      <sheetData sheetId="30023">
        <row r="1">
          <cell r="J1">
            <v>1.7453292519943295E-2</v>
          </cell>
        </row>
      </sheetData>
      <sheetData sheetId="30024">
        <row r="1">
          <cell r="J1">
            <v>1.7453292519943295E-2</v>
          </cell>
        </row>
      </sheetData>
      <sheetData sheetId="30025" refreshError="1"/>
      <sheetData sheetId="30026"/>
      <sheetData sheetId="30027">
        <row r="1">
          <cell r="J1">
            <v>1.7453292519943295E-2</v>
          </cell>
        </row>
      </sheetData>
      <sheetData sheetId="30028" refreshError="1"/>
      <sheetData sheetId="30029" refreshError="1"/>
      <sheetData sheetId="30030">
        <row r="1">
          <cell r="J1">
            <v>1.7453292519943295E-2</v>
          </cell>
        </row>
      </sheetData>
      <sheetData sheetId="30031">
        <row r="1">
          <cell r="J1">
            <v>1.7453292519943295E-2</v>
          </cell>
        </row>
      </sheetData>
      <sheetData sheetId="30032" refreshError="1"/>
      <sheetData sheetId="30033"/>
      <sheetData sheetId="30034">
        <row r="1">
          <cell r="J1">
            <v>1.7453292519943295E-2</v>
          </cell>
        </row>
      </sheetData>
      <sheetData sheetId="30035">
        <row r="1">
          <cell r="J1">
            <v>1.7453292519943295E-2</v>
          </cell>
        </row>
      </sheetData>
      <sheetData sheetId="30036" refreshError="1"/>
      <sheetData sheetId="30037" refreshError="1"/>
      <sheetData sheetId="30038">
        <row r="1">
          <cell r="J1">
            <v>1.7453292519943295E-2</v>
          </cell>
        </row>
      </sheetData>
      <sheetData sheetId="30039">
        <row r="1">
          <cell r="J1">
            <v>1.7453292519943295E-2</v>
          </cell>
        </row>
      </sheetData>
      <sheetData sheetId="30040">
        <row r="1">
          <cell r="J1">
            <v>1.7453292519943295E-2</v>
          </cell>
        </row>
      </sheetData>
      <sheetData sheetId="30041" refreshError="1"/>
      <sheetData sheetId="30042"/>
      <sheetData sheetId="30043">
        <row r="1">
          <cell r="J1">
            <v>1.7453292519943295E-2</v>
          </cell>
        </row>
      </sheetData>
      <sheetData sheetId="30044">
        <row r="1">
          <cell r="J1">
            <v>1.7453292519943295E-2</v>
          </cell>
        </row>
      </sheetData>
      <sheetData sheetId="30045" refreshError="1"/>
      <sheetData sheetId="30046" refreshError="1"/>
      <sheetData sheetId="30047">
        <row r="1">
          <cell r="J1">
            <v>1.7453292519943295E-2</v>
          </cell>
        </row>
      </sheetData>
      <sheetData sheetId="30048">
        <row r="1">
          <cell r="J1">
            <v>1.7453292519943295E-2</v>
          </cell>
        </row>
      </sheetData>
      <sheetData sheetId="30049" refreshError="1"/>
      <sheetData sheetId="30050"/>
      <sheetData sheetId="30051">
        <row r="1">
          <cell r="J1">
            <v>1.7453292519943295E-2</v>
          </cell>
        </row>
      </sheetData>
      <sheetData sheetId="30052">
        <row r="1">
          <cell r="J1">
            <v>1.7453292519943295E-2</v>
          </cell>
        </row>
      </sheetData>
      <sheetData sheetId="30053" refreshError="1"/>
      <sheetData sheetId="30054" refreshError="1"/>
      <sheetData sheetId="30055">
        <row r="1">
          <cell r="J1">
            <v>1.7453292519943295E-2</v>
          </cell>
        </row>
      </sheetData>
      <sheetData sheetId="30056">
        <row r="1">
          <cell r="J1">
            <v>1.7453292519943295E-2</v>
          </cell>
        </row>
      </sheetData>
      <sheetData sheetId="30057">
        <row r="1">
          <cell r="J1">
            <v>1.7453292519943295E-2</v>
          </cell>
        </row>
      </sheetData>
      <sheetData sheetId="30058" refreshError="1"/>
      <sheetData sheetId="30059" refreshError="1"/>
      <sheetData sheetId="30060" refreshError="1"/>
      <sheetData sheetId="30061"/>
      <sheetData sheetId="30062" refreshError="1"/>
      <sheetData sheetId="30063">
        <row r="1">
          <cell r="J1">
            <v>1.7453292519943295E-2</v>
          </cell>
        </row>
      </sheetData>
      <sheetData sheetId="30064"/>
      <sheetData sheetId="30065"/>
      <sheetData sheetId="30066"/>
      <sheetData sheetId="30067"/>
      <sheetData sheetId="30068"/>
      <sheetData sheetId="30069"/>
      <sheetData sheetId="30070"/>
      <sheetData sheetId="30071"/>
      <sheetData sheetId="30072"/>
      <sheetData sheetId="30073"/>
      <sheetData sheetId="30074"/>
      <sheetData sheetId="30075"/>
      <sheetData sheetId="30076"/>
      <sheetData sheetId="30077"/>
      <sheetData sheetId="30078">
        <row r="1">
          <cell r="J1">
            <v>1.7453292519943295E-2</v>
          </cell>
        </row>
      </sheetData>
      <sheetData sheetId="30079">
        <row r="1">
          <cell r="J1">
            <v>1.7453292519943295E-2</v>
          </cell>
        </row>
      </sheetData>
      <sheetData sheetId="30080">
        <row r="1">
          <cell r="J1">
            <v>1.7453292519943295E-2</v>
          </cell>
        </row>
      </sheetData>
      <sheetData sheetId="30081"/>
      <sheetData sheetId="30082"/>
      <sheetData sheetId="30083"/>
      <sheetData sheetId="30084" refreshError="1"/>
      <sheetData sheetId="30085" refreshError="1"/>
      <sheetData sheetId="30086">
        <row r="1">
          <cell r="J1">
            <v>1.7453292519943295E-2</v>
          </cell>
        </row>
      </sheetData>
      <sheetData sheetId="30087">
        <row r="1">
          <cell r="J1">
            <v>1.7453292519943295E-2</v>
          </cell>
        </row>
      </sheetData>
      <sheetData sheetId="30088">
        <row r="1">
          <cell r="J1">
            <v>1.7453292519943295E-2</v>
          </cell>
        </row>
      </sheetData>
      <sheetData sheetId="30089" refreshError="1"/>
      <sheetData sheetId="30090" refreshError="1"/>
      <sheetData sheetId="30091" refreshError="1"/>
      <sheetData sheetId="30092"/>
      <sheetData sheetId="30093" refreshError="1"/>
      <sheetData sheetId="30094">
        <row r="1">
          <cell r="J1">
            <v>1.7453292519943295E-2</v>
          </cell>
        </row>
      </sheetData>
      <sheetData sheetId="30095"/>
      <sheetData sheetId="30096"/>
      <sheetData sheetId="30097"/>
      <sheetData sheetId="30098"/>
      <sheetData sheetId="30099"/>
      <sheetData sheetId="30100"/>
      <sheetData sheetId="30101"/>
      <sheetData sheetId="30102"/>
      <sheetData sheetId="30103"/>
      <sheetData sheetId="30104"/>
      <sheetData sheetId="30105"/>
      <sheetData sheetId="30106"/>
      <sheetData sheetId="30107"/>
      <sheetData sheetId="30108"/>
      <sheetData sheetId="30109">
        <row r="1">
          <cell r="J1">
            <v>1.7453292519943295E-2</v>
          </cell>
        </row>
      </sheetData>
      <sheetData sheetId="30110">
        <row r="1">
          <cell r="J1">
            <v>1.7453292519943295E-2</v>
          </cell>
        </row>
      </sheetData>
      <sheetData sheetId="30111">
        <row r="1">
          <cell r="J1">
            <v>1.7453292519943295E-2</v>
          </cell>
        </row>
      </sheetData>
      <sheetData sheetId="30112"/>
      <sheetData sheetId="30113"/>
      <sheetData sheetId="30114"/>
      <sheetData sheetId="30115" refreshError="1"/>
      <sheetData sheetId="30116" refreshError="1"/>
      <sheetData sheetId="30117">
        <row r="1">
          <cell r="J1">
            <v>1.7453292519943295E-2</v>
          </cell>
        </row>
      </sheetData>
      <sheetData sheetId="30118">
        <row r="1">
          <cell r="J1">
            <v>1.7453292519943295E-2</v>
          </cell>
        </row>
      </sheetData>
      <sheetData sheetId="30119" refreshError="1"/>
      <sheetData sheetId="30120"/>
      <sheetData sheetId="30121">
        <row r="1">
          <cell r="J1">
            <v>1.7453292519943295E-2</v>
          </cell>
        </row>
      </sheetData>
      <sheetData sheetId="30122" refreshError="1"/>
      <sheetData sheetId="30123" refreshError="1"/>
      <sheetData sheetId="30124" refreshError="1"/>
      <sheetData sheetId="30125"/>
      <sheetData sheetId="30126"/>
      <sheetData sheetId="30127"/>
      <sheetData sheetId="30128"/>
      <sheetData sheetId="30129"/>
      <sheetData sheetId="30130"/>
      <sheetData sheetId="3013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>
        <row r="1">
          <cell r="J1">
            <v>1.7453292519943295E-2</v>
          </cell>
        </row>
      </sheetData>
      <sheetData sheetId="30140">
        <row r="1">
          <cell r="J1">
            <v>1.7453292519943295E-2</v>
          </cell>
        </row>
      </sheetData>
      <sheetData sheetId="30141">
        <row r="1">
          <cell r="J1">
            <v>1.7453292519943295E-2</v>
          </cell>
        </row>
      </sheetData>
      <sheetData sheetId="30142"/>
      <sheetData sheetId="30143"/>
      <sheetData sheetId="30144"/>
      <sheetData sheetId="30145">
        <row r="1">
          <cell r="J1">
            <v>1.7453292519943295E-2</v>
          </cell>
        </row>
      </sheetData>
      <sheetData sheetId="30146" refreshError="1"/>
      <sheetData sheetId="30147"/>
      <sheetData sheetId="30148">
        <row r="1">
          <cell r="J1">
            <v>1.7453292519943295E-2</v>
          </cell>
        </row>
      </sheetData>
      <sheetData sheetId="30149">
        <row r="1">
          <cell r="J1">
            <v>1.7453292519943295E-2</v>
          </cell>
        </row>
      </sheetData>
      <sheetData sheetId="30150" refreshError="1"/>
      <sheetData sheetId="30151" refreshError="1"/>
      <sheetData sheetId="30152" refreshError="1"/>
      <sheetData sheetId="30153" refreshError="1"/>
      <sheetData sheetId="30154">
        <row r="1">
          <cell r="J1">
            <v>1.7453292519943295E-2</v>
          </cell>
        </row>
      </sheetData>
      <sheetData sheetId="30155" refreshError="1"/>
      <sheetData sheetId="30156"/>
      <sheetData sheetId="30157"/>
      <sheetData sheetId="30158"/>
      <sheetData sheetId="30159"/>
      <sheetData sheetId="30160"/>
      <sheetData sheetId="30161"/>
      <sheetData sheetId="30162"/>
      <sheetData sheetId="30163"/>
      <sheetData sheetId="30164"/>
      <sheetData sheetId="30165"/>
      <sheetData sheetId="30166"/>
      <sheetData sheetId="30167"/>
      <sheetData sheetId="30168"/>
      <sheetData sheetId="30169"/>
      <sheetData sheetId="30170">
        <row r="1">
          <cell r="J1">
            <v>1.7453292519943295E-2</v>
          </cell>
        </row>
      </sheetData>
      <sheetData sheetId="30171">
        <row r="1">
          <cell r="J1">
            <v>1.7453292519943295E-2</v>
          </cell>
        </row>
      </sheetData>
      <sheetData sheetId="30172">
        <row r="1">
          <cell r="J1">
            <v>1.7453292519943295E-2</v>
          </cell>
        </row>
      </sheetData>
      <sheetData sheetId="30173"/>
      <sheetData sheetId="30174"/>
      <sheetData sheetId="30175"/>
      <sheetData sheetId="30176">
        <row r="1">
          <cell r="J1">
            <v>1.7453292519943295E-2</v>
          </cell>
        </row>
      </sheetData>
      <sheetData sheetId="30177">
        <row r="1">
          <cell r="J1">
            <v>1.7453292519943295E-2</v>
          </cell>
        </row>
      </sheetData>
      <sheetData sheetId="30178" refreshError="1"/>
      <sheetData sheetId="30179">
        <row r="1">
          <cell r="J1">
            <v>1.7453292519943295E-2</v>
          </cell>
        </row>
      </sheetData>
      <sheetData sheetId="30180">
        <row r="1">
          <cell r="J1">
            <v>1.7453292519943295E-2</v>
          </cell>
        </row>
      </sheetData>
      <sheetData sheetId="30181" refreshError="1"/>
      <sheetData sheetId="30182" refreshError="1"/>
      <sheetData sheetId="30183">
        <row r="1">
          <cell r="J1">
            <v>1.7453292519943295E-2</v>
          </cell>
        </row>
      </sheetData>
      <sheetData sheetId="30184">
        <row r="1">
          <cell r="J1">
            <v>1.7453292519943295E-2</v>
          </cell>
        </row>
      </sheetData>
      <sheetData sheetId="30185" refreshError="1"/>
      <sheetData sheetId="30186"/>
      <sheetData sheetId="30187">
        <row r="1">
          <cell r="J1">
            <v>1.7453292519943295E-2</v>
          </cell>
        </row>
      </sheetData>
      <sheetData sheetId="30188">
        <row r="1">
          <cell r="J1">
            <v>1.7453292519943295E-2</v>
          </cell>
        </row>
      </sheetData>
      <sheetData sheetId="30189">
        <row r="1">
          <cell r="J1">
            <v>1.7453292519943295E-2</v>
          </cell>
        </row>
      </sheetData>
      <sheetData sheetId="30190" refreshError="1"/>
      <sheetData sheetId="30191" refreshError="1"/>
      <sheetData sheetId="30192" refreshError="1"/>
      <sheetData sheetId="30193"/>
      <sheetData sheetId="30194">
        <row r="1">
          <cell r="J1">
            <v>1.7453292519943295E-2</v>
          </cell>
        </row>
      </sheetData>
      <sheetData sheetId="30195">
        <row r="1">
          <cell r="J1">
            <v>1.7453292519943295E-2</v>
          </cell>
        </row>
      </sheetData>
      <sheetData sheetId="30196"/>
      <sheetData sheetId="30197"/>
      <sheetData sheetId="30198"/>
      <sheetData sheetId="30199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>
        <row r="1">
          <cell r="J1">
            <v>1.7453292519943295E-2</v>
          </cell>
        </row>
      </sheetData>
      <sheetData sheetId="30211">
        <row r="1">
          <cell r="J1">
            <v>1.7453292519943295E-2</v>
          </cell>
        </row>
      </sheetData>
      <sheetData sheetId="30212">
        <row r="1">
          <cell r="J1">
            <v>1.7453292519943295E-2</v>
          </cell>
        </row>
      </sheetData>
      <sheetData sheetId="30213"/>
      <sheetData sheetId="30214"/>
      <sheetData sheetId="30215"/>
      <sheetData sheetId="30216">
        <row r="1">
          <cell r="J1">
            <v>1.7453292519943295E-2</v>
          </cell>
        </row>
      </sheetData>
      <sheetData sheetId="30217">
        <row r="1">
          <cell r="J1">
            <v>1.7453292519943295E-2</v>
          </cell>
        </row>
      </sheetData>
      <sheetData sheetId="30218">
        <row r="1">
          <cell r="J1">
            <v>1.7453292519943295E-2</v>
          </cell>
        </row>
      </sheetData>
      <sheetData sheetId="30219" refreshError="1"/>
      <sheetData sheetId="30220">
        <row r="1">
          <cell r="J1">
            <v>1.7453292519943295E-2</v>
          </cell>
        </row>
      </sheetData>
      <sheetData sheetId="30221">
        <row r="1">
          <cell r="J1">
            <v>1.7453292519943295E-2</v>
          </cell>
        </row>
      </sheetData>
      <sheetData sheetId="30222">
        <row r="1">
          <cell r="J1">
            <v>1.7453292519943295E-2</v>
          </cell>
        </row>
      </sheetData>
      <sheetData sheetId="30223">
        <row r="1">
          <cell r="J1">
            <v>1.7453292519943295E-2</v>
          </cell>
        </row>
      </sheetData>
      <sheetData sheetId="30224" refreshError="1"/>
      <sheetData sheetId="30225" refreshError="1"/>
      <sheetData sheetId="30226">
        <row r="1">
          <cell r="J1">
            <v>1.7453292519943295E-2</v>
          </cell>
        </row>
      </sheetData>
      <sheetData sheetId="30227">
        <row r="1">
          <cell r="J1">
            <v>1.7453292519943295E-2</v>
          </cell>
        </row>
      </sheetData>
      <sheetData sheetId="30228" refreshError="1"/>
      <sheetData sheetId="30229"/>
      <sheetData sheetId="30230"/>
      <sheetData sheetId="30231"/>
      <sheetData sheetId="30232"/>
      <sheetData sheetId="30233"/>
      <sheetData sheetId="30234"/>
      <sheetData sheetId="30235"/>
      <sheetData sheetId="30236"/>
      <sheetData sheetId="30237"/>
      <sheetData sheetId="30238"/>
      <sheetData sheetId="30239"/>
      <sheetData sheetId="30240"/>
      <sheetData sheetId="30241"/>
      <sheetData sheetId="30242"/>
      <sheetData sheetId="30243">
        <row r="1">
          <cell r="J1">
            <v>1.7453292519943295E-2</v>
          </cell>
        </row>
      </sheetData>
      <sheetData sheetId="30244">
        <row r="1">
          <cell r="J1">
            <v>1.7453292519943295E-2</v>
          </cell>
        </row>
      </sheetData>
      <sheetData sheetId="30245">
        <row r="1">
          <cell r="J1">
            <v>1.7453292519943295E-2</v>
          </cell>
        </row>
      </sheetData>
      <sheetData sheetId="30246"/>
      <sheetData sheetId="30247"/>
      <sheetData sheetId="30248"/>
      <sheetData sheetId="30249">
        <row r="1">
          <cell r="J1">
            <v>1.7453292519943295E-2</v>
          </cell>
        </row>
      </sheetData>
      <sheetData sheetId="30250" refreshError="1"/>
      <sheetData sheetId="30251" refreshError="1"/>
      <sheetData sheetId="30252">
        <row r="1">
          <cell r="J1">
            <v>1.7453292519943295E-2</v>
          </cell>
        </row>
      </sheetData>
      <sheetData sheetId="30253">
        <row r="1">
          <cell r="J1">
            <v>1.7453292519943295E-2</v>
          </cell>
        </row>
      </sheetData>
      <sheetData sheetId="30254">
        <row r="1">
          <cell r="J1">
            <v>1.7453292519943295E-2</v>
          </cell>
        </row>
      </sheetData>
      <sheetData sheetId="30255" refreshError="1"/>
      <sheetData sheetId="30256" refreshError="1"/>
      <sheetData sheetId="30257" refreshError="1"/>
      <sheetData sheetId="30258">
        <row r="1">
          <cell r="J1">
            <v>1.7453292519943295E-2</v>
          </cell>
        </row>
      </sheetData>
      <sheetData sheetId="30259">
        <row r="1">
          <cell r="J1">
            <v>1.7453292519943295E-2</v>
          </cell>
        </row>
      </sheetData>
      <sheetData sheetId="30260">
        <row r="1">
          <cell r="J1">
            <v>1.7453292519943295E-2</v>
          </cell>
        </row>
      </sheetData>
      <sheetData sheetId="30261">
        <row r="1">
          <cell r="J1">
            <v>1.7453292519943295E-2</v>
          </cell>
        </row>
      </sheetData>
      <sheetData sheetId="30262">
        <row r="1">
          <cell r="J1">
            <v>1.7453292519943295E-2</v>
          </cell>
        </row>
      </sheetData>
      <sheetData sheetId="30263" refreshError="1"/>
      <sheetData sheetId="30264" refreshError="1"/>
      <sheetData sheetId="30265">
        <row r="1">
          <cell r="J1">
            <v>1.7453292519943295E-2</v>
          </cell>
        </row>
      </sheetData>
      <sheetData sheetId="30266">
        <row r="1">
          <cell r="J1">
            <v>1.7453292519943295E-2</v>
          </cell>
        </row>
      </sheetData>
      <sheetData sheetId="30267">
        <row r="1">
          <cell r="J1">
            <v>1.7453292519943295E-2</v>
          </cell>
        </row>
      </sheetData>
      <sheetData sheetId="30268" refreshError="1"/>
      <sheetData sheetId="30269" refreshError="1"/>
      <sheetData sheetId="30270">
        <row r="1">
          <cell r="J1">
            <v>1.7453292519943295E-2</v>
          </cell>
        </row>
      </sheetData>
      <sheetData sheetId="30271">
        <row r="1">
          <cell r="J1">
            <v>1.7453292519943295E-2</v>
          </cell>
        </row>
      </sheetData>
      <sheetData sheetId="30272">
        <row r="1">
          <cell r="J1">
            <v>1.7453292519943295E-2</v>
          </cell>
        </row>
      </sheetData>
      <sheetData sheetId="30273" refreshError="1"/>
      <sheetData sheetId="30274" refreshError="1"/>
      <sheetData sheetId="30275" refreshError="1"/>
      <sheetData sheetId="30276" refreshError="1"/>
      <sheetData sheetId="30277" refreshError="1"/>
      <sheetData sheetId="30278"/>
      <sheetData sheetId="30279"/>
      <sheetData sheetId="30280">
        <row r="1">
          <cell r="J1">
            <v>1.7453292519943295E-2</v>
          </cell>
        </row>
      </sheetData>
      <sheetData sheetId="30281"/>
      <sheetData sheetId="30282"/>
      <sheetData sheetId="30283"/>
      <sheetData sheetId="30284"/>
      <sheetData sheetId="30285"/>
      <sheetData sheetId="30286"/>
      <sheetData sheetId="30287"/>
      <sheetData sheetId="30288"/>
      <sheetData sheetId="30289"/>
      <sheetData sheetId="30290"/>
      <sheetData sheetId="30291"/>
      <sheetData sheetId="30292"/>
      <sheetData sheetId="30293"/>
      <sheetData sheetId="30294"/>
      <sheetData sheetId="30295">
        <row r="1">
          <cell r="J1">
            <v>1.7453292519943295E-2</v>
          </cell>
        </row>
      </sheetData>
      <sheetData sheetId="30296">
        <row r="1">
          <cell r="J1">
            <v>1.7453292519943295E-2</v>
          </cell>
        </row>
      </sheetData>
      <sheetData sheetId="30297">
        <row r="1">
          <cell r="J1">
            <v>1.7453292519943295E-2</v>
          </cell>
        </row>
      </sheetData>
      <sheetData sheetId="30298">
        <row r="1">
          <cell r="J1">
            <v>1.7453292519943295E-2</v>
          </cell>
        </row>
      </sheetData>
      <sheetData sheetId="30299"/>
      <sheetData sheetId="30300"/>
      <sheetData sheetId="30301"/>
      <sheetData sheetId="30302">
        <row r="1">
          <cell r="J1">
            <v>1.7453292519943295E-2</v>
          </cell>
        </row>
      </sheetData>
      <sheetData sheetId="30303" refreshError="1"/>
      <sheetData sheetId="30304" refreshError="1"/>
      <sheetData sheetId="30305">
        <row r="1">
          <cell r="J1">
            <v>1.7453292519943295E-2</v>
          </cell>
        </row>
      </sheetData>
      <sheetData sheetId="30306">
        <row r="1">
          <cell r="J1">
            <v>1.7453292519943295E-2</v>
          </cell>
        </row>
      </sheetData>
      <sheetData sheetId="30307">
        <row r="1">
          <cell r="J1">
            <v>1.7453292519943295E-2</v>
          </cell>
        </row>
      </sheetData>
      <sheetData sheetId="30308" refreshError="1"/>
      <sheetData sheetId="30309" refreshError="1"/>
      <sheetData sheetId="30310">
        <row r="1">
          <cell r="J1">
            <v>1.7453292519943295E-2</v>
          </cell>
        </row>
      </sheetData>
      <sheetData sheetId="30311" refreshError="1"/>
      <sheetData sheetId="30312" refreshError="1"/>
      <sheetData sheetId="30313">
        <row r="1">
          <cell r="J1">
            <v>1.7453292519943295E-2</v>
          </cell>
        </row>
      </sheetData>
      <sheetData sheetId="30314">
        <row r="1">
          <cell r="J1">
            <v>1.7453292519943295E-2</v>
          </cell>
        </row>
      </sheetData>
      <sheetData sheetId="30315" refreshError="1"/>
      <sheetData sheetId="30316" refreshError="1"/>
      <sheetData sheetId="30317" refreshError="1"/>
      <sheetData sheetId="30318" refreshError="1"/>
      <sheetData sheetId="30319"/>
      <sheetData sheetId="30320">
        <row r="1">
          <cell r="J1">
            <v>1.7453292519943295E-2</v>
          </cell>
        </row>
      </sheetData>
      <sheetData sheetId="30321"/>
      <sheetData sheetId="30322"/>
      <sheetData sheetId="30323"/>
      <sheetData sheetId="30324"/>
      <sheetData sheetId="30325"/>
      <sheetData sheetId="30326"/>
      <sheetData sheetId="30327"/>
      <sheetData sheetId="30328"/>
      <sheetData sheetId="30329"/>
      <sheetData sheetId="30330"/>
      <sheetData sheetId="30331"/>
      <sheetData sheetId="30332"/>
      <sheetData sheetId="30333"/>
      <sheetData sheetId="30334"/>
      <sheetData sheetId="30335">
        <row r="1">
          <cell r="J1">
            <v>1.7453292519943295E-2</v>
          </cell>
        </row>
      </sheetData>
      <sheetData sheetId="30336">
        <row r="1">
          <cell r="J1">
            <v>1.7453292519943295E-2</v>
          </cell>
        </row>
      </sheetData>
      <sheetData sheetId="30337">
        <row r="1">
          <cell r="J1">
            <v>1.7453292519943295E-2</v>
          </cell>
        </row>
      </sheetData>
      <sheetData sheetId="30338"/>
      <sheetData sheetId="30339"/>
      <sheetData sheetId="30340"/>
      <sheetData sheetId="30341">
        <row r="1">
          <cell r="J1">
            <v>1.7453292519943295E-2</v>
          </cell>
        </row>
      </sheetData>
      <sheetData sheetId="30342" refreshError="1"/>
      <sheetData sheetId="30343">
        <row r="1">
          <cell r="J1">
            <v>1.7453292519943295E-2</v>
          </cell>
        </row>
      </sheetData>
      <sheetData sheetId="30344" refreshError="1"/>
      <sheetData sheetId="30345">
        <row r="1">
          <cell r="J1">
            <v>1.7453292519943295E-2</v>
          </cell>
        </row>
      </sheetData>
      <sheetData sheetId="30346">
        <row r="1">
          <cell r="J1">
            <v>1.7453292519943295E-2</v>
          </cell>
        </row>
      </sheetData>
      <sheetData sheetId="30347" refreshError="1"/>
      <sheetData sheetId="30348">
        <row r="1">
          <cell r="J1">
            <v>1.7453292519943295E-2</v>
          </cell>
        </row>
      </sheetData>
      <sheetData sheetId="30349" refreshError="1"/>
      <sheetData sheetId="30350" refreshError="1"/>
      <sheetData sheetId="30351">
        <row r="1">
          <cell r="J1">
            <v>1.7453292519943295E-2</v>
          </cell>
        </row>
      </sheetData>
      <sheetData sheetId="30352">
        <row r="1">
          <cell r="J1">
            <v>1.7453292519943295E-2</v>
          </cell>
        </row>
      </sheetData>
      <sheetData sheetId="30353" refreshError="1"/>
      <sheetData sheetId="30354" refreshError="1"/>
      <sheetData sheetId="30355" refreshError="1"/>
      <sheetData sheetId="30356" refreshError="1"/>
      <sheetData sheetId="30357">
        <row r="1">
          <cell r="J1">
            <v>1.7453292519943295E-2</v>
          </cell>
        </row>
      </sheetData>
      <sheetData sheetId="30358"/>
      <sheetData sheetId="30359">
        <row r="1">
          <cell r="J1">
            <v>1.7453292519943295E-2</v>
          </cell>
        </row>
      </sheetData>
      <sheetData sheetId="30360"/>
      <sheetData sheetId="30361"/>
      <sheetData sheetId="30362"/>
      <sheetData sheetId="30363"/>
      <sheetData sheetId="30364"/>
      <sheetData sheetId="30365"/>
      <sheetData sheetId="30366"/>
      <sheetData sheetId="30367"/>
      <sheetData sheetId="30368"/>
      <sheetData sheetId="30369"/>
      <sheetData sheetId="30370"/>
      <sheetData sheetId="30371"/>
      <sheetData sheetId="30372"/>
      <sheetData sheetId="30373"/>
      <sheetData sheetId="30374">
        <row r="1">
          <cell r="J1">
            <v>1.7453292519943295E-2</v>
          </cell>
        </row>
      </sheetData>
      <sheetData sheetId="30375">
        <row r="1">
          <cell r="J1">
            <v>1.7453292519943295E-2</v>
          </cell>
        </row>
      </sheetData>
      <sheetData sheetId="30376">
        <row r="1">
          <cell r="J1">
            <v>1.7453292519943295E-2</v>
          </cell>
        </row>
      </sheetData>
      <sheetData sheetId="30377"/>
      <sheetData sheetId="30378"/>
      <sheetData sheetId="30379"/>
      <sheetData sheetId="30380">
        <row r="1">
          <cell r="J1">
            <v>1.7453292519943295E-2</v>
          </cell>
        </row>
      </sheetData>
      <sheetData sheetId="30381">
        <row r="1">
          <cell r="J1">
            <v>1.7453292519943295E-2</v>
          </cell>
        </row>
      </sheetData>
      <sheetData sheetId="30382"/>
      <sheetData sheetId="30383">
        <row r="1">
          <cell r="J1">
            <v>1.7453292519943295E-2</v>
          </cell>
        </row>
      </sheetData>
      <sheetData sheetId="30384" refreshError="1"/>
      <sheetData sheetId="30385" refreshError="1"/>
      <sheetData sheetId="30386">
        <row r="1">
          <cell r="J1">
            <v>1.7453292519943295E-2</v>
          </cell>
        </row>
      </sheetData>
      <sheetData sheetId="30387">
        <row r="1">
          <cell r="J1">
            <v>1.7453292519943295E-2</v>
          </cell>
        </row>
      </sheetData>
      <sheetData sheetId="30388">
        <row r="1">
          <cell r="J1">
            <v>1.7453292519943295E-2</v>
          </cell>
        </row>
      </sheetData>
      <sheetData sheetId="30389">
        <row r="1">
          <cell r="J1">
            <v>1.7453292519943295E-2</v>
          </cell>
        </row>
      </sheetData>
      <sheetData sheetId="30390">
        <row r="1">
          <cell r="J1">
            <v>1.7453292519943295E-2</v>
          </cell>
        </row>
      </sheetData>
      <sheetData sheetId="30391">
        <row r="1">
          <cell r="J1">
            <v>1.7453292519943295E-2</v>
          </cell>
        </row>
      </sheetData>
      <sheetData sheetId="30392" refreshError="1"/>
      <sheetData sheetId="30393">
        <row r="1">
          <cell r="J1">
            <v>1.7453292519943295E-2</v>
          </cell>
        </row>
      </sheetData>
      <sheetData sheetId="30394" refreshError="1"/>
      <sheetData sheetId="30395">
        <row r="1">
          <cell r="J1">
            <v>1.7453292519943295E-2</v>
          </cell>
        </row>
      </sheetData>
      <sheetData sheetId="30396">
        <row r="1">
          <cell r="J1">
            <v>1.7453292519943295E-2</v>
          </cell>
        </row>
      </sheetData>
      <sheetData sheetId="30397" refreshError="1"/>
      <sheetData sheetId="30398" refreshError="1"/>
      <sheetData sheetId="30399">
        <row r="1">
          <cell r="J1">
            <v>1.7453292519943295E-2</v>
          </cell>
        </row>
      </sheetData>
      <sheetData sheetId="30400">
        <row r="2">
          <cell r="B2">
            <v>1</v>
          </cell>
        </row>
      </sheetData>
      <sheetData sheetId="30401" refreshError="1"/>
      <sheetData sheetId="30402">
        <row r="1">
          <cell r="J1">
            <v>1.7453292519943295E-2</v>
          </cell>
        </row>
      </sheetData>
      <sheetData sheetId="30403">
        <row r="1">
          <cell r="J1">
            <v>1.7453292519943295E-2</v>
          </cell>
        </row>
      </sheetData>
      <sheetData sheetId="30404" refreshError="1"/>
      <sheetData sheetId="30405" refreshError="1"/>
      <sheetData sheetId="30406" refreshError="1"/>
      <sheetData sheetId="30407" refreshError="1"/>
      <sheetData sheetId="30408">
        <row r="1">
          <cell r="J1">
            <v>1.7453292519943295E-2</v>
          </cell>
        </row>
      </sheetData>
      <sheetData sheetId="30409">
        <row r="1">
          <cell r="J1">
            <v>1.7453292519943295E-2</v>
          </cell>
        </row>
      </sheetData>
      <sheetData sheetId="30410">
        <row r="1">
          <cell r="J1">
            <v>1.7453292519943295E-2</v>
          </cell>
        </row>
      </sheetData>
      <sheetData sheetId="30411"/>
      <sheetData sheetId="30412"/>
      <sheetData sheetId="30413"/>
      <sheetData sheetId="30414"/>
      <sheetData sheetId="30415"/>
      <sheetData sheetId="30416"/>
      <sheetData sheetId="30417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>
        <row r="1">
          <cell r="J1">
            <v>1.7453292519943295E-2</v>
          </cell>
        </row>
      </sheetData>
      <sheetData sheetId="30426">
        <row r="1">
          <cell r="J1">
            <v>1.7453292519943295E-2</v>
          </cell>
        </row>
      </sheetData>
      <sheetData sheetId="30427">
        <row r="1">
          <cell r="J1">
            <v>1.7453292519943295E-2</v>
          </cell>
        </row>
      </sheetData>
      <sheetData sheetId="30428"/>
      <sheetData sheetId="30429"/>
      <sheetData sheetId="30430"/>
      <sheetData sheetId="30431">
        <row r="1">
          <cell r="J1">
            <v>1.7453292519943295E-2</v>
          </cell>
        </row>
      </sheetData>
      <sheetData sheetId="30432">
        <row r="1">
          <cell r="J1">
            <v>1.7453292519943295E-2</v>
          </cell>
        </row>
      </sheetData>
      <sheetData sheetId="30433">
        <row r="1">
          <cell r="J1">
            <v>1.7453292519943295E-2</v>
          </cell>
        </row>
      </sheetData>
      <sheetData sheetId="30434">
        <row r="1">
          <cell r="J1">
            <v>1.7453292519943295E-2</v>
          </cell>
        </row>
      </sheetData>
      <sheetData sheetId="30435">
        <row r="1">
          <cell r="J1">
            <v>1.7453292519943295E-2</v>
          </cell>
        </row>
      </sheetData>
      <sheetData sheetId="30436" refreshError="1"/>
      <sheetData sheetId="30437" refreshError="1"/>
      <sheetData sheetId="30438">
        <row r="1">
          <cell r="J1">
            <v>1.7453292519943295E-2</v>
          </cell>
        </row>
      </sheetData>
      <sheetData sheetId="30439" refreshError="1"/>
      <sheetData sheetId="30440">
        <row r="1">
          <cell r="J1">
            <v>1.7453292519943295E-2</v>
          </cell>
        </row>
      </sheetData>
      <sheetData sheetId="30441">
        <row r="1">
          <cell r="J1">
            <v>1.7453292519943295E-2</v>
          </cell>
        </row>
      </sheetData>
      <sheetData sheetId="30442" refreshError="1"/>
      <sheetData sheetId="30443" refreshError="1"/>
      <sheetData sheetId="30444"/>
      <sheetData sheetId="30445">
        <row r="1">
          <cell r="J1">
            <v>1.7453292519943295E-2</v>
          </cell>
        </row>
      </sheetData>
      <sheetData sheetId="30446">
        <row r="1">
          <cell r="J1">
            <v>1.7453292519943295E-2</v>
          </cell>
        </row>
      </sheetData>
      <sheetData sheetId="30447" refreshError="1"/>
      <sheetData sheetId="30448" refreshError="1"/>
      <sheetData sheetId="30449" refreshError="1"/>
      <sheetData sheetId="30450">
        <row r="1">
          <cell r="J1">
            <v>1.7453292519943295E-2</v>
          </cell>
        </row>
      </sheetData>
      <sheetData sheetId="30451" refreshError="1"/>
      <sheetData sheetId="30452" refreshError="1"/>
      <sheetData sheetId="30453" refreshError="1"/>
      <sheetData sheetId="30454">
        <row r="1">
          <cell r="J1">
            <v>1.7453292519943295E-2</v>
          </cell>
        </row>
      </sheetData>
      <sheetData sheetId="30455">
        <row r="1">
          <cell r="J1">
            <v>1.7453292519943295E-2</v>
          </cell>
        </row>
      </sheetData>
      <sheetData sheetId="30456"/>
      <sheetData sheetId="30457"/>
      <sheetData sheetId="30458"/>
      <sheetData sheetId="30459"/>
      <sheetData sheetId="30460"/>
      <sheetData sheetId="30461"/>
      <sheetData sheetId="30462"/>
      <sheetData sheetId="30463"/>
      <sheetData sheetId="30464"/>
      <sheetData sheetId="30465"/>
      <sheetData sheetId="30466"/>
      <sheetData sheetId="30467"/>
      <sheetData sheetId="30468"/>
      <sheetData sheetId="30469"/>
      <sheetData sheetId="30470">
        <row r="1">
          <cell r="J1">
            <v>1.7453292519943295E-2</v>
          </cell>
        </row>
      </sheetData>
      <sheetData sheetId="30471">
        <row r="1">
          <cell r="J1">
            <v>1.7453292519943295E-2</v>
          </cell>
        </row>
      </sheetData>
      <sheetData sheetId="30472">
        <row r="1">
          <cell r="J1">
            <v>1.7453292519943295E-2</v>
          </cell>
        </row>
      </sheetData>
      <sheetData sheetId="30473">
        <row r="1">
          <cell r="J1">
            <v>1.7453292519943295E-2</v>
          </cell>
        </row>
      </sheetData>
      <sheetData sheetId="30474"/>
      <sheetData sheetId="30475"/>
      <sheetData sheetId="30476"/>
      <sheetData sheetId="30477">
        <row r="1">
          <cell r="J1">
            <v>1.7453292519943295E-2</v>
          </cell>
        </row>
      </sheetData>
      <sheetData sheetId="30478" refreshError="1"/>
      <sheetData sheetId="30479" refreshError="1"/>
      <sheetData sheetId="30480" refreshError="1"/>
      <sheetData sheetId="30481">
        <row r="1">
          <cell r="J1">
            <v>1.7453292519943295E-2</v>
          </cell>
        </row>
      </sheetData>
      <sheetData sheetId="30482">
        <row r="1">
          <cell r="J1">
            <v>1.7453292519943295E-2</v>
          </cell>
        </row>
      </sheetData>
      <sheetData sheetId="30483">
        <row r="1">
          <cell r="J1">
            <v>1.7453292519943295E-2</v>
          </cell>
        </row>
      </sheetData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>
        <row r="1">
          <cell r="J1">
            <v>1.7453292519943295E-2</v>
          </cell>
        </row>
      </sheetData>
      <sheetData sheetId="30490">
        <row r="1">
          <cell r="J1">
            <v>1.7453292519943295E-2</v>
          </cell>
        </row>
      </sheetData>
      <sheetData sheetId="30491" refreshError="1"/>
      <sheetData sheetId="30492">
        <row r="1">
          <cell r="J1">
            <v>1.7453292519943295E-2</v>
          </cell>
        </row>
      </sheetData>
      <sheetData sheetId="30493"/>
      <sheetData sheetId="30494">
        <row r="1">
          <cell r="J1">
            <v>1.7453292519943295E-2</v>
          </cell>
        </row>
      </sheetData>
      <sheetData sheetId="30495" refreshError="1"/>
      <sheetData sheetId="30496">
        <row r="1">
          <cell r="J1">
            <v>1.7453292519943295E-2</v>
          </cell>
        </row>
      </sheetData>
      <sheetData sheetId="30497"/>
      <sheetData sheetId="30498"/>
      <sheetData sheetId="30499"/>
      <sheetData sheetId="30500"/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 refreshError="1"/>
      <sheetData sheetId="30512" refreshError="1"/>
      <sheetData sheetId="30513">
        <row r="1">
          <cell r="J1">
            <v>1.7453292519943295E-2</v>
          </cell>
        </row>
      </sheetData>
      <sheetData sheetId="30514">
        <row r="1">
          <cell r="J1">
            <v>1.7453292519943295E-2</v>
          </cell>
        </row>
      </sheetData>
      <sheetData sheetId="30515">
        <row r="1">
          <cell r="J1">
            <v>1.7453292519943295E-2</v>
          </cell>
        </row>
      </sheetData>
      <sheetData sheetId="30516"/>
      <sheetData sheetId="30517"/>
      <sheetData sheetId="30518"/>
      <sheetData sheetId="30519">
        <row r="1">
          <cell r="J1">
            <v>1.7453292519943295E-2</v>
          </cell>
        </row>
      </sheetData>
      <sheetData sheetId="30520" refreshError="1"/>
      <sheetData sheetId="30521"/>
      <sheetData sheetId="30522"/>
      <sheetData sheetId="30523"/>
      <sheetData sheetId="30524"/>
      <sheetData sheetId="30525"/>
      <sheetData sheetId="30526"/>
      <sheetData sheetId="30527"/>
      <sheetData sheetId="30528"/>
      <sheetData sheetId="30529"/>
      <sheetData sheetId="30530"/>
      <sheetData sheetId="30531"/>
      <sheetData sheetId="30532"/>
      <sheetData sheetId="30533"/>
      <sheetData sheetId="30534"/>
      <sheetData sheetId="30535"/>
      <sheetData sheetId="30536" refreshError="1"/>
      <sheetData sheetId="30537" refreshError="1"/>
      <sheetData sheetId="30538">
        <row r="1">
          <cell r="J1">
            <v>1.7453292519943295E-2</v>
          </cell>
        </row>
      </sheetData>
      <sheetData sheetId="30539">
        <row r="2">
          <cell r="B2">
            <v>1</v>
          </cell>
        </row>
      </sheetData>
      <sheetData sheetId="30540" refreshError="1"/>
      <sheetData sheetId="30541" refreshError="1"/>
      <sheetData sheetId="30542" refreshError="1"/>
      <sheetData sheetId="30543" refreshError="1"/>
      <sheetData sheetId="30544" refreshError="1"/>
      <sheetData sheetId="30545"/>
      <sheetData sheetId="30546">
        <row r="1">
          <cell r="J1">
            <v>1.7453292519943295E-2</v>
          </cell>
        </row>
      </sheetData>
      <sheetData sheetId="30547">
        <row r="1">
          <cell r="J1">
            <v>1.7453292519943295E-2</v>
          </cell>
        </row>
      </sheetData>
      <sheetData sheetId="30548" refreshError="1"/>
      <sheetData sheetId="30549" refreshError="1"/>
      <sheetData sheetId="30550" refreshError="1"/>
      <sheetData sheetId="30551" refreshError="1"/>
      <sheetData sheetId="30552" refreshError="1"/>
      <sheetData sheetId="30553" refreshError="1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 refreshError="1"/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 refreshError="1"/>
      <sheetData sheetId="30579" refreshError="1"/>
      <sheetData sheetId="30580" refreshError="1"/>
      <sheetData sheetId="30581" refreshError="1"/>
      <sheetData sheetId="30582" refreshError="1"/>
      <sheetData sheetId="30583" refreshError="1"/>
      <sheetData sheetId="30584" refreshError="1"/>
      <sheetData sheetId="30585" refreshError="1"/>
      <sheetData sheetId="30586" refreshError="1"/>
      <sheetData sheetId="30587" refreshError="1"/>
      <sheetData sheetId="30588" refreshError="1"/>
      <sheetData sheetId="30589" refreshError="1"/>
      <sheetData sheetId="30590" refreshError="1"/>
      <sheetData sheetId="30591" refreshError="1"/>
      <sheetData sheetId="30592" refreshError="1"/>
      <sheetData sheetId="30593" refreshError="1"/>
      <sheetData sheetId="30594" refreshError="1"/>
      <sheetData sheetId="30595" refreshError="1"/>
      <sheetData sheetId="30596" refreshError="1"/>
      <sheetData sheetId="30597" refreshError="1"/>
      <sheetData sheetId="30598" refreshError="1"/>
      <sheetData sheetId="30599" refreshError="1"/>
      <sheetData sheetId="30600" refreshError="1"/>
      <sheetData sheetId="30601" refreshError="1"/>
      <sheetData sheetId="30602" refreshError="1"/>
      <sheetData sheetId="30603" refreshError="1"/>
      <sheetData sheetId="30604" refreshError="1"/>
      <sheetData sheetId="30605" refreshError="1"/>
      <sheetData sheetId="30606" refreshError="1"/>
      <sheetData sheetId="30607" refreshError="1"/>
      <sheetData sheetId="30608" refreshError="1"/>
      <sheetData sheetId="30609" refreshError="1"/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 refreshError="1"/>
      <sheetData sheetId="30617" refreshError="1"/>
      <sheetData sheetId="30618" refreshError="1"/>
      <sheetData sheetId="30619" refreshError="1"/>
      <sheetData sheetId="30620" refreshError="1"/>
      <sheetData sheetId="30621" refreshError="1"/>
      <sheetData sheetId="30622" refreshError="1"/>
      <sheetData sheetId="30623" refreshError="1"/>
      <sheetData sheetId="30624" refreshError="1"/>
      <sheetData sheetId="30625" refreshError="1"/>
      <sheetData sheetId="30626" refreshError="1"/>
      <sheetData sheetId="30627" refreshError="1"/>
      <sheetData sheetId="30628" refreshError="1"/>
      <sheetData sheetId="30629" refreshError="1"/>
      <sheetData sheetId="30630" refreshError="1"/>
      <sheetData sheetId="30631" refreshError="1"/>
      <sheetData sheetId="30632" refreshError="1"/>
      <sheetData sheetId="30633" refreshError="1"/>
      <sheetData sheetId="30634" refreshError="1"/>
      <sheetData sheetId="30635" refreshError="1"/>
      <sheetData sheetId="30636">
        <row r="1">
          <cell r="J1">
            <v>1.7453292519943295E-2</v>
          </cell>
        </row>
      </sheetData>
      <sheetData sheetId="30637">
        <row r="1">
          <cell r="J1">
            <v>1.7453292519943295E-2</v>
          </cell>
        </row>
      </sheetData>
      <sheetData sheetId="30638" refreshError="1"/>
      <sheetData sheetId="30639">
        <row r="1">
          <cell r="J1">
            <v>1.7453292519943295E-2</v>
          </cell>
        </row>
      </sheetData>
      <sheetData sheetId="30640" refreshError="1"/>
      <sheetData sheetId="30641" refreshError="1"/>
      <sheetData sheetId="30642">
        <row r="1">
          <cell r="J1">
            <v>1.7453292519943295E-2</v>
          </cell>
        </row>
      </sheetData>
      <sheetData sheetId="30643">
        <row r="1">
          <cell r="J1">
            <v>1.7453292519943295E-2</v>
          </cell>
        </row>
      </sheetData>
      <sheetData sheetId="30644" refreshError="1"/>
      <sheetData sheetId="30645" refreshError="1"/>
      <sheetData sheetId="30646" refreshError="1"/>
      <sheetData sheetId="30647" refreshError="1"/>
      <sheetData sheetId="30648" refreshError="1"/>
      <sheetData sheetId="30649">
        <row r="1">
          <cell r="J1">
            <v>1.7453292519943295E-2</v>
          </cell>
        </row>
      </sheetData>
      <sheetData sheetId="30650">
        <row r="1">
          <cell r="J1">
            <v>1.7453292519943295E-2</v>
          </cell>
        </row>
      </sheetData>
      <sheetData sheetId="30651">
        <row r="1">
          <cell r="J1">
            <v>1.7453292519943295E-2</v>
          </cell>
        </row>
      </sheetData>
      <sheetData sheetId="30652" refreshError="1"/>
      <sheetData sheetId="30653" refreshError="1"/>
      <sheetData sheetId="30654" refreshError="1"/>
      <sheetData sheetId="30655" refreshError="1"/>
      <sheetData sheetId="30656" refreshError="1"/>
      <sheetData sheetId="30657">
        <row r="1">
          <cell r="J1">
            <v>1.7453292519943295E-2</v>
          </cell>
        </row>
      </sheetData>
      <sheetData sheetId="30658">
        <row r="1">
          <cell r="J1">
            <v>1.7453292519943295E-2</v>
          </cell>
        </row>
      </sheetData>
      <sheetData sheetId="30659">
        <row r="1">
          <cell r="J1">
            <v>1.7453292519943295E-2</v>
          </cell>
        </row>
      </sheetData>
      <sheetData sheetId="30660" refreshError="1"/>
      <sheetData sheetId="30661">
        <row r="1">
          <cell r="J1">
            <v>1.7453292519943295E-2</v>
          </cell>
        </row>
      </sheetData>
      <sheetData sheetId="30662">
        <row r="1">
          <cell r="J1">
            <v>1.7453292519943295E-2</v>
          </cell>
        </row>
      </sheetData>
      <sheetData sheetId="30663">
        <row r="1">
          <cell r="J1">
            <v>1.7453292519943295E-2</v>
          </cell>
        </row>
      </sheetData>
      <sheetData sheetId="30664">
        <row r="1">
          <cell r="J1">
            <v>1.7453292519943295E-2</v>
          </cell>
        </row>
      </sheetData>
      <sheetData sheetId="30665" refreshError="1"/>
      <sheetData sheetId="30666" refreshError="1"/>
      <sheetData sheetId="30667">
        <row r="1">
          <cell r="J1">
            <v>1.7453292519943295E-2</v>
          </cell>
        </row>
      </sheetData>
      <sheetData sheetId="30668">
        <row r="1">
          <cell r="J1">
            <v>1.7453292519943295E-2</v>
          </cell>
        </row>
      </sheetData>
      <sheetData sheetId="30669">
        <row r="1">
          <cell r="J1">
            <v>1.7453292519943295E-2</v>
          </cell>
        </row>
      </sheetData>
      <sheetData sheetId="30670" refreshError="1"/>
      <sheetData sheetId="30671"/>
      <sheetData sheetId="30672">
        <row r="1">
          <cell r="J1">
            <v>1.7453292519943295E-2</v>
          </cell>
        </row>
      </sheetData>
      <sheetData sheetId="30673" refreshError="1"/>
      <sheetData sheetId="30674" refreshError="1"/>
      <sheetData sheetId="30675">
        <row r="1">
          <cell r="J1">
            <v>1.7453292519943295E-2</v>
          </cell>
        </row>
      </sheetData>
      <sheetData sheetId="30676">
        <row r="1">
          <cell r="J1">
            <v>1.7453292519943295E-2</v>
          </cell>
        </row>
      </sheetData>
      <sheetData sheetId="30677">
        <row r="1">
          <cell r="J1">
            <v>1.7453292519943295E-2</v>
          </cell>
        </row>
      </sheetData>
      <sheetData sheetId="30678" refreshError="1"/>
      <sheetData sheetId="30679" refreshError="1"/>
      <sheetData sheetId="30680" refreshError="1"/>
      <sheetData sheetId="30681"/>
      <sheetData sheetId="30682" refreshError="1"/>
      <sheetData sheetId="30683">
        <row r="1">
          <cell r="J1">
            <v>1.7453292519943295E-2</v>
          </cell>
        </row>
      </sheetData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/>
      <sheetData sheetId="30695"/>
      <sheetData sheetId="30696"/>
      <sheetData sheetId="30697"/>
      <sheetData sheetId="30698">
        <row r="1">
          <cell r="J1">
            <v>1.7453292519943295E-2</v>
          </cell>
        </row>
      </sheetData>
      <sheetData sheetId="30699">
        <row r="1">
          <cell r="J1">
            <v>1.7453292519943295E-2</v>
          </cell>
        </row>
      </sheetData>
      <sheetData sheetId="30700">
        <row r="1">
          <cell r="J1">
            <v>1.7453292519943295E-2</v>
          </cell>
        </row>
      </sheetData>
      <sheetData sheetId="30701"/>
      <sheetData sheetId="30702"/>
      <sheetData sheetId="30703"/>
      <sheetData sheetId="30704">
        <row r="1">
          <cell r="J1">
            <v>1.7453292519943295E-2</v>
          </cell>
        </row>
      </sheetData>
      <sheetData sheetId="30705" refreshError="1"/>
      <sheetData sheetId="30706" refreshError="1"/>
      <sheetData sheetId="30707">
        <row r="1">
          <cell r="J1">
            <v>1.7453292519943295E-2</v>
          </cell>
        </row>
      </sheetData>
      <sheetData sheetId="30708">
        <row r="1">
          <cell r="J1">
            <v>1.7453292519943295E-2</v>
          </cell>
        </row>
      </sheetData>
      <sheetData sheetId="30709">
        <row r="1">
          <cell r="J1">
            <v>1.7453292519943295E-2</v>
          </cell>
        </row>
      </sheetData>
      <sheetData sheetId="30710" refreshError="1"/>
      <sheetData sheetId="30711"/>
      <sheetData sheetId="30712">
        <row r="1">
          <cell r="J1">
            <v>1.7453292519943295E-2</v>
          </cell>
        </row>
      </sheetData>
      <sheetData sheetId="30713" refreshError="1"/>
      <sheetData sheetId="30714" refreshError="1"/>
      <sheetData sheetId="30715">
        <row r="1">
          <cell r="J1">
            <v>1.7453292519943295E-2</v>
          </cell>
        </row>
      </sheetData>
      <sheetData sheetId="30716">
        <row r="1">
          <cell r="J1">
            <v>1.7453292519943295E-2</v>
          </cell>
        </row>
      </sheetData>
      <sheetData sheetId="30717">
        <row r="1">
          <cell r="J1">
            <v>1.7453292519943295E-2</v>
          </cell>
        </row>
      </sheetData>
      <sheetData sheetId="30718" refreshError="1"/>
      <sheetData sheetId="30719" refreshError="1"/>
      <sheetData sheetId="30720" refreshError="1"/>
      <sheetData sheetId="30721"/>
      <sheetData sheetId="30722" refreshError="1"/>
      <sheetData sheetId="30723">
        <row r="1">
          <cell r="J1">
            <v>1.7453292519943295E-2</v>
          </cell>
        </row>
      </sheetData>
      <sheetData sheetId="30724"/>
      <sheetData sheetId="30725"/>
      <sheetData sheetId="30726"/>
      <sheetData sheetId="30727"/>
      <sheetData sheetId="30728"/>
      <sheetData sheetId="30729"/>
      <sheetData sheetId="30730"/>
      <sheetData sheetId="30731"/>
      <sheetData sheetId="30732"/>
      <sheetData sheetId="30733"/>
      <sheetData sheetId="30734"/>
      <sheetData sheetId="30735"/>
      <sheetData sheetId="30736"/>
      <sheetData sheetId="30737"/>
      <sheetData sheetId="30738">
        <row r="1">
          <cell r="J1">
            <v>1.7453292519943295E-2</v>
          </cell>
        </row>
      </sheetData>
      <sheetData sheetId="30739">
        <row r="1">
          <cell r="J1">
            <v>1.7453292519943295E-2</v>
          </cell>
        </row>
      </sheetData>
      <sheetData sheetId="30740">
        <row r="1">
          <cell r="J1">
            <v>1.7453292519943295E-2</v>
          </cell>
        </row>
      </sheetData>
      <sheetData sheetId="30741"/>
      <sheetData sheetId="30742"/>
      <sheetData sheetId="30743"/>
      <sheetData sheetId="30744"/>
      <sheetData sheetId="30745"/>
      <sheetData sheetId="30746"/>
      <sheetData sheetId="30747"/>
      <sheetData sheetId="30748"/>
      <sheetData sheetId="30749"/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>
        <row r="1">
          <cell r="J1">
            <v>1.7453292519943295E-2</v>
          </cell>
        </row>
      </sheetData>
      <sheetData sheetId="30759">
        <row r="1">
          <cell r="J1">
            <v>1.7453292519943295E-2</v>
          </cell>
        </row>
      </sheetData>
      <sheetData sheetId="30760">
        <row r="1">
          <cell r="J1">
            <v>1.7453292519943295E-2</v>
          </cell>
        </row>
      </sheetData>
      <sheetData sheetId="30761"/>
      <sheetData sheetId="30762"/>
      <sheetData sheetId="30763"/>
      <sheetData sheetId="30764">
        <row r="1">
          <cell r="J1">
            <v>1.7453292519943295E-2</v>
          </cell>
        </row>
      </sheetData>
      <sheetData sheetId="30765" refreshError="1"/>
      <sheetData sheetId="30766" refreshError="1"/>
      <sheetData sheetId="30767">
        <row r="1">
          <cell r="J1">
            <v>1.7453292519943295E-2</v>
          </cell>
        </row>
      </sheetData>
      <sheetData sheetId="30768">
        <row r="1">
          <cell r="J1">
            <v>1.7453292519943295E-2</v>
          </cell>
        </row>
      </sheetData>
      <sheetData sheetId="30769">
        <row r="1">
          <cell r="J1">
            <v>1.7453292519943295E-2</v>
          </cell>
        </row>
      </sheetData>
      <sheetData sheetId="30770" refreshError="1"/>
      <sheetData sheetId="30771">
        <row r="1">
          <cell r="J1">
            <v>1.7453292519943295E-2</v>
          </cell>
        </row>
      </sheetData>
      <sheetData sheetId="30772">
        <row r="1">
          <cell r="J1">
            <v>1.7453292519943295E-2</v>
          </cell>
        </row>
      </sheetData>
      <sheetData sheetId="30773" refreshError="1"/>
      <sheetData sheetId="30774" refreshError="1"/>
      <sheetData sheetId="30775">
        <row r="1">
          <cell r="J1">
            <v>1.7453292519943295E-2</v>
          </cell>
        </row>
      </sheetData>
      <sheetData sheetId="30776">
        <row r="1">
          <cell r="J1">
            <v>1.7453292519943295E-2</v>
          </cell>
        </row>
      </sheetData>
      <sheetData sheetId="30777" refreshError="1"/>
      <sheetData sheetId="30778" refreshError="1"/>
      <sheetData sheetId="30779" refreshError="1"/>
      <sheetData sheetId="30780"/>
      <sheetData sheetId="30781" refreshError="1"/>
      <sheetData sheetId="30782">
        <row r="1">
          <cell r="J1">
            <v>1.7453292519943295E-2</v>
          </cell>
        </row>
      </sheetData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>
        <row r="1">
          <cell r="J1">
            <v>1.7453292519943295E-2</v>
          </cell>
        </row>
      </sheetData>
      <sheetData sheetId="30798">
        <row r="1">
          <cell r="J1">
            <v>1.7453292519943295E-2</v>
          </cell>
        </row>
      </sheetData>
      <sheetData sheetId="30799">
        <row r="1">
          <cell r="J1">
            <v>1.7453292519943295E-2</v>
          </cell>
        </row>
      </sheetData>
      <sheetData sheetId="30800"/>
      <sheetData sheetId="30801"/>
      <sheetData sheetId="30802"/>
      <sheetData sheetId="30803">
        <row r="1">
          <cell r="J1">
            <v>1.7453292519943295E-2</v>
          </cell>
        </row>
      </sheetData>
      <sheetData sheetId="30804" refreshError="1"/>
      <sheetData sheetId="30805">
        <row r="1">
          <cell r="J1">
            <v>1.7453292519943295E-2</v>
          </cell>
        </row>
      </sheetData>
      <sheetData sheetId="30806">
        <row r="1">
          <cell r="J1">
            <v>1.7453292519943295E-2</v>
          </cell>
        </row>
      </sheetData>
      <sheetData sheetId="30807">
        <row r="1">
          <cell r="J1">
            <v>1.7453292519943295E-2</v>
          </cell>
        </row>
      </sheetData>
      <sheetData sheetId="30808" refreshError="1"/>
      <sheetData sheetId="30809" refreshError="1"/>
      <sheetData sheetId="30810" refreshError="1"/>
      <sheetData sheetId="30811">
        <row r="1">
          <cell r="J1">
            <v>1.7453292519943295E-2</v>
          </cell>
        </row>
      </sheetData>
      <sheetData sheetId="30812">
        <row r="1">
          <cell r="J1">
            <v>1.7453292519943295E-2</v>
          </cell>
        </row>
      </sheetData>
      <sheetData sheetId="30813">
        <row r="1">
          <cell r="J1">
            <v>1.7453292519943295E-2</v>
          </cell>
        </row>
      </sheetData>
      <sheetData sheetId="30814" refreshError="1"/>
      <sheetData sheetId="30815"/>
      <sheetData sheetId="30816"/>
      <sheetData sheetId="30817" refreshError="1"/>
      <sheetData sheetId="30818" refreshError="1"/>
      <sheetData sheetId="30819"/>
      <sheetData sheetId="30820" refreshError="1"/>
      <sheetData sheetId="30821">
        <row r="1">
          <cell r="J1">
            <v>1.7453292519943295E-2</v>
          </cell>
        </row>
      </sheetData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/>
      <sheetData sheetId="30833"/>
      <sheetData sheetId="30834"/>
      <sheetData sheetId="30835"/>
      <sheetData sheetId="30836">
        <row r="1">
          <cell r="J1">
            <v>1.7453292519943295E-2</v>
          </cell>
        </row>
      </sheetData>
      <sheetData sheetId="30837">
        <row r="1">
          <cell r="J1">
            <v>1.7453292519943295E-2</v>
          </cell>
        </row>
      </sheetData>
      <sheetData sheetId="30838">
        <row r="1">
          <cell r="J1">
            <v>1.7453292519943295E-2</v>
          </cell>
        </row>
      </sheetData>
      <sheetData sheetId="30839">
        <row r="1">
          <cell r="J1">
            <v>1.7453292519943295E-2</v>
          </cell>
        </row>
      </sheetData>
      <sheetData sheetId="30840"/>
      <sheetData sheetId="30841"/>
      <sheetData sheetId="30842"/>
      <sheetData sheetId="30843"/>
      <sheetData sheetId="30844"/>
      <sheetData sheetId="30845"/>
      <sheetData sheetId="30846"/>
      <sheetData sheetId="30847"/>
      <sheetData sheetId="30848"/>
      <sheetData sheetId="30849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>
        <row r="1">
          <cell r="J1">
            <v>1.7453292519943295E-2</v>
          </cell>
        </row>
      </sheetData>
      <sheetData sheetId="30858">
        <row r="1">
          <cell r="J1">
            <v>1.7453292519943295E-2</v>
          </cell>
        </row>
      </sheetData>
      <sheetData sheetId="30859">
        <row r="1">
          <cell r="J1">
            <v>1.7453292519943295E-2</v>
          </cell>
        </row>
      </sheetData>
      <sheetData sheetId="30860"/>
      <sheetData sheetId="30861"/>
      <sheetData sheetId="30862"/>
      <sheetData sheetId="30863"/>
      <sheetData sheetId="30864"/>
      <sheetData sheetId="30865"/>
      <sheetData sheetId="30866"/>
      <sheetData sheetId="30867"/>
      <sheetData sheetId="30868"/>
      <sheetData sheetId="30869"/>
      <sheetData sheetId="30870"/>
      <sheetData sheetId="30871"/>
      <sheetData sheetId="30872"/>
      <sheetData sheetId="30873"/>
      <sheetData sheetId="30874"/>
      <sheetData sheetId="30875"/>
      <sheetData sheetId="30876"/>
      <sheetData sheetId="30877">
        <row r="1">
          <cell r="J1">
            <v>1.7453292519943295E-2</v>
          </cell>
        </row>
      </sheetData>
      <sheetData sheetId="30878">
        <row r="1">
          <cell r="J1">
            <v>1.7453292519943295E-2</v>
          </cell>
        </row>
      </sheetData>
      <sheetData sheetId="30879">
        <row r="1">
          <cell r="J1">
            <v>1.7453292519943295E-2</v>
          </cell>
        </row>
      </sheetData>
      <sheetData sheetId="30880"/>
      <sheetData sheetId="30881"/>
      <sheetData sheetId="30882"/>
      <sheetData sheetId="30883"/>
      <sheetData sheetId="30884"/>
      <sheetData sheetId="30885"/>
      <sheetData sheetId="30886"/>
      <sheetData sheetId="30887"/>
      <sheetData sheetId="30888"/>
      <sheetData sheetId="30889"/>
      <sheetData sheetId="30890"/>
      <sheetData sheetId="30891"/>
      <sheetData sheetId="30892"/>
      <sheetData sheetId="30893"/>
      <sheetData sheetId="30894"/>
      <sheetData sheetId="30895"/>
      <sheetData sheetId="30896"/>
      <sheetData sheetId="30897">
        <row r="1">
          <cell r="J1">
            <v>1.7453292519943295E-2</v>
          </cell>
        </row>
      </sheetData>
      <sheetData sheetId="30898">
        <row r="1">
          <cell r="J1">
            <v>1.7453292519943295E-2</v>
          </cell>
        </row>
      </sheetData>
      <sheetData sheetId="30899">
        <row r="1">
          <cell r="J1">
            <v>1.7453292519943295E-2</v>
          </cell>
        </row>
      </sheetData>
      <sheetData sheetId="30900"/>
      <sheetData sheetId="30901"/>
      <sheetData sheetId="30902"/>
      <sheetData sheetId="30903" refreshError="1"/>
      <sheetData sheetId="30904">
        <row r="1">
          <cell r="J1">
            <v>1.7453292519943295E-2</v>
          </cell>
        </row>
      </sheetData>
      <sheetData sheetId="30905">
        <row r="1">
          <cell r="J1">
            <v>1.7453292519943295E-2</v>
          </cell>
        </row>
      </sheetData>
      <sheetData sheetId="30906">
        <row r="1">
          <cell r="J1">
            <v>1.7453292519943295E-2</v>
          </cell>
        </row>
      </sheetData>
      <sheetData sheetId="30907" refreshError="1"/>
      <sheetData sheetId="30908" refreshError="1"/>
      <sheetData sheetId="30909" refreshError="1"/>
      <sheetData sheetId="30910" refreshError="1"/>
      <sheetData sheetId="30911">
        <row r="1">
          <cell r="J1">
            <v>1.7453292519943295E-2</v>
          </cell>
        </row>
      </sheetData>
      <sheetData sheetId="30912">
        <row r="1">
          <cell r="J1">
            <v>1.7453292519943295E-2</v>
          </cell>
        </row>
      </sheetData>
      <sheetData sheetId="30913" refreshError="1"/>
      <sheetData sheetId="30914" refreshError="1"/>
      <sheetData sheetId="30915"/>
      <sheetData sheetId="30916" refreshError="1"/>
      <sheetData sheetId="30917"/>
      <sheetData sheetId="30918" refreshError="1"/>
      <sheetData sheetId="30919"/>
      <sheetData sheetId="30920"/>
      <sheetData sheetId="3092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/>
      <sheetData sheetId="30933">
        <row r="1">
          <cell r="J1">
            <v>1.7453292519943295E-2</v>
          </cell>
        </row>
      </sheetData>
      <sheetData sheetId="30934">
        <row r="1">
          <cell r="J1">
            <v>1.7453292519943295E-2</v>
          </cell>
        </row>
      </sheetData>
      <sheetData sheetId="30935">
        <row r="1">
          <cell r="J1">
            <v>1.7453292519943295E-2</v>
          </cell>
        </row>
      </sheetData>
      <sheetData sheetId="30936"/>
      <sheetData sheetId="30937"/>
      <sheetData sheetId="30938"/>
      <sheetData sheetId="30939" refreshError="1"/>
      <sheetData sheetId="30940" refreshError="1"/>
      <sheetData sheetId="30941"/>
      <sheetData sheetId="30942"/>
      <sheetData sheetId="30943"/>
      <sheetData sheetId="30944"/>
      <sheetData sheetId="30945"/>
      <sheetData sheetId="30946"/>
      <sheetData sheetId="30947"/>
      <sheetData sheetId="30948"/>
      <sheetData sheetId="30949"/>
      <sheetData sheetId="30950"/>
      <sheetData sheetId="30951"/>
      <sheetData sheetId="30952"/>
      <sheetData sheetId="30953"/>
      <sheetData sheetId="30954"/>
      <sheetData sheetId="30955">
        <row r="1">
          <cell r="J1">
            <v>1.7453292519943295E-2</v>
          </cell>
        </row>
      </sheetData>
      <sheetData sheetId="30956">
        <row r="1">
          <cell r="J1">
            <v>1.7453292519943295E-2</v>
          </cell>
        </row>
      </sheetData>
      <sheetData sheetId="30957">
        <row r="1">
          <cell r="J1">
            <v>1.7453292519943295E-2</v>
          </cell>
        </row>
      </sheetData>
      <sheetData sheetId="30958"/>
      <sheetData sheetId="30959"/>
      <sheetData sheetId="30960"/>
      <sheetData sheetId="30961" refreshError="1"/>
      <sheetData sheetId="30962" refreshError="1"/>
      <sheetData sheetId="30963"/>
      <sheetData sheetId="30964"/>
      <sheetData sheetId="30965"/>
      <sheetData sheetId="30966"/>
      <sheetData sheetId="30967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>
        <row r="1">
          <cell r="J1">
            <v>1.7453292519943295E-2</v>
          </cell>
        </row>
      </sheetData>
      <sheetData sheetId="30978">
        <row r="1">
          <cell r="J1">
            <v>1.7453292519943295E-2</v>
          </cell>
        </row>
      </sheetData>
      <sheetData sheetId="30979">
        <row r="1">
          <cell r="J1">
            <v>1.7453292519943295E-2</v>
          </cell>
        </row>
      </sheetData>
      <sheetData sheetId="30980"/>
      <sheetData sheetId="30981"/>
      <sheetData sheetId="30982"/>
      <sheetData sheetId="30983" refreshError="1"/>
      <sheetData sheetId="30984" refreshError="1"/>
      <sheetData sheetId="30985" refreshError="1"/>
      <sheetData sheetId="30986">
        <row r="1">
          <cell r="J1">
            <v>1.7453292519943295E-2</v>
          </cell>
        </row>
      </sheetData>
      <sheetData sheetId="30987">
        <row r="1">
          <cell r="J1">
            <v>1.7453292519943295E-2</v>
          </cell>
        </row>
      </sheetData>
      <sheetData sheetId="30988" refreshError="1"/>
      <sheetData sheetId="30989" refreshError="1"/>
      <sheetData sheetId="30990" refreshError="1"/>
      <sheetData sheetId="30991"/>
      <sheetData sheetId="30992"/>
      <sheetData sheetId="30993"/>
      <sheetData sheetId="30994"/>
      <sheetData sheetId="30995"/>
      <sheetData sheetId="30996"/>
      <sheetData sheetId="30997"/>
      <sheetData sheetId="30998"/>
      <sheetData sheetId="30999"/>
      <sheetData sheetId="31000"/>
      <sheetData sheetId="31001"/>
      <sheetData sheetId="31002"/>
      <sheetData sheetId="31003"/>
      <sheetData sheetId="31004"/>
      <sheetData sheetId="31005"/>
      <sheetData sheetId="31006">
        <row r="1">
          <cell r="J1">
            <v>1.7453292519943295E-2</v>
          </cell>
        </row>
      </sheetData>
      <sheetData sheetId="31007">
        <row r="1">
          <cell r="J1">
            <v>1.7453292519943295E-2</v>
          </cell>
        </row>
      </sheetData>
      <sheetData sheetId="31008">
        <row r="1">
          <cell r="J1">
            <v>1.7453292519943295E-2</v>
          </cell>
        </row>
      </sheetData>
      <sheetData sheetId="31009"/>
      <sheetData sheetId="31010"/>
      <sheetData sheetId="31011"/>
      <sheetData sheetId="31012" refreshError="1"/>
      <sheetData sheetId="31013">
        <row r="1">
          <cell r="J1">
            <v>1.7453292519943295E-2</v>
          </cell>
        </row>
      </sheetData>
      <sheetData sheetId="31014">
        <row r="1">
          <cell r="J1">
            <v>1.7453292519943295E-2</v>
          </cell>
        </row>
      </sheetData>
      <sheetData sheetId="31015">
        <row r="1">
          <cell r="J1">
            <v>1.7453292519943295E-2</v>
          </cell>
        </row>
      </sheetData>
      <sheetData sheetId="31016" refreshError="1"/>
      <sheetData sheetId="31017" refreshError="1"/>
      <sheetData sheetId="31018" refreshError="1"/>
      <sheetData sheetId="31019"/>
      <sheetData sheetId="31020" refreshError="1"/>
      <sheetData sheetId="31021" refreshError="1"/>
      <sheetData sheetId="31022">
        <row r="1">
          <cell r="J1">
            <v>1.7453292519943295E-2</v>
          </cell>
        </row>
      </sheetData>
      <sheetData sheetId="31023"/>
      <sheetData sheetId="31024"/>
      <sheetData sheetId="31025"/>
      <sheetData sheetId="31026"/>
      <sheetData sheetId="31027"/>
      <sheetData sheetId="31028"/>
      <sheetData sheetId="31029"/>
      <sheetData sheetId="31030"/>
      <sheetData sheetId="31031"/>
      <sheetData sheetId="31032"/>
      <sheetData sheetId="31033"/>
      <sheetData sheetId="31034"/>
      <sheetData sheetId="31035"/>
      <sheetData sheetId="31036"/>
      <sheetData sheetId="31037">
        <row r="1">
          <cell r="J1">
            <v>1.7453292519943295E-2</v>
          </cell>
        </row>
      </sheetData>
      <sheetData sheetId="31038">
        <row r="1">
          <cell r="J1">
            <v>1.7453292519943295E-2</v>
          </cell>
        </row>
      </sheetData>
      <sheetData sheetId="31039">
        <row r="1">
          <cell r="J1">
            <v>1.7453292519943295E-2</v>
          </cell>
        </row>
      </sheetData>
      <sheetData sheetId="31040"/>
      <sheetData sheetId="31041"/>
      <sheetData sheetId="31042"/>
      <sheetData sheetId="31043" refreshError="1"/>
      <sheetData sheetId="31044" refreshError="1"/>
      <sheetData sheetId="31045" refreshError="1"/>
      <sheetData sheetId="31046">
        <row r="1">
          <cell r="J1">
            <v>1.7453292519943295E-2</v>
          </cell>
        </row>
      </sheetData>
      <sheetData sheetId="31047">
        <row r="1">
          <cell r="J1">
            <v>1.7453292519943295E-2</v>
          </cell>
        </row>
      </sheetData>
      <sheetData sheetId="31048" refreshError="1"/>
      <sheetData sheetId="31049" refreshError="1"/>
      <sheetData sheetId="31050"/>
      <sheetData sheetId="31051" refreshError="1"/>
      <sheetData sheetId="31052"/>
      <sheetData sheetId="31053"/>
      <sheetData sheetId="31054"/>
      <sheetData sheetId="31055"/>
      <sheetData sheetId="31056"/>
      <sheetData sheetId="31057"/>
      <sheetData sheetId="31058"/>
      <sheetData sheetId="31059"/>
      <sheetData sheetId="31060"/>
      <sheetData sheetId="31061"/>
      <sheetData sheetId="31062"/>
      <sheetData sheetId="31063"/>
      <sheetData sheetId="31064"/>
      <sheetData sheetId="31065"/>
      <sheetData sheetId="31066">
        <row r="1">
          <cell r="J1">
            <v>1.7453292519943295E-2</v>
          </cell>
        </row>
      </sheetData>
      <sheetData sheetId="31067">
        <row r="1">
          <cell r="J1">
            <v>1.7453292519943295E-2</v>
          </cell>
        </row>
      </sheetData>
      <sheetData sheetId="31068">
        <row r="1">
          <cell r="J1">
            <v>1.7453292519943295E-2</v>
          </cell>
        </row>
      </sheetData>
      <sheetData sheetId="31069">
        <row r="1">
          <cell r="J1">
            <v>1.7453292519943295E-2</v>
          </cell>
        </row>
      </sheetData>
      <sheetData sheetId="31070"/>
      <sheetData sheetId="31071"/>
      <sheetData sheetId="31072"/>
      <sheetData sheetId="31073" refreshError="1"/>
      <sheetData sheetId="31074" refreshError="1"/>
      <sheetData sheetId="31075">
        <row r="1">
          <cell r="J1">
            <v>1.7453292519943295E-2</v>
          </cell>
        </row>
      </sheetData>
      <sheetData sheetId="31076">
        <row r="1">
          <cell r="J1">
            <v>1.7453292519943295E-2</v>
          </cell>
        </row>
      </sheetData>
      <sheetData sheetId="31077" refreshError="1"/>
      <sheetData sheetId="31078" refreshError="1"/>
      <sheetData sheetId="31079" refreshError="1"/>
      <sheetData sheetId="31080">
        <row r="1">
          <cell r="J1">
            <v>1.7453292519943295E-2</v>
          </cell>
        </row>
      </sheetData>
      <sheetData sheetId="31081" refreshError="1"/>
      <sheetData sheetId="31082">
        <row r="1">
          <cell r="J1">
            <v>1.7453292519943295E-2</v>
          </cell>
        </row>
      </sheetData>
      <sheetData sheetId="31083"/>
      <sheetData sheetId="31084"/>
      <sheetData sheetId="31085"/>
      <sheetData sheetId="31086"/>
      <sheetData sheetId="31087"/>
      <sheetData sheetId="31088"/>
      <sheetData sheetId="31089"/>
      <sheetData sheetId="31090"/>
      <sheetData sheetId="31091"/>
      <sheetData sheetId="31092"/>
      <sheetData sheetId="31093"/>
      <sheetData sheetId="31094"/>
      <sheetData sheetId="31095"/>
      <sheetData sheetId="31096"/>
      <sheetData sheetId="31097">
        <row r="1">
          <cell r="J1">
            <v>1.7453292519943295E-2</v>
          </cell>
        </row>
      </sheetData>
      <sheetData sheetId="31098">
        <row r="1">
          <cell r="J1">
            <v>1.7453292519943295E-2</v>
          </cell>
        </row>
      </sheetData>
      <sheetData sheetId="31099">
        <row r="1">
          <cell r="J1">
            <v>1.7453292519943295E-2</v>
          </cell>
        </row>
      </sheetData>
      <sheetData sheetId="31100"/>
      <sheetData sheetId="31101"/>
      <sheetData sheetId="31102"/>
      <sheetData sheetId="31103" refreshError="1"/>
      <sheetData sheetId="31104" refreshError="1"/>
      <sheetData sheetId="31105" refreshError="1"/>
      <sheetData sheetId="31106"/>
      <sheetData sheetId="31107"/>
      <sheetData sheetId="31108"/>
      <sheetData sheetId="31109"/>
      <sheetData sheetId="31110"/>
      <sheetData sheetId="31111"/>
      <sheetData sheetId="31112"/>
      <sheetData sheetId="31113"/>
      <sheetData sheetId="31114"/>
      <sheetData sheetId="31115"/>
      <sheetData sheetId="31116"/>
      <sheetData sheetId="31117"/>
      <sheetData sheetId="31118"/>
      <sheetData sheetId="31119"/>
      <sheetData sheetId="31120">
        <row r="1">
          <cell r="J1">
            <v>1.7453292519943295E-2</v>
          </cell>
        </row>
      </sheetData>
      <sheetData sheetId="31121">
        <row r="1">
          <cell r="J1">
            <v>1.7453292519943295E-2</v>
          </cell>
        </row>
      </sheetData>
      <sheetData sheetId="31122">
        <row r="1">
          <cell r="J1">
            <v>1.7453292519943295E-2</v>
          </cell>
        </row>
      </sheetData>
      <sheetData sheetId="31123"/>
      <sheetData sheetId="31124"/>
      <sheetData sheetId="31125"/>
      <sheetData sheetId="31126" refreshError="1"/>
      <sheetData sheetId="31127" refreshError="1"/>
      <sheetData sheetId="31128">
        <row r="1">
          <cell r="J1">
            <v>1.7453292519943295E-2</v>
          </cell>
        </row>
      </sheetData>
      <sheetData sheetId="31129">
        <row r="1">
          <cell r="J1">
            <v>1.7453292519943295E-2</v>
          </cell>
        </row>
      </sheetData>
      <sheetData sheetId="31130">
        <row r="1">
          <cell r="J1">
            <v>1.7453292519943295E-2</v>
          </cell>
        </row>
      </sheetData>
      <sheetData sheetId="31131" refreshError="1"/>
      <sheetData sheetId="31132" refreshError="1"/>
      <sheetData sheetId="31133" refreshError="1"/>
      <sheetData sheetId="31134">
        <row r="1">
          <cell r="J1">
            <v>1.7453292519943295E-2</v>
          </cell>
        </row>
      </sheetData>
      <sheetData sheetId="31135" refreshError="1"/>
      <sheetData sheetId="31136">
        <row r="1">
          <cell r="J1">
            <v>1.7453292519943295E-2</v>
          </cell>
        </row>
      </sheetData>
      <sheetData sheetId="31137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>
        <row r="1">
          <cell r="J1">
            <v>1.7453292519943295E-2</v>
          </cell>
        </row>
      </sheetData>
      <sheetData sheetId="31152">
        <row r="1">
          <cell r="J1">
            <v>1.7453292519943295E-2</v>
          </cell>
        </row>
      </sheetData>
      <sheetData sheetId="31153">
        <row r="1">
          <cell r="J1">
            <v>1.7453292519943295E-2</v>
          </cell>
        </row>
      </sheetData>
      <sheetData sheetId="31154"/>
      <sheetData sheetId="31155"/>
      <sheetData sheetId="31156"/>
      <sheetData sheetId="31157">
        <row r="1">
          <cell r="J1">
            <v>1.7453292519943295E-2</v>
          </cell>
        </row>
      </sheetData>
      <sheetData sheetId="31158" refreshError="1"/>
      <sheetData sheetId="31159" refreshError="1"/>
      <sheetData sheetId="31160">
        <row r="1">
          <cell r="J1">
            <v>1.7453292519943295E-2</v>
          </cell>
        </row>
      </sheetData>
      <sheetData sheetId="31161">
        <row r="1">
          <cell r="J1">
            <v>1.7453292519943295E-2</v>
          </cell>
        </row>
      </sheetData>
      <sheetData sheetId="31162">
        <row r="1">
          <cell r="J1">
            <v>1.7453292519943295E-2</v>
          </cell>
        </row>
      </sheetData>
      <sheetData sheetId="31163" refreshError="1"/>
      <sheetData sheetId="31164">
        <row r="1">
          <cell r="J1">
            <v>1.7453292519943295E-2</v>
          </cell>
        </row>
      </sheetData>
      <sheetData sheetId="31165">
        <row r="1">
          <cell r="J1">
            <v>1.7453292519943295E-2</v>
          </cell>
        </row>
      </sheetData>
      <sheetData sheetId="31166" refreshError="1"/>
      <sheetData sheetId="31167" refreshError="1"/>
      <sheetData sheetId="31168">
        <row r="1">
          <cell r="J1">
            <v>1.7453292519943295E-2</v>
          </cell>
        </row>
      </sheetData>
      <sheetData sheetId="31169">
        <row r="1">
          <cell r="J1">
            <v>1.7453292519943295E-2</v>
          </cell>
        </row>
      </sheetData>
      <sheetData sheetId="31170" refreshError="1"/>
      <sheetData sheetId="31171" refreshError="1"/>
      <sheetData sheetId="31172" refreshError="1"/>
      <sheetData sheetId="31173">
        <row r="1">
          <cell r="J1">
            <v>1.7453292519943295E-2</v>
          </cell>
        </row>
      </sheetData>
      <sheetData sheetId="31174" refreshError="1"/>
      <sheetData sheetId="31175">
        <row r="1">
          <cell r="J1">
            <v>1.7453292519943295E-2</v>
          </cell>
        </row>
      </sheetData>
      <sheetData sheetId="31176"/>
      <sheetData sheetId="31177"/>
      <sheetData sheetId="31178"/>
      <sheetData sheetId="31179"/>
      <sheetData sheetId="31180"/>
      <sheetData sheetId="31181"/>
      <sheetData sheetId="31182"/>
      <sheetData sheetId="31183"/>
      <sheetData sheetId="31184"/>
      <sheetData sheetId="31185"/>
      <sheetData sheetId="31186"/>
      <sheetData sheetId="31187"/>
      <sheetData sheetId="31188"/>
      <sheetData sheetId="31189"/>
      <sheetData sheetId="31190">
        <row r="1">
          <cell r="J1">
            <v>1.7453292519943295E-2</v>
          </cell>
        </row>
      </sheetData>
      <sheetData sheetId="31191">
        <row r="1">
          <cell r="J1">
            <v>1.7453292519943295E-2</v>
          </cell>
        </row>
      </sheetData>
      <sheetData sheetId="31192">
        <row r="1">
          <cell r="J1">
            <v>1.7453292519943295E-2</v>
          </cell>
        </row>
      </sheetData>
      <sheetData sheetId="31193"/>
      <sheetData sheetId="31194"/>
      <sheetData sheetId="31195"/>
      <sheetData sheetId="31196">
        <row r="1">
          <cell r="J1">
            <v>1.7453292519943295E-2</v>
          </cell>
        </row>
      </sheetData>
      <sheetData sheetId="31197" refreshError="1"/>
      <sheetData sheetId="31198" refreshError="1"/>
      <sheetData sheetId="31199">
        <row r="1">
          <cell r="J1">
            <v>1.7453292519943295E-2</v>
          </cell>
        </row>
      </sheetData>
      <sheetData sheetId="31200">
        <row r="1">
          <cell r="J1">
            <v>1.7453292519943295E-2</v>
          </cell>
        </row>
      </sheetData>
      <sheetData sheetId="31201" refreshError="1"/>
      <sheetData sheetId="31202"/>
      <sheetData sheetId="31203">
        <row r="1">
          <cell r="J1">
            <v>1.7453292519943295E-2</v>
          </cell>
        </row>
      </sheetData>
      <sheetData sheetId="31204" refreshError="1"/>
      <sheetData sheetId="31205" refreshError="1"/>
      <sheetData sheetId="31206" refreshError="1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/>
      <sheetData sheetId="31220"/>
      <sheetData sheetId="31221">
        <row r="1">
          <cell r="J1">
            <v>1.7453292519943295E-2</v>
          </cell>
        </row>
      </sheetData>
      <sheetData sheetId="31222">
        <row r="1">
          <cell r="J1">
            <v>1.7453292519943295E-2</v>
          </cell>
        </row>
      </sheetData>
      <sheetData sheetId="31223">
        <row r="1">
          <cell r="J1">
            <v>1.7453292519943295E-2</v>
          </cell>
        </row>
      </sheetData>
      <sheetData sheetId="31224"/>
      <sheetData sheetId="31225"/>
      <sheetData sheetId="31226"/>
      <sheetData sheetId="31227">
        <row r="1">
          <cell r="J1">
            <v>1.7453292519943295E-2</v>
          </cell>
        </row>
      </sheetData>
      <sheetData sheetId="31228" refreshError="1"/>
      <sheetData sheetId="31229" refreshError="1"/>
      <sheetData sheetId="31230">
        <row r="1">
          <cell r="J1">
            <v>1.7453292519943295E-2</v>
          </cell>
        </row>
      </sheetData>
      <sheetData sheetId="31231">
        <row r="1">
          <cell r="J1">
            <v>1.7453292519943295E-2</v>
          </cell>
        </row>
      </sheetData>
      <sheetData sheetId="31232" refreshError="1"/>
      <sheetData sheetId="31233">
        <row r="1">
          <cell r="J1">
            <v>1.7453292519943295E-2</v>
          </cell>
        </row>
      </sheetData>
      <sheetData sheetId="31234">
        <row r="1">
          <cell r="J1">
            <v>1.7453292519943295E-2</v>
          </cell>
        </row>
      </sheetData>
      <sheetData sheetId="31235" refreshError="1"/>
      <sheetData sheetId="31236" refreshError="1"/>
      <sheetData sheetId="31237" refreshError="1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>
        <row r="1">
          <cell r="J1">
            <v>1.7453292519943295E-2</v>
          </cell>
        </row>
      </sheetData>
      <sheetData sheetId="31253">
        <row r="1">
          <cell r="J1">
            <v>1.7453292519943295E-2</v>
          </cell>
        </row>
      </sheetData>
      <sheetData sheetId="31254">
        <row r="1">
          <cell r="J1">
            <v>1.7453292519943295E-2</v>
          </cell>
        </row>
      </sheetData>
      <sheetData sheetId="31255"/>
      <sheetData sheetId="31256"/>
      <sheetData sheetId="31257"/>
      <sheetData sheetId="31258">
        <row r="1">
          <cell r="J1">
            <v>1.7453292519943295E-2</v>
          </cell>
        </row>
      </sheetData>
      <sheetData sheetId="31259" refreshError="1"/>
      <sheetData sheetId="31260" refreshError="1"/>
      <sheetData sheetId="31261">
        <row r="1">
          <cell r="J1">
            <v>1.7453292519943295E-2</v>
          </cell>
        </row>
      </sheetData>
      <sheetData sheetId="31262">
        <row r="1">
          <cell r="J1">
            <v>1.7453292519943295E-2</v>
          </cell>
        </row>
      </sheetData>
      <sheetData sheetId="31263">
        <row r="1">
          <cell r="J1">
            <v>1.7453292519943295E-2</v>
          </cell>
        </row>
      </sheetData>
      <sheetData sheetId="31264" refreshError="1"/>
      <sheetData sheetId="31265">
        <row r="1">
          <cell r="J1">
            <v>1.7453292519943295E-2</v>
          </cell>
        </row>
      </sheetData>
      <sheetData sheetId="31266">
        <row r="1">
          <cell r="J1">
            <v>1.7453292519943295E-2</v>
          </cell>
        </row>
      </sheetData>
      <sheetData sheetId="31267" refreshError="1"/>
      <sheetData sheetId="31268" refreshError="1"/>
      <sheetData sheetId="31269">
        <row r="1">
          <cell r="J1">
            <v>1.7453292519943295E-2</v>
          </cell>
        </row>
      </sheetData>
      <sheetData sheetId="31270">
        <row r="1">
          <cell r="J1">
            <v>1.7453292519943295E-2</v>
          </cell>
        </row>
      </sheetData>
      <sheetData sheetId="31271">
        <row r="1">
          <cell r="J1">
            <v>1.7453292519943295E-2</v>
          </cell>
        </row>
      </sheetData>
      <sheetData sheetId="31272" refreshError="1"/>
      <sheetData sheetId="31273" refreshError="1"/>
      <sheetData sheetId="31274" refreshError="1"/>
      <sheetData sheetId="31275"/>
      <sheetData sheetId="31276" refreshError="1"/>
      <sheetData sheetId="31277">
        <row r="1">
          <cell r="J1">
            <v>1.7453292519943295E-2</v>
          </cell>
        </row>
      </sheetData>
      <sheetData sheetId="31278"/>
      <sheetData sheetId="31279"/>
      <sheetData sheetId="31280"/>
      <sheetData sheetId="31281"/>
      <sheetData sheetId="31282"/>
      <sheetData sheetId="31283"/>
      <sheetData sheetId="31284"/>
      <sheetData sheetId="31285"/>
      <sheetData sheetId="31286"/>
      <sheetData sheetId="31287"/>
      <sheetData sheetId="31288"/>
      <sheetData sheetId="31289"/>
      <sheetData sheetId="31290"/>
      <sheetData sheetId="31291"/>
      <sheetData sheetId="31292">
        <row r="1">
          <cell r="J1">
            <v>1.7453292519943295E-2</v>
          </cell>
        </row>
      </sheetData>
      <sheetData sheetId="31293">
        <row r="1">
          <cell r="J1">
            <v>1.7453292519943295E-2</v>
          </cell>
        </row>
      </sheetData>
      <sheetData sheetId="31294">
        <row r="1">
          <cell r="J1">
            <v>1.7453292519943295E-2</v>
          </cell>
        </row>
      </sheetData>
      <sheetData sheetId="31295"/>
      <sheetData sheetId="31296"/>
      <sheetData sheetId="31297"/>
      <sheetData sheetId="31298" refreshError="1"/>
      <sheetData sheetId="31299" refreshError="1"/>
      <sheetData sheetId="31300">
        <row r="1">
          <cell r="J1">
            <v>1.7453292519943295E-2</v>
          </cell>
        </row>
      </sheetData>
      <sheetData sheetId="31301">
        <row r="1">
          <cell r="J1">
            <v>1.7453292519943295E-2</v>
          </cell>
        </row>
      </sheetData>
      <sheetData sheetId="31302">
        <row r="1">
          <cell r="J1">
            <v>1.7453292519943295E-2</v>
          </cell>
        </row>
      </sheetData>
      <sheetData sheetId="31303" refreshError="1"/>
      <sheetData sheetId="31304" refreshError="1"/>
      <sheetData sheetId="31305" refreshError="1"/>
      <sheetData sheetId="31306"/>
      <sheetData sheetId="31307" refreshError="1"/>
      <sheetData sheetId="31308">
        <row r="1">
          <cell r="J1">
            <v>1.7453292519943295E-2</v>
          </cell>
        </row>
      </sheetData>
      <sheetData sheetId="31309"/>
      <sheetData sheetId="31310"/>
      <sheetData sheetId="31311"/>
      <sheetData sheetId="31312"/>
      <sheetData sheetId="31313"/>
      <sheetData sheetId="31314"/>
      <sheetData sheetId="31315"/>
      <sheetData sheetId="31316"/>
      <sheetData sheetId="31317"/>
      <sheetData sheetId="31318"/>
      <sheetData sheetId="31319"/>
      <sheetData sheetId="31320"/>
      <sheetData sheetId="31321"/>
      <sheetData sheetId="31322"/>
      <sheetData sheetId="31323">
        <row r="1">
          <cell r="J1">
            <v>1.7453292519943295E-2</v>
          </cell>
        </row>
      </sheetData>
      <sheetData sheetId="31324">
        <row r="1">
          <cell r="J1">
            <v>1.7453292519943295E-2</v>
          </cell>
        </row>
      </sheetData>
      <sheetData sheetId="31325">
        <row r="1">
          <cell r="J1">
            <v>1.7453292519943295E-2</v>
          </cell>
        </row>
      </sheetData>
      <sheetData sheetId="31326"/>
      <sheetData sheetId="31327"/>
      <sheetData sheetId="31328"/>
      <sheetData sheetId="31329">
        <row r="1">
          <cell r="J1">
            <v>1.7453292519943295E-2</v>
          </cell>
        </row>
      </sheetData>
      <sheetData sheetId="31330" refreshError="1"/>
      <sheetData sheetId="31331" refreshError="1"/>
      <sheetData sheetId="31332">
        <row r="1">
          <cell r="J1">
            <v>1.7453292519943295E-2</v>
          </cell>
        </row>
      </sheetData>
      <sheetData sheetId="31333">
        <row r="1">
          <cell r="J1">
            <v>1.7453292519943295E-2</v>
          </cell>
        </row>
      </sheetData>
      <sheetData sheetId="31334" refreshError="1"/>
      <sheetData sheetId="31335"/>
      <sheetData sheetId="31336">
        <row r="1">
          <cell r="J1">
            <v>1.7453292519943295E-2</v>
          </cell>
        </row>
      </sheetData>
      <sheetData sheetId="31337" refreshError="1"/>
      <sheetData sheetId="31338" refreshError="1"/>
      <sheetData sheetId="31339" refreshError="1"/>
      <sheetData sheetId="31340"/>
      <sheetData sheetId="31341"/>
      <sheetData sheetId="31342"/>
      <sheetData sheetId="31343"/>
      <sheetData sheetId="31344"/>
      <sheetData sheetId="31345"/>
      <sheetData sheetId="31346"/>
      <sheetData sheetId="31347"/>
      <sheetData sheetId="31348"/>
      <sheetData sheetId="31349"/>
      <sheetData sheetId="31350"/>
      <sheetData sheetId="31351"/>
      <sheetData sheetId="31352"/>
      <sheetData sheetId="31353"/>
      <sheetData sheetId="31354">
        <row r="1">
          <cell r="J1">
            <v>1.7453292519943295E-2</v>
          </cell>
        </row>
      </sheetData>
      <sheetData sheetId="31355">
        <row r="1">
          <cell r="J1">
            <v>1.7453292519943295E-2</v>
          </cell>
        </row>
      </sheetData>
      <sheetData sheetId="31356">
        <row r="1">
          <cell r="J1">
            <v>1.7453292519943295E-2</v>
          </cell>
        </row>
      </sheetData>
      <sheetData sheetId="31357"/>
      <sheetData sheetId="31358"/>
      <sheetData sheetId="31359"/>
      <sheetData sheetId="31360">
        <row r="1">
          <cell r="J1">
            <v>1.7453292519943295E-2</v>
          </cell>
        </row>
      </sheetData>
      <sheetData sheetId="31361" refreshError="1"/>
      <sheetData sheetId="31362" refreshError="1"/>
      <sheetData sheetId="31363">
        <row r="1">
          <cell r="J1">
            <v>1.7453292519943295E-2</v>
          </cell>
        </row>
      </sheetData>
      <sheetData sheetId="31364">
        <row r="1">
          <cell r="J1">
            <v>1.7453292519943295E-2</v>
          </cell>
        </row>
      </sheetData>
      <sheetData sheetId="31365" refreshError="1"/>
      <sheetData sheetId="31366"/>
      <sheetData sheetId="31367">
        <row r="1">
          <cell r="J1">
            <v>1.7453292519943295E-2</v>
          </cell>
        </row>
      </sheetData>
      <sheetData sheetId="31368" refreshError="1"/>
      <sheetData sheetId="31369" refreshError="1"/>
      <sheetData sheetId="31370" refreshError="1"/>
      <sheetData sheetId="31371"/>
      <sheetData sheetId="31372"/>
      <sheetData sheetId="31373"/>
      <sheetData sheetId="31374"/>
      <sheetData sheetId="31375"/>
      <sheetData sheetId="31376"/>
      <sheetData sheetId="31377"/>
      <sheetData sheetId="31378"/>
      <sheetData sheetId="31379"/>
      <sheetData sheetId="31380"/>
      <sheetData sheetId="31381"/>
      <sheetData sheetId="31382"/>
      <sheetData sheetId="31383"/>
      <sheetData sheetId="31384"/>
      <sheetData sheetId="31385">
        <row r="1">
          <cell r="J1">
            <v>1.7453292519943295E-2</v>
          </cell>
        </row>
      </sheetData>
      <sheetData sheetId="31386">
        <row r="1">
          <cell r="J1">
            <v>1.7453292519943295E-2</v>
          </cell>
        </row>
      </sheetData>
      <sheetData sheetId="31387">
        <row r="1">
          <cell r="J1">
            <v>1.7453292519943295E-2</v>
          </cell>
        </row>
      </sheetData>
      <sheetData sheetId="31388"/>
      <sheetData sheetId="31389"/>
      <sheetData sheetId="31390"/>
      <sheetData sheetId="31391">
        <row r="1">
          <cell r="J1">
            <v>1.7453292519943295E-2</v>
          </cell>
        </row>
      </sheetData>
      <sheetData sheetId="31392" refreshError="1"/>
      <sheetData sheetId="31393" refreshError="1"/>
      <sheetData sheetId="31394">
        <row r="1">
          <cell r="J1">
            <v>1.7453292519943295E-2</v>
          </cell>
        </row>
      </sheetData>
      <sheetData sheetId="31395">
        <row r="1">
          <cell r="J1">
            <v>1.7453292519943295E-2</v>
          </cell>
        </row>
      </sheetData>
      <sheetData sheetId="31396" refreshError="1"/>
      <sheetData sheetId="31397"/>
      <sheetData sheetId="31398">
        <row r="1">
          <cell r="J1">
            <v>1.7453292519943295E-2</v>
          </cell>
        </row>
      </sheetData>
      <sheetData sheetId="31399" refreshError="1"/>
      <sheetData sheetId="31400" refreshError="1"/>
      <sheetData sheetId="31401" refreshError="1"/>
      <sheetData sheetId="31402"/>
      <sheetData sheetId="31403"/>
      <sheetData sheetId="31404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/>
      <sheetData sheetId="31416">
        <row r="1">
          <cell r="J1">
            <v>1.7453292519943295E-2</v>
          </cell>
        </row>
      </sheetData>
      <sheetData sheetId="31417">
        <row r="1">
          <cell r="J1">
            <v>1.7453292519943295E-2</v>
          </cell>
        </row>
      </sheetData>
      <sheetData sheetId="31418">
        <row r="1">
          <cell r="J1">
            <v>1.7453292519943295E-2</v>
          </cell>
        </row>
      </sheetData>
      <sheetData sheetId="31419"/>
      <sheetData sheetId="31420"/>
      <sheetData sheetId="31421"/>
      <sheetData sheetId="31422" refreshError="1"/>
      <sheetData sheetId="31423" refreshError="1"/>
      <sheetData sheetId="31424">
        <row r="1">
          <cell r="J1">
            <v>1.7453292519943295E-2</v>
          </cell>
        </row>
      </sheetData>
      <sheetData sheetId="31425">
        <row r="1">
          <cell r="J1">
            <v>1.7453292519943295E-2</v>
          </cell>
        </row>
      </sheetData>
      <sheetData sheetId="31426">
        <row r="1">
          <cell r="J1">
            <v>1.7453292519943295E-2</v>
          </cell>
        </row>
      </sheetData>
      <sheetData sheetId="31427" refreshError="1"/>
      <sheetData sheetId="31428"/>
      <sheetData sheetId="31429">
        <row r="1">
          <cell r="J1">
            <v>1.7453292519943295E-2</v>
          </cell>
        </row>
      </sheetData>
      <sheetData sheetId="31430" refreshError="1"/>
      <sheetData sheetId="31431" refreshError="1"/>
      <sheetData sheetId="31432">
        <row r="1">
          <cell r="J1">
            <v>1.7453292519943295E-2</v>
          </cell>
        </row>
      </sheetData>
      <sheetData sheetId="31433">
        <row r="1">
          <cell r="J1">
            <v>1.7453292519943295E-2</v>
          </cell>
        </row>
      </sheetData>
      <sheetData sheetId="31434">
        <row r="1">
          <cell r="J1">
            <v>1.7453292519943295E-2</v>
          </cell>
        </row>
      </sheetData>
      <sheetData sheetId="31435" refreshError="1"/>
      <sheetData sheetId="31436" refreshError="1"/>
      <sheetData sheetId="31437" refreshError="1"/>
      <sheetData sheetId="31438"/>
      <sheetData sheetId="31439" refreshError="1"/>
      <sheetData sheetId="31440">
        <row r="1">
          <cell r="J1">
            <v>1.7453292519943295E-2</v>
          </cell>
        </row>
      </sheetData>
      <sheetData sheetId="31441"/>
      <sheetData sheetId="31442"/>
      <sheetData sheetId="31443"/>
      <sheetData sheetId="31444"/>
      <sheetData sheetId="31445"/>
      <sheetData sheetId="31446"/>
      <sheetData sheetId="31447"/>
      <sheetData sheetId="31448"/>
      <sheetData sheetId="31449"/>
      <sheetData sheetId="31450"/>
      <sheetData sheetId="31451"/>
      <sheetData sheetId="31452"/>
      <sheetData sheetId="31453"/>
      <sheetData sheetId="31454"/>
      <sheetData sheetId="31455">
        <row r="1">
          <cell r="J1">
            <v>1.7453292519943295E-2</v>
          </cell>
        </row>
      </sheetData>
      <sheetData sheetId="31456">
        <row r="1">
          <cell r="J1">
            <v>1.7453292519943295E-2</v>
          </cell>
        </row>
      </sheetData>
      <sheetData sheetId="31457">
        <row r="1">
          <cell r="J1">
            <v>1.7453292519943295E-2</v>
          </cell>
        </row>
      </sheetData>
      <sheetData sheetId="31458"/>
      <sheetData sheetId="31459"/>
      <sheetData sheetId="31460"/>
      <sheetData sheetId="31461">
        <row r="1">
          <cell r="J1">
            <v>1.7453292519943295E-2</v>
          </cell>
        </row>
      </sheetData>
      <sheetData sheetId="31462" refreshError="1"/>
      <sheetData sheetId="31463" refreshError="1"/>
      <sheetData sheetId="31464" refreshError="1"/>
      <sheetData sheetId="31465">
        <row r="1">
          <cell r="J1">
            <v>1.7453292519943295E-2</v>
          </cell>
        </row>
      </sheetData>
      <sheetData sheetId="31466">
        <row r="1">
          <cell r="J1">
            <v>1.7453292519943295E-2</v>
          </cell>
        </row>
      </sheetData>
      <sheetData sheetId="31467">
        <row r="1">
          <cell r="J1">
            <v>1.7453292519943295E-2</v>
          </cell>
        </row>
      </sheetData>
      <sheetData sheetId="31468" refreshError="1"/>
      <sheetData sheetId="31469"/>
      <sheetData sheetId="31470">
        <row r="1">
          <cell r="J1">
            <v>1.7453292519943295E-2</v>
          </cell>
        </row>
      </sheetData>
      <sheetData sheetId="31471">
        <row r="1">
          <cell r="J1">
            <v>1.7453292519943295E-2</v>
          </cell>
        </row>
      </sheetData>
      <sheetData sheetId="31472" refreshError="1"/>
      <sheetData sheetId="31473" refreshError="1"/>
      <sheetData sheetId="31474">
        <row r="1">
          <cell r="J1">
            <v>1.7453292519943295E-2</v>
          </cell>
        </row>
      </sheetData>
      <sheetData sheetId="31475">
        <row r="1">
          <cell r="J1">
            <v>1.7453292519943295E-2</v>
          </cell>
        </row>
      </sheetData>
      <sheetData sheetId="31476">
        <row r="1">
          <cell r="J1">
            <v>1.7453292519943295E-2</v>
          </cell>
        </row>
      </sheetData>
      <sheetData sheetId="31477" refreshError="1"/>
      <sheetData sheetId="31478">
        <row r="1">
          <cell r="J1">
            <v>1.7453292519943295E-2</v>
          </cell>
        </row>
      </sheetData>
      <sheetData sheetId="31479">
        <row r="1">
          <cell r="J1">
            <v>1.7453292519943295E-2</v>
          </cell>
        </row>
      </sheetData>
      <sheetData sheetId="31480">
        <row r="1">
          <cell r="J1">
            <v>1.7453292519943295E-2</v>
          </cell>
        </row>
      </sheetData>
      <sheetData sheetId="31481" refreshError="1"/>
      <sheetData sheetId="31482" refreshError="1"/>
      <sheetData sheetId="31483">
        <row r="1">
          <cell r="J1">
            <v>1.7453292519943295E-2</v>
          </cell>
        </row>
      </sheetData>
      <sheetData sheetId="31484">
        <row r="1">
          <cell r="J1">
            <v>1.7453292519943295E-2</v>
          </cell>
        </row>
      </sheetData>
      <sheetData sheetId="31485" refreshError="1"/>
      <sheetData sheetId="31486">
        <row r="1">
          <cell r="J1">
            <v>1.7453292519943295E-2</v>
          </cell>
        </row>
      </sheetData>
      <sheetData sheetId="31487">
        <row r="1">
          <cell r="J1">
            <v>1.7453292519943295E-2</v>
          </cell>
        </row>
      </sheetData>
      <sheetData sheetId="31488">
        <row r="1">
          <cell r="J1">
            <v>1.7453292519943295E-2</v>
          </cell>
        </row>
      </sheetData>
      <sheetData sheetId="31489" refreshError="1"/>
      <sheetData sheetId="31490" refreshError="1"/>
      <sheetData sheetId="31491">
        <row r="1">
          <cell r="J1">
            <v>1.7453292519943295E-2</v>
          </cell>
        </row>
      </sheetData>
      <sheetData sheetId="31492">
        <row r="1">
          <cell r="J1">
            <v>1.7453292519943295E-2</v>
          </cell>
        </row>
      </sheetData>
      <sheetData sheetId="31493" refreshError="1"/>
      <sheetData sheetId="31494"/>
      <sheetData sheetId="31495">
        <row r="1">
          <cell r="J1">
            <v>1.7453292519943295E-2</v>
          </cell>
        </row>
      </sheetData>
      <sheetData sheetId="31496">
        <row r="1">
          <cell r="J1">
            <v>1.7453292519943295E-2</v>
          </cell>
        </row>
      </sheetData>
      <sheetData sheetId="31497" refreshError="1"/>
      <sheetData sheetId="31498" refreshError="1"/>
      <sheetData sheetId="31499">
        <row r="1">
          <cell r="J1">
            <v>1.7453292519943295E-2</v>
          </cell>
        </row>
      </sheetData>
      <sheetData sheetId="31500">
        <row r="1">
          <cell r="J1">
            <v>1.7453292519943295E-2</v>
          </cell>
        </row>
      </sheetData>
      <sheetData sheetId="31501">
        <row r="1">
          <cell r="J1">
            <v>1.7453292519943295E-2</v>
          </cell>
        </row>
      </sheetData>
      <sheetData sheetId="31502" refreshError="1"/>
      <sheetData sheetId="31503">
        <row r="1">
          <cell r="J1">
            <v>1.7453292519943295E-2</v>
          </cell>
        </row>
      </sheetData>
      <sheetData sheetId="31504">
        <row r="1">
          <cell r="J1">
            <v>1.7453292519943295E-2</v>
          </cell>
        </row>
      </sheetData>
      <sheetData sheetId="31505" refreshError="1"/>
      <sheetData sheetId="31506" refreshError="1"/>
      <sheetData sheetId="31507">
        <row r="1">
          <cell r="J1">
            <v>1.7453292519943295E-2</v>
          </cell>
        </row>
      </sheetData>
      <sheetData sheetId="31508">
        <row r="1">
          <cell r="J1">
            <v>1.7453292519943295E-2</v>
          </cell>
        </row>
      </sheetData>
      <sheetData sheetId="31509">
        <row r="1">
          <cell r="J1">
            <v>1.7453292519943295E-2</v>
          </cell>
        </row>
      </sheetData>
      <sheetData sheetId="31510" refreshError="1"/>
      <sheetData sheetId="31511" refreshError="1"/>
      <sheetData sheetId="31512" refreshError="1"/>
      <sheetData sheetId="31513">
        <row r="1">
          <cell r="J1">
            <v>1.7453292519943295E-2</v>
          </cell>
        </row>
      </sheetData>
      <sheetData sheetId="31514" refreshError="1"/>
      <sheetData sheetId="31515">
        <row r="1">
          <cell r="J1">
            <v>1.7453292519943295E-2</v>
          </cell>
        </row>
      </sheetData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>
        <row r="1">
          <cell r="J1">
            <v>1.7453292519943295E-2</v>
          </cell>
        </row>
      </sheetData>
      <sheetData sheetId="31531">
        <row r="1">
          <cell r="J1">
            <v>1.7453292519943295E-2</v>
          </cell>
        </row>
      </sheetData>
      <sheetData sheetId="31532">
        <row r="1">
          <cell r="J1">
            <v>1.7453292519943295E-2</v>
          </cell>
        </row>
      </sheetData>
      <sheetData sheetId="31533"/>
      <sheetData sheetId="31534"/>
      <sheetData sheetId="31535"/>
      <sheetData sheetId="31536">
        <row r="1">
          <cell r="J1">
            <v>1.7453292519943295E-2</v>
          </cell>
        </row>
      </sheetData>
      <sheetData sheetId="31537" refreshError="1"/>
      <sheetData sheetId="31538" refreshError="1"/>
      <sheetData sheetId="31539">
        <row r="1">
          <cell r="J1">
            <v>1.7453292519943295E-2</v>
          </cell>
        </row>
      </sheetData>
      <sheetData sheetId="31540">
        <row r="1">
          <cell r="J1">
            <v>1.7453292519943295E-2</v>
          </cell>
        </row>
      </sheetData>
      <sheetData sheetId="31541">
        <row r="1">
          <cell r="J1">
            <v>1.7453292519943295E-2</v>
          </cell>
        </row>
      </sheetData>
      <sheetData sheetId="31542" refreshError="1"/>
      <sheetData sheetId="31543">
        <row r="1">
          <cell r="J1">
            <v>1.7453292519943295E-2</v>
          </cell>
        </row>
      </sheetData>
      <sheetData sheetId="31544">
        <row r="1">
          <cell r="J1">
            <v>1.7453292519943295E-2</v>
          </cell>
        </row>
      </sheetData>
      <sheetData sheetId="31545">
        <row r="1">
          <cell r="J1">
            <v>1.7453292519943295E-2</v>
          </cell>
        </row>
      </sheetData>
      <sheetData sheetId="31546" refreshError="1"/>
      <sheetData sheetId="31547"/>
      <sheetData sheetId="31548">
        <row r="1">
          <cell r="J1">
            <v>1.7453292519943295E-2</v>
          </cell>
        </row>
      </sheetData>
      <sheetData sheetId="31549" refreshError="1"/>
      <sheetData sheetId="31550" refreshError="1"/>
      <sheetData sheetId="31551">
        <row r="1">
          <cell r="J1">
            <v>1.7453292519943295E-2</v>
          </cell>
        </row>
      </sheetData>
      <sheetData sheetId="31552">
        <row r="1">
          <cell r="J1">
            <v>1.7453292519943295E-2</v>
          </cell>
        </row>
      </sheetData>
      <sheetData sheetId="31553">
        <row r="1">
          <cell r="J1">
            <v>1.7453292519943295E-2</v>
          </cell>
        </row>
      </sheetData>
      <sheetData sheetId="31554" refreshError="1"/>
      <sheetData sheetId="31555">
        <row r="1">
          <cell r="J1">
            <v>1.7453292519943295E-2</v>
          </cell>
        </row>
      </sheetData>
      <sheetData sheetId="31556">
        <row r="1">
          <cell r="J1">
            <v>1.7453292519943295E-2</v>
          </cell>
        </row>
      </sheetData>
      <sheetData sheetId="31557" refreshError="1"/>
      <sheetData sheetId="31558" refreshError="1"/>
      <sheetData sheetId="31559" refreshError="1"/>
      <sheetData sheetId="31560" refreshError="1"/>
      <sheetData sheetId="31561">
        <row r="1">
          <cell r="J1">
            <v>1.7453292519943295E-2</v>
          </cell>
        </row>
      </sheetData>
      <sheetData sheetId="31562" refreshError="1"/>
      <sheetData sheetId="31563" refreshError="1"/>
      <sheetData sheetId="31564">
        <row r="1">
          <cell r="J1">
            <v>1.7453292519943295E-2</v>
          </cell>
        </row>
      </sheetData>
      <sheetData sheetId="31565"/>
      <sheetData sheetId="31566"/>
      <sheetData sheetId="31567"/>
      <sheetData sheetId="31568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/>
      <sheetData sheetId="31579">
        <row r="1">
          <cell r="J1">
            <v>1.7453292519943295E-2</v>
          </cell>
        </row>
      </sheetData>
      <sheetData sheetId="31580">
        <row r="1">
          <cell r="J1">
            <v>1.7453292519943295E-2</v>
          </cell>
        </row>
      </sheetData>
      <sheetData sheetId="31581">
        <row r="1">
          <cell r="J1">
            <v>1.7453292519943295E-2</v>
          </cell>
        </row>
      </sheetData>
      <sheetData sheetId="31582"/>
      <sheetData sheetId="31583"/>
      <sheetData sheetId="31584"/>
      <sheetData sheetId="31585">
        <row r="1">
          <cell r="J1">
            <v>1.7453292519943295E-2</v>
          </cell>
        </row>
      </sheetData>
      <sheetData sheetId="31586">
        <row r="1">
          <cell r="J1">
            <v>1.7453292519943295E-2</v>
          </cell>
        </row>
      </sheetData>
      <sheetData sheetId="31587" refreshError="1"/>
      <sheetData sheetId="31588" refreshError="1"/>
      <sheetData sheetId="31589">
        <row r="1">
          <cell r="J1">
            <v>1.7453292519943295E-2</v>
          </cell>
        </row>
      </sheetData>
      <sheetData sheetId="31590">
        <row r="1">
          <cell r="J1">
            <v>1.7453292519943295E-2</v>
          </cell>
        </row>
      </sheetData>
      <sheetData sheetId="31591">
        <row r="1">
          <cell r="J1">
            <v>1.7453292519943295E-2</v>
          </cell>
        </row>
      </sheetData>
      <sheetData sheetId="31592" refreshError="1"/>
      <sheetData sheetId="31593"/>
      <sheetData sheetId="31594">
        <row r="1">
          <cell r="J1">
            <v>1.7453292519943295E-2</v>
          </cell>
        </row>
      </sheetData>
      <sheetData sheetId="31595" refreshError="1"/>
      <sheetData sheetId="31596" refreshError="1"/>
      <sheetData sheetId="31597">
        <row r="1">
          <cell r="J1">
            <v>1.7453292519943295E-2</v>
          </cell>
        </row>
      </sheetData>
      <sheetData sheetId="31598">
        <row r="1">
          <cell r="J1">
            <v>1.7453292519943295E-2</v>
          </cell>
        </row>
      </sheetData>
      <sheetData sheetId="31599">
        <row r="1">
          <cell r="J1">
            <v>1.7453292519943295E-2</v>
          </cell>
        </row>
      </sheetData>
      <sheetData sheetId="31600" refreshError="1"/>
      <sheetData sheetId="31601" refreshError="1"/>
      <sheetData sheetId="31602" refreshError="1"/>
      <sheetData sheetId="31603"/>
      <sheetData sheetId="31604" refreshError="1"/>
      <sheetData sheetId="31605">
        <row r="1">
          <cell r="J1">
            <v>1.7453292519943295E-2</v>
          </cell>
        </row>
      </sheetData>
      <sheetData sheetId="31606"/>
      <sheetData sheetId="31607"/>
      <sheetData sheetId="31608"/>
      <sheetData sheetId="31609"/>
      <sheetData sheetId="31610"/>
      <sheetData sheetId="31611"/>
      <sheetData sheetId="31612"/>
      <sheetData sheetId="31613"/>
      <sheetData sheetId="31614"/>
      <sheetData sheetId="31615"/>
      <sheetData sheetId="31616"/>
      <sheetData sheetId="31617"/>
      <sheetData sheetId="31618"/>
      <sheetData sheetId="31619"/>
      <sheetData sheetId="31620">
        <row r="1">
          <cell r="J1">
            <v>1.7453292519943295E-2</v>
          </cell>
        </row>
      </sheetData>
      <sheetData sheetId="31621">
        <row r="1">
          <cell r="J1">
            <v>1.7453292519943295E-2</v>
          </cell>
        </row>
      </sheetData>
      <sheetData sheetId="31622">
        <row r="1">
          <cell r="J1">
            <v>1.7453292519943295E-2</v>
          </cell>
        </row>
      </sheetData>
      <sheetData sheetId="31623"/>
      <sheetData sheetId="31624"/>
      <sheetData sheetId="31625"/>
      <sheetData sheetId="31626">
        <row r="1">
          <cell r="J1">
            <v>1.7453292519943295E-2</v>
          </cell>
        </row>
      </sheetData>
      <sheetData sheetId="31627">
        <row r="1">
          <cell r="J1">
            <v>1.7453292519943295E-2</v>
          </cell>
        </row>
      </sheetData>
      <sheetData sheetId="31628">
        <row r="1">
          <cell r="J1">
            <v>1.7453292519943295E-2</v>
          </cell>
        </row>
      </sheetData>
      <sheetData sheetId="31629">
        <row r="1">
          <cell r="J1">
            <v>1.7453292519943295E-2</v>
          </cell>
        </row>
      </sheetData>
      <sheetData sheetId="31630" refreshError="1"/>
      <sheetData sheetId="31631" refreshError="1"/>
      <sheetData sheetId="31632" refreshError="1"/>
      <sheetData sheetId="31633">
        <row r="1">
          <cell r="J1">
            <v>1.7453292519943295E-2</v>
          </cell>
        </row>
      </sheetData>
      <sheetData sheetId="31634" refreshError="1"/>
      <sheetData sheetId="31635" refreshError="1"/>
      <sheetData sheetId="31636" refreshError="1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/>
      <sheetData sheetId="31651">
        <row r="1">
          <cell r="J1">
            <v>1.7453292519943295E-2</v>
          </cell>
        </row>
      </sheetData>
      <sheetData sheetId="31652">
        <row r="1">
          <cell r="J1">
            <v>1.7453292519943295E-2</v>
          </cell>
        </row>
      </sheetData>
      <sheetData sheetId="31653">
        <row r="1">
          <cell r="J1">
            <v>1.7453292519943295E-2</v>
          </cell>
        </row>
      </sheetData>
      <sheetData sheetId="31654"/>
      <sheetData sheetId="31655"/>
      <sheetData sheetId="31656"/>
      <sheetData sheetId="31657">
        <row r="1">
          <cell r="J1">
            <v>1.7453292519943295E-2</v>
          </cell>
        </row>
      </sheetData>
      <sheetData sheetId="31658" refreshError="1"/>
      <sheetData sheetId="31659" refreshError="1"/>
      <sheetData sheetId="31660">
        <row r="1">
          <cell r="J1">
            <v>1.7453292519943295E-2</v>
          </cell>
        </row>
      </sheetData>
      <sheetData sheetId="31661">
        <row r="1">
          <cell r="J1">
            <v>1.7453292519943295E-2</v>
          </cell>
        </row>
      </sheetData>
      <sheetData sheetId="31662" refreshError="1"/>
      <sheetData sheetId="31663">
        <row r="1">
          <cell r="J1">
            <v>1.7453292519943295E-2</v>
          </cell>
        </row>
      </sheetData>
      <sheetData sheetId="31664">
        <row r="1">
          <cell r="J1">
            <v>1.7453292519943295E-2</v>
          </cell>
        </row>
      </sheetData>
      <sheetData sheetId="31665">
        <row r="1">
          <cell r="J1">
            <v>1.7453292519943295E-2</v>
          </cell>
        </row>
      </sheetData>
      <sheetData sheetId="31666">
        <row r="1">
          <cell r="J1">
            <v>1.7453292519943295E-2</v>
          </cell>
        </row>
      </sheetData>
      <sheetData sheetId="31667">
        <row r="1">
          <cell r="J1">
            <v>1.7453292519943295E-2</v>
          </cell>
        </row>
      </sheetData>
      <sheetData sheetId="31668">
        <row r="1">
          <cell r="J1">
            <v>1.7453292519943295E-2</v>
          </cell>
        </row>
      </sheetData>
      <sheetData sheetId="31669">
        <row r="1">
          <cell r="J1">
            <v>1.7453292519943295E-2</v>
          </cell>
        </row>
      </sheetData>
      <sheetData sheetId="31670" refreshError="1"/>
      <sheetData sheetId="31671" refreshError="1"/>
      <sheetData sheetId="31672">
        <row r="1">
          <cell r="J1">
            <v>1.7453292519943295E-2</v>
          </cell>
        </row>
      </sheetData>
      <sheetData sheetId="31673">
        <row r="1">
          <cell r="J1">
            <v>1.7453292519943295E-2</v>
          </cell>
        </row>
      </sheetData>
      <sheetData sheetId="31674" refreshError="1"/>
      <sheetData sheetId="31675">
        <row r="1">
          <cell r="J1">
            <v>1.7453292519943295E-2</v>
          </cell>
        </row>
      </sheetData>
      <sheetData sheetId="31676">
        <row r="1">
          <cell r="J1">
            <v>1.7453292519943295E-2</v>
          </cell>
        </row>
      </sheetData>
      <sheetData sheetId="31677">
        <row r="1">
          <cell r="J1">
            <v>1.7453292519943295E-2</v>
          </cell>
        </row>
      </sheetData>
      <sheetData sheetId="31678" refreshError="1"/>
      <sheetData sheetId="31679" refreshError="1"/>
      <sheetData sheetId="31680">
        <row r="1">
          <cell r="J1">
            <v>1.7453292519943295E-2</v>
          </cell>
        </row>
      </sheetData>
      <sheetData sheetId="31681">
        <row r="1">
          <cell r="J1">
            <v>1.7453292519943295E-2</v>
          </cell>
        </row>
      </sheetData>
      <sheetData sheetId="31682">
        <row r="1">
          <cell r="J1">
            <v>1.7453292519943295E-2</v>
          </cell>
        </row>
      </sheetData>
      <sheetData sheetId="31683" refreshError="1"/>
      <sheetData sheetId="31684" refreshError="1"/>
      <sheetData sheetId="31685" refreshError="1"/>
      <sheetData sheetId="31686">
        <row r="1">
          <cell r="J1">
            <v>1.7453292519943295E-2</v>
          </cell>
        </row>
      </sheetData>
      <sheetData sheetId="31687" refreshError="1"/>
      <sheetData sheetId="31688">
        <row r="1">
          <cell r="J1">
            <v>1.7453292519943295E-2</v>
          </cell>
        </row>
      </sheetData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/>
      <sheetData sheetId="31703">
        <row r="1">
          <cell r="J1">
            <v>1.7453292519943295E-2</v>
          </cell>
        </row>
      </sheetData>
      <sheetData sheetId="31704">
        <row r="1">
          <cell r="J1">
            <v>1.7453292519943295E-2</v>
          </cell>
        </row>
      </sheetData>
      <sheetData sheetId="31705">
        <row r="1">
          <cell r="J1">
            <v>1.7453292519943295E-2</v>
          </cell>
        </row>
      </sheetData>
      <sheetData sheetId="31706"/>
      <sheetData sheetId="31707"/>
      <sheetData sheetId="31708"/>
      <sheetData sheetId="31709">
        <row r="1">
          <cell r="J1">
            <v>1.7453292519943295E-2</v>
          </cell>
        </row>
      </sheetData>
      <sheetData sheetId="31710" refreshError="1"/>
      <sheetData sheetId="31711" refreshError="1"/>
      <sheetData sheetId="31712">
        <row r="1">
          <cell r="J1">
            <v>1.7453292519943295E-2</v>
          </cell>
        </row>
      </sheetData>
      <sheetData sheetId="31713">
        <row r="1">
          <cell r="J1">
            <v>1.7453292519943295E-2</v>
          </cell>
        </row>
      </sheetData>
      <sheetData sheetId="31714">
        <row r="1">
          <cell r="J1">
            <v>1.7453292519943295E-2</v>
          </cell>
        </row>
      </sheetData>
      <sheetData sheetId="31715">
        <row r="1">
          <cell r="J1">
            <v>1.7453292519943295E-2</v>
          </cell>
        </row>
      </sheetData>
      <sheetData sheetId="31716" refreshError="1"/>
      <sheetData sheetId="31717"/>
      <sheetData sheetId="31718">
        <row r="1">
          <cell r="J1">
            <v>1.7453292519943295E-2</v>
          </cell>
        </row>
      </sheetData>
      <sheetData sheetId="31719">
        <row r="1">
          <cell r="J1">
            <v>1.7453292519943295E-2</v>
          </cell>
        </row>
      </sheetData>
      <sheetData sheetId="31720">
        <row r="1">
          <cell r="J1">
            <v>1.7453292519943295E-2</v>
          </cell>
        </row>
      </sheetData>
      <sheetData sheetId="31721" refreshError="1"/>
      <sheetData sheetId="31722" refreshError="1"/>
      <sheetData sheetId="31723">
        <row r="1">
          <cell r="J1">
            <v>1.7453292519943295E-2</v>
          </cell>
        </row>
      </sheetData>
      <sheetData sheetId="31724">
        <row r="1">
          <cell r="J1">
            <v>1.7453292519943295E-2</v>
          </cell>
        </row>
      </sheetData>
      <sheetData sheetId="31725">
        <row r="1">
          <cell r="J1">
            <v>1.7453292519943295E-2</v>
          </cell>
        </row>
      </sheetData>
      <sheetData sheetId="31726" refreshError="1"/>
      <sheetData sheetId="31727" refreshError="1"/>
      <sheetData sheetId="31728">
        <row r="1">
          <cell r="J1">
            <v>1.7453292519943295E-2</v>
          </cell>
        </row>
      </sheetData>
      <sheetData sheetId="31729">
        <row r="1">
          <cell r="J1">
            <v>1.7453292519943295E-2</v>
          </cell>
        </row>
      </sheetData>
      <sheetData sheetId="31730">
        <row r="1">
          <cell r="J1">
            <v>1.7453292519943295E-2</v>
          </cell>
        </row>
      </sheetData>
      <sheetData sheetId="31731" refreshError="1"/>
      <sheetData sheetId="31732" refreshError="1"/>
      <sheetData sheetId="31733"/>
      <sheetData sheetId="31734" refreshError="1"/>
      <sheetData sheetId="31735" refreshError="1"/>
      <sheetData sheetId="31736"/>
      <sheetData sheetId="31737" refreshError="1"/>
      <sheetData sheetId="31738">
        <row r="1">
          <cell r="J1">
            <v>1.7453292519943295E-2</v>
          </cell>
        </row>
      </sheetData>
      <sheetData sheetId="31739"/>
      <sheetData sheetId="31740"/>
      <sheetData sheetId="31741"/>
      <sheetData sheetId="31742"/>
      <sheetData sheetId="31743"/>
      <sheetData sheetId="31744"/>
      <sheetData sheetId="31745"/>
      <sheetData sheetId="31746"/>
      <sheetData sheetId="31747"/>
      <sheetData sheetId="31748"/>
      <sheetData sheetId="31749"/>
      <sheetData sheetId="31750"/>
      <sheetData sheetId="31751"/>
      <sheetData sheetId="31752"/>
      <sheetData sheetId="31753">
        <row r="1">
          <cell r="J1">
            <v>1.7453292519943295E-2</v>
          </cell>
        </row>
      </sheetData>
      <sheetData sheetId="31754">
        <row r="1">
          <cell r="J1">
            <v>1.7453292519943295E-2</v>
          </cell>
        </row>
      </sheetData>
      <sheetData sheetId="31755">
        <row r="1">
          <cell r="J1">
            <v>1.7453292519943295E-2</v>
          </cell>
        </row>
      </sheetData>
      <sheetData sheetId="31756">
        <row r="1">
          <cell r="J1">
            <v>1.7453292519943295E-2</v>
          </cell>
        </row>
      </sheetData>
      <sheetData sheetId="31757"/>
      <sheetData sheetId="31758"/>
      <sheetData sheetId="31759"/>
      <sheetData sheetId="31760" refreshError="1"/>
      <sheetData sheetId="31761" refreshError="1"/>
      <sheetData sheetId="31762">
        <row r="1">
          <cell r="J1">
            <v>1.7453292519943295E-2</v>
          </cell>
        </row>
      </sheetData>
      <sheetData sheetId="31763">
        <row r="1">
          <cell r="J1">
            <v>1.7453292519943295E-2</v>
          </cell>
        </row>
      </sheetData>
      <sheetData sheetId="31764">
        <row r="1">
          <cell r="J1">
            <v>1.7453292519943295E-2</v>
          </cell>
        </row>
      </sheetData>
      <sheetData sheetId="31765" refreshError="1"/>
      <sheetData sheetId="31766"/>
      <sheetData sheetId="31767">
        <row r="1">
          <cell r="J1">
            <v>1.7453292519943295E-2</v>
          </cell>
        </row>
      </sheetData>
      <sheetData sheetId="31768">
        <row r="1">
          <cell r="J1">
            <v>1.7453292519943295E-2</v>
          </cell>
        </row>
      </sheetData>
      <sheetData sheetId="31769" refreshError="1"/>
      <sheetData sheetId="31770" refreshError="1"/>
      <sheetData sheetId="31771">
        <row r="1">
          <cell r="J1">
            <v>1.7453292519943295E-2</v>
          </cell>
        </row>
      </sheetData>
      <sheetData sheetId="31772">
        <row r="1">
          <cell r="J1">
            <v>1.7453292519943295E-2</v>
          </cell>
        </row>
      </sheetData>
      <sheetData sheetId="31773">
        <row r="1">
          <cell r="J1">
            <v>1.7453292519943295E-2</v>
          </cell>
        </row>
      </sheetData>
      <sheetData sheetId="31774" refreshError="1"/>
      <sheetData sheetId="31775" refreshError="1"/>
      <sheetData sheetId="31776">
        <row r="1">
          <cell r="J1">
            <v>1.7453292519943295E-2</v>
          </cell>
        </row>
      </sheetData>
      <sheetData sheetId="31777">
        <row r="1">
          <cell r="J1">
            <v>1.7453292519943295E-2</v>
          </cell>
        </row>
      </sheetData>
      <sheetData sheetId="31778">
        <row r="1">
          <cell r="J1">
            <v>1.7453292519943295E-2</v>
          </cell>
        </row>
      </sheetData>
      <sheetData sheetId="31779" refreshError="1"/>
      <sheetData sheetId="31780" refreshError="1"/>
      <sheetData sheetId="31781"/>
      <sheetData sheetId="31782" refreshError="1"/>
      <sheetData sheetId="31783" refreshError="1"/>
      <sheetData sheetId="31784"/>
      <sheetData sheetId="31785" refreshError="1"/>
      <sheetData sheetId="31786">
        <row r="1">
          <cell r="J1">
            <v>1.7453292519943295E-2</v>
          </cell>
        </row>
      </sheetData>
      <sheetData sheetId="31787"/>
      <sheetData sheetId="31788"/>
      <sheetData sheetId="31789"/>
      <sheetData sheetId="31790"/>
      <sheetData sheetId="31791"/>
      <sheetData sheetId="31792"/>
      <sheetData sheetId="31793"/>
      <sheetData sheetId="31794"/>
      <sheetData sheetId="31795"/>
      <sheetData sheetId="31796"/>
      <sheetData sheetId="31797"/>
      <sheetData sheetId="31798"/>
      <sheetData sheetId="31799"/>
      <sheetData sheetId="31800"/>
      <sheetData sheetId="31801">
        <row r="1">
          <cell r="J1">
            <v>1.7453292519943295E-2</v>
          </cell>
        </row>
      </sheetData>
      <sheetData sheetId="31802">
        <row r="1">
          <cell r="J1">
            <v>1.7453292519943295E-2</v>
          </cell>
        </row>
      </sheetData>
      <sheetData sheetId="31803">
        <row r="1">
          <cell r="J1">
            <v>1.7453292519943295E-2</v>
          </cell>
        </row>
      </sheetData>
      <sheetData sheetId="31804">
        <row r="1">
          <cell r="J1">
            <v>1.7453292519943295E-2</v>
          </cell>
        </row>
      </sheetData>
      <sheetData sheetId="31805"/>
      <sheetData sheetId="31806"/>
      <sheetData sheetId="31807"/>
      <sheetData sheetId="31808">
        <row r="1">
          <cell r="J1">
            <v>1.7453292519943295E-2</v>
          </cell>
        </row>
      </sheetData>
      <sheetData sheetId="31809" refreshError="1"/>
      <sheetData sheetId="31810" refreshError="1"/>
      <sheetData sheetId="31811">
        <row r="1">
          <cell r="J1">
            <v>1.7453292519943295E-2</v>
          </cell>
        </row>
      </sheetData>
      <sheetData sheetId="31812">
        <row r="1">
          <cell r="J1">
            <v>1.7453292519943295E-2</v>
          </cell>
        </row>
      </sheetData>
      <sheetData sheetId="31813">
        <row r="1">
          <cell r="J1">
            <v>1.7453292519943295E-2</v>
          </cell>
        </row>
      </sheetData>
      <sheetData sheetId="31814" refreshError="1"/>
      <sheetData sheetId="31815"/>
      <sheetData sheetId="31816">
        <row r="1">
          <cell r="J1">
            <v>1.7453292519943295E-2</v>
          </cell>
        </row>
      </sheetData>
      <sheetData sheetId="31817" refreshError="1"/>
      <sheetData sheetId="31818" refreshError="1"/>
      <sheetData sheetId="31819">
        <row r="1">
          <cell r="J1">
            <v>1.7453292519943295E-2</v>
          </cell>
        </row>
      </sheetData>
      <sheetData sheetId="31820">
        <row r="1">
          <cell r="J1">
            <v>1.7453292519943295E-2</v>
          </cell>
        </row>
      </sheetData>
      <sheetData sheetId="31821">
        <row r="1">
          <cell r="J1">
            <v>1.7453292519943295E-2</v>
          </cell>
        </row>
      </sheetData>
      <sheetData sheetId="31822" refreshError="1"/>
      <sheetData sheetId="31823" refreshError="1"/>
      <sheetData sheetId="31824" refreshError="1"/>
      <sheetData sheetId="31825"/>
      <sheetData sheetId="31826" refreshError="1"/>
      <sheetData sheetId="31827">
        <row r="1">
          <cell r="J1">
            <v>1.7453292519943295E-2</v>
          </cell>
        </row>
      </sheetData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>
        <row r="1">
          <cell r="J1">
            <v>1.7453292519943295E-2</v>
          </cell>
        </row>
      </sheetData>
      <sheetData sheetId="31843">
        <row r="1">
          <cell r="J1">
            <v>1.7453292519943295E-2</v>
          </cell>
        </row>
      </sheetData>
      <sheetData sheetId="31844">
        <row r="1">
          <cell r="J1">
            <v>1.7453292519943295E-2</v>
          </cell>
        </row>
      </sheetData>
      <sheetData sheetId="31845"/>
      <sheetData sheetId="31846"/>
      <sheetData sheetId="31847"/>
      <sheetData sheetId="31848" refreshError="1"/>
      <sheetData sheetId="31849" refreshError="1"/>
      <sheetData sheetId="31850">
        <row r="1">
          <cell r="J1">
            <v>1.7453292519943295E-2</v>
          </cell>
        </row>
      </sheetData>
      <sheetData sheetId="31851">
        <row r="1">
          <cell r="J1">
            <v>1.7453292519943295E-2</v>
          </cell>
        </row>
      </sheetData>
      <sheetData sheetId="31852">
        <row r="1">
          <cell r="J1">
            <v>1.7453292519943295E-2</v>
          </cell>
        </row>
      </sheetData>
      <sheetData sheetId="31853" refreshError="1"/>
      <sheetData sheetId="31854" refreshError="1"/>
      <sheetData sheetId="31855" refreshError="1"/>
      <sheetData sheetId="31856"/>
      <sheetData sheetId="31857" refreshError="1"/>
      <sheetData sheetId="31858">
        <row r="1">
          <cell r="J1">
            <v>1.7453292519943295E-2</v>
          </cell>
        </row>
      </sheetData>
      <sheetData sheetId="31859"/>
      <sheetData sheetId="31860"/>
      <sheetData sheetId="31861"/>
      <sheetData sheetId="31862"/>
      <sheetData sheetId="31863"/>
      <sheetData sheetId="31864"/>
      <sheetData sheetId="31865"/>
      <sheetData sheetId="31866"/>
      <sheetData sheetId="31867"/>
      <sheetData sheetId="31868"/>
      <sheetData sheetId="31869"/>
      <sheetData sheetId="31870"/>
      <sheetData sheetId="31871"/>
      <sheetData sheetId="31872"/>
      <sheetData sheetId="31873">
        <row r="1">
          <cell r="J1">
            <v>1.7453292519943295E-2</v>
          </cell>
        </row>
      </sheetData>
      <sheetData sheetId="31874">
        <row r="1">
          <cell r="J1">
            <v>1.7453292519943295E-2</v>
          </cell>
        </row>
      </sheetData>
      <sheetData sheetId="31875">
        <row r="1">
          <cell r="J1">
            <v>1.7453292519943295E-2</v>
          </cell>
        </row>
      </sheetData>
      <sheetData sheetId="31876"/>
      <sheetData sheetId="31877"/>
      <sheetData sheetId="31878"/>
      <sheetData sheetId="31879" refreshError="1"/>
      <sheetData sheetId="31880" refreshError="1"/>
      <sheetData sheetId="31881">
        <row r="1">
          <cell r="J1">
            <v>1.7453292519943295E-2</v>
          </cell>
        </row>
      </sheetData>
      <sheetData sheetId="31882">
        <row r="1">
          <cell r="J1">
            <v>1.7453292519943295E-2</v>
          </cell>
        </row>
      </sheetData>
      <sheetData sheetId="31883">
        <row r="1">
          <cell r="J1">
            <v>1.7453292519943295E-2</v>
          </cell>
        </row>
      </sheetData>
      <sheetData sheetId="31884" refreshError="1"/>
      <sheetData sheetId="31885" refreshError="1"/>
      <sheetData sheetId="31886" refreshError="1"/>
      <sheetData sheetId="31887"/>
      <sheetData sheetId="31888" refreshError="1"/>
      <sheetData sheetId="31889">
        <row r="1">
          <cell r="J1">
            <v>1.7453292519943295E-2</v>
          </cell>
        </row>
      </sheetData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/>
      <sheetData sheetId="31899"/>
      <sheetData sheetId="31900"/>
      <sheetData sheetId="31901"/>
      <sheetData sheetId="31902"/>
      <sheetData sheetId="31903"/>
      <sheetData sheetId="31904">
        <row r="1">
          <cell r="J1">
            <v>1.7453292519943295E-2</v>
          </cell>
        </row>
      </sheetData>
      <sheetData sheetId="31905">
        <row r="1">
          <cell r="J1">
            <v>1.7453292519943295E-2</v>
          </cell>
        </row>
      </sheetData>
      <sheetData sheetId="31906">
        <row r="1">
          <cell r="J1">
            <v>1.7453292519943295E-2</v>
          </cell>
        </row>
      </sheetData>
      <sheetData sheetId="31907"/>
      <sheetData sheetId="31908"/>
      <sheetData sheetId="31909"/>
      <sheetData sheetId="31910">
        <row r="1">
          <cell r="J1">
            <v>1.7453292519943295E-2</v>
          </cell>
        </row>
      </sheetData>
      <sheetData sheetId="31911" refreshError="1"/>
      <sheetData sheetId="31912" refreshError="1"/>
      <sheetData sheetId="31913">
        <row r="1">
          <cell r="J1">
            <v>1.7453292519943295E-2</v>
          </cell>
        </row>
      </sheetData>
      <sheetData sheetId="31914">
        <row r="1">
          <cell r="J1">
            <v>1.7453292519943295E-2</v>
          </cell>
        </row>
      </sheetData>
      <sheetData sheetId="31915" refreshError="1"/>
      <sheetData sheetId="31916"/>
      <sheetData sheetId="31917">
        <row r="1">
          <cell r="J1">
            <v>1.7453292519943295E-2</v>
          </cell>
        </row>
      </sheetData>
      <sheetData sheetId="31918" refreshError="1"/>
      <sheetData sheetId="31919" refreshError="1"/>
      <sheetData sheetId="31920" refreshError="1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/>
      <sheetData sheetId="31935">
        <row r="1">
          <cell r="J1">
            <v>1.7453292519943295E-2</v>
          </cell>
        </row>
      </sheetData>
      <sheetData sheetId="31936">
        <row r="1">
          <cell r="J1">
            <v>1.7453292519943295E-2</v>
          </cell>
        </row>
      </sheetData>
      <sheetData sheetId="31937">
        <row r="1">
          <cell r="J1">
            <v>1.7453292519943295E-2</v>
          </cell>
        </row>
      </sheetData>
      <sheetData sheetId="31938"/>
      <sheetData sheetId="31939"/>
      <sheetData sheetId="31940"/>
      <sheetData sheetId="31941">
        <row r="1">
          <cell r="J1">
            <v>1.7453292519943295E-2</v>
          </cell>
        </row>
      </sheetData>
      <sheetData sheetId="31942" refreshError="1"/>
      <sheetData sheetId="31943" refreshError="1"/>
      <sheetData sheetId="31944">
        <row r="1">
          <cell r="J1">
            <v>1.7453292519943295E-2</v>
          </cell>
        </row>
      </sheetData>
      <sheetData sheetId="31945">
        <row r="1">
          <cell r="J1">
            <v>1.7453292519943295E-2</v>
          </cell>
        </row>
      </sheetData>
      <sheetData sheetId="31946">
        <row r="1">
          <cell r="J1">
            <v>1.7453292519943295E-2</v>
          </cell>
        </row>
      </sheetData>
      <sheetData sheetId="31947" refreshError="1"/>
      <sheetData sheetId="31948" refreshError="1"/>
      <sheetData sheetId="31949">
        <row r="1">
          <cell r="J1">
            <v>1.7453292519943295E-2</v>
          </cell>
        </row>
      </sheetData>
      <sheetData sheetId="31950">
        <row r="1">
          <cell r="J1">
            <v>1.7453292519943295E-2</v>
          </cell>
        </row>
      </sheetData>
      <sheetData sheetId="31951">
        <row r="1">
          <cell r="J1">
            <v>1.7453292519943295E-2</v>
          </cell>
        </row>
      </sheetData>
      <sheetData sheetId="31952" refreshError="1"/>
      <sheetData sheetId="31953" refreshError="1"/>
      <sheetData sheetId="31954"/>
      <sheetData sheetId="31955" refreshError="1"/>
      <sheetData sheetId="31956" refreshError="1"/>
      <sheetData sheetId="31957"/>
      <sheetData sheetId="31958" refreshError="1"/>
      <sheetData sheetId="31959">
        <row r="1">
          <cell r="J1">
            <v>1.7453292519943295E-2</v>
          </cell>
        </row>
      </sheetData>
      <sheetData sheetId="31960"/>
      <sheetData sheetId="31961"/>
      <sheetData sheetId="31962"/>
      <sheetData sheetId="31963"/>
      <sheetData sheetId="31964"/>
      <sheetData sheetId="31965"/>
      <sheetData sheetId="31966"/>
      <sheetData sheetId="31967"/>
      <sheetData sheetId="31968"/>
      <sheetData sheetId="31969"/>
      <sheetData sheetId="31970"/>
      <sheetData sheetId="31971"/>
      <sheetData sheetId="31972"/>
      <sheetData sheetId="31973"/>
      <sheetData sheetId="31974">
        <row r="1">
          <cell r="J1">
            <v>1.7453292519943295E-2</v>
          </cell>
        </row>
      </sheetData>
      <sheetData sheetId="31975">
        <row r="1">
          <cell r="J1">
            <v>1.7453292519943295E-2</v>
          </cell>
        </row>
      </sheetData>
      <sheetData sheetId="31976">
        <row r="1">
          <cell r="J1">
            <v>1.7453292519943295E-2</v>
          </cell>
        </row>
      </sheetData>
      <sheetData sheetId="31977">
        <row r="1">
          <cell r="J1">
            <v>1.7453292519943295E-2</v>
          </cell>
        </row>
      </sheetData>
      <sheetData sheetId="31978"/>
      <sheetData sheetId="31979"/>
      <sheetData sheetId="31980"/>
      <sheetData sheetId="31981" refreshError="1"/>
      <sheetData sheetId="31982" refreshError="1"/>
      <sheetData sheetId="31983">
        <row r="1">
          <cell r="J1">
            <v>1.7453292519943295E-2</v>
          </cell>
        </row>
      </sheetData>
      <sheetData sheetId="31984">
        <row r="1">
          <cell r="J1">
            <v>1.7453292519943295E-2</v>
          </cell>
        </row>
      </sheetData>
      <sheetData sheetId="31985">
        <row r="1">
          <cell r="J1">
            <v>1.7453292519943295E-2</v>
          </cell>
        </row>
      </sheetData>
      <sheetData sheetId="31986" refreshError="1"/>
      <sheetData sheetId="31987"/>
      <sheetData sheetId="31988">
        <row r="1">
          <cell r="J1">
            <v>1.7453292519943295E-2</v>
          </cell>
        </row>
      </sheetData>
      <sheetData sheetId="31989" refreshError="1"/>
      <sheetData sheetId="31990" refreshError="1"/>
      <sheetData sheetId="31991">
        <row r="1">
          <cell r="J1">
            <v>1.7453292519943295E-2</v>
          </cell>
        </row>
      </sheetData>
      <sheetData sheetId="31992">
        <row r="1">
          <cell r="J1">
            <v>1.7453292519943295E-2</v>
          </cell>
        </row>
      </sheetData>
      <sheetData sheetId="31993">
        <row r="1">
          <cell r="J1">
            <v>1.7453292519943295E-2</v>
          </cell>
        </row>
      </sheetData>
      <sheetData sheetId="31994" refreshError="1"/>
      <sheetData sheetId="31995" refreshError="1"/>
      <sheetData sheetId="31996">
        <row r="1">
          <cell r="J1">
            <v>1.7453292519943295E-2</v>
          </cell>
        </row>
      </sheetData>
      <sheetData sheetId="31997">
        <row r="1">
          <cell r="J1">
            <v>1.7453292519943295E-2</v>
          </cell>
        </row>
      </sheetData>
      <sheetData sheetId="31998">
        <row r="1">
          <cell r="J1">
            <v>1.7453292519943295E-2</v>
          </cell>
        </row>
      </sheetData>
      <sheetData sheetId="31999" refreshError="1"/>
      <sheetData sheetId="32000" refreshError="1"/>
      <sheetData sheetId="32001"/>
      <sheetData sheetId="32002" refreshError="1"/>
      <sheetData sheetId="32003" refreshError="1"/>
      <sheetData sheetId="32004">
        <row r="1">
          <cell r="J1">
            <v>1.7453292519943295E-2</v>
          </cell>
        </row>
      </sheetData>
      <sheetData sheetId="32005" refreshError="1"/>
      <sheetData sheetId="32006">
        <row r="1">
          <cell r="J1">
            <v>1.7453292519943295E-2</v>
          </cell>
        </row>
      </sheetData>
      <sheetData sheetId="32007"/>
      <sheetData sheetId="32008"/>
      <sheetData sheetId="32009"/>
      <sheetData sheetId="32010"/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/>
      <sheetData sheetId="32021">
        <row r="1">
          <cell r="J1">
            <v>1.7453292519943295E-2</v>
          </cell>
        </row>
      </sheetData>
      <sheetData sheetId="32022">
        <row r="1">
          <cell r="J1">
            <v>1.7453292519943295E-2</v>
          </cell>
        </row>
      </sheetData>
      <sheetData sheetId="32023">
        <row r="1">
          <cell r="J1">
            <v>1.7453292519943295E-2</v>
          </cell>
        </row>
      </sheetData>
      <sheetData sheetId="32024">
        <row r="1">
          <cell r="J1">
            <v>1.7453292519943295E-2</v>
          </cell>
        </row>
      </sheetData>
      <sheetData sheetId="32025"/>
      <sheetData sheetId="32026"/>
      <sheetData sheetId="32027"/>
      <sheetData sheetId="32028" refreshError="1"/>
      <sheetData sheetId="32029" refreshError="1"/>
      <sheetData sheetId="32030">
        <row r="1">
          <cell r="J1">
            <v>1.7453292519943295E-2</v>
          </cell>
        </row>
      </sheetData>
      <sheetData sheetId="32031">
        <row r="1">
          <cell r="J1">
            <v>1.7453292519943295E-2</v>
          </cell>
        </row>
      </sheetData>
      <sheetData sheetId="32032">
        <row r="1">
          <cell r="J1">
            <v>1.7453292519943295E-2</v>
          </cell>
        </row>
      </sheetData>
      <sheetData sheetId="32033" refreshError="1"/>
      <sheetData sheetId="32034" refreshError="1"/>
      <sheetData sheetId="32035" refreshError="1"/>
      <sheetData sheetId="32036">
        <row r="1">
          <cell r="J1">
            <v>1.7453292519943295E-2</v>
          </cell>
        </row>
      </sheetData>
      <sheetData sheetId="32037" refreshError="1"/>
      <sheetData sheetId="32038">
        <row r="1">
          <cell r="J1">
            <v>1.7453292519943295E-2</v>
          </cell>
        </row>
      </sheetData>
      <sheetData sheetId="32039"/>
      <sheetData sheetId="32040"/>
      <sheetData sheetId="32041"/>
      <sheetData sheetId="32042"/>
      <sheetData sheetId="32043"/>
      <sheetData sheetId="32044"/>
      <sheetData sheetId="32045"/>
      <sheetData sheetId="32046"/>
      <sheetData sheetId="32047"/>
      <sheetData sheetId="32048"/>
      <sheetData sheetId="32049"/>
      <sheetData sheetId="32050"/>
      <sheetData sheetId="32051"/>
      <sheetData sheetId="32052"/>
      <sheetData sheetId="32053">
        <row r="1">
          <cell r="J1">
            <v>1.7453292519943295E-2</v>
          </cell>
        </row>
      </sheetData>
      <sheetData sheetId="32054">
        <row r="1">
          <cell r="J1">
            <v>1.7453292519943295E-2</v>
          </cell>
        </row>
      </sheetData>
      <sheetData sheetId="32055">
        <row r="1">
          <cell r="J1">
            <v>1.7453292519943295E-2</v>
          </cell>
        </row>
      </sheetData>
      <sheetData sheetId="32056"/>
      <sheetData sheetId="32057"/>
      <sheetData sheetId="32058"/>
      <sheetData sheetId="32059" refreshError="1"/>
      <sheetData sheetId="32060" refreshError="1"/>
      <sheetData sheetId="32061" refreshError="1"/>
      <sheetData sheetId="32062">
        <row r="1">
          <cell r="J1">
            <v>1.7453292519943295E-2</v>
          </cell>
        </row>
      </sheetData>
      <sheetData sheetId="32063">
        <row r="1">
          <cell r="J1">
            <v>1.7453292519943295E-2</v>
          </cell>
        </row>
      </sheetData>
      <sheetData sheetId="32064">
        <row r="1">
          <cell r="J1">
            <v>1.7453292519943295E-2</v>
          </cell>
        </row>
      </sheetData>
      <sheetData sheetId="32065" refreshError="1"/>
      <sheetData sheetId="32066" refreshError="1"/>
      <sheetData sheetId="32067">
        <row r="1">
          <cell r="J1">
            <v>1.7453292519943295E-2</v>
          </cell>
        </row>
      </sheetData>
      <sheetData sheetId="32068">
        <row r="1">
          <cell r="J1">
            <v>1.7453292519943295E-2</v>
          </cell>
        </row>
      </sheetData>
      <sheetData sheetId="32069">
        <row r="1">
          <cell r="J1">
            <v>1.7453292519943295E-2</v>
          </cell>
        </row>
      </sheetData>
      <sheetData sheetId="32070" refreshError="1"/>
      <sheetData sheetId="32071" refreshError="1"/>
      <sheetData sheetId="32072" refreshError="1"/>
      <sheetData sheetId="32073">
        <row r="1">
          <cell r="J1">
            <v>1.7453292519943295E-2</v>
          </cell>
        </row>
      </sheetData>
      <sheetData sheetId="32074" refreshError="1"/>
      <sheetData sheetId="32075"/>
      <sheetData sheetId="32076">
        <row r="1">
          <cell r="J1">
            <v>1.7453292519943295E-2</v>
          </cell>
        </row>
      </sheetData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>
        <row r="1">
          <cell r="J1">
            <v>1.7453292519943295E-2</v>
          </cell>
        </row>
      </sheetData>
      <sheetData sheetId="32092">
        <row r="1">
          <cell r="J1">
            <v>1.7453292519943295E-2</v>
          </cell>
        </row>
      </sheetData>
      <sheetData sheetId="32093">
        <row r="1">
          <cell r="J1">
            <v>1.7453292519943295E-2</v>
          </cell>
        </row>
      </sheetData>
      <sheetData sheetId="32094">
        <row r="1">
          <cell r="J1">
            <v>1.7453292519943295E-2</v>
          </cell>
        </row>
      </sheetData>
      <sheetData sheetId="32095"/>
      <sheetData sheetId="32096"/>
      <sheetData sheetId="32097"/>
      <sheetData sheetId="32098" refreshError="1"/>
      <sheetData sheetId="32099" refreshError="1"/>
      <sheetData sheetId="32100">
        <row r="1">
          <cell r="J1">
            <v>1.7453292519943295E-2</v>
          </cell>
        </row>
      </sheetData>
      <sheetData sheetId="32101">
        <row r="1">
          <cell r="J1">
            <v>1.7453292519943295E-2</v>
          </cell>
        </row>
      </sheetData>
      <sheetData sheetId="32102">
        <row r="1">
          <cell r="J1">
            <v>1.7453292519943295E-2</v>
          </cell>
        </row>
      </sheetData>
      <sheetData sheetId="32103" refreshError="1"/>
      <sheetData sheetId="32104"/>
      <sheetData sheetId="32105">
        <row r="1">
          <cell r="J1">
            <v>1.7453292519943295E-2</v>
          </cell>
        </row>
      </sheetData>
      <sheetData sheetId="32106">
        <row r="1">
          <cell r="J1">
            <v>1.7453292519943295E-2</v>
          </cell>
        </row>
      </sheetData>
      <sheetData sheetId="32107">
        <row r="1">
          <cell r="J1">
            <v>1.7453292519943295E-2</v>
          </cell>
        </row>
      </sheetData>
      <sheetData sheetId="32108" refreshError="1"/>
      <sheetData sheetId="32109" refreshError="1"/>
      <sheetData sheetId="32110">
        <row r="1">
          <cell r="J1">
            <v>1.7453292519943295E-2</v>
          </cell>
        </row>
      </sheetData>
      <sheetData sheetId="32111">
        <row r="1">
          <cell r="J1">
            <v>1.7453292519943295E-2</v>
          </cell>
        </row>
      </sheetData>
      <sheetData sheetId="32112">
        <row r="1">
          <cell r="J1">
            <v>1.7453292519943295E-2</v>
          </cell>
        </row>
      </sheetData>
      <sheetData sheetId="32113" refreshError="1"/>
      <sheetData sheetId="32114">
        <row r="1">
          <cell r="J1">
            <v>1.7453292519943295E-2</v>
          </cell>
        </row>
      </sheetData>
      <sheetData sheetId="32115">
        <row r="1">
          <cell r="J1">
            <v>1.7453292519943295E-2</v>
          </cell>
        </row>
      </sheetData>
      <sheetData sheetId="32116">
        <row r="1">
          <cell r="J1">
            <v>1.7453292519943295E-2</v>
          </cell>
        </row>
      </sheetData>
      <sheetData sheetId="32117">
        <row r="1">
          <cell r="J1">
            <v>1.7453292519943295E-2</v>
          </cell>
        </row>
      </sheetData>
      <sheetData sheetId="32118">
        <row r="1">
          <cell r="J1">
            <v>1.7453292519943295E-2</v>
          </cell>
        </row>
      </sheetData>
      <sheetData sheetId="32119">
        <row r="1">
          <cell r="J1">
            <v>1.7453292519943295E-2</v>
          </cell>
        </row>
      </sheetData>
      <sheetData sheetId="32120" refreshError="1"/>
      <sheetData sheetId="32121" refreshError="1"/>
      <sheetData sheetId="32122">
        <row r="1">
          <cell r="J1">
            <v>1.7453292519943295E-2</v>
          </cell>
        </row>
      </sheetData>
      <sheetData sheetId="32123">
        <row r="1">
          <cell r="J1">
            <v>1.7453292519943295E-2</v>
          </cell>
        </row>
      </sheetData>
      <sheetData sheetId="32124">
        <row r="1">
          <cell r="J1">
            <v>1.7453292519943295E-2</v>
          </cell>
        </row>
      </sheetData>
      <sheetData sheetId="32125">
        <row r="1">
          <cell r="J1">
            <v>1.7453292519943295E-2</v>
          </cell>
        </row>
      </sheetData>
      <sheetData sheetId="32126" refreshError="1"/>
      <sheetData sheetId="32127"/>
      <sheetData sheetId="32128">
        <row r="1">
          <cell r="J1">
            <v>1.7453292519943295E-2</v>
          </cell>
        </row>
      </sheetData>
      <sheetData sheetId="32129" refreshError="1"/>
      <sheetData sheetId="32130" refreshError="1"/>
      <sheetData sheetId="32131">
        <row r="1">
          <cell r="J1">
            <v>1.7453292519943295E-2</v>
          </cell>
        </row>
      </sheetData>
      <sheetData sheetId="32132">
        <row r="1">
          <cell r="J1">
            <v>1.7453292519943295E-2</v>
          </cell>
        </row>
      </sheetData>
      <sheetData sheetId="32133">
        <row r="1">
          <cell r="J1">
            <v>1.7453292519943295E-2</v>
          </cell>
        </row>
      </sheetData>
      <sheetData sheetId="32134" refreshError="1"/>
      <sheetData sheetId="32135" refreshError="1"/>
      <sheetData sheetId="32136">
        <row r="1">
          <cell r="J1">
            <v>1.7453292519943295E-2</v>
          </cell>
        </row>
      </sheetData>
      <sheetData sheetId="32137">
        <row r="1">
          <cell r="J1">
            <v>1.7453292519943295E-2</v>
          </cell>
        </row>
      </sheetData>
      <sheetData sheetId="32138">
        <row r="1">
          <cell r="J1">
            <v>1.7453292519943295E-2</v>
          </cell>
        </row>
      </sheetData>
      <sheetData sheetId="32139" refreshError="1"/>
      <sheetData sheetId="32140" refreshError="1"/>
      <sheetData sheetId="32141">
        <row r="1">
          <cell r="J1">
            <v>1.7453292519943295E-2</v>
          </cell>
        </row>
      </sheetData>
      <sheetData sheetId="32142" refreshError="1"/>
      <sheetData sheetId="32143" refreshError="1"/>
      <sheetData sheetId="32144">
        <row r="1">
          <cell r="J1">
            <v>1.7453292519943295E-2</v>
          </cell>
        </row>
      </sheetData>
      <sheetData sheetId="32145" refreshError="1"/>
      <sheetData sheetId="32146">
        <row r="1">
          <cell r="J1">
            <v>1.7453292519943295E-2</v>
          </cell>
        </row>
      </sheetData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>
        <row r="1">
          <cell r="J1">
            <v>1.7453292519943295E-2</v>
          </cell>
        </row>
      </sheetData>
      <sheetData sheetId="32162">
        <row r="1">
          <cell r="J1">
            <v>1.7453292519943295E-2</v>
          </cell>
        </row>
      </sheetData>
      <sheetData sheetId="32163">
        <row r="1">
          <cell r="J1">
            <v>1.7453292519943295E-2</v>
          </cell>
        </row>
      </sheetData>
      <sheetData sheetId="32164">
        <row r="1">
          <cell r="J1">
            <v>1.7453292519943295E-2</v>
          </cell>
        </row>
      </sheetData>
      <sheetData sheetId="32165"/>
      <sheetData sheetId="32166"/>
      <sheetData sheetId="32167"/>
      <sheetData sheetId="32168">
        <row r="1">
          <cell r="J1">
            <v>1.7453292519943295E-2</v>
          </cell>
        </row>
      </sheetData>
      <sheetData sheetId="32169" refreshError="1"/>
      <sheetData sheetId="32170" refreshError="1"/>
      <sheetData sheetId="32171">
        <row r="1">
          <cell r="J1">
            <v>1.7453292519943295E-2</v>
          </cell>
        </row>
      </sheetData>
      <sheetData sheetId="32172">
        <row r="1">
          <cell r="J1">
            <v>1.7453292519943295E-2</v>
          </cell>
        </row>
      </sheetData>
      <sheetData sheetId="32173">
        <row r="1">
          <cell r="J1">
            <v>1.7453292519943295E-2</v>
          </cell>
        </row>
      </sheetData>
      <sheetData sheetId="32174" refreshError="1"/>
      <sheetData sheetId="32175" refreshError="1"/>
      <sheetData sheetId="32176">
        <row r="1">
          <cell r="J1">
            <v>1.7453292519943295E-2</v>
          </cell>
        </row>
      </sheetData>
      <sheetData sheetId="32177">
        <row r="1">
          <cell r="J1">
            <v>1.7453292519943295E-2</v>
          </cell>
        </row>
      </sheetData>
      <sheetData sheetId="32178">
        <row r="1">
          <cell r="J1">
            <v>1.7453292519943295E-2</v>
          </cell>
        </row>
      </sheetData>
      <sheetData sheetId="32179" refreshError="1"/>
      <sheetData sheetId="32180" refreshError="1"/>
      <sheetData sheetId="32181"/>
      <sheetData sheetId="32182" refreshError="1"/>
      <sheetData sheetId="32183" refreshError="1"/>
      <sheetData sheetId="32184"/>
      <sheetData sheetId="32185" refreshError="1"/>
      <sheetData sheetId="32186">
        <row r="1">
          <cell r="J1">
            <v>1.7453292519943295E-2</v>
          </cell>
        </row>
      </sheetData>
      <sheetData sheetId="32187"/>
      <sheetData sheetId="32188"/>
      <sheetData sheetId="32189"/>
      <sheetData sheetId="32190"/>
      <sheetData sheetId="32191"/>
      <sheetData sheetId="32192"/>
      <sheetData sheetId="32193"/>
      <sheetData sheetId="32194"/>
      <sheetData sheetId="32195"/>
      <sheetData sheetId="32196"/>
      <sheetData sheetId="32197"/>
      <sheetData sheetId="32198"/>
      <sheetData sheetId="32199"/>
      <sheetData sheetId="32200"/>
      <sheetData sheetId="32201">
        <row r="1">
          <cell r="J1">
            <v>1.7453292519943295E-2</v>
          </cell>
        </row>
      </sheetData>
      <sheetData sheetId="32202">
        <row r="1">
          <cell r="J1">
            <v>1.7453292519943295E-2</v>
          </cell>
        </row>
      </sheetData>
      <sheetData sheetId="32203">
        <row r="1">
          <cell r="J1">
            <v>1.7453292519943295E-2</v>
          </cell>
        </row>
      </sheetData>
      <sheetData sheetId="32204">
        <row r="1">
          <cell r="J1">
            <v>1.7453292519943295E-2</v>
          </cell>
        </row>
      </sheetData>
      <sheetData sheetId="32205"/>
      <sheetData sheetId="32206"/>
      <sheetData sheetId="32207"/>
      <sheetData sheetId="32208">
        <row r="1">
          <cell r="J1">
            <v>1.7453292519943295E-2</v>
          </cell>
        </row>
      </sheetData>
      <sheetData sheetId="32209" refreshError="1"/>
      <sheetData sheetId="32210" refreshError="1"/>
      <sheetData sheetId="32211">
        <row r="1">
          <cell r="J1">
            <v>1.7453292519943295E-2</v>
          </cell>
        </row>
      </sheetData>
      <sheetData sheetId="32212">
        <row r="1">
          <cell r="J1">
            <v>1.7453292519943295E-2</v>
          </cell>
        </row>
      </sheetData>
      <sheetData sheetId="32213" refreshError="1"/>
      <sheetData sheetId="32214"/>
      <sheetData sheetId="32215">
        <row r="1">
          <cell r="J1">
            <v>1.7453292519943295E-2</v>
          </cell>
        </row>
      </sheetData>
      <sheetData sheetId="32216">
        <row r="1">
          <cell r="J1">
            <v>1.7453292519943295E-2</v>
          </cell>
        </row>
      </sheetData>
      <sheetData sheetId="32217">
        <row r="1">
          <cell r="J1">
            <v>1.7453292519943295E-2</v>
          </cell>
        </row>
      </sheetData>
      <sheetData sheetId="32218">
        <row r="1">
          <cell r="J1">
            <v>1.7453292519943295E-2</v>
          </cell>
        </row>
      </sheetData>
      <sheetData sheetId="32219" refreshError="1"/>
      <sheetData sheetId="32220" refreshError="1"/>
      <sheetData sheetId="32221">
        <row r="1">
          <cell r="J1">
            <v>1.7453292519943295E-2</v>
          </cell>
        </row>
      </sheetData>
      <sheetData sheetId="32222">
        <row r="1">
          <cell r="J1">
            <v>1.7453292519943295E-2</v>
          </cell>
        </row>
      </sheetData>
      <sheetData sheetId="32223" refreshError="1"/>
      <sheetData sheetId="32224" refreshError="1"/>
      <sheetData sheetId="32225">
        <row r="1">
          <cell r="J1">
            <v>1.7453292519943295E-2</v>
          </cell>
        </row>
      </sheetData>
      <sheetData sheetId="32226">
        <row r="1">
          <cell r="J1">
            <v>1.7453292519943295E-2</v>
          </cell>
        </row>
      </sheetData>
      <sheetData sheetId="32227">
        <row r="1">
          <cell r="J1">
            <v>1.7453292519943295E-2</v>
          </cell>
        </row>
      </sheetData>
      <sheetData sheetId="32228" refreshError="1"/>
      <sheetData sheetId="32229" refreshError="1"/>
      <sheetData sheetId="32230"/>
      <sheetData sheetId="32231" refreshError="1"/>
      <sheetData sheetId="32232" refreshError="1"/>
      <sheetData sheetId="32233"/>
      <sheetData sheetId="32234" refreshError="1"/>
      <sheetData sheetId="32235"/>
      <sheetData sheetId="32236"/>
      <sheetData sheetId="32237"/>
      <sheetData sheetId="32238"/>
      <sheetData sheetId="32239"/>
      <sheetData sheetId="32240"/>
      <sheetData sheetId="32241"/>
      <sheetData sheetId="32242"/>
      <sheetData sheetId="32243"/>
      <sheetData sheetId="32244"/>
      <sheetData sheetId="32245"/>
      <sheetData sheetId="32246"/>
      <sheetData sheetId="32247"/>
      <sheetData sheetId="32248"/>
      <sheetData sheetId="32249">
        <row r="1">
          <cell r="J1">
            <v>1.7453292519943295E-2</v>
          </cell>
        </row>
      </sheetData>
      <sheetData sheetId="32250">
        <row r="1">
          <cell r="J1">
            <v>1.7453292519943295E-2</v>
          </cell>
        </row>
      </sheetData>
      <sheetData sheetId="32251">
        <row r="1">
          <cell r="J1">
            <v>1.7453292519943295E-2</v>
          </cell>
        </row>
      </sheetData>
      <sheetData sheetId="32252"/>
      <sheetData sheetId="32253"/>
      <sheetData sheetId="32254"/>
      <sheetData sheetId="32255">
        <row r="1">
          <cell r="J1">
            <v>1.7453292519943295E-2</v>
          </cell>
        </row>
      </sheetData>
      <sheetData sheetId="32256">
        <row r="1">
          <cell r="J1">
            <v>1.7453292519943295E-2</v>
          </cell>
        </row>
      </sheetData>
      <sheetData sheetId="32257" refreshError="1"/>
      <sheetData sheetId="32258" refreshError="1"/>
      <sheetData sheetId="32259">
        <row r="1">
          <cell r="J1">
            <v>1.7453292519943295E-2</v>
          </cell>
        </row>
      </sheetData>
      <sheetData sheetId="32260">
        <row r="1">
          <cell r="J1">
            <v>1.7453292519943295E-2</v>
          </cell>
        </row>
      </sheetData>
      <sheetData sheetId="32261">
        <row r="1">
          <cell r="J1">
            <v>1.7453292519943295E-2</v>
          </cell>
        </row>
      </sheetData>
      <sheetData sheetId="32262" refreshError="1"/>
      <sheetData sheetId="32263" refreshError="1"/>
      <sheetData sheetId="32264">
        <row r="1">
          <cell r="J1">
            <v>1.7453292519943295E-2</v>
          </cell>
        </row>
      </sheetData>
      <sheetData sheetId="32265">
        <row r="1">
          <cell r="J1">
            <v>1.7453292519943295E-2</v>
          </cell>
        </row>
      </sheetData>
      <sheetData sheetId="32266">
        <row r="1">
          <cell r="J1">
            <v>1.7453292519943295E-2</v>
          </cell>
        </row>
      </sheetData>
      <sheetData sheetId="32267" refreshError="1"/>
      <sheetData sheetId="32268" refreshError="1"/>
      <sheetData sheetId="32269"/>
      <sheetData sheetId="32270" refreshError="1"/>
      <sheetData sheetId="32271" refreshError="1"/>
      <sheetData sheetId="32272"/>
      <sheetData sheetId="32273" refreshError="1"/>
      <sheetData sheetId="32274">
        <row r="1">
          <cell r="J1">
            <v>1.7453292519943295E-2</v>
          </cell>
        </row>
      </sheetData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>
        <row r="1">
          <cell r="J1">
            <v>1.7453292519943295E-2</v>
          </cell>
        </row>
      </sheetData>
      <sheetData sheetId="32290">
        <row r="1">
          <cell r="J1">
            <v>1.7453292519943295E-2</v>
          </cell>
        </row>
      </sheetData>
      <sheetData sheetId="32291">
        <row r="1">
          <cell r="J1">
            <v>1.7453292519943295E-2</v>
          </cell>
        </row>
      </sheetData>
      <sheetData sheetId="32292">
        <row r="1">
          <cell r="J1">
            <v>1.7453292519943295E-2</v>
          </cell>
        </row>
      </sheetData>
      <sheetData sheetId="32293"/>
      <sheetData sheetId="32294"/>
      <sheetData sheetId="32295"/>
      <sheetData sheetId="32296" refreshError="1"/>
      <sheetData sheetId="32297" refreshError="1"/>
      <sheetData sheetId="32298">
        <row r="1">
          <cell r="J1">
            <v>1.7453292519943295E-2</v>
          </cell>
        </row>
      </sheetData>
      <sheetData sheetId="32299">
        <row r="1">
          <cell r="J1">
            <v>1.7453292519943295E-2</v>
          </cell>
        </row>
      </sheetData>
      <sheetData sheetId="32300">
        <row r="1">
          <cell r="J1">
            <v>1.7453292519943295E-2</v>
          </cell>
        </row>
      </sheetData>
      <sheetData sheetId="32301" refreshError="1"/>
      <sheetData sheetId="32302"/>
      <sheetData sheetId="32303">
        <row r="1">
          <cell r="J1">
            <v>1.7453292519943295E-2</v>
          </cell>
        </row>
      </sheetData>
      <sheetData sheetId="32304">
        <row r="1">
          <cell r="J1">
            <v>1.7453292519943295E-2</v>
          </cell>
        </row>
      </sheetData>
      <sheetData sheetId="32305" refreshError="1"/>
      <sheetData sheetId="32306" refreshError="1"/>
      <sheetData sheetId="32307">
        <row r="1">
          <cell r="J1">
            <v>1.7453292519943295E-2</v>
          </cell>
        </row>
      </sheetData>
      <sheetData sheetId="32308">
        <row r="1">
          <cell r="J1">
            <v>1.7453292519943295E-2</v>
          </cell>
        </row>
      </sheetData>
      <sheetData sheetId="32309" refreshError="1"/>
      <sheetData sheetId="32310"/>
      <sheetData sheetId="32311">
        <row r="1">
          <cell r="J1">
            <v>1.7453292519943295E-2</v>
          </cell>
        </row>
      </sheetData>
      <sheetData sheetId="32312">
        <row r="1">
          <cell r="J1">
            <v>1.7453292519943295E-2</v>
          </cell>
        </row>
      </sheetData>
      <sheetData sheetId="32313">
        <row r="1">
          <cell r="J1">
            <v>1.7453292519943295E-2</v>
          </cell>
        </row>
      </sheetData>
      <sheetData sheetId="32314" refreshError="1"/>
      <sheetData sheetId="32315" refreshError="1"/>
      <sheetData sheetId="32316">
        <row r="1">
          <cell r="J1">
            <v>1.7453292519943295E-2</v>
          </cell>
        </row>
      </sheetData>
      <sheetData sheetId="32317">
        <row r="1">
          <cell r="J1">
            <v>1.7453292519943295E-2</v>
          </cell>
        </row>
      </sheetData>
      <sheetData sheetId="32318" refreshError="1"/>
      <sheetData sheetId="32319"/>
      <sheetData sheetId="32320">
        <row r="1">
          <cell r="J1">
            <v>1.7453292519943295E-2</v>
          </cell>
        </row>
      </sheetData>
      <sheetData sheetId="32321" refreshError="1"/>
      <sheetData sheetId="32322" refreshError="1"/>
      <sheetData sheetId="32323">
        <row r="1">
          <cell r="J1">
            <v>1.7453292519943295E-2</v>
          </cell>
        </row>
      </sheetData>
      <sheetData sheetId="32324">
        <row r="1">
          <cell r="J1">
            <v>1.7453292519943295E-2</v>
          </cell>
        </row>
      </sheetData>
      <sheetData sheetId="32325">
        <row r="1">
          <cell r="J1">
            <v>1.7453292519943295E-2</v>
          </cell>
        </row>
      </sheetData>
      <sheetData sheetId="32326" refreshError="1"/>
      <sheetData sheetId="32327" refreshError="1"/>
      <sheetData sheetId="32328" refreshError="1"/>
      <sheetData sheetId="32329"/>
      <sheetData sheetId="32330" refreshError="1"/>
      <sheetData sheetId="32331">
        <row r="1">
          <cell r="J1">
            <v>1.7453292519943295E-2</v>
          </cell>
        </row>
      </sheetData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/>
      <sheetData sheetId="32343"/>
      <sheetData sheetId="32344"/>
      <sheetData sheetId="32345"/>
      <sheetData sheetId="32346">
        <row r="1">
          <cell r="J1">
            <v>1.7453292519943295E-2</v>
          </cell>
        </row>
      </sheetData>
      <sheetData sheetId="32347">
        <row r="1">
          <cell r="J1">
            <v>1.7453292519943295E-2</v>
          </cell>
        </row>
      </sheetData>
      <sheetData sheetId="32348">
        <row r="1">
          <cell r="J1">
            <v>1.7453292519943295E-2</v>
          </cell>
        </row>
      </sheetData>
      <sheetData sheetId="32349"/>
      <sheetData sheetId="32350"/>
      <sheetData sheetId="32351"/>
      <sheetData sheetId="32352" refreshError="1"/>
      <sheetData sheetId="32353" refreshError="1"/>
      <sheetData sheetId="32354" refreshError="1"/>
      <sheetData sheetId="32355"/>
      <sheetData sheetId="32356"/>
      <sheetData sheetId="32357"/>
      <sheetData sheetId="32358"/>
      <sheetData sheetId="32359"/>
      <sheetData sheetId="32360"/>
      <sheetData sheetId="32361"/>
      <sheetData sheetId="32362"/>
      <sheetData sheetId="32363"/>
      <sheetData sheetId="32364"/>
      <sheetData sheetId="32365"/>
      <sheetData sheetId="32366"/>
      <sheetData sheetId="32367"/>
      <sheetData sheetId="32368"/>
      <sheetData sheetId="32369">
        <row r="1">
          <cell r="J1">
            <v>1.7453292519943295E-2</v>
          </cell>
        </row>
      </sheetData>
      <sheetData sheetId="32370">
        <row r="1">
          <cell r="J1">
            <v>1.7453292519943295E-2</v>
          </cell>
        </row>
      </sheetData>
      <sheetData sheetId="32371">
        <row r="1">
          <cell r="J1">
            <v>1.7453292519943295E-2</v>
          </cell>
        </row>
      </sheetData>
      <sheetData sheetId="32372"/>
      <sheetData sheetId="32373"/>
      <sheetData sheetId="32374"/>
      <sheetData sheetId="32375" refreshError="1"/>
      <sheetData sheetId="32376" refreshError="1"/>
      <sheetData sheetId="32377">
        <row r="1">
          <cell r="J1">
            <v>1.7453292519943295E-2</v>
          </cell>
        </row>
      </sheetData>
      <sheetData sheetId="32378">
        <row r="1">
          <cell r="J1">
            <v>1.7453292519943295E-2</v>
          </cell>
        </row>
      </sheetData>
      <sheetData sheetId="32379" refreshError="1"/>
      <sheetData sheetId="32380" refreshError="1"/>
      <sheetData sheetId="32381">
        <row r="1">
          <cell r="J1">
            <v>1.7453292519943295E-2</v>
          </cell>
        </row>
      </sheetData>
      <sheetData sheetId="32382">
        <row r="1">
          <cell r="J1">
            <v>1.7453292519943295E-2</v>
          </cell>
        </row>
      </sheetData>
      <sheetData sheetId="32383">
        <row r="1">
          <cell r="J1">
            <v>1.7453292519943295E-2</v>
          </cell>
        </row>
      </sheetData>
      <sheetData sheetId="32384" refreshError="1"/>
      <sheetData sheetId="32385" refreshError="1"/>
      <sheetData sheetId="32386"/>
      <sheetData sheetId="32387" refreshError="1"/>
      <sheetData sheetId="32388" refreshError="1"/>
      <sheetData sheetId="32389"/>
      <sheetData sheetId="32390" refreshError="1"/>
      <sheetData sheetId="32391">
        <row r="1">
          <cell r="J1">
            <v>1.7453292519943295E-2</v>
          </cell>
        </row>
      </sheetData>
      <sheetData sheetId="32392"/>
      <sheetData sheetId="32393"/>
      <sheetData sheetId="32394"/>
      <sheetData sheetId="32395"/>
      <sheetData sheetId="32396"/>
      <sheetData sheetId="32397"/>
      <sheetData sheetId="32398"/>
      <sheetData sheetId="32399"/>
      <sheetData sheetId="32400"/>
      <sheetData sheetId="32401"/>
      <sheetData sheetId="32402"/>
      <sheetData sheetId="32403"/>
      <sheetData sheetId="32404"/>
      <sheetData sheetId="32405"/>
      <sheetData sheetId="32406">
        <row r="1">
          <cell r="J1">
            <v>1.7453292519943295E-2</v>
          </cell>
        </row>
      </sheetData>
      <sheetData sheetId="32407">
        <row r="1">
          <cell r="J1">
            <v>1.7453292519943295E-2</v>
          </cell>
        </row>
      </sheetData>
      <sheetData sheetId="32408">
        <row r="1">
          <cell r="J1">
            <v>1.7453292519943295E-2</v>
          </cell>
        </row>
      </sheetData>
      <sheetData sheetId="32409">
        <row r="1">
          <cell r="J1">
            <v>1.7453292519943295E-2</v>
          </cell>
        </row>
      </sheetData>
      <sheetData sheetId="32410"/>
      <sheetData sheetId="32411"/>
      <sheetData sheetId="32412"/>
      <sheetData sheetId="32413" refreshError="1"/>
      <sheetData sheetId="32414" refreshError="1"/>
      <sheetData sheetId="32415">
        <row r="1">
          <cell r="J1">
            <v>1.7453292519943295E-2</v>
          </cell>
        </row>
      </sheetData>
      <sheetData sheetId="32416">
        <row r="1">
          <cell r="J1">
            <v>1.7453292519943295E-2</v>
          </cell>
        </row>
      </sheetData>
      <sheetData sheetId="32417">
        <row r="1">
          <cell r="J1">
            <v>1.7453292519943295E-2</v>
          </cell>
        </row>
      </sheetData>
      <sheetData sheetId="32418">
        <row r="1">
          <cell r="J1">
            <v>1.7453292519943295E-2</v>
          </cell>
        </row>
      </sheetData>
      <sheetData sheetId="32419" refreshError="1"/>
      <sheetData sheetId="32420"/>
      <sheetData sheetId="32421">
        <row r="1">
          <cell r="J1">
            <v>1.7453292519943295E-2</v>
          </cell>
        </row>
      </sheetData>
      <sheetData sheetId="32422" refreshError="1"/>
      <sheetData sheetId="32423" refreshError="1"/>
      <sheetData sheetId="32424">
        <row r="1">
          <cell r="J1">
            <v>1.7453292519943295E-2</v>
          </cell>
        </row>
      </sheetData>
      <sheetData sheetId="32425">
        <row r="1">
          <cell r="J1">
            <v>1.7453292519943295E-2</v>
          </cell>
        </row>
      </sheetData>
      <sheetData sheetId="32426">
        <row r="1">
          <cell r="J1">
            <v>1.7453292519943295E-2</v>
          </cell>
        </row>
      </sheetData>
      <sheetData sheetId="32427" refreshError="1"/>
      <sheetData sheetId="32428" refreshError="1"/>
      <sheetData sheetId="32429" refreshError="1"/>
      <sheetData sheetId="32430"/>
      <sheetData sheetId="32431" refreshError="1"/>
      <sheetData sheetId="32432">
        <row r="1">
          <cell r="J1">
            <v>1.7453292519943295E-2</v>
          </cell>
        </row>
      </sheetData>
      <sheetData sheetId="32433"/>
      <sheetData sheetId="32434"/>
      <sheetData sheetId="32435"/>
      <sheetData sheetId="32436"/>
      <sheetData sheetId="32437"/>
      <sheetData sheetId="32438"/>
      <sheetData sheetId="32439"/>
      <sheetData sheetId="32440"/>
      <sheetData sheetId="32441"/>
      <sheetData sheetId="32442"/>
      <sheetData sheetId="32443"/>
      <sheetData sheetId="32444"/>
      <sheetData sheetId="32445"/>
      <sheetData sheetId="32446"/>
      <sheetData sheetId="32447">
        <row r="1">
          <cell r="J1">
            <v>1.7453292519943295E-2</v>
          </cell>
        </row>
      </sheetData>
      <sheetData sheetId="32448">
        <row r="1">
          <cell r="J1">
            <v>1.7453292519943295E-2</v>
          </cell>
        </row>
      </sheetData>
      <sheetData sheetId="32449">
        <row r="1">
          <cell r="J1">
            <v>1.7453292519943295E-2</v>
          </cell>
        </row>
      </sheetData>
      <sheetData sheetId="32450"/>
      <sheetData sheetId="32451"/>
      <sheetData sheetId="32452"/>
      <sheetData sheetId="32453">
        <row r="1">
          <cell r="J1">
            <v>1.7453292519943295E-2</v>
          </cell>
        </row>
      </sheetData>
      <sheetData sheetId="32454">
        <row r="1">
          <cell r="J1">
            <v>1.7453292519943295E-2</v>
          </cell>
        </row>
      </sheetData>
      <sheetData sheetId="32455">
        <row r="1">
          <cell r="J1">
            <v>1.7453292519943295E-2</v>
          </cell>
        </row>
      </sheetData>
      <sheetData sheetId="32456" refreshError="1"/>
      <sheetData sheetId="32457" refreshError="1"/>
      <sheetData sheetId="32458">
        <row r="1">
          <cell r="J1">
            <v>1.7453292519943295E-2</v>
          </cell>
        </row>
      </sheetData>
      <sheetData sheetId="32459">
        <row r="1">
          <cell r="J1">
            <v>1.7453292519943295E-2</v>
          </cell>
        </row>
      </sheetData>
      <sheetData sheetId="32460">
        <row r="1">
          <cell r="J1">
            <v>1.7453292519943295E-2</v>
          </cell>
        </row>
      </sheetData>
      <sheetData sheetId="32461" refreshError="1"/>
      <sheetData sheetId="32462"/>
      <sheetData sheetId="32463">
        <row r="1">
          <cell r="J1">
            <v>1.7453292519943295E-2</v>
          </cell>
        </row>
      </sheetData>
      <sheetData sheetId="32464">
        <row r="1">
          <cell r="J1">
            <v>1.7453292519943295E-2</v>
          </cell>
        </row>
      </sheetData>
      <sheetData sheetId="32465" refreshError="1"/>
      <sheetData sheetId="32466" refreshError="1"/>
      <sheetData sheetId="32467">
        <row r="1">
          <cell r="J1">
            <v>1.7453292519943295E-2</v>
          </cell>
        </row>
      </sheetData>
      <sheetData sheetId="32468">
        <row r="1">
          <cell r="J1">
            <v>1.7453292519943295E-2</v>
          </cell>
        </row>
      </sheetData>
      <sheetData sheetId="32469">
        <row r="1">
          <cell r="J1">
            <v>1.7453292519943295E-2</v>
          </cell>
        </row>
      </sheetData>
      <sheetData sheetId="32470" refreshError="1"/>
      <sheetData sheetId="32471"/>
      <sheetData sheetId="32472">
        <row r="1">
          <cell r="J1">
            <v>1.7453292519943295E-2</v>
          </cell>
        </row>
      </sheetData>
      <sheetData sheetId="32473">
        <row r="1">
          <cell r="J1">
            <v>1.7453292519943295E-2</v>
          </cell>
        </row>
      </sheetData>
      <sheetData sheetId="32474">
        <row r="1">
          <cell r="J1">
            <v>1.7453292519943295E-2</v>
          </cell>
        </row>
      </sheetData>
      <sheetData sheetId="32475" refreshError="1"/>
      <sheetData sheetId="32476" refreshError="1"/>
      <sheetData sheetId="32477">
        <row r="1">
          <cell r="J1">
            <v>1.7453292519943295E-2</v>
          </cell>
        </row>
      </sheetData>
      <sheetData sheetId="32478">
        <row r="1">
          <cell r="J1">
            <v>1.7453292519943295E-2</v>
          </cell>
        </row>
      </sheetData>
      <sheetData sheetId="32479">
        <row r="1">
          <cell r="J1">
            <v>1.7453292519943295E-2</v>
          </cell>
        </row>
      </sheetData>
      <sheetData sheetId="32480" refreshError="1"/>
      <sheetData sheetId="32481"/>
      <sheetData sheetId="32482">
        <row r="1">
          <cell r="J1">
            <v>1.7453292519943295E-2</v>
          </cell>
        </row>
      </sheetData>
      <sheetData sheetId="32483">
        <row r="1">
          <cell r="J1">
            <v>1.7453292519943295E-2</v>
          </cell>
        </row>
      </sheetData>
      <sheetData sheetId="32484" refreshError="1"/>
      <sheetData sheetId="32485" refreshError="1"/>
      <sheetData sheetId="32486">
        <row r="1">
          <cell r="J1">
            <v>1.7453292519943295E-2</v>
          </cell>
        </row>
      </sheetData>
      <sheetData sheetId="32487">
        <row r="1">
          <cell r="J1">
            <v>1.7453292519943295E-2</v>
          </cell>
        </row>
      </sheetData>
      <sheetData sheetId="32488" refreshError="1"/>
      <sheetData sheetId="32489"/>
      <sheetData sheetId="32490">
        <row r="1">
          <cell r="J1">
            <v>1.7453292519943295E-2</v>
          </cell>
        </row>
      </sheetData>
      <sheetData sheetId="32491">
        <row r="1">
          <cell r="J1">
            <v>1.7453292519943295E-2</v>
          </cell>
        </row>
      </sheetData>
      <sheetData sheetId="32492">
        <row r="1">
          <cell r="J1">
            <v>1.7453292519943295E-2</v>
          </cell>
        </row>
      </sheetData>
      <sheetData sheetId="32493" refreshError="1"/>
      <sheetData sheetId="32494" refreshError="1"/>
      <sheetData sheetId="32495"/>
      <sheetData sheetId="32496"/>
      <sheetData sheetId="32497"/>
      <sheetData sheetId="32498"/>
      <sheetData sheetId="32499"/>
      <sheetData sheetId="32500"/>
      <sheetData sheetId="32501"/>
      <sheetData sheetId="32502"/>
      <sheetData sheetId="32503"/>
      <sheetData sheetId="32504"/>
      <sheetData sheetId="32505"/>
      <sheetData sheetId="32506"/>
      <sheetData sheetId="32507"/>
      <sheetData sheetId="32508"/>
      <sheetData sheetId="32509">
        <row r="1">
          <cell r="J1">
            <v>1.7453292519943295E-2</v>
          </cell>
        </row>
      </sheetData>
      <sheetData sheetId="32510">
        <row r="1">
          <cell r="J1">
            <v>1.7453292519943295E-2</v>
          </cell>
        </row>
      </sheetData>
      <sheetData sheetId="32511">
        <row r="1">
          <cell r="J1">
            <v>1.7453292519943295E-2</v>
          </cell>
        </row>
      </sheetData>
      <sheetData sheetId="32512"/>
      <sheetData sheetId="32513"/>
      <sheetData sheetId="32514"/>
      <sheetData sheetId="32515">
        <row r="1">
          <cell r="J1">
            <v>1.7453292519943295E-2</v>
          </cell>
        </row>
      </sheetData>
      <sheetData sheetId="32516">
        <row r="1">
          <cell r="J1">
            <v>1.7453292519943295E-2</v>
          </cell>
        </row>
      </sheetData>
      <sheetData sheetId="32517">
        <row r="1">
          <cell r="J1">
            <v>1.7453292519943295E-2</v>
          </cell>
        </row>
      </sheetData>
      <sheetData sheetId="32518">
        <row r="1">
          <cell r="J1">
            <v>1.7453292519943295E-2</v>
          </cell>
        </row>
      </sheetData>
      <sheetData sheetId="32519" refreshError="1"/>
      <sheetData sheetId="32520" refreshError="1"/>
      <sheetData sheetId="32521" refreshError="1"/>
      <sheetData sheetId="32522">
        <row r="1">
          <cell r="J1">
            <v>1.7453292519943295E-2</v>
          </cell>
        </row>
      </sheetData>
      <sheetData sheetId="32523">
        <row r="1">
          <cell r="J1">
            <v>1.7453292519943295E-2</v>
          </cell>
        </row>
      </sheetData>
      <sheetData sheetId="32524">
        <row r="1">
          <cell r="J1">
            <v>1.7453292519943295E-2</v>
          </cell>
        </row>
      </sheetData>
      <sheetData sheetId="32525" refreshError="1"/>
      <sheetData sheetId="32526" refreshError="1"/>
      <sheetData sheetId="32527" refreshError="1"/>
      <sheetData sheetId="32528" refreshError="1"/>
      <sheetData sheetId="32529" refreshError="1"/>
      <sheetData sheetId="32530"/>
      <sheetData sheetId="32531" refreshError="1"/>
      <sheetData sheetId="32532">
        <row r="1">
          <cell r="J1">
            <v>1.7453292519943295E-2</v>
          </cell>
        </row>
      </sheetData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>
        <row r="1">
          <cell r="J1">
            <v>1.7453292519943295E-2</v>
          </cell>
        </row>
      </sheetData>
      <sheetData sheetId="32548">
        <row r="1">
          <cell r="J1">
            <v>1.7453292519943295E-2</v>
          </cell>
        </row>
      </sheetData>
      <sheetData sheetId="32549">
        <row r="1">
          <cell r="J1">
            <v>1.7453292519943295E-2</v>
          </cell>
        </row>
      </sheetData>
      <sheetData sheetId="32550">
        <row r="1">
          <cell r="J1">
            <v>1.7453292519943295E-2</v>
          </cell>
        </row>
      </sheetData>
      <sheetData sheetId="32551"/>
      <sheetData sheetId="32552"/>
      <sheetData sheetId="32553"/>
      <sheetData sheetId="32554">
        <row r="1">
          <cell r="J1">
            <v>1.7453292519943295E-2</v>
          </cell>
        </row>
      </sheetData>
      <sheetData sheetId="32555" refreshError="1"/>
      <sheetData sheetId="32556" refreshError="1"/>
      <sheetData sheetId="32557">
        <row r="1">
          <cell r="J1">
            <v>1.7453292519943295E-2</v>
          </cell>
        </row>
      </sheetData>
      <sheetData sheetId="32558">
        <row r="1">
          <cell r="J1">
            <v>1.7453292519943295E-2</v>
          </cell>
        </row>
      </sheetData>
      <sheetData sheetId="32559">
        <row r="1">
          <cell r="J1">
            <v>1.7453292519943295E-2</v>
          </cell>
        </row>
      </sheetData>
      <sheetData sheetId="32560" refreshError="1"/>
      <sheetData sheetId="32561"/>
      <sheetData sheetId="32562">
        <row r="1">
          <cell r="J1">
            <v>1.7453292519943295E-2</v>
          </cell>
        </row>
      </sheetData>
      <sheetData sheetId="32563">
        <row r="1">
          <cell r="J1">
            <v>1.7453292519943295E-2</v>
          </cell>
        </row>
      </sheetData>
      <sheetData sheetId="32564" refreshError="1"/>
      <sheetData sheetId="32565" refreshError="1"/>
      <sheetData sheetId="32566" refreshError="1"/>
      <sheetData sheetId="32567">
        <row r="1">
          <cell r="J1">
            <v>1.7453292519943295E-2</v>
          </cell>
        </row>
      </sheetData>
      <sheetData sheetId="32568" refreshError="1"/>
      <sheetData sheetId="32569">
        <row r="1">
          <cell r="J1">
            <v>1.7453292519943295E-2</v>
          </cell>
        </row>
      </sheetData>
      <sheetData sheetId="32570" refreshError="1"/>
      <sheetData sheetId="32571" refreshError="1"/>
      <sheetData sheetId="32572"/>
      <sheetData sheetId="32573"/>
      <sheetData sheetId="32574"/>
      <sheetData sheetId="32575"/>
      <sheetData sheetId="32576"/>
      <sheetData sheetId="32577"/>
      <sheetData sheetId="32578"/>
      <sheetData sheetId="32579"/>
      <sheetData sheetId="32580"/>
      <sheetData sheetId="32581"/>
      <sheetData sheetId="32582"/>
      <sheetData sheetId="32583"/>
      <sheetData sheetId="32584"/>
      <sheetData sheetId="32585"/>
      <sheetData sheetId="32586"/>
      <sheetData sheetId="32587">
        <row r="1">
          <cell r="J1">
            <v>1.7453292519943295E-2</v>
          </cell>
        </row>
      </sheetData>
      <sheetData sheetId="32588">
        <row r="1">
          <cell r="J1">
            <v>1.7453292519943295E-2</v>
          </cell>
        </row>
      </sheetData>
      <sheetData sheetId="32589">
        <row r="1">
          <cell r="J1">
            <v>1.7453292519943295E-2</v>
          </cell>
        </row>
      </sheetData>
      <sheetData sheetId="32590">
        <row r="1">
          <cell r="J1">
            <v>1.7453292519943295E-2</v>
          </cell>
        </row>
      </sheetData>
      <sheetData sheetId="32591"/>
      <sheetData sheetId="32592"/>
      <sheetData sheetId="32593"/>
      <sheetData sheetId="32594">
        <row r="1">
          <cell r="J1">
            <v>1.7453292519943295E-2</v>
          </cell>
        </row>
      </sheetData>
      <sheetData sheetId="32595" refreshError="1"/>
      <sheetData sheetId="32596" refreshError="1"/>
      <sheetData sheetId="32597">
        <row r="1">
          <cell r="J1">
            <v>1.7453292519943295E-2</v>
          </cell>
        </row>
      </sheetData>
      <sheetData sheetId="32598">
        <row r="1">
          <cell r="J1">
            <v>1.7453292519943295E-2</v>
          </cell>
        </row>
      </sheetData>
      <sheetData sheetId="32599" refreshError="1"/>
      <sheetData sheetId="32600"/>
      <sheetData sheetId="32601">
        <row r="1">
          <cell r="J1">
            <v>1.7453292519943295E-2</v>
          </cell>
        </row>
      </sheetData>
      <sheetData sheetId="32602">
        <row r="1">
          <cell r="J1">
            <v>1.7453292519943295E-2</v>
          </cell>
        </row>
      </sheetData>
      <sheetData sheetId="32603" refreshError="1"/>
      <sheetData sheetId="32604" refreshError="1"/>
      <sheetData sheetId="32605">
        <row r="1">
          <cell r="J1">
            <v>1.7453292519943295E-2</v>
          </cell>
        </row>
      </sheetData>
      <sheetData sheetId="32606">
        <row r="1">
          <cell r="J1">
            <v>1.7453292519943295E-2</v>
          </cell>
        </row>
      </sheetData>
      <sheetData sheetId="32607" refreshError="1"/>
      <sheetData sheetId="32608"/>
      <sheetData sheetId="32609">
        <row r="1">
          <cell r="J1">
            <v>1.7453292519943295E-2</v>
          </cell>
        </row>
      </sheetData>
      <sheetData sheetId="32610">
        <row r="1">
          <cell r="J1">
            <v>1.7453292519943295E-2</v>
          </cell>
        </row>
      </sheetData>
      <sheetData sheetId="32611" refreshError="1"/>
      <sheetData sheetId="32612" refreshError="1"/>
      <sheetData sheetId="32613">
        <row r="1">
          <cell r="J1">
            <v>1.7453292519943295E-2</v>
          </cell>
        </row>
      </sheetData>
      <sheetData sheetId="32614">
        <row r="1">
          <cell r="J1">
            <v>1.7453292519943295E-2</v>
          </cell>
        </row>
      </sheetData>
      <sheetData sheetId="32615">
        <row r="1">
          <cell r="J1">
            <v>1.7453292519943295E-2</v>
          </cell>
        </row>
      </sheetData>
      <sheetData sheetId="32616" refreshError="1"/>
      <sheetData sheetId="32617">
        <row r="1">
          <cell r="J1">
            <v>1.7453292519943295E-2</v>
          </cell>
        </row>
      </sheetData>
      <sheetData sheetId="32618">
        <row r="1">
          <cell r="J1">
            <v>1.7453292519943295E-2</v>
          </cell>
        </row>
      </sheetData>
      <sheetData sheetId="32619">
        <row r="1">
          <cell r="J1">
            <v>1.7453292519943295E-2</v>
          </cell>
        </row>
      </sheetData>
      <sheetData sheetId="32620">
        <row r="1">
          <cell r="J1">
            <v>1.7453292519943295E-2</v>
          </cell>
        </row>
      </sheetData>
      <sheetData sheetId="32621" refreshError="1"/>
      <sheetData sheetId="32622">
        <row r="1">
          <cell r="J1">
            <v>1.7453292519943295E-2</v>
          </cell>
        </row>
      </sheetData>
      <sheetData sheetId="32623">
        <row r="1">
          <cell r="J1">
            <v>1.7453292519943295E-2</v>
          </cell>
        </row>
      </sheetData>
      <sheetData sheetId="32624">
        <row r="1">
          <cell r="J1">
            <v>1.7453292519943295E-2</v>
          </cell>
        </row>
      </sheetData>
      <sheetData sheetId="32625" refreshError="1"/>
      <sheetData sheetId="32626" refreshError="1"/>
      <sheetData sheetId="32627">
        <row r="1">
          <cell r="J1">
            <v>1.7453292519943295E-2</v>
          </cell>
        </row>
      </sheetData>
      <sheetData sheetId="32628">
        <row r="1">
          <cell r="J1">
            <v>1.7453292519943295E-2</v>
          </cell>
        </row>
      </sheetData>
      <sheetData sheetId="32629">
        <row r="1">
          <cell r="J1">
            <v>1.7453292519943295E-2</v>
          </cell>
        </row>
      </sheetData>
      <sheetData sheetId="32630" refreshError="1"/>
      <sheetData sheetId="32631" refreshError="1"/>
      <sheetData sheetId="32632">
        <row r="1">
          <cell r="J1">
            <v>1.7453292519943295E-2</v>
          </cell>
        </row>
      </sheetData>
      <sheetData sheetId="32633" refreshError="1"/>
      <sheetData sheetId="32634" refreshError="1"/>
      <sheetData sheetId="32635"/>
      <sheetData sheetId="32636" refreshError="1"/>
      <sheetData sheetId="32637">
        <row r="1">
          <cell r="J1">
            <v>1.7453292519943295E-2</v>
          </cell>
        </row>
      </sheetData>
      <sheetData sheetId="32638"/>
      <sheetData sheetId="32639"/>
      <sheetData sheetId="32640"/>
      <sheetData sheetId="32641"/>
      <sheetData sheetId="32642"/>
      <sheetData sheetId="32643"/>
      <sheetData sheetId="32644"/>
      <sheetData sheetId="32645"/>
      <sheetData sheetId="32646"/>
      <sheetData sheetId="32647"/>
      <sheetData sheetId="32648"/>
      <sheetData sheetId="32649"/>
      <sheetData sheetId="32650"/>
      <sheetData sheetId="32651"/>
      <sheetData sheetId="32652">
        <row r="1">
          <cell r="J1">
            <v>1.7453292519943295E-2</v>
          </cell>
        </row>
      </sheetData>
      <sheetData sheetId="32653">
        <row r="1">
          <cell r="J1">
            <v>1.7453292519943295E-2</v>
          </cell>
        </row>
      </sheetData>
      <sheetData sheetId="32654">
        <row r="1">
          <cell r="J1">
            <v>1.7453292519943295E-2</v>
          </cell>
        </row>
      </sheetData>
      <sheetData sheetId="32655">
        <row r="1">
          <cell r="J1">
            <v>1.7453292519943295E-2</v>
          </cell>
        </row>
      </sheetData>
      <sheetData sheetId="32656"/>
      <sheetData sheetId="32657"/>
      <sheetData sheetId="32658"/>
      <sheetData sheetId="32659">
        <row r="1">
          <cell r="J1">
            <v>1.7453292519943295E-2</v>
          </cell>
        </row>
      </sheetData>
      <sheetData sheetId="32660">
        <row r="1">
          <cell r="J1">
            <v>1.7453292519943295E-2</v>
          </cell>
        </row>
      </sheetData>
      <sheetData sheetId="32661" refreshError="1"/>
      <sheetData sheetId="32662">
        <row r="1">
          <cell r="J1">
            <v>1.7453292519943295E-2</v>
          </cell>
        </row>
      </sheetData>
      <sheetData sheetId="32663" refreshError="1"/>
      <sheetData sheetId="32664" refreshError="1"/>
      <sheetData sheetId="32665" refreshError="1"/>
      <sheetData sheetId="32666">
        <row r="1">
          <cell r="J1">
            <v>1.7453292519943295E-2</v>
          </cell>
        </row>
      </sheetData>
      <sheetData sheetId="32667" refreshError="1"/>
      <sheetData sheetId="32668" refreshError="1"/>
      <sheetData sheetId="32669">
        <row r="1">
          <cell r="J1">
            <v>1.7453292519943295E-2</v>
          </cell>
        </row>
      </sheetData>
      <sheetData sheetId="32670">
        <row r="1">
          <cell r="J1">
            <v>1.7453292519943295E-2</v>
          </cell>
        </row>
      </sheetData>
      <sheetData sheetId="32671">
        <row r="1">
          <cell r="J1">
            <v>1.7453292519943295E-2</v>
          </cell>
        </row>
      </sheetData>
      <sheetData sheetId="32672">
        <row r="1">
          <cell r="J1">
            <v>1.7453292519943295E-2</v>
          </cell>
        </row>
      </sheetData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>
        <row r="1">
          <cell r="J1">
            <v>1.7453292519943295E-2</v>
          </cell>
        </row>
      </sheetData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>
        <row r="1">
          <cell r="J1">
            <v>1.7453292519943295E-2</v>
          </cell>
        </row>
      </sheetData>
      <sheetData sheetId="32689">
        <row r="1">
          <cell r="J1">
            <v>1.7453292519943295E-2</v>
          </cell>
        </row>
      </sheetData>
      <sheetData sheetId="32690" refreshError="1"/>
      <sheetData sheetId="32691">
        <row r="1">
          <cell r="J1">
            <v>1.7453292519943295E-2</v>
          </cell>
        </row>
      </sheetData>
      <sheetData sheetId="32692" refreshError="1"/>
      <sheetData sheetId="32693" refreshError="1"/>
      <sheetData sheetId="32694" refreshError="1"/>
      <sheetData sheetId="32695">
        <row r="1">
          <cell r="J1">
            <v>1.7453292519943295E-2</v>
          </cell>
        </row>
      </sheetData>
      <sheetData sheetId="32696">
        <row r="1">
          <cell r="J1">
            <v>1.7453292519943295E-2</v>
          </cell>
        </row>
      </sheetData>
      <sheetData sheetId="32697" refreshError="1"/>
      <sheetData sheetId="32698">
        <row r="1">
          <cell r="J1">
            <v>1.7453292519943295E-2</v>
          </cell>
        </row>
      </sheetData>
      <sheetData sheetId="32699">
        <row r="1">
          <cell r="J1">
            <v>1.7453292519943295E-2</v>
          </cell>
        </row>
      </sheetData>
      <sheetData sheetId="32700">
        <row r="1">
          <cell r="J1">
            <v>1.7453292519943295E-2</v>
          </cell>
        </row>
      </sheetData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>
        <row r="1">
          <cell r="J1">
            <v>1.7453292519943295E-2</v>
          </cell>
        </row>
      </sheetData>
      <sheetData sheetId="32710">
        <row r="1">
          <cell r="J1">
            <v>1.7453292519943295E-2</v>
          </cell>
        </row>
      </sheetData>
      <sheetData sheetId="32711" refreshError="1"/>
      <sheetData sheetId="32712" refreshError="1"/>
      <sheetData sheetId="32713" refreshError="1"/>
      <sheetData sheetId="32714">
        <row r="1">
          <cell r="J1">
            <v>1.7453292519943295E-2</v>
          </cell>
        </row>
      </sheetData>
      <sheetData sheetId="32715">
        <row r="1">
          <cell r="J1">
            <v>1.7453292519943295E-2</v>
          </cell>
        </row>
      </sheetData>
      <sheetData sheetId="32716" refreshError="1"/>
      <sheetData sheetId="32717">
        <row r="1">
          <cell r="J1">
            <v>1.7453292519943295E-2</v>
          </cell>
        </row>
      </sheetData>
      <sheetData sheetId="32718">
        <row r="1">
          <cell r="J1">
            <v>1.7453292519943295E-2</v>
          </cell>
        </row>
      </sheetData>
      <sheetData sheetId="32719">
        <row r="1">
          <cell r="J1">
            <v>1.7453292519943295E-2</v>
          </cell>
        </row>
      </sheetData>
      <sheetData sheetId="32720" refreshError="1"/>
      <sheetData sheetId="32721" refreshError="1"/>
      <sheetData sheetId="32722" refreshError="1"/>
      <sheetData sheetId="32723">
        <row r="1">
          <cell r="J1">
            <v>1.7453292519943295E-2</v>
          </cell>
        </row>
      </sheetData>
      <sheetData sheetId="32724">
        <row r="1">
          <cell r="J1">
            <v>1.7453292519943295E-2</v>
          </cell>
        </row>
      </sheetData>
      <sheetData sheetId="32725" refreshError="1"/>
      <sheetData sheetId="32726" refreshError="1"/>
      <sheetData sheetId="32727" refreshError="1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>
        <row r="1">
          <cell r="J1">
            <v>1.7453292519943295E-2</v>
          </cell>
        </row>
      </sheetData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>
        <row r="1">
          <cell r="J1">
            <v>1.7453292519943295E-2</v>
          </cell>
        </row>
      </sheetData>
      <sheetData sheetId="32841">
        <row r="1">
          <cell r="J1">
            <v>1.7453292519943295E-2</v>
          </cell>
        </row>
      </sheetData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>
        <row r="1">
          <cell r="J1">
            <v>1.7453292519943295E-2</v>
          </cell>
        </row>
      </sheetData>
      <sheetData sheetId="32848" refreshError="1"/>
      <sheetData sheetId="32849">
        <row r="1">
          <cell r="J1">
            <v>1.7453292519943295E-2</v>
          </cell>
        </row>
      </sheetData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>
        <row r="1">
          <cell r="J1">
            <v>1.7453292519943295E-2</v>
          </cell>
        </row>
      </sheetData>
      <sheetData sheetId="32866">
        <row r="1">
          <cell r="J1">
            <v>1.7453292519943295E-2</v>
          </cell>
        </row>
      </sheetData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 refreshError="1"/>
      <sheetData sheetId="33010" refreshError="1"/>
      <sheetData sheetId="33011" refreshError="1"/>
      <sheetData sheetId="33012" refreshError="1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 refreshError="1"/>
      <sheetData sheetId="33042" refreshError="1"/>
      <sheetData sheetId="33043" refreshError="1"/>
      <sheetData sheetId="33044" refreshError="1"/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 refreshError="1"/>
      <sheetData sheetId="33064" refreshError="1"/>
      <sheetData sheetId="33065" refreshError="1"/>
      <sheetData sheetId="33066" refreshError="1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 refreshError="1"/>
      <sheetData sheetId="33135" refreshError="1"/>
      <sheetData sheetId="33136" refreshError="1"/>
      <sheetData sheetId="33137" refreshError="1"/>
      <sheetData sheetId="33138" refreshError="1"/>
      <sheetData sheetId="33139" refreshError="1"/>
      <sheetData sheetId="33140" refreshError="1"/>
      <sheetData sheetId="33141" refreshError="1"/>
      <sheetData sheetId="33142" refreshError="1"/>
      <sheetData sheetId="33143" refreshError="1"/>
      <sheetData sheetId="33144" refreshError="1"/>
      <sheetData sheetId="33145" refreshError="1"/>
      <sheetData sheetId="33146" refreshError="1"/>
      <sheetData sheetId="33147" refreshError="1"/>
      <sheetData sheetId="33148" refreshError="1"/>
      <sheetData sheetId="33149" refreshError="1"/>
      <sheetData sheetId="33150" refreshError="1"/>
      <sheetData sheetId="33151" refreshError="1"/>
      <sheetData sheetId="33152" refreshError="1"/>
      <sheetData sheetId="33153" refreshError="1"/>
      <sheetData sheetId="33154" refreshError="1"/>
      <sheetData sheetId="33155" refreshError="1"/>
      <sheetData sheetId="33156" refreshError="1"/>
      <sheetData sheetId="33157" refreshError="1"/>
      <sheetData sheetId="33158" refreshError="1"/>
      <sheetData sheetId="33159" refreshError="1"/>
      <sheetData sheetId="33160" refreshError="1"/>
      <sheetData sheetId="33161" refreshError="1"/>
      <sheetData sheetId="33162" refreshError="1"/>
      <sheetData sheetId="33163" refreshError="1"/>
      <sheetData sheetId="33164" refreshError="1"/>
      <sheetData sheetId="33165" refreshError="1"/>
      <sheetData sheetId="33166" refreshError="1"/>
      <sheetData sheetId="33167" refreshError="1"/>
      <sheetData sheetId="33168" refreshError="1"/>
      <sheetData sheetId="33169" refreshError="1"/>
      <sheetData sheetId="33170" refreshError="1"/>
      <sheetData sheetId="33171" refreshError="1"/>
      <sheetData sheetId="33172" refreshError="1"/>
      <sheetData sheetId="33173" refreshError="1"/>
      <sheetData sheetId="33174" refreshError="1"/>
      <sheetData sheetId="33175" refreshError="1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 refreshError="1"/>
      <sheetData sheetId="33209" refreshError="1"/>
      <sheetData sheetId="33210" refreshError="1"/>
      <sheetData sheetId="33211" refreshError="1"/>
      <sheetData sheetId="33212" refreshError="1"/>
      <sheetData sheetId="33213" refreshError="1"/>
      <sheetData sheetId="33214" refreshError="1"/>
      <sheetData sheetId="33215" refreshError="1"/>
      <sheetData sheetId="33216" refreshError="1"/>
      <sheetData sheetId="33217" refreshError="1"/>
      <sheetData sheetId="33218" refreshError="1"/>
      <sheetData sheetId="33219" refreshError="1"/>
      <sheetData sheetId="33220" refreshError="1"/>
      <sheetData sheetId="33221" refreshError="1"/>
      <sheetData sheetId="33222" refreshError="1"/>
      <sheetData sheetId="33223" refreshError="1"/>
      <sheetData sheetId="33224" refreshError="1"/>
      <sheetData sheetId="33225">
        <row r="1">
          <cell r="J1">
            <v>1.7453292519943295E-2</v>
          </cell>
        </row>
      </sheetData>
      <sheetData sheetId="33226" refreshError="1"/>
      <sheetData sheetId="33227">
        <row r="1">
          <cell r="J1">
            <v>1.7453292519943295E-2</v>
          </cell>
        </row>
      </sheetData>
      <sheetData sheetId="33228">
        <row r="1">
          <cell r="J1">
            <v>1.7453292519943295E-2</v>
          </cell>
        </row>
      </sheetData>
      <sheetData sheetId="33229" refreshError="1"/>
      <sheetData sheetId="33230" refreshError="1"/>
      <sheetData sheetId="33231" refreshError="1"/>
      <sheetData sheetId="33232" refreshError="1"/>
      <sheetData sheetId="33233" refreshError="1"/>
      <sheetData sheetId="33234" refreshError="1"/>
      <sheetData sheetId="33235" refreshError="1"/>
      <sheetData sheetId="33236" refreshError="1"/>
      <sheetData sheetId="33237" refreshError="1"/>
      <sheetData sheetId="33238" refreshError="1"/>
      <sheetData sheetId="33239" refreshError="1"/>
      <sheetData sheetId="33240" refreshError="1"/>
      <sheetData sheetId="33241" refreshError="1"/>
      <sheetData sheetId="33242" refreshError="1"/>
      <sheetData sheetId="33243" refreshError="1"/>
      <sheetData sheetId="33244" refreshError="1"/>
      <sheetData sheetId="33245" refreshError="1"/>
      <sheetData sheetId="33246" refreshError="1"/>
      <sheetData sheetId="33247">
        <row r="1">
          <cell r="J1">
            <v>1.7453292519943295E-2</v>
          </cell>
        </row>
      </sheetData>
      <sheetData sheetId="33248" refreshError="1"/>
      <sheetData sheetId="33249" refreshError="1"/>
      <sheetData sheetId="33250">
        <row r="1">
          <cell r="J1">
            <v>1.7453292519943295E-2</v>
          </cell>
        </row>
      </sheetData>
      <sheetData sheetId="33251" refreshError="1"/>
      <sheetData sheetId="33252" refreshError="1"/>
      <sheetData sheetId="33253" refreshError="1"/>
      <sheetData sheetId="33254" refreshError="1"/>
      <sheetData sheetId="33255" refreshError="1"/>
      <sheetData sheetId="33256" refreshError="1"/>
      <sheetData sheetId="33257" refreshError="1"/>
      <sheetData sheetId="33258" refreshError="1"/>
      <sheetData sheetId="33259" refreshError="1"/>
      <sheetData sheetId="33260" refreshError="1"/>
      <sheetData sheetId="33261" refreshError="1"/>
      <sheetData sheetId="33262" refreshError="1"/>
      <sheetData sheetId="33263" refreshError="1"/>
      <sheetData sheetId="33264" refreshError="1"/>
      <sheetData sheetId="33265" refreshError="1"/>
      <sheetData sheetId="33266" refreshError="1"/>
      <sheetData sheetId="33267" refreshError="1"/>
      <sheetData sheetId="33268" refreshError="1"/>
      <sheetData sheetId="33269" refreshError="1"/>
      <sheetData sheetId="33270" refreshError="1"/>
      <sheetData sheetId="33271" refreshError="1"/>
      <sheetData sheetId="33272" refreshError="1"/>
      <sheetData sheetId="33273" refreshError="1"/>
      <sheetData sheetId="33274" refreshError="1"/>
      <sheetData sheetId="33275" refreshError="1"/>
      <sheetData sheetId="33276" refreshError="1"/>
      <sheetData sheetId="33277" refreshError="1"/>
      <sheetData sheetId="33278" refreshError="1"/>
      <sheetData sheetId="33279" refreshError="1"/>
      <sheetData sheetId="33280" refreshError="1"/>
      <sheetData sheetId="33281" refreshError="1"/>
      <sheetData sheetId="33282" refreshError="1"/>
      <sheetData sheetId="33283" refreshError="1"/>
      <sheetData sheetId="33284" refreshError="1"/>
      <sheetData sheetId="33285" refreshError="1"/>
      <sheetData sheetId="33286" refreshError="1"/>
      <sheetData sheetId="33287" refreshError="1"/>
      <sheetData sheetId="33288" refreshError="1"/>
      <sheetData sheetId="33289" refreshError="1"/>
      <sheetData sheetId="33290" refreshError="1"/>
      <sheetData sheetId="33291" refreshError="1"/>
      <sheetData sheetId="33292" refreshError="1"/>
      <sheetData sheetId="33293" refreshError="1"/>
      <sheetData sheetId="33294" refreshError="1"/>
      <sheetData sheetId="33295" refreshError="1"/>
      <sheetData sheetId="33296" refreshError="1"/>
      <sheetData sheetId="33297" refreshError="1"/>
      <sheetData sheetId="33298" refreshError="1"/>
      <sheetData sheetId="33299" refreshError="1"/>
      <sheetData sheetId="33300" refreshError="1"/>
      <sheetData sheetId="33301" refreshError="1"/>
      <sheetData sheetId="33302" refreshError="1"/>
      <sheetData sheetId="33303" refreshError="1"/>
      <sheetData sheetId="33304" refreshError="1"/>
      <sheetData sheetId="33305" refreshError="1"/>
      <sheetData sheetId="33306" refreshError="1"/>
      <sheetData sheetId="33307" refreshError="1"/>
      <sheetData sheetId="33308" refreshError="1"/>
      <sheetData sheetId="33309" refreshError="1"/>
      <sheetData sheetId="33310" refreshError="1"/>
      <sheetData sheetId="33311" refreshError="1"/>
      <sheetData sheetId="33312" refreshError="1"/>
      <sheetData sheetId="33313" refreshError="1"/>
      <sheetData sheetId="33314" refreshError="1"/>
      <sheetData sheetId="33315" refreshError="1"/>
      <sheetData sheetId="33316" refreshError="1"/>
      <sheetData sheetId="33317" refreshError="1"/>
      <sheetData sheetId="33318"/>
      <sheetData sheetId="33319"/>
      <sheetData sheetId="33320" refreshError="1"/>
      <sheetData sheetId="33321" refreshError="1"/>
      <sheetData sheetId="33322" refreshError="1"/>
      <sheetData sheetId="33323">
        <row r="1">
          <cell r="J1">
            <v>1.7453292519943295E-2</v>
          </cell>
        </row>
      </sheetData>
      <sheetData sheetId="33324">
        <row r="1">
          <cell r="J1">
            <v>1.7453292519943295E-2</v>
          </cell>
        </row>
      </sheetData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>
        <row r="1">
          <cell r="J1">
            <v>1.7453292519943295E-2</v>
          </cell>
        </row>
      </sheetData>
      <sheetData sheetId="33340">
        <row r="1">
          <cell r="J1">
            <v>1.7453292519943295E-2</v>
          </cell>
        </row>
      </sheetData>
      <sheetData sheetId="33341">
        <row r="1">
          <cell r="J1">
            <v>1.7453292519943295E-2</v>
          </cell>
        </row>
      </sheetData>
      <sheetData sheetId="33342"/>
      <sheetData sheetId="33343"/>
      <sheetData sheetId="33344"/>
      <sheetData sheetId="33345">
        <row r="1">
          <cell r="J1">
            <v>1.7453292519943295E-2</v>
          </cell>
        </row>
      </sheetData>
      <sheetData sheetId="33346">
        <row r="1">
          <cell r="J1">
            <v>1.7453292519943295E-2</v>
          </cell>
        </row>
      </sheetData>
      <sheetData sheetId="33347">
        <row r="1">
          <cell r="J1">
            <v>1.7453292519943295E-2</v>
          </cell>
        </row>
      </sheetData>
      <sheetData sheetId="33348">
        <row r="1">
          <cell r="J1">
            <v>1.7453292519943295E-2</v>
          </cell>
        </row>
      </sheetData>
      <sheetData sheetId="33349" refreshError="1"/>
      <sheetData sheetId="33350">
        <row r="1">
          <cell r="J1">
            <v>1.7453292519943295E-2</v>
          </cell>
        </row>
      </sheetData>
      <sheetData sheetId="33351" refreshError="1"/>
      <sheetData sheetId="33352" refreshError="1"/>
      <sheetData sheetId="33353" refreshError="1"/>
      <sheetData sheetId="33354" refreshError="1"/>
      <sheetData sheetId="33355">
        <row r="1">
          <cell r="J1">
            <v>1.7453292519943295E-2</v>
          </cell>
        </row>
      </sheetData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>
        <row r="1">
          <cell r="J1">
            <v>1.7453292519943295E-2</v>
          </cell>
        </row>
      </sheetData>
      <sheetData sheetId="33371">
        <row r="1">
          <cell r="J1">
            <v>1.7453292519943295E-2</v>
          </cell>
        </row>
      </sheetData>
      <sheetData sheetId="33372">
        <row r="1">
          <cell r="J1">
            <v>1.7453292519943295E-2</v>
          </cell>
        </row>
      </sheetData>
      <sheetData sheetId="33373">
        <row r="1">
          <cell r="J1">
            <v>1.7453292519943295E-2</v>
          </cell>
        </row>
      </sheetData>
      <sheetData sheetId="33374"/>
      <sheetData sheetId="33375"/>
      <sheetData sheetId="33376"/>
      <sheetData sheetId="33377">
        <row r="1">
          <cell r="J1">
            <v>1.7453292519943295E-2</v>
          </cell>
        </row>
      </sheetData>
      <sheetData sheetId="33378" refreshError="1"/>
      <sheetData sheetId="33379" refreshError="1"/>
      <sheetData sheetId="33380">
        <row r="1">
          <cell r="J1">
            <v>1.7453292519943295E-2</v>
          </cell>
        </row>
      </sheetData>
      <sheetData sheetId="33381">
        <row r="1">
          <cell r="J1">
            <v>1.7453292519943295E-2</v>
          </cell>
        </row>
      </sheetData>
      <sheetData sheetId="33382">
        <row r="1">
          <cell r="J1">
            <v>1.7453292519943295E-2</v>
          </cell>
        </row>
      </sheetData>
      <sheetData sheetId="33383" refreshError="1"/>
      <sheetData sheetId="33384"/>
      <sheetData sheetId="33385">
        <row r="1">
          <cell r="J1">
            <v>1.7453292519943295E-2</v>
          </cell>
        </row>
      </sheetData>
      <sheetData sheetId="33386">
        <row r="1">
          <cell r="J1">
            <v>1.7453292519943295E-2</v>
          </cell>
        </row>
      </sheetData>
      <sheetData sheetId="33387">
        <row r="1">
          <cell r="J1">
            <v>1.7453292519943295E-2</v>
          </cell>
        </row>
      </sheetData>
      <sheetData sheetId="33388" refreshError="1"/>
      <sheetData sheetId="33389" refreshError="1"/>
      <sheetData sheetId="33390">
        <row r="1">
          <cell r="J1">
            <v>1.7453292519943295E-2</v>
          </cell>
        </row>
      </sheetData>
      <sheetData sheetId="33391">
        <row r="1">
          <cell r="J1">
            <v>1.7453292519943295E-2</v>
          </cell>
        </row>
      </sheetData>
      <sheetData sheetId="33392">
        <row r="1">
          <cell r="J1">
            <v>1.7453292519943295E-2</v>
          </cell>
        </row>
      </sheetData>
      <sheetData sheetId="33393" refreshError="1"/>
      <sheetData sheetId="33394">
        <row r="1">
          <cell r="J1">
            <v>1.7453292519943295E-2</v>
          </cell>
        </row>
      </sheetData>
      <sheetData sheetId="33395">
        <row r="1">
          <cell r="J1">
            <v>1.7453292519943295E-2</v>
          </cell>
        </row>
      </sheetData>
      <sheetData sheetId="33396">
        <row r="1">
          <cell r="J1">
            <v>1.7453292519943295E-2</v>
          </cell>
        </row>
      </sheetData>
      <sheetData sheetId="33397">
        <row r="1">
          <cell r="J1">
            <v>1.7453292519943295E-2</v>
          </cell>
        </row>
      </sheetData>
      <sheetData sheetId="33398">
        <row r="1">
          <cell r="J1">
            <v>1.7453292519943295E-2</v>
          </cell>
        </row>
      </sheetData>
      <sheetData sheetId="33399">
        <row r="1">
          <cell r="J1">
            <v>1.7453292519943295E-2</v>
          </cell>
        </row>
      </sheetData>
      <sheetData sheetId="33400">
        <row r="1">
          <cell r="J1">
            <v>1.7453292519943295E-2</v>
          </cell>
        </row>
      </sheetData>
      <sheetData sheetId="33401"/>
      <sheetData sheetId="33402"/>
      <sheetData sheetId="33403"/>
      <sheetData sheetId="33404">
        <row r="1">
          <cell r="J1">
            <v>1.7453292519943295E-2</v>
          </cell>
        </row>
      </sheetData>
      <sheetData sheetId="33405">
        <row r="1">
          <cell r="J1">
            <v>1.7453292519943295E-2</v>
          </cell>
        </row>
      </sheetData>
      <sheetData sheetId="33406" refreshError="1"/>
      <sheetData sheetId="33407" refreshError="1"/>
      <sheetData sheetId="33408"/>
      <sheetData sheetId="33409"/>
      <sheetData sheetId="33410"/>
      <sheetData sheetId="33411" refreshError="1"/>
      <sheetData sheetId="33412" refreshError="1"/>
      <sheetData sheetId="33413" refreshError="1"/>
      <sheetData sheetId="33414"/>
      <sheetData sheetId="33415">
        <row r="1">
          <cell r="J1">
            <v>1.7453292519943295E-2</v>
          </cell>
        </row>
      </sheetData>
      <sheetData sheetId="33416"/>
      <sheetData sheetId="33417" refreshError="1"/>
      <sheetData sheetId="33418">
        <row r="1">
          <cell r="J1">
            <v>1.7453292519943295E-2</v>
          </cell>
        </row>
      </sheetData>
      <sheetData sheetId="33419">
        <row r="1">
          <cell r="J1">
            <v>1.7453292519943295E-2</v>
          </cell>
        </row>
      </sheetData>
      <sheetData sheetId="33420">
        <row r="1">
          <cell r="J1">
            <v>1.7453292519943295E-2</v>
          </cell>
        </row>
      </sheetData>
      <sheetData sheetId="33421" refreshError="1"/>
      <sheetData sheetId="33422" refreshError="1"/>
      <sheetData sheetId="33423">
        <row r="1">
          <cell r="J1">
            <v>1.7453292519943295E-2</v>
          </cell>
        </row>
      </sheetData>
      <sheetData sheetId="33424">
        <row r="1">
          <cell r="J1">
            <v>1.7453292519943295E-2</v>
          </cell>
        </row>
      </sheetData>
      <sheetData sheetId="33425">
        <row r="1">
          <cell r="J1">
            <v>1.7453292519943295E-2</v>
          </cell>
        </row>
      </sheetData>
      <sheetData sheetId="33426" refreshError="1"/>
      <sheetData sheetId="33427"/>
      <sheetData sheetId="33428">
        <row r="1">
          <cell r="J1">
            <v>1.7453292519943295E-2</v>
          </cell>
        </row>
      </sheetData>
      <sheetData sheetId="33429">
        <row r="1">
          <cell r="J1">
            <v>1.7453292519943295E-2</v>
          </cell>
        </row>
      </sheetData>
      <sheetData sheetId="33430">
        <row r="1">
          <cell r="J1">
            <v>1.7453292519943295E-2</v>
          </cell>
        </row>
      </sheetData>
      <sheetData sheetId="33431" refreshError="1"/>
      <sheetData sheetId="33432" refreshError="1"/>
      <sheetData sheetId="33433">
        <row r="1">
          <cell r="J1">
            <v>1.7453292519943295E-2</v>
          </cell>
        </row>
      </sheetData>
      <sheetData sheetId="33434">
        <row r="1">
          <cell r="J1">
            <v>1.7453292519943295E-2</v>
          </cell>
        </row>
      </sheetData>
      <sheetData sheetId="33435" refreshError="1"/>
      <sheetData sheetId="33436" refreshError="1"/>
      <sheetData sheetId="33437" refreshError="1"/>
      <sheetData sheetId="33438"/>
      <sheetData sheetId="33439" refreshError="1"/>
      <sheetData sheetId="33440"/>
      <sheetData sheetId="33441"/>
      <sheetData sheetId="33442"/>
      <sheetData sheetId="33443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>
        <row r="1">
          <cell r="J1">
            <v>1.7453292519943295E-2</v>
          </cell>
        </row>
      </sheetData>
      <sheetData sheetId="33455">
        <row r="1">
          <cell r="J1">
            <v>1.7453292519943295E-2</v>
          </cell>
        </row>
      </sheetData>
      <sheetData sheetId="33456">
        <row r="1">
          <cell r="J1">
            <v>1.7453292519943295E-2</v>
          </cell>
        </row>
      </sheetData>
      <sheetData sheetId="33457"/>
      <sheetData sheetId="33458"/>
      <sheetData sheetId="33459"/>
      <sheetData sheetId="33460">
        <row r="1">
          <cell r="J1">
            <v>1.7453292519943295E-2</v>
          </cell>
        </row>
      </sheetData>
      <sheetData sheetId="33461">
        <row r="1">
          <cell r="J1">
            <v>1.7453292519943295E-2</v>
          </cell>
        </row>
      </sheetData>
      <sheetData sheetId="33462">
        <row r="1">
          <cell r="J1">
            <v>1.7453292519943295E-2</v>
          </cell>
        </row>
      </sheetData>
      <sheetData sheetId="33463">
        <row r="1">
          <cell r="J1">
            <v>1.7453292519943295E-2</v>
          </cell>
        </row>
      </sheetData>
      <sheetData sheetId="33464" refreshError="1"/>
      <sheetData sheetId="33465" refreshError="1"/>
      <sheetData sheetId="33466" refreshError="1"/>
      <sheetData sheetId="33467">
        <row r="1">
          <cell r="J1">
            <v>1.7453292519943295E-2</v>
          </cell>
        </row>
      </sheetData>
      <sheetData sheetId="33468">
        <row r="1">
          <cell r="J1">
            <v>1.7453292519943295E-2</v>
          </cell>
        </row>
      </sheetData>
      <sheetData sheetId="33469">
        <row r="1">
          <cell r="J1">
            <v>1.7453292519943295E-2</v>
          </cell>
        </row>
      </sheetData>
      <sheetData sheetId="33470" refreshError="1"/>
      <sheetData sheetId="33471" refreshError="1"/>
      <sheetData sheetId="33472" refreshError="1"/>
      <sheetData sheetId="33473" refreshError="1"/>
      <sheetData sheetId="33474" refreshError="1"/>
      <sheetData sheetId="33475">
        <row r="1">
          <cell r="J1">
            <v>1.7453292519943295E-2</v>
          </cell>
        </row>
      </sheetData>
      <sheetData sheetId="33476" refreshError="1"/>
      <sheetData sheetId="33477">
        <row r="1">
          <cell r="J1">
            <v>1.7453292519943295E-2</v>
          </cell>
        </row>
      </sheetData>
      <sheetData sheetId="33478"/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/>
      <sheetData sheetId="33490"/>
      <sheetData sheetId="33491"/>
      <sheetData sheetId="33492">
        <row r="1">
          <cell r="J1">
            <v>1.7453292519943295E-2</v>
          </cell>
        </row>
      </sheetData>
      <sheetData sheetId="33493">
        <row r="1">
          <cell r="J1">
            <v>1.7453292519943295E-2</v>
          </cell>
        </row>
      </sheetData>
      <sheetData sheetId="33494">
        <row r="1">
          <cell r="J1">
            <v>1.7453292519943295E-2</v>
          </cell>
        </row>
      </sheetData>
      <sheetData sheetId="33495">
        <row r="1">
          <cell r="J1">
            <v>1.7453292519943295E-2</v>
          </cell>
        </row>
      </sheetData>
      <sheetData sheetId="33496"/>
      <sheetData sheetId="33497"/>
      <sheetData sheetId="33498"/>
      <sheetData sheetId="33499">
        <row r="1">
          <cell r="J1">
            <v>1.7453292519943295E-2</v>
          </cell>
        </row>
      </sheetData>
      <sheetData sheetId="33500" refreshError="1"/>
      <sheetData sheetId="33501" refreshError="1"/>
      <sheetData sheetId="33502">
        <row r="1">
          <cell r="J1">
            <v>1.7453292519943295E-2</v>
          </cell>
        </row>
      </sheetData>
      <sheetData sheetId="33503">
        <row r="1">
          <cell r="J1">
            <v>1.7453292519943295E-2</v>
          </cell>
        </row>
      </sheetData>
      <sheetData sheetId="33504" refreshError="1"/>
      <sheetData sheetId="33505"/>
      <sheetData sheetId="33506">
        <row r="1">
          <cell r="J1">
            <v>1.7453292519943295E-2</v>
          </cell>
        </row>
      </sheetData>
      <sheetData sheetId="33507">
        <row r="1">
          <cell r="J1">
            <v>1.7453292519943295E-2</v>
          </cell>
        </row>
      </sheetData>
      <sheetData sheetId="33508" refreshError="1"/>
      <sheetData sheetId="33509" refreshError="1"/>
      <sheetData sheetId="33510" refreshError="1"/>
      <sheetData sheetId="33511">
        <row r="1">
          <cell r="J1">
            <v>1.7453292519943295E-2</v>
          </cell>
        </row>
      </sheetData>
      <sheetData sheetId="33512">
        <row r="1">
          <cell r="J1">
            <v>1.7453292519943295E-2</v>
          </cell>
        </row>
      </sheetData>
      <sheetData sheetId="33513">
        <row r="1">
          <cell r="J1">
            <v>1.7453292519943295E-2</v>
          </cell>
        </row>
      </sheetData>
      <sheetData sheetId="33514">
        <row r="1">
          <cell r="J1">
            <v>1.7453292519943295E-2</v>
          </cell>
        </row>
      </sheetData>
      <sheetData sheetId="33515">
        <row r="1">
          <cell r="J1">
            <v>1.7453292519943295E-2</v>
          </cell>
        </row>
      </sheetData>
      <sheetData sheetId="33516" refreshError="1"/>
      <sheetData sheetId="33517"/>
      <sheetData sheetId="33518" refreshError="1"/>
      <sheetData sheetId="33519" refreshError="1"/>
      <sheetData sheetId="33520">
        <row r="1">
          <cell r="J1">
            <v>1.7453292519943295E-2</v>
          </cell>
        </row>
      </sheetData>
      <sheetData sheetId="33521">
        <row r="1">
          <cell r="J1">
            <v>1.7453292519943295E-2</v>
          </cell>
        </row>
      </sheetData>
      <sheetData sheetId="33522">
        <row r="1">
          <cell r="J1">
            <v>1.7453292519943295E-2</v>
          </cell>
        </row>
      </sheetData>
      <sheetData sheetId="33523" refreshError="1"/>
      <sheetData sheetId="33524">
        <row r="1">
          <cell r="J1">
            <v>1.7453292519943295E-2</v>
          </cell>
        </row>
      </sheetData>
      <sheetData sheetId="33525" refreshError="1"/>
      <sheetData sheetId="33526">
        <row r="1">
          <cell r="J1">
            <v>1.7453292519943295E-2</v>
          </cell>
        </row>
      </sheetData>
      <sheetData sheetId="33527">
        <row r="1">
          <cell r="J1">
            <v>1.7453292519943295E-2</v>
          </cell>
        </row>
      </sheetData>
      <sheetData sheetId="33528">
        <row r="1">
          <cell r="J1">
            <v>1.7453292519943295E-2</v>
          </cell>
        </row>
      </sheetData>
      <sheetData sheetId="33529" refreshError="1"/>
      <sheetData sheetId="33530" refreshError="1"/>
      <sheetData sheetId="33531" refreshError="1"/>
      <sheetData sheetId="33532"/>
      <sheetData sheetId="33533" refreshError="1"/>
      <sheetData sheetId="33534" refreshError="1"/>
      <sheetData sheetId="33535">
        <row r="1">
          <cell r="J1">
            <v>1.7453292519943295E-2</v>
          </cell>
        </row>
      </sheetData>
      <sheetData sheetId="33536"/>
      <sheetData sheetId="33537"/>
      <sheetData sheetId="33538"/>
      <sheetData sheetId="33539"/>
      <sheetData sheetId="33540"/>
      <sheetData sheetId="33541"/>
      <sheetData sheetId="33542"/>
      <sheetData sheetId="33543"/>
      <sheetData sheetId="33544"/>
      <sheetData sheetId="33545"/>
      <sheetData sheetId="33546"/>
      <sheetData sheetId="33547"/>
      <sheetData sheetId="33548"/>
      <sheetData sheetId="33549"/>
      <sheetData sheetId="33550">
        <row r="1">
          <cell r="J1">
            <v>1.7453292519943295E-2</v>
          </cell>
        </row>
      </sheetData>
      <sheetData sheetId="33551">
        <row r="1">
          <cell r="J1">
            <v>1.7453292519943295E-2</v>
          </cell>
        </row>
      </sheetData>
      <sheetData sheetId="33552">
        <row r="1">
          <cell r="J1">
            <v>1.7453292519943295E-2</v>
          </cell>
        </row>
      </sheetData>
      <sheetData sheetId="33553">
        <row r="1">
          <cell r="J1">
            <v>1.7453292519943295E-2</v>
          </cell>
        </row>
      </sheetData>
      <sheetData sheetId="33554"/>
      <sheetData sheetId="33555"/>
      <sheetData sheetId="33556"/>
      <sheetData sheetId="33557" refreshError="1"/>
      <sheetData sheetId="33558" refreshError="1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>
        <row r="1">
          <cell r="J1">
            <v>1.7453292519943295E-2</v>
          </cell>
        </row>
      </sheetData>
      <sheetData sheetId="33574">
        <row r="1">
          <cell r="J1">
            <v>1.7453292519943295E-2</v>
          </cell>
        </row>
      </sheetData>
      <sheetData sheetId="33575">
        <row r="1">
          <cell r="J1">
            <v>1.7453292519943295E-2</v>
          </cell>
        </row>
      </sheetData>
      <sheetData sheetId="33576"/>
      <sheetData sheetId="33577"/>
      <sheetData sheetId="33578"/>
      <sheetData sheetId="33579" refreshError="1"/>
      <sheetData sheetId="33580" refreshError="1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/>
      <sheetData sheetId="33592"/>
      <sheetData sheetId="33593"/>
      <sheetData sheetId="33594"/>
      <sheetData sheetId="33595">
        <row r="1">
          <cell r="J1">
            <v>1.7453292519943295E-2</v>
          </cell>
        </row>
      </sheetData>
      <sheetData sheetId="33596">
        <row r="1">
          <cell r="J1">
            <v>1.7453292519943295E-2</v>
          </cell>
        </row>
      </sheetData>
      <sheetData sheetId="33597">
        <row r="1">
          <cell r="J1">
            <v>1.7453292519943295E-2</v>
          </cell>
        </row>
      </sheetData>
      <sheetData sheetId="33598"/>
      <sheetData sheetId="33599"/>
      <sheetData sheetId="33600"/>
      <sheetData sheetId="33601">
        <row r="1">
          <cell r="J1">
            <v>1.7453292519943295E-2</v>
          </cell>
        </row>
      </sheetData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>
        <row r="1">
          <cell r="J1">
            <v>1.7453292519943295E-2</v>
          </cell>
        </row>
      </sheetData>
      <sheetData sheetId="33608" refreshError="1"/>
      <sheetData sheetId="33609" refreshError="1"/>
      <sheetData sheetId="33610">
        <row r="1">
          <cell r="J1">
            <v>1.7453292519943295E-2</v>
          </cell>
        </row>
      </sheetData>
      <sheetData sheetId="33611">
        <row r="1">
          <cell r="J1">
            <v>1.7453292519943295E-2</v>
          </cell>
        </row>
      </sheetData>
      <sheetData sheetId="33612">
        <row r="1">
          <cell r="J1">
            <v>1.7453292519943295E-2</v>
          </cell>
        </row>
      </sheetData>
      <sheetData sheetId="33613">
        <row r="1">
          <cell r="J1">
            <v>1.7453292519943295E-2</v>
          </cell>
        </row>
      </sheetData>
      <sheetData sheetId="33614" refreshError="1"/>
      <sheetData sheetId="33615">
        <row r="1">
          <cell r="J1">
            <v>1.7453292519943295E-2</v>
          </cell>
        </row>
      </sheetData>
      <sheetData sheetId="33616">
        <row r="1">
          <cell r="J1">
            <v>1.7453292519943295E-2</v>
          </cell>
        </row>
      </sheetData>
      <sheetData sheetId="33617" refreshError="1"/>
      <sheetData sheetId="33618">
        <row r="1">
          <cell r="J1">
            <v>1.7453292519943295E-2</v>
          </cell>
        </row>
      </sheetData>
      <sheetData sheetId="33619"/>
      <sheetData sheetId="33620">
        <row r="1">
          <cell r="J1">
            <v>1.7453292519943295E-2</v>
          </cell>
        </row>
      </sheetData>
      <sheetData sheetId="33621">
        <row r="1">
          <cell r="J1">
            <v>1.7453292519943295E-2</v>
          </cell>
        </row>
      </sheetData>
      <sheetData sheetId="33622">
        <row r="1">
          <cell r="J1">
            <v>1.7453292519943295E-2</v>
          </cell>
        </row>
      </sheetData>
      <sheetData sheetId="33623">
        <row r="1">
          <cell r="J1">
            <v>1.7453292519943295E-2</v>
          </cell>
        </row>
      </sheetData>
      <sheetData sheetId="33624" refreshError="1"/>
      <sheetData sheetId="33625" refreshError="1"/>
      <sheetData sheetId="33626">
        <row r="1">
          <cell r="J1">
            <v>1.7453292519943295E-2</v>
          </cell>
        </row>
      </sheetData>
      <sheetData sheetId="33627">
        <row r="1">
          <cell r="J1">
            <v>1.7453292519943295E-2</v>
          </cell>
        </row>
      </sheetData>
      <sheetData sheetId="33628" refreshError="1"/>
      <sheetData sheetId="33629" refreshError="1"/>
      <sheetData sheetId="33630">
        <row r="1">
          <cell r="J1">
            <v>1.7453292519943295E-2</v>
          </cell>
        </row>
      </sheetData>
      <sheetData sheetId="33631" refreshError="1"/>
      <sheetData sheetId="33632" refreshError="1"/>
      <sheetData sheetId="33633">
        <row r="1">
          <cell r="J1">
            <v>1.7453292519943295E-2</v>
          </cell>
        </row>
      </sheetData>
      <sheetData sheetId="33634">
        <row r="1">
          <cell r="J1">
            <v>1.7453292519943295E-2</v>
          </cell>
        </row>
      </sheetData>
      <sheetData sheetId="33635">
        <row r="1">
          <cell r="J1">
            <v>1.7453292519943295E-2</v>
          </cell>
        </row>
      </sheetData>
      <sheetData sheetId="33636"/>
      <sheetData sheetId="33637" refreshError="1"/>
      <sheetData sheetId="33638">
        <row r="1">
          <cell r="J1">
            <v>1.7453292519943295E-2</v>
          </cell>
        </row>
      </sheetData>
      <sheetData sheetId="33639">
        <row r="1">
          <cell r="J1">
            <v>1.7453292519943295E-2</v>
          </cell>
        </row>
      </sheetData>
      <sheetData sheetId="33640">
        <row r="1">
          <cell r="J1">
            <v>1.7453292519943295E-2</v>
          </cell>
        </row>
      </sheetData>
      <sheetData sheetId="33641" refreshError="1"/>
      <sheetData sheetId="33642"/>
      <sheetData sheetId="33643" refreshError="1"/>
      <sheetData sheetId="33644">
        <row r="1">
          <cell r="J1">
            <v>1.7453292519943295E-2</v>
          </cell>
        </row>
      </sheetData>
      <sheetData sheetId="33645">
        <row r="1">
          <cell r="J1">
            <v>1.7453292519943295E-2</v>
          </cell>
        </row>
      </sheetData>
      <sheetData sheetId="33646">
        <row r="1">
          <cell r="J1">
            <v>1.7453292519943295E-2</v>
          </cell>
        </row>
      </sheetData>
      <sheetData sheetId="33647">
        <row r="1">
          <cell r="J1">
            <v>1.7453292519943295E-2</v>
          </cell>
        </row>
      </sheetData>
      <sheetData sheetId="33648" refreshError="1"/>
      <sheetData sheetId="33649" refreshError="1"/>
      <sheetData sheetId="33650">
        <row r="1">
          <cell r="J1">
            <v>1.7453292519943295E-2</v>
          </cell>
        </row>
      </sheetData>
      <sheetData sheetId="33651">
        <row r="1">
          <cell r="J1">
            <v>1.7453292519943295E-2</v>
          </cell>
        </row>
      </sheetData>
      <sheetData sheetId="33652">
        <row r="1">
          <cell r="J1">
            <v>1.7453292519943295E-2</v>
          </cell>
        </row>
      </sheetData>
      <sheetData sheetId="33653" refreshError="1"/>
      <sheetData sheetId="33654"/>
      <sheetData sheetId="33655">
        <row r="1">
          <cell r="J1">
            <v>1.7453292519943295E-2</v>
          </cell>
        </row>
      </sheetData>
      <sheetData sheetId="33656">
        <row r="1">
          <cell r="J1">
            <v>1.7453292519943295E-2</v>
          </cell>
        </row>
      </sheetData>
      <sheetData sheetId="33657">
        <row r="1">
          <cell r="J1">
            <v>1.7453292519943295E-2</v>
          </cell>
        </row>
      </sheetData>
      <sheetData sheetId="33658">
        <row r="1">
          <cell r="J1">
            <v>1.7453292519943295E-2</v>
          </cell>
        </row>
      </sheetData>
      <sheetData sheetId="33659">
        <row r="1">
          <cell r="J1">
            <v>1.7453292519943295E-2</v>
          </cell>
        </row>
      </sheetData>
      <sheetData sheetId="33660"/>
      <sheetData sheetId="33661">
        <row r="1">
          <cell r="J1">
            <v>1.7453292519943295E-2</v>
          </cell>
        </row>
      </sheetData>
      <sheetData sheetId="33662">
        <row r="1">
          <cell r="J1">
            <v>1.7453292519943295E-2</v>
          </cell>
        </row>
      </sheetData>
      <sheetData sheetId="33663" refreshError="1"/>
      <sheetData sheetId="33664" refreshError="1"/>
      <sheetData sheetId="33665">
        <row r="1">
          <cell r="J1">
            <v>1.7453292519943295E-2</v>
          </cell>
        </row>
      </sheetData>
      <sheetData sheetId="33666">
        <row r="1">
          <cell r="J1">
            <v>1.7453292519943295E-2</v>
          </cell>
        </row>
      </sheetData>
      <sheetData sheetId="33667">
        <row r="1">
          <cell r="J1">
            <v>1.7453292519943295E-2</v>
          </cell>
        </row>
      </sheetData>
      <sheetData sheetId="33668" refreshError="1"/>
      <sheetData sheetId="33669" refreshError="1"/>
      <sheetData sheetId="33670" refreshError="1"/>
      <sheetData sheetId="33671"/>
      <sheetData sheetId="33672" refreshError="1"/>
      <sheetData sheetId="33673">
        <row r="1">
          <cell r="J1">
            <v>1.7453292519943295E-2</v>
          </cell>
        </row>
      </sheetData>
      <sheetData sheetId="33674"/>
      <sheetData sheetId="33675"/>
      <sheetData sheetId="33676"/>
      <sheetData sheetId="33677"/>
      <sheetData sheetId="33678"/>
      <sheetData sheetId="33679"/>
      <sheetData sheetId="33680"/>
      <sheetData sheetId="33681"/>
      <sheetData sheetId="33682"/>
      <sheetData sheetId="33683"/>
      <sheetData sheetId="33684"/>
      <sheetData sheetId="33685"/>
      <sheetData sheetId="33686"/>
      <sheetData sheetId="33687"/>
      <sheetData sheetId="33688">
        <row r="1">
          <cell r="J1">
            <v>1.7453292519943295E-2</v>
          </cell>
        </row>
      </sheetData>
      <sheetData sheetId="33689">
        <row r="1">
          <cell r="J1">
            <v>1.7453292519943295E-2</v>
          </cell>
        </row>
      </sheetData>
      <sheetData sheetId="33690">
        <row r="1">
          <cell r="J1">
            <v>1.7453292519943295E-2</v>
          </cell>
        </row>
      </sheetData>
      <sheetData sheetId="33691"/>
      <sheetData sheetId="33692"/>
      <sheetData sheetId="33693"/>
      <sheetData sheetId="33694">
        <row r="1">
          <cell r="J1">
            <v>1.7453292519943295E-2</v>
          </cell>
        </row>
      </sheetData>
      <sheetData sheetId="33695" refreshError="1"/>
      <sheetData sheetId="33696" refreshError="1"/>
      <sheetData sheetId="33697">
        <row r="1">
          <cell r="J1">
            <v>1.7453292519943295E-2</v>
          </cell>
        </row>
      </sheetData>
      <sheetData sheetId="33698">
        <row r="1">
          <cell r="J1">
            <v>1.7453292519943295E-2</v>
          </cell>
        </row>
      </sheetData>
      <sheetData sheetId="33699">
        <row r="1">
          <cell r="J1">
            <v>1.7453292519943295E-2</v>
          </cell>
        </row>
      </sheetData>
      <sheetData sheetId="33700" refreshError="1"/>
      <sheetData sheetId="33701"/>
      <sheetData sheetId="33702">
        <row r="1">
          <cell r="J1">
            <v>1.7453292519943295E-2</v>
          </cell>
        </row>
      </sheetData>
      <sheetData sheetId="33703">
        <row r="1">
          <cell r="J1">
            <v>1.7453292519943295E-2</v>
          </cell>
        </row>
      </sheetData>
      <sheetData sheetId="33704">
        <row r="1">
          <cell r="J1">
            <v>1.7453292519943295E-2</v>
          </cell>
        </row>
      </sheetData>
      <sheetData sheetId="33705">
        <row r="1">
          <cell r="J1">
            <v>1.7453292519943295E-2</v>
          </cell>
        </row>
      </sheetData>
      <sheetData sheetId="33706" refreshError="1"/>
      <sheetData sheetId="33707" refreshError="1"/>
      <sheetData sheetId="33708">
        <row r="1">
          <cell r="J1">
            <v>1.7453292519943295E-2</v>
          </cell>
        </row>
      </sheetData>
      <sheetData sheetId="33709">
        <row r="1">
          <cell r="J1">
            <v>1.7453292519943295E-2</v>
          </cell>
        </row>
      </sheetData>
      <sheetData sheetId="33710">
        <row r="1">
          <cell r="J1">
            <v>1.7453292519943295E-2</v>
          </cell>
        </row>
      </sheetData>
      <sheetData sheetId="33711" refreshError="1"/>
      <sheetData sheetId="33712">
        <row r="1">
          <cell r="J1">
            <v>1.7453292519943295E-2</v>
          </cell>
        </row>
      </sheetData>
      <sheetData sheetId="33713">
        <row r="1">
          <cell r="J1">
            <v>1.7453292519943295E-2</v>
          </cell>
        </row>
      </sheetData>
      <sheetData sheetId="33714" refreshError="1"/>
      <sheetData sheetId="33715" refreshError="1"/>
      <sheetData sheetId="33716"/>
      <sheetData sheetId="33717"/>
      <sheetData sheetId="33718"/>
      <sheetData sheetId="33719"/>
      <sheetData sheetId="33720"/>
      <sheetData sheetId="33721"/>
      <sheetData sheetId="33722"/>
      <sheetData sheetId="33723"/>
      <sheetData sheetId="33724"/>
      <sheetData sheetId="33725"/>
      <sheetData sheetId="33726"/>
      <sheetData sheetId="33727"/>
      <sheetData sheetId="33728"/>
      <sheetData sheetId="33729"/>
      <sheetData sheetId="33730">
        <row r="1">
          <cell r="J1">
            <v>1.7453292519943295E-2</v>
          </cell>
        </row>
      </sheetData>
      <sheetData sheetId="33731">
        <row r="1">
          <cell r="J1">
            <v>1.7453292519943295E-2</v>
          </cell>
        </row>
      </sheetData>
      <sheetData sheetId="33732">
        <row r="1">
          <cell r="J1">
            <v>1.7453292519943295E-2</v>
          </cell>
        </row>
      </sheetData>
      <sheetData sheetId="33733"/>
      <sheetData sheetId="33734"/>
      <sheetData sheetId="33735"/>
      <sheetData sheetId="33736">
        <row r="1">
          <cell r="J1">
            <v>1.7453292519943295E-2</v>
          </cell>
        </row>
      </sheetData>
      <sheetData sheetId="33737">
        <row r="1">
          <cell r="J1">
            <v>1.7453292519943295E-2</v>
          </cell>
        </row>
      </sheetData>
      <sheetData sheetId="33738">
        <row r="1">
          <cell r="J1">
            <v>1.7453292519943295E-2</v>
          </cell>
        </row>
      </sheetData>
      <sheetData sheetId="33739">
        <row r="1">
          <cell r="J1">
            <v>1.7453292519943295E-2</v>
          </cell>
        </row>
      </sheetData>
      <sheetData sheetId="33740">
        <row r="1">
          <cell r="J1">
            <v>1.7453292519943295E-2</v>
          </cell>
        </row>
      </sheetData>
      <sheetData sheetId="33741">
        <row r="1">
          <cell r="J1">
            <v>1.7453292519943295E-2</v>
          </cell>
        </row>
      </sheetData>
      <sheetData sheetId="33742">
        <row r="1">
          <cell r="J1">
            <v>1.7453292519943295E-2</v>
          </cell>
        </row>
      </sheetData>
      <sheetData sheetId="33743" refreshError="1"/>
      <sheetData sheetId="33744" refreshError="1"/>
      <sheetData sheetId="33745" refreshError="1"/>
      <sheetData sheetId="33746">
        <row r="1">
          <cell r="J1">
            <v>1.7453292519943295E-2</v>
          </cell>
        </row>
      </sheetData>
      <sheetData sheetId="33747" refreshError="1"/>
      <sheetData sheetId="33748">
        <row r="1">
          <cell r="J1">
            <v>1.7453292519943295E-2</v>
          </cell>
        </row>
      </sheetData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>
        <row r="1">
          <cell r="J1">
            <v>1.7453292519943295E-2</v>
          </cell>
        </row>
      </sheetData>
      <sheetData sheetId="33757"/>
      <sheetData sheetId="33758"/>
      <sheetData sheetId="33759"/>
      <sheetData sheetId="33760"/>
      <sheetData sheetId="33761"/>
      <sheetData sheetId="33762"/>
      <sheetData sheetId="33763"/>
      <sheetData sheetId="33764"/>
      <sheetData sheetId="33765"/>
      <sheetData sheetId="33766"/>
      <sheetData sheetId="33767"/>
      <sheetData sheetId="33768"/>
      <sheetData sheetId="33769"/>
      <sheetData sheetId="33770"/>
      <sheetData sheetId="33771">
        <row r="1">
          <cell r="J1">
            <v>1.7453292519943295E-2</v>
          </cell>
        </row>
      </sheetData>
      <sheetData sheetId="33772">
        <row r="1">
          <cell r="J1">
            <v>1.7453292519943295E-2</v>
          </cell>
        </row>
      </sheetData>
      <sheetData sheetId="33773">
        <row r="1">
          <cell r="J1">
            <v>1.7453292519943295E-2</v>
          </cell>
        </row>
      </sheetData>
      <sheetData sheetId="33774">
        <row r="1">
          <cell r="J1">
            <v>1.7453292519943295E-2</v>
          </cell>
        </row>
      </sheetData>
      <sheetData sheetId="33775"/>
      <sheetData sheetId="33776"/>
      <sheetData sheetId="33777"/>
      <sheetData sheetId="33778" refreshError="1"/>
      <sheetData sheetId="33779" refreshError="1"/>
      <sheetData sheetId="33780" refreshError="1"/>
      <sheetData sheetId="33781">
        <row r="1">
          <cell r="J1">
            <v>1.7453292519943295E-2</v>
          </cell>
        </row>
      </sheetData>
      <sheetData sheetId="33782">
        <row r="1">
          <cell r="J1">
            <v>1.7453292519943295E-2</v>
          </cell>
        </row>
      </sheetData>
      <sheetData sheetId="33783" refreshError="1"/>
      <sheetData sheetId="33784" refreshError="1"/>
      <sheetData sheetId="33785" refreshError="1"/>
      <sheetData sheetId="33786"/>
      <sheetData sheetId="33787"/>
      <sheetData sheetId="33788"/>
      <sheetData sheetId="33789"/>
      <sheetData sheetId="33790"/>
      <sheetData sheetId="33791"/>
      <sheetData sheetId="33792"/>
      <sheetData sheetId="33793"/>
      <sheetData sheetId="33794"/>
      <sheetData sheetId="33795"/>
      <sheetData sheetId="33796"/>
      <sheetData sheetId="33797"/>
      <sheetData sheetId="33798"/>
      <sheetData sheetId="33799"/>
      <sheetData sheetId="33800"/>
      <sheetData sheetId="33801">
        <row r="1">
          <cell r="J1">
            <v>1.7453292519943295E-2</v>
          </cell>
        </row>
      </sheetData>
      <sheetData sheetId="33802">
        <row r="1">
          <cell r="J1">
            <v>1.7453292519943295E-2</v>
          </cell>
        </row>
      </sheetData>
      <sheetData sheetId="33803">
        <row r="1">
          <cell r="J1">
            <v>1.7453292519943295E-2</v>
          </cell>
        </row>
      </sheetData>
      <sheetData sheetId="33804"/>
      <sheetData sheetId="33805"/>
      <sheetData sheetId="33806"/>
      <sheetData sheetId="33807" refreshError="1"/>
      <sheetData sheetId="33808" refreshError="1"/>
      <sheetData sheetId="33809">
        <row r="1">
          <cell r="J1">
            <v>1.7453292519943295E-2</v>
          </cell>
        </row>
      </sheetData>
      <sheetData sheetId="33810">
        <row r="1">
          <cell r="J1">
            <v>1.7453292519943295E-2</v>
          </cell>
        </row>
      </sheetData>
      <sheetData sheetId="33811">
        <row r="1">
          <cell r="J1">
            <v>1.7453292519943295E-2</v>
          </cell>
        </row>
      </sheetData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>
        <row r="1">
          <cell r="J1">
            <v>1.7453292519943295E-2</v>
          </cell>
        </row>
      </sheetData>
      <sheetData sheetId="33818"/>
      <sheetData sheetId="33819"/>
      <sheetData sheetId="33820"/>
      <sheetData sheetId="33821"/>
      <sheetData sheetId="33822"/>
      <sheetData sheetId="33823"/>
      <sheetData sheetId="33824"/>
      <sheetData sheetId="33825"/>
      <sheetData sheetId="33826"/>
      <sheetData sheetId="33827"/>
      <sheetData sheetId="33828"/>
      <sheetData sheetId="33829"/>
      <sheetData sheetId="33830"/>
      <sheetData sheetId="33831"/>
      <sheetData sheetId="33832">
        <row r="1">
          <cell r="J1">
            <v>1.7453292519943295E-2</v>
          </cell>
        </row>
      </sheetData>
      <sheetData sheetId="33833">
        <row r="1">
          <cell r="J1">
            <v>1.7453292519943295E-2</v>
          </cell>
        </row>
      </sheetData>
      <sheetData sheetId="33834">
        <row r="1">
          <cell r="J1">
            <v>1.7453292519943295E-2</v>
          </cell>
        </row>
      </sheetData>
      <sheetData sheetId="33835"/>
      <sheetData sheetId="33836"/>
      <sheetData sheetId="33837"/>
      <sheetData sheetId="33838" refreshError="1"/>
      <sheetData sheetId="33839" refreshError="1"/>
      <sheetData sheetId="33840">
        <row r="1">
          <cell r="J1">
            <v>1.7453292519943295E-2</v>
          </cell>
        </row>
      </sheetData>
      <sheetData sheetId="33841">
        <row r="1">
          <cell r="J1">
            <v>1.7453292519943295E-2</v>
          </cell>
        </row>
      </sheetData>
      <sheetData sheetId="33842">
        <row r="1">
          <cell r="J1">
            <v>1.7453292519943295E-2</v>
          </cell>
        </row>
      </sheetData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>
        <row r="1">
          <cell r="J1">
            <v>1.7453292519943295E-2</v>
          </cell>
        </row>
      </sheetData>
      <sheetData sheetId="33849"/>
      <sheetData sheetId="33850"/>
      <sheetData sheetId="33851"/>
      <sheetData sheetId="33852"/>
      <sheetData sheetId="33853"/>
      <sheetData sheetId="33854"/>
      <sheetData sheetId="33855"/>
      <sheetData sheetId="33856"/>
      <sheetData sheetId="33857"/>
      <sheetData sheetId="33858"/>
      <sheetData sheetId="33859"/>
      <sheetData sheetId="33860"/>
      <sheetData sheetId="33861"/>
      <sheetData sheetId="33862"/>
      <sheetData sheetId="33863">
        <row r="1">
          <cell r="J1">
            <v>1.7453292519943295E-2</v>
          </cell>
        </row>
      </sheetData>
      <sheetData sheetId="33864">
        <row r="1">
          <cell r="J1">
            <v>1.7453292519943295E-2</v>
          </cell>
        </row>
      </sheetData>
      <sheetData sheetId="33865">
        <row r="1">
          <cell r="J1">
            <v>1.7453292519943295E-2</v>
          </cell>
        </row>
      </sheetData>
      <sheetData sheetId="33866"/>
      <sheetData sheetId="33867"/>
      <sheetData sheetId="33868"/>
      <sheetData sheetId="33869" refreshError="1"/>
      <sheetData sheetId="33870" refreshError="1"/>
      <sheetData sheetId="33871">
        <row r="1">
          <cell r="J1">
            <v>1.7453292519943295E-2</v>
          </cell>
        </row>
      </sheetData>
      <sheetData sheetId="33872">
        <row r="1">
          <cell r="J1">
            <v>1.7453292519943295E-2</v>
          </cell>
        </row>
      </sheetData>
      <sheetData sheetId="33873">
        <row r="1">
          <cell r="J1">
            <v>1.7453292519943295E-2</v>
          </cell>
        </row>
      </sheetData>
      <sheetData sheetId="33874" refreshError="1"/>
      <sheetData sheetId="33875" refreshError="1"/>
      <sheetData sheetId="33876" refreshError="1"/>
      <sheetData sheetId="33877"/>
      <sheetData sheetId="33878" refreshError="1"/>
      <sheetData sheetId="33879">
        <row r="1">
          <cell r="J1">
            <v>1.7453292519943295E-2</v>
          </cell>
        </row>
      </sheetData>
      <sheetData sheetId="33880"/>
      <sheetData sheetId="33881"/>
      <sheetData sheetId="33882"/>
      <sheetData sheetId="33883"/>
      <sheetData sheetId="33884"/>
      <sheetData sheetId="33885"/>
      <sheetData sheetId="33886"/>
      <sheetData sheetId="33887"/>
      <sheetData sheetId="33888"/>
      <sheetData sheetId="33889"/>
      <sheetData sheetId="33890"/>
      <sheetData sheetId="33891"/>
      <sheetData sheetId="33892"/>
      <sheetData sheetId="33893"/>
      <sheetData sheetId="33894">
        <row r="1">
          <cell r="J1">
            <v>1.7453292519943295E-2</v>
          </cell>
        </row>
      </sheetData>
      <sheetData sheetId="33895">
        <row r="1">
          <cell r="J1">
            <v>1.7453292519943295E-2</v>
          </cell>
        </row>
      </sheetData>
      <sheetData sheetId="33896">
        <row r="1">
          <cell r="J1">
            <v>1.7453292519943295E-2</v>
          </cell>
        </row>
      </sheetData>
      <sheetData sheetId="33897"/>
      <sheetData sheetId="33898"/>
      <sheetData sheetId="33899"/>
      <sheetData sheetId="33900" refreshError="1"/>
      <sheetData sheetId="33901" refreshError="1"/>
      <sheetData sheetId="33902">
        <row r="1">
          <cell r="J1">
            <v>1.7453292519943295E-2</v>
          </cell>
        </row>
      </sheetData>
      <sheetData sheetId="33903">
        <row r="1">
          <cell r="J1">
            <v>1.7453292519943295E-2</v>
          </cell>
        </row>
      </sheetData>
      <sheetData sheetId="33904">
        <row r="1">
          <cell r="J1">
            <v>1.7453292519943295E-2</v>
          </cell>
        </row>
      </sheetData>
      <sheetData sheetId="33905" refreshError="1"/>
      <sheetData sheetId="33906" refreshError="1"/>
      <sheetData sheetId="33907" refreshError="1"/>
      <sheetData sheetId="33908"/>
      <sheetData sheetId="33909" refreshError="1"/>
      <sheetData sheetId="33910">
        <row r="1">
          <cell r="J1">
            <v>1.7453292519943295E-2</v>
          </cell>
        </row>
      </sheetData>
      <sheetData sheetId="33911"/>
      <sheetData sheetId="33912"/>
      <sheetData sheetId="33913"/>
      <sheetData sheetId="33914"/>
      <sheetData sheetId="33915"/>
      <sheetData sheetId="33916"/>
      <sheetData sheetId="33917"/>
      <sheetData sheetId="33918"/>
      <sheetData sheetId="33919"/>
      <sheetData sheetId="33920"/>
      <sheetData sheetId="33921"/>
      <sheetData sheetId="33922"/>
      <sheetData sheetId="33923"/>
      <sheetData sheetId="33924"/>
      <sheetData sheetId="33925">
        <row r="1">
          <cell r="J1">
            <v>1.7453292519943295E-2</v>
          </cell>
        </row>
      </sheetData>
      <sheetData sheetId="33926">
        <row r="1">
          <cell r="J1">
            <v>1.7453292519943295E-2</v>
          </cell>
        </row>
      </sheetData>
      <sheetData sheetId="33927">
        <row r="1">
          <cell r="J1">
            <v>1.7453292519943295E-2</v>
          </cell>
        </row>
      </sheetData>
      <sheetData sheetId="33928"/>
      <sheetData sheetId="33929"/>
      <sheetData sheetId="33930"/>
      <sheetData sheetId="33931" refreshError="1"/>
      <sheetData sheetId="33932" refreshError="1"/>
      <sheetData sheetId="33933" refreshError="1"/>
      <sheetData sheetId="33934">
        <row r="1">
          <cell r="J1">
            <v>1.7453292519943295E-2</v>
          </cell>
        </row>
      </sheetData>
      <sheetData sheetId="33935">
        <row r="1">
          <cell r="J1">
            <v>1.7453292519943295E-2</v>
          </cell>
        </row>
      </sheetData>
      <sheetData sheetId="33936">
        <row r="1">
          <cell r="J1">
            <v>1.7453292519943295E-2</v>
          </cell>
        </row>
      </sheetData>
      <sheetData sheetId="33937" refreshError="1"/>
      <sheetData sheetId="33938" refreshError="1"/>
      <sheetData sheetId="33939">
        <row r="1">
          <cell r="J1">
            <v>1.7453292519943295E-2</v>
          </cell>
        </row>
      </sheetData>
      <sheetData sheetId="33940">
        <row r="1">
          <cell r="J1">
            <v>1.7453292519943295E-2</v>
          </cell>
        </row>
      </sheetData>
      <sheetData sheetId="33941">
        <row r="1">
          <cell r="J1">
            <v>1.7453292519943295E-2</v>
          </cell>
        </row>
      </sheetData>
      <sheetData sheetId="33942" refreshError="1"/>
      <sheetData sheetId="33943" refreshError="1"/>
      <sheetData sheetId="33944" refreshError="1"/>
      <sheetData sheetId="33945"/>
      <sheetData sheetId="33946" refreshError="1"/>
      <sheetData sheetId="33947"/>
      <sheetData sheetId="33948">
        <row r="1">
          <cell r="J1">
            <v>1.7453292519943295E-2</v>
          </cell>
        </row>
      </sheetData>
      <sheetData sheetId="33949"/>
      <sheetData sheetId="33950"/>
      <sheetData sheetId="33951"/>
      <sheetData sheetId="33952"/>
      <sheetData sheetId="33953"/>
      <sheetData sheetId="33954"/>
      <sheetData sheetId="33955"/>
      <sheetData sheetId="33956"/>
      <sheetData sheetId="33957"/>
      <sheetData sheetId="33958"/>
      <sheetData sheetId="33959"/>
      <sheetData sheetId="33960"/>
      <sheetData sheetId="33961"/>
      <sheetData sheetId="33962"/>
      <sheetData sheetId="33963">
        <row r="1">
          <cell r="J1">
            <v>1.7453292519943295E-2</v>
          </cell>
        </row>
      </sheetData>
      <sheetData sheetId="33964">
        <row r="1">
          <cell r="J1">
            <v>1.7453292519943295E-2</v>
          </cell>
        </row>
      </sheetData>
      <sheetData sheetId="33965">
        <row r="1">
          <cell r="J1">
            <v>1.7453292519943295E-2</v>
          </cell>
        </row>
      </sheetData>
      <sheetData sheetId="33966">
        <row r="1">
          <cell r="J1">
            <v>1.7453292519943295E-2</v>
          </cell>
        </row>
      </sheetData>
      <sheetData sheetId="33967"/>
      <sheetData sheetId="33968"/>
      <sheetData sheetId="33969"/>
      <sheetData sheetId="33970">
        <row r="1">
          <cell r="J1">
            <v>1.7453292519943295E-2</v>
          </cell>
        </row>
      </sheetData>
      <sheetData sheetId="33971" refreshError="1"/>
      <sheetData sheetId="33972" refreshError="1"/>
      <sheetData sheetId="33973" refreshError="1"/>
      <sheetData sheetId="33974">
        <row r="1">
          <cell r="J1">
            <v>1.7453292519943295E-2</v>
          </cell>
        </row>
      </sheetData>
      <sheetData sheetId="33975">
        <row r="1">
          <cell r="J1">
            <v>1.7453292519943295E-2</v>
          </cell>
        </row>
      </sheetData>
      <sheetData sheetId="33976" refreshError="1"/>
      <sheetData sheetId="33977" refreshError="1"/>
      <sheetData sheetId="33978" refreshError="1"/>
      <sheetData sheetId="33979"/>
      <sheetData sheetId="33980"/>
      <sheetData sheetId="33981"/>
      <sheetData sheetId="33982"/>
      <sheetData sheetId="33983"/>
      <sheetData sheetId="33984"/>
      <sheetData sheetId="33985"/>
      <sheetData sheetId="33986"/>
      <sheetData sheetId="33987"/>
      <sheetData sheetId="33988"/>
      <sheetData sheetId="33989"/>
      <sheetData sheetId="33990"/>
      <sheetData sheetId="33991"/>
      <sheetData sheetId="33992"/>
      <sheetData sheetId="33993"/>
      <sheetData sheetId="33994">
        <row r="1">
          <cell r="J1">
            <v>1.7453292519943295E-2</v>
          </cell>
        </row>
      </sheetData>
      <sheetData sheetId="33995">
        <row r="1">
          <cell r="J1">
            <v>1.7453292519943295E-2</v>
          </cell>
        </row>
      </sheetData>
      <sheetData sheetId="33996">
        <row r="1">
          <cell r="J1">
            <v>1.7453292519943295E-2</v>
          </cell>
        </row>
      </sheetData>
      <sheetData sheetId="33997">
        <row r="1">
          <cell r="J1">
            <v>1.7453292519943295E-2</v>
          </cell>
        </row>
      </sheetData>
      <sheetData sheetId="33998"/>
      <sheetData sheetId="33999"/>
      <sheetData sheetId="34000"/>
      <sheetData sheetId="34001" refreshError="1"/>
      <sheetData sheetId="34002" refreshError="1"/>
      <sheetData sheetId="34003">
        <row r="1">
          <cell r="J1">
            <v>1.7453292519943295E-2</v>
          </cell>
        </row>
      </sheetData>
      <sheetData sheetId="34004">
        <row r="1">
          <cell r="J1">
            <v>1.7453292519943295E-2</v>
          </cell>
        </row>
      </sheetData>
      <sheetData sheetId="34005">
        <row r="1">
          <cell r="J1">
            <v>1.7453292519943295E-2</v>
          </cell>
        </row>
      </sheetData>
      <sheetData sheetId="34006" refreshError="1"/>
      <sheetData sheetId="34007" refreshError="1"/>
      <sheetData sheetId="34008" refreshError="1"/>
      <sheetData sheetId="34009"/>
      <sheetData sheetId="34010" refreshError="1"/>
      <sheetData sheetId="34011">
        <row r="1">
          <cell r="J1">
            <v>1.7453292519943295E-2</v>
          </cell>
        </row>
      </sheetData>
      <sheetData sheetId="34012"/>
      <sheetData sheetId="34013"/>
      <sheetData sheetId="34014"/>
      <sheetData sheetId="34015"/>
      <sheetData sheetId="34016"/>
      <sheetData sheetId="34017"/>
      <sheetData sheetId="34018"/>
      <sheetData sheetId="34019"/>
      <sheetData sheetId="34020"/>
      <sheetData sheetId="34021"/>
      <sheetData sheetId="34022"/>
      <sheetData sheetId="34023"/>
      <sheetData sheetId="34024"/>
      <sheetData sheetId="34025"/>
      <sheetData sheetId="34026">
        <row r="1">
          <cell r="J1">
            <v>1.7453292519943295E-2</v>
          </cell>
        </row>
      </sheetData>
      <sheetData sheetId="34027">
        <row r="1">
          <cell r="J1">
            <v>1.7453292519943295E-2</v>
          </cell>
        </row>
      </sheetData>
      <sheetData sheetId="34028">
        <row r="1">
          <cell r="J1">
            <v>1.7453292519943295E-2</v>
          </cell>
        </row>
      </sheetData>
      <sheetData sheetId="34029"/>
      <sheetData sheetId="34030"/>
      <sheetData sheetId="34031"/>
      <sheetData sheetId="34032" refreshError="1"/>
      <sheetData sheetId="34033" refreshError="1"/>
      <sheetData sheetId="34034">
        <row r="1">
          <cell r="J1">
            <v>1.7453292519943295E-2</v>
          </cell>
        </row>
      </sheetData>
      <sheetData sheetId="34035">
        <row r="1">
          <cell r="J1">
            <v>1.7453292519943295E-2</v>
          </cell>
        </row>
      </sheetData>
      <sheetData sheetId="34036" refreshError="1"/>
      <sheetData sheetId="34037"/>
      <sheetData sheetId="34038">
        <row r="1">
          <cell r="J1">
            <v>1.7453292519943295E-2</v>
          </cell>
        </row>
      </sheetData>
      <sheetData sheetId="34039" refreshError="1"/>
      <sheetData sheetId="34040" refreshError="1"/>
      <sheetData sheetId="34041" refreshError="1"/>
      <sheetData sheetId="34042"/>
      <sheetData sheetId="34043"/>
      <sheetData sheetId="34044"/>
      <sheetData sheetId="34045"/>
      <sheetData sheetId="34046"/>
      <sheetData sheetId="34047"/>
      <sheetData sheetId="34048"/>
      <sheetData sheetId="34049"/>
      <sheetData sheetId="34050"/>
      <sheetData sheetId="34051"/>
      <sheetData sheetId="34052"/>
      <sheetData sheetId="34053"/>
      <sheetData sheetId="34054"/>
      <sheetData sheetId="34055"/>
      <sheetData sheetId="34056">
        <row r="1">
          <cell r="J1">
            <v>1.7453292519943295E-2</v>
          </cell>
        </row>
      </sheetData>
      <sheetData sheetId="34057">
        <row r="1">
          <cell r="J1">
            <v>1.7453292519943295E-2</v>
          </cell>
        </row>
      </sheetData>
      <sheetData sheetId="34058">
        <row r="1">
          <cell r="J1">
            <v>1.7453292519943295E-2</v>
          </cell>
        </row>
      </sheetData>
      <sheetData sheetId="34059"/>
      <sheetData sheetId="34060"/>
      <sheetData sheetId="34061"/>
      <sheetData sheetId="34062" refreshError="1"/>
      <sheetData sheetId="34063">
        <row r="1">
          <cell r="J1">
            <v>1.7453292519943295E-2</v>
          </cell>
        </row>
      </sheetData>
      <sheetData sheetId="34064">
        <row r="1">
          <cell r="J1">
            <v>1.7453292519943295E-2</v>
          </cell>
        </row>
      </sheetData>
      <sheetData sheetId="34065">
        <row r="1">
          <cell r="J1">
            <v>1.7453292519943295E-2</v>
          </cell>
        </row>
      </sheetData>
      <sheetData sheetId="34066">
        <row r="1">
          <cell r="J1">
            <v>1.7453292519943295E-2</v>
          </cell>
        </row>
      </sheetData>
      <sheetData sheetId="34067" refreshError="1"/>
      <sheetData sheetId="34068" refreshError="1"/>
      <sheetData sheetId="34069" refreshError="1"/>
      <sheetData sheetId="34070" refreshError="1"/>
      <sheetData sheetId="34071">
        <row r="1">
          <cell r="J1">
            <v>1.7453292519943295E-2</v>
          </cell>
        </row>
      </sheetData>
      <sheetData sheetId="34072">
        <row r="1">
          <cell r="J1">
            <v>1.7453292519943295E-2</v>
          </cell>
        </row>
      </sheetData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>
        <row r="1">
          <cell r="J1">
            <v>1.7453292519943295E-2</v>
          </cell>
        </row>
      </sheetData>
      <sheetData sheetId="34080"/>
      <sheetData sheetId="34081"/>
      <sheetData sheetId="34082"/>
      <sheetData sheetId="34083"/>
      <sheetData sheetId="34084"/>
      <sheetData sheetId="34085"/>
      <sheetData sheetId="34086"/>
      <sheetData sheetId="34087"/>
      <sheetData sheetId="34088"/>
      <sheetData sheetId="34089"/>
      <sheetData sheetId="34090"/>
      <sheetData sheetId="34091"/>
      <sheetData sheetId="34092"/>
      <sheetData sheetId="34093"/>
      <sheetData sheetId="34094">
        <row r="1">
          <cell r="J1">
            <v>1.7453292519943295E-2</v>
          </cell>
        </row>
      </sheetData>
      <sheetData sheetId="34095">
        <row r="1">
          <cell r="J1">
            <v>1.7453292519943295E-2</v>
          </cell>
        </row>
      </sheetData>
      <sheetData sheetId="34096">
        <row r="1">
          <cell r="J1">
            <v>1.7453292519943295E-2</v>
          </cell>
        </row>
      </sheetData>
      <sheetData sheetId="34097">
        <row r="1">
          <cell r="J1">
            <v>1.7453292519943295E-2</v>
          </cell>
        </row>
      </sheetData>
      <sheetData sheetId="34098"/>
      <sheetData sheetId="34099"/>
      <sheetData sheetId="34100"/>
      <sheetData sheetId="34101" refreshError="1"/>
      <sheetData sheetId="34102" refreshError="1"/>
      <sheetData sheetId="34103">
        <row r="1">
          <cell r="J1">
            <v>1.7453292519943295E-2</v>
          </cell>
        </row>
      </sheetData>
      <sheetData sheetId="34104">
        <row r="1">
          <cell r="J1">
            <v>1.7453292519943295E-2</v>
          </cell>
        </row>
      </sheetData>
      <sheetData sheetId="34105">
        <row r="1">
          <cell r="J1">
            <v>1.7453292519943295E-2</v>
          </cell>
        </row>
      </sheetData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>
        <row r="1">
          <cell r="J1">
            <v>1.7453292519943295E-2</v>
          </cell>
        </row>
      </sheetData>
      <sheetData sheetId="34112"/>
      <sheetData sheetId="34113"/>
      <sheetData sheetId="34114"/>
      <sheetData sheetId="34115"/>
      <sheetData sheetId="34116"/>
      <sheetData sheetId="34117"/>
      <sheetData sheetId="34118"/>
      <sheetData sheetId="34119"/>
      <sheetData sheetId="34120"/>
      <sheetData sheetId="34121"/>
      <sheetData sheetId="34122"/>
      <sheetData sheetId="34123"/>
      <sheetData sheetId="34124"/>
      <sheetData sheetId="34125"/>
      <sheetData sheetId="34126">
        <row r="1">
          <cell r="J1">
            <v>1.7453292519943295E-2</v>
          </cell>
        </row>
      </sheetData>
      <sheetData sheetId="34127">
        <row r="1">
          <cell r="J1">
            <v>1.7453292519943295E-2</v>
          </cell>
        </row>
      </sheetData>
      <sheetData sheetId="34128">
        <row r="1">
          <cell r="J1">
            <v>1.7453292519943295E-2</v>
          </cell>
        </row>
      </sheetData>
      <sheetData sheetId="34129"/>
      <sheetData sheetId="34130"/>
      <sheetData sheetId="34131"/>
      <sheetData sheetId="34132" refreshError="1"/>
      <sheetData sheetId="34133" refreshError="1"/>
      <sheetData sheetId="34134">
        <row r="1">
          <cell r="J1">
            <v>1.7453292519943295E-2</v>
          </cell>
        </row>
      </sheetData>
      <sheetData sheetId="34135">
        <row r="1">
          <cell r="J1">
            <v>1.7453292519943295E-2</v>
          </cell>
        </row>
      </sheetData>
      <sheetData sheetId="34136">
        <row r="1">
          <cell r="J1">
            <v>1.7453292519943295E-2</v>
          </cell>
        </row>
      </sheetData>
      <sheetData sheetId="34137" refreshError="1"/>
      <sheetData sheetId="34138" refreshError="1"/>
      <sheetData sheetId="34139" refreshError="1"/>
      <sheetData sheetId="34140"/>
      <sheetData sheetId="34141" refreshError="1"/>
      <sheetData sheetId="34142">
        <row r="1">
          <cell r="J1">
            <v>1.7453292519943295E-2</v>
          </cell>
        </row>
      </sheetData>
      <sheetData sheetId="34143"/>
      <sheetData sheetId="34144"/>
      <sheetData sheetId="34145"/>
      <sheetData sheetId="34146"/>
      <sheetData sheetId="34147"/>
      <sheetData sheetId="34148"/>
      <sheetData sheetId="34149"/>
      <sheetData sheetId="34150"/>
      <sheetData sheetId="34151"/>
      <sheetData sheetId="34152"/>
      <sheetData sheetId="34153"/>
      <sheetData sheetId="34154"/>
      <sheetData sheetId="34155"/>
      <sheetData sheetId="34156"/>
      <sheetData sheetId="34157">
        <row r="1">
          <cell r="J1">
            <v>1.7453292519943295E-2</v>
          </cell>
        </row>
      </sheetData>
      <sheetData sheetId="34158">
        <row r="1">
          <cell r="J1">
            <v>1.7453292519943295E-2</v>
          </cell>
        </row>
      </sheetData>
      <sheetData sheetId="34159">
        <row r="1">
          <cell r="J1">
            <v>1.7453292519943295E-2</v>
          </cell>
        </row>
      </sheetData>
      <sheetData sheetId="34160"/>
      <sheetData sheetId="34161"/>
      <sheetData sheetId="34162"/>
      <sheetData sheetId="34163">
        <row r="1">
          <cell r="J1">
            <v>1.7453292519943295E-2</v>
          </cell>
        </row>
      </sheetData>
      <sheetData sheetId="34164" refreshError="1"/>
      <sheetData sheetId="34165" refreshError="1"/>
      <sheetData sheetId="34166">
        <row r="1">
          <cell r="J1">
            <v>1.7453292519943295E-2</v>
          </cell>
        </row>
      </sheetData>
      <sheetData sheetId="34167">
        <row r="1">
          <cell r="J1">
            <v>1.7453292519943295E-2</v>
          </cell>
        </row>
      </sheetData>
      <sheetData sheetId="34168">
        <row r="1">
          <cell r="J1">
            <v>1.7453292519943295E-2</v>
          </cell>
        </row>
      </sheetData>
      <sheetData sheetId="34169" refreshError="1"/>
      <sheetData sheetId="34170"/>
      <sheetData sheetId="34171">
        <row r="1">
          <cell r="J1">
            <v>1.7453292519943295E-2</v>
          </cell>
        </row>
      </sheetData>
      <sheetData sheetId="34172" refreshError="1"/>
      <sheetData sheetId="34173" refreshError="1"/>
      <sheetData sheetId="34174">
        <row r="1">
          <cell r="J1">
            <v>1.7453292519943295E-2</v>
          </cell>
        </row>
      </sheetData>
      <sheetData sheetId="34175">
        <row r="1">
          <cell r="J1">
            <v>1.7453292519943295E-2</v>
          </cell>
        </row>
      </sheetData>
      <sheetData sheetId="34176">
        <row r="1">
          <cell r="J1">
            <v>1.7453292519943295E-2</v>
          </cell>
        </row>
      </sheetData>
      <sheetData sheetId="34177" refreshError="1"/>
      <sheetData sheetId="34178"/>
      <sheetData sheetId="34179">
        <row r="1">
          <cell r="J1">
            <v>1.7453292519943295E-2</v>
          </cell>
        </row>
      </sheetData>
      <sheetData sheetId="34180">
        <row r="1">
          <cell r="J1">
            <v>1.7453292519943295E-2</v>
          </cell>
        </row>
      </sheetData>
      <sheetData sheetId="34181" refreshError="1"/>
      <sheetData sheetId="34182" refreshError="1"/>
      <sheetData sheetId="34183">
        <row r="1">
          <cell r="J1">
            <v>1.7453292519943295E-2</v>
          </cell>
        </row>
      </sheetData>
      <sheetData sheetId="34184">
        <row r="1">
          <cell r="J1">
            <v>1.7453292519943295E-2</v>
          </cell>
        </row>
      </sheetData>
      <sheetData sheetId="34185" refreshError="1"/>
      <sheetData sheetId="34186"/>
      <sheetData sheetId="34187">
        <row r="1">
          <cell r="J1">
            <v>1.7453292519943295E-2</v>
          </cell>
        </row>
      </sheetData>
      <sheetData sheetId="34188">
        <row r="1">
          <cell r="J1">
            <v>1.7453292519943295E-2</v>
          </cell>
        </row>
      </sheetData>
      <sheetData sheetId="34189" refreshError="1"/>
      <sheetData sheetId="34190" refreshError="1"/>
      <sheetData sheetId="34191">
        <row r="1">
          <cell r="J1">
            <v>1.7453292519943295E-2</v>
          </cell>
        </row>
      </sheetData>
      <sheetData sheetId="34192">
        <row r="1">
          <cell r="J1">
            <v>1.7453292519943295E-2</v>
          </cell>
        </row>
      </sheetData>
      <sheetData sheetId="34193" refreshError="1"/>
      <sheetData sheetId="34194"/>
      <sheetData sheetId="34195">
        <row r="1">
          <cell r="J1">
            <v>1.7453292519943295E-2</v>
          </cell>
        </row>
      </sheetData>
      <sheetData sheetId="34196">
        <row r="1">
          <cell r="J1">
            <v>1.7453292519943295E-2</v>
          </cell>
        </row>
      </sheetData>
      <sheetData sheetId="34197" refreshError="1"/>
      <sheetData sheetId="34198" refreshError="1"/>
      <sheetData sheetId="34199">
        <row r="1">
          <cell r="J1">
            <v>1.7453292519943295E-2</v>
          </cell>
        </row>
      </sheetData>
      <sheetData sheetId="34200">
        <row r="1">
          <cell r="J1">
            <v>1.7453292519943295E-2</v>
          </cell>
        </row>
      </sheetData>
      <sheetData sheetId="34201" refreshError="1"/>
      <sheetData sheetId="34202"/>
      <sheetData sheetId="34203">
        <row r="1">
          <cell r="J1">
            <v>1.7453292519943295E-2</v>
          </cell>
        </row>
      </sheetData>
      <sheetData sheetId="34204" refreshError="1"/>
      <sheetData sheetId="34205" refreshError="1"/>
      <sheetData sheetId="34206">
        <row r="1">
          <cell r="J1">
            <v>1.7453292519943295E-2</v>
          </cell>
        </row>
      </sheetData>
      <sheetData sheetId="34207">
        <row r="1">
          <cell r="J1">
            <v>1.7453292519943295E-2</v>
          </cell>
        </row>
      </sheetData>
      <sheetData sheetId="34208">
        <row r="1">
          <cell r="J1">
            <v>1.7453292519943295E-2</v>
          </cell>
        </row>
      </sheetData>
      <sheetData sheetId="34209" refreshError="1"/>
      <sheetData sheetId="34210"/>
      <sheetData sheetId="34211">
        <row r="1">
          <cell r="J1">
            <v>1.7453292519943295E-2</v>
          </cell>
        </row>
      </sheetData>
      <sheetData sheetId="34212" refreshError="1"/>
      <sheetData sheetId="34213" refreshError="1"/>
      <sheetData sheetId="34214">
        <row r="1">
          <cell r="J1">
            <v>1.7453292519943295E-2</v>
          </cell>
        </row>
      </sheetData>
      <sheetData sheetId="34215">
        <row r="1">
          <cell r="J1">
            <v>1.7453292519943295E-2</v>
          </cell>
        </row>
      </sheetData>
      <sheetData sheetId="34216">
        <row r="1">
          <cell r="J1">
            <v>1.7453292519943295E-2</v>
          </cell>
        </row>
      </sheetData>
      <sheetData sheetId="34217" refreshError="1"/>
      <sheetData sheetId="34218"/>
      <sheetData sheetId="34219">
        <row r="1">
          <cell r="J1">
            <v>1.7453292519943295E-2</v>
          </cell>
        </row>
      </sheetData>
      <sheetData sheetId="34220" refreshError="1"/>
      <sheetData sheetId="34221" refreshError="1"/>
      <sheetData sheetId="34222">
        <row r="1">
          <cell r="J1">
            <v>1.7453292519943295E-2</v>
          </cell>
        </row>
      </sheetData>
      <sheetData sheetId="34223"/>
      <sheetData sheetId="34224"/>
      <sheetData sheetId="34225"/>
      <sheetData sheetId="34226" refreshError="1"/>
      <sheetData sheetId="34227" refreshError="1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 refreshError="1"/>
      <sheetData sheetId="34249" refreshError="1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/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 refreshError="1"/>
      <sheetData sheetId="34271" refreshError="1"/>
      <sheetData sheetId="34272"/>
      <sheetData sheetId="34273"/>
      <sheetData sheetId="34274" refreshError="1"/>
      <sheetData sheetId="34275"/>
      <sheetData sheetId="34276" refreshError="1"/>
      <sheetData sheetId="34277" refreshError="1"/>
      <sheetData sheetId="34278" refreshError="1"/>
      <sheetData sheetId="34279"/>
      <sheetData sheetId="34280" refreshError="1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/>
      <sheetData sheetId="34296"/>
      <sheetData sheetId="34297"/>
      <sheetData sheetId="34298"/>
      <sheetData sheetId="34299"/>
      <sheetData sheetId="34300"/>
      <sheetData sheetId="3430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COV"/>
      <sheetName val="rabill 4"/>
      <sheetName val="Revfmt"/>
      <sheetName val="rabill1"/>
      <sheetName val="rabill2"/>
      <sheetName val="rabill 3"/>
      <sheetName val="350"/>
      <sheetName val="351"/>
      <sheetName val="rabill1 (2)"/>
      <sheetName val="BILL_COV"/>
      <sheetName val="rabill_4"/>
      <sheetName val="rabill_3"/>
      <sheetName val="rabill1_(2)"/>
      <sheetName val="B &amp; C class items "/>
      <sheetName val="Rate analysis"/>
      <sheetName val="SPT vs PHI"/>
      <sheetName val="Estimate for approval"/>
      <sheetName val="A1-Continuous"/>
      <sheetName val="rcc( sub)"/>
      <sheetName val="BILL_COV6"/>
      <sheetName val="rabill_46"/>
      <sheetName val="rabill_36"/>
      <sheetName val="rabill1_(2)6"/>
      <sheetName val="B_&amp;_C_class_items_5"/>
      <sheetName val="Rate_analysis5"/>
      <sheetName val="SPT_vs_PHI5"/>
      <sheetName val="Estimate_for_approval5"/>
      <sheetName val="rcc(_sub)5"/>
      <sheetName val="BILL_COV4"/>
      <sheetName val="rabill_44"/>
      <sheetName val="rabill_34"/>
      <sheetName val="rabill1_(2)4"/>
      <sheetName val="B_&amp;_C_class_items_3"/>
      <sheetName val="Rate_analysis3"/>
      <sheetName val="SPT_vs_PHI3"/>
      <sheetName val="Estimate_for_approval3"/>
      <sheetName val="BILL_COV3"/>
      <sheetName val="rabill_43"/>
      <sheetName val="rabill_33"/>
      <sheetName val="rabill1_(2)3"/>
      <sheetName val="B_&amp;_C_class_items_2"/>
      <sheetName val="Rate_analysis2"/>
      <sheetName val="SPT_vs_PHI2"/>
      <sheetName val="Estimate_for_approval2"/>
      <sheetName val="rcc(_sub)2"/>
      <sheetName val="BILL_COV1"/>
      <sheetName val="rabill_41"/>
      <sheetName val="rabill_31"/>
      <sheetName val="rabill1_(2)1"/>
      <sheetName val="B_&amp;_C_class_items_"/>
      <sheetName val="Rate_analysis"/>
      <sheetName val="SPT_vs_PHI"/>
      <sheetName val="Estimate_for_approval"/>
      <sheetName val="rcc(_sub)"/>
      <sheetName val="BILL_COV2"/>
      <sheetName val="rabill_42"/>
      <sheetName val="rabill_32"/>
      <sheetName val="rabill1_(2)2"/>
      <sheetName val="B_&amp;_C_class_items_1"/>
      <sheetName val="Rate_analysis1"/>
      <sheetName val="SPT_vs_PHI1"/>
      <sheetName val="Estimate_for_approval1"/>
      <sheetName val="rcc(_sub)1"/>
      <sheetName val="rcc(_sub)3"/>
      <sheetName val="BILL_COV5"/>
      <sheetName val="rabill_45"/>
      <sheetName val="rabill_35"/>
      <sheetName val="rabill1_(2)5"/>
      <sheetName val="B_&amp;_C_class_items_4"/>
      <sheetName val="Rate_analysis4"/>
      <sheetName val="SPT_vs_PHI4"/>
      <sheetName val="Estimate_for_approval4"/>
      <sheetName val="rcc(_sub)4"/>
      <sheetName val="ABS Amani"/>
      <sheetName val="HF Blk 1"/>
      <sheetName val="BILL_COV7"/>
      <sheetName val="rabill_47"/>
      <sheetName val="rabill_37"/>
      <sheetName val="rabill1_(2)7"/>
      <sheetName val="B_&amp;_C_class_items_6"/>
      <sheetName val="Rate_analysis6"/>
      <sheetName val="SPT_vs_PHI6"/>
      <sheetName val="Estimate_for_approval6"/>
      <sheetName val="rcc(_sub)6"/>
      <sheetName val="ABS_Amani"/>
      <sheetName val="intr stool brkup"/>
      <sheetName val="Material List "/>
      <sheetName val="Report"/>
      <sheetName val="Boq"/>
      <sheetName val="girder"/>
      <sheetName val="col-reinft1"/>
      <sheetName val="OHT_Abs"/>
      <sheetName val="Design"/>
      <sheetName val="d-safe DELUXE"/>
      <sheetName val="Abstract Sheet"/>
      <sheetName val="MASTER_RATE ANALYSIS"/>
      <sheetName val="Detail In Door Stad"/>
      <sheetName val="156"/>
      <sheetName val="BILL_COV8"/>
      <sheetName val="rabill_48"/>
      <sheetName val="rabill_38"/>
      <sheetName val="rabill1_(2)8"/>
      <sheetName val="B_&amp;_C_class_items_7"/>
      <sheetName val="Rate_analysis7"/>
      <sheetName val="rcc(_sub)7"/>
      <sheetName val="SPT_vs_PHI7"/>
      <sheetName val="Estimate_for_approval7"/>
      <sheetName val="ABS_Amani1"/>
      <sheetName val="HF_Blk_1"/>
      <sheetName val="intr_stool_brkup"/>
      <sheetName val="Material_List_"/>
      <sheetName val="d-safe_DELUXE"/>
      <sheetName val="Abstract_Sheet"/>
      <sheetName val="MASTER_RATE_ANALYSIS"/>
      <sheetName val="Detail_In_Door_Stad"/>
      <sheetName val="BILL_COV11"/>
      <sheetName val="rabill_411"/>
      <sheetName val="rabill_311"/>
      <sheetName val="rabill1_(2)11"/>
      <sheetName val="B_&amp;_C_class_items_10"/>
      <sheetName val="Rate_analysis10"/>
      <sheetName val="rcc(_sub)10"/>
      <sheetName val="SPT_vs_PHI10"/>
      <sheetName val="Estimate_for_approval10"/>
      <sheetName val="ABS_Amani4"/>
      <sheetName val="HF_Blk_13"/>
      <sheetName val="intr_stool_brkup3"/>
      <sheetName val="Material_List_3"/>
      <sheetName val="d-safe_DELUXE3"/>
      <sheetName val="Abstract_Sheet3"/>
      <sheetName val="MASTER_RATE_ANALYSIS3"/>
      <sheetName val="Detail_In_Door_Stad3"/>
      <sheetName val="BILL_COV10"/>
      <sheetName val="rabill_410"/>
      <sheetName val="rabill_310"/>
      <sheetName val="rabill1_(2)10"/>
      <sheetName val="B_&amp;_C_class_items_9"/>
      <sheetName val="Rate_analysis9"/>
      <sheetName val="rcc(_sub)9"/>
      <sheetName val="SPT_vs_PHI9"/>
      <sheetName val="Estimate_for_approval9"/>
      <sheetName val="ABS_Amani3"/>
      <sheetName val="HF_Blk_12"/>
      <sheetName val="intr_stool_brkup2"/>
      <sheetName val="Material_List_2"/>
      <sheetName val="d-safe_DELUXE2"/>
      <sheetName val="Abstract_Sheet2"/>
      <sheetName val="MASTER_RATE_ANALYSIS2"/>
      <sheetName val="Detail_In_Door_Stad2"/>
      <sheetName val="BILL_COV9"/>
      <sheetName val="rabill_49"/>
      <sheetName val="rabill_39"/>
      <sheetName val="rabill1_(2)9"/>
      <sheetName val="B_&amp;_C_class_items_8"/>
      <sheetName val="Rate_analysis8"/>
      <sheetName val="rcc(_sub)8"/>
      <sheetName val="SPT_vs_PHI8"/>
      <sheetName val="Estimate_for_approval8"/>
      <sheetName val="ABS_Amani2"/>
      <sheetName val="HF_Blk_11"/>
      <sheetName val="intr_stool_brkup1"/>
      <sheetName val="Material_List_1"/>
      <sheetName val="d-safe_DELUXE1"/>
      <sheetName val="Abstract_Sheet1"/>
      <sheetName val="MASTER_RATE_ANALYSIS1"/>
      <sheetName val="Detail_In_Door_Stad1"/>
      <sheetName val="India F&amp;S Template"/>
      <sheetName val="India_F&amp;S_Template"/>
      <sheetName val="India_F&amp;S_Template1"/>
      <sheetName val="Day work"/>
      <sheetName val="India_F&amp;S_Template2"/>
      <sheetName val="Day_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 refreshError="1"/>
      <sheetData sheetId="170"/>
      <sheetData sheetId="17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 stool brkup"/>
      <sheetName val="clock base"/>
      <sheetName val="Sheet1"/>
      <sheetName val="var3"/>
      <sheetName val="ag81 var"/>
      <sheetName val="studs"/>
      <sheetName val="ag81 f1 brkup"/>
      <sheetName val="ag81 studs"/>
      <sheetName val="ag50 f11"/>
      <sheetName val="ag50 f4"/>
      <sheetName val="hos dining s"/>
      <sheetName val="HOS dining"/>
      <sheetName val="hos round s"/>
      <sheetName val="HOS round side table"/>
      <sheetName val="var 2"/>
      <sheetName val="fab"/>
      <sheetName val="fabric rev"/>
      <sheetName val="intr stool brkup (2)"/>
      <sheetName val="var1A"/>
      <sheetName val="side tables-brkup"/>
      <sheetName val="boq final"/>
      <sheetName val="base only"/>
      <sheetName val="oil gldng"/>
      <sheetName val="clock base brk"/>
      <sheetName val="clock_base"/>
      <sheetName val="ag81_var"/>
      <sheetName val="ag81_f1_brkup"/>
      <sheetName val="ag81_studs"/>
      <sheetName val="ag50_f11"/>
      <sheetName val="ag50_f4"/>
      <sheetName val="hos_dining_s"/>
      <sheetName val="HOS_dining"/>
      <sheetName val="hos_round_s"/>
      <sheetName val="HOS_round_side_table"/>
      <sheetName val="var_2"/>
      <sheetName val="fabric_rev"/>
      <sheetName val="intr_stool_brkup_(2)"/>
      <sheetName val="intr_stool_brkup"/>
      <sheetName val="side_tables-brkup"/>
      <sheetName val="boq_final"/>
      <sheetName val="base_only"/>
      <sheetName val="oil_gldng"/>
      <sheetName val="clock_base_brk"/>
      <sheetName val="BILL COV"/>
      <sheetName val="vb 9&amp;10"/>
      <sheetName val="SPT vs PHI"/>
      <sheetName val="Rate analysis"/>
      <sheetName val="Estimate for approval"/>
      <sheetName val="col-reinft1"/>
      <sheetName val="clock_base6"/>
      <sheetName val="ag81_var6"/>
      <sheetName val="ag81_f1_brkup6"/>
      <sheetName val="ag81_studs6"/>
      <sheetName val="ag50_f116"/>
      <sheetName val="ag50_f46"/>
      <sheetName val="hos_dining_s6"/>
      <sheetName val="HOS_dining6"/>
      <sheetName val="hos_round_s6"/>
      <sheetName val="HOS_round_side_table6"/>
      <sheetName val="var_26"/>
      <sheetName val="fabric_rev6"/>
      <sheetName val="intr_stool_brkup_(2)6"/>
      <sheetName val="intr_stool_brkup6"/>
      <sheetName val="side_tables-brkup6"/>
      <sheetName val="boq_final6"/>
      <sheetName val="base_only6"/>
      <sheetName val="oil_gldng6"/>
      <sheetName val="clock_base_brk6"/>
      <sheetName val="BILL_COV5"/>
      <sheetName val="vb_9&amp;105"/>
      <sheetName val="SPT_vs_PHI5"/>
      <sheetName val="Rate_analysis5"/>
      <sheetName val="Estimate_for_approval5"/>
      <sheetName val="clock_base4"/>
      <sheetName val="ag81_var4"/>
      <sheetName val="ag81_f1_brkup4"/>
      <sheetName val="ag81_studs4"/>
      <sheetName val="ag50_f114"/>
      <sheetName val="ag50_f44"/>
      <sheetName val="hos_dining_s4"/>
      <sheetName val="HOS_dining4"/>
      <sheetName val="hos_round_s4"/>
      <sheetName val="HOS_round_side_table4"/>
      <sheetName val="var_24"/>
      <sheetName val="fabric_rev4"/>
      <sheetName val="intr_stool_brkup_(2)4"/>
      <sheetName val="intr_stool_brkup4"/>
      <sheetName val="side_tables-brkup4"/>
      <sheetName val="boq_final4"/>
      <sheetName val="base_only4"/>
      <sheetName val="oil_gldng4"/>
      <sheetName val="clock_base_brk4"/>
      <sheetName val="BILL_COV3"/>
      <sheetName val="vb_9&amp;103"/>
      <sheetName val="SPT_vs_PHI3"/>
      <sheetName val="Rate_analysis3"/>
      <sheetName val="Estimate_for_approval3"/>
      <sheetName val="clock_base3"/>
      <sheetName val="ag81_var3"/>
      <sheetName val="ag81_f1_brkup3"/>
      <sheetName val="ag81_studs3"/>
      <sheetName val="ag50_f113"/>
      <sheetName val="ag50_f43"/>
      <sheetName val="hos_dining_s3"/>
      <sheetName val="HOS_dining3"/>
      <sheetName val="hos_round_s3"/>
      <sheetName val="HOS_round_side_table3"/>
      <sheetName val="var_23"/>
      <sheetName val="fabric_rev3"/>
      <sheetName val="intr_stool_brkup_(2)3"/>
      <sheetName val="intr_stool_brkup3"/>
      <sheetName val="side_tables-brkup3"/>
      <sheetName val="boq_final3"/>
      <sheetName val="base_only3"/>
      <sheetName val="oil_gldng3"/>
      <sheetName val="clock_base_brk3"/>
      <sheetName val="BILL_COV2"/>
      <sheetName val="vb_9&amp;102"/>
      <sheetName val="SPT_vs_PHI2"/>
      <sheetName val="Rate_analysis2"/>
      <sheetName val="Estimate_for_approval2"/>
      <sheetName val="clock_base1"/>
      <sheetName val="ag81_var1"/>
      <sheetName val="ag81_f1_brkup1"/>
      <sheetName val="ag81_studs1"/>
      <sheetName val="ag50_f111"/>
      <sheetName val="ag50_f41"/>
      <sheetName val="hos_dining_s1"/>
      <sheetName val="HOS_dining1"/>
      <sheetName val="hos_round_s1"/>
      <sheetName val="HOS_round_side_table1"/>
      <sheetName val="var_21"/>
      <sheetName val="fabric_rev1"/>
      <sheetName val="intr_stool_brkup_(2)1"/>
      <sheetName val="intr_stool_brkup1"/>
      <sheetName val="side_tables-brkup1"/>
      <sheetName val="boq_final1"/>
      <sheetName val="base_only1"/>
      <sheetName val="oil_gldng1"/>
      <sheetName val="clock_base_brk1"/>
      <sheetName val="BILL_COV"/>
      <sheetName val="vb_9&amp;10"/>
      <sheetName val="SPT_vs_PHI"/>
      <sheetName val="Rate_analysis"/>
      <sheetName val="Estimate_for_approval"/>
      <sheetName val="clock_base2"/>
      <sheetName val="ag81_var2"/>
      <sheetName val="ag81_f1_brkup2"/>
      <sheetName val="ag81_studs2"/>
      <sheetName val="ag50_f112"/>
      <sheetName val="ag50_f42"/>
      <sheetName val="hos_dining_s2"/>
      <sheetName val="HOS_dining2"/>
      <sheetName val="hos_round_s2"/>
      <sheetName val="HOS_round_side_table2"/>
      <sheetName val="var_22"/>
      <sheetName val="fabric_rev2"/>
      <sheetName val="intr_stool_brkup_(2)2"/>
      <sheetName val="intr_stool_brkup2"/>
      <sheetName val="side_tables-brkup2"/>
      <sheetName val="boq_final2"/>
      <sheetName val="base_only2"/>
      <sheetName val="oil_gldng2"/>
      <sheetName val="clock_base_brk2"/>
      <sheetName val="BILL_COV1"/>
      <sheetName val="vb_9&amp;101"/>
      <sheetName val="SPT_vs_PHI1"/>
      <sheetName val="Rate_analysis1"/>
      <sheetName val="Estimate_for_approval1"/>
      <sheetName val="clock_base5"/>
      <sheetName val="ag81_var5"/>
      <sheetName val="ag81_f1_brkup5"/>
      <sheetName val="ag81_studs5"/>
      <sheetName val="ag50_f115"/>
      <sheetName val="ag50_f45"/>
      <sheetName val="hos_dining_s5"/>
      <sheetName val="HOS_dining5"/>
      <sheetName val="hos_round_s5"/>
      <sheetName val="HOS_round_side_table5"/>
      <sheetName val="var_25"/>
      <sheetName val="fabric_rev5"/>
      <sheetName val="intr_stool_brkup_(2)5"/>
      <sheetName val="intr_stool_brkup5"/>
      <sheetName val="side_tables-brkup5"/>
      <sheetName val="boq_final5"/>
      <sheetName val="base_only5"/>
      <sheetName val="oil_gldng5"/>
      <sheetName val="clock_base_brk5"/>
      <sheetName val="BILL_COV4"/>
      <sheetName val="vb_9&amp;104"/>
      <sheetName val="SPT_vs_PHI4"/>
      <sheetName val="Rate_analysis4"/>
      <sheetName val="Estimate_for_approval4"/>
      <sheetName val="B &amp; C class items "/>
      <sheetName val="Surface preparation"/>
      <sheetName val="General works"/>
      <sheetName val="Plastering"/>
      <sheetName val="earth works"/>
      <sheetName val="Concrete"/>
      <sheetName val="Shuttering"/>
      <sheetName val="Reinf"/>
      <sheetName val="Masonary"/>
      <sheetName val="Check"/>
      <sheetName val="Maintenance &amp; other codes"/>
      <sheetName val="clock_base7"/>
      <sheetName val="ag81_var7"/>
      <sheetName val="ag81_f1_brkup7"/>
      <sheetName val="ag81_studs7"/>
      <sheetName val="ag50_f117"/>
      <sheetName val="ag50_f47"/>
      <sheetName val="hos_dining_s7"/>
      <sheetName val="HOS_dining7"/>
      <sheetName val="hos_round_s7"/>
      <sheetName val="HOS_round_side_table7"/>
      <sheetName val="var_27"/>
      <sheetName val="fabric_rev7"/>
      <sheetName val="intr_stool_brkup_(2)7"/>
      <sheetName val="intr_stool_brkup7"/>
      <sheetName val="side_tables-brkup7"/>
      <sheetName val="boq_final7"/>
      <sheetName val="base_only7"/>
      <sheetName val="oil_gldng7"/>
      <sheetName val="clock_base_brk7"/>
      <sheetName val="BILL_COV6"/>
      <sheetName val="vb_9&amp;106"/>
      <sheetName val="SPT_vs_PHI6"/>
      <sheetName val="Rate_analysis6"/>
      <sheetName val="Estimate_for_approval6"/>
      <sheetName val="Surface_preparation"/>
      <sheetName val="General_works"/>
      <sheetName val="earth_works"/>
      <sheetName val="Maintenance_&amp;_other_codes"/>
      <sheetName val="B_&amp;_C_class_items_"/>
      <sheetName val="rcc( sub)"/>
      <sheetName val="POWER"/>
      <sheetName val="PROJECT BRIEF_EX_NEW_"/>
      <sheetName val="Plinthbeam"/>
      <sheetName val="BM"/>
      <sheetName val="Data"/>
      <sheetName val="Names"/>
      <sheetName val="BOQ"/>
      <sheetName val="#REF!"/>
      <sheetName val="FitOutConfCentre"/>
      <sheetName val="GYPSUM_PRICING"/>
      <sheetName val="149"/>
      <sheetName val="Démol."/>
      <sheetName val="Ravalement"/>
      <sheetName val="Schedules"/>
      <sheetName val="CTC"/>
      <sheetName val="Main Villa-Walls"/>
      <sheetName val="CERTIFICATE"/>
      <sheetName val="analysis"/>
      <sheetName val="INDIGINEOUS ITEMS "/>
      <sheetName val="Lead"/>
      <sheetName val="Control"/>
      <sheetName val="d-safe DELUXE"/>
      <sheetName val="Abstract Sheet"/>
      <sheetName val="clock_base8"/>
      <sheetName val="ag81_var8"/>
      <sheetName val="ag81_f1_brkup8"/>
      <sheetName val="ag81_studs8"/>
      <sheetName val="ag50_f118"/>
      <sheetName val="ag50_f48"/>
      <sheetName val="hos_dining_s8"/>
      <sheetName val="HOS_dining8"/>
      <sheetName val="hos_round_s8"/>
      <sheetName val="HOS_round_side_table8"/>
      <sheetName val="var_28"/>
      <sheetName val="fabric_rev8"/>
      <sheetName val="intr_stool_brkup_(2)8"/>
      <sheetName val="intr_stool_brkup8"/>
      <sheetName val="side_tables-brkup8"/>
      <sheetName val="boq_final8"/>
      <sheetName val="base_only8"/>
      <sheetName val="oil_gldng8"/>
      <sheetName val="clock_base_brk8"/>
      <sheetName val="BILL_COV7"/>
      <sheetName val="vb_9&amp;107"/>
      <sheetName val="SPT_vs_PHI7"/>
      <sheetName val="Rate_analysis7"/>
      <sheetName val="Estimate_for_approval7"/>
      <sheetName val="B_&amp;_C_class_items_1"/>
      <sheetName val="Surface_preparation1"/>
      <sheetName val="General_works1"/>
      <sheetName val="earth_works1"/>
      <sheetName val="Maintenance_&amp;_other_codes1"/>
      <sheetName val="rcc(_sub)"/>
      <sheetName val="PROJECT_BRIEF_EX_NEW_"/>
      <sheetName val="Démol_"/>
      <sheetName val="Main_Villa-Walls"/>
      <sheetName val="INDIGINEOUS_ITEMS_"/>
      <sheetName val="d-safe_DELUXE"/>
      <sheetName val="Abstract_Sheet"/>
      <sheetName val="clock_base11"/>
      <sheetName val="ag81_var11"/>
      <sheetName val="ag81_f1_brkup11"/>
      <sheetName val="ag81_studs11"/>
      <sheetName val="ag50_f1111"/>
      <sheetName val="ag50_f411"/>
      <sheetName val="hos_dining_s11"/>
      <sheetName val="HOS_dining11"/>
      <sheetName val="hos_round_s11"/>
      <sheetName val="HOS_round_side_table11"/>
      <sheetName val="var_211"/>
      <sheetName val="fabric_rev11"/>
      <sheetName val="intr_stool_brkup_(2)11"/>
      <sheetName val="intr_stool_brkup11"/>
      <sheetName val="side_tables-brkup11"/>
      <sheetName val="boq_final11"/>
      <sheetName val="base_only11"/>
      <sheetName val="oil_gldng11"/>
      <sheetName val="clock_base_brk11"/>
      <sheetName val="BILL_COV10"/>
      <sheetName val="vb_9&amp;1010"/>
      <sheetName val="SPT_vs_PHI10"/>
      <sheetName val="Rate_analysis10"/>
      <sheetName val="Estimate_for_approval10"/>
      <sheetName val="B_&amp;_C_class_items_4"/>
      <sheetName val="Surface_preparation4"/>
      <sheetName val="General_works4"/>
      <sheetName val="earth_works4"/>
      <sheetName val="Maintenance_&amp;_other_codes4"/>
      <sheetName val="rcc(_sub)3"/>
      <sheetName val="PROJECT_BRIEF_EX_NEW_3"/>
      <sheetName val="Démol_3"/>
      <sheetName val="Main_Villa-Walls3"/>
      <sheetName val="INDIGINEOUS_ITEMS_3"/>
      <sheetName val="d-safe_DELUXE3"/>
      <sheetName val="Abstract_Sheet3"/>
      <sheetName val="clock_base10"/>
      <sheetName val="ag81_var10"/>
      <sheetName val="ag81_f1_brkup10"/>
      <sheetName val="ag81_studs10"/>
      <sheetName val="ag50_f1110"/>
      <sheetName val="ag50_f410"/>
      <sheetName val="hos_dining_s10"/>
      <sheetName val="HOS_dining10"/>
      <sheetName val="hos_round_s10"/>
      <sheetName val="HOS_round_side_table10"/>
      <sheetName val="var_210"/>
      <sheetName val="fabric_rev10"/>
      <sheetName val="intr_stool_brkup_(2)10"/>
      <sheetName val="intr_stool_brkup10"/>
      <sheetName val="side_tables-brkup10"/>
      <sheetName val="boq_final10"/>
      <sheetName val="base_only10"/>
      <sheetName val="oil_gldng10"/>
      <sheetName val="clock_base_brk10"/>
      <sheetName val="BILL_COV9"/>
      <sheetName val="vb_9&amp;109"/>
      <sheetName val="SPT_vs_PHI9"/>
      <sheetName val="Rate_analysis9"/>
      <sheetName val="Estimate_for_approval9"/>
      <sheetName val="B_&amp;_C_class_items_3"/>
      <sheetName val="Surface_preparation3"/>
      <sheetName val="General_works3"/>
      <sheetName val="earth_works3"/>
      <sheetName val="Maintenance_&amp;_other_codes3"/>
      <sheetName val="rcc(_sub)2"/>
      <sheetName val="PROJECT_BRIEF_EX_NEW_2"/>
      <sheetName val="Démol_2"/>
      <sheetName val="Main_Villa-Walls2"/>
      <sheetName val="INDIGINEOUS_ITEMS_2"/>
      <sheetName val="d-safe_DELUXE2"/>
      <sheetName val="Abstract_Sheet2"/>
      <sheetName val="clock_base9"/>
      <sheetName val="ag81_var9"/>
      <sheetName val="ag81_f1_brkup9"/>
      <sheetName val="ag81_studs9"/>
      <sheetName val="ag50_f119"/>
      <sheetName val="ag50_f49"/>
      <sheetName val="hos_dining_s9"/>
      <sheetName val="HOS_dining9"/>
      <sheetName val="hos_round_s9"/>
      <sheetName val="HOS_round_side_table9"/>
      <sheetName val="var_29"/>
      <sheetName val="fabric_rev9"/>
      <sheetName val="intr_stool_brkup_(2)9"/>
      <sheetName val="intr_stool_brkup9"/>
      <sheetName val="side_tables-brkup9"/>
      <sheetName val="boq_final9"/>
      <sheetName val="base_only9"/>
      <sheetName val="oil_gldng9"/>
      <sheetName val="clock_base_brk9"/>
      <sheetName val="BILL_COV8"/>
      <sheetName val="vb_9&amp;108"/>
      <sheetName val="SPT_vs_PHI8"/>
      <sheetName val="Rate_analysis8"/>
      <sheetName val="Estimate_for_approval8"/>
      <sheetName val="B_&amp;_C_class_items_2"/>
      <sheetName val="Surface_preparation2"/>
      <sheetName val="General_works2"/>
      <sheetName val="earth_works2"/>
      <sheetName val="Maintenance_&amp;_other_codes2"/>
      <sheetName val="rcc(_sub)1"/>
      <sheetName val="PROJECT_BRIEF_EX_NEW_1"/>
      <sheetName val="Démol_1"/>
      <sheetName val="Main_Villa-Walls1"/>
      <sheetName val="INDIGINEOUS_ITEMS_1"/>
      <sheetName val="d-safe_DELUXE1"/>
      <sheetName val="Abstract_Sheet1"/>
      <sheetName val="dBase"/>
      <sheetName val="B3-B4-B5-B6"/>
      <sheetName val="PRELIM5"/>
      <sheetName val="SS MH"/>
      <sheetName val="SS_MH"/>
      <sheetName val="India F&amp;S Template"/>
      <sheetName val="Day work"/>
      <sheetName val="Testing"/>
    </sheetNames>
    <sheetDataSet>
      <sheetData sheetId="0" refreshError="1">
        <row r="8">
          <cell r="B8" t="str">
            <v>Room AG 08</v>
          </cell>
        </row>
        <row r="9">
          <cell r="A9" t="str">
            <v>I</v>
          </cell>
          <cell r="B9" t="str">
            <v>Interpreter's Stool (similar to side table )</v>
          </cell>
        </row>
        <row r="11">
          <cell r="B11" t="str">
            <v xml:space="preserve">Prorata rate as per Square Side Table (Boq Ref.2/13/C, Room AG 50) </v>
          </cell>
        </row>
        <row r="13">
          <cell r="A13">
            <v>1</v>
          </cell>
          <cell r="B13" t="str">
            <v>Square Side Table</v>
          </cell>
          <cell r="C13">
            <v>0</v>
          </cell>
          <cell r="D13">
            <v>713</v>
          </cell>
        </row>
        <row r="15">
          <cell r="A15">
            <v>2</v>
          </cell>
          <cell r="B15" t="str">
            <v>Addition</v>
          </cell>
        </row>
        <row r="16">
          <cell r="B16" t="str">
            <v>Upholstery Material</v>
          </cell>
          <cell r="C16" t="str">
            <v>sum</v>
          </cell>
          <cell r="D16">
            <v>1.9</v>
          </cell>
        </row>
        <row r="17">
          <cell r="B17" t="str">
            <v>Upholstery labour</v>
          </cell>
          <cell r="C17" t="str">
            <v>0.5MD x RO12.5/day</v>
          </cell>
          <cell r="D17">
            <v>6.25</v>
          </cell>
        </row>
        <row r="18">
          <cell r="B18" t="str">
            <v>Sub total</v>
          </cell>
          <cell r="C18">
            <v>0</v>
          </cell>
          <cell r="D18">
            <v>8.15</v>
          </cell>
        </row>
        <row r="19">
          <cell r="B19" t="str">
            <v>Add 10 % for Overheads</v>
          </cell>
          <cell r="C19">
            <v>0</v>
          </cell>
          <cell r="D19">
            <v>0.81500000000000006</v>
          </cell>
        </row>
        <row r="20">
          <cell r="B20" t="str">
            <v>Sub total</v>
          </cell>
          <cell r="C20">
            <v>0</v>
          </cell>
          <cell r="D20">
            <v>8.9649999999999999</v>
          </cell>
        </row>
        <row r="21">
          <cell r="B21" t="str">
            <v>Add 25% for Oncost &amp; Profit</v>
          </cell>
          <cell r="C21">
            <v>0</v>
          </cell>
          <cell r="D21">
            <v>2.24125</v>
          </cell>
        </row>
        <row r="22">
          <cell r="B22" t="str">
            <v>Total</v>
          </cell>
          <cell r="C22">
            <v>0</v>
          </cell>
          <cell r="D22">
            <v>11.206250000000001</v>
          </cell>
        </row>
        <row r="24">
          <cell r="B24" t="str">
            <v>Fabric</v>
          </cell>
          <cell r="C24" t="str">
            <v>0.65 m x RO 83.9/m</v>
          </cell>
          <cell r="D24">
            <v>54.535000000000004</v>
          </cell>
        </row>
        <row r="25">
          <cell r="B25" t="str">
            <v>Trimmings</v>
          </cell>
          <cell r="C25" t="str">
            <v>1.7 m x RO 3/m</v>
          </cell>
          <cell r="D25">
            <v>5.0999999999999996</v>
          </cell>
        </row>
        <row r="26">
          <cell r="B26" t="str">
            <v>Sum</v>
          </cell>
          <cell r="C26">
            <v>0</v>
          </cell>
          <cell r="D26">
            <v>59.635000000000005</v>
          </cell>
        </row>
        <row r="27">
          <cell r="B27" t="str">
            <v>Add 15% for Oncost &amp; Profit</v>
          </cell>
          <cell r="C27">
            <v>0</v>
          </cell>
          <cell r="D27">
            <v>8.9452499999999997</v>
          </cell>
        </row>
        <row r="28">
          <cell r="B28" t="str">
            <v>Total for Fabric</v>
          </cell>
          <cell r="C28">
            <v>0</v>
          </cell>
          <cell r="D28">
            <v>68.580250000000007</v>
          </cell>
        </row>
        <row r="30">
          <cell r="B30" t="str">
            <v>Net Addition</v>
          </cell>
          <cell r="C30">
            <v>0</v>
          </cell>
          <cell r="D30">
            <v>79.786500000000004</v>
          </cell>
        </row>
        <row r="32">
          <cell r="A32">
            <v>3</v>
          </cell>
          <cell r="B32" t="str">
            <v>Deletion</v>
          </cell>
        </row>
        <row r="34">
          <cell r="B34" t="str">
            <v>24mm Composite Board</v>
          </cell>
          <cell r="C34" t="str">
            <v>0.432sqm x RO8.400</v>
          </cell>
        </row>
        <row r="35">
          <cell r="B35" t="str">
            <v>Balancer Veneer</v>
          </cell>
          <cell r="C35" t="str">
            <v>0.432sqm x RO0.700</v>
          </cell>
        </row>
        <row r="36">
          <cell r="B36" t="str">
            <v>Polishing Material for Table top</v>
          </cell>
          <cell r="C36" t="str">
            <v>0.432sqm x RO4.400</v>
          </cell>
        </row>
        <row r="37">
          <cell r="B37" t="str">
            <v>Polishing Labour</v>
          </cell>
          <cell r="C37" t="str">
            <v>0.2 MD x RO 12.500</v>
          </cell>
        </row>
        <row r="38">
          <cell r="B38" t="str">
            <v>Joinery Labour (Assembly of Table top )</v>
          </cell>
          <cell r="C38" t="str">
            <v>0.5 MD x RO 12.500</v>
          </cell>
        </row>
        <row r="39">
          <cell r="B39" t="str">
            <v>Machining  for Table Top</v>
          </cell>
          <cell r="C39" t="str">
            <v>0.3 Hrs x RO 12.500</v>
          </cell>
        </row>
        <row r="40">
          <cell r="B40" t="str">
            <v>Sub total</v>
          </cell>
        </row>
        <row r="41">
          <cell r="B41" t="str">
            <v>Add 10 % for Overheads</v>
          </cell>
        </row>
        <row r="42">
          <cell r="B42" t="str">
            <v>Sub total</v>
          </cell>
        </row>
        <row r="43">
          <cell r="B43" t="str">
            <v>Add 25% for Oncost &amp; Profit</v>
          </cell>
        </row>
        <row r="44">
          <cell r="B44" t="str">
            <v>Total</v>
          </cell>
        </row>
        <row r="46">
          <cell r="B46" t="str">
            <v>Marquetry at table top</v>
          </cell>
        </row>
        <row r="47">
          <cell r="B47" t="str">
            <v>On costs &amp; Margins @ 15%</v>
          </cell>
        </row>
        <row r="48">
          <cell r="B48" t="str">
            <v>Total for Marquetry</v>
          </cell>
        </row>
        <row r="50">
          <cell r="B50" t="str">
            <v>Net  Deletion</v>
          </cell>
        </row>
        <row r="52">
          <cell r="B52" t="str">
            <v>Interpreter's Stool (1+2-3)</v>
          </cell>
          <cell r="C52">
            <v>0</v>
          </cell>
          <cell r="D52">
            <v>656</v>
          </cell>
        </row>
      </sheetData>
      <sheetData sheetId="1">
        <row r="8">
          <cell r="B8" t="str">
            <v>Room AG 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8">
          <cell r="B8" t="str">
            <v>Room AG 08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8">
          <cell r="B8" t="str">
            <v>Room AG 08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8">
          <cell r="B8" t="str">
            <v>Room AG 08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8">
          <cell r="B8" t="str">
            <v>Room AG 08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8">
          <cell r="B8" t="str">
            <v>Room AG 08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8">
          <cell r="B8" t="str">
            <v>Room AG 08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8">
          <cell r="B8" t="str">
            <v>Room AG 08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>
        <row r="8">
          <cell r="B8" t="str">
            <v>Room AG 08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Footing Blk 1"/>
      <sheetName val="Rft Footing Blk 1"/>
      <sheetName val="Footing Block 2"/>
      <sheetName val="Column Blk 1"/>
      <sheetName val="Col-block 2 "/>
      <sheetName val="Ret wall block 1 "/>
      <sheetName val="Ret wall block 2"/>
      <sheetName val="Waffle Slab block 1"/>
      <sheetName val="UGF Slab Blk 1"/>
      <sheetName val="Slab FF,SF Blk 1"/>
      <sheetName val="Terrace Slab Blk 1"/>
      <sheetName val="Slab FF,SF Blk 2"/>
      <sheetName val="Terrace Slab Blk 2"/>
      <sheetName val="LGF Beam Blk 1"/>
      <sheetName val="UGF Beam Blk 1"/>
      <sheetName val="Beam FF,SF Blk 1"/>
      <sheetName val="Terrace Beam Blk 1"/>
      <sheetName val="UGF Plinth Beam Blk 2"/>
      <sheetName val="Beam FF,SF Blk 2"/>
      <sheetName val="Terrace Beam Blk 2"/>
      <sheetName val="Stair - Block 1 &amp;2"/>
      <sheetName val="Stair - Block 1"/>
      <sheetName val="Lift wall Blk 01"/>
      <sheetName val="Lift Wall Blk 02"/>
      <sheetName val="Beam Shutt Blk 01"/>
      <sheetName val="Sheet4"/>
      <sheetName val="UG sump"/>
      <sheetName val="Swimming pool"/>
      <sheetName val="lintel block 1 &amp;2"/>
      <sheetName val="Sill"/>
      <sheetName val="Nib column"/>
      <sheetName val="Chejja"/>
      <sheetName val="Arch Details"/>
      <sheetName val="intr stool brkup"/>
      <sheetName val="SPT vs PHI"/>
      <sheetName val="BILL COV"/>
    </sheetNames>
    <sheetDataSet>
      <sheetData sheetId="0" refreshError="1"/>
      <sheetData sheetId="1" refreshError="1"/>
      <sheetData sheetId="2">
        <row r="24">
          <cell r="D24">
            <v>0.05</v>
          </cell>
        </row>
      </sheetData>
      <sheetData sheetId="3" refreshError="1"/>
      <sheetData sheetId="4">
        <row r="16">
          <cell r="D16">
            <v>0.04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1">
          <cell r="E11">
            <v>0.02</v>
          </cell>
        </row>
      </sheetData>
      <sheetData sheetId="13" refreshError="1"/>
      <sheetData sheetId="14"/>
      <sheetData sheetId="15" refreshError="1"/>
      <sheetData sheetId="16">
        <row r="22">
          <cell r="D22">
            <v>25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6">
          <cell r="D16">
            <v>84.36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ATE ANALYSIS"/>
      <sheetName val="intr stool brkup"/>
      <sheetName val="SPT vs PHI"/>
      <sheetName val="Column Blk 1"/>
      <sheetName val="Rft Footing Blk 1"/>
      <sheetName val="Beam FF,SF Blk 1"/>
      <sheetName val="Slab FF,SF Blk 2"/>
      <sheetName val="Swimming pool"/>
      <sheetName val="Estimate for approval"/>
      <sheetName val="RA-markate"/>
      <sheetName val="Lift Updated Sheet"/>
      <sheetName val="Abstract - Released"/>
      <sheetName val="Withheld Bills"/>
      <sheetName val="ITD Tracking sheet"/>
      <sheetName val="SIL &amp; SGML Stock Projects"/>
      <sheetName val="SIL &amp; SGML Stock (MockUp)"/>
      <sheetName val="BILL COV"/>
    </sheetNames>
    <sheetDataSet>
      <sheetData sheetId="0">
        <row r="1">
          <cell r="A1" t="str">
            <v>DONGRE ASSOCIATES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GINEOUS ITEMS "/>
      <sheetName val="MASTER_RATE ANALYSIS"/>
      <sheetName val="intr stool brkup"/>
      <sheetName val="Headings"/>
      <sheetName val="PRELIM5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F1a-Pile"/>
      <sheetName val="SUMMARY OPTION"/>
      <sheetName val="IMPORTED EQUIPMENTS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Summary"/>
      <sheetName val=" B1"/>
      <sheetName val="Cost summary"/>
      <sheetName val="RA-markate"/>
      <sheetName val="Data sheet"/>
      <sheetName val="Per Unit"/>
      <sheetName val="1-Internal electrical"/>
      <sheetName val="3. Elemental Summary"/>
      <sheetName val="12a. CFTable"/>
      <sheetName val="Meas.-Hotel Part"/>
      <sheetName val="Lintel"/>
      <sheetName val="CASHFLOWS"/>
      <sheetName val="Names&amp;Cases"/>
      <sheetName val="PRECAST lightconc-II"/>
      <sheetName val="run"/>
      <sheetName val="product prices"/>
      <sheetName val="price"/>
      <sheetName val="07"/>
      <sheetName val="PUMP"/>
      <sheetName val=" B3"/>
      <sheetName val="Budget"/>
      <sheetName val="Design"/>
      <sheetName val="BOQ"/>
      <sheetName val="Break_Up"/>
      <sheetName val="RESULT"/>
      <sheetName val="Pacakges split"/>
      <sheetName val="dlvoid"/>
      <sheetName val="9. Package split - Cost "/>
      <sheetName val="10. &amp; 11. Rate Code &amp; BQ"/>
      <sheetName val="Cashflow projection"/>
      <sheetName val="INDEX"/>
      <sheetName val="AREAS"/>
      <sheetName val="Sheet2"/>
      <sheetName val="PANEL ANNEXURE"/>
      <sheetName val="ELEC_BOQ"/>
      <sheetName val="LIST OF MAKES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final abstract"/>
      <sheetName val="currency"/>
      <sheetName val="Switch costs lookup"/>
      <sheetName val="jobhist"/>
      <sheetName val="Fill this out first..."/>
      <sheetName val="p&amp;m"/>
      <sheetName val="A"/>
      <sheetName val="Approved MTD Proj #'s"/>
      <sheetName val="final estimate"/>
      <sheetName val="Sheet 1"/>
      <sheetName val="STAFFSCHED "/>
      <sheetName val="Codes"/>
      <sheetName val="BOQ "/>
      <sheetName val="재1"/>
      <sheetName val="PA- Consutant "/>
      <sheetName val="INTERIOR"/>
      <sheetName val="Bill 1-BOQ-Civil Works"/>
      <sheetName val="HEAD"/>
      <sheetName val="Site Dev BOQ"/>
      <sheetName val="HT WORKS PART-A"/>
      <sheetName val="MN T.B."/>
      <sheetName val="환율"/>
      <sheetName val="BHANDUP"/>
      <sheetName val="calcul"/>
      <sheetName val="GEN REQ"/>
      <sheetName val="SD and START UP"/>
      <sheetName val="analysis"/>
      <sheetName val="Formwork"/>
      <sheetName val="Door"/>
      <sheetName val="Window"/>
      <sheetName val="PRECAST lightconc_II"/>
      <sheetName val="Rate analysis"/>
      <sheetName val="horizontal"/>
      <sheetName val="Assumptions"/>
      <sheetName val="Summ"/>
      <sheetName val="Fossil_DCF"/>
      <sheetName val="INDIGINEOUS_ITEMS_"/>
      <sheetName val="MN_T_B_"/>
      <sheetName val="final_abstract"/>
      <sheetName val="Switch_costs_lookup"/>
      <sheetName val="Fill_this_out_first___"/>
      <sheetName val="ACAD_Finishes"/>
      <sheetName val="Site_Details"/>
      <sheetName val="Site_Area_Statement"/>
      <sheetName val="SUMMARY_OPTION"/>
      <sheetName val="IMPORTED_EQUIPMENTS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_B1"/>
      <sheetName val="Cost_summary"/>
      <sheetName val="Data_sheet"/>
      <sheetName val="Per_Unit"/>
      <sheetName val="1-Internal_electrical"/>
      <sheetName val="3__Elemental_Summary"/>
      <sheetName val="12a__CFTable"/>
      <sheetName val="Meas_-Hotel_Part"/>
      <sheetName val="MASTER_RATE_ANALYSIS"/>
      <sheetName val="PRECAST_lightconc-II"/>
      <sheetName val="product_prices"/>
      <sheetName val="_B3"/>
      <sheetName val="INDIGINEOUS_ITEMS_1"/>
      <sheetName val="MN_T_B_1"/>
      <sheetName val="final_abstract1"/>
      <sheetName val="Switch_costs_lookup1"/>
      <sheetName val="Fill_this_out_first___1"/>
      <sheetName val="ACAD_Finishes1"/>
      <sheetName val="Site_Details1"/>
      <sheetName val="Site_Area_Statement1"/>
      <sheetName val="SUMMARY_OPTION1"/>
      <sheetName val="IMPORTED_EQUIPMENTS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_B11"/>
      <sheetName val="Cost_summary1"/>
      <sheetName val="Data_sheet1"/>
      <sheetName val="Per_Unit1"/>
      <sheetName val="1-Internal_electrical1"/>
      <sheetName val="3__Elemental_Summary1"/>
      <sheetName val="12a__CFTable1"/>
      <sheetName val="Meas_-Hotel_Part1"/>
      <sheetName val="MASTER_RATE_ANALYSIS1"/>
      <sheetName val="PRECAST_lightconc-II1"/>
      <sheetName val="product_prices1"/>
      <sheetName val="_B31"/>
      <sheetName val="Pacakges_split"/>
      <sheetName val="9__Package_split_-_Cost_"/>
      <sheetName val="10__&amp;_11__Rate_Code_&amp;_BQ"/>
      <sheetName val="Cashflow_projection"/>
      <sheetName val="PANEL_ANNEXURE"/>
      <sheetName val="PCS DATA"/>
      <sheetName val="Costing"/>
      <sheetName val="Major Qty."/>
      <sheetName val="IV-Utility"/>
      <sheetName val="SPT vs PHI"/>
      <sheetName val="A class reconciliation"/>
      <sheetName val="Shuttering consumables"/>
      <sheetName val="Paint"/>
      <sheetName val="Grills"/>
      <sheetName val="B &amp; C class items "/>
      <sheetName val="SOR"/>
      <sheetName val="INDIGINEOUS_ITEMS_2"/>
      <sheetName val="MASTER_RATE_ANALYSIS2"/>
      <sheetName val="intr_stool_brkup"/>
      <sheetName val="ACAD_Finishes2"/>
      <sheetName val="Site_Details2"/>
      <sheetName val="Site_Area_Statement2"/>
      <sheetName val="SUMMARY_OPTION2"/>
      <sheetName val="IMPORTED_EQUIPMENTS2"/>
      <sheetName val="VRV_Install2"/>
      <sheetName val="Cu_Tube_with_insulation_2"/>
      <sheetName val="PVC_PIPE2"/>
      <sheetName val="Nitrile_Ins_for_CHW_Pipe_&amp;_Duc2"/>
      <sheetName val="Fire_Damper2"/>
      <sheetName val="Grill,_Diffuser_Revised2"/>
      <sheetName val="DUCT_INSULATION2"/>
      <sheetName val="Lock_Former_Ducting2"/>
      <sheetName val="Insulated_Flexible_Ducts2"/>
      <sheetName val="_B12"/>
      <sheetName val="Cost_summary2"/>
      <sheetName val="Data_sheet2"/>
      <sheetName val="Per_Unit2"/>
      <sheetName val="1-Internal_electrical2"/>
      <sheetName val="3__Elemental_Summary2"/>
      <sheetName val="12a__CFTable2"/>
      <sheetName val="Meas_-Hotel_Part2"/>
      <sheetName val="PRECAST_lightconc-II2"/>
      <sheetName val="product_prices2"/>
      <sheetName val="_B32"/>
      <sheetName val="Pacakges_split1"/>
      <sheetName val="9__Package_split_-_Cost_1"/>
      <sheetName val="10__&amp;_11__Rate_Code_&amp;_BQ1"/>
      <sheetName val="Cashflow_projection1"/>
      <sheetName val="PANEL_ANNEXURE1"/>
      <sheetName val="LIST_OF_MAKES"/>
      <sheetName val="CFForecast_detail"/>
      <sheetName val="INPUT_SHEET"/>
      <sheetName val="Basement_Budget"/>
      <sheetName val="SCurv_(3)"/>
      <sheetName val="WORK_TABLE"/>
      <sheetName val="final_abstract2"/>
      <sheetName val="Switch_costs_lookup2"/>
      <sheetName val="Fill_this_out_first___2"/>
      <sheetName val="Approved_MTD_Proj_#'s"/>
      <sheetName val="final_estimate"/>
      <sheetName val="Sheet_1"/>
      <sheetName val="STAFFSCHED_"/>
      <sheetName val="BOQ_"/>
      <sheetName val="PA-_Consutant_"/>
      <sheetName val="Bill_1-BOQ-Civil_Works"/>
      <sheetName val="Site_Dev_BOQ"/>
      <sheetName val="HT_WORKS_PART-A"/>
      <sheetName val="MN_T_B_2"/>
      <sheetName val="GEN_REQ"/>
      <sheetName val="SD_and_START_UP"/>
      <sheetName val="PRECAST_lightconc_II"/>
      <sheetName val="Rate_analysis"/>
      <sheetName val="PCS_DATA"/>
      <sheetName val="Major_Qty_"/>
      <sheetName val="SPT_vs_PHI"/>
      <sheetName val="A_class_reconciliation"/>
      <sheetName val="Shuttering_consumables"/>
      <sheetName val="B_&amp;_C_class_items_"/>
      <sheetName val="07016, Master List-Major Minor"/>
      <sheetName val="월선수금"/>
      <sheetName val="RCC,Ret. Wall"/>
      <sheetName val="02"/>
      <sheetName val="03"/>
      <sheetName val="04"/>
      <sheetName val="01"/>
      <sheetName val="Material List "/>
      <sheetName val="Old"/>
      <sheetName val="Introduction"/>
      <sheetName val="Sheet3"/>
      <sheetName val="Operating Statistics"/>
      <sheetName val="#REF"/>
      <sheetName val="Financials"/>
      <sheetName val="Input"/>
      <sheetName val="escon"/>
      <sheetName val="PLANT"/>
      <sheetName val="INSTRUMENT"/>
      <sheetName val="SpecITEM"/>
      <sheetName val="LINE_Sc"/>
      <sheetName val="MOTOR"/>
      <sheetName val="SITE OVERHEADS"/>
      <sheetName val="list"/>
      <sheetName val="Materials "/>
      <sheetName val="Labour"/>
      <sheetName val="MAchinery(R1)"/>
      <sheetName val="PrintManager"/>
      <sheetName val="Assumption"/>
      <sheetName val="hist&amp;proj"/>
      <sheetName val="CivilOld"/>
      <sheetName val="RA BILL"/>
      <sheetName val="Balustrade"/>
      <sheetName val="office"/>
      <sheetName val="Lab"/>
      <sheetName val="ABS_Sec C"/>
      <sheetName val="CONC. &amp; STEEL - PILES"/>
      <sheetName val="WS RA"/>
      <sheetName val="labour coeff"/>
      <sheetName val="B.O.Q 04-05-07"/>
      <sheetName val="BLK2"/>
      <sheetName val="BLK3"/>
      <sheetName val="E &amp; R"/>
      <sheetName val="radar"/>
      <sheetName val="UG"/>
      <sheetName val="Core Data"/>
      <sheetName val="Cement"/>
      <sheetName val="Site facilities"/>
      <sheetName val="Ins &amp; Bonds"/>
      <sheetName val="Clients Requirements"/>
      <sheetName val="concrete"/>
      <sheetName val="beam-reinft-IIInd floor"/>
      <sheetName val="IO List"/>
      <sheetName val="FORM7"/>
      <sheetName val="MAT.8.1"/>
      <sheetName val="BOQ DG BQ PP"/>
      <sheetName val="RA"/>
      <sheetName val="COST"/>
      <sheetName val="dBase"/>
      <sheetName val="Sheet1"/>
      <sheetName val="PPA Summary"/>
      <sheetName val="Voucher"/>
      <sheetName val="Data"/>
      <sheetName val=" "/>
      <sheetName val="A.O.R."/>
      <sheetName val="FitOutConfCentre"/>
      <sheetName val="STOCKWTG"/>
      <sheetName val="Sales &amp; Prod"/>
      <sheetName val="Mat_Cost"/>
      <sheetName val="TBAL9697 -group wise  sdpl"/>
      <sheetName val="pri-com"/>
      <sheetName val="Main-Material"/>
      <sheetName val="Structure Bills Qty"/>
      <sheetName val="S1BOQ"/>
      <sheetName val="costing_ESDV"/>
      <sheetName val="costing_FE"/>
      <sheetName val="costing_Misc"/>
      <sheetName val="costing_MOV"/>
      <sheetName val="costing_Press"/>
      <sheetName val="Cash Flow Working"/>
      <sheetName val="foot-slab reinft"/>
      <sheetName val="key dates"/>
      <sheetName val="Actuals"/>
      <sheetName val="Parameter"/>
      <sheetName val="1_Project_Profile"/>
      <sheetName val="Evaluate"/>
      <sheetName val="BOQ LT"/>
      <sheetName val="Config"/>
      <sheetName val="Break Dw"/>
      <sheetName val="Dimensions"/>
      <sheetName val="crews"/>
      <sheetName val="Lead"/>
      <sheetName val="ETC Plant Cost"/>
      <sheetName val="공사비집계"/>
      <sheetName val="Estimation"/>
      <sheetName val="Fee Rate Summary"/>
      <sheetName val="C23"/>
      <sheetName val="31st_Oct"/>
      <sheetName val="01st_Nov"/>
      <sheetName val="CABLE DATA"/>
      <sheetName val="Basement"/>
      <sheetName val="External HT"/>
      <sheetName val="External LT"/>
      <sheetName val="Assmpn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Meas__Hotel Part"/>
      <sheetName val="Inputs"/>
      <sheetName val="Data Input"/>
      <sheetName val="Ass4"/>
      <sheetName val="DCF"/>
      <sheetName val="Key Ass"/>
      <sheetName val="WORKING boq"/>
      <sheetName val="S3 - Summary"/>
      <sheetName val="Chennai"/>
      <sheetName val="Phasing"/>
      <sheetName val="Shuttering costing-Annex-IV"/>
      <sheetName val="Detail In Door Stad"/>
      <sheetName val="upa"/>
      <sheetName val="Sqn_Abs"/>
      <sheetName val="New33KVSS_E3"/>
      <sheetName val="Prop aug of Ex 33KVSS_E3a"/>
      <sheetName val="Qty SR"/>
      <sheetName val="Model"/>
      <sheetName val="CONSTRUCTION COMPONENT"/>
      <sheetName val="Cover"/>
      <sheetName val="LCS SCHEDULE "/>
      <sheetName val="Eqpmnt Plng"/>
      <sheetName val="Area Statement _ OPTION C"/>
      <sheetName val="activit-graph  "/>
      <sheetName val="Driveway Beams"/>
      <sheetName val="BOQ_Direct_selling cost"/>
      <sheetName val="CAHD"/>
      <sheetName val="ivy G"/>
      <sheetName val="Cheque Receipt"/>
      <sheetName val="RDPL"/>
      <sheetName val="factor sheet"/>
      <sheetName val="Footings"/>
      <sheetName val="Mat.Cost"/>
      <sheetName val="VCH-SLC"/>
      <sheetName val="Supplier"/>
      <sheetName val="BFS"/>
      <sheetName val="Break up Sheet"/>
      <sheetName val="Break_Up (bc)"/>
      <sheetName val="Break_Up (bc1)"/>
      <sheetName val="Break_Up (bc2)"/>
      <sheetName val="MH Compensate-Nov"/>
      <sheetName val="India F&amp;S Template"/>
      <sheetName val="Detail"/>
      <sheetName val="Factor_sheet"/>
      <sheetName val="Estimate for approval"/>
      <sheetName val="BLOCK-A (MEA.SHEET)"/>
      <sheetName val="sheet6"/>
      <sheetName val="Abstract"/>
      <sheetName val="Summery"/>
      <sheetName val="입찰내역 발주처 양식"/>
      <sheetName val="Raw Data"/>
      <sheetName val="입찰내역_발주처_양식"/>
      <sheetName val="Raw_Data"/>
      <sheetName val="입찰내역_발주처_양식1"/>
      <sheetName val="SPT_vs_PHI1"/>
      <sheetName val="Raw_Data1"/>
      <sheetName val="Rate_Analysis1"/>
      <sheetName val="입찰내역_발주처_양식2"/>
      <sheetName val="SPT_vs_PHI2"/>
      <sheetName val="Raw_Data2"/>
      <sheetName val="Rate_Analysis2"/>
      <sheetName val="Cash2"/>
      <sheetName val="Z"/>
      <sheetName val="Setup"/>
      <sheetName val="P-Ins &amp; Bonds"/>
      <sheetName val="BOQELECT"/>
      <sheetName val="Pay_Sep06"/>
      <sheetName val="col-reinft1"/>
      <sheetName val="MORGACTS"/>
      <sheetName val="Exc"/>
      <sheetName val="AoR Finishing"/>
      <sheetName val="Staff Acco."/>
      <sheetName val="Measurment"/>
      <sheetName val="starter"/>
      <sheetName val="RATE.XLS"/>
      <sheetName val="Set"/>
      <sheetName val="Door as per UL-1.6&amp;1.2-18-12-08"/>
      <sheetName val="FORM-16"/>
      <sheetName val="Vind-BtB"/>
      <sheetName val="BLDG4"/>
      <sheetName val="electr_ work CA "/>
      <sheetName val="SPILL OVER"/>
      <sheetName val="Weightage-Sub Sht"/>
      <sheetName val="Basic"/>
      <sheetName val="07016,_Master_List-Major_Minor"/>
      <sheetName val="RCC,Ret__Wall"/>
      <sheetName val="Material_List_"/>
      <sheetName val="Operating_Statistics"/>
      <sheetName val="SITE_OVERHEADS"/>
      <sheetName val="BOQ_LT"/>
      <sheetName val="Break_Dw"/>
      <sheetName val="ETC_Plant_Cost"/>
      <sheetName val="beam-reinft-IIInd_floor"/>
      <sheetName val="Fee_Rate_Summary"/>
      <sheetName val="CABLE_DATA"/>
      <sheetName val="External_HT"/>
      <sheetName val="External_LT"/>
      <sheetName val="TBAL9697_-group_wise__sdpl"/>
      <sheetName val="L12_"/>
      <sheetName val="E_Electrical_(2)"/>
      <sheetName val="Lift_(2)"/>
      <sheetName val="Struc_glazing_&amp;_Alco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Prop_aug_of_Ex_33KVSS_E3a"/>
      <sheetName val="Qty_SR"/>
      <sheetName val="IO_List"/>
      <sheetName val="Structure_Bills_Qty"/>
      <sheetName val="Cash_Flow_Working"/>
      <sheetName val="foot-slab_reinft"/>
      <sheetName val="key_dates"/>
      <sheetName val="Site_facilities"/>
      <sheetName val="Ins_&amp;_Bonds"/>
      <sheetName val="Clients_Requirements"/>
      <sheetName val="Break_Up_(bc)"/>
      <sheetName val="Break_Up_(bc1)"/>
      <sheetName val="Break_Up_(bc2)"/>
      <sheetName val="labour_coeff"/>
      <sheetName val="Sales_&amp;_Prod"/>
      <sheetName val="RA_BILL"/>
      <sheetName val="ABS_Sec_C"/>
      <sheetName val="WS_RA"/>
      <sheetName val="E_&amp;_R"/>
      <sheetName val="MAT_8_1"/>
      <sheetName val="Door_as_per_UL-1_6&amp;1_2-18-12-08"/>
      <sheetName val="BOQ_Direct_selling_cost"/>
      <sheetName val="Detail_In_Door_Stad"/>
      <sheetName val="A_O_R_"/>
      <sheetName val="AoR_Finishing"/>
      <sheetName val="Materials_"/>
      <sheetName val="Staff_Acco_"/>
      <sheetName val="Break_up_Sheet"/>
      <sheetName val="RATE_XLS"/>
      <sheetName val="electr__work_CA_"/>
      <sheetName val="SPILL_OVER"/>
      <sheetName val="Weightage-Sub_Sht"/>
      <sheetName val="Core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INDIGINEOUS ITEMS "/>
      <sheetName val="MASTER_RATE ANALYSIS"/>
      <sheetName val="intr stool brkup"/>
      <sheetName val="Fire Fighting Abs"/>
      <sheetName val="BOQ"/>
      <sheetName val="Cal"/>
      <sheetName val="Data"/>
      <sheetName val="Voucher"/>
      <sheetName val="Booking Form"/>
      <sheetName val="Site Dev BOQ"/>
      <sheetName val="loadcal"/>
      <sheetName val="Material "/>
      <sheetName val="Intro"/>
      <sheetName val="Labour &amp; Plant"/>
      <sheetName val="Balustrade"/>
      <sheetName val="Detail"/>
      <sheetName val="EST-CIVIL"/>
      <sheetName val="CFForecast detail"/>
      <sheetName val="HEAD"/>
      <sheetName val="재1"/>
      <sheetName val="Report"/>
      <sheetName val="Design"/>
      <sheetName val="beam-reinft"/>
      <sheetName val="Break up Sheet"/>
      <sheetName val="Basement Budget"/>
      <sheetName val="analysis"/>
      <sheetName val="fco"/>
      <sheetName val="Erection grider"/>
      <sheetName val="LOCAL RATES"/>
      <sheetName val="concrete"/>
      <sheetName val="Abstract Sheet"/>
      <sheetName val="horizontal"/>
      <sheetName val="Staircase-All Floors"/>
      <sheetName val="IO LIST"/>
      <sheetName val="INPUT SHEET"/>
      <sheetName val="Extra Item"/>
      <sheetName val="RES-PLANNING"/>
      <sheetName val="Outgoing"/>
      <sheetName val="Incoming"/>
      <sheetName val="RA"/>
      <sheetName val="RA-markate"/>
      <sheetName val="GBW"/>
      <sheetName val="Set"/>
      <sheetName val="Macro1"/>
      <sheetName val="DSLP"/>
      <sheetName val="RCC,Ret. Wall"/>
      <sheetName val="PHE"/>
      <sheetName val="girder"/>
      <sheetName val="S &amp; A"/>
      <sheetName val="Base data Security Procedures"/>
      <sheetName val="3"/>
      <sheetName val="Rate Analysis"/>
      <sheetName val="PLANT"/>
      <sheetName val="INSTRUMENT"/>
      <sheetName val="SpecITEM"/>
      <sheetName val="LINE_Sc"/>
      <sheetName val="MOTOR"/>
      <sheetName val="Sheet1"/>
      <sheetName val="FY00Budget info"/>
      <sheetName val="pivot"/>
      <sheetName val="GF Columns"/>
      <sheetName val="월선수금"/>
      <sheetName val="Timesheet"/>
      <sheetName val="INDEX"/>
      <sheetName val="AREAS"/>
      <sheetName val="BLOCK-A (MEA.SHEET)"/>
      <sheetName val="PPA Summary"/>
      <sheetName val="sq ftg detail"/>
      <sheetName val="lookup"/>
      <sheetName val="電気設備表"/>
      <sheetName val="HPL"/>
      <sheetName val="Msht 5F"/>
      <sheetName val="INDIGINEOUS_ITEMS_"/>
      <sheetName val="Booking_Form"/>
      <sheetName val="Site_Dev_BOQ"/>
      <sheetName val="Material_"/>
      <sheetName val="Labour_&amp;_Plant"/>
      <sheetName val="CFForecast_detail"/>
      <sheetName val="Break_up_Sheet"/>
      <sheetName val="Basement_Budget"/>
      <sheetName val="Erection_grider"/>
      <sheetName val="LOCAL_RATES"/>
      <sheetName val="Staircase-All_Floors"/>
      <sheetName val="IO_LIST"/>
      <sheetName val="INPUT_SHEET"/>
      <sheetName val="Extra_Item"/>
      <sheetName val="Abstract_Sheet"/>
      <sheetName val="MASTER_RATE_ANALYSIS"/>
      <sheetName val="Site_Dev_BOQ1"/>
      <sheetName val="INDIGINEOUS_ITEMS_1"/>
      <sheetName val="MASTER_RATE_ANALYSIS1"/>
      <sheetName val="Booking_Form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PRECAST lightconc-II"/>
      <sheetName val="Fin. Assumpt. - Sensitivities"/>
      <sheetName val="CASHFLOWS"/>
      <sheetName val="SUMMARY"/>
      <sheetName val="Sheet2"/>
      <sheetName val="Meas.-Hotel Part"/>
      <sheetName val="RA_markate"/>
      <sheetName val="INDIGINEOUS_ITEMS_2"/>
      <sheetName val="MASTER_RATE_ANALYSIS2"/>
      <sheetName val="intr_stool_brkup"/>
      <sheetName val="Fire_Fighting_Abs"/>
      <sheetName val="Booking_Form2"/>
      <sheetName val="Site_Dev_BOQ2"/>
      <sheetName val="Material_2"/>
      <sheetName val="Labour_&amp;_Plant2"/>
      <sheetName val="CFForecast_detail2"/>
      <sheetName val="Break_up_Sheet2"/>
      <sheetName val="Basement_Budget2"/>
      <sheetName val="Erection_grider2"/>
      <sheetName val="LOCAL_RATES2"/>
      <sheetName val="Abstract_Sheet2"/>
      <sheetName val="Staircase-All_Floors2"/>
      <sheetName val="IO_LIST2"/>
      <sheetName val="INPUT_SHEET2"/>
      <sheetName val="Extra_Item2"/>
      <sheetName val="RCC,Ret__Wall"/>
      <sheetName val="S_&amp;_A"/>
      <sheetName val="Base_data_Security_Procedures"/>
      <sheetName val="Rate_Analysis"/>
      <sheetName val="FY00Budget_info"/>
      <sheetName val="GF_Columns"/>
      <sheetName val="BLOCK-A_(MEA_SHEET)"/>
      <sheetName val="PPA_Summary"/>
      <sheetName val="sq_ftg_detail"/>
      <sheetName val="Msht_5F"/>
      <sheetName val="PRECAST_lightconc-II"/>
      <sheetName val="Fin__Assumpt__-_Sensitivities"/>
      <sheetName val="Ass4"/>
      <sheetName val="DCF"/>
      <sheetName val="Key Ass"/>
      <sheetName val="PRELIM5"/>
      <sheetName val="Material List "/>
      <sheetName val="SOR"/>
      <sheetName val="Sch. Areas"/>
      <sheetName val="2.0 Floor Area Summary"/>
      <sheetName val=" B1"/>
      <sheetName val="jobhist"/>
      <sheetName val="XREF"/>
      <sheetName val="환율"/>
      <sheetName val="BHANDUP"/>
      <sheetName val="electr_ work CA "/>
      <sheetName val="meas-wp"/>
      <sheetName val="Code"/>
      <sheetName val="Fill this out first..."/>
      <sheetName val="LIST OF MAKES"/>
      <sheetName val="X rate"/>
      <sheetName val="Fee Rate Summary"/>
      <sheetName val="CivilOld"/>
      <sheetName val="SPT vs PHI"/>
      <sheetName val="Electrical"/>
      <sheetName val="Sheet14"/>
      <sheetName val="Sheet15"/>
      <sheetName val="Estimation"/>
      <sheetName val="GVL"/>
      <sheetName val="Cost summary"/>
      <sheetName val="Msht-Int-Msht-GF"/>
      <sheetName val="Überblick"/>
      <sheetName val="GN_ST_10"/>
      <sheetName val="Estimate"/>
      <sheetName val="A-General"/>
      <sheetName val="PROG_DATA"/>
      <sheetName val="EST_CIVIL"/>
      <sheetName val="Beam at Ground flr lvl(Steel)"/>
      <sheetName val="Shuttering costing-Annex-IV"/>
      <sheetName val="SB - reinf"/>
      <sheetName val="Format F-8 (T-05)"/>
      <sheetName val="rc01"/>
      <sheetName val="TBAL9697 -group wise  sdpl"/>
      <sheetName val="G.1-AV SYSTEM"/>
      <sheetName val="Basic"/>
      <sheetName val="sheeet7"/>
      <sheetName val="PANEL ANNEXURE"/>
      <sheetName val="ACS(1)"/>
      <sheetName val="FAS-C(4)"/>
      <sheetName val="CCTV(old)"/>
      <sheetName val="협조전"/>
      <sheetName val="Hardware"/>
      <sheetName val="대외공문"/>
      <sheetName val="Internal"/>
      <sheetName val="HDPE-pipe-rates"/>
      <sheetName val="pvc-pipe-rates"/>
      <sheetName val="Booking_Form3"/>
      <sheetName val="Cost_summary"/>
      <sheetName val="p&amp;m"/>
      <sheetName val="factors"/>
      <sheetName val="ABB"/>
      <sheetName val="Current Bill MB r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Words"/>
      <sheetName val="opd"/>
      <sheetName val="SITE OVERHEADS"/>
      <sheetName val="05. BUDGET"/>
      <sheetName val="Cement"/>
      <sheetName val="2gii"/>
      <sheetName val="BLK2"/>
      <sheetName val="BLK3"/>
      <sheetName val="E &amp; R"/>
      <sheetName val="Labour Rate "/>
      <sheetName val="(M+L)"/>
      <sheetName val="radar"/>
      <sheetName val="UG"/>
      <sheetName val="MN T.B."/>
      <sheetName val="SILICATE"/>
      <sheetName val="Bill 3 - Site Works"/>
      <sheetName val="except wiring"/>
      <sheetName val="Pay_Sep06"/>
      <sheetName val="co_5"/>
      <sheetName val="Assumptions"/>
      <sheetName val="CONC. &amp; STEEL - PILES"/>
      <sheetName val="BookingForm jcs"/>
      <sheetName val="M-Book_for_Conc"/>
      <sheetName val="M-Book_for_FW"/>
      <sheetName val="공사비 내역 (가)"/>
      <sheetName val="Fin Sum"/>
      <sheetName val="BFS"/>
      <sheetName val="KALK"/>
      <sheetName val="int. pla."/>
      <sheetName val="final abstract"/>
      <sheetName val="Summ"/>
      <sheetName val="Model"/>
      <sheetName val="RateAnalysis"/>
      <sheetName val="Next Weeks Plan"/>
      <sheetName val="Site facilities"/>
      <sheetName val="Ins &amp; Bonds"/>
      <sheetName val="Clients Requirements"/>
      <sheetName val="labour coeff"/>
      <sheetName val="98Price"/>
      <sheetName val="SP Break Up"/>
      <sheetName val="starter"/>
      <sheetName val="ABBR"/>
      <sheetName val="PRICE COMP"/>
      <sheetName val="sept-plan"/>
      <sheetName val="F1a-Pile"/>
      <sheetName val="Bill 1"/>
      <sheetName val="Bill 2"/>
      <sheetName val="Bill 3"/>
      <sheetName val="Bill 4"/>
      <sheetName val="Bill 5"/>
      <sheetName val="Bill 6"/>
      <sheetName val="Bill 7"/>
      <sheetName val="Data sheet"/>
      <sheetName val="pri-com"/>
      <sheetName val="S1BOQ"/>
      <sheetName val="Demand"/>
      <sheetName val="Occ"/>
      <sheetName val="10. &amp; 11. Rate Code &amp; BQ"/>
      <sheetName val="Riser-1"/>
      <sheetName val="Variables_x"/>
      <sheetName val="System"/>
      <sheetName val="Form 6"/>
      <sheetName val="A"/>
      <sheetName val="Malaysia incl. RET"/>
      <sheetName val="costing_ESDV"/>
      <sheetName val="costing_Misc"/>
      <sheetName val="costing_MOV"/>
      <sheetName val="costing_Press"/>
      <sheetName val="Approved MTD Proj #'s"/>
      <sheetName val="SPILL OVER"/>
      <sheetName val="gen"/>
      <sheetName val="beam-reinft-machine rm"/>
      <sheetName val="Groupings-final"/>
      <sheetName val="Sched"/>
      <sheetName val="Trial"/>
      <sheetName val="FA_Final"/>
      <sheetName val="Lead"/>
      <sheetName val="RCC Rates"/>
      <sheetName val="Project Budget Worksheet"/>
      <sheetName val="AOR"/>
      <sheetName val="A.O.R."/>
      <sheetName val="hist&amp;proj"/>
      <sheetName val="REVENUES &amp; BS"/>
      <sheetName val="Sch-3"/>
      <sheetName val="1st -vpd"/>
      <sheetName val="Tender Summary"/>
      <sheetName val="Labour"/>
      <sheetName val="CONNECT"/>
      <sheetName val="I-BEAM-BASE-SLAB(0-1)"/>
      <sheetName val="I-BEAM-(PLINTH)"/>
      <sheetName val="Main-Material"/>
      <sheetName val="PLAN_FEB97"/>
      <sheetName val="Staff Acco."/>
      <sheetName val="SCHEDULE"/>
      <sheetName val="INPUT (BPL)"/>
      <sheetName val="BLOCK_A _MEA_SHEET_"/>
      <sheetName val="FORM7"/>
      <sheetName val="QS Name"/>
      <sheetName val="PRICE-COMP"/>
      <sheetName val="Equipment List (Process)"/>
      <sheetName val="hdpe weights"/>
      <sheetName val="PVC weights"/>
      <sheetName val="GE"/>
      <sheetName val="Internet"/>
      <sheetName val="beam-reinft-IIInd floor"/>
      <sheetName val="sheet6"/>
      <sheetName val="dBase"/>
      <sheetName val="Builtup Area"/>
      <sheetName val="Field Values"/>
      <sheetName val="Price Comparison"/>
      <sheetName val="Exc"/>
      <sheetName val="RCC"/>
      <sheetName val="BOQ Distribution"/>
      <sheetName val="costing_FE"/>
      <sheetName val="WING - A RAFT (23-08-09)"/>
      <sheetName val="Civil Works"/>
      <sheetName val="CAHD"/>
      <sheetName val="ivy G"/>
      <sheetName val="Cheque Receipt"/>
      <sheetName val="RDPL"/>
      <sheetName val="HWDG"/>
      <sheetName val="dyes"/>
      <sheetName val="Sales &amp; Prod"/>
      <sheetName val="Sheet3"/>
      <sheetName val="UTILITY"/>
      <sheetName val="OHT_Abs"/>
      <sheetName val="BOQ-Civil"/>
      <sheetName val="Cable-data"/>
      <sheetName val="M.S."/>
      <sheetName val="Boiler&amp;TG"/>
      <sheetName val="Block A - BOQ"/>
      <sheetName val="CABLE DATA"/>
      <sheetName val="Sheet3 (2)"/>
      <sheetName val="Basic Rates"/>
      <sheetName val="keyword"/>
      <sheetName val="labour rates"/>
      <sheetName val="collections plan 0401"/>
      <sheetName val="sqn_ldr_3 Unit_2_"/>
      <sheetName val="NEW-PANEL"/>
      <sheetName val="20_002"/>
      <sheetName val="Customize Your Invoice"/>
      <sheetName val="CONSTRUCTION COMPONENT"/>
      <sheetName val="Cat A Change Control"/>
      <sheetName val="Costing"/>
      <sheetName val="Mat_Cost"/>
      <sheetName val="External"/>
      <sheetName val="SUPPLY -Sanitary Fixtures"/>
      <sheetName val="ITEMS FOR CIVIL TENDER"/>
      <sheetName val="Detail In Door Stad"/>
      <sheetName val="Top Sheet-Civil-Revised"/>
      <sheetName val="Material_List_"/>
      <sheetName val="Key_Ass"/>
      <sheetName val="Sch__Areas"/>
      <sheetName val="2_0_Floor_Area_Summary"/>
      <sheetName val="_B1"/>
      <sheetName val="Fill_this_out_first___"/>
      <sheetName val="electr__work_CA_"/>
      <sheetName val="Bill_3_-_Site_Works"/>
      <sheetName val="except_wiring"/>
      <sheetName val="SPT_vs_PHI"/>
      <sheetName val="Meas_-Hotel_Part"/>
      <sheetName val="MN_T_B_"/>
      <sheetName val="E_&amp;_R"/>
      <sheetName val="Labour_Rate_"/>
      <sheetName val="X_rate"/>
      <sheetName val="final_abstract"/>
      <sheetName val="05__BUDGET"/>
      <sheetName val="SITE_OVERHEADS"/>
      <sheetName val="ISSUES"/>
      <sheetName val="pol-60"/>
      <sheetName val="입찰내역 발주처 양식"/>
      <sheetName val="FitOutConfCentre"/>
      <sheetName val="입찰내역_발주처_양식"/>
      <sheetName val="입찰내역_발주처_양식1"/>
      <sheetName val="입찰내역_발주처_양식2"/>
      <sheetName val="INHOUSE REWORK "/>
      <sheetName val="INHOUSE REJECTION"/>
    </sheetNames>
    <sheetDataSet>
      <sheetData sheetId="0">
        <row r="2">
          <cell r="A2" t="str">
            <v>FormTitle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-A (MEA.SHEET)"/>
      <sheetName val="BLOCK_A _MEA_SHEET_"/>
      <sheetName val="Headings"/>
      <sheetName val="INDIGINEOUS ITEMS 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SPT vs PHI"/>
      <sheetName val="Notes"/>
      <sheetName val="IO List"/>
      <sheetName val="Detail"/>
      <sheetName val="FitOutConfCentre"/>
      <sheetName val="Stress Calculation"/>
      <sheetName val="Fill this out first..."/>
      <sheetName val="Summary 0506"/>
      <sheetName val="Summary 0607- 31.MAR"/>
      <sheetName val="149"/>
      <sheetName val="AutoOpen_Stub_Data"/>
      <sheetName val="SPT_vs_PHI"/>
      <sheetName val="Summary_0506"/>
      <sheetName val="Summary_0607-_31_MAR"/>
      <sheetName val="IO_List"/>
      <sheetName val="Stress_Calculation"/>
      <sheetName val="Fill_this_out_first___"/>
      <sheetName val="1.00"/>
      <sheetName val="BLOCK-A (MEA.SHEET)"/>
      <sheetName val="AutoOpen_Stub_Data1"/>
      <sheetName val="SPT_vs_PHI1"/>
      <sheetName val="IO_List1"/>
      <sheetName val="Stress_Calculation1"/>
      <sheetName val="Fill_this_out_first___1"/>
      <sheetName val="Summary_05061"/>
      <sheetName val="Summary_0607-_31_MAR1"/>
      <sheetName val="1_00"/>
      <sheetName val="BLOCK-A_(MEA_SHEET)"/>
      <sheetName val="PCC"/>
      <sheetName val="B &amp; C class items "/>
      <sheetName val="Admin"/>
      <sheetName val="CH Bud"/>
      <sheetName val="HK Bud"/>
      <sheetName val="PEPL Income"/>
      <sheetName val="Tech Bud"/>
      <sheetName val="wdr bldg"/>
      <sheetName val="intr stool brkup"/>
      <sheetName val="COLUMN"/>
      <sheetName val="M.S."/>
      <sheetName val="Pur"/>
      <sheetName val="Civil Boq"/>
      <sheetName val="PRECAST lightconc-II"/>
      <sheetName val="conc-foot-gradeslab"/>
      <sheetName val="Estimate for approval"/>
      <sheetName val="Sheet2"/>
      <sheetName val="Data"/>
      <sheetName val="Lead"/>
      <sheetName val="Base"/>
      <sheetName val="Basement Budget"/>
      <sheetName val="EAW Final Accounts - 99"/>
      <sheetName val="Meas.-Hotel Part"/>
      <sheetName val="New May"/>
      <sheetName val="FORM7"/>
      <sheetName val="Costing"/>
      <sheetName val="INPUT SHEET"/>
      <sheetName val="gen"/>
      <sheetName val="ABP inputs"/>
      <sheetName val="Synergy Sales Budget"/>
      <sheetName val="Voucher"/>
      <sheetName val="factors"/>
      <sheetName val="WORK TABLE"/>
      <sheetName val="SCurv (3)"/>
      <sheetName val="TBAL9697 -group wise  sdpl"/>
      <sheetName val="Intro"/>
      <sheetName val="GN-ST-06(2)(Design Sheet-Ruled)"/>
      <sheetName val="SC-E-02-03"/>
      <sheetName val="TB-JUNE-2003-18.7.03"/>
      <sheetName val="Cashflow projection"/>
      <sheetName val="Deprec."/>
      <sheetName val="Extra Item"/>
      <sheetName val="Detail In Door Stad"/>
      <sheetName val="BLK2"/>
      <sheetName val="BLK3"/>
      <sheetName val="E &amp; R"/>
      <sheetName val="radar"/>
      <sheetName val="UG"/>
      <sheetName val="Inc.St.-Link"/>
      <sheetName val="2gii"/>
      <sheetName val="para"/>
      <sheetName val="kppl pl"/>
      <sheetName val="labour coeff"/>
      <sheetName val="oresreqsum"/>
      <sheetName val="Sheet3"/>
      <sheetName val="Sheet1"/>
      <sheetName val="#REF"/>
      <sheetName val="Assumptions"/>
      <sheetName val="girder"/>
      <sheetName val="InputPO_Del"/>
      <sheetName val="final abstract"/>
      <sheetName val="d-safe DELUXE"/>
      <sheetName val="switch"/>
      <sheetName val="basic-data"/>
      <sheetName val="Break up Sheet"/>
      <sheetName val="Supplier"/>
      <sheetName val="Basic"/>
      <sheetName val="B1"/>
      <sheetName val="Boq"/>
      <sheetName val="Project Details.."/>
      <sheetName val="Rocker"/>
      <sheetName val="PA- Consutant "/>
      <sheetName val="p&amp;m"/>
      <sheetName val="Builtup Area"/>
      <sheetName val="March Analysts"/>
      <sheetName val="Analysis"/>
      <sheetName val="Main-Material"/>
      <sheetName val="RES-PLANNING"/>
      <sheetName val="ORDER BOOKING"/>
      <sheetName val="3. Elemental Summary"/>
      <sheetName val="Desgn(zone I)"/>
      <sheetName val="introduction"/>
      <sheetName val="Rate analysis"/>
      <sheetName val="basdat"/>
      <sheetName val="Pay_Sep06"/>
      <sheetName val="P4-B"/>
      <sheetName val="TASKRSRC (2)"/>
      <sheetName val="TARGET"/>
      <sheetName val="BASELINE"/>
      <sheetName val="Fee Rate Summary"/>
      <sheetName val="CASHFLOWS"/>
      <sheetName val="Summary"/>
      <sheetName val="horizontal"/>
      <sheetName val="concrete"/>
      <sheetName val="beam-reinft-IIInd floor"/>
      <sheetName val="pol-60"/>
      <sheetName val="Door"/>
      <sheetName val="월선수금"/>
      <sheetName val="Material"/>
      <sheetName val="RECAPITULATION"/>
      <sheetName val="RA-markate"/>
      <sheetName val="dummy"/>
      <sheetName val="BOQ_Direct_selling cost"/>
      <sheetName val="Input"/>
      <sheetName val="A-General"/>
      <sheetName val="VIWSCo1"/>
      <sheetName val="LABOUR"/>
      <sheetName val="Staff Acco."/>
      <sheetName val="BOQ (2)"/>
      <sheetName val="factor"/>
      <sheetName val="VCH-SLC"/>
      <sheetName val="07016, Master List-Major Minor"/>
      <sheetName val="GBW"/>
      <sheetName val="Headings"/>
      <sheetName val="WACC Calculation"/>
      <sheetName val="Control"/>
      <sheetName val="currency (2)"/>
      <sheetName val="405"/>
      <sheetName val="427"/>
      <sheetName val="403"/>
      <sheetName val="Basis"/>
      <sheetName val="Ratio"/>
      <sheetName val="S &amp; A"/>
      <sheetName val="calcul"/>
      <sheetName val="Progress"/>
      <sheetName val="Actuals_by_Job"/>
      <sheetName val="Heads_Equiv_QI"/>
      <sheetName val="PT_Heads_SD"/>
      <sheetName val="Month"/>
      <sheetName val="Outlook"/>
      <sheetName val="Macro1"/>
      <sheetName val="Site Dev BOQ"/>
      <sheetName val="MSU"/>
      <sheetName val="MASTER_RATE ANALYSI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WBS"/>
      <sheetName val="currency_(2)"/>
      <sheetName val="Staff_Acco_"/>
      <sheetName val="labour_coeff"/>
      <sheetName val="GN-ST-06(2)(Design_Sheet-Ruled)"/>
      <sheetName val="final_abstract"/>
      <sheetName val="BOQ_(2)"/>
      <sheetName val="Fee_Rate_Summary"/>
      <sheetName val="07016,_Master_List-Major_Minor"/>
      <sheetName val="PRECAST_lightconc-II"/>
      <sheetName val="INPUT_SHEET"/>
      <sheetName val="Site_Dev_BOQ"/>
      <sheetName val="WACC_Calculation"/>
      <sheetName val="Citrix"/>
      <sheetName val="Makro1"/>
      <sheetName val="공장별판관비배부"/>
      <sheetName val="India F&amp;S Template"/>
      <sheetName val="FT-05-02IsoBOM"/>
      <sheetName val="A"/>
      <sheetName val="Materials Cost(PCC)"/>
      <sheetName val="list"/>
      <sheetName val="DSLP"/>
      <sheetName val="Vcap1500"/>
      <sheetName val="dlvoid"/>
      <sheetName val="key dates"/>
      <sheetName val="Actuals"/>
      <sheetName val="Material "/>
      <sheetName val="Codes"/>
      <sheetName val="Labour &amp; Plant"/>
      <sheetName val="STAFFSCHED "/>
      <sheetName val="Assumption Inputs"/>
      <sheetName val="3cd Annexure"/>
      <sheetName val="Administrative Prices"/>
      <sheetName val="Debits as on 12.04.08"/>
      <sheetName val="Block A - BOQ"/>
      <sheetName val="Assmpns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PS Rate Working"/>
      <sheetName val="CIVIL Str vise"/>
      <sheetName val="JCR sEP 06 IDC WORKINGS"/>
      <sheetName val="Linked Lead"/>
      <sheetName val="upa"/>
      <sheetName val="Option 159"/>
      <sheetName val="Interpretations (incl piling)"/>
      <sheetName val="Dem"/>
      <sheetName val="PCS DATA"/>
      <sheetName val="CABLERET"/>
      <sheetName val="loadcal"/>
      <sheetName val="Cashflow"/>
      <sheetName val="Process"/>
      <sheetName val="hyperstatic-3"/>
      <sheetName val="ABP_inputs"/>
      <sheetName val="Synergy_Sales_Budget"/>
      <sheetName val="WORK_TABLE"/>
      <sheetName val="SCurv_(3)"/>
      <sheetName val="TBAL9697_-group_wise__sdpl"/>
      <sheetName val="Cashflow_projection"/>
      <sheetName val="Deprec_"/>
      <sheetName val="TB-JUNE-2003-18_7_03"/>
      <sheetName val="Extra_Item"/>
      <sheetName val="E_&amp;_R"/>
      <sheetName val="Detail_In_Door_Stad"/>
      <sheetName val="Inc_St_-Link"/>
      <sheetName val="kppl_pl"/>
      <sheetName val="d-safe_DELUXE"/>
      <sheetName val="Break_up_Sheet"/>
      <sheetName val="Project_Details__"/>
      <sheetName val="ORDER_BOOKING"/>
      <sheetName val="3__Elemental_Summary"/>
      <sheetName val="TASKRSRC_(2)"/>
      <sheetName val="PA-_Consutant_"/>
      <sheetName val="Desgn(zone_I)"/>
      <sheetName val="Rate_analysis"/>
      <sheetName val="beam-reinft-IIInd_floor"/>
      <sheetName val="Materials_Cost(PCC)"/>
      <sheetName val="BOQ_Direct_selling_cost"/>
      <sheetName val="key_dates"/>
      <sheetName val="M_S_"/>
      <sheetName val="Material_"/>
      <sheetName val="Labour_&amp;_Plant"/>
      <sheetName val="Assumption_Inputs"/>
      <sheetName val="STAFFSCHED_"/>
      <sheetName val="Administrative_Prices"/>
      <sheetName val="Debits_as_on_12_04_08"/>
      <sheetName val="Block_A_-_BOQ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Civil_Boq"/>
      <sheetName val="3cd_Annexure"/>
      <sheetName val="Linked_Lead"/>
      <sheetName val="ABP_inputs1"/>
      <sheetName val="Synergy_Sales_Budget1"/>
      <sheetName val="WORK_TABLE1"/>
      <sheetName val="SCurv_(3)1"/>
      <sheetName val="TBAL9697_-group_wise__sdpl1"/>
      <sheetName val="GN-ST-06(2)(Design_Sheet-Ruled1"/>
      <sheetName val="Cashflow_projection1"/>
      <sheetName val="Deprec_1"/>
      <sheetName val="TB-JUNE-2003-18_7_031"/>
      <sheetName val="Extra_Item1"/>
      <sheetName val="E_&amp;_R1"/>
      <sheetName val="Detail_In_Door_Stad1"/>
      <sheetName val="INPUT_SHEET1"/>
      <sheetName val="Inc_St_-Link1"/>
      <sheetName val="kppl_pl1"/>
      <sheetName val="PRECAST_lightconc-II1"/>
      <sheetName val="labour_coeff1"/>
      <sheetName val="BLOCK-A_(MEA_SHEET)1"/>
      <sheetName val="final_abstract1"/>
      <sheetName val="d-safe_DELUXE1"/>
      <sheetName val="Break_up_Sheet1"/>
      <sheetName val="Project_Details__1"/>
      <sheetName val="ORDER_BOOKING1"/>
      <sheetName val="3__Elemental_Summary1"/>
      <sheetName val="TASKRSRC_(2)1"/>
      <sheetName val="PA-_Consutant_1"/>
      <sheetName val="Desgn(zone_I)1"/>
      <sheetName val="Rate_analysis1"/>
      <sheetName val="beam-reinft-IIInd_floor1"/>
      <sheetName val="Fee_Rate_Summary1"/>
      <sheetName val="Materials_Cost(PCC)1"/>
      <sheetName val="BOQ_Direct_selling_cost1"/>
      <sheetName val="key_dates1"/>
      <sheetName val="M_S_1"/>
      <sheetName val="Material_1"/>
      <sheetName val="Labour_&amp;_Plant1"/>
      <sheetName val="Assumption_Inputs1"/>
      <sheetName val="STAFFSCHED_1"/>
      <sheetName val="Administrative_Prices1"/>
      <sheetName val="Debits_as_on_12_04_081"/>
      <sheetName val="Block_A_-_BOQ1"/>
      <sheetName val="Site_Dev_BOQ1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Civil_Boq1"/>
      <sheetName val="3cd_Annexure1"/>
      <sheetName val="Linked_Lead1"/>
      <sheetName val="AutoOpen_Stub_Data2"/>
      <sheetName val="IO_List2"/>
      <sheetName val="Stress_Calculation2"/>
      <sheetName val="Fill_this_out_first___2"/>
      <sheetName val="ABP_inputs2"/>
      <sheetName val="Synergy_Sales_Budget2"/>
      <sheetName val="WORK_TABLE2"/>
      <sheetName val="SCurv_(3)2"/>
      <sheetName val="TBAL9697_-group_wise__sdpl2"/>
      <sheetName val="GN-ST-06(2)(Design_Sheet-Ruled2"/>
      <sheetName val="Cashflow_projection2"/>
      <sheetName val="Deprec_2"/>
      <sheetName val="TB-JUNE-2003-18_7_032"/>
      <sheetName val="Extra_Item2"/>
      <sheetName val="E_&amp;_R2"/>
      <sheetName val="Detail_In_Door_Stad2"/>
      <sheetName val="INPUT_SHEET2"/>
      <sheetName val="Inc_St_-Link2"/>
      <sheetName val="kppl_pl2"/>
      <sheetName val="PRECAST_lightconc-II2"/>
      <sheetName val="labour_coeff2"/>
      <sheetName val="BLOCK-A_(MEA_SHEET)2"/>
      <sheetName val="final_abstract2"/>
      <sheetName val="SPT_vs_PHI2"/>
      <sheetName val="d-safe_DELUXE2"/>
      <sheetName val="Break_up_Sheet2"/>
      <sheetName val="Project_Details__2"/>
      <sheetName val="ORDER_BOOKING2"/>
      <sheetName val="3__Elemental_Summary2"/>
      <sheetName val="TASKRSRC_(2)2"/>
      <sheetName val="PA-_Consutant_2"/>
      <sheetName val="Desgn(zone_I)2"/>
      <sheetName val="Rate_analysis2"/>
      <sheetName val="beam-reinft-IIInd_floor2"/>
      <sheetName val="Fee_Rate_Summary2"/>
      <sheetName val="Materials_Cost(PCC)2"/>
      <sheetName val="BOQ_Direct_selling_cost2"/>
      <sheetName val="key_dates2"/>
      <sheetName val="M_S_2"/>
      <sheetName val="Material_2"/>
      <sheetName val="Labour_&amp;_Plant2"/>
      <sheetName val="Assumption_Inputs2"/>
      <sheetName val="STAFFSCHED_2"/>
      <sheetName val="Administrative_Prices2"/>
      <sheetName val="Debits_as_on_12_04_082"/>
      <sheetName val="Block_A_-_BOQ2"/>
      <sheetName val="Site_Dev_BOQ2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Civil_Boq2"/>
      <sheetName val="3cd_Annexure2"/>
      <sheetName val="Linked_Lead2"/>
      <sheetName val="AutoOpen_Stub_Data3"/>
      <sheetName val="IO_List3"/>
      <sheetName val="Stress_Calculation3"/>
      <sheetName val="Fill_this_out_first___3"/>
      <sheetName val="ABP_inputs3"/>
      <sheetName val="Synergy_Sales_Budget3"/>
      <sheetName val="WORK_TABLE3"/>
      <sheetName val="SCurv_(3)3"/>
      <sheetName val="TBAL9697_-group_wise__sdpl3"/>
      <sheetName val="GN-ST-06(2)(Design_Sheet-Ruled3"/>
      <sheetName val="Cashflow_projection3"/>
      <sheetName val="Deprec_3"/>
      <sheetName val="TB-JUNE-2003-18_7_033"/>
      <sheetName val="Extra_Item3"/>
      <sheetName val="E_&amp;_R3"/>
      <sheetName val="Detail_In_Door_Stad3"/>
      <sheetName val="INPUT_SHEET3"/>
      <sheetName val="Inc_St_-Link3"/>
      <sheetName val="kppl_pl3"/>
      <sheetName val="PRECAST_lightconc-II3"/>
      <sheetName val="labour_coeff3"/>
      <sheetName val="BLOCK-A_(MEA_SHEET)3"/>
      <sheetName val="final_abstract3"/>
      <sheetName val="SPT_vs_PHI3"/>
      <sheetName val="d-safe_DELUXE3"/>
      <sheetName val="Break_up_Sheet3"/>
      <sheetName val="Project_Details__3"/>
      <sheetName val="ORDER_BOOKING3"/>
      <sheetName val="3__Elemental_Summary3"/>
      <sheetName val="TASKRSRC_(2)3"/>
      <sheetName val="PA-_Consutant_3"/>
      <sheetName val="Desgn(zone_I)3"/>
      <sheetName val="Rate_analysis3"/>
      <sheetName val="beam-reinft-IIInd_floor3"/>
      <sheetName val="Fee_Rate_Summary3"/>
      <sheetName val="Materials_Cost(PCC)3"/>
      <sheetName val="BOQ_Direct_selling_cost3"/>
      <sheetName val="key_dates3"/>
      <sheetName val="M_S_3"/>
      <sheetName val="Material_3"/>
      <sheetName val="Labour_&amp;_Plant3"/>
      <sheetName val="Assumption_Inputs3"/>
      <sheetName val="STAFFSCHED_3"/>
      <sheetName val="Administrative_Prices3"/>
      <sheetName val="Debits_as_on_12_04_083"/>
      <sheetName val="Block_A_-_BOQ3"/>
      <sheetName val="Site_Dev_BOQ3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Civil_Boq3"/>
      <sheetName val="3cd_Annexure3"/>
      <sheetName val="Linked_Lead3"/>
      <sheetName val="AutoOpen_Stub_Data4"/>
      <sheetName val="IO_List4"/>
      <sheetName val="Stress_Calculation4"/>
      <sheetName val="Fill_this_out_first___4"/>
      <sheetName val="ABP_inputs4"/>
      <sheetName val="Synergy_Sales_Budget4"/>
      <sheetName val="WORK_TABLE4"/>
      <sheetName val="SCurv_(3)4"/>
      <sheetName val="TBAL9697_-group_wise__sdpl4"/>
      <sheetName val="GN-ST-06(2)(Design_Sheet-Ruled4"/>
      <sheetName val="Cashflow_projection4"/>
      <sheetName val="Deprec_4"/>
      <sheetName val="TB-JUNE-2003-18_7_034"/>
      <sheetName val="Extra_Item4"/>
      <sheetName val="E_&amp;_R4"/>
      <sheetName val="Detail_In_Door_Stad4"/>
      <sheetName val="INPUT_SHEET4"/>
      <sheetName val="Inc_St_-Link4"/>
      <sheetName val="kppl_pl4"/>
      <sheetName val="PRECAST_lightconc-II4"/>
      <sheetName val="labour_coeff4"/>
      <sheetName val="BLOCK-A_(MEA_SHEET)4"/>
      <sheetName val="final_abstract4"/>
      <sheetName val="SPT_vs_PHI4"/>
      <sheetName val="d-safe_DELUXE4"/>
      <sheetName val="Break_up_Sheet4"/>
      <sheetName val="Project_Details__4"/>
      <sheetName val="ORDER_BOOKING4"/>
      <sheetName val="3__Elemental_Summary4"/>
      <sheetName val="TASKRSRC_(2)4"/>
      <sheetName val="PA-_Consutant_4"/>
      <sheetName val="Desgn(zone_I)4"/>
      <sheetName val="Rate_analysis4"/>
      <sheetName val="beam-reinft-IIInd_floor4"/>
      <sheetName val="Fee_Rate_Summary4"/>
      <sheetName val="Materials_Cost(PCC)4"/>
      <sheetName val="BOQ_Direct_selling_cost4"/>
      <sheetName val="key_dates4"/>
      <sheetName val="M_S_4"/>
      <sheetName val="Material_4"/>
      <sheetName val="Labour_&amp;_Plant4"/>
      <sheetName val="Assumption_Inputs4"/>
      <sheetName val="STAFFSCHED_4"/>
      <sheetName val="Administrative_Prices4"/>
      <sheetName val="Debits_as_on_12_04_084"/>
      <sheetName val="Block_A_-_BOQ4"/>
      <sheetName val="Site_Dev_BOQ4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Civil_Boq4"/>
      <sheetName val="3cd_Annexure4"/>
      <sheetName val="Linked_Lead4"/>
      <sheetName val="AutoOpen_Stub_Data5"/>
      <sheetName val="IO_List5"/>
      <sheetName val="Stress_Calculation5"/>
      <sheetName val="Fill_this_out_first___5"/>
      <sheetName val="ABP_inputs5"/>
      <sheetName val="Synergy_Sales_Budget5"/>
      <sheetName val="WORK_TABLE5"/>
      <sheetName val="SCurv_(3)5"/>
      <sheetName val="RATIOS"/>
      <sheetName val="TBAL9697_-group_wise__sdpl5"/>
      <sheetName val="GN-ST-06(2)(Design_Sheet-Ruled5"/>
      <sheetName val="Cashflow_projection5"/>
      <sheetName val="Deprec_5"/>
      <sheetName val="TB-JUNE-2003-18_7_035"/>
      <sheetName val="Extra_Item5"/>
      <sheetName val="E_&amp;_R5"/>
      <sheetName val="Detail_In_Door_Stad5"/>
      <sheetName val="INPUT_SHEET5"/>
      <sheetName val="Inc_St_-Link5"/>
      <sheetName val="kppl_pl5"/>
      <sheetName val="PRECAST_lightconc-II5"/>
      <sheetName val="labour_coeff5"/>
      <sheetName val="BLOCK-A_(MEA_SHEET)5"/>
      <sheetName val="final_abstract5"/>
      <sheetName val="SPT_vs_PHI5"/>
      <sheetName val="d-safe_DELUXE5"/>
      <sheetName val="Break_up_Sheet5"/>
      <sheetName val="Project_Details__5"/>
      <sheetName val="ORDER_BOOKING5"/>
      <sheetName val="3__Elemental_Summary5"/>
      <sheetName val="TASKRSRC_(2)5"/>
      <sheetName val="PA-_Consutant_5"/>
      <sheetName val="Desgn(zone_I)5"/>
      <sheetName val="Rate_analysis5"/>
      <sheetName val="beam-reinft-IIInd_floor5"/>
      <sheetName val="Fee_Rate_Summary5"/>
      <sheetName val="Materials_Cost(PCC)5"/>
      <sheetName val="BOQ_Direct_selling_cost5"/>
      <sheetName val="key_dates5"/>
      <sheetName val="M_S_5"/>
      <sheetName val="Material_5"/>
      <sheetName val="Labour_&amp;_Plant5"/>
      <sheetName val="Assumption_Inputs5"/>
      <sheetName val="STAFFSCHED_5"/>
      <sheetName val="Administrative_Prices5"/>
      <sheetName val="Debits_as_on_12_04_085"/>
      <sheetName val="Block_A_-_BOQ5"/>
      <sheetName val="Site_Dev_BOQ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Civil_Boq5"/>
      <sheetName val="3cd_Annexure5"/>
      <sheetName val="Linked_Lead5"/>
      <sheetName val="AutoOpen_Stub_Data6"/>
      <sheetName val="IO_List6"/>
      <sheetName val="Stress_Calculation6"/>
      <sheetName val="Fill_this_out_first___6"/>
      <sheetName val="ABP_inputs6"/>
      <sheetName val="Synergy_Sales_Budget6"/>
      <sheetName val="WORK_TABLE6"/>
      <sheetName val="SCurv_(3)6"/>
      <sheetName val="TBAL9697_-group_wise__sdpl6"/>
      <sheetName val="GN-ST-06(2)(Design_Sheet-Ruled6"/>
      <sheetName val="Cashflow_projection6"/>
      <sheetName val="Deprec_6"/>
      <sheetName val="TB-JUNE-2003-18_7_036"/>
      <sheetName val="Extra_Item6"/>
      <sheetName val="E_&amp;_R6"/>
      <sheetName val="Detail_In_Door_Stad6"/>
      <sheetName val="INPUT_SHEET6"/>
      <sheetName val="Inc_St_-Link6"/>
      <sheetName val="kppl_pl6"/>
      <sheetName val="PRECAST_lightconc-II6"/>
      <sheetName val="labour_coeff6"/>
      <sheetName val="BLOCK-A_(MEA_SHEET)6"/>
      <sheetName val="final_abstract6"/>
      <sheetName val="SPT_vs_PHI6"/>
      <sheetName val="d-safe_DELUXE6"/>
      <sheetName val="Break_up_Sheet6"/>
      <sheetName val="Project_Details__6"/>
      <sheetName val="ORDER_BOOKING6"/>
      <sheetName val="3__Elemental_Summary6"/>
      <sheetName val="TASKRSRC_(2)6"/>
      <sheetName val="PA-_Consutant_6"/>
      <sheetName val="Desgn(zone_I)6"/>
      <sheetName val="Rate_analysis6"/>
      <sheetName val="beam-reinft-IIInd_floor6"/>
      <sheetName val="Fee_Rate_Summary6"/>
      <sheetName val="Materials_Cost(PCC)6"/>
      <sheetName val="BOQ_Direct_selling_cost6"/>
      <sheetName val="key_dates6"/>
      <sheetName val="M_S_6"/>
      <sheetName val="Material_6"/>
      <sheetName val="Labour_&amp;_Plant6"/>
      <sheetName val="Assumption_Inputs6"/>
      <sheetName val="STAFFSCHED_6"/>
      <sheetName val="Administrative_Prices6"/>
      <sheetName val="Debits_as_on_12_04_086"/>
      <sheetName val="Block_A_-_BOQ6"/>
      <sheetName val="Site_Dev_BOQ6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Civil_Boq6"/>
      <sheetName val="3cd_Annexure6"/>
      <sheetName val="Linked_Lead6"/>
      <sheetName val="MORGACTS"/>
      <sheetName val="jobhist"/>
      <sheetName val="Break_Up (bc)"/>
      <sheetName val="Break_Up (bc1)"/>
      <sheetName val="Break_Up (bc2)"/>
      <sheetName val="98Price"/>
      <sheetName val="Detail 1A"/>
      <sheetName val="Rate"/>
      <sheetName val="BOQ-Part1"/>
      <sheetName val="Project Budget Worksheet"/>
      <sheetName val="budget"/>
      <sheetName val="Abstract"/>
      <sheetName val="RA_markate"/>
      <sheetName val="MG"/>
      <sheetName val="P&amp;L-BDMC"/>
      <sheetName val="Occ, Other Rev, Exp, Dispo"/>
      <sheetName val="DetEst"/>
      <sheetName val="Pay_Sep"/>
      <sheetName val="9. Package split - Cost "/>
      <sheetName val="Basic Rates"/>
      <sheetName val="grid"/>
      <sheetName val="col-reinft1"/>
      <sheetName val="office"/>
      <sheetName val="Lab"/>
      <sheetName val="CABLE DATA"/>
      <sheetName val="Cable-data"/>
      <sheetName val="Ave.wtd.rates"/>
      <sheetName val="ANNX - I ( a )"/>
      <sheetName val="Flooring"/>
      <sheetName val="Ceilings"/>
      <sheetName val="ACAD Finishes"/>
      <sheetName val="Measurements"/>
      <sheetName val="Chair"/>
      <sheetName val="Doors"/>
      <sheetName val="Estimate"/>
      <sheetName val="Tables"/>
      <sheetName val="Site Details"/>
      <sheetName val="Legend"/>
      <sheetName val="Materials Cost"/>
      <sheetName val="Sheet7"/>
      <sheetName val="Legal Risk Analysis"/>
      <sheetName val="sept-plan"/>
      <sheetName val="water prop."/>
      <sheetName val="한계원가"/>
      <sheetName val="LIST OF MAKES"/>
      <sheetName val="cubes_M20"/>
      <sheetName val="Boq - Flats"/>
      <sheetName val="Bill 3 - Site Works"/>
      <sheetName val="Form 6"/>
      <sheetName val="3MLKQ"/>
      <sheetName val="Indices"/>
      <sheetName val="JAPANESE ACCM"/>
      <sheetName val="INDIAN GUEST HOUSE"/>
      <sheetName val="ANPARA-SITE "/>
      <sheetName val="TBEAM"/>
      <sheetName val="Sheet18"/>
      <sheetName val="S1BOQ"/>
      <sheetName val="Parameter"/>
      <sheetName val="Report"/>
      <sheetName val="Construction"/>
      <sheetName val="Prodn Report"/>
      <sheetName val="num-word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Tender Summary"/>
      <sheetName val="Cover"/>
      <sheetName val="pt-cw"/>
      <sheetName val="Estimate Abstract"/>
      <sheetName val="Structure Bills Qty"/>
      <sheetName val="AutoOpen_Stub_Data7"/>
      <sheetName val="SPT_vs_PHI7"/>
      <sheetName val="IO_List7"/>
      <sheetName val="Stress_Calculation7"/>
      <sheetName val="Fill_this_out_first___7"/>
      <sheetName val="Summary_05067"/>
      <sheetName val="Summary_0607-_31_MAR7"/>
      <sheetName val="1_006"/>
      <sheetName val="B_&amp;_C_class_items_5"/>
      <sheetName val="CH_Bud5"/>
      <sheetName val="HK_Bud5"/>
      <sheetName val="PEPL_Income5"/>
      <sheetName val="Tech_Bud5"/>
      <sheetName val="wdr_bldg5"/>
      <sheetName val="intr_stool_brkup5"/>
      <sheetName val="Estimate_for_approval5"/>
      <sheetName val="Estimate_Abstract5"/>
      <sheetName val="Summary_05065"/>
      <sheetName val="Summary_0607-_31_MAR5"/>
      <sheetName val="1_004"/>
      <sheetName val="B_&amp;_C_class_items_3"/>
      <sheetName val="CH_Bud3"/>
      <sheetName val="HK_Bud3"/>
      <sheetName val="PEPL_Income3"/>
      <sheetName val="Tech_Bud3"/>
      <sheetName val="wdr_bldg3"/>
      <sheetName val="intr_stool_brkup3"/>
      <sheetName val="Estimate_for_approval3"/>
      <sheetName val="Estimate_Abstract3"/>
      <sheetName val="Summary_05064"/>
      <sheetName val="Summary_0607-_31_MAR4"/>
      <sheetName val="1_003"/>
      <sheetName val="B_&amp;_C_class_items_2"/>
      <sheetName val="CH_Bud2"/>
      <sheetName val="HK_Bud2"/>
      <sheetName val="PEPL_Income2"/>
      <sheetName val="Tech_Bud2"/>
      <sheetName val="wdr_bldg2"/>
      <sheetName val="intr_stool_brkup2"/>
      <sheetName val="Estimate_for_approval2"/>
      <sheetName val="Estimate_Abstract2"/>
      <sheetName val="Structure_Bills_Qty2"/>
      <sheetName val="Summary_05062"/>
      <sheetName val="Summary_0607-_31_MAR2"/>
      <sheetName val="1_001"/>
      <sheetName val="B_&amp;_C_class_items_"/>
      <sheetName val="CH_Bud"/>
      <sheetName val="HK_Bud"/>
      <sheetName val="PEPL_Income"/>
      <sheetName val="Tech_Bud"/>
      <sheetName val="wdr_bldg"/>
      <sheetName val="intr_stool_brkup"/>
      <sheetName val="Estimate_for_approval"/>
      <sheetName val="Estimate_Abstract"/>
      <sheetName val="Structure_Bills_Qty"/>
      <sheetName val="Summary_05063"/>
      <sheetName val="Summary_0607-_31_MAR3"/>
      <sheetName val="1_002"/>
      <sheetName val="B_&amp;_C_class_items_1"/>
      <sheetName val="CH_Bud1"/>
      <sheetName val="HK_Bud1"/>
      <sheetName val="PEPL_Income1"/>
      <sheetName val="Tech_Bud1"/>
      <sheetName val="wdr_bldg1"/>
      <sheetName val="intr_stool_brkup1"/>
      <sheetName val="Estimate_for_approval1"/>
      <sheetName val="Estimate_Abstract1"/>
      <sheetName val="Structure_Bills_Qty1"/>
      <sheetName val="Structure_Bills_Qty3"/>
      <sheetName val="Summary_05066"/>
      <sheetName val="Summary_0607-_31_MAR6"/>
      <sheetName val="1_005"/>
      <sheetName val="B_&amp;_C_class_items_4"/>
      <sheetName val="CH_Bud4"/>
      <sheetName val="HK_Bud4"/>
      <sheetName val="PEPL_Income4"/>
      <sheetName val="Tech_Bud4"/>
      <sheetName val="wdr_bldg4"/>
      <sheetName val="intr_stool_brkup4"/>
      <sheetName val="Estimate_for_approval4"/>
      <sheetName val="Estimate_Abstract4"/>
      <sheetName val="Structure_Bills_Qty4"/>
      <sheetName val="Structure_Bills_Qty5"/>
      <sheetName val="Column Blk 1"/>
      <sheetName val="Rft Footing Blk 1"/>
      <sheetName val="Beam FF,SF Blk 1"/>
      <sheetName val="Swimming pool"/>
      <sheetName val="1.01 (a)"/>
      <sheetName val="A6"/>
      <sheetName val="AutoOpen_Stub_Data8"/>
      <sheetName val="SPT_vs_PHI8"/>
      <sheetName val="IO_List8"/>
      <sheetName val="Stress_Calculation8"/>
      <sheetName val="Fill_this_out_first___8"/>
      <sheetName val="Summary_05068"/>
      <sheetName val="Summary_0607-_31_MAR8"/>
      <sheetName val="1_007"/>
      <sheetName val="BLOCK-A_(MEA_SHEET)7"/>
      <sheetName val="B_&amp;_C_class_items_6"/>
      <sheetName val="CH_Bud6"/>
      <sheetName val="HK_Bud6"/>
      <sheetName val="PEPL_Income6"/>
      <sheetName val="Tech_Bud6"/>
      <sheetName val="wdr_bldg6"/>
      <sheetName val="intr_stool_brkup6"/>
      <sheetName val="Estimate_for_approval6"/>
      <sheetName val="Estimate_Abstract6"/>
      <sheetName val="Structure_Bills_Qty6"/>
      <sheetName val="Basement_Budget"/>
      <sheetName val="Column_Blk_1"/>
      <sheetName val="Rft_Footing_Blk_1"/>
      <sheetName val="Beam_FF,SF_Blk_1"/>
      <sheetName val="Swimming_pool"/>
      <sheetName val="Elect."/>
      <sheetName val="PACK (B)"/>
      <sheetName val="CPA_EQP"/>
      <sheetName val="BILL COV"/>
      <sheetName val="beam-reinft-machine rm"/>
      <sheetName val="Sec 5"/>
      <sheetName val="Sec 6"/>
      <sheetName val="Sec 7"/>
      <sheetName val="Sec 1"/>
      <sheetName val="Measurment"/>
      <sheetName val="Staff_Acco_1"/>
      <sheetName val="currency_(2)1"/>
      <sheetName val="BOQ_(2)1"/>
      <sheetName val="07016,_Master_List-Major_Minor1"/>
      <sheetName val="S_&amp;_A"/>
      <sheetName val="WACC_Calculation1"/>
      <sheetName val="MASTER_RATE_ANALYSIS"/>
      <sheetName val="India_F&amp;S_Template"/>
      <sheetName val="Staff_Acco_2"/>
      <sheetName val="currency_(2)2"/>
      <sheetName val="BOQ_(2)2"/>
      <sheetName val="07016,_Master_List-Major_Minor2"/>
      <sheetName val="Basement_Budget1"/>
      <sheetName val="S_&amp;_A1"/>
      <sheetName val="WACC_Calculation2"/>
      <sheetName val="MASTER_RATE_ANALYSIS1"/>
      <sheetName val="India_F&amp;S_Template1"/>
      <sheetName val="MA"/>
      <sheetName val="Variables"/>
      <sheetName val="Staff_Acco_3"/>
      <sheetName val="currency_(2)3"/>
      <sheetName val="BOQ_(2)3"/>
      <sheetName val="07016,_Master_List-Major_Minor3"/>
      <sheetName val="Basement_Budget2"/>
      <sheetName val="S_&amp;_A2"/>
      <sheetName val="WACC_Calculation3"/>
      <sheetName val="MASTER_RATE_ANALYSIS2"/>
      <sheetName val="India_F&amp;S_Template2"/>
      <sheetName val="Staff_Acco_4"/>
      <sheetName val="currency_(2)4"/>
      <sheetName val="BOQ_(2)4"/>
      <sheetName val="07016,_Master_List-Major_Minor4"/>
      <sheetName val="Basement_Budget3"/>
      <sheetName val="S_&amp;_A3"/>
      <sheetName val="WACC_Calculation4"/>
      <sheetName val="MASTER_RATE_ANALYSIS3"/>
      <sheetName val="India_F&amp;S_Template3"/>
      <sheetName val="Sec_5"/>
      <sheetName val="Sec_6"/>
      <sheetName val="Sec_7"/>
      <sheetName val="Sec_1"/>
      <sheetName val="Form_6"/>
      <sheetName val="sheeet7"/>
      <sheetName val="BQLIST"/>
      <sheetName val="Timesheet"/>
      <sheetName val="220 11  BS "/>
      <sheetName val="EAW_Final_Accounts_-_99"/>
      <sheetName val="Meas_-Hotel_Part"/>
      <sheetName val="New_May"/>
      <sheetName val="Builtup_Area"/>
      <sheetName val="March_Analysts"/>
      <sheetName val="Option_159"/>
      <sheetName val="Interpretations_(incl_piling)"/>
      <sheetName val="PCS_DATA"/>
      <sheetName val="AutoOpen_Stub_Data11"/>
      <sheetName val="SPT_vs_PHI11"/>
      <sheetName val="IO_List11"/>
      <sheetName val="Stress_Calculation11"/>
      <sheetName val="Fill_this_out_first___11"/>
      <sheetName val="Summary_050611"/>
      <sheetName val="Summary_0607-_31_MAR11"/>
      <sheetName val="1_0010"/>
      <sheetName val="BLOCK-A_(MEA_SHEET)10"/>
      <sheetName val="M_S_9"/>
      <sheetName val="B_&amp;_C_class_items_9"/>
      <sheetName val="CH_Bud9"/>
      <sheetName val="HK_Bud9"/>
      <sheetName val="PEPL_Income9"/>
      <sheetName val="Tech_Bud9"/>
      <sheetName val="wdr_bldg9"/>
      <sheetName val="intr_stool_brkup9"/>
      <sheetName val="Civil_Boq9"/>
      <sheetName val="PRECAST_lightconc-II9"/>
      <sheetName val="Basement_Budget6"/>
      <sheetName val="EAW_Final_Accounts_-_993"/>
      <sheetName val="Meas_-Hotel_Part3"/>
      <sheetName val="New_May3"/>
      <sheetName val="INPUT_SHEET9"/>
      <sheetName val="ABP_inputs9"/>
      <sheetName val="Synergy_Sales_Budget9"/>
      <sheetName val="WORK_TABLE9"/>
      <sheetName val="SCurv_(3)9"/>
      <sheetName val="TBAL9697_-group_wise__sdpl9"/>
      <sheetName val="GN-ST-06(2)(Design_Sheet-Ruled9"/>
      <sheetName val="TB-JUNE-2003-18_7_039"/>
      <sheetName val="Cashflow_projection9"/>
      <sheetName val="Deprec_9"/>
      <sheetName val="Extra_Item9"/>
      <sheetName val="Detail_In_Door_Stad9"/>
      <sheetName val="E_&amp;_R9"/>
      <sheetName val="Inc_St_-Link9"/>
      <sheetName val="kppl_pl9"/>
      <sheetName val="labour_coeff9"/>
      <sheetName val="final_abstract9"/>
      <sheetName val="d-safe_DELUXE9"/>
      <sheetName val="Break_up_Sheet9"/>
      <sheetName val="Project_Details__9"/>
      <sheetName val="PA-_Consutant_9"/>
      <sheetName val="Builtup_Area3"/>
      <sheetName val="March_Analysts3"/>
      <sheetName val="ORDER_BOOKING9"/>
      <sheetName val="3__Elemental_Summary9"/>
      <sheetName val="Desgn(zone_I)9"/>
      <sheetName val="Rate_analysis9"/>
      <sheetName val="TASKRSRC_(2)9"/>
      <sheetName val="Fee_Rate_Summary9"/>
      <sheetName val="beam-reinft-IIInd_floor9"/>
      <sheetName val="BOQ_Direct_selling_cost9"/>
      <sheetName val="Staff_Acco_7"/>
      <sheetName val="BOQ_(2)7"/>
      <sheetName val="07016,_Master_List-Major_Minor7"/>
      <sheetName val="WACC_Calculation7"/>
      <sheetName val="currency_(2)7"/>
      <sheetName val="S_&amp;_A6"/>
      <sheetName val="Site_Dev_BOQ9"/>
      <sheetName val="MASTER_RATE_ANALYSIS6"/>
      <sheetName val="India_F&amp;S_Template6"/>
      <sheetName val="Materials_Cost(PCC)9"/>
      <sheetName val="key_dates9"/>
      <sheetName val="Material_9"/>
      <sheetName val="Labour_&amp;_Plant9"/>
      <sheetName val="STAFFSCHED_9"/>
      <sheetName val="Assumption_Inputs9"/>
      <sheetName val="3cd_Annexure9"/>
      <sheetName val="Administrative_Prices9"/>
      <sheetName val="Debits_as_on_12_04_089"/>
      <sheetName val="Block_A_-_BOQ9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Linked_Lead9"/>
      <sheetName val="Option_1593"/>
      <sheetName val="Interpretations_(incl_piling)3"/>
      <sheetName val="PCS_DATA3"/>
      <sheetName val="Break_Up_(bc)2"/>
      <sheetName val="Break_Up_(bc1)2"/>
      <sheetName val="Break_Up_(bc2)2"/>
      <sheetName val="Detail_1A2"/>
      <sheetName val="Project_Budget_Worksheet2"/>
      <sheetName val="Occ,_Other_Rev,_Exp,_Dispo2"/>
      <sheetName val="9__Package_split_-_Cost_2"/>
      <sheetName val="Basic_Rates2"/>
      <sheetName val="CABLE_DATA2"/>
      <sheetName val="Ave_wtd_rates2"/>
      <sheetName val="ANNX_-_I_(_a_)2"/>
      <sheetName val="ACAD_Finishes2"/>
      <sheetName val="Site_Details2"/>
      <sheetName val="Materials_Cost2"/>
      <sheetName val="Legal_Risk_Analysis2"/>
      <sheetName val="water_prop_2"/>
      <sheetName val="LIST_OF_MAKES2"/>
      <sheetName val="Boq_-_Flats2"/>
      <sheetName val="Bill_3_-_Site_Works2"/>
      <sheetName val="Form_63"/>
      <sheetName val="JAPANESE_ACCM2"/>
      <sheetName val="INDIAN_GUEST_HOUSE2"/>
      <sheetName val="ANPARA-SITE_2"/>
      <sheetName val="Prodn_Report2"/>
      <sheetName val="11B_2"/>
      <sheetName val="Tender_Summary2"/>
      <sheetName val="Estimate_for_approval9"/>
      <sheetName val="Estimate_Abstract9"/>
      <sheetName val="Structure_Bills_Qty9"/>
      <sheetName val="Column_Blk_13"/>
      <sheetName val="Rft_Footing_Blk_13"/>
      <sheetName val="Beam_FF,SF_Blk_13"/>
      <sheetName val="Swimming_pool3"/>
      <sheetName val="1_01_(a)2"/>
      <sheetName val="Elect_2"/>
      <sheetName val="PACK_(B)2"/>
      <sheetName val="BILL_COV2"/>
      <sheetName val="beam-reinft-machine_rm2"/>
      <sheetName val="Sec_53"/>
      <sheetName val="Sec_63"/>
      <sheetName val="Sec_73"/>
      <sheetName val="Sec_13"/>
      <sheetName val="220_11__BS_2"/>
      <sheetName val="AutoOpen_Stub_Data10"/>
      <sheetName val="SPT_vs_PHI10"/>
      <sheetName val="IO_List10"/>
      <sheetName val="Stress_Calculation10"/>
      <sheetName val="Fill_this_out_first___10"/>
      <sheetName val="Summary_050610"/>
      <sheetName val="Summary_0607-_31_MAR10"/>
      <sheetName val="1_009"/>
      <sheetName val="BLOCK-A_(MEA_SHEET)9"/>
      <sheetName val="B_&amp;_C_class_items_8"/>
      <sheetName val="CH_Bud8"/>
      <sheetName val="HK_Bud8"/>
      <sheetName val="PEPL_Income8"/>
      <sheetName val="Tech_Bud8"/>
      <sheetName val="wdr_bldg8"/>
      <sheetName val="intr_stool_brkup8"/>
      <sheetName val="M_S_8"/>
      <sheetName val="Civil_Boq8"/>
      <sheetName val="PRECAST_lightconc-II8"/>
      <sheetName val="Estimate_for_approval8"/>
      <sheetName val="Basement_Budget5"/>
      <sheetName val="EAW_Final_Accounts_-_992"/>
      <sheetName val="Meas_-Hotel_Part2"/>
      <sheetName val="New_May2"/>
      <sheetName val="INPUT_SHEET8"/>
      <sheetName val="ABP_inputs8"/>
      <sheetName val="Synergy_Sales_Budget8"/>
      <sheetName val="WORK_TABLE8"/>
      <sheetName val="SCurv_(3)8"/>
      <sheetName val="TBAL9697_-group_wise__sdpl8"/>
      <sheetName val="GN-ST-06(2)(Design_Sheet-Ruled8"/>
      <sheetName val="TB-JUNE-2003-18_7_038"/>
      <sheetName val="Cashflow_projection8"/>
      <sheetName val="Deprec_8"/>
      <sheetName val="Extra_Item8"/>
      <sheetName val="Detail_In_Door_Stad8"/>
      <sheetName val="E_&amp;_R8"/>
      <sheetName val="Inc_St_-Link8"/>
      <sheetName val="kppl_pl8"/>
      <sheetName val="labour_coeff8"/>
      <sheetName val="final_abstract8"/>
      <sheetName val="d-safe_DELUXE8"/>
      <sheetName val="Break_up_Sheet8"/>
      <sheetName val="Project_Details__8"/>
      <sheetName val="PA-_Consutant_8"/>
      <sheetName val="Builtup_Area2"/>
      <sheetName val="March_Analysts2"/>
      <sheetName val="ORDER_BOOKING8"/>
      <sheetName val="3__Elemental_Summary8"/>
      <sheetName val="Desgn(zone_I)8"/>
      <sheetName val="Rate_analysis8"/>
      <sheetName val="TASKRSRC_(2)8"/>
      <sheetName val="Fee_Rate_Summary8"/>
      <sheetName val="beam-reinft-IIInd_floor8"/>
      <sheetName val="BOQ_Direct_selling_cost8"/>
      <sheetName val="Staff_Acco_6"/>
      <sheetName val="BOQ_(2)6"/>
      <sheetName val="07016,_Master_List-Major_Minor6"/>
      <sheetName val="WACC_Calculation6"/>
      <sheetName val="currency_(2)6"/>
      <sheetName val="S_&amp;_A5"/>
      <sheetName val="Site_Dev_BOQ8"/>
      <sheetName val="MASTER_RATE_ANALYSIS5"/>
      <sheetName val="India_F&amp;S_Template5"/>
      <sheetName val="Materials_Cost(PCC)8"/>
      <sheetName val="key_dates8"/>
      <sheetName val="Material_8"/>
      <sheetName val="Labour_&amp;_Plant8"/>
      <sheetName val="STAFFSCHED_8"/>
      <sheetName val="Assumption_Inputs8"/>
      <sheetName val="3cd_Annexure8"/>
      <sheetName val="Administrative_Prices8"/>
      <sheetName val="Debits_as_on_12_04_088"/>
      <sheetName val="Block_A_-_BOQ8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Linked_Lead8"/>
      <sheetName val="Option_1592"/>
      <sheetName val="Interpretations_(incl_piling)2"/>
      <sheetName val="PCS_DATA2"/>
      <sheetName val="Break_Up_(bc)1"/>
      <sheetName val="Break_Up_(bc1)1"/>
      <sheetName val="Break_Up_(bc2)1"/>
      <sheetName val="Detail_1A1"/>
      <sheetName val="Project_Budget_Worksheet1"/>
      <sheetName val="Occ,_Other_Rev,_Exp,_Dispo1"/>
      <sheetName val="9__Package_split_-_Cost_1"/>
      <sheetName val="Basic_Rates1"/>
      <sheetName val="CABLE_DATA1"/>
      <sheetName val="Ave_wtd_rates1"/>
      <sheetName val="ANNX_-_I_(_a_)1"/>
      <sheetName val="ACAD_Finishes1"/>
      <sheetName val="Site_Details1"/>
      <sheetName val="Materials_Cost1"/>
      <sheetName val="Legal_Risk_Analysis1"/>
      <sheetName val="water_prop_1"/>
      <sheetName val="LIST_OF_MAKES1"/>
      <sheetName val="Boq_-_Flats1"/>
      <sheetName val="Bill_3_-_Site_Works1"/>
      <sheetName val="Form_62"/>
      <sheetName val="JAPANESE_ACCM1"/>
      <sheetName val="INDIAN_GUEST_HOUSE1"/>
      <sheetName val="ANPARA-SITE_1"/>
      <sheetName val="Prodn_Report1"/>
      <sheetName val="11B_1"/>
      <sheetName val="Tender_Summary1"/>
      <sheetName val="Estimate_Abstract8"/>
      <sheetName val="Structure_Bills_Qty8"/>
      <sheetName val="Column_Blk_12"/>
      <sheetName val="Rft_Footing_Blk_12"/>
      <sheetName val="Beam_FF,SF_Blk_12"/>
      <sheetName val="Swimming_pool2"/>
      <sheetName val="1_01_(a)1"/>
      <sheetName val="Elect_1"/>
      <sheetName val="PACK_(B)1"/>
      <sheetName val="BILL_COV1"/>
      <sheetName val="beam-reinft-machine_rm1"/>
      <sheetName val="Sec_52"/>
      <sheetName val="Sec_62"/>
      <sheetName val="Sec_72"/>
      <sheetName val="Sec_12"/>
      <sheetName val="220_11__BS_1"/>
      <sheetName val="AutoOpen_Stub_Data9"/>
      <sheetName val="SPT_vs_PHI9"/>
      <sheetName val="IO_List9"/>
      <sheetName val="Stress_Calculation9"/>
      <sheetName val="Fill_this_out_first___9"/>
      <sheetName val="Summary_05069"/>
      <sheetName val="Summary_0607-_31_MAR9"/>
      <sheetName val="1_008"/>
      <sheetName val="BLOCK-A_(MEA_SHEET)8"/>
      <sheetName val="B_&amp;_C_class_items_7"/>
      <sheetName val="CH_Bud7"/>
      <sheetName val="HK_Bud7"/>
      <sheetName val="PEPL_Income7"/>
      <sheetName val="Tech_Bud7"/>
      <sheetName val="wdr_bldg7"/>
      <sheetName val="intr_stool_brkup7"/>
      <sheetName val="M_S_7"/>
      <sheetName val="Civil_Boq7"/>
      <sheetName val="PRECAST_lightconc-II7"/>
      <sheetName val="Estimate_for_approval7"/>
      <sheetName val="Basement_Budget4"/>
      <sheetName val="EAW_Final_Accounts_-_991"/>
      <sheetName val="Meas_-Hotel_Part1"/>
      <sheetName val="New_May1"/>
      <sheetName val="INPUT_SHEET7"/>
      <sheetName val="ABP_inputs7"/>
      <sheetName val="Synergy_Sales_Budget7"/>
      <sheetName val="WORK_TABLE7"/>
      <sheetName val="SCurv_(3)7"/>
      <sheetName val="TBAL9697_-group_wise__sdpl7"/>
      <sheetName val="GN-ST-06(2)(Design_Sheet-Ruled7"/>
      <sheetName val="TB-JUNE-2003-18_7_037"/>
      <sheetName val="Cashflow_projection7"/>
      <sheetName val="Deprec_7"/>
      <sheetName val="Extra_Item7"/>
      <sheetName val="Detail_In_Door_Stad7"/>
      <sheetName val="E_&amp;_R7"/>
      <sheetName val="Inc_St_-Link7"/>
      <sheetName val="kppl_pl7"/>
      <sheetName val="labour_coeff7"/>
      <sheetName val="final_abstract7"/>
      <sheetName val="d-safe_DELUXE7"/>
      <sheetName val="Break_up_Sheet7"/>
      <sheetName val="Project_Details__7"/>
      <sheetName val="PA-_Consutant_7"/>
      <sheetName val="Builtup_Area1"/>
      <sheetName val="March_Analysts1"/>
      <sheetName val="ORDER_BOOKING7"/>
      <sheetName val="3__Elemental_Summary7"/>
      <sheetName val="Desgn(zone_I)7"/>
      <sheetName val="Rate_analysis7"/>
      <sheetName val="TASKRSRC_(2)7"/>
      <sheetName val="Fee_Rate_Summary7"/>
      <sheetName val="beam-reinft-IIInd_floor7"/>
      <sheetName val="BOQ_Direct_selling_cost7"/>
      <sheetName val="Staff_Acco_5"/>
      <sheetName val="BOQ_(2)5"/>
      <sheetName val="07016,_Master_List-Major_Minor5"/>
      <sheetName val="WACC_Calculation5"/>
      <sheetName val="currency_(2)5"/>
      <sheetName val="S_&amp;_A4"/>
      <sheetName val="Site_Dev_BOQ7"/>
      <sheetName val="MASTER_RATE_ANALYSIS4"/>
      <sheetName val="India_F&amp;S_Template4"/>
      <sheetName val="Materials_Cost(PCC)7"/>
      <sheetName val="key_dates7"/>
      <sheetName val="Material_7"/>
      <sheetName val="Labour_&amp;_Plant7"/>
      <sheetName val="STAFFSCHED_7"/>
      <sheetName val="Assumption_Inputs7"/>
      <sheetName val="3cd_Annexure7"/>
      <sheetName val="Administrative_Prices7"/>
      <sheetName val="Debits_as_on_12_04_087"/>
      <sheetName val="Block_A_-_BOQ7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Linked_Lead7"/>
      <sheetName val="Option_1591"/>
      <sheetName val="Interpretations_(incl_piling)1"/>
      <sheetName val="PCS_DATA1"/>
      <sheetName val="Break_Up_(bc)"/>
      <sheetName val="Break_Up_(bc1)"/>
      <sheetName val="Break_Up_(bc2)"/>
      <sheetName val="Detail_1A"/>
      <sheetName val="Project_Budget_Worksheet"/>
      <sheetName val="Occ,_Other_Rev,_Exp,_Dispo"/>
      <sheetName val="9__Package_split_-_Cost_"/>
      <sheetName val="Basic_Rates"/>
      <sheetName val="CABLE_DATA"/>
      <sheetName val="Ave_wtd_rates"/>
      <sheetName val="ANNX_-_I_(_a_)"/>
      <sheetName val="ACAD_Finishes"/>
      <sheetName val="Site_Details"/>
      <sheetName val="Materials_Cost"/>
      <sheetName val="Legal_Risk_Analysis"/>
      <sheetName val="water_prop_"/>
      <sheetName val="LIST_OF_MAKES"/>
      <sheetName val="Boq_-_Flats"/>
      <sheetName val="Bill_3_-_Site_Works"/>
      <sheetName val="Form_61"/>
      <sheetName val="JAPANESE_ACCM"/>
      <sheetName val="INDIAN_GUEST_HOUSE"/>
      <sheetName val="ANPARA-SITE_"/>
      <sheetName val="Prodn_Report"/>
      <sheetName val="11B_"/>
      <sheetName val="Tender_Summary"/>
      <sheetName val="Estimate_Abstract7"/>
      <sheetName val="Structure_Bills_Qty7"/>
      <sheetName val="Column_Blk_11"/>
      <sheetName val="Rft_Footing_Blk_11"/>
      <sheetName val="Beam_FF,SF_Blk_11"/>
      <sheetName val="Swimming_pool1"/>
      <sheetName val="1_01_(a)"/>
      <sheetName val="Elect_"/>
      <sheetName val="PACK_(B)"/>
      <sheetName val="BILL_COV"/>
      <sheetName val="beam-reinft-machine_rm"/>
      <sheetName val="Sec_51"/>
      <sheetName val="Sec_61"/>
      <sheetName val="Sec_71"/>
      <sheetName val="Sec_11"/>
      <sheetName val="220_11__BS_"/>
      <sheetName val="Assets"/>
      <sheetName val="SRC-B3U2"/>
      <sheetName val="CTC"/>
      <sheetName val="BOQ Distribution"/>
      <sheetName val="finalj"/>
      <sheetName val="BOQ_Distribution"/>
      <sheetName val="BOQ_Distribution1"/>
      <sheetName val="600 thrst"/>
      <sheetName val="UPA(Part C,D,E,G,H)"/>
      <sheetName val="UPA(Part F)"/>
      <sheetName val="Materials"/>
      <sheetName val="WorkBreakDown"/>
      <sheetName val="BOQ_Distribution2"/>
      <sheetName val="600_thrst"/>
      <sheetName val="UPA(Part_C,D,E,G,H)"/>
      <sheetName val="UPA(Part_F)"/>
      <sheetName val="Item정리"/>
      <sheetName val="final estimat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 refreshError="1"/>
      <sheetData sheetId="517" refreshError="1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 refreshError="1"/>
      <sheetData sheetId="13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Bill"/>
      <sheetName val="Structure Bills Qty"/>
      <sheetName val="NMR Bills"/>
      <sheetName val="Finishes Bills"/>
      <sheetName val="Break up Sheet"/>
      <sheetName val="TBAL9697 -group wise  sdpl"/>
      <sheetName val="Basement Budget"/>
      <sheetName val="Rate analysis"/>
      <sheetName val="Design"/>
      <sheetName val="Micro"/>
      <sheetName val="Macro"/>
      <sheetName val="Scaff-Rose"/>
      <sheetName val="Input"/>
      <sheetName val="VCH-SLC"/>
      <sheetName val="Supplier"/>
      <sheetName val="Sheet3"/>
      <sheetName val="Fin Sum"/>
      <sheetName val="factors"/>
      <sheetName val="gen"/>
      <sheetName val="Labour_Bill"/>
      <sheetName val="Structure_Bills_Qty"/>
      <sheetName val="NMR_Bills"/>
      <sheetName val="Finishes_Bills"/>
      <sheetName val="TBAL9697_-group_wise__sdpl"/>
      <sheetName val="Break_up_Sheet"/>
      <sheetName val="Basement_Budget"/>
      <sheetName val="Rate_analysis"/>
      <sheetName val="Fin_Sum"/>
      <sheetName val="Pacakges split"/>
      <sheetName val="key dates"/>
      <sheetName val="Actuals"/>
      <sheetName val="CFForecast detail"/>
      <sheetName val="p&amp;m"/>
      <sheetName val="data"/>
      <sheetName val="Fill this out first..."/>
      <sheetName val="Civil Works"/>
      <sheetName val="PRECAST lightconc-II"/>
      <sheetName val="RA-markate"/>
      <sheetName val="SPILL OVER PROJECTIONS"/>
      <sheetName val="SPILL OVER"/>
      <sheetName val="Labour_Bill1"/>
      <sheetName val="Structure_Bills_Qty1"/>
      <sheetName val="NMR_Bills1"/>
      <sheetName val="Finishes_Bills1"/>
      <sheetName val="Break_up_Sheet1"/>
      <sheetName val="TBAL9697_-group_wise__sdpl1"/>
      <sheetName val="Basement_Budget1"/>
      <sheetName val="Rate_analysis1"/>
      <sheetName val="Fin_Sum1"/>
      <sheetName val="Pacakges_split"/>
      <sheetName val="key_dates"/>
      <sheetName val="CFForecast_detail"/>
      <sheetName val="Fill_this_out_first___"/>
      <sheetName val="Civil_Works"/>
      <sheetName val="PRECAST_lightconc-II"/>
      <sheetName val="SPILL_OVER_PROJECTIONS"/>
      <sheetName val="SPILL_OVER"/>
      <sheetName val="Staff Acco."/>
      <sheetName val="PCC"/>
      <sheetName val="BLOCK-A (MEA.SHEET)"/>
      <sheetName val="B &amp; C class items "/>
      <sheetName val="SPT vs PHI"/>
      <sheetName val="conc-foot-gradeslab"/>
      <sheetName val="intr stool brkup"/>
      <sheetName val="INDIGINEOUS ITEMS "/>
      <sheetName val="Abstract Sheet"/>
      <sheetName val="2gii"/>
      <sheetName val="LABOUR"/>
      <sheetName val="BILL COV"/>
      <sheetName val="Labour_Bill7"/>
      <sheetName val="Structure_Bills_Qty7"/>
      <sheetName val="NMR_Bills7"/>
      <sheetName val="Finishes_Bills7"/>
      <sheetName val="Break_up_Sheet7"/>
      <sheetName val="TBAL9697_-group_wise__sdpl7"/>
      <sheetName val="Basement_Budget7"/>
      <sheetName val="Rate_analysis7"/>
      <sheetName val="Fin_Sum7"/>
      <sheetName val="Pacakges_split6"/>
      <sheetName val="key_dates6"/>
      <sheetName val="CFForecast_detail6"/>
      <sheetName val="Fill_this_out_first___6"/>
      <sheetName val="Civil_Works6"/>
      <sheetName val="PRECAST_lightconc-II6"/>
      <sheetName val="SPILL_OVER_PROJECTIONS6"/>
      <sheetName val="SPILL_OVER6"/>
      <sheetName val="Staff_Acco_5"/>
      <sheetName val="BLOCK-A_(MEA_SHEET)5"/>
      <sheetName val="B_&amp;_C_class_items_5"/>
      <sheetName val="SPT_vs_PHI5"/>
      <sheetName val="intr_stool_brkup5"/>
      <sheetName val="Labour_Bill5"/>
      <sheetName val="Structure_Bills_Qty5"/>
      <sheetName val="NMR_Bills5"/>
      <sheetName val="Finishes_Bills5"/>
      <sheetName val="Break_up_Sheet5"/>
      <sheetName val="TBAL9697_-group_wise__sdpl5"/>
      <sheetName val="Basement_Budget5"/>
      <sheetName val="Rate_analysis5"/>
      <sheetName val="Fin_Sum5"/>
      <sheetName val="Pacakges_split4"/>
      <sheetName val="key_dates4"/>
      <sheetName val="CFForecast_detail4"/>
      <sheetName val="Fill_this_out_first___4"/>
      <sheetName val="Civil_Works4"/>
      <sheetName val="PRECAST_lightconc-II4"/>
      <sheetName val="SPILL_OVER_PROJECTIONS4"/>
      <sheetName val="SPILL_OVER4"/>
      <sheetName val="Staff_Acco_3"/>
      <sheetName val="BLOCK-A_(MEA_SHEET)3"/>
      <sheetName val="B_&amp;_C_class_items_3"/>
      <sheetName val="Labour_Bill4"/>
      <sheetName val="Structure_Bills_Qty4"/>
      <sheetName val="NMR_Bills4"/>
      <sheetName val="Finishes_Bills4"/>
      <sheetName val="Break_up_Sheet4"/>
      <sheetName val="TBAL9697_-group_wise__sdpl4"/>
      <sheetName val="Basement_Budget4"/>
      <sheetName val="Rate_analysis4"/>
      <sheetName val="Fin_Sum4"/>
      <sheetName val="Pacakges_split3"/>
      <sheetName val="key_dates3"/>
      <sheetName val="CFForecast_detail3"/>
      <sheetName val="Fill_this_out_first___3"/>
      <sheetName val="Civil_Works3"/>
      <sheetName val="PRECAST_lightconc-II3"/>
      <sheetName val="SPILL_OVER_PROJECTIONS3"/>
      <sheetName val="SPILL_OVER3"/>
      <sheetName val="Staff_Acco_2"/>
      <sheetName val="BLOCK-A_(MEA_SHEET)2"/>
      <sheetName val="B_&amp;_C_class_items_2"/>
      <sheetName val="SPT_vs_PHI2"/>
      <sheetName val="intr_stool_brkup2"/>
      <sheetName val="INDIGINEOUS_ITEMS_2"/>
      <sheetName val="Labour_Bill2"/>
      <sheetName val="Structure_Bills_Qty2"/>
      <sheetName val="NMR_Bills2"/>
      <sheetName val="Finishes_Bills2"/>
      <sheetName val="Break_up_Sheet2"/>
      <sheetName val="TBAL9697_-group_wise__sdpl2"/>
      <sheetName val="Basement_Budget2"/>
      <sheetName val="Rate_analysis2"/>
      <sheetName val="Fin_Sum2"/>
      <sheetName val="Pacakges_split1"/>
      <sheetName val="key_dates1"/>
      <sheetName val="CFForecast_detail1"/>
      <sheetName val="Fill_this_out_first___1"/>
      <sheetName val="Civil_Works1"/>
      <sheetName val="PRECAST_lightconc-II1"/>
      <sheetName val="SPILL_OVER_PROJECTIONS1"/>
      <sheetName val="SPILL_OVER1"/>
      <sheetName val="Staff_Acco_"/>
      <sheetName val="BLOCK-A_(MEA_SHEET)"/>
      <sheetName val="B_&amp;_C_class_items_"/>
      <sheetName val="SPT_vs_PHI"/>
      <sheetName val="intr_stool_brkup"/>
      <sheetName val="INDIGINEOUS_ITEMS_"/>
      <sheetName val="Abstract_Sheet"/>
      <sheetName val="Labour_Bill3"/>
      <sheetName val="Structure_Bills_Qty3"/>
      <sheetName val="NMR_Bills3"/>
      <sheetName val="Finishes_Bills3"/>
      <sheetName val="Break_up_Sheet3"/>
      <sheetName val="TBAL9697_-group_wise__sdpl3"/>
      <sheetName val="Basement_Budget3"/>
      <sheetName val="Rate_analysis3"/>
      <sheetName val="Fin_Sum3"/>
      <sheetName val="Pacakges_split2"/>
      <sheetName val="key_dates2"/>
      <sheetName val="CFForecast_detail2"/>
      <sheetName val="Fill_this_out_first___2"/>
      <sheetName val="Civil_Works2"/>
      <sheetName val="PRECAST_lightconc-II2"/>
      <sheetName val="SPILL_OVER_PROJECTIONS2"/>
      <sheetName val="SPILL_OVER2"/>
      <sheetName val="Staff_Acco_1"/>
      <sheetName val="BLOCK-A_(MEA_SHEET)1"/>
      <sheetName val="B_&amp;_C_class_items_1"/>
      <sheetName val="SPT_vs_PHI1"/>
      <sheetName val="intr_stool_brkup1"/>
      <sheetName val="INDIGINEOUS_ITEMS_1"/>
      <sheetName val="Abstract_Sheet1"/>
      <sheetName val="Abstract_Sheet2"/>
      <sheetName val="SPT_vs_PHI3"/>
      <sheetName val="intr_stool_brkup3"/>
      <sheetName val="INDIGINEOUS_ITEMS_3"/>
      <sheetName val="Labour_Bill6"/>
      <sheetName val="Structure_Bills_Qty6"/>
      <sheetName val="NMR_Bills6"/>
      <sheetName val="Finishes_Bills6"/>
      <sheetName val="Break_up_Sheet6"/>
      <sheetName val="TBAL9697_-group_wise__sdpl6"/>
      <sheetName val="Basement_Budget6"/>
      <sheetName val="Rate_analysis6"/>
      <sheetName val="Fin_Sum6"/>
      <sheetName val="Pacakges_split5"/>
      <sheetName val="key_dates5"/>
      <sheetName val="CFForecast_detail5"/>
      <sheetName val="Fill_this_out_first___5"/>
      <sheetName val="Civil_Works5"/>
      <sheetName val="PRECAST_lightconc-II5"/>
      <sheetName val="SPILL_OVER_PROJECTIONS5"/>
      <sheetName val="SPILL_OVER5"/>
      <sheetName val="Staff_Acco_4"/>
      <sheetName val="BLOCK-A_(MEA_SHEET)4"/>
      <sheetName val="B_&amp;_C_class_items_4"/>
      <sheetName val="SPT_vs_PHI4"/>
      <sheetName val="intr_stool_brkup4"/>
      <sheetName val="INDIGINEOUS_ITEMS_4"/>
      <sheetName val="INDIGINEOUS_ITEMS_5"/>
      <sheetName val="Column Blk 1"/>
      <sheetName val="Rft Footing Blk 1"/>
      <sheetName val="Beam FF,SF Blk 1"/>
      <sheetName val="Slab FF,SF Blk 2"/>
      <sheetName val="Swimming pool"/>
      <sheetName val="Lead"/>
      <sheetName val="M.S."/>
      <sheetName val="D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BALAN1"/>
      <sheetName val="Legal Risk Analysis"/>
      <sheetName val="2nd "/>
      <sheetName val="1.00"/>
      <sheetName val="Boq Block A"/>
      <sheetName val="Slab"/>
      <sheetName val="Labour_Bill8"/>
      <sheetName val="Structure_Bills_Qty8"/>
      <sheetName val="NMR_Bills8"/>
      <sheetName val="Finishes_Bills8"/>
      <sheetName val="Break_up_Sheet8"/>
      <sheetName val="TBAL9697_-group_wise__sdpl8"/>
      <sheetName val="Basement_Budget8"/>
      <sheetName val="Rate_analysis8"/>
      <sheetName val="Fin_Sum8"/>
      <sheetName val="Pacakges_split7"/>
      <sheetName val="key_dates7"/>
      <sheetName val="CFForecast_detail7"/>
      <sheetName val="Fill_this_out_first___7"/>
      <sheetName val="Civil_Works7"/>
      <sheetName val="PRECAST_lightconc-II7"/>
      <sheetName val="SPILL_OVER_PROJECTIONS7"/>
      <sheetName val="SPILL_OVER7"/>
      <sheetName val="Staff_Acco_6"/>
      <sheetName val="BLOCK-A_(MEA_SHEET)6"/>
      <sheetName val="B_&amp;_C_class_items_6"/>
      <sheetName val="SPT_vs_PHI6"/>
      <sheetName val="intr_stool_brkup6"/>
      <sheetName val="INDIGINEOUS_ITEMS_6"/>
      <sheetName val="Abstract_Sheet3"/>
      <sheetName val="BILL_COV"/>
      <sheetName val="Column_Blk_1"/>
      <sheetName val="Rft_Footing_Blk_1"/>
      <sheetName val="Beam_FF,SF_Blk_1"/>
      <sheetName val="Slab_FF,SF_Blk_2"/>
      <sheetName val="Swimming_pool"/>
      <sheetName val="M_S_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Legal_Risk_Analysis"/>
      <sheetName val="2nd_"/>
      <sheetName val="1_00"/>
      <sheetName val="Boq_Block_A"/>
      <sheetName val="Sheet2"/>
      <sheetName val="Citrix"/>
      <sheetName val="Estimate Abstract"/>
      <sheetName val="Abstract Micro"/>
      <sheetName val="Abstract"/>
      <sheetName val="Establishment"/>
      <sheetName val="Mat_Cost"/>
      <sheetName val="Civil Boq"/>
      <sheetName val="Analysis"/>
      <sheetName val="labour rates"/>
      <sheetName val="Config"/>
      <sheetName val="Break Dw"/>
      <sheetName val="ACS(1)"/>
      <sheetName val="FAS-C(4)"/>
      <sheetName val="CCTV(old)"/>
      <sheetName val="Settings"/>
      <sheetName val="BOQ LT"/>
      <sheetName val="Approved MTD Proj #'s"/>
      <sheetName val="Lookup"/>
      <sheetName val="TEXT"/>
      <sheetName val="labour coeff"/>
      <sheetName val="Sheet1"/>
      <sheetName val="para"/>
      <sheetName val="kppl pl"/>
      <sheetName val="Assumptions"/>
      <sheetName val="STAFFSCHED "/>
      <sheetName val="MM"/>
      <sheetName val="Assets"/>
      <sheetName val="UPA(Part C,D,E,G,H)"/>
      <sheetName val="UPA(Part F)"/>
      <sheetName val="Materials"/>
      <sheetName val="GRSummary"/>
      <sheetName val="SRC-B3U2"/>
      <sheetName val="sc"/>
      <sheetName val="UPA(Part_C,D,E,G,H)"/>
      <sheetName val="UPA(Part_F)"/>
      <sheetName val="UPA(Part_C,D,E,G,H)1"/>
      <sheetName val="UPA(Part_F)1"/>
      <sheetName val="CTC"/>
      <sheetName val="600 thrst"/>
      <sheetName val="BaseWeight"/>
      <sheetName val="#REF"/>
      <sheetName val="UPA(Part_C,D,E,G,H)2"/>
      <sheetName val="UPA(Part_F)2"/>
      <sheetName val="600_thrst"/>
      <sheetName val="Labour_Bill9"/>
      <sheetName val="Structure_Bills_Qty9"/>
      <sheetName val="NMR_Bills9"/>
      <sheetName val="Finishes_Bills9"/>
      <sheetName val="Break_up_Sheet9"/>
      <sheetName val="TBAL9697_-group_wise__sdpl9"/>
      <sheetName val="Basement_Budget9"/>
      <sheetName val="Rate_analysis9"/>
      <sheetName val="Fin_Sum9"/>
      <sheetName val="Pacakges_split8"/>
      <sheetName val="key_dates8"/>
      <sheetName val="CFForecast_detail8"/>
      <sheetName val="Fill_this_out_first___8"/>
      <sheetName val="Civil_Works8"/>
      <sheetName val="PRECAST_lightconc-II8"/>
      <sheetName val="SPILL_OVER_PROJECTIONS8"/>
      <sheetName val="SPILL_OVER8"/>
      <sheetName val="Staff_Acco_7"/>
      <sheetName val="BLOCK-A_(MEA_SHEET)7"/>
      <sheetName val="B_&amp;_C_class_items_7"/>
      <sheetName val="intr_stool_brkup7"/>
      <sheetName val="SPT_vs_PHI7"/>
      <sheetName val="INDIGINEOUS_ITEMS_7"/>
      <sheetName val="Abstract_Sheet4"/>
      <sheetName val="BILL_COV1"/>
      <sheetName val="Column_Blk_11"/>
      <sheetName val="Rft_Footing_Blk_11"/>
      <sheetName val="Beam_FF,SF_Blk_11"/>
      <sheetName val="Slab_FF,SF_Blk_21"/>
      <sheetName val="Swimming_pool1"/>
      <sheetName val="M_S_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Legal_Risk_Analysis1"/>
      <sheetName val="2nd_1"/>
      <sheetName val="1_001"/>
      <sheetName val="Boq_Block_A1"/>
      <sheetName val="Estimate_Abstract"/>
      <sheetName val="Abstract_Micro"/>
      <sheetName val="Civil_Boq"/>
      <sheetName val="labour_rates"/>
      <sheetName val="Break_Dw"/>
      <sheetName val="BOQ_LT"/>
      <sheetName val="Approved_MTD_Proj_#'s"/>
      <sheetName val="labour_coeff"/>
      <sheetName val="kppl_pl"/>
      <sheetName val="STAFFSCHED_"/>
      <sheetName val="UPA(Part_C,D,E,G,H)3"/>
      <sheetName val="UPA(Part_F)3"/>
      <sheetName val="600_thrst1"/>
      <sheetName val="Fee Rate Summary"/>
      <sheetName val="Labour_Bill12"/>
      <sheetName val="Structure_Bills_Qty12"/>
      <sheetName val="NMR_Bills12"/>
      <sheetName val="Finishes_Bills12"/>
      <sheetName val="Break_up_Sheet12"/>
      <sheetName val="TBAL9697_-group_wise__sdpl12"/>
      <sheetName val="Basement_Budget12"/>
      <sheetName val="Rate_analysis12"/>
      <sheetName val="Fin_Sum12"/>
      <sheetName val="Pacakges_split11"/>
      <sheetName val="key_dates11"/>
      <sheetName val="CFForecast_detail11"/>
      <sheetName val="Fill_this_out_first___11"/>
      <sheetName val="Civil_Works11"/>
      <sheetName val="PRECAST_lightconc-II11"/>
      <sheetName val="SPILL_OVER_PROJECTIONS11"/>
      <sheetName val="SPILL_OVER11"/>
      <sheetName val="Staff_Acco_10"/>
      <sheetName val="BLOCK-A_(MEA_SHEET)10"/>
      <sheetName val="B_&amp;_C_class_items_10"/>
      <sheetName val="SPT_vs_PHI10"/>
      <sheetName val="Abstract_Sheet7"/>
      <sheetName val="M_S_4"/>
      <sheetName val="Measurement_264"/>
      <sheetName val="Measurement_274"/>
      <sheetName val="Concrete_304"/>
      <sheetName val="Measurement_utility4"/>
      <sheetName val="Measurement_sump4"/>
      <sheetName val="Filling_final_4"/>
      <sheetName val="Additional_Items4"/>
      <sheetName val="Measur_Storm4"/>
      <sheetName val="Legal_Risk_Analysis4"/>
      <sheetName val="2nd_4"/>
      <sheetName val="intr_stool_brkup10"/>
      <sheetName val="INDIGINEOUS_ITEMS_10"/>
      <sheetName val="BILL_COV4"/>
      <sheetName val="Column_Blk_14"/>
      <sheetName val="Rft_Footing_Blk_14"/>
      <sheetName val="Beam_FF,SF_Blk_14"/>
      <sheetName val="Slab_FF,SF_Blk_24"/>
      <sheetName val="Swimming_pool4"/>
      <sheetName val="1_004"/>
      <sheetName val="Boq_Block_A4"/>
      <sheetName val="Estimate_Abstract3"/>
      <sheetName val="Abstract_Micro3"/>
      <sheetName val="Civil_Boq3"/>
      <sheetName val="labour_rates3"/>
      <sheetName val="Break_Dw3"/>
      <sheetName val="BOQ_LT3"/>
      <sheetName val="Approved_MTD_Proj_#'s3"/>
      <sheetName val="labour_coeff3"/>
      <sheetName val="kppl_pl3"/>
      <sheetName val="STAFFSCHED_3"/>
      <sheetName val="UPA(Part_C,D,E,G,H)6"/>
      <sheetName val="UPA(Part_F)6"/>
      <sheetName val="600_thrst4"/>
      <sheetName val="Labour_Bill11"/>
      <sheetName val="Structure_Bills_Qty11"/>
      <sheetName val="NMR_Bills11"/>
      <sheetName val="Finishes_Bills11"/>
      <sheetName val="Break_up_Sheet11"/>
      <sheetName val="TBAL9697_-group_wise__sdpl11"/>
      <sheetName val="Basement_Budget11"/>
      <sheetName val="Rate_analysis11"/>
      <sheetName val="Fin_Sum11"/>
      <sheetName val="Pacakges_split10"/>
      <sheetName val="key_dates10"/>
      <sheetName val="CFForecast_detail10"/>
      <sheetName val="Fill_this_out_first___10"/>
      <sheetName val="Civil_Works10"/>
      <sheetName val="PRECAST_lightconc-II10"/>
      <sheetName val="SPILL_OVER_PROJECTIONS10"/>
      <sheetName val="SPILL_OVER10"/>
      <sheetName val="Staff_Acco_9"/>
      <sheetName val="BLOCK-A_(MEA_SHEET)9"/>
      <sheetName val="B_&amp;_C_class_items_9"/>
      <sheetName val="intr_stool_brkup9"/>
      <sheetName val="SPT_vs_PHI9"/>
      <sheetName val="INDIGINEOUS_ITEMS_9"/>
      <sheetName val="Abstract_Sheet6"/>
      <sheetName val="BILL_COV3"/>
      <sheetName val="Column_Blk_13"/>
      <sheetName val="Rft_Footing_Blk_13"/>
      <sheetName val="Beam_FF,SF_Blk_13"/>
      <sheetName val="Slab_FF,SF_Blk_23"/>
      <sheetName val="Swimming_pool3"/>
      <sheetName val="M_S_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Legal_Risk_Analysis3"/>
      <sheetName val="2nd_3"/>
      <sheetName val="1_003"/>
      <sheetName val="Boq_Block_A3"/>
      <sheetName val="Estimate_Abstract2"/>
      <sheetName val="Abstract_Micro2"/>
      <sheetName val="Civil_Boq2"/>
      <sheetName val="labour_rates2"/>
      <sheetName val="Break_Dw2"/>
      <sheetName val="BOQ_LT2"/>
      <sheetName val="Approved_MTD_Proj_#'s2"/>
      <sheetName val="labour_coeff2"/>
      <sheetName val="kppl_pl2"/>
      <sheetName val="STAFFSCHED_2"/>
      <sheetName val="UPA(Part_C,D,E,G,H)5"/>
      <sheetName val="UPA(Part_F)5"/>
      <sheetName val="600_thrst3"/>
      <sheetName val="Labour_Bill10"/>
      <sheetName val="Structure_Bills_Qty10"/>
      <sheetName val="NMR_Bills10"/>
      <sheetName val="Finishes_Bills10"/>
      <sheetName val="Break_up_Sheet10"/>
      <sheetName val="TBAL9697_-group_wise__sdpl10"/>
      <sheetName val="Basement_Budget10"/>
      <sheetName val="Rate_analysis10"/>
      <sheetName val="Fin_Sum10"/>
      <sheetName val="Pacakges_split9"/>
      <sheetName val="key_dates9"/>
      <sheetName val="CFForecast_detail9"/>
      <sheetName val="Fill_this_out_first___9"/>
      <sheetName val="Civil_Works9"/>
      <sheetName val="PRECAST_lightconc-II9"/>
      <sheetName val="SPILL_OVER_PROJECTIONS9"/>
      <sheetName val="SPILL_OVER9"/>
      <sheetName val="Staff_Acco_8"/>
      <sheetName val="BLOCK-A_(MEA_SHEET)8"/>
      <sheetName val="B_&amp;_C_class_items_8"/>
      <sheetName val="intr_stool_brkup8"/>
      <sheetName val="SPT_vs_PHI8"/>
      <sheetName val="INDIGINEOUS_ITEMS_8"/>
      <sheetName val="Abstract_Sheet5"/>
      <sheetName val="BILL_COV2"/>
      <sheetName val="Column_Blk_12"/>
      <sheetName val="Rft_Footing_Blk_12"/>
      <sheetName val="Beam_FF,SF_Blk_12"/>
      <sheetName val="Slab_FF,SF_Blk_22"/>
      <sheetName val="Swimming_pool2"/>
      <sheetName val="M_S_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Legal_Risk_Analysis2"/>
      <sheetName val="2nd_2"/>
      <sheetName val="1_002"/>
      <sheetName val="Boq_Block_A2"/>
      <sheetName val="Estimate_Abstract1"/>
      <sheetName val="Abstract_Micro1"/>
      <sheetName val="Civil_Boq1"/>
      <sheetName val="labour_rates1"/>
      <sheetName val="Break_Dw1"/>
      <sheetName val="BOQ_LT1"/>
      <sheetName val="Approved_MTD_Proj_#'s1"/>
      <sheetName val="labour_coeff1"/>
      <sheetName val="kppl_pl1"/>
      <sheetName val="STAFFSCHED_1"/>
      <sheetName val="UPA(Part_C,D,E,G,H)4"/>
      <sheetName val="UPA(Part_F)4"/>
      <sheetName val="600_thrst2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ssumption Inputs"/>
      <sheetName val="B1"/>
      <sheetName val="cont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/>
      <sheetData sheetId="22"/>
      <sheetData sheetId="23">
        <row r="1">
          <cell r="A1" t="str">
            <v>Date</v>
          </cell>
        </row>
      </sheetData>
      <sheetData sheetId="24">
        <row r="1">
          <cell r="A1" t="str">
            <v>Date</v>
          </cell>
        </row>
      </sheetData>
      <sheetData sheetId="25">
        <row r="1">
          <cell r="A1" t="str">
            <v>Date</v>
          </cell>
        </row>
      </sheetData>
      <sheetData sheetId="26"/>
      <sheetData sheetId="27">
        <row r="1">
          <cell r="A1" t="str">
            <v>Date</v>
          </cell>
        </row>
      </sheetData>
      <sheetData sheetId="28">
        <row r="1">
          <cell r="A1" t="str">
            <v>Date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 t="str">
            <v>Date</v>
          </cell>
        </row>
      </sheetData>
      <sheetData sheetId="41">
        <row r="1">
          <cell r="A1" t="str">
            <v>Date</v>
          </cell>
        </row>
      </sheetData>
      <sheetData sheetId="42">
        <row r="1">
          <cell r="A1" t="str">
            <v>Date</v>
          </cell>
        </row>
      </sheetData>
      <sheetData sheetId="43">
        <row r="1">
          <cell r="A1" t="str">
            <v>Date</v>
          </cell>
        </row>
      </sheetData>
      <sheetData sheetId="44">
        <row r="1">
          <cell r="A1" t="str">
            <v>Date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1">
          <cell r="A1" t="str">
            <v>Date</v>
          </cell>
        </row>
      </sheetData>
      <sheetData sheetId="84">
        <row r="1">
          <cell r="A1" t="str">
            <v>Date</v>
          </cell>
        </row>
      </sheetData>
      <sheetData sheetId="85"/>
      <sheetData sheetId="86">
        <row r="1">
          <cell r="A1" t="str">
            <v>Date</v>
          </cell>
        </row>
      </sheetData>
      <sheetData sheetId="87">
        <row r="1">
          <cell r="A1" t="str">
            <v>Date</v>
          </cell>
        </row>
      </sheetData>
      <sheetData sheetId="88"/>
      <sheetData sheetId="89">
        <row r="1">
          <cell r="A1" t="str">
            <v>Date</v>
          </cell>
        </row>
      </sheetData>
      <sheetData sheetId="90">
        <row r="1">
          <cell r="A1" t="str">
            <v>Date</v>
          </cell>
        </row>
      </sheetData>
      <sheetData sheetId="91">
        <row r="1">
          <cell r="A1" t="str">
            <v>Date</v>
          </cell>
        </row>
      </sheetData>
      <sheetData sheetId="92">
        <row r="1">
          <cell r="A1" t="str">
            <v>Date</v>
          </cell>
        </row>
      </sheetData>
      <sheetData sheetId="93">
        <row r="1">
          <cell r="A1" t="str">
            <v>Date</v>
          </cell>
        </row>
      </sheetData>
      <sheetData sheetId="94">
        <row r="1">
          <cell r="A1" t="str">
            <v>Date</v>
          </cell>
        </row>
      </sheetData>
      <sheetData sheetId="95">
        <row r="1">
          <cell r="A1" t="str">
            <v>Date</v>
          </cell>
        </row>
      </sheetData>
      <sheetData sheetId="96"/>
      <sheetData sheetId="97">
        <row r="1">
          <cell r="A1" t="str">
            <v>Date</v>
          </cell>
        </row>
      </sheetData>
      <sheetData sheetId="98">
        <row r="1">
          <cell r="A1" t="str">
            <v>Date</v>
          </cell>
        </row>
      </sheetData>
      <sheetData sheetId="99"/>
      <sheetData sheetId="100"/>
      <sheetData sheetId="101">
        <row r="1">
          <cell r="A1" t="str">
            <v>Date</v>
          </cell>
        </row>
      </sheetData>
      <sheetData sheetId="102"/>
      <sheetData sheetId="103"/>
      <sheetData sheetId="104"/>
      <sheetData sheetId="105">
        <row r="1">
          <cell r="A1" t="str">
            <v>Date</v>
          </cell>
        </row>
      </sheetData>
      <sheetData sheetId="106">
        <row r="1">
          <cell r="A1" t="str">
            <v>Date</v>
          </cell>
        </row>
      </sheetData>
      <sheetData sheetId="107">
        <row r="1">
          <cell r="A1" t="str">
            <v>Date</v>
          </cell>
        </row>
      </sheetData>
      <sheetData sheetId="108">
        <row r="1">
          <cell r="A1" t="str">
            <v>Date</v>
          </cell>
        </row>
      </sheetData>
      <sheetData sheetId="109">
        <row r="1">
          <cell r="A1" t="str">
            <v>Date</v>
          </cell>
        </row>
      </sheetData>
      <sheetData sheetId="110">
        <row r="1">
          <cell r="A1" t="str">
            <v>Date</v>
          </cell>
        </row>
      </sheetData>
      <sheetData sheetId="111">
        <row r="1">
          <cell r="A1" t="str">
            <v>Date</v>
          </cell>
        </row>
      </sheetData>
      <sheetData sheetId="112">
        <row r="1">
          <cell r="A1" t="str">
            <v>Date</v>
          </cell>
        </row>
      </sheetData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>
        <row r="1">
          <cell r="A1" t="str">
            <v>Date</v>
          </cell>
        </row>
      </sheetData>
      <sheetData sheetId="116">
        <row r="1">
          <cell r="A1" t="str">
            <v>Date</v>
          </cell>
        </row>
      </sheetData>
      <sheetData sheetId="117">
        <row r="1">
          <cell r="A1" t="str">
            <v>Date</v>
          </cell>
        </row>
      </sheetData>
      <sheetData sheetId="118">
        <row r="1">
          <cell r="A1" t="str">
            <v>Date</v>
          </cell>
        </row>
      </sheetData>
      <sheetData sheetId="119">
        <row r="1">
          <cell r="A1" t="str">
            <v>Date</v>
          </cell>
        </row>
      </sheetData>
      <sheetData sheetId="120">
        <row r="1">
          <cell r="A1" t="str">
            <v>Date</v>
          </cell>
        </row>
      </sheetData>
      <sheetData sheetId="121">
        <row r="1">
          <cell r="A1" t="str">
            <v>Date</v>
          </cell>
        </row>
      </sheetData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>
        <row r="1">
          <cell r="A1" t="str">
            <v>Date</v>
          </cell>
        </row>
      </sheetData>
      <sheetData sheetId="129">
        <row r="1">
          <cell r="A1" t="str">
            <v>Date</v>
          </cell>
        </row>
      </sheetData>
      <sheetData sheetId="130">
        <row r="1">
          <cell r="A1" t="str">
            <v>Date</v>
          </cell>
        </row>
      </sheetData>
      <sheetData sheetId="131">
        <row r="1">
          <cell r="A1" t="str">
            <v>Date</v>
          </cell>
        </row>
      </sheetData>
      <sheetData sheetId="132">
        <row r="1">
          <cell r="A1" t="str">
            <v>Date</v>
          </cell>
        </row>
      </sheetData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>
        <row r="1">
          <cell r="A1" t="str">
            <v>Date</v>
          </cell>
        </row>
      </sheetData>
      <sheetData sheetId="136">
        <row r="1">
          <cell r="A1" t="str">
            <v>Date</v>
          </cell>
        </row>
      </sheetData>
      <sheetData sheetId="137">
        <row r="1">
          <cell r="A1" t="str">
            <v>Date</v>
          </cell>
        </row>
      </sheetData>
      <sheetData sheetId="138">
        <row r="1">
          <cell r="A1" t="str">
            <v>Date</v>
          </cell>
        </row>
      </sheetData>
      <sheetData sheetId="139">
        <row r="1">
          <cell r="A1" t="str">
            <v>Date</v>
          </cell>
        </row>
      </sheetData>
      <sheetData sheetId="140">
        <row r="1">
          <cell r="A1" t="str">
            <v>Date</v>
          </cell>
        </row>
      </sheetData>
      <sheetData sheetId="141">
        <row r="1">
          <cell r="A1" t="str">
            <v>Date</v>
          </cell>
        </row>
      </sheetData>
      <sheetData sheetId="142">
        <row r="1">
          <cell r="A1" t="str">
            <v>Date</v>
          </cell>
        </row>
      </sheetData>
      <sheetData sheetId="143">
        <row r="1">
          <cell r="A1" t="str">
            <v>Date</v>
          </cell>
        </row>
      </sheetData>
      <sheetData sheetId="144">
        <row r="1">
          <cell r="A1" t="str">
            <v>Date</v>
          </cell>
        </row>
      </sheetData>
      <sheetData sheetId="145">
        <row r="1">
          <cell r="A1" t="str">
            <v>Date</v>
          </cell>
        </row>
      </sheetData>
      <sheetData sheetId="146">
        <row r="1">
          <cell r="A1" t="str">
            <v>Date</v>
          </cell>
        </row>
      </sheetData>
      <sheetData sheetId="147">
        <row r="1">
          <cell r="A1" t="str">
            <v>Date</v>
          </cell>
        </row>
      </sheetData>
      <sheetData sheetId="148">
        <row r="1">
          <cell r="A1" t="str">
            <v>Date</v>
          </cell>
        </row>
      </sheetData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>
        <row r="1">
          <cell r="A1" t="str">
            <v>Date</v>
          </cell>
        </row>
      </sheetData>
      <sheetData sheetId="156">
        <row r="1">
          <cell r="A1" t="str">
            <v>Date</v>
          </cell>
        </row>
      </sheetData>
      <sheetData sheetId="157">
        <row r="1">
          <cell r="A1" t="str">
            <v>Date</v>
          </cell>
        </row>
      </sheetData>
      <sheetData sheetId="158">
        <row r="1">
          <cell r="A1" t="str">
            <v>Date</v>
          </cell>
        </row>
      </sheetData>
      <sheetData sheetId="159">
        <row r="1">
          <cell r="A1" t="str">
            <v>Date</v>
          </cell>
        </row>
      </sheetData>
      <sheetData sheetId="160">
        <row r="1">
          <cell r="A1" t="str">
            <v>Date</v>
          </cell>
        </row>
      </sheetData>
      <sheetData sheetId="161">
        <row r="1">
          <cell r="A1" t="str">
            <v>Date</v>
          </cell>
        </row>
      </sheetData>
      <sheetData sheetId="162">
        <row r="1">
          <cell r="A1" t="str">
            <v>Date</v>
          </cell>
        </row>
      </sheetData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>
        <row r="1">
          <cell r="A1" t="str">
            <v>Date</v>
          </cell>
        </row>
      </sheetData>
      <sheetData sheetId="166">
        <row r="1">
          <cell r="A1" t="str">
            <v>Date</v>
          </cell>
        </row>
      </sheetData>
      <sheetData sheetId="167">
        <row r="1">
          <cell r="A1" t="str">
            <v>Date</v>
          </cell>
        </row>
      </sheetData>
      <sheetData sheetId="168"/>
      <sheetData sheetId="169"/>
      <sheetData sheetId="170">
        <row r="1">
          <cell r="A1" t="str">
            <v>Date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>
        <row r="1">
          <cell r="A1" t="str">
            <v>Date</v>
          </cell>
        </row>
      </sheetData>
      <sheetData sheetId="178">
        <row r="1">
          <cell r="A1" t="str">
            <v>Date</v>
          </cell>
        </row>
      </sheetData>
      <sheetData sheetId="179"/>
      <sheetData sheetId="180"/>
      <sheetData sheetId="181">
        <row r="1">
          <cell r="A1" t="str">
            <v>Date</v>
          </cell>
        </row>
      </sheetData>
      <sheetData sheetId="182"/>
      <sheetData sheetId="183"/>
      <sheetData sheetId="184"/>
      <sheetData sheetId="185">
        <row r="1">
          <cell r="A1" t="str">
            <v>Date</v>
          </cell>
        </row>
      </sheetData>
      <sheetData sheetId="186">
        <row r="1">
          <cell r="A1" t="str">
            <v>Date</v>
          </cell>
        </row>
      </sheetData>
      <sheetData sheetId="187">
        <row r="1">
          <cell r="A1" t="str">
            <v>Date</v>
          </cell>
        </row>
      </sheetData>
      <sheetData sheetId="188">
        <row r="1">
          <cell r="A1" t="str">
            <v>Date</v>
          </cell>
        </row>
      </sheetData>
      <sheetData sheetId="189">
        <row r="1">
          <cell r="A1" t="str">
            <v>Date</v>
          </cell>
        </row>
      </sheetData>
      <sheetData sheetId="190">
        <row r="1">
          <cell r="A1" t="str">
            <v>Date</v>
          </cell>
        </row>
      </sheetData>
      <sheetData sheetId="191">
        <row r="1">
          <cell r="A1" t="str">
            <v>Date</v>
          </cell>
        </row>
      </sheetData>
      <sheetData sheetId="192"/>
      <sheetData sheetId="193"/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Date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 refreshError="1"/>
      <sheetData sheetId="241">
        <row r="1">
          <cell r="A1" t="str">
            <v>Date</v>
          </cell>
        </row>
      </sheetData>
      <sheetData sheetId="242">
        <row r="1">
          <cell r="A1" t="str">
            <v>Date</v>
          </cell>
        </row>
      </sheetData>
      <sheetData sheetId="243">
        <row r="1">
          <cell r="A1" t="str">
            <v>Date</v>
          </cell>
        </row>
      </sheetData>
      <sheetData sheetId="244">
        <row r="1">
          <cell r="A1" t="str">
            <v>Date</v>
          </cell>
        </row>
      </sheetData>
      <sheetData sheetId="245">
        <row r="1">
          <cell r="A1" t="str">
            <v>Date</v>
          </cell>
        </row>
      </sheetData>
      <sheetData sheetId="246">
        <row r="1">
          <cell r="A1" t="str">
            <v>Date</v>
          </cell>
        </row>
      </sheetData>
      <sheetData sheetId="247">
        <row r="1">
          <cell r="A1" t="str">
            <v>Date</v>
          </cell>
        </row>
      </sheetData>
      <sheetData sheetId="248">
        <row r="1">
          <cell r="A1" t="str">
            <v>Date</v>
          </cell>
        </row>
      </sheetData>
      <sheetData sheetId="249">
        <row r="1">
          <cell r="A1" t="str">
            <v>Date</v>
          </cell>
        </row>
      </sheetData>
      <sheetData sheetId="250">
        <row r="1">
          <cell r="A1" t="str">
            <v>Date</v>
          </cell>
        </row>
      </sheetData>
      <sheetData sheetId="251">
        <row r="1">
          <cell r="A1" t="str">
            <v>Date</v>
          </cell>
        </row>
      </sheetData>
      <sheetData sheetId="252">
        <row r="1">
          <cell r="A1" t="str">
            <v>Date</v>
          </cell>
        </row>
      </sheetData>
      <sheetData sheetId="253">
        <row r="1">
          <cell r="A1" t="str">
            <v>Date</v>
          </cell>
        </row>
      </sheetData>
      <sheetData sheetId="254">
        <row r="1">
          <cell r="A1" t="str">
            <v>Date</v>
          </cell>
        </row>
      </sheetData>
      <sheetData sheetId="255">
        <row r="1">
          <cell r="A1" t="str">
            <v>Date</v>
          </cell>
        </row>
      </sheetData>
      <sheetData sheetId="256">
        <row r="1">
          <cell r="A1" t="str">
            <v>Date</v>
          </cell>
        </row>
      </sheetData>
      <sheetData sheetId="257">
        <row r="1">
          <cell r="A1" t="str">
            <v>Date</v>
          </cell>
        </row>
      </sheetData>
      <sheetData sheetId="258">
        <row r="1">
          <cell r="A1" t="str">
            <v>Date</v>
          </cell>
        </row>
      </sheetData>
      <sheetData sheetId="259">
        <row r="1">
          <cell r="A1" t="str">
            <v>Date</v>
          </cell>
        </row>
      </sheetData>
      <sheetData sheetId="260">
        <row r="1">
          <cell r="A1" t="str">
            <v>Date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>
        <row r="1">
          <cell r="A1" t="str">
            <v>Date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>
        <row r="1">
          <cell r="A1" t="str">
            <v>Date</v>
          </cell>
        </row>
      </sheetData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1">
          <cell r="A1" t="str">
            <v>Date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1">
          <cell r="A1" t="str">
            <v>Date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Maintenances-Materials"/>
      <sheetName val="Assumption Inputs"/>
      <sheetName val="Detail"/>
      <sheetName val="PCC"/>
      <sheetName val="Structure Bills Qty"/>
      <sheetName val="Granite works"/>
      <sheetName val="Pranav"/>
      <sheetName val="Detail In Door Stad"/>
      <sheetName val="Design"/>
      <sheetName val="B1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Assumption_Inputs"/>
      <sheetName val="Structure_Bills_Qty"/>
      <sheetName val="Granite_works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Structure_Bills_Qty1"/>
      <sheetName val="Assumption_Inputs1"/>
      <sheetName val="Costing"/>
      <sheetName val="Control"/>
      <sheetName val="405"/>
      <sheetName val="427"/>
      <sheetName val="403"/>
      <sheetName val="#REF"/>
      <sheetName val="Break up Sheet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Assumption_Inputs2"/>
      <sheetName val="Structure_Bills_Qty2"/>
      <sheetName val="SECPROP"/>
      <sheetName val="factors"/>
      <sheetName val="Cover"/>
      <sheetName val="Sheet3"/>
      <sheetName val="2gii"/>
      <sheetName val="共機J"/>
      <sheetName val="rcc( sub)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Assumption_Inputs8"/>
      <sheetName val="Structure_Bills_Qty8"/>
      <sheetName val="Granite_works6"/>
      <sheetName val="Detail_In_Door_Stad5"/>
      <sheetName val="Break_up_Sheet5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Assumption_Inputs6"/>
      <sheetName val="Structure_Bills_Qty6"/>
      <sheetName val="Granite_works4"/>
      <sheetName val="Detail_In_Door_Stad3"/>
      <sheetName val="Break_up_Sheet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Assumption_Inputs5"/>
      <sheetName val="Structure_Bills_Qty5"/>
      <sheetName val="Granite_works3"/>
      <sheetName val="Detail_In_Door_Stad2"/>
      <sheetName val="Break_up_Sheet2"/>
      <sheetName val="rcc(_sub)2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Assumption_Inputs3"/>
      <sheetName val="Structure_Bills_Qty3"/>
      <sheetName val="Granite_works1"/>
      <sheetName val="Detail_In_Door_Stad"/>
      <sheetName val="Break_up_Sheet"/>
      <sheetName val="rcc(_sub)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Assumption_Inputs4"/>
      <sheetName val="Structure_Bills_Qty4"/>
      <sheetName val="Granite_works2"/>
      <sheetName val="Detail_In_Door_Stad1"/>
      <sheetName val="Break_up_Sheet1"/>
      <sheetName val="rcc(_sub)1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Assumption_Inputs7"/>
      <sheetName val="Structure_Bills_Qty7"/>
      <sheetName val="Granite_works5"/>
      <sheetName val="Detail_In_Door_Stad4"/>
      <sheetName val="Break_up_Sheet4"/>
      <sheetName val="rcc(_sub)3"/>
      <sheetName val="rcc(_sub)4"/>
      <sheetName val="00010(A)"/>
      <sheetName val="0020(A)"/>
      <sheetName val="00030(A)"/>
      <sheetName val="00040(A)"/>
      <sheetName val="00050(A)"/>
      <sheetName val="0060(A)"/>
      <sheetName val="00030(B)"/>
      <sheetName val="00040(B)"/>
      <sheetName val="00050(B)"/>
      <sheetName val="0060(B)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Assumption_Inputs9"/>
      <sheetName val="Structure_Bills_Qty9"/>
      <sheetName val="Granite_works7"/>
      <sheetName val="Detail_In_Door_Stad6"/>
      <sheetName val="Break_up_Sheet6"/>
      <sheetName val="rcc(_sub)5"/>
      <sheetName val="SPT vs PHI"/>
      <sheetName val="BLOCK-A (MEA.SHEET)"/>
      <sheetName val="CASHFLOWS"/>
      <sheetName val="Data sheet"/>
      <sheetName val="PRECAST lightconc-II"/>
      <sheetName val="TBAL9697 -group wise  sdpl"/>
      <sheetName val="Fin Sum"/>
      <sheetName val="Project Budget Worksheet"/>
      <sheetName val="analysis"/>
      <sheetName val="BASIS -DEC 08"/>
      <sheetName val="Basisdaten"/>
      <sheetName val="Vordruck-Nr. 7.1.3_D"/>
      <sheetName val="Ersatzteile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caff-Rose"/>
      <sheetName val="INPUT SHEET"/>
      <sheetName val="para"/>
      <sheetName val="Basic"/>
      <sheetName val="E &amp; R"/>
      <sheetName val="radar"/>
      <sheetName val="UG"/>
      <sheetName val="BLK2"/>
      <sheetName val="BLK3"/>
      <sheetName val="Manpower"/>
      <sheetName val="Sheet1"/>
      <sheetName val="M.S."/>
      <sheetName val="p&amp;m"/>
      <sheetName val="1.00"/>
      <sheetName val="Internal Finishes (Unit types)"/>
      <sheetName val="Global Assm."/>
      <sheetName val="STEEL STRUCTURE"/>
      <sheetName val="CABLERET"/>
      <sheetName val="Wordsdata"/>
      <sheetName val="item"/>
      <sheetName val="SPILL OVER"/>
      <sheetName val="pri-com"/>
      <sheetName val="Calc"/>
      <sheetName val="Final Bill of Material"/>
      <sheetName val="KP1590_E"/>
      <sheetName val="Meas.-Hotel Part"/>
      <sheetName val="NOT FULL RESTRAINT"/>
      <sheetName val="BEARING &amp; BUCKLING"/>
      <sheetName val="PFC"/>
      <sheetName val="RSJ"/>
      <sheetName val="Basement Budget"/>
      <sheetName val="Door"/>
      <sheetName val="Price Comparison"/>
      <sheetName val="Detail 1A"/>
      <sheetName val="Rate"/>
      <sheetName val="old_serial no."/>
      <sheetName val="tot_ass_9697"/>
      <sheetName val="UC"/>
      <sheetName val="final abstrac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detail'02"/>
      <sheetName val="Detail P&amp;L"/>
      <sheetName val="Assumption Sheet"/>
      <sheetName val="Riser-1"/>
      <sheetName val="Cost summary"/>
      <sheetName val="S1BOQ"/>
      <sheetName val="ridgewood"/>
      <sheetName val="Sheet2"/>
      <sheetName val="Old"/>
      <sheetName val="Introduction"/>
      <sheetName val="Operating Statistics"/>
      <sheetName val="Financials"/>
      <sheetName val="입찰내역 발주처 양식"/>
      <sheetName val="Name List"/>
      <sheetName val="Fee Rate Summary"/>
      <sheetName val="Makro1"/>
      <sheetName val="LEVEL SHEET"/>
      <sheetName val="Staff Acco."/>
      <sheetName val="banilad"/>
      <sheetName val="Mactan"/>
      <sheetName val="Mandaue"/>
      <sheetName val="PRICE-COMP"/>
      <sheetName val="FitOutConfCentre"/>
      <sheetName val="RA-markate"/>
      <sheetName val="Build-up"/>
      <sheetName val="FINOLEX"/>
      <sheetName val="Data"/>
      <sheetName val="Lead"/>
      <sheetName val="LABOUR SALARY "/>
      <sheetName val="TRIAL BALANC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tress Calculation"/>
      <sheetName val="SITE OVERHEADS"/>
      <sheetName val="Equipment List (Process)"/>
      <sheetName val="Works - Quote Sheet"/>
      <sheetName val="Assmpns"/>
      <sheetName val="Load Details(B2)"/>
      <sheetName val="Measurment"/>
      <sheetName val="Precalculation"/>
      <sheetName val="Notes"/>
      <sheetName val="concrete"/>
      <sheetName val="Labor abs-NMR"/>
      <sheetName val="WM -Expenses Statement "/>
      <sheetName val="PM use"/>
      <sheetName val="PM use??P_x0011_ M&amp;E"/>
      <sheetName val="Tower Crane Oper"/>
      <sheetName val="PM use__P_x0011_ M&amp;E"/>
      <sheetName val="SCHEDULE"/>
      <sheetName val="PointNo.5"/>
      <sheetName val="PM use_x0000__x0000_P_x0011_ M&amp;E"/>
      <sheetName val="Tower Crane Oper_x0000_n4on"/>
      <sheetName val="Assumptions"/>
      <sheetName val="Basis"/>
      <sheetName val="Costing Aug 31 recon - Tulip-pq"/>
      <sheetName val="AS_PER_TALLY10"/>
      <sheetName val="det_04_0510"/>
      <sheetName val="A_block10"/>
      <sheetName val="B_block10"/>
      <sheetName val="A-Class_material_new10"/>
      <sheetName val="MS_Items10"/>
      <sheetName val="Shuttering_Working10"/>
      <sheetName val="Scaffolding__@_THE_END10"/>
      <sheetName val="Scaffolding_rec10"/>
      <sheetName val="Scaffolding_10"/>
      <sheetName val="steel_10"/>
      <sheetName val="PM_ch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Establishment_ch_10"/>
      <sheetName val="Staff_Salary10"/>
      <sheetName val="Training_sheet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SPT_vs_PHI"/>
      <sheetName val="PM useP_x0011_ M&amp;E"/>
      <sheetName val="Tower Crane Opern4on"/>
      <sheetName val="Boq (Main Building)"/>
      <sheetName val="Debits as on 12.04.08"/>
      <sheetName val="girder"/>
      <sheetName val="Materials Cost"/>
      <sheetName val="S2groupcode"/>
      <sheetName val="FORM7"/>
      <sheetName val="Benutzungshinweise"/>
      <sheetName val="RES-PLANNING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Main-Material"/>
      <sheetName val="Reference Data"/>
      <sheetName val="E_&amp;_R"/>
      <sheetName val="PRECAST_lightconc-II"/>
      <sheetName val="Data_sheet"/>
      <sheetName val="TBAL9697_-group_wise__sdpl"/>
      <sheetName val="Fin_Sum"/>
      <sheetName val="Project_Budget_Worksheet"/>
      <sheetName val="BASIS_-DEC_08"/>
      <sheetName val="BLOCK-A_(MEA_SHEET)"/>
      <sheetName val="Vordruck-Nr__7_1_3_D"/>
      <sheetName val="M&amp;A_D"/>
      <sheetName val="M&amp;A_E"/>
      <sheetName val="M&amp;A_G"/>
      <sheetName val="Basement_Budget"/>
      <sheetName val="Internal_Finishes_(Unit_types)"/>
      <sheetName val="Global_Assm_"/>
      <sheetName val="STEEL_STRUCTURE"/>
      <sheetName val="Costing_Aug_31_recon_-_Tulip-pq"/>
      <sheetName val="INPUT_SHEET"/>
      <sheetName val="r"/>
      <sheetName val="Works_-_Quote_Sheet"/>
      <sheetName val="Abs PMRL"/>
      <sheetName val="Citrix"/>
      <sheetName val="AoR Finishing"/>
      <sheetName val="A.O.R r1Str"/>
      <sheetName val="Balustrade"/>
      <sheetName val="Addl.40"/>
      <sheetName val="KSt - Analysis "/>
      <sheetName val="RCC,Ret. Wall"/>
      <sheetName val="MASTER_RATE_ANALYSIS"/>
      <sheetName val="Insurance Ext"/>
      <sheetName val="Prelims"/>
      <sheetName val="Tender Summary"/>
      <sheetName val="office"/>
      <sheetName val="IO List"/>
      <sheetName val="SOR"/>
      <sheetName val=" COP 100%"/>
      <sheetName val="M-Book for Conc"/>
      <sheetName val="M-Book for FW"/>
      <sheetName val="upa"/>
      <sheetName val="Requirements"/>
      <sheetName val="Storage"/>
      <sheetName val="Financial"/>
      <sheetName val="pol-60"/>
      <sheetName val="BOQ"/>
      <sheetName val="COLUMN"/>
      <sheetName val="RA"/>
      <sheetName val="M.R.List (2)"/>
      <sheetName val="intr stool brkup"/>
      <sheetName val="UPA(Part C,D,E,G,H)"/>
      <sheetName val="UPA(Part F)"/>
      <sheetName val="Materials"/>
      <sheetName val="Price List"/>
      <sheetName val="UPA(Part_C,D,E,G,H)"/>
      <sheetName val="UPA(Part_F)"/>
      <sheetName val="Price_List"/>
      <sheetName val="UPA(Part_C,D,E,G,H)1"/>
      <sheetName val="UPA(Part_F)1"/>
      <sheetName val="Price_List1"/>
      <sheetName val="BLOCK-A_(MEA_SHEET)1"/>
      <sheetName val="UPA(Part_C,D,E,G,H)2"/>
      <sheetName val="UPA(Part_F)2"/>
      <sheetName val="Price_List2"/>
      <sheetName val="BLOCK-A_(MEA_SHEET)2"/>
      <sheetName val="Assets"/>
      <sheetName val="12 APPS &amp; CERTS"/>
      <sheetName val="10 CLAIMS"/>
      <sheetName val="9 VO's"/>
      <sheetName val="15 SUPP.LIABS"/>
      <sheetName val="15a SUPP.LIAB.DET"/>
      <sheetName val="7 CASHFLOW"/>
      <sheetName val="8 FLEX.BUDGET"/>
      <sheetName val="11 LAB.PROD"/>
      <sheetName val="14 SC.LIABS"/>
      <sheetName val="14a SC.LIAB.DET"/>
      <sheetName val="Ra  stair"/>
      <sheetName val="S1 new-Overall-with C8A"/>
      <sheetName val="BOQ Distribution"/>
      <sheetName val="PARAMETRE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( sub)"/>
      <sheetName val="notes"/>
      <sheetName val="Doors&amp;wind"/>
      <sheetName val="ABST"/>
      <sheetName val="fin grud"/>
      <sheetName val="fin gym)"/>
      <sheetName val="fin roof &amp; Misc"/>
      <sheetName val="fin TYP"/>
      <sheetName val="rcc( super) "/>
      <sheetName val="External"/>
      <sheetName val="Misc &amp; roof"/>
      <sheetName val="mas &amp; ext.plas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Rate analysis"/>
      <sheetName val="Structure Bills Qty"/>
      <sheetName val="Break up Sheet"/>
      <sheetName val="Load Details(B2)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Rate_analysis5"/>
      <sheetName val="Load_Details(B2)5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Rate_analysis3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Rate_analysis2"/>
      <sheetName val="Load_Details(B2)2"/>
      <sheetName val="Structure_Bills_Qty2"/>
      <sheetName val="Break_up_Sheet2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Rate_analysis"/>
      <sheetName val="Load_Details(B2)"/>
      <sheetName val="Structure_Bills_Qty"/>
      <sheetName val="Break_up_Sheet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Rate_analysis1"/>
      <sheetName val="Load_Details(B2)1"/>
      <sheetName val="Structure_Bills_Qty1"/>
      <sheetName val="Break_up_Sheet1"/>
      <sheetName val="Load_Details(B2)3"/>
      <sheetName val="Structure_Bills_Qty3"/>
      <sheetName val="Break_up_Sheet3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Rate_analysis4"/>
      <sheetName val="Load_Details(B2)4"/>
      <sheetName val="Structure_Bills_Qty4"/>
      <sheetName val="Break_up_Sheet4"/>
      <sheetName val="Structure_Bills_Qty5"/>
      <sheetName val="Break_up_Sheet5"/>
      <sheetName val="intr stool brkup"/>
      <sheetName val="Design"/>
      <sheetName val="BLOCK-A (MEA.SHEET)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Rate_analysis6"/>
      <sheetName val="Load_Details(B2)6"/>
      <sheetName val="Structure_Bills_Qty6"/>
      <sheetName val="Break_up_Sheet6"/>
      <sheetName val="intr_stool_brkup"/>
      <sheetName val="std"/>
      <sheetName val="CERTIFICATE"/>
      <sheetName val="CTC"/>
      <sheetName val="Conc"/>
      <sheetName val="Sheet3"/>
      <sheetName val="Main Villa-Walls"/>
      <sheetName val="2 &amp; 3 CG 78 V"/>
      <sheetName val="Detail In Door Stad"/>
      <sheetName val="A0744339"/>
      <sheetName val="final abstract"/>
      <sheetName val="A-General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Rate_analysis7"/>
      <sheetName val="Structure_Bills_Qty7"/>
      <sheetName val="Load_Details(B2)7"/>
      <sheetName val="Break_up_Sheet7"/>
      <sheetName val="intr_stool_brkup1"/>
      <sheetName val="BLOCK-A_(MEA_SHEET)"/>
      <sheetName val="Main_Villa-Walls"/>
      <sheetName val="2_&amp;_3_CG_78_V"/>
      <sheetName val="Detail_In_Door_Stad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Rate_analysis10"/>
      <sheetName val="Structure_Bills_Qty10"/>
      <sheetName val="Load_Details(B2)10"/>
      <sheetName val="Break_up_Sheet10"/>
      <sheetName val="intr_stool_brkup4"/>
      <sheetName val="BLOCK-A_(MEA_SHEET)3"/>
      <sheetName val="Main_Villa-Walls3"/>
      <sheetName val="2_&amp;_3_CG_78_V3"/>
      <sheetName val="Detail_In_Door_Stad3"/>
      <sheetName val="final_abstract2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Rate_analysis9"/>
      <sheetName val="Structure_Bills_Qty9"/>
      <sheetName val="Load_Details(B2)9"/>
      <sheetName val="Break_up_Sheet9"/>
      <sheetName val="intr_stool_brkup3"/>
      <sheetName val="BLOCK-A_(MEA_SHEET)2"/>
      <sheetName val="Main_Villa-Walls2"/>
      <sheetName val="2_&amp;_3_CG_78_V2"/>
      <sheetName val="Detail_In_Door_Stad2"/>
      <sheetName val="final_abstract1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Rate_analysis8"/>
      <sheetName val="Structure_Bills_Qty8"/>
      <sheetName val="Load_Details(B2)8"/>
      <sheetName val="Break_up_Sheet8"/>
      <sheetName val="intr_stool_brkup2"/>
      <sheetName val="BLOCK-A_(MEA_SHEET)1"/>
      <sheetName val="Main_Villa-Walls1"/>
      <sheetName val="2_&amp;_3_CG_78_V1"/>
      <sheetName val="Detail_In_Door_Stad1"/>
      <sheetName val="final_abstract"/>
      <sheetName val="workscope변경"/>
      <sheetName val="allowances"/>
      <sheetName val="analysis"/>
      <sheetName val="IT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eam"/>
      <sheetName val="Plinth beam"/>
      <sheetName val="Slab"/>
      <sheetName val="column"/>
      <sheetName val="Pile "/>
      <sheetName val="Staircase"/>
      <sheetName val="Lift &amp; Basement wall"/>
      <sheetName val="OHT"/>
      <sheetName val="rcc( sub)"/>
      <sheetName val="std"/>
      <sheetName val="Break up Sheet"/>
      <sheetName val="Headings"/>
      <sheetName val="BLOCK-A (MEA.SHEET)"/>
      <sheetName val="Rate analysis"/>
      <sheetName val="RENT MASTER FILE"/>
      <sheetName val="Staff Acco."/>
      <sheetName val="Labor abs-PW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commo_x000b__x0000__x0000_ea"/>
      <sheetName val="MASS EXCAVAS_x0000_E_x0002_"/>
      <sheetName val="commo_x000b_"/>
      <sheetName val="commo_x000b_??ea"/>
      <sheetName val="MASS EXCAVAS?E_x0002_"/>
      <sheetName val="E_x0000_E_x0000_ment"/>
      <sheetName val="E_x0000_EÂment"/>
      <sheetName val="MASS EXCAVAS"/>
      <sheetName val="commo_x000b___ea"/>
      <sheetName val="MASS EXCAVAS_E_x0002_"/>
      <sheetName val="FOOTING AND EN_x0000_ _x0001_ATION"/>
      <sheetName val="E"/>
      <sheetName val="E?E?ment"/>
      <sheetName val="E?EÂment"/>
      <sheetName val="FOOTING AND EN"/>
      <sheetName val="E_E_ment"/>
      <sheetName val="E_EÂment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commoea"/>
      <sheetName val="MASS_EXCAVASE"/>
      <sheetName val="commo"/>
      <sheetName val="commo??ea"/>
      <sheetName val="MASS_EXCAVAS?E"/>
      <sheetName val="MASS_EXCAVAS"/>
      <sheetName val="commo__ea"/>
      <sheetName val="MASS_EXCAVAS_E"/>
      <sheetName val="EEment"/>
      <sheetName val="EEÂment"/>
      <sheetName val="FOOTING_AND_EN_ATION"/>
      <sheetName val="FOOTING_AND_EN"/>
      <sheetName val="concrete"/>
      <sheetName val="Rate analysis"/>
      <sheetName val="rcc( sub)"/>
      <sheetName val="commo_x005f_x000b__x005f_x0000__x005f_x0000_ea"/>
      <sheetName val="commo_x005f_x000b_"/>
      <sheetName val="MASS EXCAVAS_x005f_x0000_E_x005f_x0002_"/>
      <sheetName val="commo_x005f_x000b___ea"/>
      <sheetName val="MASS EXCAVAS_E_x005f_x0002_"/>
      <sheetName val="E_x005f_x0000_E_x005f_x0000_ment"/>
      <sheetName val="E_x005f_x0000_EÂment"/>
      <sheetName val="FOOTING AND EN_x005f_x0000_ _x005f_x0001_AT"/>
      <sheetName val="analysis"/>
      <sheetName val="97-98"/>
      <sheetName val="Slab"/>
      <sheetName val="MASS EXCAVASE_x0002_"/>
      <sheetName val="FOOTING AND EN _x0001_ATION"/>
      <sheetName val="Headings"/>
      <sheetName val="CERTIFICATE"/>
      <sheetName val="p&amp;m"/>
      <sheetName val="Structure Bills Qty"/>
      <sheetName val="discounts_XP140"/>
      <sheetName val="Design"/>
      <sheetName val="Labels"/>
      <sheetName val="BILL COV"/>
      <sheetName val="Sheet2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MASS_EXCAVAS6"/>
      <sheetName val="FOOTING_AND_EN6"/>
      <sheetName val="rcc(_sub)5"/>
      <sheetName val="Rate_analysis5"/>
      <sheetName val="MASS_EXCAVAS_x005f_x0000_E_x005f_x0002_5"/>
      <sheetName val="MASS_EXCAVAS_E_x005f_x0002_5"/>
      <sheetName val="FOOTING_AND_EN_x005f_x0000___x005f_x0001_A5"/>
      <sheetName val="Structure_Bills_Qt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MASS_EXCAVAS4"/>
      <sheetName val="FOOTING_AND_EN4"/>
      <sheetName val="rcc(_sub)3"/>
      <sheetName val="Rate_analysis3"/>
      <sheetName val="MASS_EXCAVAS_x005f_x0000_E_x005f_x0002_3"/>
      <sheetName val="MASS_EXCAVAS_E_x005f_x0002_3"/>
      <sheetName val="FOOTING_AND_EN_x005f_x0000___x005f_x0001_A3"/>
      <sheetName val="Structure_Bills_Qty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MASS_EXCAVAS3"/>
      <sheetName val="FOOTING_AND_EN3"/>
      <sheetName val="rcc(_sub)2"/>
      <sheetName val="Rate_analysis2"/>
      <sheetName val="MASS_EXCAVAS_x005f_x0000_E_x005f_x0002_2"/>
      <sheetName val="MASS_EXCAVAS_E_x005f_x0002_2"/>
      <sheetName val="FOOTING_AND_EN_x005f_x0000___x005f_x0001_A2"/>
      <sheetName val="Structure_Bills_Qt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MASS_EXCAVAS1"/>
      <sheetName val="FOOTING_AND_EN1"/>
      <sheetName val="rcc(_sub)"/>
      <sheetName val="Rate_analysis"/>
      <sheetName val="MASS_EXCAVAS_x005f_x0000_E_x005f_x0002_"/>
      <sheetName val="MASS_EXCAVAS_E_x005f_x0002_"/>
      <sheetName val="FOOTING_AND_EN_x005f_x0000___x005f_x0001_AT"/>
      <sheetName val="Structure_Bills_Qt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MASS_EXCAVAS2"/>
      <sheetName val="FOOTING_AND_EN2"/>
      <sheetName val="rcc(_sub)1"/>
      <sheetName val="Rate_analysis1"/>
      <sheetName val="MASS_EXCAVAS_x005f_x0000_E_x005f_x0002_1"/>
      <sheetName val="MASS_EXCAVAS_E_x005f_x0002_1"/>
      <sheetName val="FOOTING_AND_EN_x005f_x0000___x005f_x0001_A1"/>
      <sheetName val="Structure_Bills_Qty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MASS_EXCAVAS5"/>
      <sheetName val="FOOTING_AND_EN5"/>
      <sheetName val="rcc(_sub)4"/>
      <sheetName val="Rate_analysis4"/>
      <sheetName val="MASS_EXCAVAS_x005f_x0000_E_x005f_x0002_4"/>
      <sheetName val="MASS_EXCAVAS_E_x005f_x0002_4"/>
      <sheetName val="FOOTING_AND_EN_x005f_x0000___x005f_x0001_A4"/>
      <sheetName val="Structure_Bills_Qty4"/>
      <sheetName val="IT-Fri Base"/>
      <sheetName val="CMISFA"/>
      <sheetName val="00acttbl"/>
      <sheetName val="PSrpt25"/>
      <sheetName val="00budtbl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MASS_EXCAVAS7"/>
      <sheetName val="FOOTING_AND_EN7"/>
      <sheetName val="Rate_analysis6"/>
      <sheetName val="rcc(_sub)6"/>
      <sheetName val="MASS_EXCAVAS_x005f_x0000_E_x005f_x0002_6"/>
      <sheetName val="MASS_EXCAVAS_E_x005f_x0002_6"/>
      <sheetName val="FOOTING_AND_EN_x005f_x0000___x005f_x0001_A6"/>
      <sheetName val="Structure_Bills_Qty6"/>
      <sheetName val="BILL_COV"/>
      <sheetName val="SPT vs PHI"/>
      <sheetName val="Footings"/>
      <sheetName val="organi synthesis lab"/>
      <sheetName val="BOQ"/>
      <sheetName val="Indices"/>
      <sheetName val="GR.slab-reinft"/>
      <sheetName val="labour coeff"/>
      <sheetName val="item"/>
      <sheetName val="Wordsdata"/>
      <sheetName val="GBW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RES-PLANNING"/>
      <sheetName val="INPUT SHEET"/>
      <sheetName val="Civil Boq"/>
      <sheetName val="Ave_wtd_rates"/>
      <sheetName val="Material_"/>
      <sheetName val="Labour_&amp;_Plant"/>
      <sheetName val="Costing"/>
      <sheetName val="banilad"/>
      <sheetName val="Mactan"/>
      <sheetName val="Mandaue"/>
      <sheetName val="SCHEDULE"/>
      <sheetName val="FOOTING AND EN? _x0001_ATION"/>
      <sheetName val="detail'02"/>
      <sheetName val="FITZ MORT 94"/>
      <sheetName val="Road work"/>
      <sheetName val="Load Details(B2)"/>
      <sheetName val="ASS"/>
      <sheetName val="Cases"/>
      <sheetName val="Wgs sht - old style"/>
      <sheetName val="MECH-1"/>
      <sheetName val="Bill 1"/>
      <sheetName val="Bill 2"/>
      <sheetName val="Bill 3"/>
      <sheetName val="Bill 4"/>
      <sheetName val="Bill 5"/>
      <sheetName val="Bill 6"/>
      <sheetName val="Bill 7"/>
      <sheetName val="MASTER WORK SHEET - ESTIMATE HI"/>
      <sheetName val="final abstract"/>
      <sheetName val="Wgs_sht_-_old_style"/>
      <sheetName val="Bill_1"/>
      <sheetName val="Bill_2"/>
      <sheetName val="Bill_3"/>
      <sheetName val="Bill_4"/>
      <sheetName val="Bill_5"/>
      <sheetName val="Bill_6"/>
      <sheetName val="Bill_7"/>
      <sheetName val="MASTER_WORK_SHEET_-_ESTIMATE_HI"/>
      <sheetName val="final_abstract"/>
      <sheetName val="Wgs_sht_-_old_style1"/>
      <sheetName val="Bill_11"/>
      <sheetName val="Bill_21"/>
      <sheetName val="Bill_31"/>
      <sheetName val="Bill_41"/>
      <sheetName val="Bill_51"/>
      <sheetName val="Bill_61"/>
      <sheetName val="Bill_71"/>
      <sheetName val="MASTER_WORK_SHEET_-_ESTIMATE_H1"/>
      <sheetName val="final_abstract1"/>
      <sheetName val="Summary"/>
      <sheetName val="all item 475f,e,e1"/>
      <sheetName val="Wgs_sht_-_old_style2"/>
      <sheetName val="Bill_12"/>
      <sheetName val="Bill_22"/>
      <sheetName val="Bill_32"/>
      <sheetName val="Bill_42"/>
      <sheetName val="Bill_52"/>
      <sheetName val="Bill_62"/>
      <sheetName val="Bill_72"/>
      <sheetName val="MASTER_WORK_SHEET_-_ESTIMATE_H2"/>
      <sheetName val="final_abstract2"/>
      <sheetName val="all_item_475f,e,e1"/>
      <sheetName val="BHANDUP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MASS_EXCAVAS8"/>
      <sheetName val="FOOTING_AND_EN8"/>
      <sheetName val="Rate_analysis7"/>
      <sheetName val="rcc(_sub)7"/>
      <sheetName val="MASS_EXCAVAS_x005f_x0000_E_x005f_x0002_7"/>
      <sheetName val="MASS_EXCAVAS_E_x005f_x0002_7"/>
      <sheetName val="FOOTING_AND_EN_x005f_x0000___x005f_x0001_A7"/>
      <sheetName val="Structure_Bills_Qty7"/>
      <sheetName val="BILL_COV1"/>
      <sheetName val="SPT_vs_PHI"/>
      <sheetName val="IT-Fri_Base"/>
      <sheetName val="organi_synthesis_lab"/>
      <sheetName val="GR_slab-reinft"/>
      <sheetName val="labour_coeff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INPUT_SHEET"/>
      <sheetName val="Civil_Boq"/>
      <sheetName val="FOOTING_AND_EN?_ATION"/>
      <sheetName val="FITZ_MORT_94"/>
      <sheetName val="Road_work"/>
      <sheetName val="Load_Details(B2)"/>
      <sheetName val="Wgs_sht_-_old_style3"/>
      <sheetName val="Bill_13"/>
      <sheetName val="Bill_23"/>
      <sheetName val="Bill_33"/>
      <sheetName val="Bill_43"/>
      <sheetName val="Bill_53"/>
      <sheetName val="Bill_63"/>
      <sheetName val="Bill_73"/>
      <sheetName val="MASTER_WORK_SHEET_-_ESTIMATE_H3"/>
      <sheetName val="final_abstract3"/>
      <sheetName val="all_item_475f,e,e11"/>
      <sheetName val="FOOTING AND EN _x0001_AT"/>
      <sheetName val="MASS_EXCAVASE_x0002_5"/>
      <sheetName val="MASS_EXCAVAS_E_x0002_5"/>
      <sheetName val="FOOTING_AND_EN__x0001_A5"/>
      <sheetName val="MASS_EXCAVASE_x0002_3"/>
      <sheetName val="MASS_EXCAVAS_E_x0002_3"/>
      <sheetName val="FOOTING_AND_EN__x0001_A3"/>
      <sheetName val="MASS_EXCAVASE_x0002_2"/>
      <sheetName val="MASS_EXCAVAS_E_x0002_2"/>
      <sheetName val="FOOTING_AND_EN__x0001_A2"/>
      <sheetName val="MASS_EXCAVASE_x0002_"/>
      <sheetName val="MASS_EXCAVAS_E_x0002_"/>
      <sheetName val="FOOTING_AND_EN__x0001_AT"/>
      <sheetName val="MASS_EXCAVASE_x0002_1"/>
      <sheetName val="MASS_EXCAVAS_E_x0002_1"/>
      <sheetName val="FOOTING_AND_EN__x0001_A1"/>
      <sheetName val="MASS_EXCAVASE_x0002_4"/>
      <sheetName val="MASS_EXCAVAS_E_x0002_4"/>
      <sheetName val="FOOTING_AND_EN__x0001_A4"/>
      <sheetName val="MASS_EXCAVASE_x0002_6"/>
      <sheetName val="MASS_EXCAVAS_E_x0002_6"/>
      <sheetName val="FOOTING_AND_EN__x0001_A6"/>
      <sheetName val="FOOTING AND EN_x0000_ _x0001_AT"/>
      <sheetName val="MASS_EXCAVAS_x0000_E_x0002_5"/>
      <sheetName val="FOOTING_AND_EN_x0000___x0001_A5"/>
      <sheetName val="MASS_EXCAVAS_x0000_E_x0002_3"/>
      <sheetName val="FOOTING_AND_EN_x0000___x0001_A3"/>
      <sheetName val="MASS_EXCAVAS_x0000_E_x0002_2"/>
      <sheetName val="FOOTING_AND_EN_x0000___x0001_A2"/>
      <sheetName val="MASS_EXCAVAS_x0000_E_x0002_"/>
      <sheetName val="FOOTING_AND_EN_x0000___x0001_AT"/>
      <sheetName val="MASS_EXCAVAS_x0000_E_x0002_1"/>
      <sheetName val="FOOTING_AND_EN_x0000___x0001_A1"/>
      <sheetName val="MASS_EXCAVAS_x0000_E_x0002_4"/>
      <sheetName val="FOOTING_AND_EN_x0000___x0001_A4"/>
      <sheetName val="MASS_EXCAVAS_x0000_E_x0002_6"/>
      <sheetName val="FOOTING_AND_EN_x0000___x0001_A6"/>
      <sheetName val="keyword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MASS_EXCAVASE7"/>
      <sheetName val="MASS_EXCAVAS11"/>
      <sheetName val="MASS_EXCAVAS_E7"/>
      <sheetName val="FOOTING_AND_EN11"/>
      <sheetName val="Rate_analysis10"/>
      <sheetName val="rcc(_sub)10"/>
      <sheetName val="MASS_EXCAVAS_x005f_x0000_E_x005f_x0002_10"/>
      <sheetName val="MASS_EXCAVAS_E_x005f_x0002_10"/>
      <sheetName val="FOOTING_AND_EN_x005f_x0000___x005f_x0001_10"/>
      <sheetName val="Structure_Bills_Qty10"/>
      <sheetName val="BILL_COV4"/>
      <sheetName val="SPT_vs_PHI3"/>
      <sheetName val="IT-Fri_Base3"/>
      <sheetName val="organi_synthesis_lab3"/>
      <sheetName val="GR_slab-reinft3"/>
      <sheetName val="labour_coeff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INPUT_SHEET3"/>
      <sheetName val="Civil_Boq3"/>
      <sheetName val="FITZ_MORT_943"/>
      <sheetName val="Road_work3"/>
      <sheetName val="Load_Details(B2)3"/>
      <sheetName val="FOOTING_AND_EN_AT1"/>
      <sheetName val="MASS_EXCAVASE5"/>
      <sheetName val="MASS_EXCAVAS_E5"/>
      <sheetName val="FOOTING_AND_EN_A5"/>
      <sheetName val="MASS_EXCAVASE3"/>
      <sheetName val="MASS_EXCAVAS_E3"/>
      <sheetName val="FOOTING_AND_EN_A3"/>
      <sheetName val="MASS_EXCAVASE2"/>
      <sheetName val="MASS_EXCAVAS_E2"/>
      <sheetName val="FOOTING_AND_EN_A2"/>
      <sheetName val="FOOTING_AND_EN_AT"/>
      <sheetName val="MASS_EXCAVASE1"/>
      <sheetName val="MASS_EXCAVAS_E1"/>
      <sheetName val="FOOTING_AND_EN_A1"/>
      <sheetName val="MASS_EXCAVASE4"/>
      <sheetName val="MASS_EXCAVAS_E4"/>
      <sheetName val="FOOTING_AND_EN_A4"/>
      <sheetName val="MASS_EXCAVASE6"/>
      <sheetName val="MASS_EXCAVAS_E6"/>
      <sheetName val="FOOTING_AND_EN_A6"/>
      <sheetName val="Wgs_sht_-_old_style6"/>
      <sheetName val="Bill_16"/>
      <sheetName val="Bill_26"/>
      <sheetName val="Bill_36"/>
      <sheetName val="Bill_46"/>
      <sheetName val="Bill_56"/>
      <sheetName val="Bill_66"/>
      <sheetName val="Bill_76"/>
      <sheetName val="MASTER_WORK_SHEET_-_ESTIMATE_H6"/>
      <sheetName val="final_abstract6"/>
      <sheetName val="all_item_475f,e,e14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MASS_EXCAVAS10"/>
      <sheetName val="FOOTING_AND_EN10"/>
      <sheetName val="Rate_analysis9"/>
      <sheetName val="rcc(_sub)9"/>
      <sheetName val="MASS_EXCAVAS_x005f_x0000_E_x005f_x0002_9"/>
      <sheetName val="MASS_EXCAVAS_E_x005f_x0002_9"/>
      <sheetName val="FOOTING_AND_EN_x005f_x0000___x005f_x0001_A9"/>
      <sheetName val="Structure_Bills_Qty9"/>
      <sheetName val="BILL_COV3"/>
      <sheetName val="SPT_vs_PHI2"/>
      <sheetName val="IT-Fri_Base2"/>
      <sheetName val="organi_synthesis_lab2"/>
      <sheetName val="GR_slab-reinft2"/>
      <sheetName val="labour_coeff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INPUT_SHEET2"/>
      <sheetName val="Civil_Boq2"/>
      <sheetName val="FITZ_MORT_942"/>
      <sheetName val="Road_work2"/>
      <sheetName val="Load_Details(B2)2"/>
      <sheetName val="Wgs_sht_-_old_style5"/>
      <sheetName val="Bill_15"/>
      <sheetName val="Bill_25"/>
      <sheetName val="Bill_35"/>
      <sheetName val="Bill_45"/>
      <sheetName val="Bill_55"/>
      <sheetName val="Bill_65"/>
      <sheetName val="Bill_75"/>
      <sheetName val="MASTER_WORK_SHEET_-_ESTIMATE_H5"/>
      <sheetName val="final_abstract5"/>
      <sheetName val="all_item_475f,e,e13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MASS_EXCAVAS9"/>
      <sheetName val="FOOTING_AND_EN9"/>
      <sheetName val="Rate_analysis8"/>
      <sheetName val="rcc(_sub)8"/>
      <sheetName val="MASS_EXCAVAS_x005f_x0000_E_x005f_x0002_8"/>
      <sheetName val="MASS_EXCAVAS_E_x005f_x0002_8"/>
      <sheetName val="FOOTING_AND_EN_x005f_x0000___x005f_x0001_A8"/>
      <sheetName val="Structure_Bills_Qty8"/>
      <sheetName val="BILL_COV2"/>
      <sheetName val="SPT_vs_PHI1"/>
      <sheetName val="IT-Fri_Base1"/>
      <sheetName val="organi_synthesis_lab1"/>
      <sheetName val="GR_slab-reinft1"/>
      <sheetName val="labour_coeff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INPUT_SHEET1"/>
      <sheetName val="Civil_Boq1"/>
      <sheetName val="FITZ_MORT_941"/>
      <sheetName val="Road_work1"/>
      <sheetName val="Load_Details(B2)1"/>
      <sheetName val="Wgs_sht_-_old_style4"/>
      <sheetName val="Bill_14"/>
      <sheetName val="Bill_24"/>
      <sheetName val="Bill_34"/>
      <sheetName val="Bill_44"/>
      <sheetName val="Bill_54"/>
      <sheetName val="Bill_64"/>
      <sheetName val="Bill_74"/>
      <sheetName val="MASTER_WORK_SHEET_-_ESTIMATE_H4"/>
      <sheetName val="final_abstract4"/>
      <sheetName val="all_item_475f,e,e12"/>
      <sheetName val="7 CASHFLOW"/>
      <sheetName val="12 APPS &amp; CERTS"/>
      <sheetName val="A.O.R r1Str"/>
      <sheetName val="A.O.R r1"/>
      <sheetName val="A.O.R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ning wall -1"/>
      <sheetName val="Rio vista 1"/>
    </sheetNames>
    <sheetDataSet>
      <sheetData sheetId="0" refreshError="1">
        <row r="8">
          <cell r="C8">
            <v>0.05</v>
          </cell>
        </row>
        <row r="9">
          <cell r="C9">
            <v>0.06</v>
          </cell>
        </row>
        <row r="10">
          <cell r="C10">
            <v>0.04</v>
          </cell>
        </row>
        <row r="11">
          <cell r="C11">
            <v>0.3</v>
          </cell>
        </row>
        <row r="12">
          <cell r="C12">
            <v>0.1</v>
          </cell>
        </row>
        <row r="13">
          <cell r="C13">
            <v>0.1</v>
          </cell>
        </row>
        <row r="14">
          <cell r="C14">
            <v>12</v>
          </cell>
        </row>
        <row r="15">
          <cell r="C15">
            <v>0.03</v>
          </cell>
        </row>
        <row r="16">
          <cell r="C16">
            <v>4.95</v>
          </cell>
        </row>
        <row r="17">
          <cell r="C17">
            <v>3.3</v>
          </cell>
        </row>
        <row r="18">
          <cell r="C18">
            <v>3.4</v>
          </cell>
        </row>
        <row r="20">
          <cell r="C20">
            <v>0.02</v>
          </cell>
        </row>
        <row r="21">
          <cell r="C21">
            <v>0.03</v>
          </cell>
        </row>
        <row r="22">
          <cell r="B22" t="str">
            <v>Cover slab</v>
          </cell>
          <cell r="C22">
            <v>0.02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"/>
      <sheetName val="APP.S CONT (2)"/>
      <sheetName val="std"/>
      <sheetName val="Sheet3"/>
      <sheetName val="SC-ISO"/>
      <sheetName val="APP.S CONT"/>
      <sheetName val="APP_S_CONT_(2)"/>
      <sheetName val="APP_S_CONT"/>
      <sheetName val="Mobile Micro "/>
      <sheetName val="Break up Sheet"/>
      <sheetName val="STP"/>
      <sheetName val="003.03 qcs"/>
      <sheetName val="Block 02, Staircace &amp; lift head"/>
      <sheetName val="retaining wall (2)"/>
      <sheetName val="Slab"/>
      <sheetName val="factors"/>
      <sheetName val="Arc features"/>
      <sheetName val="rcc( sub)"/>
      <sheetName val="APP_S_CONT_(2)6"/>
      <sheetName val="APP_S_CONT6"/>
      <sheetName val="Mobile_Micro_5"/>
      <sheetName val="Break_up_Sheet5"/>
      <sheetName val="003_03_qcs5"/>
      <sheetName val="retaining_wall_(2)5"/>
      <sheetName val="Block_02,_Staircace_&amp;_lift_hea5"/>
      <sheetName val="APP_S_CONT_(2)4"/>
      <sheetName val="APP_S_CONT4"/>
      <sheetName val="Mobile_Micro_3"/>
      <sheetName val="Break_up_Sheet3"/>
      <sheetName val="003_03_qcs3"/>
      <sheetName val="retaining_wall_(2)3"/>
      <sheetName val="Block_02,_Staircace_&amp;_lift_hea3"/>
      <sheetName val="APP_S_CONT_(2)3"/>
      <sheetName val="APP_S_CONT3"/>
      <sheetName val="Mobile_Micro_2"/>
      <sheetName val="Break_up_Sheet2"/>
      <sheetName val="003_03_qcs2"/>
      <sheetName val="retaining_wall_(2)2"/>
      <sheetName val="Block_02,_Staircace_&amp;_lift_hea2"/>
      <sheetName val="Arc_features2"/>
      <sheetName val="rcc(_sub)2"/>
      <sheetName val="APP_S_CONT_(2)1"/>
      <sheetName val="APP_S_CONT1"/>
      <sheetName val="Mobile_Micro_"/>
      <sheetName val="Break_up_Sheet"/>
      <sheetName val="003_03_qcs"/>
      <sheetName val="retaining_wall_(2)"/>
      <sheetName val="Block_02,_Staircace_&amp;_lift_head"/>
      <sheetName val="Arc_features"/>
      <sheetName val="rcc(_sub)"/>
      <sheetName val="APP_S_CONT_(2)2"/>
      <sheetName val="APP_S_CONT2"/>
      <sheetName val="Mobile_Micro_1"/>
      <sheetName val="Break_up_Sheet1"/>
      <sheetName val="003_03_qcs1"/>
      <sheetName val="retaining_wall_(2)1"/>
      <sheetName val="Block_02,_Staircace_&amp;_lift_hea1"/>
      <sheetName val="Arc_features1"/>
      <sheetName val="rcc(_sub)1"/>
      <sheetName val="Arc_features3"/>
      <sheetName val="rcc(_sub)3"/>
      <sheetName val="APP_S_CONT_(2)5"/>
      <sheetName val="APP_S_CONT5"/>
      <sheetName val="Mobile_Micro_4"/>
      <sheetName val="Break_up_Sheet4"/>
      <sheetName val="003_03_qcs4"/>
      <sheetName val="retaining_wall_(2)4"/>
      <sheetName val="Block_02,_Staircace_&amp;_lift_hea4"/>
      <sheetName val="Arc_features4"/>
      <sheetName val="rcc(_sub)4"/>
      <sheetName val="Arc_features5"/>
      <sheetName val="rcc(_sub)5"/>
      <sheetName val="lintels Costing "/>
      <sheetName val="Lintels Estimation"/>
      <sheetName val="SPT vs PHI"/>
      <sheetName val="Sheet1"/>
      <sheetName val="APP_S_CONT_(2)7"/>
      <sheetName val="APP_S_CONT7"/>
      <sheetName val="Mobile_Micro_6"/>
      <sheetName val="Break_up_Sheet6"/>
      <sheetName val="003_03_qcs6"/>
      <sheetName val="retaining_wall_(2)6"/>
      <sheetName val="Block_02,_Staircace_&amp;_lift_hea6"/>
      <sheetName val="Arc_features6"/>
      <sheetName val="rcc(_sub)6"/>
      <sheetName val="lintels_Costing_"/>
      <sheetName val="Lintels_Estimation"/>
      <sheetName val="SPT_vs_PHI"/>
      <sheetName val="Balance Sheet "/>
      <sheetName val="Staff Acco."/>
      <sheetName val="Elect."/>
      <sheetName val="comp(lau to det) 26.11.12"/>
      <sheetName val="Rate analysis"/>
      <sheetName val="Main Villa-Walls"/>
      <sheetName val="BOQ"/>
      <sheetName val="Beam at Ground flr lvl(Steel)"/>
      <sheetName val="intr stool brkup"/>
      <sheetName val="MD REVIEW"/>
      <sheetName val="Data Input"/>
      <sheetName val="Bar.Sched"/>
      <sheetName val="Comparison"/>
      <sheetName val="COST"/>
      <sheetName val="GR.slab-reinft"/>
      <sheetName val="Meas.-Hotel Part"/>
      <sheetName val="A-General"/>
      <sheetName val="APP_S_CONT_(2)8"/>
      <sheetName val="APP_S_CONT8"/>
      <sheetName val="Mobile_Micro_7"/>
      <sheetName val="Break_up_Sheet7"/>
      <sheetName val="rcc(_sub)7"/>
      <sheetName val="retaining_wall_(2)7"/>
      <sheetName val="003_03_qcs7"/>
      <sheetName val="Block_02,_Staircace_&amp;_lift_hea7"/>
      <sheetName val="Arc_features7"/>
      <sheetName val="lintels_Costing_1"/>
      <sheetName val="Lintels_Estimation1"/>
      <sheetName val="SPT_vs_PHI1"/>
      <sheetName val="Balance_Sheet_"/>
      <sheetName val="Staff_Acco_"/>
      <sheetName val="Elect_"/>
      <sheetName val="Rate_analysis"/>
      <sheetName val="comp(lau_to_det)_26_11_12"/>
      <sheetName val="Main_Villa-Walls"/>
      <sheetName val="Beam_at_Ground_flr_lvl(Steel)"/>
      <sheetName val="intr_stool_brkup"/>
      <sheetName val="MD_REVIEW"/>
      <sheetName val="Data_Input"/>
      <sheetName val="Bar_Sched"/>
      <sheetName val="GR_slab-reinft"/>
      <sheetName val="Meas_-Hotel_Part"/>
      <sheetName val="APP_S_CONT_(2)11"/>
      <sheetName val="APP_S_CONT11"/>
      <sheetName val="Mobile_Micro_10"/>
      <sheetName val="Break_up_Sheet10"/>
      <sheetName val="rcc(_sub)10"/>
      <sheetName val="retaining_wall_(2)10"/>
      <sheetName val="003_03_qcs10"/>
      <sheetName val="Block_02,_Staircace_&amp;_lift_he10"/>
      <sheetName val="Arc_features10"/>
      <sheetName val="lintels_Costing_4"/>
      <sheetName val="Lintels_Estimation4"/>
      <sheetName val="SPT_vs_PHI4"/>
      <sheetName val="Balance_Sheet_3"/>
      <sheetName val="Staff_Acco_3"/>
      <sheetName val="Elect_3"/>
      <sheetName val="Rate_analysis3"/>
      <sheetName val="comp(lau_to_det)_26_11_123"/>
      <sheetName val="Main_Villa-Walls3"/>
      <sheetName val="Beam_at_Ground_flr_lvl(Steel)3"/>
      <sheetName val="intr_stool_brkup3"/>
      <sheetName val="MD_REVIEW3"/>
      <sheetName val="Data_Input3"/>
      <sheetName val="Bar_Sched3"/>
      <sheetName val="GR_slab-reinft3"/>
      <sheetName val="Meas_-Hotel_Part3"/>
      <sheetName val="APP_S_CONT_(2)10"/>
      <sheetName val="APP_S_CONT10"/>
      <sheetName val="Mobile_Micro_9"/>
      <sheetName val="Break_up_Sheet9"/>
      <sheetName val="rcc(_sub)9"/>
      <sheetName val="retaining_wall_(2)9"/>
      <sheetName val="003_03_qcs9"/>
      <sheetName val="Block_02,_Staircace_&amp;_lift_hea9"/>
      <sheetName val="Arc_features9"/>
      <sheetName val="lintels_Costing_3"/>
      <sheetName val="Lintels_Estimation3"/>
      <sheetName val="SPT_vs_PHI3"/>
      <sheetName val="Balance_Sheet_2"/>
      <sheetName val="Staff_Acco_2"/>
      <sheetName val="Elect_2"/>
      <sheetName val="Rate_analysis2"/>
      <sheetName val="comp(lau_to_det)_26_11_122"/>
      <sheetName val="Main_Villa-Walls2"/>
      <sheetName val="Beam_at_Ground_flr_lvl(Steel)2"/>
      <sheetName val="intr_stool_brkup2"/>
      <sheetName val="MD_REVIEW2"/>
      <sheetName val="Data_Input2"/>
      <sheetName val="Bar_Sched2"/>
      <sheetName val="GR_slab-reinft2"/>
      <sheetName val="Meas_-Hotel_Part2"/>
      <sheetName val="APP_S_CONT_(2)9"/>
      <sheetName val="APP_S_CONT9"/>
      <sheetName val="Mobile_Micro_8"/>
      <sheetName val="Break_up_Sheet8"/>
      <sheetName val="rcc(_sub)8"/>
      <sheetName val="retaining_wall_(2)8"/>
      <sheetName val="003_03_qcs8"/>
      <sheetName val="Block_02,_Staircace_&amp;_lift_hea8"/>
      <sheetName val="Arc_features8"/>
      <sheetName val="lintels_Costing_2"/>
      <sheetName val="Lintels_Estimation2"/>
      <sheetName val="SPT_vs_PHI2"/>
      <sheetName val="Balance_Sheet_1"/>
      <sheetName val="Staff_Acco_1"/>
      <sheetName val="Elect_1"/>
      <sheetName val="Rate_analysis1"/>
      <sheetName val="comp(lau_to_det)_26_11_121"/>
      <sheetName val="Main_Villa-Walls1"/>
      <sheetName val="Beam_at_Ground_flr_lvl(Steel)1"/>
      <sheetName val="intr_stool_brkup1"/>
      <sheetName val="MD_REVIEW1"/>
      <sheetName val="Data_Input1"/>
      <sheetName val="Bar_Sched1"/>
      <sheetName val="GR_slab-reinft1"/>
      <sheetName val="Meas_-Hotel_Part1"/>
      <sheetName val="Bill 1"/>
      <sheetName val="Bill 2"/>
      <sheetName val="Bill 3"/>
      <sheetName val="Bill 4"/>
      <sheetName val="Bill 5"/>
      <sheetName val="Bill 6"/>
      <sheetName val="Bill 7"/>
      <sheetName val="MECH-1"/>
      <sheetName val="piling V"/>
      <sheetName val="EEV(Prilim)"/>
      <sheetName val="Building - 4"/>
      <sheetName val="SCHD OF OPENING"/>
      <sheetName val="piling_V"/>
      <sheetName val="Building_-_4"/>
      <sheetName val="SCHD_OF_OPENING"/>
      <sheetName val="Bill_1"/>
      <sheetName val="Bill_2"/>
      <sheetName val="Bill_3"/>
      <sheetName val="Bill_4"/>
      <sheetName val="Bill_5"/>
      <sheetName val="Bill_6"/>
      <sheetName val="Bill_7"/>
      <sheetName val="piling_V1"/>
      <sheetName val="Building_-_41"/>
      <sheetName val="SCHD_OF_OPENING1"/>
      <sheetName val="Bill_11"/>
      <sheetName val="Bill_21"/>
      <sheetName val="Bill_31"/>
      <sheetName val="Bill_41"/>
      <sheetName val="Bill_51"/>
      <sheetName val="Bill_61"/>
      <sheetName val="Bill_71"/>
      <sheetName val="Sheet9"/>
      <sheetName val="Bill_12"/>
      <sheetName val="Bill_22"/>
      <sheetName val="Bill_32"/>
      <sheetName val="Bill_42"/>
      <sheetName val="Bill_52"/>
      <sheetName val="Bill_62"/>
      <sheetName val="Bill_72"/>
      <sheetName val="piling_V2"/>
      <sheetName val="Building_-_42"/>
      <sheetName val="SCHD_OF_OPENING2"/>
      <sheetName val="analysis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ED  BOQ"/>
      <sheetName val="4 Annex 1 Basic rate"/>
      <sheetName val="Design"/>
      <sheetName val="FT-05-02IsoBOM"/>
      <sheetName val="Detail In Door Stad"/>
      <sheetName val="Project Details.."/>
      <sheetName val="scurve calc (2)"/>
      <sheetName val="Detail P&amp;L"/>
      <sheetName val="Assumption Sheet"/>
      <sheetName val="strain"/>
      <sheetName val="p&amp;m"/>
      <sheetName val="factors"/>
      <sheetName val="COLUMN"/>
      <sheetName val="RCC,Ret. Wall"/>
      <sheetName val="Build-up"/>
      <sheetName val="refer"/>
      <sheetName val="Load Details(B2)"/>
      <sheetName val="TBAL9697 -group wise  sdpl"/>
      <sheetName val="Gujrat"/>
      <sheetName val="SCHEDULE OF RATES"/>
      <sheetName val="Bill 3 - Site Works"/>
      <sheetName val="Legal Risk Analysis"/>
      <sheetName val="PRECAST lightconc-II"/>
      <sheetName val="APPENDIX B-1"/>
      <sheetName val="Bill 3.1"/>
      <sheetName val="CFLOW"/>
      <sheetName val="BOQ"/>
      <sheetName val="2gii"/>
      <sheetName val="analysis"/>
      <sheetName val="GR.slab-reinft"/>
      <sheetName val="schedule1"/>
      <sheetName val="Precalculation"/>
      <sheetName val="Fill this out first..."/>
      <sheetName val="Sheet3"/>
      <sheetName val="INDIGINEOUS ITEMS "/>
      <sheetName val="Cable data"/>
      <sheetName val="Table"/>
      <sheetName val="Material "/>
      <sheetName val="basic-data"/>
      <sheetName val="mem-property"/>
      <sheetName val="FORM7"/>
      <sheetName val="SPT vs PHI"/>
      <sheetName val="Civil Works"/>
      <sheetName val="CABLE"/>
      <sheetName val="number"/>
      <sheetName val="ANAL"/>
      <sheetName val="Staff_Acco_"/>
      <sheetName val="Tel__"/>
      <sheetName val="Ext_light"/>
      <sheetName val="Staff_Acco_1"/>
      <sheetName val="3MLKQ"/>
      <sheetName val="sumary"/>
      <sheetName val="Rate Analysis"/>
      <sheetName val="Xenon(R2)"/>
      <sheetName val="Basement Budget"/>
      <sheetName val="DETAILED__BOQ"/>
      <sheetName val="4_Annex_1_Basic_rate"/>
      <sheetName val="Cable_data"/>
      <sheetName val="SITE OVERHEADS"/>
      <sheetName val="Boq Block A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Asia Revised 10-1-07"/>
      <sheetName val="All Capital Plan P+L 10-1-07"/>
      <sheetName val="CP08 (2)"/>
      <sheetName val="Planning File 10-1-07"/>
      <sheetName val="INPUT-DATA"/>
      <sheetName val="SCHEDULE (3)"/>
      <sheetName val="Database"/>
      <sheetName val="schedule nos"/>
      <sheetName val="std"/>
      <sheetName val="estimate"/>
      <sheetName val="Break up Sheet"/>
      <sheetName val="4-Int- ele(RA)"/>
      <sheetName val="Sqn_Abs_G_6_ "/>
      <sheetName val="WO_Abs _G_2_ 6 DUs"/>
      <sheetName val="Air_Abs_G_6_ 23 DUs"/>
      <sheetName val="BLOCK-A (MEA.SHEET)"/>
      <sheetName val="Parameter"/>
      <sheetName val="1_Project_Profile"/>
      <sheetName val="Box- Girder"/>
      <sheetName val="Detail 1A"/>
      <sheetName val="2004"/>
      <sheetName val="Costing"/>
      <sheetName val="banilad"/>
      <sheetName val="Mactan"/>
      <sheetName val="Mandaue"/>
      <sheetName val="labour coeff"/>
      <sheetName val="Works - Quote Sheet"/>
      <sheetName val="Detail"/>
      <sheetName val="BLK2"/>
      <sheetName val="BLK3"/>
      <sheetName val="E &amp; R"/>
      <sheetName val="radar"/>
      <sheetName val="UG"/>
      <sheetName val="Headings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TB"/>
      <sheetName val="cf"/>
      <sheetName val="orders"/>
      <sheetName val="Sheet2"/>
      <sheetName val="MASTER_RATE ANALYSIS"/>
      <sheetName val="Mat.Cost"/>
      <sheetName val="DLC lookups"/>
      <sheetName val="Gen Info"/>
      <sheetName val="Indirect expenses"/>
      <sheetName val="CCTV_EST1"/>
      <sheetName val="Quote Sheet"/>
      <sheetName val="Mat_Cost"/>
      <sheetName val="Cost_Any."/>
      <sheetName val="LIST OF MAKES"/>
      <sheetName val="Pile cap"/>
      <sheetName val="ABB"/>
      <sheetName val="GE"/>
      <sheetName val="Lease rents"/>
      <sheetName val="SPILL OVER"/>
      <sheetName val="s"/>
      <sheetName val="Bed Class"/>
      <sheetName val="Cd"/>
      <sheetName val="Loads"/>
      <sheetName val="DATA"/>
      <sheetName val="DTF Summary"/>
      <sheetName val="Form 6"/>
      <sheetName val="BOQ_Direct_selling cost"/>
      <sheetName val="#REF!"/>
      <sheetName val="VCH-SLC"/>
      <sheetName val="Supplier"/>
      <sheetName val="WWR"/>
      <sheetName val="GF Columns"/>
      <sheetName val="Cable-data"/>
      <sheetName val="Summary"/>
      <sheetName val="jobhist"/>
      <sheetName val="UNP-NCW "/>
      <sheetName val="Cover"/>
      <sheetName val="Codes"/>
      <sheetName val="BHANDUP"/>
      <sheetName val="macros"/>
      <sheetName val="Rat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ACS(1)"/>
      <sheetName val="FAS-C(4)"/>
      <sheetName val="사진"/>
      <sheetName val="Intro.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Material"/>
      <sheetName val="Zone"/>
      <sheetName val="Vendor"/>
      <sheetName val="Elite 1 - MBCL"/>
      <sheetName val="BULook"/>
      <sheetName val="Cost summary"/>
      <sheetName val="Intro"/>
      <sheetName val="01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Estimation"/>
      <sheetName val="concrete"/>
      <sheetName val="beam-reinft-IIInd floor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A.O.R."/>
      <sheetName val="Annex"/>
      <sheetName val="calcul"/>
      <sheetName val="T1 WO"/>
      <sheetName val="Maint"/>
      <sheetName val="Housek"/>
      <sheetName val="外気負荷"/>
      <sheetName val="FF Inst RA 08 Inst 03"/>
      <sheetName val="SCHEDULE"/>
      <sheetName val="GBW"/>
      <sheetName val="Labels"/>
      <sheetName val=" IO List"/>
      <sheetName val="Transfer"/>
      <sheetName val="Cost Index"/>
      <sheetName val="Legend"/>
      <sheetName val="Indirect_x0005__x0000__x0000__x0000__x0000_쌳ᎈ駜/"/>
      <sheetName val="REf"/>
      <sheetName val="saihous.ele"/>
      <sheetName val="SSR _ NSSR Market final"/>
      <sheetName val="Bidform"/>
      <sheetName val="M+MC"/>
      <sheetName val="1.00"/>
      <sheetName val="SUMMARY-client"/>
      <sheetName val="RA"/>
      <sheetName val="Blr hire"/>
      <sheetName val="STAFFSCHED "/>
      <sheetName val="DG Works (Supply)"/>
      <sheetName val="MG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scurve_calc_(2)3"/>
      <sheetName val="Detail_P&amp;L3"/>
      <sheetName val="Assumption_Sheet3"/>
      <sheetName val="TBAL9697_-group_wise__sdpl3"/>
      <sheetName val="Bill_3_-_Site_Works2"/>
      <sheetName val="RCC,Ret__Wall3"/>
      <sheetName val="Load_Details(B2)3"/>
      <sheetName val="SCHEDULE_OF_RATES3"/>
      <sheetName val="APPENDIX_B-13"/>
      <sheetName val="Bill_3_13"/>
      <sheetName val="Legal_Risk_Analysis3"/>
      <sheetName val="PRECAST_lightconc-II3"/>
      <sheetName val="GR_slab-reinft2"/>
      <sheetName val="Fill_this_out_first___2"/>
      <sheetName val="Boq_Block_A2"/>
      <sheetName val="Rate_Analysis2"/>
      <sheetName val="Cable_data3"/>
      <sheetName val="Civil_Works2"/>
      <sheetName val="SCHEDULE_(3)2"/>
      <sheetName val="schedule_nos2"/>
      <sheetName val="Material_2"/>
      <sheetName val="SPT_vs_PHI2"/>
      <sheetName val="IO_List2"/>
      <sheetName val="Pipe_Supports2"/>
      <sheetName val="BOQ_(2)2"/>
      <sheetName val="Box-_Girder2"/>
      <sheetName val="INDIGINEOUS_ITEMS_2"/>
      <sheetName val="Basement_Budget2"/>
      <sheetName val="SITE_OVERHEADS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Mat_Cost2"/>
      <sheetName val="GF_Columns1"/>
      <sheetName val="Form_61"/>
      <sheetName val="BOQ_Direct_selling_cost1"/>
      <sheetName val="UNP-NCW_1"/>
      <sheetName val="Intro_"/>
      <sheetName val="MASTER_RATE_ANALYSIS1"/>
      <sheetName val="Contract_BOQ"/>
      <sheetName val="Elite_1_-_MBCL"/>
      <sheetName val="Cost_summary"/>
      <sheetName val="Direct_cost_shed_A-2_"/>
      <sheetName val="_Resource_list"/>
      <sheetName val="THANE_SITE"/>
      <sheetName val="BOQ_Distribution"/>
      <sheetName val="key_dates"/>
      <sheetName val="specification_options"/>
      <sheetName val="FF_Inst_RA_08_Inst_03"/>
      <sheetName val="beam-reinft-machine_rm"/>
      <sheetName val="T1_WO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beam-reinft-machine_rm1"/>
      <sheetName val="T1_WO1"/>
      <sheetName val="procurement"/>
      <sheetName val="col-reinft1"/>
      <sheetName val="Basic Rates"/>
      <sheetName val="VIWSCo1"/>
      <sheetName val="Project_Brief"/>
      <sheetName val="Basic"/>
      <sheetName val="bs BP 04 SA"/>
      <sheetName val="ecc_res"/>
      <sheetName val="1-Pop Proj"/>
      <sheetName val="Staff_Acco_10"/>
      <sheetName val="Tel__5"/>
      <sheetName val="Ext_light5"/>
      <sheetName val="Staff_Acco_11"/>
      <sheetName val="4_Annex_1_Basic_rate5"/>
      <sheetName val="DETAILED__BOQ5"/>
      <sheetName val="doq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Indirect_x0005_????쌳ᎈ駜/"/>
      <sheetName val=" B3"/>
      <sheetName val=" B1"/>
      <sheetName val="SCH"/>
      <sheetName val="Indirect_x0005_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troduction"/>
      <sheetName val="Old"/>
      <sheetName val="Operating Statistics"/>
      <sheetName val="Financials"/>
      <sheetName val="Lowside"/>
      <sheetName val="A-General"/>
      <sheetName val="CERTIFICATE"/>
      <sheetName val="220 11  BS "/>
      <sheetName val="PCC"/>
      <sheetName val="Chennai"/>
      <sheetName val="Rollup"/>
      <sheetName val="Annexue B"/>
      <sheetName val="Desgn(zone I)"/>
      <sheetName val="Lead"/>
      <sheetName val="basdat"/>
      <sheetName val="Elect."/>
      <sheetName val="Lstsub"/>
      <sheetName val="$ KURLARI"/>
      <sheetName val="Indirect_x0005__x0000__x0000__x0000__x0000_쌳ᎈ駜_"/>
      <sheetName val="Indirect_x0005__x0000__x0000__"/>
      <sheetName val="Boq (Main Building)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Basement  Works"/>
      <sheetName val="Cover sheet"/>
      <sheetName val="AOQ-new "/>
      <sheetName val="water prop."/>
      <sheetName val="upa"/>
      <sheetName val="Summary Transformers"/>
      <sheetName val="Total  Amount"/>
      <sheetName val="Civil BOQ"/>
      <sheetName val="P&amp;LSum"/>
      <sheetName val="주관사업"/>
      <sheetName val="[saihous.ele.xls]Indirect_x0005__x0000__x0000__x0000__x0000_"/>
      <sheetName val="EMLWorkstations"/>
      <sheetName val="EMLLaptops"/>
      <sheetName val="EMLServers"/>
      <sheetName val="11-hsd"/>
      <sheetName val="2-utility"/>
      <sheetName val="Indirect_x0005_____쌳ᎈ駜_"/>
      <sheetName val="149"/>
      <sheetName val="[saihous.ele.xls]Indirect_x0005_????"/>
      <sheetName val="[saihous.ele.xls]Indirect_x0005__x0000_⽼؃ᅜ"/>
      <sheetName val="PA- Consutant "/>
      <sheetName val="D2_CO"/>
      <sheetName val="10. &amp; 11. Rate Code &amp; BQ"/>
      <sheetName val="Staff_Acco_20"/>
      <sheetName val="Tel__10"/>
      <sheetName val="Ext_light10"/>
      <sheetName val="Staff_Acco_21"/>
      <sheetName val="4_Annex_1_Basic_rate10"/>
      <sheetName val="DETAILED__BOQ10"/>
      <sheetName val="Detail_In_Door_Stad10"/>
      <sheetName val="Project_Details__10"/>
      <sheetName val="RCC,Ret__Wall10"/>
      <sheetName val="Load_Details(B2)10"/>
      <sheetName val="TBAL9697_-group_wise__sdpl10"/>
      <sheetName val="scurve_calc_(2)10"/>
      <sheetName val="Rate_Analysis9"/>
      <sheetName val="Bill_3_-_Site_Works9"/>
      <sheetName val="GR_slab-reinft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SCHEDULE_OF_RATES10"/>
      <sheetName val="Rate_Analysis10"/>
      <sheetName val="Detail_P&amp;L10"/>
      <sheetName val="Assumption_Sheet10"/>
      <sheetName val="Legal_Risk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Set"/>
      <sheetName val="Names&amp;Cases"/>
      <sheetName val="BS1"/>
      <sheetName val="RMes"/>
      <sheetName val="SPILL OVER PROJECTIONS"/>
      <sheetName val="_IO_List"/>
      <sheetName val="Cost_Index"/>
      <sheetName val="saihous_ele"/>
      <sheetName val="Indirect쌳ᎈ駜/"/>
      <sheetName val="SSR___NSSR_Market_final"/>
      <sheetName val="bs_BP_04_SA"/>
      <sheetName val="STAFFSCHED_"/>
      <sheetName val="DG_Works_(Supply)"/>
      <sheetName val="Basic_Rates"/>
      <sheetName val="BC &amp; MNB 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Angebot18.7."/>
      <sheetName val="MAIN FILE 9-24-07"/>
      <sheetName val="DG "/>
      <sheetName val="Basic Resources"/>
      <sheetName val="PRECAST_lightconc-II10"/>
      <sheetName val="APPENDIX_B-110"/>
      <sheetName val="Bill_3_110"/>
      <sheetName val="Fill_this_out_first___9"/>
      <sheetName val="Cable_data10"/>
      <sheetName val="Civil_Works9"/>
      <sheetName val="E_&amp;_R9"/>
      <sheetName val="Boq_Block_A9"/>
      <sheetName val="Material_9"/>
      <sheetName val="SPT_vs_PHI9"/>
      <sheetName val="SCHEDULE_(3)9"/>
      <sheetName val="schedule_nos9"/>
      <sheetName val="SITE_OVERHEADS9"/>
      <sheetName val="Asia_Revised_10-1-079"/>
      <sheetName val="All_Capital_Plan_P+L_10-1-079"/>
      <sheetName val="CP08_(2)9"/>
      <sheetName val="Planning_File_10-1-079"/>
      <sheetName val="IO_List9"/>
      <sheetName val="Pipe_Supports9"/>
      <sheetName val="BOQ_(2)9"/>
      <sheetName val="INDIGINEOUS_ITEMS_9"/>
      <sheetName val="Box-_Girder9"/>
      <sheetName val="Sqn_Abs_G_6__9"/>
      <sheetName val="WO_Abs__G_2__6_DUs9"/>
      <sheetName val="Air_Abs_G_6__23_DUs9"/>
      <sheetName val="4-Int-_ele(RA)9"/>
      <sheetName val="Detail_1A9"/>
      <sheetName val="BLOCK-A_(MEA_SHEET)9"/>
      <sheetName val="Basement_Budget9"/>
      <sheetName val="Lease_rents9"/>
      <sheetName val="DLC_lookups9"/>
      <sheetName val="Quote_Sheet9"/>
      <sheetName val="labour_coeff9"/>
      <sheetName val="Works_-_Quote_Sheet9"/>
      <sheetName val="Gen_Info9"/>
      <sheetName val="Indirect_expenses9"/>
      <sheetName val="Cost_Any_9"/>
      <sheetName val="LIST_OF_MAKES9"/>
      <sheetName val="Break_up_Sheet9"/>
      <sheetName val="SPILL_OVER9"/>
      <sheetName val="Mat_Cost9"/>
      <sheetName val="Bed_Class8"/>
      <sheetName val="Pile_cap8"/>
      <sheetName val="DTF_Summary8"/>
      <sheetName val="Form_68"/>
      <sheetName val="BOQ_Direct_selling_cost8"/>
      <sheetName val="GF_Columns8"/>
      <sheetName val="UNP-NCW_8"/>
      <sheetName val="MASTER_RATE_ANALYSIS8"/>
      <sheetName val="Intro_7"/>
      <sheetName val="Elite_1_-_MBCL7"/>
      <sheetName val="Cost_summary7"/>
      <sheetName val="Contract_BOQ7"/>
      <sheetName val="specification_options7"/>
      <sheetName val="key_dates7"/>
      <sheetName val="beam-reinft-machine_rm7"/>
      <sheetName val="T1_WO7"/>
      <sheetName val="Direct_cost_shed_A-2_7"/>
      <sheetName val="_Resource_list7"/>
      <sheetName val="THANE_SITE7"/>
      <sheetName val="BOQ_Distribution7"/>
      <sheetName val="M_R_List_(2)3"/>
      <sheetName val="Balance_Sheet_3"/>
      <sheetName val="beam-reinft-IIInd_floor3"/>
      <sheetName val="A_O_R_3"/>
      <sheetName val="FF_Inst_RA_08_Inst_037"/>
      <sheetName val="lists"/>
      <sheetName val="#3E1_GCR"/>
      <sheetName val=" GULF"/>
      <sheetName val="Calculations"/>
      <sheetName val="final abstract"/>
      <sheetName val="Material List "/>
      <sheetName val="Setting"/>
      <sheetName val="Summary_Bank"/>
      <sheetName val="Structure Bills Qty"/>
      <sheetName val="Citrix"/>
      <sheetName val="BM"/>
      <sheetName val="Config"/>
      <sheetName val=""/>
      <sheetName val="Material Rate"/>
      <sheetName val="2nd "/>
      <sheetName val="shuttering"/>
      <sheetName val="Footings"/>
      <sheetName val="IDC"/>
      <sheetName val="Basic Details"/>
      <sheetName val="BS Groupings"/>
      <sheetName val="PL Groupings"/>
      <sheetName val="Enquire"/>
      <sheetName val="BALAN1"/>
      <sheetName val="SC Cost MAR 02"/>
      <sheetName val="Indirect쌳ᎈ駜_"/>
      <sheetName val="Break_Up"/>
      <sheetName val="BUDGET"/>
      <sheetName val="AoR Finishing"/>
      <sheetName val="CABLERET"/>
      <sheetName val="SubAnlysis"/>
      <sheetName val="B1"/>
      <sheetName val="[saihous.ele.xls]Indirect퀀《혂൧_x0001__x0000_"/>
      <sheetName val="MTO REV.0"/>
      <sheetName val="Linked Lead"/>
      <sheetName val="_IO_List1"/>
      <sheetName val="Cost_Index1"/>
      <sheetName val="saihous_ele1"/>
      <sheetName val="SSR___NSSR_Market_final1"/>
      <sheetName val="STAFFSCHED_1"/>
      <sheetName val="Basic_Rates1"/>
      <sheetName val="Blr_hire"/>
      <sheetName val="1-Pop_Proj"/>
      <sheetName val="Indirect"/>
      <sheetName val="1_00"/>
      <sheetName val="Indirect????쌳ᎈ駜/"/>
      <sheetName val="220_11__BS_"/>
      <sheetName val="_B3"/>
      <sheetName val="_B1"/>
      <sheetName val="Operating_Statistics"/>
      <sheetName val="Annexue_B"/>
      <sheetName val="Elect_"/>
      <sheetName val="Indirect_"/>
      <sheetName val="Desgn(zone_I)"/>
      <sheetName val="$_KURLARI"/>
      <sheetName val="Boq_(Main_Building)"/>
      <sheetName val="APPENDIX_B-111"/>
      <sheetName val="Bill_3_111"/>
      <sheetName val="PRECAST_lightconc-II11"/>
      <sheetName val="Fill_this_out_first___10"/>
      <sheetName val="INDIGINEOUS_ITEMS_10"/>
      <sheetName val="Cable_data11"/>
      <sheetName val="Material_10"/>
      <sheetName val="SPT_vs_PHI10"/>
      <sheetName val="Civil_Works10"/>
      <sheetName val="Basement_Budget10"/>
      <sheetName val="Asia_Revised_10-1-0710"/>
      <sheetName val="All_Capital_Plan_P+L_10-1-0710"/>
      <sheetName val="CP08_(2)10"/>
      <sheetName val="Planning_File_10-1-0710"/>
      <sheetName val="SITE_OVERHEADS10"/>
      <sheetName val="Break_up_Sheet10"/>
      <sheetName val="Boq_Block_A10"/>
      <sheetName val="IO_List10"/>
      <sheetName val="Pipe_Supports10"/>
      <sheetName val="BOQ_(2)10"/>
      <sheetName val="SCHEDULE_(3)10"/>
      <sheetName val="schedule_nos10"/>
      <sheetName val="Box-_Girder10"/>
      <sheetName val="Sqn_Abs_G_6__10"/>
      <sheetName val="WO_Abs__G_2__6_DUs10"/>
      <sheetName val="Air_Abs_G_6__23_DUs10"/>
      <sheetName val="4-Int-_ele(RA)10"/>
      <sheetName val="Detail_1A10"/>
      <sheetName val="BLOCK-A_(MEA_SHEET)10"/>
      <sheetName val="labour_coeff10"/>
      <sheetName val="Works_-_Quote_Sheet10"/>
      <sheetName val="E_&amp;_R10"/>
      <sheetName val="MASTER_RATE_ANALYSIS9"/>
      <sheetName val="Mat_Cost10"/>
      <sheetName val="DLC_lookups10"/>
      <sheetName val="Gen_Info10"/>
      <sheetName val="Indirect_expenses10"/>
      <sheetName val="Quote_Sheet10"/>
      <sheetName val="Cost_Any_10"/>
      <sheetName val="LIST_OF_MAKES10"/>
      <sheetName val="Pile_cap9"/>
      <sheetName val="Lease_rents10"/>
      <sheetName val="SPILL_OVER10"/>
      <sheetName val="Bed_Class9"/>
      <sheetName val="DTF_Summary9"/>
      <sheetName val="Form_69"/>
      <sheetName val="BOQ_Direct_selling_cost9"/>
      <sheetName val="GF_Columns9"/>
      <sheetName val="UNP-NCW_9"/>
      <sheetName val="Intro_8"/>
      <sheetName val="Elite_1_-_MBCL8"/>
      <sheetName val="Cost_summary8"/>
      <sheetName val="Contract_BOQ8"/>
      <sheetName val="beam-reinft-machine_rm8"/>
      <sheetName val="T1_WO8"/>
      <sheetName val="Direct_cost_shed_A-2_8"/>
      <sheetName val="_Resource_list8"/>
      <sheetName val="THANE_SITE8"/>
      <sheetName val="BOQ_Distribution8"/>
      <sheetName val="key_dates8"/>
      <sheetName val="specification_options8"/>
      <sheetName val="beam-reinft-IIInd_floor4"/>
      <sheetName val="A_O_R_4"/>
      <sheetName val="FF_Inst_RA_08_Inst_038"/>
      <sheetName val="_IO_List2"/>
      <sheetName val="Cost_Index2"/>
      <sheetName val="saihous_ele2"/>
      <sheetName val="M_R_List_(2)4"/>
      <sheetName val="Balance_Sheet_4"/>
      <sheetName val="SSR___NSSR_Market_final2"/>
      <sheetName val="STAFFSCHED_2"/>
      <sheetName val="Basic_Rates2"/>
      <sheetName val="bs_BP_04_SA1"/>
      <sheetName val="Blr_hire1"/>
      <sheetName val="1-Pop_Proj1"/>
      <sheetName val="1_001"/>
      <sheetName val="DG_Works_(Supply)1"/>
      <sheetName val="220_11__BS_1"/>
      <sheetName val="_B31"/>
      <sheetName val="_B11"/>
      <sheetName val="Operating_Statistics1"/>
      <sheetName val="Annexue_B1"/>
      <sheetName val="Elect_1"/>
      <sheetName val="Desgn(zone_I)1"/>
      <sheetName val="$_KURLARI1"/>
      <sheetName val="Boq_(Main_Building)1"/>
      <sheetName val="Civil_BOQ"/>
      <sheetName val="APPENDIX_B-112"/>
      <sheetName val="Bill_3_112"/>
      <sheetName val="PRECAST_lightconc-II12"/>
      <sheetName val="Fill_this_out_first___11"/>
      <sheetName val="INDIGINEOUS_ITEMS_11"/>
      <sheetName val="Cable_data12"/>
      <sheetName val="Material_11"/>
      <sheetName val="SPT_vs_PHI11"/>
      <sheetName val="Civil_Works11"/>
      <sheetName val="Basement_Budget11"/>
      <sheetName val="Asia_Revised_10-1-0711"/>
      <sheetName val="All_Capital_Plan_P+L_10-1-0711"/>
      <sheetName val="CP08_(2)11"/>
      <sheetName val="Planning_File_10-1-0711"/>
      <sheetName val="SITE_OVERHEADS11"/>
      <sheetName val="Break_up_Sheet11"/>
      <sheetName val="Boq_Block_A11"/>
      <sheetName val="IO_List11"/>
      <sheetName val="Pipe_Supports11"/>
      <sheetName val="BOQ_(2)11"/>
      <sheetName val="SCHEDULE_(3)11"/>
      <sheetName val="schedule_nos11"/>
      <sheetName val="Box-_Girder11"/>
      <sheetName val="Sqn_Abs_G_6__11"/>
      <sheetName val="WO_Abs__G_2__6_DUs11"/>
      <sheetName val="Air_Abs_G_6__23_DUs11"/>
      <sheetName val="4-Int-_ele(RA)11"/>
      <sheetName val="Detail_1A11"/>
      <sheetName val="BLOCK-A_(MEA_SHEET)11"/>
      <sheetName val="labour_coeff11"/>
      <sheetName val="Works_-_Quote_Sheet11"/>
      <sheetName val="E_&amp;_R11"/>
      <sheetName val="MASTER_RATE_ANALYSIS10"/>
      <sheetName val="Mat_Cost11"/>
      <sheetName val="DLC_lookups11"/>
      <sheetName val="Gen_Info11"/>
      <sheetName val="Indirect_expenses11"/>
      <sheetName val="Quote_Sheet11"/>
      <sheetName val="Cost_Any_11"/>
      <sheetName val="LIST_OF_MAKES11"/>
      <sheetName val="Pile_cap10"/>
      <sheetName val="Lease_rents11"/>
      <sheetName val="SPILL_OVER11"/>
      <sheetName val="Bed_Class10"/>
      <sheetName val="DTF_Summary10"/>
      <sheetName val="Form_610"/>
      <sheetName val="BOQ_Direct_selling_cost10"/>
      <sheetName val="GF_Columns10"/>
      <sheetName val="UNP-NCW_10"/>
      <sheetName val="Intro_9"/>
      <sheetName val="Elite_1_-_MBCL9"/>
      <sheetName val="Cost_summary9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key_dates9"/>
      <sheetName val="specification_options9"/>
      <sheetName val="beam-reinft-IIInd_floor5"/>
      <sheetName val="A_O_R_5"/>
      <sheetName val="FF_Inst_RA_08_Inst_039"/>
      <sheetName val="_IO_List3"/>
      <sheetName val="Cost_Index3"/>
      <sheetName val="saihous_ele3"/>
      <sheetName val="M_R_List_(2)5"/>
      <sheetName val="Balance_Sheet_5"/>
      <sheetName val="SSR___NSSR_Market_final3"/>
      <sheetName val="STAFFSCHED_3"/>
      <sheetName val="Basic_Rates3"/>
      <sheetName val="bs_BP_04_SA2"/>
      <sheetName val="Blr_hire2"/>
      <sheetName val="1-Pop_Proj2"/>
      <sheetName val="1_002"/>
      <sheetName val="DG_Works_(Supply)2"/>
      <sheetName val="220_11__BS_2"/>
      <sheetName val="_B32"/>
      <sheetName val="_B12"/>
      <sheetName val="Operating_Statistics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Basement__Works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RES-PLANNING"/>
      <sheetName val="INPUT SHEET"/>
      <sheetName val="Macro1"/>
      <sheetName val="Preisbildungsblatt"/>
      <sheetName val="Kosten"/>
      <sheetName val="Meas.-Hotel Part"/>
      <sheetName val="Filter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Lead (Final)"/>
      <sheetName val="Column BBS-Block9"/>
      <sheetName val="Cover_sheet"/>
      <sheetName val="AOQ-new_"/>
      <sheetName val="water_prop_"/>
      <sheetName val="BC_&amp;_MNB_"/>
      <sheetName val="Resource"/>
      <sheetName val="288-1"/>
      <sheetName val="Timesheet"/>
      <sheetName val="Analysis-NH-Roads"/>
      <sheetName val="Materials "/>
      <sheetName val="ONE TIME"/>
      <sheetName val="[saihous.ele.xls]Indirect쌳ᎈ駜/"/>
      <sheetName val="wordsdata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Fin Sum"/>
      <sheetName val="L (4)"/>
      <sheetName val="PRICE-COMP"/>
      <sheetName val="Formulas"/>
      <sheetName val="A"/>
      <sheetName val="rcc( sub)"/>
      <sheetName val="Measurment"/>
      <sheetName val="Indirect_x0005_????"/>
      <sheetName val="Indirect퀀《혂൧_x0001_"/>
      <sheetName val="Core Data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gen"/>
      <sheetName val="Staff_Acco_48"/>
      <sheetName val="Tel__24"/>
      <sheetName val="Ext_light24"/>
      <sheetName val="Staff_Acco_49"/>
      <sheetName val="4_Annex_1_Basic_rate24"/>
      <sheetName val="DETAILED__BOQ24"/>
      <sheetName val="Detail_In_Door_Stad24"/>
      <sheetName val="Project_Details__24"/>
      <sheetName val="RCC,Ret__Wall24"/>
      <sheetName val="Load_Details(B2)24"/>
      <sheetName val="TBAL9697_-group_wise__sdpl24"/>
      <sheetName val="scurve_calc_(2)24"/>
      <sheetName val="Detail_P&amp;L23"/>
      <sheetName val="Assumption_Sheet23"/>
      <sheetName val="Legal_Risk_Analysis23"/>
      <sheetName val="Bill_3_-_Site_Works23"/>
      <sheetName val="SCHEDULE_OF_RATES23"/>
      <sheetName val="GR_slab-reinft23"/>
      <sheetName val="Rate_Analysis23"/>
      <sheetName val="Cover_sheet1"/>
      <sheetName val="AOQ-new_1"/>
      <sheetName val="water_prop_1"/>
      <sheetName val="PA-_Consutant_"/>
      <sheetName val="[saihous_ele_xls]Indirect"/>
      <sheetName val="Summary_Transformers"/>
      <sheetName val="Total__Amount"/>
      <sheetName val="[saihous_ele_xls]Indirect????"/>
      <sheetName val="Indirect____쌳ᎈ駜_"/>
      <sheetName val="10__&amp;_11__Rate_Code_&amp;_BQ"/>
      <sheetName val="Basic_Resources"/>
      <sheetName val="Angebot18_7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Monthly Budget Summary"/>
      <sheetName val="dBase"/>
      <sheetName val="beam-reinft"/>
      <sheetName val="Capex"/>
      <sheetName val="WORK TABLE"/>
      <sheetName val="BoQ-1"/>
      <sheetName val="BoQ-2"/>
      <sheetName val="PRECAST lightconc_II"/>
      <sheetName val="Sensitivity"/>
      <sheetName val="1-Excavation"/>
      <sheetName val="2-Substructure"/>
      <sheetName val="3-Concrete"/>
      <sheetName val="4-Masonry"/>
      <sheetName val="5-Thermal &amp; Moisture"/>
      <sheetName val="Col-Schedule"/>
      <sheetName val="starter"/>
      <sheetName val="GN-ST-10"/>
      <sheetName val="AutoOpen Stub Data"/>
      <sheetName val="Pay_Sep06"/>
      <sheetName val="SOA"/>
      <sheetName val="Podium Areas"/>
      <sheetName val="Options"/>
      <sheetName val="Overall Summary"/>
      <sheetName val="Summary_CFA total - CP1 &amp; CP2"/>
      <sheetName val="Detail-Singly"/>
      <sheetName val="TORRENT CEMENT"/>
      <sheetName val="Indirect_x005f_x0005_"/>
      <sheetName val="Indirect_x005f_x0005__x005f_x0000__x005f_x0000__"/>
      <sheetName val="saihous.ele.xls"/>
      <sheetName val="PRSH"/>
      <sheetName val="Z1_DATA"/>
      <sheetName val="MHNO_LEV"/>
      <sheetName val="Labour &amp; Plant"/>
      <sheetName val="Basis"/>
      <sheetName val="BAL SHEET"/>
      <sheetName val="foundation(V)"/>
      <sheetName val="CLAY"/>
      <sheetName val="BM-HOOP"/>
      <sheetName val="Con"/>
      <sheetName val="Sqn-Abs(G+6) "/>
      <sheetName val="WO-Abs (G+2) 6 DUs"/>
      <sheetName val="Air-Abs(G+6) 23 DUs"/>
      <sheetName val="CFForecast detail"/>
      <sheetName val="Allg. Angaben"/>
      <sheetName val="Auswahl"/>
      <sheetName val="GUT (2)"/>
      <sheetName val="ACE-OUT"/>
      <sheetName val="Labor abs-PW"/>
      <sheetName val="Labor abs-NMR"/>
      <sheetName val="reference sheet "/>
      <sheetName val="Quotation"/>
      <sheetName val="Road data"/>
      <sheetName val="Road Detail Est."/>
      <sheetName val="공장별판관비배부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[saihous.ele.xls]Indirect_x0005__x0000_堀와6_x0000_"/>
      <sheetName val="Summary-margin calc"/>
      <sheetName val="CABLES DATA"/>
      <sheetName val="DG-YARD"/>
      <sheetName val="VI Floor Beam "/>
      <sheetName val="Step 1"/>
      <sheetName val="PHOTO(9)"/>
      <sheetName val="PHOTOCALL(8)"/>
      <sheetName val="Capex-fixed"/>
      <sheetName val="NLD - Assum"/>
      <sheetName val="Equipment Information"/>
      <sheetName val="Equipment Block"/>
      <sheetName val="Labour Rate "/>
      <sheetName val="DashboardQuestion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QAQC"/>
      <sheetName val="Service Function"/>
      <sheetName val="8th  floor Beams"/>
      <sheetName val="BASIC MATERIALS"/>
      <sheetName val="Final Bill"/>
      <sheetName val="BST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M.B.T-16"/>
      <sheetName val="FITZ MORT 94"/>
      <sheetName val="Beam-Schedule-1"/>
      <sheetName val="Ring Details"/>
      <sheetName val="Stress Calculation"/>
      <sheetName val="DATA 2"/>
      <sheetName val="[saihous.ele.xls]Indirect_x0005__x0000_ം핤࢐"/>
      <sheetName val="keyword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Assumption Inputs"/>
      <sheetName val="CBL01"/>
      <sheetName val="[saihous.ele.xls]Indirect_x0005_"/>
      <sheetName val="SUMMARY - PART-I-BUILDING"/>
      <sheetName val="C Sum"/>
      <sheetName val="A Sum"/>
      <sheetName val="MMt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[saihous.ele.xls]Indirect퀀《혂൧_x0001_"/>
      <sheetName val="STP"/>
      <sheetName val="Slab"/>
      <sheetName val="BP-Other strs"/>
      <sheetName val="Rate Analysis "/>
      <sheetName val="_saihous.ele.xls_Indirect_x0005_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[saihous.ele.xls]Indirect_x0005__x0000__x0000__xdfa0_."/>
      <sheetName val="[saihous.ele.xls]Indirect_x0005__x0000__x0000__xdb20__x001f_"/>
      <sheetName val="loadcal"/>
      <sheetName val="REL"/>
      <sheetName val="Sweeper Machine"/>
      <sheetName val="HP(9.200)"/>
      <sheetName val="hyperstatic"/>
      <sheetName val="Stability"/>
      <sheetName val="COST"/>
      <sheetName val="Break_Up (bc)"/>
      <sheetName val="Break_Up (bc1)"/>
      <sheetName val="Break_Up (bc2)"/>
      <sheetName val="Comparison"/>
      <sheetName val="LEVEL SHEET"/>
      <sheetName val="GLOBAL_REFERRENCE_SHEET"/>
      <sheetName val="SOR"/>
      <sheetName val="Jan Volume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Rate Ana"/>
      <sheetName val="RIP1"/>
      <sheetName val="Manpower"/>
      <sheetName val="Detailed Summary (4)"/>
      <sheetName val="DOOR-WIND"/>
      <sheetName val="boq actual"/>
      <sheetName val="Cut &amp; Sew"/>
      <sheetName val="ANNEXURE-A"/>
      <sheetName val="Tong hop DT XDCT"/>
      <sheetName val="TH_CPTB"/>
      <sheetName val="TMDT"/>
      <sheetName val="17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[saihous_ele_xls]Indirect_"/>
      <sheetName val="INPUT_SHEET"/>
      <sheetName val="Sweeper_Machine"/>
      <sheetName val="HP(9_200)"/>
      <sheetName val="BAL_SHEET"/>
      <sheetName val="Final_Bill"/>
      <sheetName val="_GULF2"/>
      <sheetName val="Pier_calculation"/>
      <sheetName val="Distribution_-_Qty_&amp;_Amount"/>
      <sheetName val="Fin_Sum"/>
      <sheetName val="33 kV-Eqpt.fdn."/>
      <sheetName val="Name List"/>
      <sheetName val="Main-Material"/>
      <sheetName val="_saihous.ele.xls_Indirect_x0005_____"/>
      <sheetName val="_saihous.ele.xls_Indirect퀀《혂൧_x0001_"/>
      <sheetName val="_saihous.ele.xls_Indirect쌳ᎈ駜_"/>
      <sheetName val="Publicbuilding"/>
      <sheetName val="CONSTANT"/>
      <sheetName val="Beam-design exp"/>
      <sheetName val="A301 Kalk"/>
      <sheetName val="Schlüss Inh-EF"/>
      <sheetName val="VS배관내역서"/>
      <sheetName val="DATA_PILE_BG"/>
      <sheetName val="DATA_PCC"/>
      <sheetName val="DATA_PILECAP"/>
      <sheetName val="DATA_PILE_RT2"/>
      <sheetName val="DATA_PILE_RT1 "/>
      <sheetName val="DATA_PILE _SM"/>
      <sheetName val="Angebot18_7_1"/>
      <sheetName val="BOQ LT"/>
      <sheetName val="AOR"/>
      <sheetName val="KALK"/>
      <sheetName val="meas-wp"/>
      <sheetName val="sheeet7"/>
      <sheetName val="CONNECT"/>
      <sheetName val="DSLP"/>
      <sheetName val="Indirect_x0005_??_"/>
      <sheetName val="D1_CO"/>
      <sheetName val="master"/>
      <sheetName val="Labour before Escalation "/>
      <sheetName val="Material List"/>
      <sheetName val="Dtype-Civil"/>
      <sheetName val="_saihous_ele_xls_Indirect"/>
      <sheetName val="_saihous_ele_xls_Indirect____"/>
      <sheetName val="Indirect_x0005_____"/>
      <sheetName val="_saihous_ele_xls_Indirect퀀《혂൧"/>
      <sheetName val="_saihous_ele_xls_Indirect⽼؃ᅜ"/>
      <sheetName val="_saihous_ele_xls_Indirect쌳ᎈ駜_"/>
      <sheetName val="Indirect_x0005____"/>
      <sheetName val="Master Data"/>
      <sheetName val="girder"/>
      <sheetName val="Pacakges split"/>
      <sheetName val="_saihous.ele.xls_Indirect_x0005"/>
      <sheetName val="_saihous.ele.xls_Indirect퀀《혂൧_x"/>
      <sheetName val="macro"/>
      <sheetName val="WBS"/>
      <sheetName val="HPL"/>
      <sheetName val="BRL FORMAT"/>
      <sheetName val="Total delivered cost calc.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Intro_13"/>
      <sheetName val="A_O_R_13"/>
      <sheetName val="Cost_summary13"/>
      <sheetName val="Direct_cost_shed_A-2_13"/>
      <sheetName val="_Resource_list13"/>
      <sheetName val="THANE_SITE13"/>
      <sheetName val="BOQ_Distribution13"/>
      <sheetName val="key_dates13"/>
      <sheetName val="specification_options13"/>
      <sheetName val="Elite_1_-_MBCL13"/>
      <sheetName val="M_R_List_(2)13"/>
      <sheetName val="Balance_Sheet_13"/>
      <sheetName val="A_O_R_9"/>
      <sheetName val="M_R_List_(2)9"/>
      <sheetName val="Balance_Sheet_9"/>
      <sheetName val="A_O_R_10"/>
      <sheetName val="M_R_List_(2)10"/>
      <sheetName val="Balance_Sheet_10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PPENDIX_B-116"/>
      <sheetName val="Bill_3_116"/>
      <sheetName val="Cable_data16"/>
      <sheetName val="PRECAST_lightconc-II16"/>
      <sheetName val="BLOCK-A_(MEA_SHEET)15"/>
      <sheetName val="Asia_Revised_10-1-0715"/>
      <sheetName val="All_Capital_Plan_P+L_10-1-0715"/>
      <sheetName val="CP08_(2)15"/>
      <sheetName val="Planning_File_10-1-0715"/>
      <sheetName val="SITE_OVERHEADS15"/>
      <sheetName val="Civil_Works15"/>
      <sheetName val="Material_15"/>
      <sheetName val="SPT_vs_PHI15"/>
      <sheetName val="Fill_this_out_first___15"/>
      <sheetName val="IO_List15"/>
      <sheetName val="Pipe_Supports15"/>
      <sheetName val="BOQ_(2)15"/>
      <sheetName val="SCHEDULE_(3)15"/>
      <sheetName val="schedule_nos15"/>
      <sheetName val="Boq_Block_A15"/>
      <sheetName val="Sqn_Abs_G_6__15"/>
      <sheetName val="WO_Abs__G_2__6_DUs15"/>
      <sheetName val="Air_Abs_G_6__23_DUs15"/>
      <sheetName val="4-Int-_ele(RA)15"/>
      <sheetName val="INDIGINEOUS_ITEMS_15"/>
      <sheetName val="Box-_Girder15"/>
      <sheetName val="Lease_rents15"/>
      <sheetName val="DLC_lookups15"/>
      <sheetName val="Quote_Sheet15"/>
      <sheetName val="labour_coeff15"/>
      <sheetName val="Works_-_Quote_Sheet15"/>
      <sheetName val="Gen_Info15"/>
      <sheetName val="Indirect_expenses15"/>
      <sheetName val="Cost_Any_15"/>
      <sheetName val="LIST_OF_MAKES15"/>
      <sheetName val="Detail_1A15"/>
      <sheetName val="Basement_Budget15"/>
      <sheetName val="Break_up_Sheet15"/>
      <sheetName val="E_&amp;_R15"/>
      <sheetName val="Bed_Class14"/>
      <sheetName val="Pile_cap14"/>
      <sheetName val="Mat_Cost15"/>
      <sheetName val="SPILL_OVER15"/>
      <sheetName val="DTF_Summary14"/>
      <sheetName val="UNP-NCW_14"/>
      <sheetName val="GF_Columns14"/>
      <sheetName val="Form_614"/>
      <sheetName val="BOQ_Direct_selling_cost14"/>
      <sheetName val="MASTER_RATE_ANALYSIS14"/>
      <sheetName val="Intro_14"/>
      <sheetName val="A_O_R_14"/>
      <sheetName val="Cost_summary14"/>
      <sheetName val="Direct_cost_shed_A-2_14"/>
      <sheetName val="_Resource_list14"/>
      <sheetName val="THANE_SITE14"/>
      <sheetName val="BOQ_Distribution14"/>
      <sheetName val="key_dates14"/>
      <sheetName val="specification_options14"/>
      <sheetName val="Elite_1_-_MBCL14"/>
      <sheetName val="M_R_List_(2)14"/>
      <sheetName val="Balance_Sheet_14"/>
      <sheetName val="APPENDIX_B-117"/>
      <sheetName val="Bill_3_117"/>
      <sheetName val="Cable_data17"/>
      <sheetName val="PRECAST_lightconc-II17"/>
      <sheetName val="BLOCK-A_(MEA_SHEET)16"/>
      <sheetName val="Asia_Revised_10-1-0716"/>
      <sheetName val="All_Capital_Plan_P+L_10-1-0716"/>
      <sheetName val="CP08_(2)16"/>
      <sheetName val="Planning_File_10-1-0716"/>
      <sheetName val="SITE_OVERHEADS16"/>
      <sheetName val="Civil_Works16"/>
      <sheetName val="Material_16"/>
      <sheetName val="SPT_vs_PHI16"/>
      <sheetName val="Fill_this_out_first___16"/>
      <sheetName val="IO_List16"/>
      <sheetName val="Pipe_Supports16"/>
      <sheetName val="BOQ_(2)16"/>
      <sheetName val="SCHEDULE_(3)16"/>
      <sheetName val="schedule_nos16"/>
      <sheetName val="Boq_Block_A16"/>
      <sheetName val="Sqn_Abs_G_6__16"/>
      <sheetName val="WO_Abs__G_2__6_DUs16"/>
      <sheetName val="Air_Abs_G_6__23_DUs16"/>
      <sheetName val="4-Int-_ele(RA)16"/>
      <sheetName val="INDIGINEOUS_ITEMS_16"/>
      <sheetName val="Box-_Girde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Detail_1A16"/>
      <sheetName val="Basement_Budget16"/>
      <sheetName val="Break_up_Sheet16"/>
      <sheetName val="E_&amp;_R16"/>
      <sheetName val="Bed_Class15"/>
      <sheetName val="Pile_cap15"/>
      <sheetName val="Mat_Cost16"/>
      <sheetName val="SPILL_OVER16"/>
      <sheetName val="DTF_Summary15"/>
      <sheetName val="UNP-NCW_15"/>
      <sheetName val="GF_Columns15"/>
      <sheetName val="Form_615"/>
      <sheetName val="BOQ_Direct_selling_cost15"/>
      <sheetName val="MASTER_RATE_ANALYSIS15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beam-reinft-IIInd_floor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Basic_Rates7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Basic_Rates8"/>
      <sheetName val="SCHEDULE_OF_RATES25"/>
      <sheetName val="Detail_P&amp;L25"/>
      <sheetName val="Assumption_Sheet25"/>
      <sheetName val="APPENDIX_B-125"/>
      <sheetName val="Bill_3_125"/>
      <sheetName val="Legal_Risk_Analysis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beam-reinft-IIInd_floor10"/>
      <sheetName val="Staff_Acco_52"/>
      <sheetName val="Tel__26"/>
      <sheetName val="Ext_light26"/>
      <sheetName val="Staff_Acco_53"/>
      <sheetName val="SCHEDULE_OF_RATES26"/>
      <sheetName val="4_Annex_1_Basic_rate26"/>
      <sheetName val="DETAILED__BOQ26"/>
      <sheetName val="Detail_In_Door_Stad26"/>
      <sheetName val="Project_Details__26"/>
      <sheetName val="RCC,Ret__Wall26"/>
      <sheetName val="TBAL9697_-group_wise__sdpl26"/>
      <sheetName val="Load_Details(B2)26"/>
      <sheetName val="scurve_calc_(2)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Bill_3_-_Site_Works25"/>
      <sheetName val="Asia_Revised_10-1-0725"/>
      <sheetName val="All_Capital_Plan_P+L_10-1-0725"/>
      <sheetName val="CP08_(2)25"/>
      <sheetName val="Planning_File_10-1-0725"/>
      <sheetName val="GR_slab-reinft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Rate_Analysi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Contract_BOQ13"/>
      <sheetName val="beam-reinft-IIInd_floor13"/>
      <sheetName val="FF_Inst_RA_08_Inst_0313"/>
      <sheetName val="beam-reinft-machine_rm13"/>
      <sheetName val="T1_WO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Contract_BOQ14"/>
      <sheetName val="beam-reinft-IIInd_floor14"/>
      <sheetName val="FF_Inst_RA_08_Inst_0314"/>
      <sheetName val="beam-reinft-machine_rm14"/>
      <sheetName val="T1_WO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XL4Poppy"/>
      <sheetName val="Master_Data"/>
      <sheetName val="L_(4)"/>
      <sheetName val="Cost_Index7"/>
      <sheetName val="saihous_ele7"/>
      <sheetName val="_IO_List7"/>
      <sheetName val="SSR___NSSR_Market_final7"/>
      <sheetName val="STAFFSCHED_7"/>
      <sheetName val="bs_BP_04_SA6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NLD_-_Assum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HT Cable "/>
      <sheetName val="Analy"/>
      <sheetName val="STATIC"/>
      <sheetName val="Format - 4"/>
      <sheetName val="Flooring Chart"/>
      <sheetName val="Raw material"/>
      <sheetName val="oresreqsum"/>
      <sheetName val="LL-Normal"/>
      <sheetName val="keydates"/>
      <sheetName val="Print Controls"/>
      <sheetName val="Controls"/>
      <sheetName val="koersen"/>
      <sheetName val="Beams "/>
      <sheetName val="switch"/>
      <sheetName val="ES-aLL"/>
      <sheetName val="Brickwork "/>
      <sheetName val="First Floor "/>
      <sheetName val="Analisa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COLUMNS"/>
      <sheetName val="SLABREINF-SCH"/>
      <sheetName val="REINF-PILECAP"/>
      <sheetName val="SLAB SCH"/>
      <sheetName val="[saihous.ele.xls]Indirect_____2"/>
      <sheetName val="[saihous.ele.xls]Indirect_____3"/>
      <sheetName val="[saihous.ele.xls]Indirect_____4"/>
      <sheetName val="[saihous.ele.xls]_saihous_ele_2"/>
      <sheetName val="[saihous.ele.xls]_saihous_ele_3"/>
      <sheetName val="BuildUp"/>
      <sheetName val="SB_SCH_A3"/>
      <sheetName val="SB SCH_A7"/>
      <sheetName val="Summary output"/>
      <sheetName val="Boq- Civil"/>
      <sheetName val="SILICATE"/>
      <sheetName val="Summary_Transformers4"/>
      <sheetName val="Total__Amount4"/>
      <sheetName val="_GULF4"/>
      <sheetName val="LV Cable sizing"/>
      <sheetName val="DC"/>
      <sheetName val="CapitalMetrics"/>
      <sheetName val="Progress Curve"/>
      <sheetName val="para"/>
      <sheetName val="labour rates"/>
      <sheetName val="Staff_Acco_134"/>
      <sheetName val="Tel__67"/>
      <sheetName val="Ext_light67"/>
      <sheetName val="Staff_Acco_135"/>
      <sheetName val="4_Annex_1_Basic_rate67"/>
      <sheetName val="DETAILED__BOQ67"/>
      <sheetName val="Detail_In_Door_Stad67"/>
      <sheetName val="Project_Details__67"/>
      <sheetName val="RCC,Ret__Wall67"/>
      <sheetName val="TBAL9697_-group_wise__sdpl67"/>
      <sheetName val="Load_Details(B2)67"/>
      <sheetName val="scurve_calc_(2)67"/>
      <sheetName val="Legal_Risk_Analysis67"/>
      <sheetName val="Detail_P&amp;L67"/>
      <sheetName val="Assumption_Sheet67"/>
      <sheetName val="APPENDIX_B-167"/>
      <sheetName val="SCHEDULE_OF_RATES67"/>
      <sheetName val="Bill_3_167"/>
      <sheetName val="PRECAST_lightconc-II67"/>
      <sheetName val="GR_slab-reinft66"/>
      <sheetName val="Bill_3_-_Site_Works66"/>
      <sheetName val="Fill_this_out_first___66"/>
      <sheetName val="INDIGINEOUS_ITEMS_66"/>
      <sheetName val="Cable_data67"/>
      <sheetName val="Material_66"/>
      <sheetName val="SPT_vs_PHI66"/>
      <sheetName val="Civil_Works66"/>
      <sheetName val="Rate_Analysis66"/>
      <sheetName val="Basement_Budget66"/>
      <sheetName val="Boq_Block_A66"/>
      <sheetName val="Break_up_Sheet66"/>
      <sheetName val="SITE_OVERHEADS66"/>
      <sheetName val="IO_List66"/>
      <sheetName val="Pipe_Supports66"/>
      <sheetName val="BOQ_(2)66"/>
      <sheetName val="Asia_Revised_10-1-0766"/>
      <sheetName val="All_Capital_Plan_P+L_10-1-0766"/>
      <sheetName val="CP08_(2)66"/>
      <sheetName val="Planning_File_10-1-0766"/>
      <sheetName val="SCHEDULE_(3)66"/>
      <sheetName val="schedule_nos66"/>
      <sheetName val="labour_coeff66"/>
      <sheetName val="Works_-_Quote_Sheet66"/>
      <sheetName val="4-Int-_ele(RA)66"/>
      <sheetName val="Box-_Girder66"/>
      <sheetName val="Sqn_Abs_G_6__66"/>
      <sheetName val="WO_Abs__G_2__6_DUs66"/>
      <sheetName val="Air_Abs_G_6__23_DUs66"/>
      <sheetName val="Detail_1A66"/>
      <sheetName val="BLOCK-A_(MEA_SHEET)66"/>
      <sheetName val="E_&amp;_R66"/>
      <sheetName val="Mat_Cost66"/>
      <sheetName val="DLC_lookups66"/>
      <sheetName val="Gen_Info66"/>
      <sheetName val="Indirect_expenses66"/>
      <sheetName val="Quote_Sheet66"/>
      <sheetName val="Cost_Any_66"/>
      <sheetName val="LIST_OF_MAKES66"/>
      <sheetName val="Lease_rents66"/>
      <sheetName val="SPILL_OVER66"/>
      <sheetName val="MASTER_RATE_ANALYSIS65"/>
      <sheetName val="Pile_cap65"/>
      <sheetName val="Bed_Class65"/>
      <sheetName val="DTF_Summary65"/>
      <sheetName val="Form_665"/>
      <sheetName val="BOQ_Direct_selling_cost65"/>
      <sheetName val="GF_Columns65"/>
      <sheetName val="UNP-NCW_65"/>
      <sheetName val="Intro_65"/>
      <sheetName val="Elite_1_-_MBCL65"/>
      <sheetName val="Direct_cost_shed_A-2_65"/>
      <sheetName val="_Resource_list65"/>
      <sheetName val="THANE_SITE65"/>
      <sheetName val="BOQ_Distribution65"/>
      <sheetName val="Cost_summary65"/>
      <sheetName val="Contract_BOQ52"/>
      <sheetName val="beam-reinft-machine_rm52"/>
      <sheetName val="T1_WO52"/>
      <sheetName val="FF_Inst_RA_08_Inst_0352"/>
      <sheetName val="key_dates65"/>
      <sheetName val="specification_options65"/>
      <sheetName val="beam-reinft-IIInd_floor52"/>
      <sheetName val="A_O_R_65"/>
      <sheetName val="_IO_List10"/>
      <sheetName val="Cost_Index10"/>
      <sheetName val="saihous_ele10"/>
      <sheetName val="M_R_List_(2)65"/>
      <sheetName val="Balance_Sheet_65"/>
      <sheetName val="SSR___NSSR_Market_final10"/>
      <sheetName val="STAFFSCHED_10"/>
      <sheetName val="Basic_Rates52"/>
      <sheetName val="bs_BP_04_SA9"/>
      <sheetName val="Blr_hire9"/>
      <sheetName val="1_009"/>
      <sheetName val="DG_Works_(Supply)9"/>
      <sheetName val="1-Pop_Proj9"/>
      <sheetName val="220_11__BS_9"/>
      <sheetName val="_B39"/>
      <sheetName val="_B19"/>
      <sheetName val="Operating_Statistics9"/>
      <sheetName val="Annexue_B9"/>
      <sheetName val="Elect_9"/>
      <sheetName val="Desgn(zone_I)9"/>
      <sheetName val="$_KURLARI9"/>
      <sheetName val="Civil_BOQ8"/>
      <sheetName val="Boq_(Main_Building)9"/>
      <sheetName val="Basement__Works6"/>
      <sheetName val="PA-_Consutant_5"/>
      <sheetName val="Cover_sheet5"/>
      <sheetName val="AOQ-new_5"/>
      <sheetName val="water_prop_5"/>
      <sheetName val="Angebot18_7_4"/>
      <sheetName val="BC_&amp;_MNB_4"/>
      <sheetName val="Summary_Transformers6"/>
      <sheetName val="Total__Amount6"/>
      <sheetName val="11B_5"/>
      <sheetName val="DG_4"/>
      <sheetName val="10__&amp;_11__Rate_Code_&amp;_BQ4"/>
      <sheetName val="SPILL_OVER_PROJECTIONS4"/>
      <sheetName val="MAIN_FILE_9-24-073"/>
      <sheetName val="Basic_Resources4"/>
      <sheetName val="final_abstract5"/>
      <sheetName val="SC_Cost_MAR_025"/>
      <sheetName val="MTO_REV_04"/>
      <sheetName val="Linked_Lead3"/>
      <sheetName val="Material_Rate4"/>
      <sheetName val="2nd_4"/>
      <sheetName val="Material_List_4"/>
      <sheetName val="Structure_Bills_Qty4"/>
      <sheetName val="Column_BBS-Block93"/>
      <sheetName val="[saihous_ele_xls]Indirect쌳ᎈ駜/3"/>
      <sheetName val="Abstract_Sheet3"/>
      <sheetName val="April_Analysts3"/>
      <sheetName val="M_S_3"/>
      <sheetName val="Materials_3"/>
      <sheetName val="ONE_TIME4"/>
      <sheetName val="Lead_(Final)3"/>
      <sheetName val="TORRENT_CEMENT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AoR_Finishing4"/>
      <sheetName val="Fin_Sum2"/>
      <sheetName val="_GULF6"/>
      <sheetName val="Core_Data2"/>
      <sheetName val="L_(4)2"/>
      <sheetName val="AutoOpen_Stub_Data2"/>
      <sheetName val="Monthly_Budget_Summary2"/>
      <sheetName val="Tong_hop_DT_XDCT1"/>
      <sheetName val="C&amp;S_monthwise2"/>
      <sheetName val="G_R_P2"/>
      <sheetName val="PSC_REVISED2"/>
      <sheetName val="Bridge_Data_2005-062"/>
      <sheetName val="Data_F8_BTR2"/>
      <sheetName val="_2"/>
      <sheetName val="M-Book_for_FW2"/>
      <sheetName val="M-Book_for_Conc2"/>
      <sheetName val="Meas_-Hotel_Part2"/>
      <sheetName val="INPUT_SHEE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NLD_-_Assum2"/>
      <sheetName val="Labor_abs-PW1"/>
      <sheetName val="Labor_abs-NMR1"/>
      <sheetName val="saihous_ele_xls2"/>
      <sheetName val="Labour_&amp;_Plant2"/>
      <sheetName val="PRECAST_lightconc_II1"/>
      <sheetName val="BAL_SHEET2"/>
      <sheetName val="Sqn-Abs(G+6)_2"/>
      <sheetName val="WO-Abs_(G+2)_6_DUs2"/>
      <sheetName val="Air-Abs(G+6)_23_DUs2"/>
      <sheetName val="Stress_Calculation2"/>
      <sheetName val="Basic_Details1"/>
      <sheetName val="BS_Groupings1"/>
      <sheetName val="PL_Groupings1"/>
      <sheetName val="organi_synthesis_lab1"/>
      <sheetName val="Rate_Ana1"/>
      <sheetName val="GUT_(2)2"/>
      <sheetName val="[saihous_ele_xls]Indirect堀와6"/>
      <sheetName val="CFForecast_detail1"/>
      <sheetName val="Assumption_Inputs2"/>
      <sheetName val="Service_Function1"/>
      <sheetName val="IT-Fri_Base1"/>
      <sheetName val="Format_1_9_Ph-11"/>
      <sheetName val="8th__floor_Beams1"/>
      <sheetName val="Final_Bill2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C_Sum1"/>
      <sheetName val="A_Sum1"/>
      <sheetName val="reference_sheet_2"/>
      <sheetName val="Detailed_Summary_(4)1"/>
      <sheetName val="boq_actual1"/>
      <sheetName val="M_B_T-161"/>
      <sheetName val="FITZ_MORT_941"/>
      <sheetName val="Allg__Angaben1"/>
      <sheetName val="Road_data1"/>
      <sheetName val="Road_Detail_Est_1"/>
      <sheetName val="Summary-margin_calc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[saihous_ele_xls]Indirectം핤࢐"/>
      <sheetName val="5-Thermal_&amp;_Moisture1"/>
      <sheetName val="Break_Up_(bc)1"/>
      <sheetName val="Break_Up_(bc1)1"/>
      <sheetName val="Break_Up_(bc2)1"/>
      <sheetName val="WORK_TABLE1"/>
      <sheetName val="LEVEL_SHEET1"/>
      <sheetName val="Cut_&amp;_Sew1"/>
      <sheetName val="[saihous_ele_xls]Indirect"/>
      <sheetName val="SUMMARY_-_PART-I-BUILDING1"/>
      <sheetName val="_saihous_ele_xls_Indirect"/>
      <sheetName val="Jan_Volume1"/>
      <sheetName val="Podium_Areas1"/>
      <sheetName val="Sweeper_Machine2"/>
      <sheetName val="HP(9_200)2"/>
      <sheetName val="Pier_calculation2"/>
      <sheetName val="Distribution_-_Qty_&amp;_Amount2"/>
      <sheetName val="Master_Data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Indirect??_"/>
      <sheetName val="Labour_before_Escalation_1"/>
      <sheetName val="Material_List1"/>
      <sheetName val="Total_delivered_cost_calc_1"/>
      <sheetName val="Format_-_41"/>
      <sheetName val="BP-Other_strs1"/>
      <sheetName val="Raw_material1"/>
      <sheetName val="LV_Cable_sizing1"/>
      <sheetName val="Staff_Acco_132"/>
      <sheetName val="Tel__66"/>
      <sheetName val="Ext_light66"/>
      <sheetName val="Staff_Acco_133"/>
      <sheetName val="4_Annex_1_Basic_rate66"/>
      <sheetName val="DETAILED__BOQ66"/>
      <sheetName val="Detail_In_Door_Stad66"/>
      <sheetName val="Project_Details__66"/>
      <sheetName val="RCC,Ret__Wall66"/>
      <sheetName val="TBAL9697_-group_wise__sdpl66"/>
      <sheetName val="Load_Details(B2)66"/>
      <sheetName val="scurve_calc_(2)66"/>
      <sheetName val="Legal_Risk_Analysis66"/>
      <sheetName val="Detail_P&amp;L66"/>
      <sheetName val="Assumption_Sheet66"/>
      <sheetName val="APPENDIX_B-166"/>
      <sheetName val="SCHEDULE_OF_RATES66"/>
      <sheetName val="Bill_3_166"/>
      <sheetName val="PRECAST_lightconc-II66"/>
      <sheetName val="GR_slab-reinft65"/>
      <sheetName val="Bill_3_-_Site_Works65"/>
      <sheetName val="Fill_this_out_first___65"/>
      <sheetName val="INDIGINEOUS_ITEMS_65"/>
      <sheetName val="Cable_data66"/>
      <sheetName val="Material_65"/>
      <sheetName val="SPT_vs_PHI65"/>
      <sheetName val="Civil_Works65"/>
      <sheetName val="Rate_Analysis65"/>
      <sheetName val="Basement_Budget65"/>
      <sheetName val="Boq_Block_A65"/>
      <sheetName val="Break_up_Sheet65"/>
      <sheetName val="SITE_OVERHEADS65"/>
      <sheetName val="IO_List65"/>
      <sheetName val="Pipe_Supports65"/>
      <sheetName val="BOQ_(2)65"/>
      <sheetName val="Asia_Revised_10-1-0765"/>
      <sheetName val="All_Capital_Plan_P+L_10-1-0765"/>
      <sheetName val="CP08_(2)65"/>
      <sheetName val="Planning_File_10-1-0765"/>
      <sheetName val="SCHEDULE_(3)65"/>
      <sheetName val="schedule_nos65"/>
      <sheetName val="labour_coeff65"/>
      <sheetName val="Works_-_Quote_Sheet65"/>
      <sheetName val="4-Int-_ele(RA)65"/>
      <sheetName val="Box-_Girder65"/>
      <sheetName val="Sqn_Abs_G_6__65"/>
      <sheetName val="WO_Abs__G_2__6_DUs65"/>
      <sheetName val="Air_Abs_G_6__23_DUs65"/>
      <sheetName val="Detail_1A65"/>
      <sheetName val="BLOCK-A_(MEA_SHEET)65"/>
      <sheetName val="E_&amp;_R65"/>
      <sheetName val="Mat_Cost65"/>
      <sheetName val="DLC_lookups65"/>
      <sheetName val="Gen_Info65"/>
      <sheetName val="Indirect_expenses65"/>
      <sheetName val="Quote_Sheet65"/>
      <sheetName val="Cost_Any_65"/>
      <sheetName val="LIST_OF_MAKES65"/>
      <sheetName val="Lease_rents65"/>
      <sheetName val="SPILL_OVER65"/>
      <sheetName val="MASTER_RATE_ANALYSIS64"/>
      <sheetName val="Pile_cap64"/>
      <sheetName val="Bed_Class64"/>
      <sheetName val="DTF_Summary64"/>
      <sheetName val="Form_664"/>
      <sheetName val="BOQ_Direct_selling_cost64"/>
      <sheetName val="GF_Columns64"/>
      <sheetName val="UNP-NCW_64"/>
      <sheetName val="Intro_64"/>
      <sheetName val="Elite_1_-_MBCL64"/>
      <sheetName val="Direct_cost_shed_A-2_64"/>
      <sheetName val="_Resource_list64"/>
      <sheetName val="THANE_SITE64"/>
      <sheetName val="BOQ_Distribution64"/>
      <sheetName val="Cost_summary64"/>
      <sheetName val="Contract_BOQ51"/>
      <sheetName val="beam-reinft-machine_rm51"/>
      <sheetName val="T1_WO51"/>
      <sheetName val="FF_Inst_RA_08_Inst_0351"/>
      <sheetName val="key_dates64"/>
      <sheetName val="specification_options64"/>
      <sheetName val="beam-reinft-IIInd_floor51"/>
      <sheetName val="A_O_R_64"/>
      <sheetName val="_IO_List9"/>
      <sheetName val="Cost_Index9"/>
      <sheetName val="saihous_ele9"/>
      <sheetName val="M_R_List_(2)64"/>
      <sheetName val="Balance_Sheet_64"/>
      <sheetName val="SSR___NSSR_Market_final9"/>
      <sheetName val="STAFFSCHED_9"/>
      <sheetName val="Basic_Rates51"/>
      <sheetName val="bs_BP_04_SA8"/>
      <sheetName val="Blr_hire8"/>
      <sheetName val="1_008"/>
      <sheetName val="DG_Works_(Supply)8"/>
      <sheetName val="1-Pop_Proj8"/>
      <sheetName val="220_11__BS_8"/>
      <sheetName val="_B38"/>
      <sheetName val="_B18"/>
      <sheetName val="Operating_Statistics8"/>
      <sheetName val="Annexue_B8"/>
      <sheetName val="Elect_8"/>
      <sheetName val="Desgn(zone_I)8"/>
      <sheetName val="$_KURLARI8"/>
      <sheetName val="Civil_BOQ7"/>
      <sheetName val="Boq_(Main_Building)8"/>
      <sheetName val="Basement__Works5"/>
      <sheetName val="PA-_Consutant_4"/>
      <sheetName val="Cover_sheet4"/>
      <sheetName val="AOQ-new_4"/>
      <sheetName val="water_prop_4"/>
      <sheetName val="Angebot18_7_3"/>
      <sheetName val="BC_&amp;_MNB_3"/>
      <sheetName val="Summary_Transformers5"/>
      <sheetName val="Total__Amount5"/>
      <sheetName val="11B_4"/>
      <sheetName val="DG_3"/>
      <sheetName val="10__&amp;_11__Rate_Code_&amp;_BQ3"/>
      <sheetName val="SPILL_OVER_PROJECTIONS3"/>
      <sheetName val="MAIN_FILE_9-24-072"/>
      <sheetName val="Basic_Resources3"/>
      <sheetName val="final_abstract4"/>
      <sheetName val="SC_Cost_MAR_024"/>
      <sheetName val="MTO_REV_03"/>
      <sheetName val="Linked_Lead2"/>
      <sheetName val="Material_Rate3"/>
      <sheetName val="2nd_3"/>
      <sheetName val="Material_List_3"/>
      <sheetName val="Structure_Bills_Qty3"/>
      <sheetName val="Column_BBS-Block92"/>
      <sheetName val="[saihous_ele_xls]Indirect쌳ᎈ駜/2"/>
      <sheetName val="Abstract_Sheet2"/>
      <sheetName val="April_Analysts2"/>
      <sheetName val="M_S_2"/>
      <sheetName val="Materials_2"/>
      <sheetName val="ONE_TIME3"/>
      <sheetName val="Lead_(Final)2"/>
      <sheetName val="TORRENT_CEMENT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AoR_Finishing3"/>
      <sheetName val="Fin_Sum1"/>
      <sheetName val="_GULF5"/>
      <sheetName val="Core_Data1"/>
      <sheetName val="L_(4)1"/>
      <sheetName val="AutoOpen_Stub_Data1"/>
      <sheetName val="Monthly_Budget_Summary1"/>
      <sheetName val="Tong_hop_DT_XDCT"/>
      <sheetName val="C&amp;S_monthwise1"/>
      <sheetName val="G_R_P1"/>
      <sheetName val="PSC_REVISED1"/>
      <sheetName val="Bridge_Data_2005-061"/>
      <sheetName val="Data_F8_BTR1"/>
      <sheetName val="_1"/>
      <sheetName val="M-Book_for_FW1"/>
      <sheetName val="M-Book_for_Conc1"/>
      <sheetName val="Meas_-Hotel_Part1"/>
      <sheetName val="INPUT_SHEE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NLD_-_Assum1"/>
      <sheetName val="Labor_abs-PW"/>
      <sheetName val="Labor_abs-NMR"/>
      <sheetName val="saihous_ele_xls1"/>
      <sheetName val="Labour_&amp;_Plant1"/>
      <sheetName val="PRECAST_lightconc_II"/>
      <sheetName val="BAL_SHEET1"/>
      <sheetName val="Sqn-Abs(G+6)_1"/>
      <sheetName val="WO-Abs_(G+2)_6_DUs1"/>
      <sheetName val="Air-Abs(G+6)_23_DUs1"/>
      <sheetName val="Stress_Calculation1"/>
      <sheetName val="Basic_Details"/>
      <sheetName val="BS_Groupings"/>
      <sheetName val="PL_Groupings"/>
      <sheetName val="organi_synthesis_lab"/>
      <sheetName val="Rate_Ana"/>
      <sheetName val="GUT_(2)1"/>
      <sheetName val="CFForecast_detail"/>
      <sheetName val="Assumption_Inputs1"/>
      <sheetName val="Service_Function"/>
      <sheetName val="IT-Fri_Base"/>
      <sheetName val="Format_1_9_Ph-1"/>
      <sheetName val="8th__floor_Beams"/>
      <sheetName val="Final_Bill1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C_Sum"/>
      <sheetName val="A_Sum"/>
      <sheetName val="reference_sheet_1"/>
      <sheetName val="Detailed_Summary_(4)"/>
      <sheetName val="boq_actual"/>
      <sheetName val="M_B_T-16"/>
      <sheetName val="FITZ_MORT_94"/>
      <sheetName val="Allg__Angaben"/>
      <sheetName val="Road_data"/>
      <sheetName val="Road_Detail_Est_"/>
      <sheetName val="Summary-margin_calc"/>
      <sheetName val="CABLES_DATA"/>
      <sheetName val="BASIC_MATERIALS"/>
      <sheetName val="VI_Floor_Beam_"/>
      <sheetName val="Step_1"/>
      <sheetName val="Equipment_Information"/>
      <sheetName val="Equipment_Block"/>
      <sheetName val="Ring_Details1"/>
      <sheetName val="DATA_2"/>
      <sheetName val="5-Thermal_&amp;_Moisture"/>
      <sheetName val="Break_Up_(bc)"/>
      <sheetName val="Break_Up_(bc1)"/>
      <sheetName val="Break_Up_(bc2)"/>
      <sheetName val="WORK_TABLE"/>
      <sheetName val="LEVEL_SHEET"/>
      <sheetName val="Cut_&amp;_Sew"/>
      <sheetName val="SUMMARY_-_PART-I-BUILDING"/>
      <sheetName val="Jan_Volume"/>
      <sheetName val="Podium_Areas"/>
      <sheetName val="Sweeper_Machine1"/>
      <sheetName val="HP(9_200)1"/>
      <sheetName val="Pier_calculation1"/>
      <sheetName val="Distribution_-_Qty_&amp;_Amount1"/>
      <sheetName val="Master_Data1"/>
      <sheetName val="Name_List"/>
      <sheetName val="33_kV-Eqpt_fdn_"/>
      <sheetName val="BOQ_LT"/>
      <sheetName val="Beam-design_exp"/>
      <sheetName val="A301_Kalk"/>
      <sheetName val="Schlüss_Inh-EF"/>
      <sheetName val="DATA_PILE_RT1_"/>
      <sheetName val="DATA_PILE__SM"/>
      <sheetName val="Pacakges_split"/>
      <sheetName val="_saihous_ele_xls_Indirect_x0005"/>
      <sheetName val="_saihous_ele_xls_Indirect퀀《혂൧_x"/>
      <sheetName val="Overall_Summary"/>
      <sheetName val="Summary_CFA_total_-_CP1_&amp;_CP2"/>
      <sheetName val="[saihous_ele_xls]Indirect_____2"/>
      <sheetName val="[saihous_ele_xls]Indirect_____3"/>
      <sheetName val="[saihous_ele_xls]Indirect_____4"/>
      <sheetName val="[saihous_ele_xls]_saihous_ele_2"/>
      <sheetName val="[saihous_ele_xls]_saihous_ele_3"/>
      <sheetName val="Labour_before_Escalation_"/>
      <sheetName val="Material_List"/>
      <sheetName val="Total_delivered_cost_calc_"/>
      <sheetName val="Format_-_4"/>
      <sheetName val="BP-Other_strs"/>
      <sheetName val="Raw_material"/>
      <sheetName val="LV_Cable_sizing"/>
      <sheetName val="Staff_Acco_136"/>
      <sheetName val="Tel__68"/>
      <sheetName val="Ext_light68"/>
      <sheetName val="Staff_Acco_137"/>
      <sheetName val="4_Annex_1_Basic_rate68"/>
      <sheetName val="DETAILED__BOQ68"/>
      <sheetName val="Detail_In_Door_Stad68"/>
      <sheetName val="Project_Details__68"/>
      <sheetName val="RCC,Ret__Wall68"/>
      <sheetName val="TBAL9697_-group_wise__sdpl68"/>
      <sheetName val="Load_Details(B2)68"/>
      <sheetName val="scurve_calc_(2)68"/>
      <sheetName val="Legal_Risk_Analysis68"/>
      <sheetName val="Detail_P&amp;L68"/>
      <sheetName val="Assumption_Sheet68"/>
      <sheetName val="APPENDIX_B-168"/>
      <sheetName val="SCHEDULE_OF_RATES68"/>
      <sheetName val="Bill_3_168"/>
      <sheetName val="PRECAST_lightconc-II68"/>
      <sheetName val="GR_slab-reinft67"/>
      <sheetName val="Bill_3_-_Site_Works67"/>
      <sheetName val="Fill_this_out_first___67"/>
      <sheetName val="INDIGINEOUS_ITEMS_67"/>
      <sheetName val="Cable_data68"/>
      <sheetName val="Material_67"/>
      <sheetName val="SPT_vs_PHI67"/>
      <sheetName val="Civil_Works67"/>
      <sheetName val="Rate_Analysis67"/>
      <sheetName val="Basement_Budget67"/>
      <sheetName val="Boq_Block_A67"/>
      <sheetName val="Break_up_Sheet67"/>
      <sheetName val="SITE_OVERHEADS67"/>
      <sheetName val="IO_List67"/>
      <sheetName val="Pipe_Supports67"/>
      <sheetName val="BOQ_(2)67"/>
      <sheetName val="Asia_Revised_10-1-0767"/>
      <sheetName val="All_Capital_Plan_P+L_10-1-0767"/>
      <sheetName val="CP08_(2)67"/>
      <sheetName val="Planning_File_10-1-0767"/>
      <sheetName val="SCHEDULE_(3)67"/>
      <sheetName val="schedule_nos67"/>
      <sheetName val="labour_coeff67"/>
      <sheetName val="Works_-_Quote_Sheet67"/>
      <sheetName val="4-Int-_ele(RA)67"/>
      <sheetName val="Box-_Girder67"/>
      <sheetName val="Sqn_Abs_G_6__67"/>
      <sheetName val="WO_Abs__G_2__6_DUs67"/>
      <sheetName val="Air_Abs_G_6__23_DUs67"/>
      <sheetName val="Detail_1A67"/>
      <sheetName val="BLOCK-A_(MEA_SHEET)67"/>
      <sheetName val="E_&amp;_R67"/>
      <sheetName val="Mat_Cost67"/>
      <sheetName val="DLC_lookups67"/>
      <sheetName val="Gen_Info67"/>
      <sheetName val="Indirect_expenses67"/>
      <sheetName val="Quote_Sheet67"/>
      <sheetName val="Cost_Any_67"/>
      <sheetName val="LIST_OF_MAKES67"/>
      <sheetName val="Lease_rents67"/>
      <sheetName val="SPILL_OVER67"/>
      <sheetName val="MASTER_RATE_ANALYSIS66"/>
      <sheetName val="Pile_cap66"/>
      <sheetName val="Bed_Class66"/>
      <sheetName val="DTF_Summary66"/>
      <sheetName val="Form_666"/>
      <sheetName val="BOQ_Direct_selling_cost66"/>
      <sheetName val="GF_Columns66"/>
      <sheetName val="UNP-NCW_66"/>
      <sheetName val="Intro_66"/>
      <sheetName val="Elite_1_-_MBCL66"/>
      <sheetName val="Direct_cost_shed_A-2_66"/>
      <sheetName val="_Resource_list66"/>
      <sheetName val="THANE_SITE66"/>
      <sheetName val="BOQ_Distribution66"/>
      <sheetName val="Cost_summary66"/>
      <sheetName val="Contract_BOQ53"/>
      <sheetName val="beam-reinft-machine_rm53"/>
      <sheetName val="T1_WO53"/>
      <sheetName val="FF_Inst_RA_08_Inst_0353"/>
      <sheetName val="key_dates66"/>
      <sheetName val="specification_options66"/>
      <sheetName val="beam-reinft-IIInd_floor53"/>
      <sheetName val="A_O_R_66"/>
      <sheetName val="_IO_List11"/>
      <sheetName val="Cost_Index11"/>
      <sheetName val="saihous_ele11"/>
      <sheetName val="M_R_List_(2)66"/>
      <sheetName val="Balance_Sheet_66"/>
      <sheetName val="SSR___NSSR_Market_final11"/>
      <sheetName val="STAFFSCHED_11"/>
      <sheetName val="Basic_Rates53"/>
      <sheetName val="bs_BP_04_SA10"/>
      <sheetName val="Blr_hire10"/>
      <sheetName val="1_0010"/>
      <sheetName val="DG_Works_(Supply)10"/>
      <sheetName val="1-Pop_Proj10"/>
      <sheetName val="220_11__BS_10"/>
      <sheetName val="_B310"/>
      <sheetName val="_B110"/>
      <sheetName val="Operating_Statistics10"/>
      <sheetName val="Annexue_B10"/>
      <sheetName val="Elect_10"/>
      <sheetName val="Desgn(zone_I)10"/>
      <sheetName val="$_KURLARI10"/>
      <sheetName val="Civil_BOQ9"/>
      <sheetName val="Boq_(Main_Building)10"/>
      <sheetName val="Basement__Works7"/>
      <sheetName val="PA-_Consutant_6"/>
      <sheetName val="Cover_sheet6"/>
      <sheetName val="AOQ-new_6"/>
      <sheetName val="water_prop_6"/>
      <sheetName val="Angebot18_7_5"/>
      <sheetName val="BC_&amp;_MNB_5"/>
      <sheetName val="Summary_Transformers7"/>
      <sheetName val="Total__Amount7"/>
      <sheetName val="11B_6"/>
      <sheetName val="DG_5"/>
      <sheetName val="10__&amp;_11__Rate_Code_&amp;_BQ5"/>
      <sheetName val="SPILL_OVER_PROJECTIONS5"/>
      <sheetName val="MAIN_FILE_9-24-074"/>
      <sheetName val="Basic_Resources5"/>
      <sheetName val="final_abstract6"/>
      <sheetName val="SC_Cost_MAR_026"/>
      <sheetName val="MTO_REV_05"/>
      <sheetName val="Linked_Lead4"/>
      <sheetName val="Material_Rate5"/>
      <sheetName val="2nd_5"/>
      <sheetName val="Material_List_5"/>
      <sheetName val="Structure_Bills_Qty5"/>
      <sheetName val="Column_BBS-Block94"/>
      <sheetName val="[saihous_ele_xls]Indirect쌳ᎈ駜/4"/>
      <sheetName val="Abstract_Sheet4"/>
      <sheetName val="April_Analysts4"/>
      <sheetName val="M_S_4"/>
      <sheetName val="Materials_4"/>
      <sheetName val="ONE_TIME5"/>
      <sheetName val="Lead_(Final)4"/>
      <sheetName val="TORRENT_CEMENT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AoR_Finishing5"/>
      <sheetName val="Fin_Sum3"/>
      <sheetName val="_GULF7"/>
      <sheetName val="Core_Data3"/>
      <sheetName val="L_(4)3"/>
      <sheetName val="AutoOpen_Stub_Data3"/>
      <sheetName val="Monthly_Budget_Summary3"/>
      <sheetName val="Tong_hop_DT_XDCT2"/>
      <sheetName val="C&amp;S_monthwise3"/>
      <sheetName val="G_R_P3"/>
      <sheetName val="PSC_REVISED3"/>
      <sheetName val="Bridge_Data_2005-063"/>
      <sheetName val="Data_F8_BTR3"/>
      <sheetName val="_3"/>
      <sheetName val="M-Book_for_FW3"/>
      <sheetName val="M-Book_for_Conc3"/>
      <sheetName val="Meas_-Hotel_Part3"/>
      <sheetName val="INPUT_SHEET3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Labor_abs-PW2"/>
      <sheetName val="Labor_abs-NMR2"/>
      <sheetName val="saihous_ele_xls3"/>
      <sheetName val="Labour_&amp;_Plant3"/>
      <sheetName val="PRECAST_lightconc_II2"/>
      <sheetName val="BAL_SHEET3"/>
      <sheetName val="Sqn-Abs(G+6)_3"/>
      <sheetName val="WO-Abs_(G+2)_6_DUs3"/>
      <sheetName val="Air-Abs(G+6)_23_DUs3"/>
      <sheetName val="Stress_Calculation3"/>
      <sheetName val="Basic_Details2"/>
      <sheetName val="BS_Groupings2"/>
      <sheetName val="PL_Groupings2"/>
      <sheetName val="organi_synthesis_lab2"/>
      <sheetName val="Rate_Ana2"/>
      <sheetName val="GUT_(2)3"/>
      <sheetName val="CFForecast_detail2"/>
      <sheetName val="Assumption_Inputs3"/>
      <sheetName val="Service_Function2"/>
      <sheetName val="IT-Fri_Base2"/>
      <sheetName val="Format_1_9_Ph-12"/>
      <sheetName val="8th__floor_Beams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C_Sum2"/>
      <sheetName val="A_Sum2"/>
      <sheetName val="reference_sheet_3"/>
      <sheetName val="Detailed_Summary_(4)2"/>
      <sheetName val="boq_actual2"/>
      <sheetName val="M_B_T-162"/>
      <sheetName val="FITZ_MORT_942"/>
      <sheetName val="Allg__Angaben2"/>
      <sheetName val="Road_data2"/>
      <sheetName val="Road_Detail_Est_2"/>
      <sheetName val="Summary-margin_calc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Cut_&amp;_Sew2"/>
      <sheetName val="SUMMARY_-_PART-I-BUILDING2"/>
      <sheetName val="Jan_Volume2"/>
      <sheetName val="Podium_Areas2"/>
      <sheetName val="Sweeper_Machine3"/>
      <sheetName val="HP(9_200)3"/>
      <sheetName val="Pier_calculation3"/>
      <sheetName val="Distribution_-_Qty_&amp;_Amount3"/>
      <sheetName val="Master_Data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Format_-_42"/>
      <sheetName val="BP-Other_strs2"/>
      <sheetName val="Raw_material2"/>
      <sheetName val="LV_Cable_sizing2"/>
      <sheetName val="Fee Recap"/>
      <sheetName val="Staff_Acco_138"/>
      <sheetName val="Tel__69"/>
      <sheetName val="Ext_light69"/>
      <sheetName val="Staff_Acco_139"/>
      <sheetName val="4_Annex_1_Basic_rate69"/>
      <sheetName val="DETAILED__BOQ69"/>
      <sheetName val="Detail_In_Door_Stad69"/>
      <sheetName val="Project_Details__69"/>
      <sheetName val="RCC,Ret__Wall69"/>
      <sheetName val="Load_Details(B2)69"/>
      <sheetName val="TBAL9697_-group_wise__sdpl69"/>
      <sheetName val="Detail_P&amp;L69"/>
      <sheetName val="Assumption_Sheet69"/>
      <sheetName val="Legal_Risk_Analysis69"/>
      <sheetName val="scurve_calc_(2)69"/>
      <sheetName val="PRECAST_lightconc-II69"/>
      <sheetName val="APPENDIX_B-169"/>
      <sheetName val="Bill_3_169"/>
      <sheetName val="SCHEDULE_OF_RATES69"/>
      <sheetName val="Cable_data69"/>
      <sheetName val="Fill_this_out_first___68"/>
      <sheetName val="GR_slab-reinft68"/>
      <sheetName val="Bill_3_-_Site_Works68"/>
      <sheetName val="Rate_Analysis68"/>
      <sheetName val="Civil_Works68"/>
      <sheetName val="SCHEDULE_(3)68"/>
      <sheetName val="schedule_nos68"/>
      <sheetName val="INDIGINEOUS_ITEMS_68"/>
      <sheetName val="Material_68"/>
      <sheetName val="SPT_vs_PHI68"/>
      <sheetName val="Basement_Budget68"/>
      <sheetName val="Asia_Revised_10-1-0768"/>
      <sheetName val="All_Capital_Plan_P+L_10-1-0768"/>
      <sheetName val="CP08_(2)68"/>
      <sheetName val="Planning_File_10-1-0768"/>
      <sheetName val="SITE_OVERHEADS68"/>
      <sheetName val="Boq_Block_A68"/>
      <sheetName val="IO_List68"/>
      <sheetName val="Pipe_Supports68"/>
      <sheetName val="BOQ_(2)68"/>
      <sheetName val="4-Int-_ele(RA)68"/>
      <sheetName val="Box-_Girder68"/>
      <sheetName val="Break_up_Sheet68"/>
      <sheetName val="Sqn_Abs_G_6__68"/>
      <sheetName val="WO_Abs__G_2__6_DUs68"/>
      <sheetName val="Air_Abs_G_6__23_DUs68"/>
      <sheetName val="BLOCK-A_(MEA_SHEET)68"/>
      <sheetName val="Detail_1A68"/>
      <sheetName val="labour_coeff68"/>
      <sheetName val="Works_-_Quote_Sheet68"/>
      <sheetName val="E_&amp;_R68"/>
      <sheetName val="Bed_Class67"/>
      <sheetName val="DLC_lookups68"/>
      <sheetName val="Gen_Info68"/>
      <sheetName val="Indirect_expenses68"/>
      <sheetName val="Quote_Sheet68"/>
      <sheetName val="Cost_Any_68"/>
      <sheetName val="LIST_OF_MAKES68"/>
      <sheetName val="MASTER_RATE_ANALYSIS67"/>
      <sheetName val="Mat_Cost68"/>
      <sheetName val="Pile_cap67"/>
      <sheetName val="Lease_rents68"/>
      <sheetName val="SPILL_OVER68"/>
      <sheetName val="DTF_Summary67"/>
      <sheetName val="Form_667"/>
      <sheetName val="BOQ_Direct_selling_cost67"/>
      <sheetName val="GF_Columns67"/>
      <sheetName val="UNP-NCW_67"/>
      <sheetName val="Intro_67"/>
      <sheetName val="Elite_1_-_MBCL67"/>
      <sheetName val="beam-reinft-machine_rm54"/>
      <sheetName val="T1_WO54"/>
      <sheetName val="Cost_summary67"/>
      <sheetName val="Direct_cost_shed_A-2_67"/>
      <sheetName val="_Resource_list67"/>
      <sheetName val="THANE_SITE67"/>
      <sheetName val="BOQ_Distribution67"/>
      <sheetName val="Contract_BOQ54"/>
      <sheetName val="A_O_R_67"/>
      <sheetName val="_IO_List12"/>
      <sheetName val="specification_options67"/>
      <sheetName val="key_dates67"/>
      <sheetName val="FF_Inst_RA_08_Inst_0354"/>
      <sheetName val="beam-reinft-IIInd_floor54"/>
      <sheetName val="Cost_Index12"/>
      <sheetName val="saihous_ele12"/>
      <sheetName val="SSR___NSSR_Market_final12"/>
      <sheetName val="M_R_List_(2)67"/>
      <sheetName val="Balance_Sheet_67"/>
      <sheetName val="STAFFSCHED_12"/>
      <sheetName val="bs_BP_04_SA11"/>
      <sheetName val="Basic_Rates54"/>
      <sheetName val="Blr_hire11"/>
      <sheetName val="1-Pop_Proj11"/>
      <sheetName val="1_0011"/>
      <sheetName val="DG_Works_(Supply)11"/>
      <sheetName val="220_11__BS_11"/>
      <sheetName val="Elect_11"/>
      <sheetName val="_B311"/>
      <sheetName val="_B111"/>
      <sheetName val="Operating_Statistics11"/>
      <sheetName val="Annexue_B11"/>
      <sheetName val="$_KURLARI11"/>
      <sheetName val="Desgn(zone_I)11"/>
      <sheetName val="Boq_(Main_Building)11"/>
      <sheetName val="Civil_BOQ10"/>
      <sheetName val="Basement__Works8"/>
      <sheetName val="Cover_sheet7"/>
      <sheetName val="AOQ-new_7"/>
      <sheetName val="water_prop_7"/>
      <sheetName val="Angebot18_7_6"/>
      <sheetName val="PA-_Consutant_7"/>
      <sheetName val="10__&amp;_11__Rate_Code_&amp;_BQ6"/>
      <sheetName val="BC_&amp;_MNB_6"/>
      <sheetName val="Summary_Transformers8"/>
      <sheetName val="Total__Amount8"/>
      <sheetName val="11B_7"/>
      <sheetName val="DG_6"/>
      <sheetName val="final_abstract7"/>
      <sheetName val="SPILL_OVER_PROJECTIONS6"/>
      <sheetName val="Basic_Resources6"/>
      <sheetName val="MAIN_FILE_9-24-075"/>
      <sheetName val="SC_Cost_MAR_027"/>
      <sheetName val="2nd_6"/>
      <sheetName val="Material_Rate6"/>
      <sheetName val="Material_List_6"/>
      <sheetName val="Structure_Bills_Qty6"/>
      <sheetName val="Column_BBS-Block95"/>
      <sheetName val="[saihous_ele_xls]Indirect쌳ᎈ駜/5"/>
      <sheetName val="MTO_REV_06"/>
      <sheetName val="Linked_Lead5"/>
      <sheetName val="Abstract_Sheet5"/>
      <sheetName val="April_Analysts5"/>
      <sheetName val="M_S_5"/>
      <sheetName val="Materials_5"/>
      <sheetName val="ONE_TIME6"/>
      <sheetName val="Lead_(Final)5"/>
      <sheetName val="TORRENT_CEMENT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AoR_Finishing6"/>
      <sheetName val="Fin_Sum4"/>
      <sheetName val="_GULF8"/>
      <sheetName val="Core_Data4"/>
      <sheetName val="L_(4)4"/>
      <sheetName val="AutoOpen_Stub_Data4"/>
      <sheetName val="Monthly_Budget_Summary4"/>
      <sheetName val="CABLES_DATA3"/>
      <sheetName val="GUT_(2)4"/>
      <sheetName val="Sqn-Abs(G+6)_4"/>
      <sheetName val="WO-Abs_(G+2)_6_DUs4"/>
      <sheetName val="Air-Abs(G+6)_23_DUs4"/>
      <sheetName val="CFForecast_detail3"/>
      <sheetName val="C&amp;S_monthwise4"/>
      <sheetName val="G_R_P4"/>
      <sheetName val="PSC_REVISED4"/>
      <sheetName val="Bridge_Data_2005-064"/>
      <sheetName val="Data_F8_BTR4"/>
      <sheetName val="_4"/>
      <sheetName val="M-Book_for_FW4"/>
      <sheetName val="M-Book_for_Conc4"/>
      <sheetName val="saihous_ele_xls4"/>
      <sheetName val="PRECAST_lightconc_II3"/>
      <sheetName val="5-Thermal_&amp;_Moisture3"/>
      <sheetName val="WORK_TABLE3"/>
      <sheetName val="Podium_Areas3"/>
      <sheetName val="Meas_-Hotel_Part4"/>
      <sheetName val="INPUT_SHEET4"/>
      <sheetName val="Labour_&amp;_Plant4"/>
      <sheetName val="BAL_SHEE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Labor_abs-PW3"/>
      <sheetName val="Labor_abs-NMR3"/>
      <sheetName val="reference_sheet_4"/>
      <sheetName val="Road_data3"/>
      <sheetName val="Road_Detail_Est_3"/>
      <sheetName val="Format_1_9_Ph-13"/>
      <sheetName val="Summary-margin_calc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M_B_T-163"/>
      <sheetName val="FITZ_MORT_943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Rate_Ana3"/>
      <sheetName val="C_Sum3"/>
      <sheetName val="A_Sum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Sweeper_Machine4"/>
      <sheetName val="HP(9_200)4"/>
      <sheetName val="Pier_calculation4"/>
      <sheetName val="Distribution_-_Qty_&amp;_Amount4"/>
      <sheetName val="boq_actual3"/>
      <sheetName val="Tong_hop_DT_XDCT3"/>
      <sheetName val="Cut_&amp;_Sew3"/>
      <sheetName val="Master_Data4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coa_ramco_168"/>
      <sheetName val="RA_markate"/>
      <sheetName val="Balustrade"/>
      <sheetName val="CableList"/>
      <sheetName val="05. BUDGET"/>
      <sheetName val="BOXCULVERT"/>
      <sheetName val="FORM5"/>
      <sheetName val="Indirect_x0005_????쌳ᎈ駜_"/>
      <sheetName val="[saihous.ele.xls]Indirect퀀《혂൧_x0001_?"/>
      <sheetName val="[saihous.ele.xls]Indirect_x0005_?⽼؃ᅜ"/>
      <sheetName val="Executive Summary"/>
      <sheetName val="Anlysis"/>
      <sheetName val="Charts"/>
      <sheetName val="Source Ref."/>
      <sheetName val="Staff_Acco_140"/>
      <sheetName val="Tel__70"/>
      <sheetName val="Ext_light70"/>
      <sheetName val="Staff_Acco_141"/>
      <sheetName val="4_Annex_1_Basic_rate70"/>
      <sheetName val="DETAILED__BOQ70"/>
      <sheetName val="Detail_In_Door_Stad70"/>
      <sheetName val="Project_Details__70"/>
      <sheetName val="SCHEDULE_OF_RATES70"/>
      <sheetName val="TBAL9697_-group_wise__sdpl70"/>
      <sheetName val="Detail_P&amp;L70"/>
      <sheetName val="Assumption_Sheet70"/>
      <sheetName val="scurve_calc_(2)70"/>
      <sheetName val="APPENDIX_B-170"/>
      <sheetName val="RCC,Ret__Wall70"/>
      <sheetName val="Load_Details(B2)70"/>
      <sheetName val="Bill_3_170"/>
      <sheetName val="Legal_Risk_Analysis70"/>
      <sheetName val="PRECAST_lightconc-II70"/>
      <sheetName val="GR_slab-reinft69"/>
      <sheetName val="Bill_3_-_Site_Works69"/>
      <sheetName val="Fill_this_out_first___69"/>
      <sheetName val="INDIGINEOUS_ITEMS_69"/>
      <sheetName val="Cable_data70"/>
      <sheetName val="Material_69"/>
      <sheetName val="SPT_vs_PHI69"/>
      <sheetName val="Civil_Works69"/>
      <sheetName val="Rate_Analysis69"/>
      <sheetName val="Basement_Budget69"/>
      <sheetName val="labour_coeff69"/>
      <sheetName val="Works_-_Quote_Sheet69"/>
      <sheetName val="BLOCK-A_(MEA_SHEET)69"/>
      <sheetName val="IO_List69"/>
      <sheetName val="Pipe_Supports69"/>
      <sheetName val="BOQ_(2)69"/>
      <sheetName val="Boq_Block_A69"/>
      <sheetName val="Sqn_Abs_G_6__69"/>
      <sheetName val="WO_Abs__G_2__6_DUs69"/>
      <sheetName val="Air_Abs_G_6__23_DUs69"/>
      <sheetName val="SCHEDULE_(3)69"/>
      <sheetName val="schedule_nos69"/>
      <sheetName val="4-Int-_ele(RA)69"/>
      <sheetName val="Box-_Girder69"/>
      <sheetName val="Lease_rents69"/>
      <sheetName val="DLC_lookups69"/>
      <sheetName val="Quote_Sheet69"/>
      <sheetName val="Gen_Info69"/>
      <sheetName val="Indirect_expenses69"/>
      <sheetName val="Cost_Any_69"/>
      <sheetName val="LIST_OF_MAKES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_&amp;_R69"/>
      <sheetName val="Break_up_Sheet69"/>
      <sheetName val="SPILL_OVER69"/>
      <sheetName val="Pile_cap68"/>
      <sheetName val="Mat_Cost69"/>
      <sheetName val="MASTER_RATE_ANALYSIS68"/>
      <sheetName val="Bed_Class68"/>
      <sheetName val="DTF_Summary68"/>
      <sheetName val="Form_668"/>
      <sheetName val="BOQ_Direct_selling_cost68"/>
      <sheetName val="GF_Columns68"/>
      <sheetName val="UNP-NCW_68"/>
      <sheetName val="Intro_68"/>
      <sheetName val="Elite_1_-_MBCL68"/>
      <sheetName val="Cost_summary68"/>
      <sheetName val="beam-reinft-machine_rm55"/>
      <sheetName val="T1_WO55"/>
      <sheetName val="Contract_BOQ55"/>
      <sheetName val="Direct_cost_shed_A-2_68"/>
      <sheetName val="_Resource_list68"/>
      <sheetName val="THANE_SITE68"/>
      <sheetName val="BOQ_Distribution68"/>
      <sheetName val="key_dates68"/>
      <sheetName val="specification_options68"/>
      <sheetName val="beam-reinft-IIInd_floor55"/>
      <sheetName val="FF_Inst_RA_08_Inst_0355"/>
      <sheetName val="A_O_R_68"/>
      <sheetName val="_IO_List13"/>
      <sheetName val="Cost_Index13"/>
      <sheetName val="saihous_ele13"/>
      <sheetName val="SSR___NSSR_Market_final13"/>
      <sheetName val="M_R_List_(2)68"/>
      <sheetName val="Balance_Sheet_68"/>
      <sheetName val="STAFFSCHED_13"/>
      <sheetName val="Basic_Rates55"/>
      <sheetName val="Blr_hire12"/>
      <sheetName val="bs_BP_04_SA12"/>
      <sheetName val="1-Pop_Proj12"/>
      <sheetName val="Itemwise Summary"/>
      <sheetName val="Payroll BL"/>
      <sheetName val="Bechtel Norms"/>
      <sheetName val="CS PIPING"/>
      <sheetName val="TECH DATA"/>
      <sheetName val="PMS"/>
      <sheetName val="RF Vol"/>
      <sheetName val="ASP"/>
      <sheetName val="Pivots"/>
      <sheetName val="Customize Your Purchase Order"/>
      <sheetName val="Rates Basic"/>
      <sheetName val="bs"/>
      <sheetName val="schedules"/>
      <sheetName val="saihous_ele14"/>
      <sheetName val="PCS DATA"/>
      <sheetName val="JACKWELL"/>
      <sheetName val="Tie Beam Steel-R0-1"/>
      <sheetName val="CCB-LES"/>
      <sheetName val="EST-CIVIL"/>
      <sheetName val="Building_List"/>
      <sheetName val="Surcharge"/>
      <sheetName val="INFO"/>
      <sheetName val="NOTES "/>
      <sheetName val="Project Info"/>
      <sheetName val="Link In"/>
      <sheetName val="Project Work Off Contribution"/>
      <sheetName val="CRF-BE Rates"/>
      <sheetName val="Datas"/>
      <sheetName val="Co-Inf"/>
      <sheetName val="CASHFLOWS"/>
      <sheetName val="T&amp;M"/>
      <sheetName val="[saihous.ele.xls]Indirect_x0005__x0000__x0000__x0005__x0000_哐"/>
      <sheetName val="Inputs"/>
      <sheetName val="Cable-code"/>
      <sheetName val="CURENCY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Cashflow projection"/>
      <sheetName val="Cash Flow Working"/>
      <sheetName val="KP1590_E"/>
      <sheetName val="Insts"/>
      <sheetName val="pri-com"/>
      <sheetName val="Ave.wtd.rates"/>
      <sheetName val="Dropdowns"/>
      <sheetName val="LB020A(月)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Concrete Quants"/>
      <sheetName val="부표총괄"/>
      <sheetName val="India F&amp;S Template"/>
      <sheetName val="Inter Co Balances"/>
      <sheetName val="15"/>
      <sheetName val="Grouped TB-2004-05"/>
      <sheetName val="sheet6"/>
      <sheetName val="03 BOQ code"/>
      <sheetName val="More &amp; Less work record"/>
      <sheetName val="Coalmine"/>
      <sheetName val="TE"/>
      <sheetName val="Indirect_x005f_x0005__x00"/>
      <sheetName val="PS"/>
      <sheetName val="CABLEDATA"/>
      <sheetName val="Supply "/>
      <sheetName val="_saihous_ele_xls_Indirect_"/>
      <sheetName val="Budget-Breakup"/>
      <sheetName val="KQ Cost Controlling"/>
      <sheetName val="KQ Appropriation"/>
      <sheetName val="Detailed Summary (5)"/>
      <sheetName val="20"/>
      <sheetName val="COVER FOR MEMBER"/>
      <sheetName val="C"/>
      <sheetName val="30"/>
      <sheetName val="UV"/>
      <sheetName val="환율"/>
      <sheetName val="Item- Compact"/>
      <sheetName val="Driveway Beams"/>
      <sheetName val="Steel-Circular"/>
      <sheetName val="1.Civil-RA"/>
      <sheetName val="RAJU ASSO"/>
      <sheetName val="STEEL"/>
      <sheetName val="list"/>
      <sheetName val="CBDGT979"/>
      <sheetName val="INNOVATION"/>
      <sheetName val="factor sheet"/>
      <sheetName val="Name Range"/>
      <sheetName val="BS before PMO"/>
      <sheetName val="경비공통"/>
      <sheetName val="13. Steel - Ratio"/>
      <sheetName val="Staff Forecast spread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Mand.Spares BBU "/>
      <sheetName val="MEXICO-C"/>
      <sheetName val="9618UH"/>
      <sheetName val="Response Spectra (UBC-1997)"/>
      <sheetName val="Response Spectra (IS1893-2002)"/>
      <sheetName val="[saihous.ele.xls]Indirect_x0005__x0000__x0000_�."/>
      <sheetName val="Tools Rev"/>
      <sheetName val="sc-mar2000"/>
      <sheetName val="sc-sepVdec99"/>
      <sheetName val="labour_rates"/>
      <sheetName val="Print_Controls"/>
      <sheetName val="Executive_Summary"/>
      <sheetName val="SLAB_SCH"/>
      <sheetName val="Beams_"/>
      <sheetName val="TB JUN'11"/>
      <sheetName val="foot-slab reinft"/>
      <sheetName val="InputPO_Del"/>
      <sheetName val="Customize Your Invoice"/>
      <sheetName val="d-safe DELUXE"/>
      <sheetName val="FINANCIAL (FLR)"/>
      <sheetName val="ironmongery"/>
      <sheetName val="@RISK Correlations"/>
      <sheetName val="LoadSummary"/>
      <sheetName val="[saihous.ele.xls]Indirect_____5"/>
      <sheetName val="[saihous.ele.xls]Indirect_____6"/>
      <sheetName val="[saihous.ele.xls]Indirect_____7"/>
      <sheetName val="[saihous.ele.xls]_saihous_ele_4"/>
      <sheetName val="[saihous.ele.xls]_saihous_ele_5"/>
      <sheetName val="[saihous.ele.xls]Indirect_x0005__x0000__x0000_?."/>
      <sheetName val="[saihous.ele.xls]Indirect_x0005__x0000__x0000_?_x001f_"/>
      <sheetName val="Indices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[saihous.ele.xls]Indirect_x0005__x0005_哐"/>
      <sheetName val="[saihous.ele.xls]Indirect_x0005_�."/>
      <sheetName val="[saihous.ele.xls]Indirect_x0005_?."/>
      <sheetName val="[saihous.ele.xls]Indirect_x0005_?_x001f_"/>
      <sheetName val="A.O.R r1Str"/>
      <sheetName val="A.O.R r1"/>
      <sheetName val="A.O.R (2)"/>
      <sheetName val="11 kV SWGR"/>
      <sheetName val="RCC Rates"/>
      <sheetName val="saihous_ele15"/>
      <sheetName val="PCS_DATA"/>
      <sheetName val="SB_SCH_A7"/>
      <sheetName val="Tie_Beam_Steel-R0-1"/>
      <sheetName val="Summary_output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NOTES_"/>
      <sheetName val="Project_Info"/>
      <sheetName val="Link_In"/>
      <sheetName val="Project_Work_Off_Contribution"/>
      <sheetName val="CRF-BE_Rates"/>
      <sheetName val="ACAD_Finishes"/>
      <sheetName val="Site_Details"/>
      <sheetName val="Site_Area_Statement"/>
      <sheetName val="Brickwork_"/>
      <sheetName val="First_Floor_"/>
      <sheetName val="Progress_Curve"/>
      <sheetName val="Payroll_BL"/>
      <sheetName val="Itemwise_Summary"/>
      <sheetName val="saihous_ele16"/>
      <sheetName val="Labor_abs-PW4"/>
      <sheetName val="Labor_abs-NMR4"/>
      <sheetName val="Basic_Details4"/>
      <sheetName val="BS_Groupings4"/>
      <sheetName val="PL_Groupings4"/>
      <sheetName val="PRECAST_lightconc_II4"/>
      <sheetName val="organi_synthesis_lab4"/>
      <sheetName val="Format_1_9_Ph-14"/>
      <sheetName val="CFForecast_detail4"/>
      <sheetName val="Service_Function4"/>
      <sheetName val="8th__floor_Beams4"/>
      <sheetName val="Beams_1"/>
      <sheetName val="PCS_DATA1"/>
      <sheetName val="SLAB_SCH1"/>
      <sheetName val="Print_Controls1"/>
      <sheetName val="SB_SCH_A71"/>
      <sheetName val="Tie_Beam_Steel-R0-11"/>
      <sheetName val="Summary_output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Executive_Summary1"/>
      <sheetName val="NOTES_1"/>
      <sheetName val="Project_Info1"/>
      <sheetName val="Link_In1"/>
      <sheetName val="Project_Work_Off_Contribution1"/>
      <sheetName val="CRF-BE_Rates1"/>
      <sheetName val="ACAD_Finishes1"/>
      <sheetName val="Site_Details1"/>
      <sheetName val="Site_Area_Statement1"/>
      <sheetName val="Brickwork_1"/>
      <sheetName val="First_Floor_1"/>
      <sheetName val="labour_rates1"/>
      <sheetName val="Progress_Curve1"/>
      <sheetName val="Payroll_BL1"/>
      <sheetName val="Itemwise_Summary1"/>
      <sheetName val="Nortel-Core"/>
      <sheetName val="HT_Cable_"/>
      <sheetName val="fee rate summary"/>
      <sheetName val="TBEAM"/>
      <sheetName val="SP Break Up"/>
      <sheetName val="Beam-design_exp4"/>
      <sheetName val="A301_Kalk4"/>
      <sheetName val="Schlüss_Inh-EF4"/>
      <sheetName val="Beam-design_exp5"/>
      <sheetName val="A301_Kalk5"/>
      <sheetName val="Schlüss_Inh-EF5"/>
      <sheetName val="Beam-design_exp6"/>
      <sheetName val="A301_Kalk6"/>
      <sheetName val="Schlüss_Inh-EF6"/>
      <sheetName val=" AnalysisPCC"/>
      <sheetName val="Analysis-NH-Culverts"/>
      <sheetName val="Annex_1"/>
      <sheetName val="Annex_5"/>
      <sheetName val="9. Package split - Cost "/>
      <sheetName val="LOGO"/>
      <sheetName val="Sch-3"/>
      <sheetName val="Finishing items"/>
      <sheetName val="Labour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purpose&amp;input"/>
      <sheetName val="LABOUR RATE"/>
      <sheetName val="PLAN_FEB97"/>
      <sheetName val="目录"/>
      <sheetName val="(M+L)"/>
      <sheetName val="Designs"/>
      <sheetName val="[saihous.ele.xls]_saihous_ele_6"/>
      <sheetName val="[saihous.ele.xls]_saihous_ele_9"/>
      <sheetName val="[saihous.ele.xls]Indirect_____8"/>
      <sheetName val="[saihous.ele.xls]Indirect_____9"/>
      <sheetName val="[saihous.ele.xls]Indirect____10"/>
      <sheetName val="[saihous.ele.xls]_saihous_ele_7"/>
      <sheetName val="[saihous.ele.xls]_saihous_ele_8"/>
      <sheetName val="PriceCalculation"/>
      <sheetName val="Final"/>
      <sheetName val="Summary-Price_New"/>
      <sheetName val="AN-2K"/>
      <sheetName val="Switch V16"/>
      <sheetName val="aug stat 06 (2)"/>
      <sheetName val="Data sheet"/>
      <sheetName val="C_link"/>
      <sheetName val="P_link"/>
      <sheetName val="Lintel"/>
      <sheetName val="Sheet3 (2)"/>
      <sheetName val="Indirect_x0005__x00"/>
      <sheetName val="R2"/>
      <sheetName val="RFP002"/>
      <sheetName val="PROCTOR"/>
      <sheetName val="Final VA"/>
      <sheetName val="MPR_PA_1"/>
      <sheetName val="scurve(2)"/>
      <sheetName val="COMPS"/>
      <sheetName val="Anl"/>
      <sheetName val="(Do not delete)"/>
      <sheetName val="Lead statement"/>
      <sheetName val="Rates"/>
      <sheetName val="Cash Flow Input Data_ISC"/>
      <sheetName val="Interface_SC"/>
      <sheetName val="Calc_ISC"/>
      <sheetName val="Calc_SC"/>
      <sheetName val="Interface_ISC"/>
      <sheetName val="GD"/>
      <sheetName val="Column (P1 to P2)"/>
      <sheetName val="CABLES  "/>
      <sheetName val="Cable Schedule"/>
      <sheetName val="DG_Works_(Supply)12"/>
      <sheetName val="1_0012"/>
      <sheetName val="_B312"/>
      <sheetName val="_B112"/>
      <sheetName val="Operating_Statistics12"/>
      <sheetName val="220_11__BS_12"/>
      <sheetName val="Annexue_B12"/>
      <sheetName val="Civil_BOQ11"/>
      <sheetName val="Desgn(zone_I)12"/>
      <sheetName val="Elect_12"/>
      <sheetName val="$_KURLARI12"/>
      <sheetName val="Boq_(Main_Building)12"/>
      <sheetName val="10__&amp;_11__Rate_Code_&amp;_BQ7"/>
      <sheetName val="PA-_Consutant_8"/>
      <sheetName val="Basement__Works9"/>
      <sheetName val="Cover_sheet8"/>
      <sheetName val="AOQ-new_8"/>
      <sheetName val="water_prop_8"/>
      <sheetName val="Summary_Transformers9"/>
      <sheetName val="Total__Amount9"/>
      <sheetName val="final_abstract8"/>
      <sheetName val="Material_List_7"/>
      <sheetName val="Structure_Bills_Qty7"/>
      <sheetName val="BC_&amp;_MNB_7"/>
      <sheetName val="Basic_Resources7"/>
      <sheetName val="Angebot18_7_7"/>
      <sheetName val="11B_8"/>
      <sheetName val="ONE_TIME7"/>
      <sheetName val="SPILL_OVER_PROJECTIONS7"/>
      <sheetName val="2nd_7"/>
      <sheetName val="AoR_Finishing7"/>
      <sheetName val="Material_Rate7"/>
      <sheetName val="SC_Cost_MAR_028"/>
      <sheetName val="Final_Bill5"/>
      <sheetName val="INPUT_SHEET5"/>
      <sheetName val="Column_BBS-Block96"/>
      <sheetName val="Tong_hop_DT_XDCT4"/>
      <sheetName val="MAIN_FILE_9-24-076"/>
      <sheetName val="DG_7"/>
      <sheetName val="MTO_REV_07"/>
      <sheetName val="Linked_Lead6"/>
      <sheetName val="Abstract_Sheet6"/>
      <sheetName val="April_Analysts6"/>
      <sheetName val="M_S_6"/>
      <sheetName val="Materials_6"/>
      <sheetName val="[saihous_ele_xls]Indirect쌳ᎈ駜/6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Fin_Sum5"/>
      <sheetName val="_GULF9"/>
      <sheetName val="Lead_(Final)6"/>
      <sheetName val="TORRENT_CEMENT5"/>
      <sheetName val="Core_Data5"/>
      <sheetName val="L_(4)5"/>
      <sheetName val="AutoOpen_Stub_Data5"/>
      <sheetName val="Monthly_Budget_Summary5"/>
      <sheetName val="C&amp;S_monthwise5"/>
      <sheetName val="G_R_P5"/>
      <sheetName val="PSC_REVISED5"/>
      <sheetName val="Bridge_Data_2005-065"/>
      <sheetName val="Data_F8_BTR5"/>
      <sheetName val="_5"/>
      <sheetName val="M-Book_for_FW5"/>
      <sheetName val="M-Book_for_Conc5"/>
      <sheetName val="Meas_-Hotel_Part5"/>
      <sheetName val="saihous_ele_xls5"/>
      <sheetName val="Labour_&amp;_Plant5"/>
      <sheetName val="Labour_Rate_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BAL_SHEET5"/>
      <sheetName val="GUT_(2)5"/>
      <sheetName val="Sqn-Abs(G+6)_5"/>
      <sheetName val="WO-Abs_(G+2)_6_DUs5"/>
      <sheetName val="Air-Abs(G+6)_23_DUs5"/>
      <sheetName val="NLD_-_Assum5"/>
      <sheetName val="BASIC_MATERIALS4"/>
      <sheetName val="reference_sheet_5"/>
      <sheetName val="Stress_Calculation5"/>
      <sheetName val="Ring_Details5"/>
      <sheetName val="CABLES_DATA4"/>
      <sheetName val="DATA_24"/>
      <sheetName val="M_B_T-164"/>
      <sheetName val="FITZ_MORT_944"/>
      <sheetName val="Allg__Angaben4"/>
      <sheetName val="Road_data4"/>
      <sheetName val="Road_Detail_Est_4"/>
      <sheetName val="Summary-margin_calc4"/>
      <sheetName val="Assumption_Inputs5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Rate_Ana4"/>
      <sheetName val="C_Sum4"/>
      <sheetName val="A_Sum4"/>
      <sheetName val="Cut_&amp;_Sew4"/>
      <sheetName val="VI_Floor_Beam_4"/>
      <sheetName val="Step_14"/>
      <sheetName val="Equipment_Information4"/>
      <sheetName val="Equipment_Block4"/>
      <sheetName val="Detailed_Summary_(4)4"/>
      <sheetName val="boq_actual4"/>
      <sheetName val="5-Thermal_&amp;_Moisture4"/>
      <sheetName val="Break_Up_(bc)4"/>
      <sheetName val="Break_Up_(bc1)4"/>
      <sheetName val="Break_Up_(bc2)4"/>
      <sheetName val="WORK_TABLE4"/>
      <sheetName val="LEVEL_SHEET4"/>
      <sheetName val="SUMMARY_-_PART-I-BUILDING4"/>
      <sheetName val="Master_Data5"/>
      <sheetName val="Distribution_-_Qty_&amp;_Amount5"/>
      <sheetName val="Jan_Volume4"/>
      <sheetName val="Podium_Areas4"/>
      <sheetName val="Overall_Summary4"/>
      <sheetName val="Summary_CFA_total_-_CP1_&amp;_CP24"/>
      <sheetName val="Sweeper_Machine5"/>
      <sheetName val="HP(9_200)5"/>
      <sheetName val="Name_List4"/>
      <sheetName val="Pier_calculation5"/>
      <sheetName val="_saihous_ele_xls_Indirect쌳ᎈ駜_4"/>
      <sheetName val="33_kV-Eqpt_fdn_4"/>
      <sheetName val="BOQ_LT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Staff_Acco_142"/>
      <sheetName val="Tel__71"/>
      <sheetName val="Ext_light71"/>
      <sheetName val="Staff_Acco_143"/>
      <sheetName val="4_Annex_1_Basic_rate71"/>
      <sheetName val="DETAILED__BOQ71"/>
      <sheetName val="Detail_In_Door_Stad71"/>
      <sheetName val="Project_Details__71"/>
      <sheetName val="RCC,Ret__Wall71"/>
      <sheetName val="Load_Details(B2)71"/>
      <sheetName val="TBAL9697_-group_wise__sdpl71"/>
      <sheetName val="Legal_Risk_Analysis71"/>
      <sheetName val="scurve_calc_(2)71"/>
      <sheetName val="Detail_P&amp;L71"/>
      <sheetName val="Assumption_Sheet71"/>
      <sheetName val="Cable_data71"/>
      <sheetName val="PRECAST_lightconc-II71"/>
      <sheetName val="APPENDIX_B-171"/>
      <sheetName val="Bill_3_171"/>
      <sheetName val="SCHEDULE_OF_RATES71"/>
      <sheetName val="4-Int-_ele(RA)70"/>
      <sheetName val="Material_70"/>
      <sheetName val="SPT_vs_PHI70"/>
      <sheetName val="Civil_Works70"/>
      <sheetName val="Bill_3_-_Site_Works70"/>
      <sheetName val="GR_slab-reinft70"/>
      <sheetName val="Fill_this_out_first___70"/>
      <sheetName val="INDIGINEOUS_ITEMS_70"/>
      <sheetName val="Rate_Analysis70"/>
      <sheetName val="Boq_Block_A70"/>
      <sheetName val="beam-reinft-IIInd_floor56"/>
      <sheetName val="Bed_Class69"/>
      <sheetName val="SCHEDULE_(3)70"/>
      <sheetName val="schedule_nos70"/>
      <sheetName val="BLOCK-A_(MEA_SHEET)70"/>
      <sheetName val="IO_List70"/>
      <sheetName val="Pipe_Supports70"/>
      <sheetName val="BOQ_(2)70"/>
      <sheetName val="Box-_Girder70"/>
      <sheetName val="DLC_lookups70"/>
      <sheetName val="Gen_Info70"/>
      <sheetName val="Indirect_expenses70"/>
      <sheetName val="Quote_Sheet70"/>
      <sheetName val="labour_coeff70"/>
      <sheetName val="Works_-_Quote_Sheet70"/>
      <sheetName val="Cost_Any_70"/>
      <sheetName val="LIST_OF_MAKES70"/>
      <sheetName val="Sqn_Abs_G_6__70"/>
      <sheetName val="WO_Abs__G_2__6_DUs70"/>
      <sheetName val="Air_Abs_G_6__23_DUs70"/>
      <sheetName val="Lease_rents70"/>
      <sheetName val="Basement_Budget70"/>
      <sheetName val="SITE_OVERHEADS70"/>
      <sheetName val="Asia_Revised_10-1-0770"/>
      <sheetName val="All_Capital_Plan_P+L_10-1-0770"/>
      <sheetName val="CP08_(2)70"/>
      <sheetName val="Planning_File_10-1-0770"/>
      <sheetName val="Break_up_Sheet70"/>
      <sheetName val="Detail_1A70"/>
      <sheetName val="E_&amp;_R70"/>
      <sheetName val="SPILL_OVER70"/>
      <sheetName val="Pile_cap69"/>
      <sheetName val="DTF_Summary69"/>
      <sheetName val="UNP-NCW_69"/>
      <sheetName val="Mat_Cost70"/>
      <sheetName val="GF_Columns69"/>
      <sheetName val="beam-reinft-machine_rm56"/>
      <sheetName val="Form_669"/>
      <sheetName val="BOQ_Direct_selling_cost69"/>
      <sheetName val="Intro_69"/>
      <sheetName val="MASTER_RATE_ANALYSIS69"/>
      <sheetName val="specification_options69"/>
      <sheetName val="key_dates69"/>
      <sheetName val="Elite_1_-_MBCL69"/>
      <sheetName val="Cost_summary69"/>
      <sheetName val="1-Pop_Proj13"/>
      <sheetName val="Contract_BOQ56"/>
      <sheetName val="T1_WO56"/>
      <sheetName val="bs_BP_04_SA13"/>
      <sheetName val="Cost_Index14"/>
      <sheetName val="A_O_R_69"/>
      <sheetName val="Direct_cost_shed_A-2_69"/>
      <sheetName val="_Resource_list69"/>
      <sheetName val="THANE_SITE69"/>
      <sheetName val="BOQ_Distribution69"/>
      <sheetName val="STAFFSCHED_14"/>
      <sheetName val="FF_Inst_RA_08_Inst_0356"/>
      <sheetName val="_IO_List14"/>
      <sheetName val="M_R_List_(2)69"/>
      <sheetName val="Balance_Sheet_69"/>
      <sheetName val="SSR___NSSR_Market_final14"/>
      <sheetName val="Basic_Rates56"/>
      <sheetName val="Blr_hire13"/>
      <sheetName val="DG_Works_(Supply)13"/>
      <sheetName val="1_0013"/>
      <sheetName val="_B313"/>
      <sheetName val="_B113"/>
      <sheetName val="Operating_Statistics13"/>
      <sheetName val="220_11__BS_13"/>
      <sheetName val="Annexue_B13"/>
      <sheetName val="Civil_BOQ12"/>
      <sheetName val="Desgn(zone_I)13"/>
      <sheetName val="Elect_13"/>
      <sheetName val="$_KURLARI13"/>
      <sheetName val="Boq_(Main_Building)13"/>
      <sheetName val="10__&amp;_11__Rate_Code_&amp;_BQ8"/>
      <sheetName val="PA-_Consutant_9"/>
      <sheetName val="Basement__Works10"/>
      <sheetName val="Cover_sheet9"/>
      <sheetName val="AOQ-new_9"/>
      <sheetName val="water_prop_9"/>
      <sheetName val="Summary_Transformers10"/>
      <sheetName val="Total__Amount10"/>
      <sheetName val="final_abstract9"/>
      <sheetName val="Material_List_8"/>
      <sheetName val="Structure_Bills_Qty8"/>
      <sheetName val="BC_&amp;_MNB_8"/>
      <sheetName val="Basic_Resources8"/>
      <sheetName val="Angebot18_7_8"/>
      <sheetName val="11B_9"/>
      <sheetName val="ONE_TIME8"/>
      <sheetName val="SPILL_OVER_PROJECTIONS8"/>
      <sheetName val="2nd_8"/>
      <sheetName val="AoR_Finishing8"/>
      <sheetName val="Material_Rate8"/>
      <sheetName val="SC_Cost_MAR_029"/>
      <sheetName val="Final_Bill6"/>
      <sheetName val="INPUT_SHEET6"/>
      <sheetName val="Column_BBS-Block97"/>
      <sheetName val="Tong_hop_DT_XDCT5"/>
      <sheetName val="MAIN_FILE_9-24-077"/>
      <sheetName val="DG_8"/>
      <sheetName val="MTO_REV_08"/>
      <sheetName val="Linked_Lead7"/>
      <sheetName val="Abstract_Sheet7"/>
      <sheetName val="April_Analysts7"/>
      <sheetName val="M_S_7"/>
      <sheetName val="Materials_7"/>
      <sheetName val="[saihous_ele_xls]Indirect쌳ᎈ駜/7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Fin_Sum6"/>
      <sheetName val="_GULF10"/>
      <sheetName val="Lead_(Final)7"/>
      <sheetName val="TORRENT_CEMENT6"/>
      <sheetName val="Core_Data6"/>
      <sheetName val="L_(4)6"/>
      <sheetName val="AutoOpen_Stub_Data6"/>
      <sheetName val="Monthly_Budget_Summary6"/>
      <sheetName val="C&amp;S_monthwise6"/>
      <sheetName val="G_R_P6"/>
      <sheetName val="PSC_REVISED6"/>
      <sheetName val="Bridge_Data_2005-066"/>
      <sheetName val="Data_F8_BTR6"/>
      <sheetName val="_6"/>
      <sheetName val="M-Book_for_FW6"/>
      <sheetName val="M-Book_for_Conc6"/>
      <sheetName val="Meas_-Hotel_Part6"/>
      <sheetName val="saihous_ele_xls6"/>
      <sheetName val="Labour_&amp;_Plant6"/>
      <sheetName val="Labour_Rate_6"/>
      <sheetName val="TPL_RECEIPTS_MB516"/>
      <sheetName val="ROW_Orders_for_March_056"/>
      <sheetName val="PKG_PO6"/>
      <sheetName val="LLM_DPRECEIPTS_MB516"/>
      <sheetName val="ZSEM_stock_(ympc038)6"/>
      <sheetName val="MFG_PO6"/>
      <sheetName val="PRECAST_lightconc_II5"/>
      <sheetName val="BAL_SHEET6"/>
      <sheetName val="organi_synthesis_lab5"/>
      <sheetName val="GUT_(2)6"/>
      <sheetName val="Sqn-Abs(G+6)_6"/>
      <sheetName val="WO-Abs_(G+2)_6_DUs6"/>
      <sheetName val="Air-Abs(G+6)_23_DUs6"/>
      <sheetName val="CFForecast_detail5"/>
      <sheetName val="Basic_Details5"/>
      <sheetName val="BS_Groupings5"/>
      <sheetName val="PL_Groupings5"/>
      <sheetName val="Format_1_9_Ph-15"/>
      <sheetName val="Service_Function5"/>
      <sheetName val="8th__floor_Beams5"/>
      <sheetName val="Labor_abs-PW5"/>
      <sheetName val="Labor_abs-NMR5"/>
      <sheetName val="NLD_-_Assum6"/>
      <sheetName val="BASIC_MATERIALS5"/>
      <sheetName val="reference_sheet_6"/>
      <sheetName val="Stress_Calculation6"/>
      <sheetName val="Ring_Details6"/>
      <sheetName val="CABLES_DATA5"/>
      <sheetName val="DATA_25"/>
      <sheetName val="M_B_T-165"/>
      <sheetName val="FITZ_MORT_945"/>
      <sheetName val="Allg__Angaben5"/>
      <sheetName val="Road_data5"/>
      <sheetName val="Road_Detail_Est_5"/>
      <sheetName val="Summary-margin_calc5"/>
      <sheetName val="Assumption_Inputs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Rate_Ana5"/>
      <sheetName val="C_Sum5"/>
      <sheetName val="A_Sum5"/>
      <sheetName val="Cut_&amp;_Sew5"/>
      <sheetName val="VI_Floor_Beam_5"/>
      <sheetName val="Step_15"/>
      <sheetName val="Equipment_Information5"/>
      <sheetName val="Equipment_Block5"/>
      <sheetName val="Detailed_Summary_(4)5"/>
      <sheetName val="boq_actual5"/>
      <sheetName val="5-Thermal_&amp;_Moisture5"/>
      <sheetName val="Break_Up_(bc)5"/>
      <sheetName val="Break_Up_(bc1)5"/>
      <sheetName val="Break_Up_(bc2)5"/>
      <sheetName val="WORK_TABLE5"/>
      <sheetName val="LEVEL_SHEET5"/>
      <sheetName val="SUMMARY_-_PART-I-BUILDING5"/>
      <sheetName val="Master_Data6"/>
      <sheetName val="Distribution_-_Qty_&amp;_Amount6"/>
      <sheetName val="Jan_Volume5"/>
      <sheetName val="Podium_Areas5"/>
      <sheetName val="Overall_Summary5"/>
      <sheetName val="Summary_CFA_total_-_CP1_&amp;_CP25"/>
      <sheetName val="Sweeper_Machine6"/>
      <sheetName val="HP(9_200)6"/>
      <sheetName val="Name_List5"/>
      <sheetName val="Pier_calculation6"/>
      <sheetName val="_saihous_ele_xls_Indirect쌳ᎈ駜_5"/>
      <sheetName val="33_kV-Eqpt_fdn_5"/>
      <sheetName val="BOQ_LT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WPR-IV"/>
      <sheetName val="item"/>
      <sheetName val="Bill-12"/>
      <sheetName val="_saihous_ele_xls_Indirect堀와6"/>
      <sheetName val="_saihous_ele_xls_Indirectം핤࢐"/>
      <sheetName val="_saihous.ele.xls_Indirect_____2"/>
      <sheetName val="_saihous.ele.xls_Indirect_____3"/>
      <sheetName val="_saihous.ele.xls_Indirect_____4"/>
      <sheetName val="_saihous.ele.xls__saihous_ele_2"/>
      <sheetName val="_saihous.ele.xls__saihous_ele_3"/>
      <sheetName val="_saihous.ele.xls_Indirect_____5"/>
      <sheetName val="_saihous.ele.xls_Indirect_____6"/>
      <sheetName val="_saihous.ele.xls_Indirect_____7"/>
      <sheetName val="_saihous.ele.xls__saihous_ele_4"/>
      <sheetName val="int. pla."/>
      <sheetName val="Internal Plaster-FTP-Block D4"/>
      <sheetName val="Background"/>
      <sheetName val="Reference Information"/>
      <sheetName val="Employee List"/>
      <sheetName val="Sales Office"/>
      <sheetName val="LAYING PR"/>
      <sheetName val="Safty appli"/>
      <sheetName val=" trans works 1314"/>
      <sheetName val="Realign, Bypass, Rec"/>
      <sheetName val="FWD DATA"/>
      <sheetName val="Normalized Readings"/>
      <sheetName val="Pavement Details"/>
      <sheetName val="Abutment "/>
      <sheetName val="[saihous.ele.xls]Indirect____11"/>
      <sheetName val="[saihous.ele.xls]Indirect____12"/>
      <sheetName val="bwsc"/>
      <sheetName val="datasheet"/>
      <sheetName val="design sheet"/>
      <sheetName val="surge"/>
      <sheetName val="[saihous.ele.xls]Indirect____13"/>
      <sheetName val="[saihous.ele.xls]Indirect____14"/>
      <sheetName val="[saihous.ele.xls]Indirect____15"/>
      <sheetName val="[saihous.ele.xls]Indirect____16"/>
      <sheetName val="[saihous.ele.xls]Indirect____17"/>
      <sheetName val="[saihous.ele.xls]Indirect____18"/>
      <sheetName val="COLUMN-CR"/>
      <sheetName val="[saihous.ele.xls][saihous.ele.x"/>
      <sheetName val="Form 5.0"/>
      <sheetName val="Filtration1"/>
      <sheetName val="Boq-_Civil"/>
      <sheetName val="Flooring_Chart"/>
      <sheetName val="BRL_FORMAT"/>
      <sheetName val="05__BUDGET"/>
      <sheetName val="Indirect????쌳ᎈ駜_"/>
      <sheetName val="[saihous_ele_xls]Indirect퀀《혂൧?"/>
      <sheetName val="[saihous_ele_xls]Indirect?⽼؃ᅜ"/>
      <sheetName val="Staff_Acco_144"/>
      <sheetName val="Tel__72"/>
      <sheetName val="Ext_light72"/>
      <sheetName val="Staff_Acco_145"/>
      <sheetName val="4_Annex_1_Basic_rate72"/>
      <sheetName val="DETAILED__BOQ72"/>
      <sheetName val="Detail_In_Door_Stad72"/>
      <sheetName val="Project_Details__72"/>
      <sheetName val="SCHEDULE_OF_RATES72"/>
      <sheetName val="TBAL9697_-group_wise__sdpl72"/>
      <sheetName val="Detail_P&amp;L72"/>
      <sheetName val="Assumption_Sheet72"/>
      <sheetName val="scurve_calc_(2)72"/>
      <sheetName val="APPENDIX_B-172"/>
      <sheetName val="RCC,Ret__Wall72"/>
      <sheetName val="Load_Details(B2)72"/>
      <sheetName val="Bill_3_172"/>
      <sheetName val="Legal_Risk_Analysis72"/>
      <sheetName val="PRECAST_lightconc-II72"/>
      <sheetName val="GR_slab-reinft71"/>
      <sheetName val="Bill_3_-_Site_Works71"/>
      <sheetName val="Fill_this_out_first___71"/>
      <sheetName val="Break_up_Sheet71"/>
      <sheetName val="Cable_data72"/>
      <sheetName val="Civil_Works71"/>
      <sheetName val="INDIGINEOUS_ITEMS_71"/>
      <sheetName val="Material_71"/>
      <sheetName val="SPT_vs_PHI71"/>
      <sheetName val="Rate_Analysis71"/>
      <sheetName val="Basement_Budget71"/>
      <sheetName val="IO_List71"/>
      <sheetName val="Pipe_Supports71"/>
      <sheetName val="BOQ_(2)71"/>
      <sheetName val="Boq_Block_A71"/>
      <sheetName val="Sqn_Abs_G_6__71"/>
      <sheetName val="WO_Abs__G_2__6_DUs71"/>
      <sheetName val="Air_Abs_G_6__23_DUs71"/>
      <sheetName val="Asia_Revised_10-1-0771"/>
      <sheetName val="All_Capital_Plan_P+L_10-1-0771"/>
      <sheetName val="CP08_(2)71"/>
      <sheetName val="Planning_File_10-1-0771"/>
      <sheetName val="SITE_OVERHEADS71"/>
      <sheetName val="SCHEDULE_(3)71"/>
      <sheetName val="schedule_nos71"/>
      <sheetName val="E_&amp;_R71"/>
      <sheetName val="4-Int-_ele(RA)71"/>
      <sheetName val="Pile_cap70"/>
      <sheetName val="DLC_lookups71"/>
      <sheetName val="Quote_Sheet71"/>
      <sheetName val="labour_coeff71"/>
      <sheetName val="Works_-_Quote_Sheet71"/>
      <sheetName val="BLOCK-A_(MEA_SHEET)71"/>
      <sheetName val="Box-_Girder71"/>
      <sheetName val="Detail_1A71"/>
      <sheetName val="Gen_Info71"/>
      <sheetName val="Indirect_expenses71"/>
      <sheetName val="Cost_Any_71"/>
      <sheetName val="LIST_OF_MAKES71"/>
      <sheetName val="Bed_Class70"/>
      <sheetName val="Lease_rents71"/>
      <sheetName val="DTF_Summary70"/>
      <sheetName val="SPILL_OVER71"/>
      <sheetName val="GF_Columns70"/>
      <sheetName val="Intro_70"/>
      <sheetName val="Mat_Cost71"/>
      <sheetName val="Form_670"/>
      <sheetName val="BOQ_Direct_selling_cost70"/>
      <sheetName val="UNP-NCW_70"/>
      <sheetName val="MASTER_RATE_ANALYSIS70"/>
      <sheetName val="Elite_1_-_MBCL70"/>
      <sheetName val="specification_options70"/>
      <sheetName val="key_dates70"/>
      <sheetName val="Cost_summary70"/>
      <sheetName val="Contract_BOQ57"/>
      <sheetName val="beam-reinft-machine_rm57"/>
      <sheetName val="T1_WO57"/>
      <sheetName val="beam-reinft-IIInd_floor57"/>
      <sheetName val="Direct_cost_shed_A-2_70"/>
      <sheetName val="_Resource_list70"/>
      <sheetName val="THANE_SITE70"/>
      <sheetName val="BOQ_Distribution70"/>
      <sheetName val="_IO_List15"/>
      <sheetName val="A_O_R_70"/>
      <sheetName val="FF_Inst_RA_08_Inst_0357"/>
      <sheetName val="M_R_List_(2)70"/>
      <sheetName val="Balance_Sheet_70"/>
      <sheetName val="Cost_Index15"/>
      <sheetName val="SSR___NSSR_Market_final15"/>
      <sheetName val="STAFFSCHED_15"/>
      <sheetName val="Basic_Rates57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Cover_sheet10"/>
      <sheetName val="AOQ-new_10"/>
      <sheetName val="water_prop_10"/>
      <sheetName val="BC_&amp;_MNB_9"/>
      <sheetName val="11B_10"/>
      <sheetName val="final_abstract10"/>
      <sheetName val="_GULF11"/>
      <sheetName val="Angebot18_7_9"/>
      <sheetName val="SPILL_OVER_PROJECTIONS9"/>
      <sheetName val="10__&amp;_11__Rate_Code_&amp;_BQ9"/>
      <sheetName val="MAIN_FILE_9-24-078"/>
      <sheetName val="Material_List_9"/>
      <sheetName val="Structure_Bills_Qty9"/>
      <sheetName val="Basic_Resources9"/>
      <sheetName val="DG_9"/>
      <sheetName val="ONE_TIME9"/>
      <sheetName val="2nd_9"/>
      <sheetName val="Material_Rate9"/>
      <sheetName val="SC_Cost_MAR_0210"/>
      <sheetName val="Column_BBS-Block98"/>
      <sheetName val="[saihous_ele_xls]Indirect쌳ᎈ駜/8"/>
      <sheetName val="Linked_Lead8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MTO_REV_09"/>
      <sheetName val="Abstract_Sheet8"/>
      <sheetName val="April_Analysts8"/>
      <sheetName val="M_S_8"/>
      <sheetName val="AoR_Finishing9"/>
      <sheetName val="Fin_Sum7"/>
      <sheetName val="Materials_8"/>
      <sheetName val="Core_Data7"/>
      <sheetName val="L_(4)7"/>
      <sheetName val="AutoOpen_Stub_Data7"/>
      <sheetName val="Basic_Details6"/>
      <sheetName val="BS_Groupings6"/>
      <sheetName val="PL_Groupings6"/>
      <sheetName val="Meas_-Hotel_Part7"/>
      <sheetName val="NLD_-_Assum7"/>
      <sheetName val="Labour_Rate_7"/>
      <sheetName val="Lead_(Final)8"/>
      <sheetName val="TORRENT_CEMENT7"/>
      <sheetName val="reference_sheet_7"/>
      <sheetName val="Labor_abs-PW6"/>
      <sheetName val="Labor_abs-NMR6"/>
      <sheetName val="Labour_&amp;_Plant7"/>
      <sheetName val="Detailed_Summary_(4)6"/>
      <sheetName val="M_B_T-166"/>
      <sheetName val="FITZ_MORT_946"/>
      <sheetName val="Monthly_Budget_Summary7"/>
      <sheetName val="C&amp;S_monthwise7"/>
      <sheetName val="G_R_P7"/>
      <sheetName val="PSC_REVISED7"/>
      <sheetName val="Bridge_Data_2005-067"/>
      <sheetName val="Data_F8_BTR7"/>
      <sheetName val="_7"/>
      <sheetName val="M-Book_for_FW7"/>
      <sheetName val="M-Book_for_Conc7"/>
      <sheetName val="INPUT_SHEET7"/>
      <sheetName val="saihous_ele_xls7"/>
      <sheetName val="PRECAST_lightconc_II6"/>
      <sheetName val="organi_synthesis_lab6"/>
      <sheetName val="BAL_SHEET7"/>
      <sheetName val="Sqn-Abs(G+6)_7"/>
      <sheetName val="WO-Abs_(G+2)_6_DUs7"/>
      <sheetName val="Air-Abs(G+6)_23_DUs7"/>
      <sheetName val="CFForecast_detail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GUT_(2)7"/>
      <sheetName val="Road_data6"/>
      <sheetName val="Road_Detail_Est_6"/>
      <sheetName val="Format_1_9_Ph-16"/>
      <sheetName val="Summary-margin_calc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Boq-_Civil1"/>
      <sheetName val="HT_Cable_1"/>
      <sheetName val="Flooring_Chart1"/>
      <sheetName val="BRL_FORMAT1"/>
      <sheetName val="05__BUDGET1"/>
      <sheetName val="C_Sum6"/>
      <sheetName val="A_Sum6"/>
      <sheetName val="Jan_Volume6"/>
      <sheetName val="VI_Floor_Beam_6"/>
      <sheetName val="Step_16"/>
      <sheetName val="Equipment_Information6"/>
      <sheetName val="Equipment_Block6"/>
      <sheetName val="5-Thermal_&amp;_Moisture6"/>
      <sheetName val="Labor_abs-PW7"/>
      <sheetName val="Labor_abs-NMR7"/>
      <sheetName val="FITZ_MORT_947"/>
      <sheetName val="M_B_T-167"/>
      <sheetName val="C_Sum7"/>
      <sheetName val="A_Sum7"/>
      <sheetName val="Jan_Volume7"/>
      <sheetName val="Basic_Details7"/>
      <sheetName val="BS_Groupings7"/>
      <sheetName val="PL_Groupings7"/>
      <sheetName val="PRECAST_lightconc_II7"/>
      <sheetName val="CFForecast_detail7"/>
      <sheetName val="organi_synthesis_lab7"/>
      <sheetName val="Service_Function7"/>
      <sheetName val="BASIC_MATERIALS7"/>
      <sheetName val="Format_1_9_Ph-17"/>
      <sheetName val="8th__floor_Beams7"/>
      <sheetName val="Summary-margin_calc7"/>
      <sheetName val="Allg__Angaben7"/>
      <sheetName val="Road_data7"/>
      <sheetName val="Road_Detail_Est_7"/>
      <sheetName val="CABLES_DATA7"/>
      <sheetName val="VI_Floor_Beam_7"/>
      <sheetName val="Step_17"/>
      <sheetName val="Equipment_Information7"/>
      <sheetName val="Equipment_Block7"/>
      <sheetName val="5-Thermal_&amp;_Moisture7"/>
      <sheetName val="Labor_abs-PW8"/>
      <sheetName val="Labor_abs-NMR8"/>
      <sheetName val="Meas_-Hotel_Part8"/>
      <sheetName val="BC_&amp;_MNB_10"/>
      <sheetName val="SPILL_OVER_PROJECTIONS10"/>
      <sheetName val="L_(4)8"/>
      <sheetName val="FITZ_MORT_948"/>
      <sheetName val="Basic_Resources10"/>
      <sheetName val="MAIN_FILE_9-24-079"/>
      <sheetName val="Column_BBS-Block99"/>
      <sheetName val="[saihous_ele_xls]Indirect쌳ᎈ駜/9"/>
      <sheetName val="Linked_Lead9"/>
      <sheetName val="Core_Data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Abstract_Sheet9"/>
      <sheetName val="April_Analysts9"/>
      <sheetName val="M_S_9"/>
      <sheetName val="Materials_9"/>
      <sheetName val="Fin_Sum8"/>
      <sheetName val="AutoOpen_Stub_Data8"/>
      <sheetName val="M_B_T-168"/>
      <sheetName val="Monthly_Budget_Summary8"/>
      <sheetName val="reference_sheet_8"/>
      <sheetName val="Lead_(Final)9"/>
      <sheetName val="TORRENT_CEMENT8"/>
      <sheetName val="Labour_Rate_8"/>
      <sheetName val="NLD_-_Assum8"/>
      <sheetName val="GUT_(2)8"/>
      <sheetName val="C_Sum8"/>
      <sheetName val="A_Sum8"/>
      <sheetName val="C&amp;S_monthwise8"/>
      <sheetName val="G_R_P8"/>
      <sheetName val="PSC_REVISED8"/>
      <sheetName val="Bridge_Data_2005-068"/>
      <sheetName val="Data_F8_BTR8"/>
      <sheetName val="_8"/>
      <sheetName val="Jan_Volume8"/>
      <sheetName val="Basic_Details8"/>
      <sheetName val="BS_Groupings8"/>
      <sheetName val="PL_Groupings8"/>
      <sheetName val="M-Book_for_FW8"/>
      <sheetName val="M-Book_for_Conc8"/>
      <sheetName val="saihous_ele_xls8"/>
      <sheetName val="PRECAST_lightconc_II8"/>
      <sheetName val="INPUT_SHEET8"/>
      <sheetName val="Labour_&amp;_Plant8"/>
      <sheetName val="Sqn-Abs(G+6)_8"/>
      <sheetName val="WO-Abs_(G+2)_6_DUs8"/>
      <sheetName val="Air-Abs(G+6)_23_DUs8"/>
      <sheetName val="CFForecast_detail8"/>
      <sheetName val="BAL_SHEET8"/>
      <sheetName val="organi_synthesis_lab8"/>
      <sheetName val="Service_Function8"/>
      <sheetName val="BASIC_MATERIALS8"/>
      <sheetName val="Format_1_9_Ph-18"/>
      <sheetName val="TPL_RECEIPTS_MB518"/>
      <sheetName val="ROW_Orders_for_March_058"/>
      <sheetName val="PKG_PO8"/>
      <sheetName val="LLM_DPRECEIPTS_MB518"/>
      <sheetName val="ZSEM_stock_(ympc038)8"/>
      <sheetName val="MFG_PO8"/>
      <sheetName val="8th__floor_Beams8"/>
      <sheetName val="Final_Bill8"/>
      <sheetName val="Summary-margin_calc8"/>
      <sheetName val="Allg__Angaben8"/>
      <sheetName val="Road_data8"/>
      <sheetName val="Road_Detail_Est_8"/>
      <sheetName val="CABLES_DATA8"/>
      <sheetName val="VI_Floor_Beam_8"/>
      <sheetName val="Step_18"/>
      <sheetName val="Equipment_Information8"/>
      <sheetName val="Equipment_Block8"/>
      <sheetName val="5-Thermal_&amp;_Moisture8"/>
      <sheetName val="PA-_Consutant_11"/>
      <sheetName val="Cover_sheet11"/>
      <sheetName val="AOQ-new_11"/>
      <sheetName val="water_prop_11"/>
      <sheetName val="Material_List_10"/>
      <sheetName val="Structure_Bills_Qty10"/>
      <sheetName val="Labor_abs-PW9"/>
      <sheetName val="Labor_abs-NMR9"/>
      <sheetName val="Meas_-Hotel_Part9"/>
      <sheetName val="BC_&amp;_MNB_11"/>
      <sheetName val="Summary_Transformers12"/>
      <sheetName val="Total__Amount12"/>
      <sheetName val="Angebot18_7_10"/>
      <sheetName val="2nd_10"/>
      <sheetName val="SPILL_OVER_PROJECTIONS11"/>
      <sheetName val="10__&amp;_11__Rate_Code_&amp;_BQ10"/>
      <sheetName val="Material_Rate10"/>
      <sheetName val="L_(4)9"/>
      <sheetName val="FITZ_MORT_949"/>
      <sheetName val="Basic_Resources11"/>
      <sheetName val="DG_10"/>
      <sheetName val="MAIN_FILE_9-24-0710"/>
      <sheetName val="Column_BBS-Block910"/>
      <sheetName val="[saihous_ele_xls]Indirect쌳ᎈ駜10"/>
      <sheetName val="Linked_Lead10"/>
      <sheetName val="AoR_Finishing10"/>
      <sheetName val="Core_Data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MTO_REV_010"/>
      <sheetName val="Abstract_Sheet10"/>
      <sheetName val="April_Analysts10"/>
      <sheetName val="M_S_10"/>
      <sheetName val="Materials_10"/>
      <sheetName val="ONE_TIME10"/>
      <sheetName val="_GULF12"/>
      <sheetName val="Fin_Sum9"/>
      <sheetName val="AutoOpen_Stub_Data9"/>
      <sheetName val="M_B_T-169"/>
      <sheetName val="Monthly_Budget_Summary9"/>
      <sheetName val="reference_sheet_9"/>
      <sheetName val="Lead_(Final)10"/>
      <sheetName val="TORRENT_CEMENT9"/>
      <sheetName val="Labour_Rate_9"/>
      <sheetName val="NLD_-_Assum9"/>
      <sheetName val="GUT_(2)9"/>
      <sheetName val="C_Sum9"/>
      <sheetName val="A_Sum9"/>
      <sheetName val="C&amp;S_monthwise9"/>
      <sheetName val="G_R_P9"/>
      <sheetName val="PSC_REVISED9"/>
      <sheetName val="Bridge_Data_2005-069"/>
      <sheetName val="Data_F8_BTR9"/>
      <sheetName val="_9"/>
      <sheetName val="Jan_Volume9"/>
      <sheetName val="Basic_Details9"/>
      <sheetName val="BS_Groupings9"/>
      <sheetName val="PL_Groupings9"/>
      <sheetName val="M-Book_for_FW9"/>
      <sheetName val="M-Book_for_Conc9"/>
      <sheetName val="saihous_ele_xls9"/>
      <sheetName val="PRECAST_lightconc_II9"/>
      <sheetName val="INPUT_SHEET9"/>
      <sheetName val="Labour_&amp;_Plant9"/>
      <sheetName val="Sqn-Abs(G+6)_9"/>
      <sheetName val="WO-Abs_(G+2)_6_DUs9"/>
      <sheetName val="Air-Abs(G+6)_23_DUs9"/>
      <sheetName val="CFForecast_detail9"/>
      <sheetName val="BAL_SHEET9"/>
      <sheetName val="organi_synthesis_lab9"/>
      <sheetName val="Service_Function9"/>
      <sheetName val="BASIC_MATERIALS9"/>
      <sheetName val="Format_1_9_Ph-19"/>
      <sheetName val="TPL_RECEIPTS_MB519"/>
      <sheetName val="ROW_Orders_for_March_059"/>
      <sheetName val="PKG_PO9"/>
      <sheetName val="LLM_DPRECEIPTS_MB519"/>
      <sheetName val="ZSEM_stock_(ympc038)9"/>
      <sheetName val="MFG_PO9"/>
      <sheetName val="8th__floor_Beams9"/>
      <sheetName val="Final_Bill9"/>
      <sheetName val="Summary-margin_calc9"/>
      <sheetName val="Allg__Angaben9"/>
      <sheetName val="Road_data9"/>
      <sheetName val="Road_Detail_Est_9"/>
      <sheetName val="CABLES_DATA9"/>
      <sheetName val="VI_Floor_Beam_9"/>
      <sheetName val="Step_19"/>
      <sheetName val="Equipment_Information9"/>
      <sheetName val="Equipment_Block9"/>
      <sheetName val="5-Thermal_&amp;_Moisture9"/>
      <sheetName val="_IO_List16"/>
      <sheetName val="Cost_Index16"/>
      <sheetName val="STAFFSCHED_16"/>
      <sheetName val="SSR___NSSR_Market_final16"/>
      <sheetName val="Blr_hire15"/>
      <sheetName val="bs_BP_04_SA15"/>
      <sheetName val="Elect_15"/>
      <sheetName val="1-Pop_Proj15"/>
      <sheetName val="1_0015"/>
      <sheetName val="DG_Works_(Supply)15"/>
      <sheetName val="220_11__BS_15"/>
      <sheetName val="Operating_Statistics15"/>
      <sheetName val="_B315"/>
      <sheetName val="_B115"/>
      <sheetName val="Annexue_B15"/>
      <sheetName val="Desgn(zone_I)15"/>
      <sheetName val="$_KURLARI15"/>
      <sheetName val="Boq_(Main_Building)15"/>
      <sheetName val="Civil_BOQ14"/>
      <sheetName val="PA-_Consutant_12"/>
      <sheetName val="Cover_sheet12"/>
      <sheetName val="AOQ-new_12"/>
      <sheetName val="water_prop_12"/>
      <sheetName val="Basement__Works12"/>
      <sheetName val="final_abstract11"/>
      <sheetName val="Material_List_11"/>
      <sheetName val="Structure_Bills_Qty11"/>
      <sheetName val="Labor_abs-PW10"/>
      <sheetName val="Labor_abs-NMR10"/>
      <sheetName val="Meas_-Hotel_Part10"/>
      <sheetName val="BC_&amp;_MNB_12"/>
      <sheetName val="Summary_Transformers13"/>
      <sheetName val="Total__Amount13"/>
      <sheetName val="Angebot18_7_11"/>
      <sheetName val="2nd_11"/>
      <sheetName val="SPILL_OVER_PROJECTIONS12"/>
      <sheetName val="10__&amp;_11__Rate_Code_&amp;_BQ11"/>
      <sheetName val="Material_Rate11"/>
      <sheetName val="L_(4)10"/>
      <sheetName val="FITZ_MORT_9410"/>
      <sheetName val="Basic_Resources12"/>
      <sheetName val="11B_11"/>
      <sheetName val="DG_11"/>
      <sheetName val="MAIN_FILE_9-24-0711"/>
      <sheetName val="Column_BBS-Block911"/>
      <sheetName val="[saihous_ele_xls]Indirect쌳ᎈ駜11"/>
      <sheetName val="Linked_Lead11"/>
      <sheetName val="SC_Cost_MAR_0211"/>
      <sheetName val="AoR_Finishing11"/>
      <sheetName val="Core_Data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MTO_REV_011"/>
      <sheetName val="Abstract_Sheet11"/>
      <sheetName val="April_Analysts11"/>
      <sheetName val="M_S_11"/>
      <sheetName val="Materials_11"/>
      <sheetName val="ONE_TIME11"/>
      <sheetName val="_GULF13"/>
      <sheetName val="Fin_Sum10"/>
      <sheetName val="AutoOpen_Stub_Data10"/>
      <sheetName val="M_B_T-1610"/>
      <sheetName val="Monthly_Budget_Summary10"/>
      <sheetName val="reference_sheet_10"/>
      <sheetName val="Lead_(Final)11"/>
      <sheetName val="TORRENT_CEMENT10"/>
      <sheetName val="Labour_Rate_10"/>
      <sheetName val="NLD_-_Assum10"/>
      <sheetName val="GUT_(2)10"/>
      <sheetName val="C_Sum10"/>
      <sheetName val="A_Sum10"/>
      <sheetName val="C&amp;S_monthwise10"/>
      <sheetName val="G_R_P10"/>
      <sheetName val="PSC_REVISED10"/>
      <sheetName val="Bridge_Data_2005-0610"/>
      <sheetName val="Data_F8_BTR10"/>
      <sheetName val="_10"/>
      <sheetName val="Jan_Volume10"/>
      <sheetName val="Basic_Details10"/>
      <sheetName val="BS_Groupings10"/>
      <sheetName val="PL_Groupings10"/>
      <sheetName val="M-Book_for_FW10"/>
      <sheetName val="M-Book_for_Conc10"/>
      <sheetName val="saihous_ele_xls10"/>
      <sheetName val="PRECAST_lightconc_II10"/>
      <sheetName val="INPUT_SHEET10"/>
      <sheetName val="Labour_&amp;_Plant10"/>
      <sheetName val="Sqn-Abs(G+6)_10"/>
      <sheetName val="WO-Abs_(G+2)_6_DUs10"/>
      <sheetName val="Air-Abs(G+6)_23_DUs10"/>
      <sheetName val="CFForecast_detail10"/>
      <sheetName val="BAL_SHEET10"/>
      <sheetName val="organi_synthesis_lab10"/>
      <sheetName val="Service_Function10"/>
      <sheetName val="BASIC_MATERIALS10"/>
      <sheetName val="Format_1_9_Ph-110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8th__floor_Beams10"/>
      <sheetName val="Final_Bill10"/>
      <sheetName val="Summary-margin_calc10"/>
      <sheetName val="Allg__Angaben10"/>
      <sheetName val="Road_data10"/>
      <sheetName val="Road_Detail_Est_10"/>
      <sheetName val="CABLES_DATA10"/>
      <sheetName val="VI_Floor_Beam_10"/>
      <sheetName val="Step_110"/>
      <sheetName val="Equipment_Information10"/>
      <sheetName val="Equipment_Block10"/>
      <sheetName val="5-Thermal_&amp;_Moisture10"/>
      <sheetName val="_IO_List17"/>
      <sheetName val="Cost_Index17"/>
      <sheetName val="STAFFSCHED_17"/>
      <sheetName val="saihous_ele17"/>
      <sheetName val="SSR___NSSR_Market_final17"/>
      <sheetName val="Blr_hire16"/>
      <sheetName val="bs_BP_04_SA16"/>
      <sheetName val="Elect_16"/>
      <sheetName val="1-Pop_Proj16"/>
      <sheetName val="1_0016"/>
      <sheetName val="DG_Works_(Supply)16"/>
      <sheetName val="220_11__BS_16"/>
      <sheetName val="Operating_Statistics16"/>
      <sheetName val="_B316"/>
      <sheetName val="_B116"/>
      <sheetName val="Annexue_B16"/>
      <sheetName val="Desgn(zone_I)16"/>
      <sheetName val="$_KURLARI16"/>
      <sheetName val="Boq_(Main_Building)16"/>
      <sheetName val="Civil_BOQ15"/>
      <sheetName val="PA-_Consutant_13"/>
      <sheetName val="Cover_sheet13"/>
      <sheetName val="AOQ-new_13"/>
      <sheetName val="water_prop_13"/>
      <sheetName val="Basement__Works13"/>
      <sheetName val="final_abstract12"/>
      <sheetName val="Material_List_12"/>
      <sheetName val="Structure_Bills_Qty12"/>
      <sheetName val="Labor_abs-PW11"/>
      <sheetName val="Labor_abs-NMR11"/>
      <sheetName val="Meas_-Hotel_Part11"/>
      <sheetName val="BC_&amp;_MNB_13"/>
      <sheetName val="Summary_Transformers14"/>
      <sheetName val="Total__Amount14"/>
      <sheetName val="Angebot18_7_12"/>
      <sheetName val="2nd_12"/>
      <sheetName val="SPILL_OVER_PROJECTIONS13"/>
      <sheetName val="10__&amp;_11__Rate_Code_&amp;_BQ12"/>
      <sheetName val="Material_Rate12"/>
      <sheetName val="L_(4)11"/>
      <sheetName val="FITZ_MORT_9411"/>
      <sheetName val="Basic_Resources13"/>
      <sheetName val="11B_12"/>
      <sheetName val="DG_12"/>
      <sheetName val="MAIN_FILE_9-24-0712"/>
      <sheetName val="Column_BBS-Block912"/>
      <sheetName val="[saihous_ele_xls]Indirect쌳ᎈ駜12"/>
      <sheetName val="Linked_Lead12"/>
      <sheetName val="SC_Cost_MAR_0212"/>
      <sheetName val="AoR_Finishing12"/>
      <sheetName val="Core_Data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MTO_REV_012"/>
      <sheetName val="Abstract_Sheet12"/>
      <sheetName val="April_Analysts12"/>
      <sheetName val="M_S_12"/>
      <sheetName val="Materials_12"/>
      <sheetName val="ONE_TIME12"/>
      <sheetName val="_GULF14"/>
      <sheetName val="Fin_Sum11"/>
      <sheetName val="AutoOpen_Stub_Data11"/>
      <sheetName val="M_B_T-1611"/>
      <sheetName val="Monthly_Budget_Summary11"/>
      <sheetName val="reference_sheet_11"/>
      <sheetName val="Lead_(Final)12"/>
      <sheetName val="TORRENT_CEMENT11"/>
      <sheetName val="Labour_Rate_11"/>
      <sheetName val="NLD_-_Assum11"/>
      <sheetName val="GUT_(2)11"/>
      <sheetName val="C_Sum11"/>
      <sheetName val="A_Sum11"/>
      <sheetName val="C&amp;S_monthwise11"/>
      <sheetName val="G_R_P11"/>
      <sheetName val="PSC_REVISED11"/>
      <sheetName val="Bridge_Data_2005-0611"/>
      <sheetName val="Data_F8_BTR11"/>
      <sheetName val="_11"/>
      <sheetName val="Jan_Volume11"/>
      <sheetName val="Basic_Details11"/>
      <sheetName val="BS_Groupings11"/>
      <sheetName val="PL_Groupings11"/>
      <sheetName val="M-Book_for_FW11"/>
      <sheetName val="M-Book_for_Conc11"/>
      <sheetName val="saihous_ele_xls11"/>
      <sheetName val="PRECAST_lightconc_II11"/>
      <sheetName val="INPUT_SHEET11"/>
      <sheetName val="Labour_&amp;_Plant11"/>
      <sheetName val="Sqn-Abs(G+6)_11"/>
      <sheetName val="WO-Abs_(G+2)_6_DUs11"/>
      <sheetName val="Air-Abs(G+6)_23_DUs11"/>
      <sheetName val="CFForecast_detail11"/>
      <sheetName val="BAL_SHEET11"/>
      <sheetName val="organi_synthesis_lab11"/>
      <sheetName val="Service_Function11"/>
      <sheetName val="BASIC_MATERIALS11"/>
      <sheetName val="Format_1_9_Ph-111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8th__floor_Beams11"/>
      <sheetName val="Final_Bill11"/>
      <sheetName val="Summary-margin_calc11"/>
      <sheetName val="Allg__Angaben11"/>
      <sheetName val="Road_data11"/>
      <sheetName val="Road_Detail_Est_11"/>
      <sheetName val="CABLES_DATA11"/>
      <sheetName val="VI_Floor_Beam_11"/>
      <sheetName val="Step_111"/>
      <sheetName val="Equipment_Information11"/>
      <sheetName val="Equipment_Block11"/>
      <sheetName val="5-Thermal_&amp;_Moisture11"/>
      <sheetName val=" BC-220"/>
      <sheetName val="Price Sheet"/>
      <sheetName val="Indirect___"/>
      <sheetName val="Rates_Basic"/>
      <sheetName val="RF_Vol"/>
      <sheetName val="Customize_Your_Purchase_Order"/>
      <sheetName val="Bechtel_Norms"/>
      <sheetName val="CS_PIPING"/>
      <sheetName val="TECH_DATA"/>
      <sheetName val="Source_Ref_"/>
      <sheetName val="Cashflow_projection"/>
      <sheetName val="Cash_Flow_Working"/>
      <sheetName val="Footing "/>
      <sheetName val="Roof  PT beams "/>
      <sheetName val="Price Comparison"/>
      <sheetName val="BOQ ( Only Ground floor ) "/>
      <sheetName val="Combined Results "/>
      <sheetName val="Abstract"/>
      <sheetName val="dlvoid"/>
      <sheetName val="Budget_CF - Overall"/>
      <sheetName val="Centaurus- Consultacny"/>
      <sheetName val="Qty take-off IFCplans "/>
      <sheetName val="RTO5BASEref001"/>
      <sheetName val="Cashflow_projection1"/>
      <sheetName val="Cash_Flow_Working1"/>
      <sheetName val="Cable Specifications"/>
      <sheetName val="STATUE"/>
      <sheetName val="Detail Top Sheet"/>
      <sheetName val="Package-2"/>
      <sheetName val="abst-of -cost"/>
      <sheetName val="Beam Details"/>
      <sheetName val="Rate analysis civil"/>
      <sheetName val="2000"/>
      <sheetName val="BFNR"/>
      <sheetName val="DETPROD"/>
      <sheetName val="calendrier"/>
      <sheetName val="Factor_sheet"/>
      <sheetName val="BOQ "/>
      <sheetName val="Summary year Plan"/>
      <sheetName val="KPIs"/>
      <sheetName val="Licences"/>
      <sheetName val="BeamRft-Stilt 02 &amp; GF"/>
      <sheetName val="Staff_Acco_150"/>
      <sheetName val="Tel__75"/>
      <sheetName val="Ext_light75"/>
      <sheetName val="Staff_Acco_151"/>
      <sheetName val="4_Annex_1_Basic_rate75"/>
      <sheetName val="Detail_In_Door_Stad75"/>
      <sheetName val="Project_Details__75"/>
      <sheetName val="DETAILED__BOQ75"/>
      <sheetName val="TBAL9697_-group_wise__sdpl75"/>
      <sheetName val="Detail_P&amp;L75"/>
      <sheetName val="Assumption_Sheet75"/>
      <sheetName val="Load_Details(B2)75"/>
      <sheetName val="RCC,Ret__Wall75"/>
      <sheetName val="SCHEDULE_OF_RATES75"/>
      <sheetName val="scurve_calc_(2)75"/>
      <sheetName val="APPENDIX_B-175"/>
      <sheetName val="Bill_3_175"/>
      <sheetName val="PRECAST_lightconc-II75"/>
      <sheetName val="Legal_Risk_Analysis75"/>
      <sheetName val="Bill_3_-_Site_Works74"/>
      <sheetName val="GR_slab-reinft74"/>
      <sheetName val="Fill_this_out_first___74"/>
      <sheetName val="Rate_Analysis74"/>
      <sheetName val="Boq_Block_A74"/>
      <sheetName val="Cable_data75"/>
      <sheetName val="Material_74"/>
      <sheetName val="SPT_vs_PHI74"/>
      <sheetName val="Sqn_Abs_G_6__74"/>
      <sheetName val="WO_Abs__G_2__6_DUs74"/>
      <sheetName val="Air_Abs_G_6__23_DUs74"/>
      <sheetName val="Lease_rents74"/>
      <sheetName val="Civil_Works74"/>
      <sheetName val="SCHEDULE_(3)74"/>
      <sheetName val="schedule_nos74"/>
      <sheetName val="BLOCK-A_(MEA_SHEET)74"/>
      <sheetName val="IO_List74"/>
      <sheetName val="Pipe_Supports74"/>
      <sheetName val="BOQ_(2)74"/>
      <sheetName val="INDIGINEOUS_ITEMS_74"/>
      <sheetName val="Box-_Girder74"/>
      <sheetName val="4-Int-_ele(RA)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Basement_Budget74"/>
      <sheetName val="SITE_OVERHEADS74"/>
      <sheetName val="Asia_Revised_10-1-0774"/>
      <sheetName val="All_Capital_Plan_P+L_10-1-0774"/>
      <sheetName val="CP08_(2)74"/>
      <sheetName val="Planning_File_10-1-0774"/>
      <sheetName val="Detail_1A74"/>
      <sheetName val="E_&amp;_R74"/>
      <sheetName val="Break_up_Sheet74"/>
      <sheetName val="Mat_Cost74"/>
      <sheetName val="Pile_cap73"/>
      <sheetName val="SPILL_OVER74"/>
      <sheetName val="GF_Columns73"/>
      <sheetName val="Bed_Class73"/>
      <sheetName val="DTF_Summary73"/>
      <sheetName val="Form_673"/>
      <sheetName val="BOQ_Direct_selling_cost73"/>
      <sheetName val="UNP-NCW_73"/>
      <sheetName val="MASTER_RATE_ANALYSIS73"/>
      <sheetName val="Intro_73"/>
      <sheetName val="Elite_1_-_MBCL73"/>
      <sheetName val="Cost_summary73"/>
      <sheetName val="specification_options73"/>
      <sheetName val="key_dates73"/>
      <sheetName val="Direct_cost_shed_A-2_73"/>
      <sheetName val="_Resource_list73"/>
      <sheetName val="THANE_SITE73"/>
      <sheetName val="BOQ_Distribution73"/>
      <sheetName val="Contract_BOQ60"/>
      <sheetName val="beam-reinft-machine_rm60"/>
      <sheetName val="T1_WO60"/>
      <sheetName val="beam-reinft-IIInd_floor60"/>
      <sheetName val="A_O_R_73"/>
      <sheetName val="FF_Inst_RA_08_Inst_0360"/>
      <sheetName val="_IO_List20"/>
      <sheetName val="Cost_Index20"/>
      <sheetName val="saihous_ele20"/>
      <sheetName val="SSR___NSSR_Market_final20"/>
      <sheetName val="M_R_List_(2)73"/>
      <sheetName val="Balance_Sheet_73"/>
      <sheetName val="STAFFSCHED_20"/>
      <sheetName val="Blr_hire19"/>
      <sheetName val="DG_Works_(Supply)19"/>
      <sheetName val="Basic_Rates60"/>
      <sheetName val="1_0019"/>
      <sheetName val="_B319"/>
      <sheetName val="_B119"/>
      <sheetName val="bs_BP_04_SA19"/>
      <sheetName val="1-Pop_Proj19"/>
      <sheetName val="Operating_Statistics19"/>
      <sheetName val="220_11__BS_19"/>
      <sheetName val="Desgn(zone_I)19"/>
      <sheetName val="Annexue_B19"/>
      <sheetName val="Boq_(Main_Building)19"/>
      <sheetName val="Basement__Works16"/>
      <sheetName val="Elect_19"/>
      <sheetName val="Cover_sheet16"/>
      <sheetName val="AOQ-new_16"/>
      <sheetName val="water_prop_16"/>
      <sheetName val="$_KURLARI19"/>
      <sheetName val="Civil_BOQ18"/>
      <sheetName val="Angebot18_7_15"/>
      <sheetName val="PA-_Consutant_16"/>
      <sheetName val="final_abstract15"/>
      <sheetName val="BC_&amp;_MNB_16"/>
      <sheetName val="SPILL_OVER_PROJECTIONS16"/>
      <sheetName val="Summary_Transformers17"/>
      <sheetName val="Total__Amount17"/>
      <sheetName val="10__&amp;_11__Rate_Code_&amp;_BQ15"/>
      <sheetName val="MAIN_FILE_9-24-0715"/>
      <sheetName val="Basic_Resources16"/>
      <sheetName val="DG_15"/>
      <sheetName val="11B_15"/>
      <sheetName val="Meas_-Hotel_Part14"/>
      <sheetName val="Fin_Sum14"/>
      <sheetName val="L_(4)14"/>
      <sheetName val="Material_List_15"/>
      <sheetName val="Structure_Bills_Qty15"/>
      <sheetName val="Linked_Lead15"/>
      <sheetName val="SC_Cost_MAR_0215"/>
      <sheetName val="Column_BBS-Block915"/>
      <sheetName val="2nd_15"/>
      <sheetName val="Material_Rate15"/>
      <sheetName val="[saihous_ele_xls]Indirect쌳ᎈ駜15"/>
      <sheetName val="Labour_&amp;_Plant14"/>
      <sheetName val="MTO_REV_015"/>
      <sheetName val="Lead_(Final)15"/>
      <sheetName val="Abstract_Sheet15"/>
      <sheetName val="April_Analysts15"/>
      <sheetName val="M_S_15"/>
      <sheetName val="Materials_15"/>
      <sheetName val="ONE_TIME15"/>
      <sheetName val="AoR_Finishing15"/>
      <sheetName val="C&amp;S_monthwise14"/>
      <sheetName val="G_R_P14"/>
      <sheetName val="PSC_REVISED14"/>
      <sheetName val="Bridge_Data_2005-0614"/>
      <sheetName val="Data_F8_BTR14"/>
      <sheetName val="_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Core_Data14"/>
      <sheetName val="M-Book_for_FW14"/>
      <sheetName val="M-Book_for_Conc14"/>
      <sheetName val="_GULF17"/>
      <sheetName val="Labor_abs-PW14"/>
      <sheetName val="Labor_abs-NMR14"/>
      <sheetName val="Monthly_Budget_Summary14"/>
      <sheetName val="AutoOpen_Stub_Data14"/>
      <sheetName val="saihous_ele_xls14"/>
      <sheetName val="INPUT_SHEET14"/>
      <sheetName val="PRECAST_lightconc_II14"/>
      <sheetName val="BAL_SHEET14"/>
      <sheetName val="Allg__Angaben14"/>
      <sheetName val="GUT_(2)14"/>
      <sheetName val="TORRENT_CEMENT14"/>
      <sheetName val="Sqn-Abs(G+6)_14"/>
      <sheetName val="WO-Abs_(G+2)_6_DUs14"/>
      <sheetName val="Air-Abs(G+6)_23_DUs14"/>
      <sheetName val="CFForecast_detail14"/>
      <sheetName val="reference_sheet_14"/>
      <sheetName val="Road_data14"/>
      <sheetName val="Road_Detail_Est_14"/>
      <sheetName val="organi_synthesis_lab14"/>
      <sheetName val="Format_1_9_Ph-114"/>
      <sheetName val="Summary-margin_calc14"/>
      <sheetName val="CABLES_DATA14"/>
      <sheetName val="Break_Up_(bc)8"/>
      <sheetName val="Break_Up_(bc1)8"/>
      <sheetName val="Break_Up_(bc2)8"/>
      <sheetName val="WORK_TABLE8"/>
      <sheetName val="LEVEL_SHEET8"/>
      <sheetName val="Basic_Details14"/>
      <sheetName val="BS_Groupings14"/>
      <sheetName val="PL_Groupings14"/>
      <sheetName val="5-Thermal_&amp;_Moisture14"/>
      <sheetName val="Podium_Areas8"/>
      <sheetName val="Name_List8"/>
      <sheetName val="Service_Function14"/>
      <sheetName val="8th__floor_Beams14"/>
      <sheetName val="IT-Fri_Base8"/>
      <sheetName val="VI_Floor_Beam_14"/>
      <sheetName val="Step_114"/>
      <sheetName val="NLD_-_Assum14"/>
      <sheetName val="Equipment_Information14"/>
      <sheetName val="Equipment_Block14"/>
      <sheetName val="BASIC_MATERIALS14"/>
      <sheetName val="Labour_Rate_14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Final_Bill14"/>
      <sheetName val="M_B_T-1614"/>
      <sheetName val="FITZ_MORT_9414"/>
      <sheetName val="Ring_Details10"/>
      <sheetName val="Stress_Calculation10"/>
      <sheetName val="DATA_29"/>
      <sheetName val="Overall_Summary8"/>
      <sheetName val="Summary_CFA_total_-_CP1_&amp;_CP28"/>
      <sheetName val="SUMMARY_-_PART-I-BUILDING8"/>
      <sheetName val="_saihous_ele_xls_Indirect쌳ᎈ駜_8"/>
      <sheetName val="03_BOQ_code2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C_Sum14"/>
      <sheetName val="A_Sum14"/>
      <sheetName val="Jan_Volume14"/>
      <sheetName val="Beam-design_exp9"/>
      <sheetName val="A301_Kalk9"/>
      <sheetName val="Rate_Ana8"/>
      <sheetName val="DATA_PILE_RT1_8"/>
      <sheetName val="DATA_PILE__SM8"/>
      <sheetName val="Sweeper_Machine9"/>
      <sheetName val="HP(9_200)9"/>
      <sheetName val="Pier_calculation9"/>
      <sheetName val="Distribution_-_Qty_&amp;_Amount9"/>
      <sheetName val="boq_actual8"/>
      <sheetName val="Detailed_Summary_(4)9"/>
      <sheetName val="Assumption_Inputs9"/>
      <sheetName val="Master_Data9"/>
      <sheetName val="RAJU_ASSO2"/>
      <sheetName val="Cut_&amp;_Sew8"/>
      <sheetName val="Tong_hop_DT_XDCT8"/>
      <sheetName val="Pacakges_split8"/>
      <sheetName val="_saihous_ele_xls_Indirect_x0009"/>
      <sheetName val="_saihous_ele_xls_Indirect퀀《혂൧_8"/>
      <sheetName val="Schlüss_Inh-EF9"/>
      <sheetName val="Raw_material8"/>
      <sheetName val="Source_Ref_3"/>
      <sheetName val="33_kV-Eqpt_fdn_8"/>
      <sheetName val="BOQ_LT8"/>
      <sheetName val="SLAB_SCH4"/>
      <sheetName val="[saihous_ele_xls]Indirect____53"/>
      <sheetName val="[saihous_ele_xls]Indirect____54"/>
      <sheetName val="[saihous_ele_xls]Indirect____55"/>
      <sheetName val="[saihous_ele_xls]_saihous_ele29"/>
      <sheetName val="[saihous_ele_xls]_saihous_ele30"/>
      <sheetName val="Boq-_Civil4"/>
      <sheetName val="LV_Cable_sizing8"/>
      <sheetName val="Beams_4"/>
      <sheetName val="Brickwork_4"/>
      <sheetName val="First_Floor_4"/>
      <sheetName val="Labour_before_Escalation_8"/>
      <sheetName val="Material_List8"/>
      <sheetName val="RF_Vol3"/>
      <sheetName val="Customize_Your_Purchase_Order3"/>
      <sheetName val="Executive_Summary4"/>
      <sheetName val="Print_Controls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SB_SCH_A74"/>
      <sheetName val="Tie_Beam_Steel-R0-14"/>
      <sheetName val="Summary_output4"/>
      <sheetName val="Total_delivered_cost_calc_8"/>
      <sheetName val="Progress_Curve4"/>
      <sheetName val="labour_rates4"/>
      <sheetName val="Format_-_48"/>
      <sheetName val="BP-Other_strs8"/>
      <sheetName val="Fee_Recap4"/>
      <sheetName val="HT_Cable_4"/>
      <sheetName val="Flooring_Chart4"/>
      <sheetName val="BRL_FORMAT4"/>
      <sheetName val="05__BUDGET4"/>
      <sheetName val="Bechtel_Norms3"/>
      <sheetName val="CS_PIPING3"/>
      <sheetName val="TECH_DATA3"/>
      <sheetName val="Rates_Basic3"/>
      <sheetName val="PCS_DATA4"/>
      <sheetName val="Budget_By_Month2"/>
      <sheetName val="Devco_Cashflow2"/>
      <sheetName val="Mand_Spares_BBU_2"/>
      <sheetName val="Supply_2"/>
      <sheetName val="ACAD_Finishes4"/>
      <sheetName val="Site_Details4"/>
      <sheetName val="Site_Area_Statement4"/>
      <sheetName val="Cashflow_projection4"/>
      <sheetName val="Cash_Flow_Working4"/>
      <sheetName val="KQ_Cost_Controlling2"/>
      <sheetName val="KQ_Appropriation2"/>
      <sheetName val="Ave_wtd_rates2"/>
      <sheetName val="Itemwise_Summary4"/>
      <sheetName val="Payroll_BL4"/>
      <sheetName val="NOTES_4"/>
      <sheetName val="Project_Info4"/>
      <sheetName val="Link_In4"/>
      <sheetName val="Project_Work_Off_Contribution4"/>
      <sheetName val="CRF-BE_Rates4"/>
      <sheetName val="factor_sheet1"/>
      <sheetName val="Name_Range2"/>
      <sheetName val="BS_before_PMO2"/>
      <sheetName val="More_&amp;_Less_work_record2"/>
      <sheetName val="TB_JUN'112"/>
      <sheetName val="India_F&amp;S_Template2"/>
      <sheetName val="2_civil-RA2"/>
      <sheetName val="Concrete_Quants2"/>
      <sheetName val="Grouped_TB-2004-052"/>
      <sheetName val="Detailed_Summary_(5)2"/>
      <sheetName val="COVER_FOR_MEMBER2"/>
      <sheetName val="Indirect_x00"/>
      <sheetName val="Inter_Co_Balances2"/>
      <sheetName val="Response_Spectra_(UBC-1997)2"/>
      <sheetName val="Response_Spectra_(IS1893-2002)2"/>
      <sheetName val="_AnalysisPCC2"/>
      <sheetName val="1_Civil-RA2"/>
      <sheetName val="FINANCIAL_(FLR)2"/>
      <sheetName val="Customize_Your_Invoice2"/>
      <sheetName val="Tools_Rev2"/>
      <sheetName val="d-safe_DELUXE2"/>
      <sheetName val="[saihous_ele_xls]Indirect____56"/>
      <sheetName val="[saihous_ele_xls]_saihous_ele31"/>
      <sheetName val="[saihous_ele_xls]Indirect____57"/>
      <sheetName val="[saihous_ele_xls]Indirect____58"/>
      <sheetName val="[saihous_ele_xls]_saihous_ele32"/>
      <sheetName val="[saihous_ele_xls]_saihous_ele33"/>
      <sheetName val="Item-_Compact2"/>
      <sheetName val="Driveway_Beams2"/>
      <sheetName val="_saihous_ele_xls_Indirect____13"/>
      <sheetName val="_saihous_ele_xls_Indirect____14"/>
      <sheetName val="_saihous_ele_xls_Indirect____15"/>
      <sheetName val="_saihous_ele_xls__saihous_ele_7"/>
      <sheetName val="_saihous_ele_xls__saihous_ele_8"/>
      <sheetName val="_saihous_ele_xls_Indirect____16"/>
      <sheetName val="_saihous_ele_xls_Indirect____17"/>
      <sheetName val="_saihous_ele_xls_Indirect____18"/>
      <sheetName val="_saihous_ele_xls__saihous_ele_9"/>
      <sheetName val="@RISK_Correlations2"/>
      <sheetName val="fee_rate_summary2"/>
      <sheetName val="int__pla_2"/>
      <sheetName val="Internal_Plaster-FTP-Block_D42"/>
      <sheetName val="A_O_R_r1Str2"/>
      <sheetName val="A_O_R_r12"/>
      <sheetName val="A_O_R_(2)2"/>
      <sheetName val="11_kV_SWGR2"/>
      <sheetName val="SP_Break_Up2"/>
      <sheetName val="Reference_Information2"/>
      <sheetName val="Employee_List2"/>
      <sheetName val="Sales_Office2"/>
      <sheetName val="LAYING_PR2"/>
      <sheetName val="Safty_appli2"/>
      <sheetName val="_trans_works_13142"/>
      <sheetName val="foot-slab_reinft2"/>
      <sheetName val="Finishing_items2"/>
      <sheetName val="Realign,_Bypass,_Rec2"/>
      <sheetName val="FWD_DATA2"/>
      <sheetName val="Normalized_Readings2"/>
      <sheetName val="Pavement_Details2"/>
      <sheetName val="Abutment_2"/>
      <sheetName val="[saihous_ele_xls]Indirect____59"/>
      <sheetName val="[saihous_ele_xls]Indirect____60"/>
      <sheetName val="[saihous_ele_xls]Indirect____61"/>
      <sheetName val="[saihous_ele_xls]Indirect____62"/>
      <sheetName val="[saihous_ele_xls]Indirect____63"/>
      <sheetName val="design_sheet2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Cash_Flow_Input_Data_ISC2"/>
      <sheetName val="LABOUR_RATE2"/>
      <sheetName val="9__Package_split_-_Cost_2"/>
      <sheetName val="Form_5_02"/>
      <sheetName val="Data_sheet2"/>
      <sheetName val="RCC_Rates2"/>
      <sheetName val="Staff_Forecast_spread2"/>
      <sheetName val="CABLES__2"/>
      <sheetName val="Cable_Schedule2"/>
      <sheetName val="aug_stat_06_(2)2"/>
      <sheetName val="[saihous_ele_xls]Indirect哐"/>
      <sheetName val="rcc(_sub)2"/>
      <sheetName val="Rate_Analysis_2"/>
      <sheetName val="[saihous_ele_xls]Indirect?_"/>
      <sheetName val="[saihous_ele_xls]Indirect?"/>
      <sheetName val="13__Steel_-_Ratio2"/>
      <sheetName val="[saihous_ele_xls]_saihous_ele34"/>
      <sheetName val="[saihous_ele_xls]_saihous_ele35"/>
      <sheetName val="[saihous_ele_xls]_saihous_ele36"/>
      <sheetName val="Switch_V162"/>
      <sheetName val="Sheet3_(2)2"/>
      <sheetName val="Final_VA2"/>
      <sheetName val="(Do_not_delete)2"/>
      <sheetName val="Lead_statement2"/>
      <sheetName val="Column_(P1_to_P2)2"/>
      <sheetName val="[saihous_ele_xls][saihous_ele_2"/>
      <sheetName val="Staff_Acco_148"/>
      <sheetName val="Tel__74"/>
      <sheetName val="Ext_light74"/>
      <sheetName val="Staff_Acco_149"/>
      <sheetName val="DETAILED__BOQ74"/>
      <sheetName val="4_Annex_1_Basic_rate74"/>
      <sheetName val="Detail_In_Door_Stad74"/>
      <sheetName val="Project_Details__74"/>
      <sheetName val="scurve_calc_(2)74"/>
      <sheetName val="Detail_P&amp;L74"/>
      <sheetName val="Assumption_Sheet74"/>
      <sheetName val="RCC,Ret__Wall74"/>
      <sheetName val="Load_Details(B2)74"/>
      <sheetName val="TBAL9697_-group_wise__sdpl74"/>
      <sheetName val="SCHEDULE_OF_RATES74"/>
      <sheetName val="Bill_3_-_Site_Works73"/>
      <sheetName val="Legal_Risk_Analysis74"/>
      <sheetName val="PRECAST_lightconc-II74"/>
      <sheetName val="APPENDIX_B-174"/>
      <sheetName val="Bill_3_174"/>
      <sheetName val="GR_slab-reinft73"/>
      <sheetName val="Fill_this_out_first___73"/>
      <sheetName val="INDIGINEOUS_ITEMS_73"/>
      <sheetName val="Cable_data74"/>
      <sheetName val="Material_73"/>
      <sheetName val="SPT_vs_PHI73"/>
      <sheetName val="Civil_Works73"/>
      <sheetName val="Rate_Analysis73"/>
      <sheetName val="Basement_Budget73"/>
      <sheetName val="SITE_OVERHEADS73"/>
      <sheetName val="Boq_Block_A73"/>
      <sheetName val="IO_List73"/>
      <sheetName val="Pipe_Supports73"/>
      <sheetName val="BOQ_(2)73"/>
      <sheetName val="Asia_Revised_10-1-0773"/>
      <sheetName val="All_Capital_Plan_P+L_10-1-0773"/>
      <sheetName val="CP08_(2)73"/>
      <sheetName val="Planning_File_10-1-0773"/>
      <sheetName val="SCHEDULE_(3)73"/>
      <sheetName val="schedule_nos73"/>
      <sheetName val="Break_up_Sheet73"/>
      <sheetName val="4-Int-_ele(RA)73"/>
      <sheetName val="Sqn_Abs_G_6__73"/>
      <sheetName val="WO_Abs__G_2__6_DUs73"/>
      <sheetName val="Air_Abs_G_6__23_DUs73"/>
      <sheetName val="BLOCK-A_(MEA_SHEET)73"/>
      <sheetName val="Box-_Girder73"/>
      <sheetName val="Detail_1A73"/>
      <sheetName val="labour_coeff73"/>
      <sheetName val="Works_-_Quote_Sheet73"/>
      <sheetName val="E_&amp;_R73"/>
      <sheetName val="MASTER_RATE_ANALYSIS72"/>
      <sheetName val="Mat_Cost73"/>
      <sheetName val="DLC_lookups73"/>
      <sheetName val="Gen_Info73"/>
      <sheetName val="Indirect_expenses73"/>
      <sheetName val="Quote_Sheet73"/>
      <sheetName val="Cost_Any_73"/>
      <sheetName val="LIST_OF_MAKES73"/>
      <sheetName val="Pile_cap72"/>
      <sheetName val="Lease_rents73"/>
      <sheetName val="SPILL_OVER73"/>
      <sheetName val="Bed_Class72"/>
      <sheetName val="DTF_Summary72"/>
      <sheetName val="Form_672"/>
      <sheetName val="BOQ_Direct_selling_cost72"/>
      <sheetName val="GF_Columns72"/>
      <sheetName val="UNP-NCW_72"/>
      <sheetName val="Intro_72"/>
      <sheetName val="Elite_1_-_MBCL72"/>
      <sheetName val="Cost_summary72"/>
      <sheetName val="beam-reinft-machine_rm59"/>
      <sheetName val="T1_WO59"/>
      <sheetName val="Direct_cost_shed_A-2_72"/>
      <sheetName val="_Resource_list72"/>
      <sheetName val="THANE_SITE72"/>
      <sheetName val="BOQ_Distribution72"/>
      <sheetName val="Contract_BOQ59"/>
      <sheetName val="key_dates72"/>
      <sheetName val="specification_options72"/>
      <sheetName val="M_R_List_(2)72"/>
      <sheetName val="Balance_Sheet_72"/>
      <sheetName val="beam-reinft-IIInd_floor59"/>
      <sheetName val="A_O_R_72"/>
      <sheetName val="FF_Inst_RA_08_Inst_0359"/>
      <sheetName val="_IO_List19"/>
      <sheetName val="Cost_Index19"/>
      <sheetName val="saihous_ele19"/>
      <sheetName val="SSR___NSSR_Market_final19"/>
      <sheetName val="1_0018"/>
      <sheetName val="Blr_hire18"/>
      <sheetName val="STAFFSCHED_19"/>
      <sheetName val="DG_Works_(Supply)18"/>
      <sheetName val="Basic_Rates59"/>
      <sheetName val="bs_BP_04_SA18"/>
      <sheetName val="1-Pop_Proj18"/>
      <sheetName val="_B318"/>
      <sheetName val="_B118"/>
      <sheetName val="Operating_Statistics18"/>
      <sheetName val="220_11__BS_18"/>
      <sheetName val="Annexue_B18"/>
      <sheetName val="Desgn(zone_I)18"/>
      <sheetName val="Elect_18"/>
      <sheetName val="$_KURLARI18"/>
      <sheetName val="Boq_(Main_Building)18"/>
      <sheetName val="Basement__Works15"/>
      <sheetName val="Cover_sheet15"/>
      <sheetName val="AOQ-new_15"/>
      <sheetName val="water_prop_15"/>
      <sheetName val="Summary_Transformers16"/>
      <sheetName val="Total__Amount16"/>
      <sheetName val="Civil_BOQ17"/>
      <sheetName val="PA-_Consutant_15"/>
      <sheetName val="10__&amp;_11__Rate_Code_&amp;_BQ14"/>
      <sheetName val="SPILL_OVER_PROJECTIONS15"/>
      <sheetName val="BC_&amp;_MNB_15"/>
      <sheetName val="11B_14"/>
      <sheetName val="Angebot18_7_14"/>
      <sheetName val="MAIN_FILE_9-24-0714"/>
      <sheetName val="DG_14"/>
      <sheetName val="Basic_Resources15"/>
      <sheetName val="_GULF16"/>
      <sheetName val="final_abstract14"/>
      <sheetName val="Material_List_14"/>
      <sheetName val="Structure_Bills_Qty14"/>
      <sheetName val="Material_Rate14"/>
      <sheetName val="2nd_14"/>
      <sheetName val="Basic_Details13"/>
      <sheetName val="BS_Groupings13"/>
      <sheetName val="PL_Groupings13"/>
      <sheetName val="SC_Cost_MAR_0214"/>
      <sheetName val="AoR_Finishing14"/>
      <sheetName val="MTO_REV_014"/>
      <sheetName val="Linked_Lead14"/>
      <sheetName val="INPUT_SHEET13"/>
      <sheetName val="Meas_-Hotel_Part13"/>
      <sheetName val="Abstract_Sheet14"/>
      <sheetName val="April_Analysts14"/>
      <sheetName val="M_S_14"/>
      <sheetName val="Lead_(Final)14"/>
      <sheetName val="Column_BBS-Block914"/>
      <sheetName val="Materials_14"/>
      <sheetName val="ONE_TIME14"/>
      <sheetName val="[saihous_ele_xls]Indirect쌳ᎈ駜14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Fin_Sum13"/>
      <sheetName val="L_(4)13"/>
      <sheetName val="rcc(_sub)1"/>
      <sheetName val="Core_Data13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WORK_TABLE7"/>
      <sheetName val="PRECAST_lightconc_II13"/>
      <sheetName val="5-Thermal_&amp;_Moisture13"/>
      <sheetName val="AutoOpen_Stub_Data13"/>
      <sheetName val="Podium_Areas7"/>
      <sheetName val="Overall_Summary7"/>
      <sheetName val="Summary_CFA_total_-_CP1_&amp;_CP27"/>
      <sheetName val="TORRENT_CEMENT13"/>
      <sheetName val="saihous_ele_xls13"/>
      <sheetName val="Labour_&amp;_Plant13"/>
      <sheetName val="BAL_SHEET13"/>
      <sheetName val="Sqn-Abs(G+6)_13"/>
      <sheetName val="WO-Abs_(G+2)_6_DUs13"/>
      <sheetName val="Air-Abs(G+6)_23_DUs13"/>
      <sheetName val="CFForecast_detail13"/>
      <sheetName val="Allg__Angaben13"/>
      <sheetName val="GUT_(2)13"/>
      <sheetName val="Labor_abs-PW13"/>
      <sheetName val="Labor_abs-NMR13"/>
      <sheetName val="reference_sheet_13"/>
      <sheetName val="Road_data13"/>
      <sheetName val="Road_Detail_Est_13"/>
      <sheetName val="organi_synthesis_lab13"/>
      <sheetName val="Format_1_9_Ph-113"/>
      <sheetName val="Summary-margin_calc13"/>
      <sheetName val="CABLES_DATA13"/>
      <sheetName val="VI_Floor_Beam_13"/>
      <sheetName val="Step_113"/>
      <sheetName val="NLD_-_Assum13"/>
      <sheetName val="Equipment_Information13"/>
      <sheetName val="Equipment_Block13"/>
      <sheetName val="Labour_Rate_13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3"/>
      <sheetName val="8th__floor_Beams13"/>
      <sheetName val="BASIC_MATERIALS13"/>
      <sheetName val="Final_Bill13"/>
      <sheetName val="M_B_T-1613"/>
      <sheetName val="FITZ_MORT_9413"/>
      <sheetName val="Ring_Details9"/>
      <sheetName val="Stress_Calculation9"/>
      <sheetName val="DATA_2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Assumption_Inputs8"/>
      <sheetName val="SUMMARY_-_PART-I-BUILDING7"/>
      <sheetName val="C_Sum13"/>
      <sheetName val="A_Sum13"/>
      <sheetName val="IT-Fri_Base7"/>
      <sheetName val="BP-Other_strs7"/>
      <sheetName val="Rate_Analysis_1"/>
      <sheetName val="Sweeper_Machine8"/>
      <sheetName val="HP(9_200)8"/>
      <sheetName val="Break_Up_(bc)7"/>
      <sheetName val="Break_Up_(bc1)7"/>
      <sheetName val="Break_Up_(bc2)7"/>
      <sheetName val="LEVEL_SHEET7"/>
      <sheetName val="Jan_Volume13"/>
      <sheetName val="Pier_calculation8"/>
      <sheetName val="Distribution_-_Qty_&amp;_Amount8"/>
      <sheetName val="Rate_Ana7"/>
      <sheetName val="Detailed_Summary_(4)8"/>
      <sheetName val="boq_actual7"/>
      <sheetName val="Cut_&amp;_Sew7"/>
      <sheetName val="Tong_hop_DT_XDCT7"/>
      <sheetName val="33_kV-Eqpt_fdn_7"/>
      <sheetName val="Name_List7"/>
      <sheetName val="_saihous_ele_xls_Indirect쌳ᎈ駜_7"/>
      <sheetName val="Beam-design_exp8"/>
      <sheetName val="A301_Kalk8"/>
      <sheetName val="Schlüss_Inh-EF8"/>
      <sheetName val="DATA_PILE_RT1_7"/>
      <sheetName val="DATA_PILE__SM7"/>
      <sheetName val="BOQ_LT7"/>
      <sheetName val="Labour_before_Escalation_7"/>
      <sheetName val="Material_List7"/>
      <sheetName val="Master_Data8"/>
      <sheetName val="Pacakges_split7"/>
      <sheetName val="_saihous_ele_xls_Indirect_x0008"/>
      <sheetName val="_saihous_ele_xls_Indirect퀀《혂൧_7"/>
      <sheetName val="BRL_FORMAT3"/>
      <sheetName val="Total_delivered_cost_calc_7"/>
      <sheetName val="HT_Cable_3"/>
      <sheetName val="Format_-_47"/>
      <sheetName val="Flooring_Chart3"/>
      <sheetName val="Raw_material7"/>
      <sheetName val="Print_Controls3"/>
      <sheetName val="Beams_3"/>
      <sheetName val="Brickwork_3"/>
      <sheetName val="First_Floor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SLAB_SCH3"/>
      <sheetName val="[saihous_ele_xls]Indirect____36"/>
      <sheetName val="[saihous_ele_xls]Indirect____37"/>
      <sheetName val="[saihous_ele_xls]Indirect____38"/>
      <sheetName val="[saihous_ele_xls]_saihous_ele21"/>
      <sheetName val="[saihous_ele_xls]_saihous_ele22"/>
      <sheetName val="SB_SCH_A73"/>
      <sheetName val="Summary_output3"/>
      <sheetName val="Boq-_Civil3"/>
      <sheetName val="LV_Cable_sizing7"/>
      <sheetName val="Progress_Curve3"/>
      <sheetName val="labour_rates3"/>
      <sheetName val="Fee_Recap3"/>
      <sheetName val="05__BUDGET3"/>
      <sheetName val="Executive_Summary3"/>
      <sheetName val="Source_Ref_2"/>
      <sheetName val="Itemwise_Summary3"/>
      <sheetName val="Payroll_BL3"/>
      <sheetName val="Bechtel_Norms2"/>
      <sheetName val="CS_PIPING2"/>
      <sheetName val="TECH_DATA2"/>
      <sheetName val="RF_Vol2"/>
      <sheetName val="Customize_Your_Purchase_Order2"/>
      <sheetName val="Rates_Basic2"/>
      <sheetName val="PCS_DATA3"/>
      <sheetName val="Tie_Beam_Steel-R0-13"/>
      <sheetName val="NOTES_3"/>
      <sheetName val="Project_Info3"/>
      <sheetName val="Link_In3"/>
      <sheetName val="Project_Work_Off_Contribution3"/>
      <sheetName val="CRF-BE_Rates3"/>
      <sheetName val="ACAD_Finishes3"/>
      <sheetName val="Site_Details3"/>
      <sheetName val="Site_Area_Statement3"/>
      <sheetName val="Cashflow_projection3"/>
      <sheetName val="Cash_Flow_Working3"/>
      <sheetName val="Ave_wtd_rates1"/>
      <sheetName val="2_civil-RA1"/>
      <sheetName val="Concrete_Quants1"/>
      <sheetName val="India_F&amp;S_Template1"/>
      <sheetName val="Inter_Co_Balances1"/>
      <sheetName val="Grouped_TB-2004-051"/>
      <sheetName val="03_BOQ_code1"/>
      <sheetName val="More_&amp;_Less_work_record1"/>
      <sheetName val="Supply_1"/>
      <sheetName val="KQ_Cost_Controlling1"/>
      <sheetName val="KQ_Appropriation1"/>
      <sheetName val="Detailed_Summary_(5)1"/>
      <sheetName val="COVER_FOR_MEMBER1"/>
      <sheetName val="Item-_Compact1"/>
      <sheetName val="Driveway_Beams1"/>
      <sheetName val="1_Civil-RA1"/>
      <sheetName val="RAJU_ASSO1"/>
      <sheetName val="Name_Range1"/>
      <sheetName val="BS_before_PMO1"/>
      <sheetName val="13__Steel_-_Ratio1"/>
      <sheetName val="Staff_Forecast_spread1"/>
      <sheetName val="Budget_By_Month1"/>
      <sheetName val="Devco_Cashflow1"/>
      <sheetName val="Mand_Spares_BBU_1"/>
      <sheetName val="Response_Spectra_(UBC-1997)1"/>
      <sheetName val="Response_Spectra_(IS1893-2002)1"/>
      <sheetName val="Tools_Rev1"/>
      <sheetName val="TB_JUN'111"/>
      <sheetName val="foot-slab_reinft1"/>
      <sheetName val="Customize_Your_Invoice1"/>
      <sheetName val="d-safe_DELUXE1"/>
      <sheetName val="FINANCIAL_(FLR)1"/>
      <sheetName val="A_O_R_r1Str1"/>
      <sheetName val="A_O_R_r11"/>
      <sheetName val="A_O_R_(2)1"/>
      <sheetName val="11_kV_SWGR1"/>
      <sheetName val="RCC_Rates1"/>
      <sheetName val="fee_rate_summary1"/>
      <sheetName val="@RISK_Correlations1"/>
      <sheetName val="SP_Break_Up1"/>
      <sheetName val="_AnalysisPCC1"/>
      <sheetName val="9__Package_split_-_Cost_1"/>
      <sheetName val="Finishing_items1"/>
      <sheetName val="LABOUR_RATE1"/>
      <sheetName val="[saihous_ele_xls]Indirect____39"/>
      <sheetName val="[saihous_ele_xls]Indirect____40"/>
      <sheetName val="[saihous_ele_xls]_saihous_ele23"/>
      <sheetName val="[saihous_ele_xls]Indirect____41"/>
      <sheetName val="[saihous_ele_xls]_saihous_ele24"/>
      <sheetName val="[saihous_ele_xls]_saihous_ele25"/>
      <sheetName val="[saihous_ele_xls]_saihous_ele26"/>
      <sheetName val="[saihous_ele_xls]Indirect____42"/>
      <sheetName val="[saihous_ele_xls]Indirect____43"/>
      <sheetName val="[saihous_ele_xls]Indirect____44"/>
      <sheetName val="[saihous_ele_xls]_saihous_ele27"/>
      <sheetName val="[saihous_ele_xls]_saihous_ele28"/>
      <sheetName val="Switch_V161"/>
      <sheetName val="aug_stat_06_(2)1"/>
      <sheetName val="Data_sheet1"/>
      <sheetName val="Sheet3_(2)1"/>
      <sheetName val="Final_VA1"/>
      <sheetName val="(Do_not_delete)1"/>
      <sheetName val="Lead_statement1"/>
      <sheetName val="Cash_Flow_Input_Data_ISC1"/>
      <sheetName val="Column_(P1_to_P2)1"/>
      <sheetName val="CABLES__1"/>
      <sheetName val="Cable_Schedule1"/>
      <sheetName val="_saihous_ele_xls_Indirect_____1"/>
      <sheetName val="_saihous_ele_xls_Indirect_____8"/>
      <sheetName val="_saihous_ele_xls_Indirect_____9"/>
      <sheetName val="_saihous_ele_xls__saihous_ele_1"/>
      <sheetName val="_saihous_ele_xls__saihous_ele_5"/>
      <sheetName val="_saihous_ele_xls_Indirect____10"/>
      <sheetName val="_saihous_ele_xls_Indirect____11"/>
      <sheetName val="_saihous_ele_xls_Indirect____12"/>
      <sheetName val="_saihous_ele_xls__saihous_ele_6"/>
      <sheetName val="int__pla_1"/>
      <sheetName val="Internal_Plaster-FTP-Block_D41"/>
      <sheetName val="Reference_Information1"/>
      <sheetName val="Employee_List1"/>
      <sheetName val="Sales_Office1"/>
      <sheetName val="LAYING_PR1"/>
      <sheetName val="Safty_appli1"/>
      <sheetName val="_trans_works_13141"/>
      <sheetName val="Realign,_Bypass,_Rec1"/>
      <sheetName val="FWD_DATA1"/>
      <sheetName val="Normalized_Readings1"/>
      <sheetName val="Pavement_Details1"/>
      <sheetName val="Abutment_1"/>
      <sheetName val="[saihous_ele_xls]Indirect____45"/>
      <sheetName val="[saihous_ele_xls]Indirect____46"/>
      <sheetName val="design_sheet1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Indirect____52"/>
      <sheetName val="[saihous_ele_xls][saihous_ele_1"/>
      <sheetName val="Form_5_01"/>
      <sheetName val="Footing_1"/>
      <sheetName val="Roof__PT_beams_1"/>
      <sheetName val="Price_Comparison1"/>
      <sheetName val="BOQ_(_Only_Ground_floor_)_1"/>
      <sheetName val="Combined_Results_1"/>
      <sheetName val="Budget_CF_-_Overall1"/>
      <sheetName val="Centaurus-_Consultacny1"/>
      <sheetName val="Qty_take-off_IFCplans_1"/>
      <sheetName val="Cable_Specifications1"/>
      <sheetName val="Detail_Top_Sheet1"/>
      <sheetName val="_BC-2201"/>
      <sheetName val="abst-of_-cost1"/>
      <sheetName val="Beam_Details1"/>
      <sheetName val="Rate_analysis_civil1"/>
      <sheetName val="BOQ_1"/>
      <sheetName val="Summary_year_Plan1"/>
      <sheetName val="Price_Sheet1"/>
      <sheetName val="Staff_Acco_146"/>
      <sheetName val="Tel__73"/>
      <sheetName val="Ext_light73"/>
      <sheetName val="Staff_Acco_147"/>
      <sheetName val="DETAILED__BOQ73"/>
      <sheetName val="4_Annex_1_Basic_rate73"/>
      <sheetName val="Detail_In_Door_Stad73"/>
      <sheetName val="Project_Details__73"/>
      <sheetName val="scurve_calc_(2)73"/>
      <sheetName val="Detail_P&amp;L73"/>
      <sheetName val="Assumption_Sheet73"/>
      <sheetName val="RCC,Ret__Wall73"/>
      <sheetName val="Load_Details(B2)73"/>
      <sheetName val="TBAL9697_-group_wise__sdpl73"/>
      <sheetName val="SCHEDULE_OF_RATES73"/>
      <sheetName val="Bill_3_-_Site_Works72"/>
      <sheetName val="Legal_Risk_Analysis73"/>
      <sheetName val="PRECAST_lightconc-II73"/>
      <sheetName val="APPENDIX_B-173"/>
      <sheetName val="Bill_3_173"/>
      <sheetName val="GR_slab-reinft72"/>
      <sheetName val="Fill_this_out_first___72"/>
      <sheetName val="INDIGINEOUS_ITEMS_72"/>
      <sheetName val="Cable_data73"/>
      <sheetName val="Material_72"/>
      <sheetName val="SPT_vs_PHI72"/>
      <sheetName val="Civil_Works72"/>
      <sheetName val="Rate_Analysis72"/>
      <sheetName val="Basement_Budget72"/>
      <sheetName val="SITE_OVERHEADS72"/>
      <sheetName val="Boq_Block_A72"/>
      <sheetName val="IO_List72"/>
      <sheetName val="Pipe_Supports72"/>
      <sheetName val="BOQ_(2)72"/>
      <sheetName val="Asia_Revised_10-1-0772"/>
      <sheetName val="All_Capital_Plan_P+L_10-1-0772"/>
      <sheetName val="CP08_(2)72"/>
      <sheetName val="Planning_File_10-1-0772"/>
      <sheetName val="SCHEDULE_(3)72"/>
      <sheetName val="schedule_nos72"/>
      <sheetName val="Break_up_Sheet72"/>
      <sheetName val="4-Int-_ele(RA)72"/>
      <sheetName val="Sqn_Abs_G_6__72"/>
      <sheetName val="WO_Abs__G_2__6_DUs72"/>
      <sheetName val="Air_Abs_G_6__23_DUs72"/>
      <sheetName val="BLOCK-A_(MEA_SHEET)72"/>
      <sheetName val="Box-_Girder72"/>
      <sheetName val="Detail_1A72"/>
      <sheetName val="labour_coeff72"/>
      <sheetName val="Works_-_Quote_Sheet72"/>
      <sheetName val="E_&amp;_R72"/>
      <sheetName val="MASTER_RATE_ANALYSIS71"/>
      <sheetName val="Mat_Cost72"/>
      <sheetName val="DLC_lookups72"/>
      <sheetName val="Gen_Info72"/>
      <sheetName val="Indirect_expenses72"/>
      <sheetName val="Quote_Sheet72"/>
      <sheetName val="Cost_Any_72"/>
      <sheetName val="LIST_OF_MAKES72"/>
      <sheetName val="Pile_cap71"/>
      <sheetName val="Lease_rents72"/>
      <sheetName val="SPILL_OVER72"/>
      <sheetName val="Bed_Class71"/>
      <sheetName val="DTF_Summary71"/>
      <sheetName val="Form_671"/>
      <sheetName val="BOQ_Direct_selling_cost71"/>
      <sheetName val="GF_Columns71"/>
      <sheetName val="UNP-NCW_71"/>
      <sheetName val="Intro_71"/>
      <sheetName val="Elite_1_-_MBCL71"/>
      <sheetName val="Cost_summary71"/>
      <sheetName val="beam-reinft-machine_rm58"/>
      <sheetName val="T1_WO58"/>
      <sheetName val="Direct_cost_shed_A-2_71"/>
      <sheetName val="_Resource_list71"/>
      <sheetName val="THANE_SITE71"/>
      <sheetName val="BOQ_Distribution71"/>
      <sheetName val="Contract_BOQ58"/>
      <sheetName val="key_dates71"/>
      <sheetName val="specification_options71"/>
      <sheetName val="M_R_List_(2)71"/>
      <sheetName val="Balance_Sheet_71"/>
      <sheetName val="beam-reinft-IIInd_floor58"/>
      <sheetName val="A_O_R_71"/>
      <sheetName val="FF_Inst_RA_08_Inst_0358"/>
      <sheetName val="_IO_List18"/>
      <sheetName val="Cost_Index18"/>
      <sheetName val="saihous_ele18"/>
      <sheetName val="SSR___NSSR_Market_final18"/>
      <sheetName val="1_0017"/>
      <sheetName val="Blr_hire17"/>
      <sheetName val="STAFFSCHED_18"/>
      <sheetName val="DG_Works_(Supply)17"/>
      <sheetName val="Basic_Rates58"/>
      <sheetName val="bs_BP_04_SA17"/>
      <sheetName val="1-Pop_Proj17"/>
      <sheetName val="_B317"/>
      <sheetName val="_B117"/>
      <sheetName val="Operating_Statistics17"/>
      <sheetName val="220_11__BS_17"/>
      <sheetName val="Annexue_B17"/>
      <sheetName val="Desgn(zone_I)17"/>
      <sheetName val="Elect_17"/>
      <sheetName val="$_KURLARI17"/>
      <sheetName val="Boq_(Main_Building)17"/>
      <sheetName val="Basement__Works14"/>
      <sheetName val="Cover_sheet14"/>
      <sheetName val="AOQ-new_14"/>
      <sheetName val="water_prop_14"/>
      <sheetName val="Summary_Transformers15"/>
      <sheetName val="Total__Amount15"/>
      <sheetName val="Civil_BOQ16"/>
      <sheetName val="PA-_Consutant_14"/>
      <sheetName val="10__&amp;_11__Rate_Code_&amp;_BQ13"/>
      <sheetName val="SPILL_OVER_PROJECTIONS14"/>
      <sheetName val="BC_&amp;_MNB_14"/>
      <sheetName val="11B_13"/>
      <sheetName val="Angebot18_7_13"/>
      <sheetName val="MAIN_FILE_9-24-0713"/>
      <sheetName val="DG_13"/>
      <sheetName val="Basic_Resources14"/>
      <sheetName val="_GULF15"/>
      <sheetName val="final_abstract13"/>
      <sheetName val="Material_List_13"/>
      <sheetName val="Structure_Bills_Qty13"/>
      <sheetName val="Material_Rate13"/>
      <sheetName val="2nd_13"/>
      <sheetName val="Basic_Details12"/>
      <sheetName val="BS_Groupings12"/>
      <sheetName val="PL_Groupings12"/>
      <sheetName val="SC_Cost_MAR_0213"/>
      <sheetName val="AoR_Finishing13"/>
      <sheetName val="MTO_REV_013"/>
      <sheetName val="Linked_Lead13"/>
      <sheetName val="INPUT_SHEET12"/>
      <sheetName val="Meas_-Hotel_Part12"/>
      <sheetName val="Abstract_Sheet13"/>
      <sheetName val="April_Analysts13"/>
      <sheetName val="M_S_13"/>
      <sheetName val="Lead_(Final)13"/>
      <sheetName val="Column_BBS-Block913"/>
      <sheetName val="Materials_13"/>
      <sheetName val="ONE_TIME13"/>
      <sheetName val="[saihous_ele_xls]Indirect쌳ᎈ駜13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Fin_Sum12"/>
      <sheetName val="L_(4)12"/>
      <sheetName val="rcc(_sub)"/>
      <sheetName val="Core_Data12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WORK_TABLE6"/>
      <sheetName val="PRECAST_lightconc_II12"/>
      <sheetName val="5-Thermal_&amp;_Moisture12"/>
      <sheetName val="AutoOpen_Stub_Data12"/>
      <sheetName val="Podium_Areas6"/>
      <sheetName val="Overall_Summary6"/>
      <sheetName val="Summary_CFA_total_-_CP1_&amp;_CP26"/>
      <sheetName val="TORRENT_CEMENT12"/>
      <sheetName val="saihous_ele_xls12"/>
      <sheetName val="Labour_&amp;_Plant12"/>
      <sheetName val="BAL_SHEET12"/>
      <sheetName val="Sqn-Abs(G+6)_12"/>
      <sheetName val="WO-Abs_(G+2)_6_DUs12"/>
      <sheetName val="Air-Abs(G+6)_23_DUs12"/>
      <sheetName val="CFForecast_detail12"/>
      <sheetName val="Allg__Angaben12"/>
      <sheetName val="GUT_(2)12"/>
      <sheetName val="Labor_abs-PW12"/>
      <sheetName val="Labor_abs-NMR12"/>
      <sheetName val="reference_sheet_12"/>
      <sheetName val="Road_data12"/>
      <sheetName val="Road_Detail_Est_12"/>
      <sheetName val="organi_synthesis_lab12"/>
      <sheetName val="Format_1_9_Ph-112"/>
      <sheetName val="Summary-margin_calc12"/>
      <sheetName val="CABLES_DATA12"/>
      <sheetName val="VI_Floor_Beam_12"/>
      <sheetName val="Step_112"/>
      <sheetName val="NLD_-_Assum12"/>
      <sheetName val="Equipment_Information12"/>
      <sheetName val="Equipment_Block12"/>
      <sheetName val="Labour_Rate_12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2"/>
      <sheetName val="8th__floor_Beams12"/>
      <sheetName val="BASIC_MATERIALS12"/>
      <sheetName val="Final_Bill12"/>
      <sheetName val="M_B_T-1612"/>
      <sheetName val="FITZ_MORT_9412"/>
      <sheetName val="Ring_Details8"/>
      <sheetName val="Stress_Calculation8"/>
      <sheetName val="DATA_2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Assumption_Inputs7"/>
      <sheetName val="SUMMARY_-_PART-I-BUILDING6"/>
      <sheetName val="C_Sum12"/>
      <sheetName val="A_Sum12"/>
      <sheetName val="IT-Fri_Base6"/>
      <sheetName val="BP-Other_strs6"/>
      <sheetName val="Rate_Analysis_"/>
      <sheetName val="Sweeper_Machine7"/>
      <sheetName val="HP(9_200)7"/>
      <sheetName val="Break_Up_(bc)6"/>
      <sheetName val="Break_Up_(bc1)6"/>
      <sheetName val="Break_Up_(bc2)6"/>
      <sheetName val="LEVEL_SHEET6"/>
      <sheetName val="Jan_Volume12"/>
      <sheetName val="Pier_calculation7"/>
      <sheetName val="Distribution_-_Qty_&amp;_Amount7"/>
      <sheetName val="Rate_Ana6"/>
      <sheetName val="Detailed_Summary_(4)7"/>
      <sheetName val="boq_actual6"/>
      <sheetName val="Cut_&amp;_Sew6"/>
      <sheetName val="Tong_hop_DT_XDCT6"/>
      <sheetName val="33_kV-Eqpt_fdn_6"/>
      <sheetName val="Name_List6"/>
      <sheetName val="_saihous_ele_xls_Indirect쌳ᎈ駜_6"/>
      <sheetName val="Beam-design_exp7"/>
      <sheetName val="A301_Kalk7"/>
      <sheetName val="Schlüss_Inh-EF7"/>
      <sheetName val="DATA_PILE_RT1_6"/>
      <sheetName val="DATA_PILE__SM6"/>
      <sheetName val="BOQ_LT6"/>
      <sheetName val="Labour_before_Escalation_6"/>
      <sheetName val="Material_List6"/>
      <sheetName val="Master_Data7"/>
      <sheetName val="Pacakges_split6"/>
      <sheetName val="_saihous_ele_xls_Indirect_x0007"/>
      <sheetName val="_saihous_ele_xls_Indirect퀀《혂൧_6"/>
      <sheetName val="BRL_FORMAT2"/>
      <sheetName val="Total_delivered_cost_calc_6"/>
      <sheetName val="HT_Cable_2"/>
      <sheetName val="Format_-_46"/>
      <sheetName val="Flooring_Chart2"/>
      <sheetName val="Raw_material6"/>
      <sheetName val="Print_Controls2"/>
      <sheetName val="Beams_2"/>
      <sheetName val="Brickwork_2"/>
      <sheetName val="First_Floor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SLAB_SCH2"/>
      <sheetName val="[saihous_ele_xls]Indirect____19"/>
      <sheetName val="[saihous_ele_xls]Indirect____20"/>
      <sheetName val="[saihous_ele_xls]Indirect____21"/>
      <sheetName val="[saihous_ele_xls]_saihous_ele13"/>
      <sheetName val="[saihous_ele_xls]_saihous_ele14"/>
      <sheetName val="SB_SCH_A72"/>
      <sheetName val="Summary_output2"/>
      <sheetName val="Boq-_Civil2"/>
      <sheetName val="LV_Cable_sizing6"/>
      <sheetName val="Progress_Curve2"/>
      <sheetName val="labour_rates2"/>
      <sheetName val="Fee_Recap2"/>
      <sheetName val="05__BUDGET2"/>
      <sheetName val="Executive_Summary2"/>
      <sheetName val="Source_Ref_1"/>
      <sheetName val="Itemwise_Summary2"/>
      <sheetName val="Payroll_BL2"/>
      <sheetName val="Bechtel_Norms1"/>
      <sheetName val="CS_PIPING1"/>
      <sheetName val="TECH_DATA1"/>
      <sheetName val="RF_Vol1"/>
      <sheetName val="Customize_Your_Purchase_Order1"/>
      <sheetName val="Rates_Basic1"/>
      <sheetName val="PCS_DATA2"/>
      <sheetName val="Tie_Beam_Steel-R0-12"/>
      <sheetName val="NOTES_2"/>
      <sheetName val="Project_Info2"/>
      <sheetName val="Link_In2"/>
      <sheetName val="Project_Work_Off_Contribution2"/>
      <sheetName val="CRF-BE_Rates2"/>
      <sheetName val="ACAD_Finishes2"/>
      <sheetName val="Site_Details2"/>
      <sheetName val="Site_Area_Statement2"/>
      <sheetName val="Cashflow_projection2"/>
      <sheetName val="Cash_Flow_Working2"/>
      <sheetName val="Ave_wtd_rates"/>
      <sheetName val="2_civil-RA"/>
      <sheetName val="Concrete_Quants"/>
      <sheetName val="India_F&amp;S_Template"/>
      <sheetName val="Inter_Co_Balances"/>
      <sheetName val="Grouped_TB-2004-05"/>
      <sheetName val="03_BOQ_code"/>
      <sheetName val="More_&amp;_Less_work_record"/>
      <sheetName val="Supply_"/>
      <sheetName val="KQ_Cost_Controlling"/>
      <sheetName val="KQ_Appropriation"/>
      <sheetName val="Detailed_Summary_(5)"/>
      <sheetName val="COVER_FOR_MEMBER"/>
      <sheetName val="Item-_Compact"/>
      <sheetName val="Driveway_Beams"/>
      <sheetName val="1_Civil-RA"/>
      <sheetName val="RAJU_ASSO"/>
      <sheetName val="Name_Range"/>
      <sheetName val="BS_before_PMO"/>
      <sheetName val="13__Steel_-_Ratio"/>
      <sheetName val="Staff_Forecast_spread"/>
      <sheetName val="Budget_By_Month"/>
      <sheetName val="Devco_Cashflow"/>
      <sheetName val="Mand_Spares_BBU_"/>
      <sheetName val="Response_Spectra_(UBC-1997)"/>
      <sheetName val="Response_Spectra_(IS1893-2002)"/>
      <sheetName val="Tools_Rev"/>
      <sheetName val="TB_JUN'11"/>
      <sheetName val="foot-slab_reinft"/>
      <sheetName val="Customize_Your_Invoice"/>
      <sheetName val="d-safe_DELUXE"/>
      <sheetName val="FINANCIAL_(FLR)"/>
      <sheetName val="A_O_R_r1Str"/>
      <sheetName val="A_O_R_r1"/>
      <sheetName val="A_O_R_(2)"/>
      <sheetName val="11_kV_SWGR"/>
      <sheetName val="RCC_Rates"/>
      <sheetName val="fee_rate_summary"/>
      <sheetName val="@RISK_Correlations"/>
      <sheetName val="SP_Break_Up"/>
      <sheetName val="_AnalysisPCC"/>
      <sheetName val="9__Package_split_-_Cost_"/>
      <sheetName val="Finishing_items"/>
      <sheetName val="LABOUR_RATE"/>
      <sheetName val="[saihous_ele_xls]Indirect____22"/>
      <sheetName val="[saihous_ele_xls]Indirect____23"/>
      <sheetName val="[saihous_ele_xls]_saihous_ele15"/>
      <sheetName val="[saihous_ele_xls]Indirect____24"/>
      <sheetName val="[saihous_ele_xls]_saihous_ele16"/>
      <sheetName val="[saihous_ele_xls]_saihous_ele17"/>
      <sheetName val="[saihous_ele_xls]_saihous_ele18"/>
      <sheetName val="[saihous_ele_xls]Indirect____25"/>
      <sheetName val="[saihous_ele_xls]Indirect____26"/>
      <sheetName val="[saihous_ele_xls]Indirect____27"/>
      <sheetName val="[saihous_ele_xls]_saihous_ele19"/>
      <sheetName val="[saihous_ele_xls]_saihous_ele20"/>
      <sheetName val="Switch_V16"/>
      <sheetName val="aug_stat_06_(2)"/>
      <sheetName val="Data_sheet"/>
      <sheetName val="Sheet3_(2)"/>
      <sheetName val="Final_VA"/>
      <sheetName val="(Do_not_delete)"/>
      <sheetName val="Lead_statement"/>
      <sheetName val="Cash_Flow_Input_Data_ISC"/>
      <sheetName val="Column_(P1_to_P2)"/>
      <sheetName val="CABLES__"/>
      <sheetName val="Cable_Schedule"/>
      <sheetName val="_saihous_ele_xls_Indirect_____2"/>
      <sheetName val="_saihous_ele_xls_Indirect_____3"/>
      <sheetName val="_saihous_ele_xls_Indirect_____4"/>
      <sheetName val="_saihous_ele_xls__saihous_ele_2"/>
      <sheetName val="_saihous_ele_xls__saihous_ele_3"/>
      <sheetName val="_saihous_ele_xls_Indirect_____5"/>
      <sheetName val="_saihous_ele_xls_Indirect_____6"/>
      <sheetName val="_saihous_ele_xls_Indirect_____7"/>
      <sheetName val="_saihous_ele_xls__saihous_ele_4"/>
      <sheetName val="int__pla_"/>
      <sheetName val="Internal_Plaster-FTP-Block_D4"/>
      <sheetName val="Reference_Information"/>
      <sheetName val="Employee_List"/>
      <sheetName val="Sales_Office"/>
      <sheetName val="LAYING_PR"/>
      <sheetName val="Safty_appli"/>
      <sheetName val="_trans_works_1314"/>
      <sheetName val="Realign,_Bypass,_Rec"/>
      <sheetName val="FWD_DATA"/>
      <sheetName val="Normalized_Readings"/>
      <sheetName val="Pavement_Details"/>
      <sheetName val="Abutment_"/>
      <sheetName val="[saihous_ele_xls]Indirect____28"/>
      <sheetName val="[saihous_ele_xls]Indirect____29"/>
      <sheetName val="design_sheet"/>
      <sheetName val="[saihous_ele_xls]Indirect____30"/>
      <sheetName val="[saihous_ele_xls]Indirect____31"/>
      <sheetName val="[saihous_ele_xls]Indirect____32"/>
      <sheetName val="[saihous_ele_xls]Indirect____33"/>
      <sheetName val="[saihous_ele_xls]Indirect____34"/>
      <sheetName val="[saihous_ele_xls]Indirect____35"/>
      <sheetName val="[saihous_ele_xls][saihous_ele_x"/>
      <sheetName val="Form_5_0"/>
      <sheetName val="Footing_"/>
      <sheetName val="Roof__PT_beams_"/>
      <sheetName val="Price_Comparison"/>
      <sheetName val="BOQ_(_Only_Ground_floor_)_"/>
      <sheetName val="Combined_Results_"/>
      <sheetName val="Budget_CF_-_Overall"/>
      <sheetName val="Centaurus-_Consultacny"/>
      <sheetName val="Qty_take-off_IFCplans_"/>
      <sheetName val="Cable_Specifications"/>
      <sheetName val="Detail_Top_Sheet"/>
      <sheetName val="_BC-220"/>
      <sheetName val="abst-of_-cost"/>
      <sheetName val="Beam_Details"/>
      <sheetName val="Rate_analysis_civil"/>
      <sheetName val="BOQ_"/>
      <sheetName val="Summary_year_Plan"/>
      <sheetName val="Price_Sheet"/>
      <sheetName val="Mobile Micro "/>
      <sheetName val="bridge data by 3dot"/>
      <sheetName val="[saihous.ele.xls]Indirect☂꨸砀⪳栚ᶨ"/>
      <sheetName val="3"/>
      <sheetName val="data existing_do not delete"/>
      <sheetName val="Specification"/>
      <sheetName val="Abs"/>
      <sheetName val="Class IV Qtr. Ele"/>
      <sheetName val="GROUND FLOOR"/>
      <sheetName val="mlead"/>
      <sheetName val="RMR"/>
      <sheetName val="CYLA BFLA"/>
      <sheetName val="Ignore"/>
      <sheetName val="statistic"/>
      <sheetName val="IDCCALHYD_GOO"/>
      <sheetName val="Resumen"/>
      <sheetName val="Cade voute"/>
      <sheetName val="Récap"/>
      <sheetName val="[saihous.ele.xls]_saihous_el_10"/>
      <sheetName val="[saihous.ele.xls]_saihous_el_11"/>
      <sheetName val="Micro"/>
      <sheetName val="Scaff-Rose"/>
      <sheetName val="basic rate"/>
      <sheetName val="recap horas"/>
      <sheetName val="MRATES"/>
      <sheetName val="MRoad data"/>
      <sheetName val="m"/>
      <sheetName val="DATA-BASE"/>
      <sheetName val="DATA-ABSTRACT"/>
      <sheetName val="定额"/>
      <sheetName val="TB"/>
      <sheetName val="ABS 2125 (2)"/>
      <sheetName val="LBD 3978"/>
      <sheetName val="Steel 3979"/>
      <sheetName val="Megh hostel Steel Abstract "/>
      <sheetName val="Foundation Steel"/>
      <sheetName val="Foundation to Ground Floor Roof"/>
      <sheetName val="Qty 3980"/>
      <sheetName val="ABS 2125"/>
      <sheetName val="Bill Copy"/>
      <sheetName val="Detail MB Face Sheet "/>
      <sheetName val="Steel MB Face Sheet "/>
      <sheetName val="Qty ABS  Face Sheet "/>
      <sheetName val="ABS MB Face Sheet"/>
      <sheetName val="Plant &amp;  Machinery"/>
      <sheetName val="HPCL_Vizag"/>
      <sheetName val="_saihous.ele.xls_Indirect퀀《혂൧_x0001__"/>
      <sheetName val="_saihous.ele.xls_Indirect_x0005__⽼؃ᅜ"/>
      <sheetName val="BEAM INPUT"/>
      <sheetName val="BEAM SCHEDULE"/>
      <sheetName val="A-1st FLOOR x 1 No."/>
      <sheetName val="EA Sheet"/>
      <sheetName val="1c.Parameter"/>
      <sheetName val="UK"/>
      <sheetName val="Tender Summary"/>
      <sheetName val="Project Budget Worksheet"/>
      <sheetName val="13-septic"/>
      <sheetName val="7-ug"/>
      <sheetName val="18-misc"/>
      <sheetName val="5-pipe"/>
      <sheetName val="Boq - Flats"/>
      <sheetName val="beam-reinft-machine_ro45"/>
      <sheetName val="Break Dw"/>
      <sheetName val="Actuals_by_Job"/>
      <sheetName val="Outlook"/>
      <sheetName val="_saihous.ele.xls__saihous_ele_5"/>
      <sheetName val="_saihous.ele.xls__saihous_ele_6"/>
      <sheetName val="_saihous.ele.xls__saihous_ele_9"/>
      <sheetName val="_saihous.ele.xls_Indirect_____8"/>
      <sheetName val="_saihous.ele.xls_Indirect_____9"/>
      <sheetName val="_saihous.ele.xls_Indirect____10"/>
      <sheetName val="_saihous.ele.xls__saihous_ele_7"/>
      <sheetName val="_saihous.ele.xls__saihous_ele_8"/>
      <sheetName val="_saihous_ele_xls__saihous_ele10"/>
      <sheetName val="_saihous_ele_xls__saihous_ele11"/>
      <sheetName val="_saihous_ele_xls__saihous_ele12"/>
      <sheetName val="Bill"/>
      <sheetName val="Staff_Acco_152"/>
      <sheetName val="Tel__76"/>
      <sheetName val="Ext_light76"/>
      <sheetName val="Staff_Acco_153"/>
      <sheetName val="4_Annex_1_Basic_rate76"/>
      <sheetName val="DETAILED__BOQ76"/>
      <sheetName val="Detail_In_Door_Stad76"/>
      <sheetName val="Project_Details__76"/>
      <sheetName val="RCC,Ret__Wall76"/>
      <sheetName val="Load_Details(B2)76"/>
      <sheetName val="TBAL9697_-group_wise__sdpl76"/>
      <sheetName val="Legal_Risk_Analysis76"/>
      <sheetName val="scurve_calc_(2)76"/>
      <sheetName val="Detail_P&amp;L76"/>
      <sheetName val="Assumption_Sheet76"/>
      <sheetName val="Cable_data76"/>
      <sheetName val="PRECAST_lightconc-II76"/>
      <sheetName val="APPENDIX_B-176"/>
      <sheetName val="Bill_3_176"/>
      <sheetName val="SCHEDULE_OF_RATES76"/>
      <sheetName val="4-Int-_ele(RA)75"/>
      <sheetName val="Material_75"/>
      <sheetName val="SPT_vs_PHI75"/>
      <sheetName val="Civil_Works75"/>
      <sheetName val="Bill_3_-_Site_Works75"/>
      <sheetName val="GR_slab-reinft75"/>
      <sheetName val="Fill_this_out_first___75"/>
      <sheetName val="INDIGINEOUS_ITEMS_75"/>
      <sheetName val="Rate_Analysis75"/>
      <sheetName val="Boq_Block_A75"/>
      <sheetName val="beam-reinft-IIInd_floor61"/>
      <sheetName val="Bed_Class74"/>
      <sheetName val="SCHEDULE_(3)75"/>
      <sheetName val="schedule_nos75"/>
      <sheetName val="BLOCK-A_(MEA_SHEET)75"/>
      <sheetName val="IO_List75"/>
      <sheetName val="Pipe_Supports75"/>
      <sheetName val="BOQ_(2)75"/>
      <sheetName val="Box-_Girder75"/>
      <sheetName val="DLC_lookups75"/>
      <sheetName val="Gen_Info75"/>
      <sheetName val="Indirect_expenses75"/>
      <sheetName val="Quote_Sheet75"/>
      <sheetName val="labour_coeff75"/>
      <sheetName val="Works_-_Quote_Sheet75"/>
      <sheetName val="Cost_Any_75"/>
      <sheetName val="LIST_OF_MAKES75"/>
      <sheetName val="Sqn_Abs_G_6__75"/>
      <sheetName val="WO_Abs__G_2__6_DUs75"/>
      <sheetName val="Air_Abs_G_6__23_DUs75"/>
      <sheetName val="Lease_rents75"/>
      <sheetName val="Basement_Budget75"/>
      <sheetName val="SITE_OVERHEADS75"/>
      <sheetName val="Asia_Revised_10-1-0775"/>
      <sheetName val="All_Capital_Plan_P+L_10-1-0775"/>
      <sheetName val="CP08_(2)75"/>
      <sheetName val="Planning_File_10-1-0775"/>
      <sheetName val="Break_up_Sheet75"/>
      <sheetName val="Detail_1A75"/>
      <sheetName val="E_&amp;_R75"/>
      <sheetName val="SPILL_OVER75"/>
      <sheetName val="Pile_cap74"/>
      <sheetName val="DTF_Summary74"/>
      <sheetName val="UNP-NCW_74"/>
      <sheetName val="Mat_Cost75"/>
      <sheetName val="GF_Columns74"/>
      <sheetName val="beam-reinft-machine_rm61"/>
      <sheetName val="Form_674"/>
      <sheetName val="BOQ_Direct_selling_cost74"/>
      <sheetName val="Intro_74"/>
      <sheetName val="MASTER_RATE_ANALYSIS74"/>
      <sheetName val="specification_options74"/>
      <sheetName val="key_dates74"/>
      <sheetName val="Elite_1_-_MBCL74"/>
      <sheetName val="Cost_summary74"/>
      <sheetName val="Contract_BOQ61"/>
      <sheetName val="T1_WO61"/>
      <sheetName val="A_O_R_74"/>
      <sheetName val="Direct_cost_shed_A-2_74"/>
      <sheetName val="_Resource_list74"/>
      <sheetName val="THANE_SITE74"/>
      <sheetName val="BOQ_Distribution74"/>
      <sheetName val="FF_Inst_RA_08_Inst_0361"/>
      <sheetName val="M_R_List_(2)74"/>
      <sheetName val="Balance_Sheet_74"/>
      <sheetName val="Basic_Rates61"/>
      <sheetName val="Tong_hop_DT_XDCT10"/>
      <sheetName val="Stress_Calculation11"/>
      <sheetName val="Ring_Details11"/>
      <sheetName val="DATA_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IT-Fri_Base10"/>
      <sheetName val="Rate_Ana10"/>
      <sheetName val="Cut_&amp;_Sew10"/>
      <sheetName val="Detailed_Summary_(4)10"/>
      <sheetName val="boq_actual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Master_Data11"/>
      <sheetName val="Distribution_-_Qty_&amp;_Amount11"/>
      <sheetName val="Progress_Curve6"/>
      <sheetName val="Podium_Areas10"/>
      <sheetName val="Overall_Summary10"/>
      <sheetName val="Summary_CFA_total_-_CP1_&amp;_CP210"/>
      <sheetName val="labour_rates6"/>
      <sheetName val="Sweeper_Machine11"/>
      <sheetName val="HP(9_200)11"/>
      <sheetName val="Name_List10"/>
      <sheetName val="Pier_calculation11"/>
      <sheetName val="_saihous_ele_xls_Indirect쌳ᎈ駜10"/>
      <sheetName val="33_kV-Eqpt_fdn_10"/>
      <sheetName val="BOQ_LT10"/>
      <sheetName val="Beam-design_exp10"/>
      <sheetName val="A301_Kalk10"/>
      <sheetName val="Schlüss_Inh-EF10"/>
      <sheetName val="DATA_PILE_RT1_10"/>
      <sheetName val="DATA_PILE__SM10"/>
      <sheetName val="Pacakges_split10"/>
      <sheetName val="_saihous_ele_xls_Indirect_x0011"/>
      <sheetName val="_saihous_ele_xls_Indirect퀀《혂൧10"/>
      <sheetName val="Labour_before_Escalation_10"/>
      <sheetName val="Material_List10"/>
      <sheetName val="Total_delivered_cost_calc_10"/>
      <sheetName val="Format_-_410"/>
      <sheetName val="BP-Other_strs10"/>
      <sheetName val="Raw_material10"/>
      <sheetName val="LV_Cable_sizing10"/>
      <sheetName val="Fee_Recap6"/>
      <sheetName val="Supply_3"/>
      <sheetName val="KQ_Cost_Controlling3"/>
      <sheetName val="KQ_Appropriation3"/>
      <sheetName val="@RISK_Correlations3"/>
      <sheetName val="Tong_hop_DT_XDCT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IT-Fri_Base9"/>
      <sheetName val="Rate_Ana9"/>
      <sheetName val="Cut_&amp;_Sew9"/>
      <sheetName val="boq_actual9"/>
      <sheetName val="Break_Up_(bc)9"/>
      <sheetName val="Break_Up_(bc1)9"/>
      <sheetName val="Break_Up_(bc2)9"/>
      <sheetName val="WORK_TABLE9"/>
      <sheetName val="LEVEL_SHEET9"/>
      <sheetName val="SUMMARY_-_PART-I-BUILDING9"/>
      <sheetName val="Master_Data10"/>
      <sheetName val="Distribution_-_Qty_&amp;_Amount10"/>
      <sheetName val="Progress_Curve5"/>
      <sheetName val="Podium_Areas9"/>
      <sheetName val="Overall_Summary9"/>
      <sheetName val="Summary_CFA_total_-_CP1_&amp;_CP29"/>
      <sheetName val="labour_rates5"/>
      <sheetName val="Sweeper_Machine10"/>
      <sheetName val="HP(9_200)10"/>
      <sheetName val="Name_List9"/>
      <sheetName val="Pier_calculation10"/>
      <sheetName val="_saihous_ele_xls_Indirect쌳ᎈ駜_9"/>
      <sheetName val="33_kV-Eqpt_fdn_9"/>
      <sheetName val="BOQ_LT9"/>
      <sheetName val="DATA_PILE_RT1_9"/>
      <sheetName val="DATA_PILE__SM9"/>
      <sheetName val="Pacakges_split9"/>
      <sheetName val="_saihous_ele_xls_Indirect_x0010"/>
      <sheetName val="_saihous_ele_xls_Indirect퀀《혂൧_9"/>
      <sheetName val="Labour_before_Escalation_9"/>
      <sheetName val="Material_List9"/>
      <sheetName val="Total_delivered_cost_calc_9"/>
      <sheetName val="Format_-_49"/>
      <sheetName val="BP-Other_strs9"/>
      <sheetName val="Raw_material9"/>
      <sheetName val="LV_Cable_sizing9"/>
      <sheetName val="Fee_Recap5"/>
      <sheetName val="Variables"/>
      <sheetName val="LABOUR SALARY "/>
      <sheetName val="nglrpt042964857"/>
      <sheetName val="Rein. Steel"/>
      <sheetName val="Blockwork"/>
      <sheetName val="IDC-Pl Pro PCC"/>
      <sheetName val="IDC-Brick Bat"/>
      <sheetName val="IDC-Roofing"/>
      <sheetName val="CMB-Roof Wall Col"/>
      <sheetName val="CMB-RF Beam"/>
      <sheetName val="CMB-Brick Bat"/>
      <sheetName val="PP-Brick Bat"/>
      <sheetName val="HVAC Pl Pro"/>
      <sheetName val="Exc. Deduction"/>
      <sheetName val="IDC-Pl Pro-ATT"/>
      <sheetName val="직접비_Origin(315,430)"/>
      <sheetName val="acevsSp (ABC)"/>
      <sheetName val="Capital Structure"/>
      <sheetName val="Story Drift-Part 2"/>
      <sheetName val="Deviation"/>
      <sheetName val="activit-graph  "/>
      <sheetName val="BOQ HT"/>
      <sheetName val="RAFT"/>
      <sheetName val="feasi"/>
      <sheetName val="UH BUILD UP PLAN-2"/>
      <sheetName val="Ann I"/>
      <sheetName val="Column Detail123"/>
      <sheetName val="Column Detail"/>
      <sheetName val="NN"/>
      <sheetName val="APPENDIX 4.1a"/>
      <sheetName val="1st -vpd"/>
      <sheetName val="Model"/>
      <sheetName val="CONSTRUCTION COMPONENT"/>
      <sheetName val="Input-Function"/>
      <sheetName val="Food"/>
      <sheetName val="calculation sheet"/>
      <sheetName val="요약배부"/>
      <sheetName val="TOE OF EMBANKENT"/>
      <sheetName val="TOE_OF_EMBANKENT"/>
      <sheetName val="LANGUAGE"/>
      <sheetName val="PART_DISCOUNT"/>
      <sheetName val="_saihous_ele_xls_Indirect퀀《혂൧_"/>
      <sheetName val="_saihous_ele_xls_Indirect_⽼؃ᅜ"/>
      <sheetName val="_saihous_ele_xls_Indirect쌳ᎈ駜11"/>
      <sheetName val="_saihous_ele_xls_Indirect쌳ᎈ駜12"/>
      <sheetName val="_saihous.ele.xls_Indirect____11"/>
      <sheetName val="_saihous.ele.xls_Indirect____12"/>
      <sheetName val="_saihous.ele.xls_Indirect____13"/>
      <sheetName val="_saihous.ele.xls_Indirect____14"/>
      <sheetName val="_saihous.ele.xls_Indirect____15"/>
      <sheetName val="_saihous.ele.xls_Indirect____16"/>
      <sheetName val="_saihous.ele.xls_Indirect____17"/>
      <sheetName val="_saihous.ele.xls_Indirect____18"/>
      <sheetName val="_saihous_ele_xls_Indirect____19"/>
      <sheetName val="_saihous_ele_xls_Indirect____20"/>
      <sheetName val="_saihous_ele_xls_Indirect____21"/>
      <sheetName val="_saihous_ele_xls__saihous_ele13"/>
      <sheetName val="_saihous_ele_xls__saihous_ele14"/>
      <sheetName val="_saihous_ele_xls_Indirect____22"/>
      <sheetName val="_saihous_ele_xls_Indirect____23"/>
      <sheetName val="_saihous_ele_xls_Indirect____24"/>
      <sheetName val="_saihous_ele_xls__saihous_ele15"/>
      <sheetName val="_saihous_ele_xls__saihous_ele16"/>
      <sheetName val="_saihous_ele_xls_Indirect____31"/>
      <sheetName val="_saihous_ele_xls_Indirect____32"/>
      <sheetName val="_saihous_ele_xls_Indirect____33"/>
      <sheetName val="_saihous_ele_xls__saihous_ele21"/>
      <sheetName val="_saihous_ele_xls__saihous_ele22"/>
      <sheetName val="_saihous_ele_xls_Indirect____25"/>
      <sheetName val="_saihous_ele_xls_Indirect____26"/>
      <sheetName val="_saihous_ele_xls_Indirect____27"/>
      <sheetName val="_saihous_ele_xls__saihous_ele17"/>
      <sheetName val="_saihous_ele_xls__saihous_ele18"/>
      <sheetName val="_saihous_ele_xls_Indirect____28"/>
      <sheetName val="_saihous_ele_xls_Indirect____29"/>
      <sheetName val="_saihous_ele_xls_Indirect____30"/>
      <sheetName val="_saihous_ele_xls__saihous_ele19"/>
      <sheetName val="_saihous_ele_xls__saihous_ele20"/>
      <sheetName val="_saihous.ele.xls_Indirect_x0005_"/>
      <sheetName val="_saihous.ele.xls_Indirect_x0005__xdfa0_."/>
      <sheetName val="_saihous.ele.xls_Indirect_x0005__xdb20__x001f_"/>
      <sheetName val="_saihous.ele.xls_Indirect_x0005_�."/>
      <sheetName val="3BPA00132-5-3 W plan HVPNL"/>
      <sheetName val="sept-plan"/>
      <sheetName val="DetEst"/>
      <sheetName val="Revenue Base"/>
      <sheetName val="civil-work"/>
      <sheetName val="Found 150 kv w pile"/>
      <sheetName val="Found 500 w pile"/>
      <sheetName val="basic-price"/>
      <sheetName val="Equipment"/>
      <sheetName val="Labor &amp; SUB"/>
      <sheetName val="Attach-3 (QR)"/>
    </sheetNames>
    <sheetDataSet>
      <sheetData sheetId="0">
        <row r="1">
          <cell r="B1" t="str">
            <v>220 kV SUB-STATION</v>
          </cell>
        </row>
      </sheetData>
      <sheetData sheetId="1">
        <row r="1">
          <cell r="B1" t="str">
            <v>220 kV SUB-STATION</v>
          </cell>
        </row>
      </sheetData>
      <sheetData sheetId="2">
        <row r="1">
          <cell r="B1" t="str">
            <v>220 kV SUB-STATION</v>
          </cell>
        </row>
      </sheetData>
      <sheetData sheetId="3">
        <row r="1">
          <cell r="B1" t="str">
            <v>220 kV SUB-STATION</v>
          </cell>
        </row>
      </sheetData>
      <sheetData sheetId="4">
        <row r="1">
          <cell r="B1" t="str">
            <v>220 kV SUB-STATION</v>
          </cell>
        </row>
      </sheetData>
      <sheetData sheetId="5">
        <row r="1">
          <cell r="B1" t="str">
            <v>220 kV SUB-STATION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>
        <row r="1">
          <cell r="B1" t="str">
            <v>220 kV SUB-STATION</v>
          </cell>
        </row>
      </sheetData>
      <sheetData sheetId="451">
        <row r="1">
          <cell r="B1" t="str">
            <v>220 kV SUB-STATION</v>
          </cell>
        </row>
      </sheetData>
      <sheetData sheetId="452">
        <row r="1">
          <cell r="B1" t="str">
            <v>220 kV SUB-STATION</v>
          </cell>
        </row>
      </sheetData>
      <sheetData sheetId="453">
        <row r="1">
          <cell r="B1" t="str">
            <v>220 kV SUB-STATION</v>
          </cell>
        </row>
      </sheetData>
      <sheetData sheetId="454">
        <row r="1">
          <cell r="B1" t="str">
            <v>220 kV SUB-STATION</v>
          </cell>
        </row>
      </sheetData>
      <sheetData sheetId="455">
        <row r="1">
          <cell r="B1" t="str">
            <v>220 kV SUB-STATION</v>
          </cell>
        </row>
      </sheetData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 refreshError="1"/>
      <sheetData sheetId="536" refreshError="1"/>
      <sheetData sheetId="537">
        <row r="1">
          <cell r="B1" t="str">
            <v>220 kV SUB-STATION</v>
          </cell>
        </row>
      </sheetData>
      <sheetData sheetId="538" refreshError="1"/>
      <sheetData sheetId="539">
        <row r="1">
          <cell r="B1" t="str">
            <v>220 kV SUB-STATION</v>
          </cell>
        </row>
      </sheetData>
      <sheetData sheetId="540" refreshError="1"/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>
        <row r="1">
          <cell r="B1" t="str">
            <v>220 kV SUB-STATION</v>
          </cell>
        </row>
      </sheetData>
      <sheetData sheetId="547" refreshError="1"/>
      <sheetData sheetId="548" refreshError="1"/>
      <sheetData sheetId="549" refreshError="1"/>
      <sheetData sheetId="550" refreshError="1"/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>
        <row r="1">
          <cell r="B1" t="str">
            <v>220 kV SUB-STATION</v>
          </cell>
        </row>
      </sheetData>
      <sheetData sheetId="677">
        <row r="1">
          <cell r="B1" t="str">
            <v>220 kV SUB-STATION</v>
          </cell>
        </row>
      </sheetData>
      <sheetData sheetId="678">
        <row r="1">
          <cell r="B1" t="str">
            <v>220 kV SUB-STATION</v>
          </cell>
        </row>
      </sheetData>
      <sheetData sheetId="679">
        <row r="1">
          <cell r="B1" t="str">
            <v>220 kV SUB-STATION</v>
          </cell>
        </row>
      </sheetData>
      <sheetData sheetId="680">
        <row r="1">
          <cell r="B1" t="str">
            <v>220 kV SUB-STATION</v>
          </cell>
        </row>
      </sheetData>
      <sheetData sheetId="681">
        <row r="1">
          <cell r="B1" t="str">
            <v>220 kV SUB-STATION</v>
          </cell>
        </row>
      </sheetData>
      <sheetData sheetId="682">
        <row r="1">
          <cell r="B1" t="str">
            <v>220 kV SUB-STATION</v>
          </cell>
        </row>
      </sheetData>
      <sheetData sheetId="683">
        <row r="1">
          <cell r="B1" t="str">
            <v>220 kV SUB-STATION</v>
          </cell>
        </row>
      </sheetData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1">
          <cell r="B1" t="str">
            <v>220 kV SUB-STATION</v>
          </cell>
        </row>
      </sheetData>
      <sheetData sheetId="712" refreshError="1"/>
      <sheetData sheetId="713">
        <row r="1">
          <cell r="B1" t="str">
            <v>220 kV SUB-STATION</v>
          </cell>
        </row>
      </sheetData>
      <sheetData sheetId="714">
        <row r="1">
          <cell r="B1" t="str">
            <v>220 kV SUB-STATION</v>
          </cell>
        </row>
      </sheetData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>
        <row r="1">
          <cell r="B1" t="str">
            <v>220 kV SUB-STATION</v>
          </cell>
        </row>
      </sheetData>
      <sheetData sheetId="868">
        <row r="1">
          <cell r="B1" t="str">
            <v>220 kV SUB-STATION</v>
          </cell>
        </row>
      </sheetData>
      <sheetData sheetId="869">
        <row r="1">
          <cell r="B1" t="str">
            <v>220 kV SUB-STATION</v>
          </cell>
        </row>
      </sheetData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">
          <cell r="B1" t="str">
            <v>220 kV SUB-STATION</v>
          </cell>
        </row>
      </sheetData>
      <sheetData sheetId="949">
        <row r="1">
          <cell r="B1" t="str">
            <v>220 kV SUB-STATION</v>
          </cell>
        </row>
      </sheetData>
      <sheetData sheetId="950">
        <row r="1">
          <cell r="B1" t="str">
            <v>220 kV SUB-STATION</v>
          </cell>
        </row>
      </sheetData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>
        <row r="1">
          <cell r="B1" t="str">
            <v>220 kV SUB-STATION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>
        <row r="1">
          <cell r="B1" t="str">
            <v>220 kV SUB-STATION</v>
          </cell>
        </row>
      </sheetData>
      <sheetData sheetId="999">
        <row r="1">
          <cell r="B1" t="str">
            <v>220 kV SUB-STATION</v>
          </cell>
        </row>
      </sheetData>
      <sheetData sheetId="1000">
        <row r="1">
          <cell r="B1" t="str">
            <v>220 kV SUB-STATION</v>
          </cell>
        </row>
      </sheetData>
      <sheetData sheetId="1001">
        <row r="1">
          <cell r="B1" t="str">
            <v>220 kV SUB-STATION</v>
          </cell>
        </row>
      </sheetData>
      <sheetData sheetId="1002">
        <row r="1">
          <cell r="B1" t="str">
            <v>220 kV SUB-STATION</v>
          </cell>
        </row>
      </sheetData>
      <sheetData sheetId="1003">
        <row r="1">
          <cell r="B1" t="str">
            <v>220 kV SUB-STATION</v>
          </cell>
        </row>
      </sheetData>
      <sheetData sheetId="1004">
        <row r="1">
          <cell r="B1" t="str">
            <v>220 kV SUB-STATION</v>
          </cell>
        </row>
      </sheetData>
      <sheetData sheetId="1005">
        <row r="1">
          <cell r="B1" t="str">
            <v>220 kV SUB-STATION</v>
          </cell>
        </row>
      </sheetData>
      <sheetData sheetId="1006">
        <row r="1">
          <cell r="B1" t="str">
            <v>220 kV SUB-STATION</v>
          </cell>
        </row>
      </sheetData>
      <sheetData sheetId="1007">
        <row r="1">
          <cell r="B1" t="str">
            <v>220 kV SUB-STATION</v>
          </cell>
        </row>
      </sheetData>
      <sheetData sheetId="1008">
        <row r="1">
          <cell r="B1" t="str">
            <v>220 kV SUB-STATION</v>
          </cell>
        </row>
      </sheetData>
      <sheetData sheetId="1009">
        <row r="1">
          <cell r="B1" t="str">
            <v>220 kV SUB-STATION</v>
          </cell>
        </row>
      </sheetData>
      <sheetData sheetId="1010">
        <row r="1">
          <cell r="B1" t="str">
            <v>220 kV SUB-STATION</v>
          </cell>
        </row>
      </sheetData>
      <sheetData sheetId="1011">
        <row r="1">
          <cell r="B1" t="str">
            <v>220 kV SUB-STATION</v>
          </cell>
        </row>
      </sheetData>
      <sheetData sheetId="1012">
        <row r="1">
          <cell r="B1" t="str">
            <v>220 kV SUB-STATION</v>
          </cell>
        </row>
      </sheetData>
      <sheetData sheetId="1013">
        <row r="1">
          <cell r="B1" t="str">
            <v>220 kV SUB-STATION</v>
          </cell>
        </row>
      </sheetData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>
        <row r="1">
          <cell r="B1" t="str">
            <v>220 kV SUB-STATION</v>
          </cell>
        </row>
      </sheetData>
      <sheetData sheetId="1039">
        <row r="1">
          <cell r="B1" t="str">
            <v>220 kV SUB-STATION</v>
          </cell>
        </row>
      </sheetData>
      <sheetData sheetId="1040">
        <row r="1">
          <cell r="B1" t="str">
            <v>220 kV SUB-STATION</v>
          </cell>
        </row>
      </sheetData>
      <sheetData sheetId="1041">
        <row r="1">
          <cell r="B1" t="str">
            <v>220 kV SUB-STATION</v>
          </cell>
        </row>
      </sheetData>
      <sheetData sheetId="1042">
        <row r="1">
          <cell r="B1" t="str">
            <v>220 kV SUB-STATION</v>
          </cell>
        </row>
      </sheetData>
      <sheetData sheetId="1043">
        <row r="1">
          <cell r="B1" t="str">
            <v>220 kV SUB-STATION</v>
          </cell>
        </row>
      </sheetData>
      <sheetData sheetId="1044">
        <row r="1">
          <cell r="B1" t="str">
            <v>220 kV SUB-STATION</v>
          </cell>
        </row>
      </sheetData>
      <sheetData sheetId="1045">
        <row r="1">
          <cell r="B1" t="str">
            <v>220 kV SUB-STATION</v>
          </cell>
        </row>
      </sheetData>
      <sheetData sheetId="1046">
        <row r="1">
          <cell r="B1" t="str">
            <v>220 kV SUB-STATION</v>
          </cell>
        </row>
      </sheetData>
      <sheetData sheetId="1047">
        <row r="1">
          <cell r="B1" t="str">
            <v>220 kV SUB-STATION</v>
          </cell>
        </row>
      </sheetData>
      <sheetData sheetId="1048">
        <row r="1">
          <cell r="B1" t="str">
            <v>220 kV SUB-STATION</v>
          </cell>
        </row>
      </sheetData>
      <sheetData sheetId="1049">
        <row r="1">
          <cell r="B1" t="str">
            <v>220 kV SUB-STATION</v>
          </cell>
        </row>
      </sheetData>
      <sheetData sheetId="1050">
        <row r="1">
          <cell r="B1" t="str">
            <v>220 kV SUB-STATION</v>
          </cell>
        </row>
      </sheetData>
      <sheetData sheetId="1051">
        <row r="1">
          <cell r="B1" t="str">
            <v>220 kV SUB-STATION</v>
          </cell>
        </row>
      </sheetData>
      <sheetData sheetId="1052">
        <row r="1">
          <cell r="B1" t="str">
            <v>220 kV SUB-STATION</v>
          </cell>
        </row>
      </sheetData>
      <sheetData sheetId="1053">
        <row r="1">
          <cell r="B1" t="str">
            <v>220 kV SUB-STATION</v>
          </cell>
        </row>
      </sheetData>
      <sheetData sheetId="1054">
        <row r="1">
          <cell r="B1" t="str">
            <v>220 kV SUB-STATION</v>
          </cell>
        </row>
      </sheetData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>
        <row r="1">
          <cell r="B1" t="str">
            <v>220 kV SUB-STATION</v>
          </cell>
        </row>
      </sheetData>
      <sheetData sheetId="1170">
        <row r="1">
          <cell r="B1" t="str">
            <v>220 kV SUB-STATION</v>
          </cell>
        </row>
      </sheetData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/>
      <sheetData sheetId="1311" refreshError="1"/>
      <sheetData sheetId="1312"/>
      <sheetData sheetId="1313" refreshError="1"/>
      <sheetData sheetId="1314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>
        <row r="1">
          <cell r="B1" t="str">
            <v>220 kV SUB-STATION</v>
          </cell>
        </row>
      </sheetData>
      <sheetData sheetId="1403">
        <row r="1">
          <cell r="B1" t="str">
            <v>220 kV SUB-STATION</v>
          </cell>
        </row>
      </sheetData>
      <sheetData sheetId="1404">
        <row r="1">
          <cell r="B1" t="str">
            <v>220 kV SUB-STATION</v>
          </cell>
        </row>
      </sheetData>
      <sheetData sheetId="1405">
        <row r="1">
          <cell r="B1" t="str">
            <v>220 kV SUB-STATION</v>
          </cell>
        </row>
      </sheetData>
      <sheetData sheetId="1406">
        <row r="1">
          <cell r="B1" t="str">
            <v>220 kV SUB-STATION</v>
          </cell>
        </row>
      </sheetData>
      <sheetData sheetId="1407">
        <row r="1">
          <cell r="B1" t="str">
            <v>220 kV SUB-STATION</v>
          </cell>
        </row>
      </sheetData>
      <sheetData sheetId="1408">
        <row r="1">
          <cell r="B1" t="str">
            <v>220 kV SUB-STATION</v>
          </cell>
        </row>
      </sheetData>
      <sheetData sheetId="1409">
        <row r="1">
          <cell r="B1" t="str">
            <v>220 kV SUB-STATION</v>
          </cell>
        </row>
      </sheetData>
      <sheetData sheetId="1410">
        <row r="1">
          <cell r="B1" t="str">
            <v>220 kV SUB-STATION</v>
          </cell>
        </row>
      </sheetData>
      <sheetData sheetId="1411">
        <row r="1">
          <cell r="B1" t="str">
            <v>220 kV SUB-STATION</v>
          </cell>
        </row>
      </sheetData>
      <sheetData sheetId="1412">
        <row r="1">
          <cell r="B1" t="str">
            <v>220 kV SUB-STATION</v>
          </cell>
        </row>
      </sheetData>
      <sheetData sheetId="1413">
        <row r="1">
          <cell r="B1" t="str">
            <v>220 kV SUB-STATION</v>
          </cell>
        </row>
      </sheetData>
      <sheetData sheetId="1414">
        <row r="1">
          <cell r="B1" t="str">
            <v>220 kV SUB-STATION</v>
          </cell>
        </row>
      </sheetData>
      <sheetData sheetId="1415">
        <row r="1">
          <cell r="B1" t="str">
            <v>220 kV SUB-STATION</v>
          </cell>
        </row>
      </sheetData>
      <sheetData sheetId="1416">
        <row r="1">
          <cell r="B1" t="str">
            <v>220 kV SUB-STATION</v>
          </cell>
        </row>
      </sheetData>
      <sheetData sheetId="1417">
        <row r="1">
          <cell r="B1" t="str">
            <v>220 kV SUB-STATION</v>
          </cell>
        </row>
      </sheetData>
      <sheetData sheetId="1418">
        <row r="1">
          <cell r="B1" t="str">
            <v>220 kV SUB-STATION</v>
          </cell>
        </row>
      </sheetData>
      <sheetData sheetId="1419">
        <row r="1">
          <cell r="B1" t="str">
            <v>220 kV SUB-STATION</v>
          </cell>
        </row>
      </sheetData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>
        <row r="1">
          <cell r="B1" t="str">
            <v>220 kV SUB-STATION</v>
          </cell>
        </row>
      </sheetData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>
        <row r="1">
          <cell r="B1" t="str">
            <v>220 kV SUB-STATION</v>
          </cell>
        </row>
      </sheetData>
      <sheetData sheetId="1599">
        <row r="1">
          <cell r="B1" t="str">
            <v>220 kV SUB-STATION</v>
          </cell>
        </row>
      </sheetData>
      <sheetData sheetId="1600">
        <row r="1">
          <cell r="B1" t="str">
            <v>220 kV SUB-STATION</v>
          </cell>
        </row>
      </sheetData>
      <sheetData sheetId="1601">
        <row r="1">
          <cell r="B1" t="str">
            <v>220 kV SUB-STATION</v>
          </cell>
        </row>
      </sheetData>
      <sheetData sheetId="1602">
        <row r="1">
          <cell r="B1" t="str">
            <v>220 kV SUB-STATION</v>
          </cell>
        </row>
      </sheetData>
      <sheetData sheetId="1603">
        <row r="1">
          <cell r="B1" t="str">
            <v>220 kV SUB-STATION</v>
          </cell>
        </row>
      </sheetData>
      <sheetData sheetId="1604">
        <row r="1">
          <cell r="B1" t="str">
            <v>220 kV SUB-STATION</v>
          </cell>
        </row>
      </sheetData>
      <sheetData sheetId="1605">
        <row r="1">
          <cell r="B1" t="str">
            <v>220 kV SUB-STATION</v>
          </cell>
        </row>
      </sheetData>
      <sheetData sheetId="1606">
        <row r="1">
          <cell r="B1" t="str">
            <v>220 kV SUB-STATION</v>
          </cell>
        </row>
      </sheetData>
      <sheetData sheetId="1607">
        <row r="1">
          <cell r="B1" t="str">
            <v>220 kV SUB-STATION</v>
          </cell>
        </row>
      </sheetData>
      <sheetData sheetId="1608">
        <row r="1">
          <cell r="B1" t="str">
            <v>220 kV SUB-STATION</v>
          </cell>
        </row>
      </sheetData>
      <sheetData sheetId="1609">
        <row r="1">
          <cell r="B1" t="str">
            <v>220 kV SUB-STATION</v>
          </cell>
        </row>
      </sheetData>
      <sheetData sheetId="1610">
        <row r="1">
          <cell r="B1" t="str">
            <v>220 kV SUB-STATION</v>
          </cell>
        </row>
      </sheetData>
      <sheetData sheetId="1611">
        <row r="1">
          <cell r="B1" t="str">
            <v>220 kV SUB-STATION</v>
          </cell>
        </row>
      </sheetData>
      <sheetData sheetId="1612">
        <row r="1">
          <cell r="B1" t="str">
            <v>220 kV SUB-STATION</v>
          </cell>
        </row>
      </sheetData>
      <sheetData sheetId="1613">
        <row r="1">
          <cell r="B1" t="str">
            <v>220 kV SUB-STATION</v>
          </cell>
        </row>
      </sheetData>
      <sheetData sheetId="1614">
        <row r="1">
          <cell r="B1" t="str">
            <v>220 kV SUB-STATION</v>
          </cell>
        </row>
      </sheetData>
      <sheetData sheetId="1615">
        <row r="1">
          <cell r="B1" t="str">
            <v>220 kV SUB-STATION</v>
          </cell>
        </row>
      </sheetData>
      <sheetData sheetId="1616">
        <row r="1">
          <cell r="B1" t="str">
            <v>220 kV SUB-STATION</v>
          </cell>
        </row>
      </sheetData>
      <sheetData sheetId="1617">
        <row r="1">
          <cell r="B1" t="str">
            <v>220 kV SUB-STATION</v>
          </cell>
        </row>
      </sheetData>
      <sheetData sheetId="1618">
        <row r="1">
          <cell r="B1" t="str">
            <v>220 kV SUB-STATION</v>
          </cell>
        </row>
      </sheetData>
      <sheetData sheetId="1619">
        <row r="1">
          <cell r="B1" t="str">
            <v>220 kV SUB-STATION</v>
          </cell>
        </row>
      </sheetData>
      <sheetData sheetId="1620">
        <row r="1">
          <cell r="B1" t="str">
            <v>220 kV SUB-STATION</v>
          </cell>
        </row>
      </sheetData>
      <sheetData sheetId="1621">
        <row r="1">
          <cell r="B1" t="str">
            <v>220 kV SUB-STATION</v>
          </cell>
        </row>
      </sheetData>
      <sheetData sheetId="1622">
        <row r="1">
          <cell r="B1" t="str">
            <v>220 kV SUB-STATION</v>
          </cell>
        </row>
      </sheetData>
      <sheetData sheetId="1623">
        <row r="1">
          <cell r="B1" t="str">
            <v>220 kV SUB-STATION</v>
          </cell>
        </row>
      </sheetData>
      <sheetData sheetId="1624">
        <row r="1">
          <cell r="B1" t="str">
            <v>220 kV SUB-STATION</v>
          </cell>
        </row>
      </sheetData>
      <sheetData sheetId="1625">
        <row r="1">
          <cell r="B1" t="str">
            <v>220 kV SUB-STATION</v>
          </cell>
        </row>
      </sheetData>
      <sheetData sheetId="1626">
        <row r="1">
          <cell r="B1" t="str">
            <v>220 kV SUB-STATION</v>
          </cell>
        </row>
      </sheetData>
      <sheetData sheetId="1627">
        <row r="1">
          <cell r="B1" t="str">
            <v>220 kV SUB-STATION</v>
          </cell>
        </row>
      </sheetData>
      <sheetData sheetId="1628">
        <row r="1">
          <cell r="B1" t="str">
            <v>220 kV SUB-STATION</v>
          </cell>
        </row>
      </sheetData>
      <sheetData sheetId="1629">
        <row r="1">
          <cell r="B1" t="str">
            <v>220 kV SUB-STATION</v>
          </cell>
        </row>
      </sheetData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>
        <row r="1">
          <cell r="B1" t="str">
            <v>220 kV SUB-STATION</v>
          </cell>
        </row>
      </sheetData>
      <sheetData sheetId="1637">
        <row r="1">
          <cell r="B1" t="str">
            <v>220 kV SUB-STATION</v>
          </cell>
        </row>
      </sheetData>
      <sheetData sheetId="1638">
        <row r="1">
          <cell r="B1" t="str">
            <v>220 kV SUB-STATION</v>
          </cell>
        </row>
      </sheetData>
      <sheetData sheetId="1639">
        <row r="1">
          <cell r="B1" t="str">
            <v>220 kV SUB-STATION</v>
          </cell>
        </row>
      </sheetData>
      <sheetData sheetId="1640">
        <row r="1">
          <cell r="B1" t="str">
            <v>220 kV SUB-STATION</v>
          </cell>
        </row>
      </sheetData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>
        <row r="1">
          <cell r="B1" t="str">
            <v>220 kV SUB-STATION</v>
          </cell>
        </row>
      </sheetData>
      <sheetData sheetId="1675">
        <row r="1">
          <cell r="B1" t="str">
            <v>220 kV SUB-STATION</v>
          </cell>
        </row>
      </sheetData>
      <sheetData sheetId="1676">
        <row r="1">
          <cell r="B1" t="str">
            <v>220 kV SUB-STATION</v>
          </cell>
        </row>
      </sheetData>
      <sheetData sheetId="1677">
        <row r="1">
          <cell r="B1" t="str">
            <v>220 kV SUB-STATION</v>
          </cell>
        </row>
      </sheetData>
      <sheetData sheetId="1678">
        <row r="1">
          <cell r="B1" t="str">
            <v>220 kV SUB-STATION</v>
          </cell>
        </row>
      </sheetData>
      <sheetData sheetId="1679">
        <row r="1">
          <cell r="B1" t="str">
            <v>220 kV SUB-STATION</v>
          </cell>
        </row>
      </sheetData>
      <sheetData sheetId="1680">
        <row r="1">
          <cell r="B1" t="str">
            <v>220 kV SUB-STATION</v>
          </cell>
        </row>
      </sheetData>
      <sheetData sheetId="1681">
        <row r="1">
          <cell r="B1" t="str">
            <v>220 kV SUB-STATION</v>
          </cell>
        </row>
      </sheetData>
      <sheetData sheetId="1682">
        <row r="1">
          <cell r="B1" t="str">
            <v>220 kV SUB-STATION</v>
          </cell>
        </row>
      </sheetData>
      <sheetData sheetId="1683">
        <row r="1">
          <cell r="B1" t="str">
            <v>220 kV SUB-STATION</v>
          </cell>
        </row>
      </sheetData>
      <sheetData sheetId="1684">
        <row r="1">
          <cell r="B1" t="str">
            <v>220 kV SUB-STATION</v>
          </cell>
        </row>
      </sheetData>
      <sheetData sheetId="1685">
        <row r="1">
          <cell r="B1" t="str">
            <v>220 kV SUB-STATION</v>
          </cell>
        </row>
      </sheetData>
      <sheetData sheetId="1686">
        <row r="1">
          <cell r="B1" t="str">
            <v>220 kV SUB-STATION</v>
          </cell>
        </row>
      </sheetData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>
        <row r="1">
          <cell r="B1" t="str">
            <v>220 kV SUB-STATION</v>
          </cell>
        </row>
      </sheetData>
      <sheetData sheetId="1701">
        <row r="1">
          <cell r="B1" t="str">
            <v>220 kV SUB-STATION</v>
          </cell>
        </row>
      </sheetData>
      <sheetData sheetId="1702">
        <row r="1">
          <cell r="B1" t="str">
            <v>220 kV SUB-STATION</v>
          </cell>
        </row>
      </sheetData>
      <sheetData sheetId="1703">
        <row r="1">
          <cell r="B1" t="str">
            <v>220 kV SUB-STATION</v>
          </cell>
        </row>
      </sheetData>
      <sheetData sheetId="1704">
        <row r="1">
          <cell r="B1" t="str">
            <v>220 kV SUB-STATION</v>
          </cell>
        </row>
      </sheetData>
      <sheetData sheetId="1705">
        <row r="1">
          <cell r="B1" t="str">
            <v>220 kV SUB-STATION</v>
          </cell>
        </row>
      </sheetData>
      <sheetData sheetId="1706">
        <row r="1">
          <cell r="B1" t="str">
            <v>220 kV SUB-STATION</v>
          </cell>
        </row>
      </sheetData>
      <sheetData sheetId="1707">
        <row r="1">
          <cell r="B1" t="str">
            <v>220 kV SUB-STATION</v>
          </cell>
        </row>
      </sheetData>
      <sheetData sheetId="1708">
        <row r="1">
          <cell r="B1" t="str">
            <v>220 kV SUB-STATION</v>
          </cell>
        </row>
      </sheetData>
      <sheetData sheetId="1709">
        <row r="1">
          <cell r="B1" t="str">
            <v>220 kV SUB-STATION</v>
          </cell>
        </row>
      </sheetData>
      <sheetData sheetId="1710">
        <row r="1">
          <cell r="B1" t="str">
            <v>220 kV SUB-STATION</v>
          </cell>
        </row>
      </sheetData>
      <sheetData sheetId="1711">
        <row r="1">
          <cell r="B1" t="str">
            <v>220 kV SUB-STATION</v>
          </cell>
        </row>
      </sheetData>
      <sheetData sheetId="1712">
        <row r="1">
          <cell r="B1" t="str">
            <v>220 kV SUB-STATION</v>
          </cell>
        </row>
      </sheetData>
      <sheetData sheetId="1713">
        <row r="1">
          <cell r="B1" t="str">
            <v>220 kV SUB-STATION</v>
          </cell>
        </row>
      </sheetData>
      <sheetData sheetId="1714">
        <row r="1">
          <cell r="B1" t="str">
            <v>220 kV SUB-STATION</v>
          </cell>
        </row>
      </sheetData>
      <sheetData sheetId="1715">
        <row r="1">
          <cell r="B1" t="str">
            <v>220 kV SUB-STATION</v>
          </cell>
        </row>
      </sheetData>
      <sheetData sheetId="1716">
        <row r="1">
          <cell r="B1" t="str">
            <v>220 kV SUB-STATION</v>
          </cell>
        </row>
      </sheetData>
      <sheetData sheetId="1717">
        <row r="1">
          <cell r="B1" t="str">
            <v>220 kV SUB-STATION</v>
          </cell>
        </row>
      </sheetData>
      <sheetData sheetId="1718">
        <row r="1">
          <cell r="B1" t="str">
            <v>220 kV SUB-STATION</v>
          </cell>
        </row>
      </sheetData>
      <sheetData sheetId="1719">
        <row r="1">
          <cell r="B1" t="str">
            <v>220 kV SUB-STATION</v>
          </cell>
        </row>
      </sheetData>
      <sheetData sheetId="1720">
        <row r="1">
          <cell r="B1" t="str">
            <v>220 kV SUB-STATION</v>
          </cell>
        </row>
      </sheetData>
      <sheetData sheetId="1721">
        <row r="1">
          <cell r="B1" t="str">
            <v>220 kV SUB-STATION</v>
          </cell>
        </row>
      </sheetData>
      <sheetData sheetId="1722">
        <row r="1">
          <cell r="B1" t="str">
            <v>220 kV SUB-STATION</v>
          </cell>
        </row>
      </sheetData>
      <sheetData sheetId="1723">
        <row r="1">
          <cell r="B1" t="str">
            <v>220 kV SUB-STATION</v>
          </cell>
        </row>
      </sheetData>
      <sheetData sheetId="1724">
        <row r="1">
          <cell r="B1" t="str">
            <v>220 kV SUB-STATION</v>
          </cell>
        </row>
      </sheetData>
      <sheetData sheetId="1725">
        <row r="1">
          <cell r="B1" t="str">
            <v>220 kV SUB-STATION</v>
          </cell>
        </row>
      </sheetData>
      <sheetData sheetId="1726">
        <row r="1">
          <cell r="B1" t="str">
            <v>220 kV SUB-STATION</v>
          </cell>
        </row>
      </sheetData>
      <sheetData sheetId="1727">
        <row r="1">
          <cell r="B1" t="str">
            <v>220 kV SUB-STATION</v>
          </cell>
        </row>
      </sheetData>
      <sheetData sheetId="1728">
        <row r="1">
          <cell r="B1" t="str">
            <v>220 kV SUB-STATION</v>
          </cell>
        </row>
      </sheetData>
      <sheetData sheetId="1729">
        <row r="1">
          <cell r="B1" t="str">
            <v>220 kV SUB-STATION</v>
          </cell>
        </row>
      </sheetData>
      <sheetData sheetId="1730">
        <row r="1">
          <cell r="B1" t="str">
            <v>220 kV SUB-STATION</v>
          </cell>
        </row>
      </sheetData>
      <sheetData sheetId="1731">
        <row r="1">
          <cell r="B1" t="str">
            <v>220 kV SUB-STATION</v>
          </cell>
        </row>
      </sheetData>
      <sheetData sheetId="1732">
        <row r="1">
          <cell r="B1" t="str">
            <v>220 kV SUB-STATION</v>
          </cell>
        </row>
      </sheetData>
      <sheetData sheetId="1733">
        <row r="1">
          <cell r="B1" t="str">
            <v>220 kV SUB-STATION</v>
          </cell>
        </row>
      </sheetData>
      <sheetData sheetId="1734">
        <row r="1">
          <cell r="B1" t="str">
            <v>220 kV SUB-STATION</v>
          </cell>
        </row>
      </sheetData>
      <sheetData sheetId="1735">
        <row r="1">
          <cell r="B1" t="str">
            <v>220 kV SUB-STATION</v>
          </cell>
        </row>
      </sheetData>
      <sheetData sheetId="1736">
        <row r="1">
          <cell r="B1" t="str">
            <v>220 kV SUB-STATION</v>
          </cell>
        </row>
      </sheetData>
      <sheetData sheetId="1737">
        <row r="1">
          <cell r="B1" t="str">
            <v>220 kV SUB-STATION</v>
          </cell>
        </row>
      </sheetData>
      <sheetData sheetId="1738">
        <row r="1">
          <cell r="B1" t="str">
            <v>220 kV SUB-STATION</v>
          </cell>
        </row>
      </sheetData>
      <sheetData sheetId="1739">
        <row r="1">
          <cell r="B1" t="str">
            <v>220 kV SUB-STATION</v>
          </cell>
        </row>
      </sheetData>
      <sheetData sheetId="1740">
        <row r="1">
          <cell r="B1" t="str">
            <v>220 kV SUB-STATION</v>
          </cell>
        </row>
      </sheetData>
      <sheetData sheetId="1741">
        <row r="1">
          <cell r="B1" t="str">
            <v>220 kV SUB-STATION</v>
          </cell>
        </row>
      </sheetData>
      <sheetData sheetId="1742">
        <row r="1">
          <cell r="B1" t="str">
            <v>220 kV SUB-STATION</v>
          </cell>
        </row>
      </sheetData>
      <sheetData sheetId="1743">
        <row r="1">
          <cell r="B1" t="str">
            <v>220 kV SUB-STATION</v>
          </cell>
        </row>
      </sheetData>
      <sheetData sheetId="1744">
        <row r="1">
          <cell r="B1" t="str">
            <v>220 kV SUB-STATION</v>
          </cell>
        </row>
      </sheetData>
      <sheetData sheetId="1745">
        <row r="1">
          <cell r="B1" t="str">
            <v>220 kV SUB-STATION</v>
          </cell>
        </row>
      </sheetData>
      <sheetData sheetId="1746">
        <row r="1">
          <cell r="B1" t="str">
            <v>220 kV SUB-STATION</v>
          </cell>
        </row>
      </sheetData>
      <sheetData sheetId="1747">
        <row r="1">
          <cell r="B1" t="str">
            <v>220 kV SUB-STATION</v>
          </cell>
        </row>
      </sheetData>
      <sheetData sheetId="1748">
        <row r="1">
          <cell r="B1" t="str">
            <v>220 kV SUB-STATION</v>
          </cell>
        </row>
      </sheetData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 refreshError="1"/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1">
          <cell r="B1" t="str">
            <v>220 kV SUB-STATION</v>
          </cell>
        </row>
      </sheetData>
      <sheetData sheetId="2081">
        <row r="1">
          <cell r="B1" t="str">
            <v>220 kV SUB-STATION</v>
          </cell>
        </row>
      </sheetData>
      <sheetData sheetId="2082">
        <row r="1">
          <cell r="B1" t="str">
            <v>220 kV SUB-STATION</v>
          </cell>
        </row>
      </sheetData>
      <sheetData sheetId="2083">
        <row r="1">
          <cell r="B1" t="str">
            <v>220 kV SUB-STATION</v>
          </cell>
        </row>
      </sheetData>
      <sheetData sheetId="2084">
        <row r="1">
          <cell r="B1" t="str">
            <v>220 kV SUB-STATION</v>
          </cell>
        </row>
      </sheetData>
      <sheetData sheetId="2085">
        <row r="1">
          <cell r="B1" t="str">
            <v>220 kV SUB-STATION</v>
          </cell>
        </row>
      </sheetData>
      <sheetData sheetId="2086">
        <row r="1">
          <cell r="B1" t="str">
            <v>220 kV SUB-STATION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>
        <row r="1">
          <cell r="B1" t="str">
            <v>220 kV SUB-STATION</v>
          </cell>
        </row>
      </sheetData>
      <sheetData sheetId="2096">
        <row r="1">
          <cell r="B1" t="str">
            <v>220 kV SUB-STATION</v>
          </cell>
        </row>
      </sheetData>
      <sheetData sheetId="2097">
        <row r="1">
          <cell r="B1" t="str">
            <v>220 kV SUB-STATION</v>
          </cell>
        </row>
      </sheetData>
      <sheetData sheetId="2098">
        <row r="1">
          <cell r="B1" t="str">
            <v>220 kV SUB-STATION</v>
          </cell>
        </row>
      </sheetData>
      <sheetData sheetId="2099">
        <row r="1">
          <cell r="B1" t="str">
            <v>220 kV SUB-STATION</v>
          </cell>
        </row>
      </sheetData>
      <sheetData sheetId="2100">
        <row r="1">
          <cell r="B1" t="str">
            <v>220 kV SUB-STATION</v>
          </cell>
        </row>
      </sheetData>
      <sheetData sheetId="2101">
        <row r="1">
          <cell r="B1" t="str">
            <v>220 kV SUB-STATION</v>
          </cell>
        </row>
      </sheetData>
      <sheetData sheetId="2102">
        <row r="1">
          <cell r="B1" t="str">
            <v>220 kV SUB-STATION</v>
          </cell>
        </row>
      </sheetData>
      <sheetData sheetId="2103">
        <row r="1">
          <cell r="B1" t="str">
            <v>220 kV SUB-STATION</v>
          </cell>
        </row>
      </sheetData>
      <sheetData sheetId="2104">
        <row r="1">
          <cell r="B1" t="str">
            <v>220 kV SUB-STATION</v>
          </cell>
        </row>
      </sheetData>
      <sheetData sheetId="2105">
        <row r="1">
          <cell r="B1" t="str">
            <v>220 kV SUB-STATION</v>
          </cell>
        </row>
      </sheetData>
      <sheetData sheetId="2106">
        <row r="1">
          <cell r="B1" t="str">
            <v>220 kV SUB-STATION</v>
          </cell>
        </row>
      </sheetData>
      <sheetData sheetId="2107">
        <row r="1">
          <cell r="B1" t="str">
            <v>220 kV SUB-STATION</v>
          </cell>
        </row>
      </sheetData>
      <sheetData sheetId="2108">
        <row r="1">
          <cell r="B1" t="str">
            <v>220 kV SUB-STATION</v>
          </cell>
        </row>
      </sheetData>
      <sheetData sheetId="2109">
        <row r="1">
          <cell r="B1" t="str">
            <v>220 kV SUB-STATION</v>
          </cell>
        </row>
      </sheetData>
      <sheetData sheetId="2110">
        <row r="1">
          <cell r="B1" t="str">
            <v>220 kV SUB-STATION</v>
          </cell>
        </row>
      </sheetData>
      <sheetData sheetId="2111">
        <row r="1">
          <cell r="B1" t="str">
            <v>220 kV SUB-STATION</v>
          </cell>
        </row>
      </sheetData>
      <sheetData sheetId="2112">
        <row r="1">
          <cell r="B1" t="str">
            <v>220 kV SUB-STATION</v>
          </cell>
        </row>
      </sheetData>
      <sheetData sheetId="2113">
        <row r="1">
          <cell r="B1" t="str">
            <v>220 kV SUB-STATION</v>
          </cell>
        </row>
      </sheetData>
      <sheetData sheetId="2114">
        <row r="1">
          <cell r="B1" t="str">
            <v>220 kV SUB-STATION</v>
          </cell>
        </row>
      </sheetData>
      <sheetData sheetId="2115">
        <row r="1">
          <cell r="B1" t="str">
            <v>220 kV SUB-STATION</v>
          </cell>
        </row>
      </sheetData>
      <sheetData sheetId="2116">
        <row r="1">
          <cell r="B1" t="str">
            <v>220 kV SUB-STATION</v>
          </cell>
        </row>
      </sheetData>
      <sheetData sheetId="2117">
        <row r="1">
          <cell r="B1" t="str">
            <v>220 kV SUB-STATION</v>
          </cell>
        </row>
      </sheetData>
      <sheetData sheetId="2118">
        <row r="1">
          <cell r="B1" t="str">
            <v>220 kV SUB-STATION</v>
          </cell>
        </row>
      </sheetData>
      <sheetData sheetId="2119">
        <row r="1">
          <cell r="B1" t="str">
            <v>220 kV SUB-STATION</v>
          </cell>
        </row>
      </sheetData>
      <sheetData sheetId="2120">
        <row r="1">
          <cell r="B1" t="str">
            <v>220 kV SUB-STATION</v>
          </cell>
        </row>
      </sheetData>
      <sheetData sheetId="2121">
        <row r="1">
          <cell r="B1" t="str">
            <v>220 kV SUB-STATION</v>
          </cell>
        </row>
      </sheetData>
      <sheetData sheetId="2122">
        <row r="1">
          <cell r="B1" t="str">
            <v>220 kV SUB-STATION</v>
          </cell>
        </row>
      </sheetData>
      <sheetData sheetId="2123">
        <row r="1">
          <cell r="B1" t="str">
            <v>220 kV SUB-STATION</v>
          </cell>
        </row>
      </sheetData>
      <sheetData sheetId="2124">
        <row r="1">
          <cell r="B1" t="str">
            <v>220 kV SUB-STATION</v>
          </cell>
        </row>
      </sheetData>
      <sheetData sheetId="2125">
        <row r="1">
          <cell r="B1" t="str">
            <v>220 kV SUB-STATION</v>
          </cell>
        </row>
      </sheetData>
      <sheetData sheetId="2126">
        <row r="1">
          <cell r="B1" t="str">
            <v>220 kV SUB-STATION</v>
          </cell>
        </row>
      </sheetData>
      <sheetData sheetId="2127">
        <row r="1">
          <cell r="B1" t="str">
            <v>220 kV SUB-STATION</v>
          </cell>
        </row>
      </sheetData>
      <sheetData sheetId="2128">
        <row r="1">
          <cell r="B1" t="str">
            <v>220 kV SUB-STATION</v>
          </cell>
        </row>
      </sheetData>
      <sheetData sheetId="2129" refreshError="1"/>
      <sheetData sheetId="2130" refreshError="1"/>
      <sheetData sheetId="2131">
        <row r="1">
          <cell r="B1" t="str">
            <v>220 kV SUB-STATION</v>
          </cell>
        </row>
      </sheetData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>
        <row r="1">
          <cell r="B1" t="str">
            <v>220 kV SUB-STATION</v>
          </cell>
        </row>
      </sheetData>
      <sheetData sheetId="2151">
        <row r="1">
          <cell r="B1" t="str">
            <v>220 kV SUB-STATION</v>
          </cell>
        </row>
      </sheetData>
      <sheetData sheetId="2152">
        <row r="1">
          <cell r="B1" t="str">
            <v>220 kV SUB-STATION</v>
          </cell>
        </row>
      </sheetData>
      <sheetData sheetId="2153">
        <row r="1">
          <cell r="B1" t="str">
            <v>220 kV SUB-STATION</v>
          </cell>
        </row>
      </sheetData>
      <sheetData sheetId="2154">
        <row r="1">
          <cell r="B1" t="str">
            <v>220 kV SUB-STATION</v>
          </cell>
        </row>
      </sheetData>
      <sheetData sheetId="2155">
        <row r="1">
          <cell r="B1" t="str">
            <v>220 kV SUB-STATION</v>
          </cell>
        </row>
      </sheetData>
      <sheetData sheetId="2156">
        <row r="1">
          <cell r="B1" t="str">
            <v>220 kV SUB-STATION</v>
          </cell>
        </row>
      </sheetData>
      <sheetData sheetId="2157">
        <row r="1">
          <cell r="B1" t="str">
            <v>220 kV SUB-STATION</v>
          </cell>
        </row>
      </sheetData>
      <sheetData sheetId="2158">
        <row r="1">
          <cell r="B1" t="str">
            <v>220 kV SUB-STATION</v>
          </cell>
        </row>
      </sheetData>
      <sheetData sheetId="2159">
        <row r="1">
          <cell r="B1" t="str">
            <v>220 kV SUB-STATION</v>
          </cell>
        </row>
      </sheetData>
      <sheetData sheetId="2160">
        <row r="1">
          <cell r="B1" t="str">
            <v>220 kV SUB-STATION</v>
          </cell>
        </row>
      </sheetData>
      <sheetData sheetId="2161">
        <row r="1">
          <cell r="B1" t="str">
            <v>220 kV SUB-STATION</v>
          </cell>
        </row>
      </sheetData>
      <sheetData sheetId="2162">
        <row r="1">
          <cell r="B1" t="str">
            <v>220 kV SUB-STATION</v>
          </cell>
        </row>
      </sheetData>
      <sheetData sheetId="2163">
        <row r="1">
          <cell r="B1" t="str">
            <v>220 kV SUB-STATION</v>
          </cell>
        </row>
      </sheetData>
      <sheetData sheetId="2164">
        <row r="1">
          <cell r="B1" t="str">
            <v>220 kV SUB-STATION</v>
          </cell>
        </row>
      </sheetData>
      <sheetData sheetId="2165">
        <row r="1">
          <cell r="B1" t="str">
            <v>220 kV SUB-STATION</v>
          </cell>
        </row>
      </sheetData>
      <sheetData sheetId="2166">
        <row r="1">
          <cell r="B1" t="str">
            <v>220 kV SUB-STATION</v>
          </cell>
        </row>
      </sheetData>
      <sheetData sheetId="2167">
        <row r="1">
          <cell r="B1" t="str">
            <v>220 kV SUB-STATION</v>
          </cell>
        </row>
      </sheetData>
      <sheetData sheetId="2168">
        <row r="1">
          <cell r="B1" t="str">
            <v>220 kV SUB-STATION</v>
          </cell>
        </row>
      </sheetData>
      <sheetData sheetId="2169">
        <row r="1">
          <cell r="B1" t="str">
            <v>220 kV SUB-STATION</v>
          </cell>
        </row>
      </sheetData>
      <sheetData sheetId="2170">
        <row r="1">
          <cell r="B1" t="str">
            <v>220 kV SUB-STATION</v>
          </cell>
        </row>
      </sheetData>
      <sheetData sheetId="2171">
        <row r="1">
          <cell r="B1" t="str">
            <v>220 kV SUB-STATION</v>
          </cell>
        </row>
      </sheetData>
      <sheetData sheetId="2172">
        <row r="1">
          <cell r="B1" t="str">
            <v>220 kV SUB-STATION</v>
          </cell>
        </row>
      </sheetData>
      <sheetData sheetId="2173">
        <row r="1">
          <cell r="B1" t="str">
            <v>220 kV SUB-STATION</v>
          </cell>
        </row>
      </sheetData>
      <sheetData sheetId="2174">
        <row r="1">
          <cell r="B1" t="str">
            <v>220 kV SUB-STATION</v>
          </cell>
        </row>
      </sheetData>
      <sheetData sheetId="2175">
        <row r="1">
          <cell r="B1" t="str">
            <v>220 kV SUB-STATION</v>
          </cell>
        </row>
      </sheetData>
      <sheetData sheetId="2176">
        <row r="1">
          <cell r="B1" t="str">
            <v>220 kV SUB-STATION</v>
          </cell>
        </row>
      </sheetData>
      <sheetData sheetId="2177">
        <row r="1">
          <cell r="B1" t="str">
            <v>220 kV SUB-STATION</v>
          </cell>
        </row>
      </sheetData>
      <sheetData sheetId="2178">
        <row r="1">
          <cell r="B1" t="str">
            <v>220 kV SUB-STATION</v>
          </cell>
        </row>
      </sheetData>
      <sheetData sheetId="2179">
        <row r="1">
          <cell r="B1" t="str">
            <v>220 kV SUB-STATION</v>
          </cell>
        </row>
      </sheetData>
      <sheetData sheetId="2180">
        <row r="1">
          <cell r="B1" t="str">
            <v>220 kV SUB-STATION</v>
          </cell>
        </row>
      </sheetData>
      <sheetData sheetId="2181">
        <row r="1">
          <cell r="B1" t="str">
            <v>220 kV SUB-STATION</v>
          </cell>
        </row>
      </sheetData>
      <sheetData sheetId="2182">
        <row r="1">
          <cell r="B1" t="str">
            <v>220 kV SUB-STATION</v>
          </cell>
        </row>
      </sheetData>
      <sheetData sheetId="2183">
        <row r="1">
          <cell r="B1" t="str">
            <v>220 kV SUB-STATION</v>
          </cell>
        </row>
      </sheetData>
      <sheetData sheetId="2184">
        <row r="1">
          <cell r="B1" t="str">
            <v>220 kV SUB-STATION</v>
          </cell>
        </row>
      </sheetData>
      <sheetData sheetId="2185">
        <row r="1">
          <cell r="B1" t="str">
            <v>220 kV SUB-STATION</v>
          </cell>
        </row>
      </sheetData>
      <sheetData sheetId="2186">
        <row r="1">
          <cell r="B1" t="str">
            <v>220 kV SUB-STATION</v>
          </cell>
        </row>
      </sheetData>
      <sheetData sheetId="2187">
        <row r="1">
          <cell r="B1" t="str">
            <v>220 kV SUB-STATION</v>
          </cell>
        </row>
      </sheetData>
      <sheetData sheetId="2188">
        <row r="1">
          <cell r="B1" t="str">
            <v>220 kV SUB-STATION</v>
          </cell>
        </row>
      </sheetData>
      <sheetData sheetId="2189">
        <row r="1">
          <cell r="B1" t="str">
            <v>220 kV SUB-STATION</v>
          </cell>
        </row>
      </sheetData>
      <sheetData sheetId="2190">
        <row r="1">
          <cell r="B1" t="str">
            <v>220 kV SUB-STATION</v>
          </cell>
        </row>
      </sheetData>
      <sheetData sheetId="2191">
        <row r="1">
          <cell r="B1" t="str">
            <v>220 kV SUB-STATION</v>
          </cell>
        </row>
      </sheetData>
      <sheetData sheetId="2192">
        <row r="1">
          <cell r="B1" t="str">
            <v>220 kV SUB-STATION</v>
          </cell>
        </row>
      </sheetData>
      <sheetData sheetId="2193">
        <row r="1">
          <cell r="B1" t="str">
            <v>220 kV SUB-STATION</v>
          </cell>
        </row>
      </sheetData>
      <sheetData sheetId="2194">
        <row r="1">
          <cell r="B1" t="str">
            <v>220 kV SUB-STATION</v>
          </cell>
        </row>
      </sheetData>
      <sheetData sheetId="2195">
        <row r="1">
          <cell r="B1" t="str">
            <v>220 kV SUB-STATION</v>
          </cell>
        </row>
      </sheetData>
      <sheetData sheetId="2196">
        <row r="1">
          <cell r="B1" t="str">
            <v>220 kV SUB-STATION</v>
          </cell>
        </row>
      </sheetData>
      <sheetData sheetId="2197">
        <row r="1">
          <cell r="B1" t="str">
            <v>220 kV SUB-STATION</v>
          </cell>
        </row>
      </sheetData>
      <sheetData sheetId="2198">
        <row r="1">
          <cell r="B1" t="str">
            <v>220 kV SUB-STATION</v>
          </cell>
        </row>
      </sheetData>
      <sheetData sheetId="2199">
        <row r="1">
          <cell r="B1" t="str">
            <v>220 kV SUB-STATION</v>
          </cell>
        </row>
      </sheetData>
      <sheetData sheetId="2200">
        <row r="1">
          <cell r="B1" t="str">
            <v>220 kV SUB-STATION</v>
          </cell>
        </row>
      </sheetData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>
        <row r="1">
          <cell r="B1" t="str">
            <v>220 kV SUB-STATION</v>
          </cell>
        </row>
      </sheetData>
      <sheetData sheetId="2235">
        <row r="1">
          <cell r="B1" t="str">
            <v>220 kV SUB-STATION</v>
          </cell>
        </row>
      </sheetData>
      <sheetData sheetId="2236">
        <row r="1">
          <cell r="B1" t="str">
            <v>220 kV SUB-STATION</v>
          </cell>
        </row>
      </sheetData>
      <sheetData sheetId="2237">
        <row r="1">
          <cell r="B1" t="str">
            <v>220 kV SUB-STATION</v>
          </cell>
        </row>
      </sheetData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>
        <row r="1">
          <cell r="B1" t="str">
            <v>220 kV SUB-STATION</v>
          </cell>
        </row>
      </sheetData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 refreshError="1"/>
      <sheetData sheetId="2327" refreshError="1"/>
      <sheetData sheetId="2328" refreshError="1"/>
      <sheetData sheetId="2329" refreshError="1"/>
      <sheetData sheetId="2330">
        <row r="1">
          <cell r="B1" t="str">
            <v>220 kV SUB-STATION</v>
          </cell>
        </row>
      </sheetData>
      <sheetData sheetId="2331" refreshError="1"/>
      <sheetData sheetId="2332">
        <row r="1">
          <cell r="B1" t="str">
            <v>220 kV SUB-STATION</v>
          </cell>
        </row>
      </sheetData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>
        <row r="1">
          <cell r="B1" t="str">
            <v>220 kV SUB-STATION</v>
          </cell>
        </row>
      </sheetData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>
        <row r="1">
          <cell r="B1" t="str">
            <v>220 kV SUB-STATION</v>
          </cell>
        </row>
      </sheetData>
      <sheetData sheetId="2609">
        <row r="1">
          <cell r="B1" t="str">
            <v>220 kV SUB-STATION</v>
          </cell>
        </row>
      </sheetData>
      <sheetData sheetId="2610">
        <row r="1">
          <cell r="B1" t="str">
            <v>220 kV SUB-STATION</v>
          </cell>
        </row>
      </sheetData>
      <sheetData sheetId="2611">
        <row r="1">
          <cell r="B1" t="str">
            <v>220 kV SUB-STATION</v>
          </cell>
        </row>
      </sheetData>
      <sheetData sheetId="2612">
        <row r="1">
          <cell r="B1" t="str">
            <v>220 kV SUB-STATION</v>
          </cell>
        </row>
      </sheetData>
      <sheetData sheetId="2613">
        <row r="1">
          <cell r="B1" t="str">
            <v>220 kV SUB-STATION</v>
          </cell>
        </row>
      </sheetData>
      <sheetData sheetId="2614">
        <row r="1">
          <cell r="B1" t="str">
            <v>220 kV SUB-STATION</v>
          </cell>
        </row>
      </sheetData>
      <sheetData sheetId="2615">
        <row r="1">
          <cell r="B1" t="str">
            <v>220 kV SUB-STATION</v>
          </cell>
        </row>
      </sheetData>
      <sheetData sheetId="2616">
        <row r="1">
          <cell r="B1" t="str">
            <v>220 kV SUB-STATION</v>
          </cell>
        </row>
      </sheetData>
      <sheetData sheetId="2617">
        <row r="1">
          <cell r="B1" t="str">
            <v>220 kV SUB-STATION</v>
          </cell>
        </row>
      </sheetData>
      <sheetData sheetId="2618">
        <row r="1">
          <cell r="B1" t="str">
            <v>220 kV SUB-STATION</v>
          </cell>
        </row>
      </sheetData>
      <sheetData sheetId="2619">
        <row r="1">
          <cell r="B1" t="str">
            <v>220 kV SUB-STATION</v>
          </cell>
        </row>
      </sheetData>
      <sheetData sheetId="2620">
        <row r="1">
          <cell r="B1" t="str">
            <v>220 kV SUB-STATION</v>
          </cell>
        </row>
      </sheetData>
      <sheetData sheetId="2621">
        <row r="1">
          <cell r="B1" t="str">
            <v>220 kV SUB-STATION</v>
          </cell>
        </row>
      </sheetData>
      <sheetData sheetId="2622">
        <row r="1">
          <cell r="B1" t="str">
            <v>220 kV SUB-STATION</v>
          </cell>
        </row>
      </sheetData>
      <sheetData sheetId="2623">
        <row r="1">
          <cell r="B1" t="str">
            <v>220 kV SUB-STATION</v>
          </cell>
        </row>
      </sheetData>
      <sheetData sheetId="2624">
        <row r="1">
          <cell r="B1" t="str">
            <v>220 kV SUB-STATION</v>
          </cell>
        </row>
      </sheetData>
      <sheetData sheetId="2625">
        <row r="1">
          <cell r="B1" t="str">
            <v>220 kV SUB-STATION</v>
          </cell>
        </row>
      </sheetData>
      <sheetData sheetId="2626">
        <row r="1">
          <cell r="B1" t="str">
            <v>220 kV SUB-STATION</v>
          </cell>
        </row>
      </sheetData>
      <sheetData sheetId="2627">
        <row r="1">
          <cell r="B1" t="str">
            <v>220 kV SUB-STATION</v>
          </cell>
        </row>
      </sheetData>
      <sheetData sheetId="2628">
        <row r="1">
          <cell r="B1" t="str">
            <v>220 kV SUB-STATION</v>
          </cell>
        </row>
      </sheetData>
      <sheetData sheetId="2629">
        <row r="1">
          <cell r="B1" t="str">
            <v>220 kV SUB-STATION</v>
          </cell>
        </row>
      </sheetData>
      <sheetData sheetId="2630">
        <row r="1">
          <cell r="B1" t="str">
            <v>220 kV SUB-STATION</v>
          </cell>
        </row>
      </sheetData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>
        <row r="1">
          <cell r="B1" t="str">
            <v>220 kV SUB-STATION</v>
          </cell>
        </row>
      </sheetData>
      <sheetData sheetId="2638">
        <row r="1">
          <cell r="B1" t="str">
            <v>220 kV SUB-STATION</v>
          </cell>
        </row>
      </sheetData>
      <sheetData sheetId="2639">
        <row r="1">
          <cell r="B1" t="str">
            <v>220 kV SUB-STATION</v>
          </cell>
        </row>
      </sheetData>
      <sheetData sheetId="2640">
        <row r="1">
          <cell r="B1" t="str">
            <v>220 kV SUB-STATION</v>
          </cell>
        </row>
      </sheetData>
      <sheetData sheetId="2641">
        <row r="1">
          <cell r="B1" t="str">
            <v>220 kV SUB-STATION</v>
          </cell>
        </row>
      </sheetData>
      <sheetData sheetId="2642">
        <row r="1">
          <cell r="B1" t="str">
            <v>220 kV SUB-STATION</v>
          </cell>
        </row>
      </sheetData>
      <sheetData sheetId="2643">
        <row r="1">
          <cell r="B1" t="str">
            <v>220 kV SUB-STATION</v>
          </cell>
        </row>
      </sheetData>
      <sheetData sheetId="2644">
        <row r="1">
          <cell r="B1" t="str">
            <v>220 kV SUB-STATION</v>
          </cell>
        </row>
      </sheetData>
      <sheetData sheetId="2645">
        <row r="1">
          <cell r="B1" t="str">
            <v>220 kV SUB-STATION</v>
          </cell>
        </row>
      </sheetData>
      <sheetData sheetId="2646">
        <row r="1">
          <cell r="B1" t="str">
            <v>220 kV SUB-STATION</v>
          </cell>
        </row>
      </sheetData>
      <sheetData sheetId="2647">
        <row r="1">
          <cell r="B1" t="str">
            <v>220 kV SUB-STATION</v>
          </cell>
        </row>
      </sheetData>
      <sheetData sheetId="2648">
        <row r="1">
          <cell r="B1" t="str">
            <v>220 kV SUB-STATION</v>
          </cell>
        </row>
      </sheetData>
      <sheetData sheetId="2649">
        <row r="1">
          <cell r="B1" t="str">
            <v>220 kV SUB-STATION</v>
          </cell>
        </row>
      </sheetData>
      <sheetData sheetId="2650">
        <row r="1">
          <cell r="B1" t="str">
            <v>220 kV SUB-STATION</v>
          </cell>
        </row>
      </sheetData>
      <sheetData sheetId="2651">
        <row r="1">
          <cell r="B1" t="str">
            <v>220 kV SUB-STATION</v>
          </cell>
        </row>
      </sheetData>
      <sheetData sheetId="2652">
        <row r="1">
          <cell r="B1" t="str">
            <v>220 kV SUB-STATION</v>
          </cell>
        </row>
      </sheetData>
      <sheetData sheetId="2653">
        <row r="1">
          <cell r="B1" t="str">
            <v>220 kV SUB-STATION</v>
          </cell>
        </row>
      </sheetData>
      <sheetData sheetId="2654">
        <row r="1">
          <cell r="B1" t="str">
            <v>220 kV SUB-STATION</v>
          </cell>
        </row>
      </sheetData>
      <sheetData sheetId="2655">
        <row r="1">
          <cell r="B1" t="str">
            <v>220 kV SUB-STATION</v>
          </cell>
        </row>
      </sheetData>
      <sheetData sheetId="2656">
        <row r="1">
          <cell r="B1" t="str">
            <v>220 kV SUB-STATION</v>
          </cell>
        </row>
      </sheetData>
      <sheetData sheetId="2657">
        <row r="1">
          <cell r="B1" t="str">
            <v>220 kV SUB-STATION</v>
          </cell>
        </row>
      </sheetData>
      <sheetData sheetId="2658">
        <row r="1">
          <cell r="B1" t="str">
            <v>220 kV SUB-STATION</v>
          </cell>
        </row>
      </sheetData>
      <sheetData sheetId="2659">
        <row r="1">
          <cell r="B1" t="str">
            <v>220 kV SUB-STATION</v>
          </cell>
        </row>
      </sheetData>
      <sheetData sheetId="2660">
        <row r="1">
          <cell r="B1" t="str">
            <v>220 kV SUB-STATION</v>
          </cell>
        </row>
      </sheetData>
      <sheetData sheetId="2661">
        <row r="1">
          <cell r="B1" t="str">
            <v>220 kV SUB-STATION</v>
          </cell>
        </row>
      </sheetData>
      <sheetData sheetId="2662">
        <row r="1">
          <cell r="B1" t="str">
            <v>220 kV SUB-STATION</v>
          </cell>
        </row>
      </sheetData>
      <sheetData sheetId="2663">
        <row r="1">
          <cell r="B1" t="str">
            <v>220 kV SUB-STATION</v>
          </cell>
        </row>
      </sheetData>
      <sheetData sheetId="2664">
        <row r="1">
          <cell r="B1" t="str">
            <v>220 kV SUB-STATION</v>
          </cell>
        </row>
      </sheetData>
      <sheetData sheetId="2665">
        <row r="1">
          <cell r="B1" t="str">
            <v>220 kV SUB-STATION</v>
          </cell>
        </row>
      </sheetData>
      <sheetData sheetId="2666">
        <row r="1">
          <cell r="B1" t="str">
            <v>220 kV SUB-STATION</v>
          </cell>
        </row>
      </sheetData>
      <sheetData sheetId="2667">
        <row r="1">
          <cell r="B1" t="str">
            <v>220 kV SUB-STATION</v>
          </cell>
        </row>
      </sheetData>
      <sheetData sheetId="2668">
        <row r="1">
          <cell r="B1" t="str">
            <v>220 kV SUB-STATION</v>
          </cell>
        </row>
      </sheetData>
      <sheetData sheetId="2669">
        <row r="1">
          <cell r="B1" t="str">
            <v>220 kV SUB-STATION</v>
          </cell>
        </row>
      </sheetData>
      <sheetData sheetId="2670">
        <row r="1">
          <cell r="B1" t="str">
            <v>220 kV SUB-STATION</v>
          </cell>
        </row>
      </sheetData>
      <sheetData sheetId="2671">
        <row r="1">
          <cell r="B1" t="str">
            <v>220 kV SUB-STATION</v>
          </cell>
        </row>
      </sheetData>
      <sheetData sheetId="2672">
        <row r="1">
          <cell r="B1" t="str">
            <v>220 kV SUB-STATION</v>
          </cell>
        </row>
      </sheetData>
      <sheetData sheetId="2673">
        <row r="1">
          <cell r="B1" t="str">
            <v>220 kV SUB-STATION</v>
          </cell>
        </row>
      </sheetData>
      <sheetData sheetId="2674">
        <row r="1">
          <cell r="B1" t="str">
            <v>220 kV SUB-STATION</v>
          </cell>
        </row>
      </sheetData>
      <sheetData sheetId="2675">
        <row r="1">
          <cell r="B1" t="str">
            <v>220 kV SUB-STATION</v>
          </cell>
        </row>
      </sheetData>
      <sheetData sheetId="2676">
        <row r="1">
          <cell r="B1" t="str">
            <v>220 kV SUB-STATION</v>
          </cell>
        </row>
      </sheetData>
      <sheetData sheetId="2677">
        <row r="1">
          <cell r="B1" t="str">
            <v>220 kV SUB-STATION</v>
          </cell>
        </row>
      </sheetData>
      <sheetData sheetId="2678">
        <row r="1">
          <cell r="B1" t="str">
            <v>220 kV SUB-STATION</v>
          </cell>
        </row>
      </sheetData>
      <sheetData sheetId="2679">
        <row r="1">
          <cell r="B1" t="str">
            <v>220 kV SUB-STATION</v>
          </cell>
        </row>
      </sheetData>
      <sheetData sheetId="2680">
        <row r="1">
          <cell r="B1" t="str">
            <v>220 kV SUB-STATION</v>
          </cell>
        </row>
      </sheetData>
      <sheetData sheetId="2681">
        <row r="1">
          <cell r="B1" t="str">
            <v>220 kV SUB-STATION</v>
          </cell>
        </row>
      </sheetData>
      <sheetData sheetId="2682">
        <row r="1">
          <cell r="B1" t="str">
            <v>220 kV SUB-STATION</v>
          </cell>
        </row>
      </sheetData>
      <sheetData sheetId="2683">
        <row r="1">
          <cell r="B1" t="str">
            <v>220 kV SUB-STATION</v>
          </cell>
        </row>
      </sheetData>
      <sheetData sheetId="2684">
        <row r="1">
          <cell r="B1" t="str">
            <v>220 kV SUB-STATION</v>
          </cell>
        </row>
      </sheetData>
      <sheetData sheetId="2685">
        <row r="1">
          <cell r="B1" t="str">
            <v>220 kV SUB-STATION</v>
          </cell>
        </row>
      </sheetData>
      <sheetData sheetId="2686">
        <row r="1">
          <cell r="B1" t="str">
            <v>220 kV SUB-STATION</v>
          </cell>
        </row>
      </sheetData>
      <sheetData sheetId="2687">
        <row r="1">
          <cell r="B1" t="str">
            <v>220 kV SUB-STATION</v>
          </cell>
        </row>
      </sheetData>
      <sheetData sheetId="2688">
        <row r="1">
          <cell r="B1" t="str">
            <v>220 kV SUB-STATION</v>
          </cell>
        </row>
      </sheetData>
      <sheetData sheetId="2689">
        <row r="1">
          <cell r="B1" t="str">
            <v>220 kV SUB-STATION</v>
          </cell>
        </row>
      </sheetData>
      <sheetData sheetId="2690">
        <row r="1">
          <cell r="B1" t="str">
            <v>220 kV SUB-STATION</v>
          </cell>
        </row>
      </sheetData>
      <sheetData sheetId="2691">
        <row r="1">
          <cell r="B1" t="str">
            <v>220 kV SUB-STATION</v>
          </cell>
        </row>
      </sheetData>
      <sheetData sheetId="2692">
        <row r="1">
          <cell r="B1" t="str">
            <v>220 kV SUB-STATION</v>
          </cell>
        </row>
      </sheetData>
      <sheetData sheetId="2693">
        <row r="1">
          <cell r="B1" t="str">
            <v>220 kV SUB-STATION</v>
          </cell>
        </row>
      </sheetData>
      <sheetData sheetId="2694">
        <row r="1">
          <cell r="B1" t="str">
            <v>220 kV SUB-STATION</v>
          </cell>
        </row>
      </sheetData>
      <sheetData sheetId="2695">
        <row r="1">
          <cell r="B1" t="str">
            <v>220 kV SUB-STATION</v>
          </cell>
        </row>
      </sheetData>
      <sheetData sheetId="2696">
        <row r="1">
          <cell r="B1" t="str">
            <v>220 kV SUB-STATION</v>
          </cell>
        </row>
      </sheetData>
      <sheetData sheetId="2697">
        <row r="1">
          <cell r="B1" t="str">
            <v>220 kV SUB-STATION</v>
          </cell>
        </row>
      </sheetData>
      <sheetData sheetId="2698">
        <row r="1">
          <cell r="B1" t="str">
            <v>220 kV SUB-STATION</v>
          </cell>
        </row>
      </sheetData>
      <sheetData sheetId="2699">
        <row r="1">
          <cell r="B1" t="str">
            <v>220 kV SUB-STATION</v>
          </cell>
        </row>
      </sheetData>
      <sheetData sheetId="2700">
        <row r="1">
          <cell r="B1" t="str">
            <v>220 kV SUB-STATION</v>
          </cell>
        </row>
      </sheetData>
      <sheetData sheetId="2701">
        <row r="1">
          <cell r="B1" t="str">
            <v>220 kV SUB-STATION</v>
          </cell>
        </row>
      </sheetData>
      <sheetData sheetId="2702">
        <row r="1">
          <cell r="B1" t="str">
            <v>220 kV SUB-STATION</v>
          </cell>
        </row>
      </sheetData>
      <sheetData sheetId="2703">
        <row r="1">
          <cell r="B1" t="str">
            <v>220 kV SUB-STATION</v>
          </cell>
        </row>
      </sheetData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>
        <row r="1">
          <cell r="B1" t="str">
            <v>220 kV SUB-STATION</v>
          </cell>
        </row>
      </sheetData>
      <sheetData sheetId="2790">
        <row r="1">
          <cell r="B1" t="str">
            <v>220 kV SUB-STATION</v>
          </cell>
        </row>
      </sheetData>
      <sheetData sheetId="2791">
        <row r="1">
          <cell r="B1" t="str">
            <v>220 kV SUB-STATION</v>
          </cell>
        </row>
      </sheetData>
      <sheetData sheetId="2792">
        <row r="1">
          <cell r="B1" t="str">
            <v>220 kV SUB-STATION</v>
          </cell>
        </row>
      </sheetData>
      <sheetData sheetId="2793">
        <row r="1">
          <cell r="B1" t="str">
            <v>220 kV SUB-STATION</v>
          </cell>
        </row>
      </sheetData>
      <sheetData sheetId="2794">
        <row r="1">
          <cell r="B1" t="str">
            <v>220 kV SUB-STATION</v>
          </cell>
        </row>
      </sheetData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>
        <row r="1">
          <cell r="B1" t="str">
            <v>220 kV SUB-STATION</v>
          </cell>
        </row>
      </sheetData>
      <sheetData sheetId="3016">
        <row r="1">
          <cell r="B1" t="str">
            <v>220 kV SUB-STATION</v>
          </cell>
        </row>
      </sheetData>
      <sheetData sheetId="3017">
        <row r="1">
          <cell r="B1" t="str">
            <v>220 kV SUB-STATION</v>
          </cell>
        </row>
      </sheetData>
      <sheetData sheetId="3018">
        <row r="1">
          <cell r="B1" t="str">
            <v>220 kV SUB-STATION</v>
          </cell>
        </row>
      </sheetData>
      <sheetData sheetId="3019">
        <row r="1">
          <cell r="B1" t="str">
            <v>220 kV SUB-STATION</v>
          </cell>
        </row>
      </sheetData>
      <sheetData sheetId="3020">
        <row r="1">
          <cell r="B1" t="str">
            <v>220 kV SUB-STATION</v>
          </cell>
        </row>
      </sheetData>
      <sheetData sheetId="3021">
        <row r="1">
          <cell r="B1" t="str">
            <v>220 kV SUB-STATION</v>
          </cell>
        </row>
      </sheetData>
      <sheetData sheetId="3022">
        <row r="1">
          <cell r="B1" t="str">
            <v>220 kV SUB-STATION</v>
          </cell>
        </row>
      </sheetData>
      <sheetData sheetId="3023">
        <row r="1">
          <cell r="B1" t="str">
            <v>220 kV SUB-STATION</v>
          </cell>
        </row>
      </sheetData>
      <sheetData sheetId="3024">
        <row r="1">
          <cell r="B1" t="str">
            <v>220 kV SUB-STATION</v>
          </cell>
        </row>
      </sheetData>
      <sheetData sheetId="3025">
        <row r="1">
          <cell r="B1" t="str">
            <v>220 kV SUB-STATION</v>
          </cell>
        </row>
      </sheetData>
      <sheetData sheetId="3026">
        <row r="1">
          <cell r="B1" t="str">
            <v>220 kV SUB-STATION</v>
          </cell>
        </row>
      </sheetData>
      <sheetData sheetId="3027">
        <row r="1">
          <cell r="B1" t="str">
            <v>220 kV SUB-STATION</v>
          </cell>
        </row>
      </sheetData>
      <sheetData sheetId="3028">
        <row r="1">
          <cell r="B1" t="str">
            <v>220 kV SUB-STATION</v>
          </cell>
        </row>
      </sheetData>
      <sheetData sheetId="3029">
        <row r="1">
          <cell r="B1" t="str">
            <v>220 kV SUB-STATION</v>
          </cell>
        </row>
      </sheetData>
      <sheetData sheetId="3030">
        <row r="1">
          <cell r="B1" t="str">
            <v>220 kV SUB-STATION</v>
          </cell>
        </row>
      </sheetData>
      <sheetData sheetId="3031">
        <row r="1">
          <cell r="B1" t="str">
            <v>220 kV SUB-STATION</v>
          </cell>
        </row>
      </sheetData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>
        <row r="1">
          <cell r="B1" t="str">
            <v>220 kV SUB-STATION</v>
          </cell>
        </row>
      </sheetData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>
        <row r="1">
          <cell r="B1" t="str">
            <v>220 kV SUB-STATION</v>
          </cell>
        </row>
      </sheetData>
      <sheetData sheetId="3046">
        <row r="1">
          <cell r="B1" t="str">
            <v>220 kV SUB-STATION</v>
          </cell>
        </row>
      </sheetData>
      <sheetData sheetId="3047">
        <row r="1">
          <cell r="B1" t="str">
            <v>220 kV SUB-STATION</v>
          </cell>
        </row>
      </sheetData>
      <sheetData sheetId="3048">
        <row r="1">
          <cell r="B1" t="str">
            <v>220 kV SUB-STATION</v>
          </cell>
        </row>
      </sheetData>
      <sheetData sheetId="3049">
        <row r="1">
          <cell r="B1" t="str">
            <v>220 kV SUB-STATION</v>
          </cell>
        </row>
      </sheetData>
      <sheetData sheetId="3050">
        <row r="1">
          <cell r="B1" t="str">
            <v>220 kV SUB-STATION</v>
          </cell>
        </row>
      </sheetData>
      <sheetData sheetId="3051">
        <row r="1">
          <cell r="B1" t="str">
            <v>220 kV SUB-STATION</v>
          </cell>
        </row>
      </sheetData>
      <sheetData sheetId="3052">
        <row r="1">
          <cell r="B1" t="str">
            <v>220 kV SUB-STATION</v>
          </cell>
        </row>
      </sheetData>
      <sheetData sheetId="3053">
        <row r="1">
          <cell r="B1" t="str">
            <v>220 kV SUB-STATION</v>
          </cell>
        </row>
      </sheetData>
      <sheetData sheetId="3054">
        <row r="1">
          <cell r="B1" t="str">
            <v>220 kV SUB-STATION</v>
          </cell>
        </row>
      </sheetData>
      <sheetData sheetId="3055">
        <row r="1">
          <cell r="B1" t="str">
            <v>220 kV SUB-STATION</v>
          </cell>
        </row>
      </sheetData>
      <sheetData sheetId="3056">
        <row r="1">
          <cell r="B1" t="str">
            <v>220 kV SUB-STATION</v>
          </cell>
        </row>
      </sheetData>
      <sheetData sheetId="3057">
        <row r="1">
          <cell r="B1" t="str">
            <v>220 kV SUB-STATION</v>
          </cell>
        </row>
      </sheetData>
      <sheetData sheetId="3058">
        <row r="1">
          <cell r="B1" t="str">
            <v>220 kV SUB-STATION</v>
          </cell>
        </row>
      </sheetData>
      <sheetData sheetId="3059">
        <row r="1">
          <cell r="B1" t="str">
            <v>220 kV SUB-STATION</v>
          </cell>
        </row>
      </sheetData>
      <sheetData sheetId="3060">
        <row r="1">
          <cell r="B1" t="str">
            <v>220 kV SUB-STATION</v>
          </cell>
        </row>
      </sheetData>
      <sheetData sheetId="3061">
        <row r="1">
          <cell r="B1" t="str">
            <v>220 kV SUB-STATION</v>
          </cell>
        </row>
      </sheetData>
      <sheetData sheetId="3062">
        <row r="1">
          <cell r="B1" t="str">
            <v>220 kV SUB-STATION</v>
          </cell>
        </row>
      </sheetData>
      <sheetData sheetId="3063">
        <row r="1">
          <cell r="B1" t="str">
            <v>220 kV SUB-STATION</v>
          </cell>
        </row>
      </sheetData>
      <sheetData sheetId="3064">
        <row r="1">
          <cell r="B1" t="str">
            <v>220 kV SUB-STATION</v>
          </cell>
        </row>
      </sheetData>
      <sheetData sheetId="3065">
        <row r="1">
          <cell r="B1" t="str">
            <v>220 kV SUB-STATION</v>
          </cell>
        </row>
      </sheetData>
      <sheetData sheetId="3066">
        <row r="1">
          <cell r="B1" t="str">
            <v>220 kV SUB-STATION</v>
          </cell>
        </row>
      </sheetData>
      <sheetData sheetId="3067">
        <row r="1">
          <cell r="B1" t="str">
            <v>220 kV SUB-STATION</v>
          </cell>
        </row>
      </sheetData>
      <sheetData sheetId="3068">
        <row r="1">
          <cell r="B1" t="str">
            <v>220 kV SUB-STATION</v>
          </cell>
        </row>
      </sheetData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>
        <row r="1">
          <cell r="B1" t="str">
            <v>220 kV SUB-STATION</v>
          </cell>
        </row>
      </sheetData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>
        <row r="1">
          <cell r="B1" t="str">
            <v>220 kV SUB-STATION</v>
          </cell>
        </row>
      </sheetData>
      <sheetData sheetId="3357">
        <row r="1">
          <cell r="B1" t="str">
            <v>220 kV SUB-STATION</v>
          </cell>
        </row>
      </sheetData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>
        <row r="1">
          <cell r="B1" t="str">
            <v>220 kV SUB-STATION</v>
          </cell>
        </row>
      </sheetData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>
        <row r="1">
          <cell r="B1" t="str">
            <v>220 kV SUB-STATION</v>
          </cell>
        </row>
      </sheetData>
      <sheetData sheetId="3373">
        <row r="1">
          <cell r="B1" t="str">
            <v>220 kV SUB-STATION</v>
          </cell>
        </row>
      </sheetData>
      <sheetData sheetId="3374">
        <row r="1">
          <cell r="B1" t="str">
            <v>220 kV SUB-STATION</v>
          </cell>
        </row>
      </sheetData>
      <sheetData sheetId="3375">
        <row r="1">
          <cell r="B1" t="str">
            <v>220 kV SUB-STATION</v>
          </cell>
        </row>
      </sheetData>
      <sheetData sheetId="3376">
        <row r="1">
          <cell r="B1" t="str">
            <v>220 kV SUB-STATION</v>
          </cell>
        </row>
      </sheetData>
      <sheetData sheetId="3377">
        <row r="1">
          <cell r="B1" t="str">
            <v>220 kV SUB-STATION</v>
          </cell>
        </row>
      </sheetData>
      <sheetData sheetId="3378">
        <row r="1">
          <cell r="B1" t="str">
            <v>220 kV SUB-STATION</v>
          </cell>
        </row>
      </sheetData>
      <sheetData sheetId="3379">
        <row r="1">
          <cell r="B1" t="str">
            <v>220 kV SUB-STATION</v>
          </cell>
        </row>
      </sheetData>
      <sheetData sheetId="3380">
        <row r="1">
          <cell r="B1" t="str">
            <v>220 kV SUB-STATION</v>
          </cell>
        </row>
      </sheetData>
      <sheetData sheetId="3381">
        <row r="1">
          <cell r="B1" t="str">
            <v>220 kV SUB-STATION</v>
          </cell>
        </row>
      </sheetData>
      <sheetData sheetId="3382">
        <row r="1">
          <cell r="B1" t="str">
            <v>220 kV SUB-STATION</v>
          </cell>
        </row>
      </sheetData>
      <sheetData sheetId="3383">
        <row r="1">
          <cell r="B1" t="str">
            <v>220 kV SUB-STATION</v>
          </cell>
        </row>
      </sheetData>
      <sheetData sheetId="3384">
        <row r="1">
          <cell r="B1" t="str">
            <v>220 kV SUB-STATION</v>
          </cell>
        </row>
      </sheetData>
      <sheetData sheetId="3385">
        <row r="1">
          <cell r="B1" t="str">
            <v>220 kV SUB-STATION</v>
          </cell>
        </row>
      </sheetData>
      <sheetData sheetId="3386">
        <row r="1">
          <cell r="B1" t="str">
            <v>220 kV SUB-STATION</v>
          </cell>
        </row>
      </sheetData>
      <sheetData sheetId="3387">
        <row r="1">
          <cell r="B1" t="str">
            <v>220 kV SUB-STATION</v>
          </cell>
        </row>
      </sheetData>
      <sheetData sheetId="3388">
        <row r="1">
          <cell r="B1" t="str">
            <v>220 kV SUB-STATION</v>
          </cell>
        </row>
      </sheetData>
      <sheetData sheetId="3389">
        <row r="1">
          <cell r="B1" t="str">
            <v>220 kV SUB-STATION</v>
          </cell>
        </row>
      </sheetData>
      <sheetData sheetId="3390">
        <row r="1">
          <cell r="B1" t="str">
            <v>220 kV SUB-STATION</v>
          </cell>
        </row>
      </sheetData>
      <sheetData sheetId="3391">
        <row r="1">
          <cell r="B1" t="str">
            <v>220 kV SUB-STATION</v>
          </cell>
        </row>
      </sheetData>
      <sheetData sheetId="3392">
        <row r="1">
          <cell r="B1" t="str">
            <v>220 kV SUB-STATION</v>
          </cell>
        </row>
      </sheetData>
      <sheetData sheetId="3393">
        <row r="1">
          <cell r="B1" t="str">
            <v>220 kV SUB-STATION</v>
          </cell>
        </row>
      </sheetData>
      <sheetData sheetId="3394">
        <row r="1">
          <cell r="B1" t="str">
            <v>220 kV SUB-STATION</v>
          </cell>
        </row>
      </sheetData>
      <sheetData sheetId="3395">
        <row r="1">
          <cell r="B1" t="str">
            <v>220 kV SUB-STATION</v>
          </cell>
        </row>
      </sheetData>
      <sheetData sheetId="3396">
        <row r="1">
          <cell r="B1" t="str">
            <v>220 kV SUB-STATION</v>
          </cell>
        </row>
      </sheetData>
      <sheetData sheetId="3397">
        <row r="1">
          <cell r="B1" t="str">
            <v>220 kV SUB-STATION</v>
          </cell>
        </row>
      </sheetData>
      <sheetData sheetId="3398">
        <row r="1">
          <cell r="B1" t="str">
            <v>220 kV SUB-STATION</v>
          </cell>
        </row>
      </sheetData>
      <sheetData sheetId="3399">
        <row r="1">
          <cell r="B1" t="str">
            <v>220 kV SUB-STATION</v>
          </cell>
        </row>
      </sheetData>
      <sheetData sheetId="3400">
        <row r="1">
          <cell r="B1" t="str">
            <v>220 kV SUB-STATION</v>
          </cell>
        </row>
      </sheetData>
      <sheetData sheetId="3401">
        <row r="1">
          <cell r="B1" t="str">
            <v>220 kV SUB-STATION</v>
          </cell>
        </row>
      </sheetData>
      <sheetData sheetId="3402">
        <row r="1">
          <cell r="B1" t="str">
            <v>220 kV SUB-STATION</v>
          </cell>
        </row>
      </sheetData>
      <sheetData sheetId="3403">
        <row r="1">
          <cell r="B1" t="str">
            <v>220 kV SUB-STATION</v>
          </cell>
        </row>
      </sheetData>
      <sheetData sheetId="3404">
        <row r="1">
          <cell r="B1" t="str">
            <v>220 kV SUB-STATION</v>
          </cell>
        </row>
      </sheetData>
      <sheetData sheetId="3405">
        <row r="1">
          <cell r="B1" t="str">
            <v>220 kV SUB-STATION</v>
          </cell>
        </row>
      </sheetData>
      <sheetData sheetId="3406">
        <row r="1">
          <cell r="B1" t="str">
            <v>220 kV SUB-STATION</v>
          </cell>
        </row>
      </sheetData>
      <sheetData sheetId="3407">
        <row r="1">
          <cell r="B1" t="str">
            <v>220 kV SUB-STATION</v>
          </cell>
        </row>
      </sheetData>
      <sheetData sheetId="3408">
        <row r="1">
          <cell r="B1" t="str">
            <v>220 kV SUB-STATION</v>
          </cell>
        </row>
      </sheetData>
      <sheetData sheetId="3409">
        <row r="1">
          <cell r="B1" t="str">
            <v>220 kV SUB-STATION</v>
          </cell>
        </row>
      </sheetData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>
        <row r="1">
          <cell r="B1" t="str">
            <v>220 kV SUB-STATION</v>
          </cell>
        </row>
      </sheetData>
      <sheetData sheetId="3538">
        <row r="1">
          <cell r="B1" t="str">
            <v>220 kV SUB-STATION</v>
          </cell>
        </row>
      </sheetData>
      <sheetData sheetId="3539">
        <row r="1">
          <cell r="B1" t="str">
            <v>220 kV SUB-STATION</v>
          </cell>
        </row>
      </sheetData>
      <sheetData sheetId="3540">
        <row r="1">
          <cell r="B1" t="str">
            <v>220 kV SUB-STATION</v>
          </cell>
        </row>
      </sheetData>
      <sheetData sheetId="3541">
        <row r="1">
          <cell r="B1" t="str">
            <v>220 kV SUB-STATION</v>
          </cell>
        </row>
      </sheetData>
      <sheetData sheetId="3542">
        <row r="1">
          <cell r="B1" t="str">
            <v>220 kV SUB-STATION</v>
          </cell>
        </row>
      </sheetData>
      <sheetData sheetId="3543">
        <row r="1">
          <cell r="B1" t="str">
            <v>220 kV SUB-STATION</v>
          </cell>
        </row>
      </sheetData>
      <sheetData sheetId="3544">
        <row r="1">
          <cell r="B1" t="str">
            <v>220 kV SUB-STATION</v>
          </cell>
        </row>
      </sheetData>
      <sheetData sheetId="3545">
        <row r="1">
          <cell r="B1" t="str">
            <v>220 kV SUB-STATION</v>
          </cell>
        </row>
      </sheetData>
      <sheetData sheetId="3546">
        <row r="1">
          <cell r="B1" t="str">
            <v>220 kV SUB-STATION</v>
          </cell>
        </row>
      </sheetData>
      <sheetData sheetId="3547">
        <row r="1">
          <cell r="B1" t="str">
            <v>220 kV SUB-STATION</v>
          </cell>
        </row>
      </sheetData>
      <sheetData sheetId="3548">
        <row r="1">
          <cell r="B1" t="str">
            <v>220 kV SUB-STATION</v>
          </cell>
        </row>
      </sheetData>
      <sheetData sheetId="3549">
        <row r="1">
          <cell r="B1" t="str">
            <v>220 kV SUB-STATION</v>
          </cell>
        </row>
      </sheetData>
      <sheetData sheetId="3550">
        <row r="1">
          <cell r="B1" t="str">
            <v>220 kV SUB-STATION</v>
          </cell>
        </row>
      </sheetData>
      <sheetData sheetId="3551">
        <row r="1">
          <cell r="B1" t="str">
            <v>220 kV SUB-STATION</v>
          </cell>
        </row>
      </sheetData>
      <sheetData sheetId="3552">
        <row r="1">
          <cell r="B1" t="str">
            <v>220 kV SUB-STATION</v>
          </cell>
        </row>
      </sheetData>
      <sheetData sheetId="3553">
        <row r="1">
          <cell r="B1" t="str">
            <v>220 kV SUB-STATION</v>
          </cell>
        </row>
      </sheetData>
      <sheetData sheetId="3554">
        <row r="1">
          <cell r="B1" t="str">
            <v>220 kV SUB-STATION</v>
          </cell>
        </row>
      </sheetData>
      <sheetData sheetId="3555">
        <row r="1">
          <cell r="B1" t="str">
            <v>220 kV SUB-STATION</v>
          </cell>
        </row>
      </sheetData>
      <sheetData sheetId="3556">
        <row r="1">
          <cell r="B1" t="str">
            <v>220 kV SUB-STATION</v>
          </cell>
        </row>
      </sheetData>
      <sheetData sheetId="3557">
        <row r="1">
          <cell r="B1" t="str">
            <v>220 kV SUB-STATION</v>
          </cell>
        </row>
      </sheetData>
      <sheetData sheetId="3558">
        <row r="1">
          <cell r="B1" t="str">
            <v>220 kV SUB-STATION</v>
          </cell>
        </row>
      </sheetData>
      <sheetData sheetId="3559">
        <row r="1">
          <cell r="B1" t="str">
            <v>220 kV SUB-STATION</v>
          </cell>
        </row>
      </sheetData>
      <sheetData sheetId="3560">
        <row r="1">
          <cell r="B1" t="str">
            <v>220 kV SUB-STATION</v>
          </cell>
        </row>
      </sheetData>
      <sheetData sheetId="3561">
        <row r="1">
          <cell r="B1" t="str">
            <v>220 kV SUB-STATION</v>
          </cell>
        </row>
      </sheetData>
      <sheetData sheetId="3562">
        <row r="1">
          <cell r="B1" t="str">
            <v>220 kV SUB-STATION</v>
          </cell>
        </row>
      </sheetData>
      <sheetData sheetId="3563">
        <row r="1">
          <cell r="B1" t="str">
            <v>220 kV SUB-STATION</v>
          </cell>
        </row>
      </sheetData>
      <sheetData sheetId="3564">
        <row r="1">
          <cell r="B1" t="str">
            <v>220 kV SUB-STATION</v>
          </cell>
        </row>
      </sheetData>
      <sheetData sheetId="3565">
        <row r="1">
          <cell r="B1" t="str">
            <v>220 kV SUB-STATION</v>
          </cell>
        </row>
      </sheetData>
      <sheetData sheetId="3566">
        <row r="1">
          <cell r="B1" t="str">
            <v>220 kV SUB-STATION</v>
          </cell>
        </row>
      </sheetData>
      <sheetData sheetId="3567">
        <row r="1">
          <cell r="B1" t="str">
            <v>220 kV SUB-STATION</v>
          </cell>
        </row>
      </sheetData>
      <sheetData sheetId="3568">
        <row r="1">
          <cell r="B1" t="str">
            <v>220 kV SUB-STATION</v>
          </cell>
        </row>
      </sheetData>
      <sheetData sheetId="3569">
        <row r="1">
          <cell r="B1" t="str">
            <v>220 kV SUB-STATION</v>
          </cell>
        </row>
      </sheetData>
      <sheetData sheetId="3570">
        <row r="1">
          <cell r="B1" t="str">
            <v>220 kV SUB-STATION</v>
          </cell>
        </row>
      </sheetData>
      <sheetData sheetId="3571">
        <row r="1">
          <cell r="B1" t="str">
            <v>220 kV SUB-STATION</v>
          </cell>
        </row>
      </sheetData>
      <sheetData sheetId="3572">
        <row r="1">
          <cell r="B1" t="str">
            <v>220 kV SUB-STATION</v>
          </cell>
        </row>
      </sheetData>
      <sheetData sheetId="3573">
        <row r="1">
          <cell r="B1" t="str">
            <v>220 kV SUB-STATION</v>
          </cell>
        </row>
      </sheetData>
      <sheetData sheetId="3574">
        <row r="1">
          <cell r="B1" t="str">
            <v>220 kV SUB-STATION</v>
          </cell>
        </row>
      </sheetData>
      <sheetData sheetId="3575">
        <row r="1">
          <cell r="B1" t="str">
            <v>220 kV SUB-STATION</v>
          </cell>
        </row>
      </sheetData>
      <sheetData sheetId="3576">
        <row r="1">
          <cell r="B1" t="str">
            <v>220 kV SUB-STATION</v>
          </cell>
        </row>
      </sheetData>
      <sheetData sheetId="3577">
        <row r="1">
          <cell r="B1" t="str">
            <v>220 kV SUB-STATION</v>
          </cell>
        </row>
      </sheetData>
      <sheetData sheetId="3578">
        <row r="1">
          <cell r="B1" t="str">
            <v>220 kV SUB-STATION</v>
          </cell>
        </row>
      </sheetData>
      <sheetData sheetId="3579">
        <row r="1">
          <cell r="B1" t="str">
            <v>220 kV SUB-STATION</v>
          </cell>
        </row>
      </sheetData>
      <sheetData sheetId="3580">
        <row r="1">
          <cell r="B1" t="str">
            <v>220 kV SUB-STATION</v>
          </cell>
        </row>
      </sheetData>
      <sheetData sheetId="3581">
        <row r="1">
          <cell r="B1" t="str">
            <v>220 kV SUB-STATION</v>
          </cell>
        </row>
      </sheetData>
      <sheetData sheetId="3582">
        <row r="1">
          <cell r="B1" t="str">
            <v>220 kV SUB-STATION</v>
          </cell>
        </row>
      </sheetData>
      <sheetData sheetId="3583">
        <row r="1">
          <cell r="B1" t="str">
            <v>220 kV SUB-STATION</v>
          </cell>
        </row>
      </sheetData>
      <sheetData sheetId="3584">
        <row r="1">
          <cell r="B1" t="str">
            <v>220 kV SUB-STATION</v>
          </cell>
        </row>
      </sheetData>
      <sheetData sheetId="3585">
        <row r="1">
          <cell r="B1" t="str">
            <v>220 kV SUB-STATION</v>
          </cell>
        </row>
      </sheetData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>
        <row r="1">
          <cell r="B1" t="str">
            <v>220 kV SUB-STATION</v>
          </cell>
        </row>
      </sheetData>
      <sheetData sheetId="3598">
        <row r="1">
          <cell r="B1" t="str">
            <v>220 kV SUB-STATION</v>
          </cell>
        </row>
      </sheetData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>
        <row r="1">
          <cell r="B1" t="str">
            <v>220 kV SUB-STATION</v>
          </cell>
        </row>
      </sheetData>
      <sheetData sheetId="4303">
        <row r="1">
          <cell r="B1" t="str">
            <v>220 kV SUB-STATION</v>
          </cell>
        </row>
      </sheetData>
      <sheetData sheetId="4304">
        <row r="1">
          <cell r="B1" t="str">
            <v>220 kV SUB-STATION</v>
          </cell>
        </row>
      </sheetData>
      <sheetData sheetId="4305">
        <row r="1">
          <cell r="B1" t="str">
            <v>220 kV SUB-STATION</v>
          </cell>
        </row>
      </sheetData>
      <sheetData sheetId="4306">
        <row r="1">
          <cell r="B1" t="str">
            <v>220 kV SUB-STATION</v>
          </cell>
        </row>
      </sheetData>
      <sheetData sheetId="4307">
        <row r="1">
          <cell r="B1" t="str">
            <v>220 kV SUB-STATION</v>
          </cell>
        </row>
      </sheetData>
      <sheetData sheetId="4308">
        <row r="1">
          <cell r="B1" t="str">
            <v>220 kV SUB-STATION</v>
          </cell>
        </row>
      </sheetData>
      <sheetData sheetId="4309">
        <row r="1">
          <cell r="B1" t="str">
            <v>220 kV SUB-STATION</v>
          </cell>
        </row>
      </sheetData>
      <sheetData sheetId="4310">
        <row r="1">
          <cell r="B1" t="str">
            <v>220 kV SUB-STATION</v>
          </cell>
        </row>
      </sheetData>
      <sheetData sheetId="4311">
        <row r="1">
          <cell r="B1" t="str">
            <v>220 kV SUB-STATION</v>
          </cell>
        </row>
      </sheetData>
      <sheetData sheetId="4312">
        <row r="1">
          <cell r="B1" t="str">
            <v>220 kV SUB-STATION</v>
          </cell>
        </row>
      </sheetData>
      <sheetData sheetId="4313">
        <row r="1">
          <cell r="B1" t="str">
            <v>220 kV SUB-STATION</v>
          </cell>
        </row>
      </sheetData>
      <sheetData sheetId="4314">
        <row r="1">
          <cell r="B1" t="str">
            <v>220 kV SUB-STATION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>
        <row r="1">
          <cell r="B1" t="str">
            <v>220 kV SUB-STATION</v>
          </cell>
        </row>
      </sheetData>
      <sheetData sheetId="4338">
        <row r="1">
          <cell r="B1" t="str">
            <v>220 kV SUB-STATION</v>
          </cell>
        </row>
      </sheetData>
      <sheetData sheetId="4339">
        <row r="1">
          <cell r="B1" t="str">
            <v>220 kV SUB-STATION</v>
          </cell>
        </row>
      </sheetData>
      <sheetData sheetId="4340">
        <row r="1">
          <cell r="B1" t="str">
            <v>220 kV SUB-STATION</v>
          </cell>
        </row>
      </sheetData>
      <sheetData sheetId="4341">
        <row r="1">
          <cell r="B1" t="str">
            <v>220 kV SUB-STATION</v>
          </cell>
        </row>
      </sheetData>
      <sheetData sheetId="4342">
        <row r="1">
          <cell r="B1" t="str">
            <v>220 kV SUB-STATION</v>
          </cell>
        </row>
      </sheetData>
      <sheetData sheetId="4343">
        <row r="1">
          <cell r="B1" t="str">
            <v>220 kV SUB-STATION</v>
          </cell>
        </row>
      </sheetData>
      <sheetData sheetId="4344">
        <row r="1">
          <cell r="B1" t="str">
            <v>220 kV SUB-STATION</v>
          </cell>
        </row>
      </sheetData>
      <sheetData sheetId="4345">
        <row r="1">
          <cell r="B1" t="str">
            <v>220 kV SUB-STATION</v>
          </cell>
        </row>
      </sheetData>
      <sheetData sheetId="4346">
        <row r="1">
          <cell r="B1" t="str">
            <v>220 kV SUB-STATION</v>
          </cell>
        </row>
      </sheetData>
      <sheetData sheetId="4347">
        <row r="1">
          <cell r="B1" t="str">
            <v>220 kV SUB-STATION</v>
          </cell>
        </row>
      </sheetData>
      <sheetData sheetId="4348">
        <row r="1">
          <cell r="B1" t="str">
            <v>220 kV SUB-STATION</v>
          </cell>
        </row>
      </sheetData>
      <sheetData sheetId="4349">
        <row r="1">
          <cell r="B1" t="str">
            <v>220 kV SUB-STATION</v>
          </cell>
        </row>
      </sheetData>
      <sheetData sheetId="4350">
        <row r="1">
          <cell r="B1" t="str">
            <v>220 kV SUB-STATION</v>
          </cell>
        </row>
      </sheetData>
      <sheetData sheetId="4351">
        <row r="1">
          <cell r="B1" t="str">
            <v>220 kV SUB-STATION</v>
          </cell>
        </row>
      </sheetData>
      <sheetData sheetId="4352">
        <row r="1">
          <cell r="B1" t="str">
            <v>220 kV SUB-STATION</v>
          </cell>
        </row>
      </sheetData>
      <sheetData sheetId="4353">
        <row r="1">
          <cell r="B1" t="str">
            <v>220 kV SUB-STATION</v>
          </cell>
        </row>
      </sheetData>
      <sheetData sheetId="4354">
        <row r="1">
          <cell r="B1" t="str">
            <v>220 kV SUB-STATION</v>
          </cell>
        </row>
      </sheetData>
      <sheetData sheetId="4355">
        <row r="1">
          <cell r="B1" t="str">
            <v>220 kV SUB-STATION</v>
          </cell>
        </row>
      </sheetData>
      <sheetData sheetId="4356">
        <row r="1">
          <cell r="B1" t="str">
            <v>220 kV SUB-STATION</v>
          </cell>
        </row>
      </sheetData>
      <sheetData sheetId="4357">
        <row r="1">
          <cell r="B1" t="str">
            <v>220 kV SUB-STATION</v>
          </cell>
        </row>
      </sheetData>
      <sheetData sheetId="4358">
        <row r="1">
          <cell r="B1" t="str">
            <v>220 kV SUB-STATION</v>
          </cell>
        </row>
      </sheetData>
      <sheetData sheetId="4359">
        <row r="1">
          <cell r="B1" t="str">
            <v>220 kV SUB-STATION</v>
          </cell>
        </row>
      </sheetData>
      <sheetData sheetId="4360">
        <row r="1">
          <cell r="B1" t="str">
            <v>220 kV SUB-STATION</v>
          </cell>
        </row>
      </sheetData>
      <sheetData sheetId="4361">
        <row r="1">
          <cell r="B1" t="str">
            <v>220 kV SUB-STATION</v>
          </cell>
        </row>
      </sheetData>
      <sheetData sheetId="4362">
        <row r="1">
          <cell r="B1" t="str">
            <v>220 kV SUB-STATION</v>
          </cell>
        </row>
      </sheetData>
      <sheetData sheetId="4363"/>
      <sheetData sheetId="4364">
        <row r="1">
          <cell r="B1" t="str">
            <v>220 kV SUB-STATION</v>
          </cell>
        </row>
      </sheetData>
      <sheetData sheetId="4365">
        <row r="1">
          <cell r="B1" t="str">
            <v>220 kV SUB-STATION</v>
          </cell>
        </row>
      </sheetData>
      <sheetData sheetId="4366">
        <row r="1">
          <cell r="B1" t="str">
            <v>220 kV SUB-STATION</v>
          </cell>
        </row>
      </sheetData>
      <sheetData sheetId="4367"/>
      <sheetData sheetId="4368">
        <row r="1">
          <cell r="B1" t="str">
            <v>220 kV SUB-STATION</v>
          </cell>
        </row>
      </sheetData>
      <sheetData sheetId="4369"/>
      <sheetData sheetId="4370"/>
      <sheetData sheetId="4371"/>
      <sheetData sheetId="4372"/>
      <sheetData sheetId="4373"/>
      <sheetData sheetId="4374"/>
      <sheetData sheetId="4375"/>
      <sheetData sheetId="4376">
        <row r="1">
          <cell r="B1" t="str">
            <v>220 kV SUB-STATION</v>
          </cell>
        </row>
      </sheetData>
      <sheetData sheetId="4377">
        <row r="1">
          <cell r="B1" t="str">
            <v>220 kV SUB-STATION</v>
          </cell>
        </row>
      </sheetData>
      <sheetData sheetId="4378">
        <row r="1">
          <cell r="B1" t="str">
            <v>220 kV SUB-STATION</v>
          </cell>
        </row>
      </sheetData>
      <sheetData sheetId="4379">
        <row r="1">
          <cell r="B1" t="str">
            <v>220 kV SUB-STATION</v>
          </cell>
        </row>
      </sheetData>
      <sheetData sheetId="4380">
        <row r="1">
          <cell r="B1" t="str">
            <v>220 kV SUB-STATION</v>
          </cell>
        </row>
      </sheetData>
      <sheetData sheetId="4381"/>
      <sheetData sheetId="4382">
        <row r="1">
          <cell r="B1" t="str">
            <v>220 kV SUB-STATION</v>
          </cell>
        </row>
      </sheetData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>
        <row r="1">
          <cell r="B1" t="str">
            <v>220 kV SUB-STATION</v>
          </cell>
        </row>
      </sheetData>
      <sheetData sheetId="4435"/>
      <sheetData sheetId="4436">
        <row r="1">
          <cell r="B1" t="str">
            <v>220 kV SUB-STATION</v>
          </cell>
        </row>
      </sheetData>
      <sheetData sheetId="4437"/>
      <sheetData sheetId="4438"/>
      <sheetData sheetId="4439"/>
      <sheetData sheetId="4440"/>
      <sheetData sheetId="4441">
        <row r="1">
          <cell r="B1" t="str">
            <v>220 kV SUB-STATION</v>
          </cell>
        </row>
      </sheetData>
      <sheetData sheetId="4442">
        <row r="1">
          <cell r="B1" t="str">
            <v>220 kV SUB-STATION</v>
          </cell>
        </row>
      </sheetData>
      <sheetData sheetId="4443">
        <row r="1">
          <cell r="B1" t="str">
            <v>220 kV SUB-STATION</v>
          </cell>
        </row>
      </sheetData>
      <sheetData sheetId="4444">
        <row r="1">
          <cell r="B1" t="str">
            <v>220 kV SUB-STATION</v>
          </cell>
        </row>
      </sheetData>
      <sheetData sheetId="4445">
        <row r="1">
          <cell r="B1" t="str">
            <v>220 kV SUB-STATION</v>
          </cell>
        </row>
      </sheetData>
      <sheetData sheetId="4446">
        <row r="1">
          <cell r="B1" t="str">
            <v>220 kV SUB-STATION</v>
          </cell>
        </row>
      </sheetData>
      <sheetData sheetId="4447">
        <row r="1">
          <cell r="B1" t="str">
            <v>220 kV SUB-STATION</v>
          </cell>
        </row>
      </sheetData>
      <sheetData sheetId="4448">
        <row r="1">
          <cell r="B1" t="str">
            <v>220 kV SUB-STATION</v>
          </cell>
        </row>
      </sheetData>
      <sheetData sheetId="4449">
        <row r="1">
          <cell r="B1" t="str">
            <v>220 kV SUB-STATION</v>
          </cell>
        </row>
      </sheetData>
      <sheetData sheetId="4450">
        <row r="1">
          <cell r="B1" t="str">
            <v>220 kV SUB-STATION</v>
          </cell>
        </row>
      </sheetData>
      <sheetData sheetId="4451">
        <row r="1">
          <cell r="B1" t="str">
            <v>220 kV SUB-STATION</v>
          </cell>
        </row>
      </sheetData>
      <sheetData sheetId="4452">
        <row r="1">
          <cell r="B1" t="str">
            <v>220 kV SUB-STATION</v>
          </cell>
        </row>
      </sheetData>
      <sheetData sheetId="4453">
        <row r="1">
          <cell r="B1" t="str">
            <v>220 kV SUB-STATION</v>
          </cell>
        </row>
      </sheetData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>
        <row r="1">
          <cell r="B1" t="str">
            <v>220 kV SUB-STATION</v>
          </cell>
        </row>
      </sheetData>
      <sheetData sheetId="4474">
        <row r="1">
          <cell r="B1" t="str">
            <v>220 kV SUB-STATION</v>
          </cell>
        </row>
      </sheetData>
      <sheetData sheetId="4475">
        <row r="1">
          <cell r="B1" t="str">
            <v>220 kV SUB-STATION</v>
          </cell>
        </row>
      </sheetData>
      <sheetData sheetId="4476">
        <row r="1">
          <cell r="B1" t="str">
            <v>220 kV SUB-STATION</v>
          </cell>
        </row>
      </sheetData>
      <sheetData sheetId="4477">
        <row r="1">
          <cell r="B1" t="str">
            <v>220 kV SUB-STATION</v>
          </cell>
        </row>
      </sheetData>
      <sheetData sheetId="4478">
        <row r="1">
          <cell r="B1" t="str">
            <v>220 kV SUB-STATION</v>
          </cell>
        </row>
      </sheetData>
      <sheetData sheetId="4479">
        <row r="1">
          <cell r="B1" t="str">
            <v>220 kV SUB-STATION</v>
          </cell>
        </row>
      </sheetData>
      <sheetData sheetId="4480">
        <row r="1">
          <cell r="B1" t="str">
            <v>220 kV SUB-STATION</v>
          </cell>
        </row>
      </sheetData>
      <sheetData sheetId="4481">
        <row r="1">
          <cell r="B1" t="str">
            <v>220 kV SUB-STATION</v>
          </cell>
        </row>
      </sheetData>
      <sheetData sheetId="4482">
        <row r="1">
          <cell r="B1" t="str">
            <v>220 kV SUB-STATION</v>
          </cell>
        </row>
      </sheetData>
      <sheetData sheetId="4483">
        <row r="1">
          <cell r="B1" t="str">
            <v>220 kV SUB-STATION</v>
          </cell>
        </row>
      </sheetData>
      <sheetData sheetId="4484">
        <row r="1">
          <cell r="B1" t="str">
            <v>220 kV SUB-STATION</v>
          </cell>
        </row>
      </sheetData>
      <sheetData sheetId="4485">
        <row r="1">
          <cell r="B1" t="str">
            <v>220 kV SUB-STATION</v>
          </cell>
        </row>
      </sheetData>
      <sheetData sheetId="4486">
        <row r="1">
          <cell r="B1" t="str">
            <v>220 kV SUB-STATION</v>
          </cell>
        </row>
      </sheetData>
      <sheetData sheetId="4487">
        <row r="1">
          <cell r="B1" t="str">
            <v>220 kV SUB-STATION</v>
          </cell>
        </row>
      </sheetData>
      <sheetData sheetId="4488">
        <row r="1">
          <cell r="B1" t="str">
            <v>220 kV SUB-STATION</v>
          </cell>
        </row>
      </sheetData>
      <sheetData sheetId="4489">
        <row r="1">
          <cell r="B1" t="str">
            <v>220 kV SUB-STATION</v>
          </cell>
        </row>
      </sheetData>
      <sheetData sheetId="4490">
        <row r="1">
          <cell r="B1" t="str">
            <v>220 kV SUB-STATION</v>
          </cell>
        </row>
      </sheetData>
      <sheetData sheetId="4491">
        <row r="1">
          <cell r="B1" t="str">
            <v>220 kV SUB-STATION</v>
          </cell>
        </row>
      </sheetData>
      <sheetData sheetId="4492">
        <row r="1">
          <cell r="B1" t="str">
            <v>220 kV SUB-STATION</v>
          </cell>
        </row>
      </sheetData>
      <sheetData sheetId="4493">
        <row r="1">
          <cell r="B1" t="str">
            <v>220 kV SUB-STATION</v>
          </cell>
        </row>
      </sheetData>
      <sheetData sheetId="4494">
        <row r="1">
          <cell r="B1" t="str">
            <v>220 kV SUB-STATION</v>
          </cell>
        </row>
      </sheetData>
      <sheetData sheetId="4495">
        <row r="1">
          <cell r="B1" t="str">
            <v>220 kV SUB-STATION</v>
          </cell>
        </row>
      </sheetData>
      <sheetData sheetId="4496">
        <row r="1">
          <cell r="B1" t="str">
            <v>220 kV SUB-STATION</v>
          </cell>
        </row>
      </sheetData>
      <sheetData sheetId="4497">
        <row r="1">
          <cell r="B1" t="str">
            <v>220 kV SUB-STATION</v>
          </cell>
        </row>
      </sheetData>
      <sheetData sheetId="4498">
        <row r="1">
          <cell r="B1" t="str">
            <v>220 kV SUB-STATION</v>
          </cell>
        </row>
      </sheetData>
      <sheetData sheetId="4499">
        <row r="1">
          <cell r="B1" t="str">
            <v>220 kV SUB-STATION</v>
          </cell>
        </row>
      </sheetData>
      <sheetData sheetId="4500">
        <row r="1">
          <cell r="B1" t="str">
            <v>220 kV SUB-STATION</v>
          </cell>
        </row>
      </sheetData>
      <sheetData sheetId="4501">
        <row r="1">
          <cell r="B1" t="str">
            <v>220 kV SUB-STATION</v>
          </cell>
        </row>
      </sheetData>
      <sheetData sheetId="4502">
        <row r="1">
          <cell r="B1" t="str">
            <v>220 kV SUB-STATION</v>
          </cell>
        </row>
      </sheetData>
      <sheetData sheetId="4503">
        <row r="1">
          <cell r="B1" t="str">
            <v>220 kV SUB-STATION</v>
          </cell>
        </row>
      </sheetData>
      <sheetData sheetId="4504">
        <row r="1">
          <cell r="B1" t="str">
            <v>220 kV SUB-STATION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>
        <row r="1">
          <cell r="B1" t="str">
            <v>220 kV SUB-STATION</v>
          </cell>
        </row>
      </sheetData>
      <sheetData sheetId="4513"/>
      <sheetData sheetId="4514"/>
      <sheetData sheetId="4515">
        <row r="1">
          <cell r="B1" t="str">
            <v>220 kV SUB-STATION</v>
          </cell>
        </row>
      </sheetData>
      <sheetData sheetId="4516">
        <row r="1">
          <cell r="B1" t="str">
            <v>220 kV SUB-STATION</v>
          </cell>
        </row>
      </sheetData>
      <sheetData sheetId="4517">
        <row r="1">
          <cell r="B1" t="str">
            <v>220 kV SUB-STATION</v>
          </cell>
        </row>
      </sheetData>
      <sheetData sheetId="4518">
        <row r="1">
          <cell r="B1" t="str">
            <v>220 kV SUB-STATION</v>
          </cell>
        </row>
      </sheetData>
      <sheetData sheetId="4519">
        <row r="1">
          <cell r="B1" t="str">
            <v>220 kV SUB-STATION</v>
          </cell>
        </row>
      </sheetData>
      <sheetData sheetId="4520">
        <row r="1">
          <cell r="B1" t="str">
            <v>220 kV SUB-STATION</v>
          </cell>
        </row>
      </sheetData>
      <sheetData sheetId="4521">
        <row r="1">
          <cell r="B1" t="str">
            <v>220 kV SUB-STATION</v>
          </cell>
        </row>
      </sheetData>
      <sheetData sheetId="4522">
        <row r="1">
          <cell r="B1" t="str">
            <v>220 kV SUB-STATION</v>
          </cell>
        </row>
      </sheetData>
      <sheetData sheetId="4523">
        <row r="1">
          <cell r="B1" t="str">
            <v>220 kV SUB-STATION</v>
          </cell>
        </row>
      </sheetData>
      <sheetData sheetId="4524">
        <row r="1">
          <cell r="B1" t="str">
            <v>220 kV SUB-STATION</v>
          </cell>
        </row>
      </sheetData>
      <sheetData sheetId="4525">
        <row r="1">
          <cell r="B1" t="str">
            <v>220 kV SUB-STATION</v>
          </cell>
        </row>
      </sheetData>
      <sheetData sheetId="4526">
        <row r="1">
          <cell r="B1" t="str">
            <v>220 kV SUB-STATION</v>
          </cell>
        </row>
      </sheetData>
      <sheetData sheetId="4527">
        <row r="1">
          <cell r="B1" t="str">
            <v>220 kV SUB-STATION</v>
          </cell>
        </row>
      </sheetData>
      <sheetData sheetId="4528">
        <row r="1">
          <cell r="B1" t="str">
            <v>220 kV SUB-STATION</v>
          </cell>
        </row>
      </sheetData>
      <sheetData sheetId="4529">
        <row r="1">
          <cell r="B1" t="str">
            <v>220 kV SUB-STATION</v>
          </cell>
        </row>
      </sheetData>
      <sheetData sheetId="4530">
        <row r="1">
          <cell r="B1" t="str">
            <v>220 kV SUB-STATION</v>
          </cell>
        </row>
      </sheetData>
      <sheetData sheetId="4531">
        <row r="1">
          <cell r="B1" t="str">
            <v>220 kV SUB-STATION</v>
          </cell>
        </row>
      </sheetData>
      <sheetData sheetId="4532">
        <row r="1">
          <cell r="B1" t="str">
            <v>220 kV SUB-STATION</v>
          </cell>
        </row>
      </sheetData>
      <sheetData sheetId="4533">
        <row r="1">
          <cell r="B1" t="str">
            <v>220 kV SUB-STATION</v>
          </cell>
        </row>
      </sheetData>
      <sheetData sheetId="4534">
        <row r="1">
          <cell r="B1" t="str">
            <v>220 kV SUB-STATION</v>
          </cell>
        </row>
      </sheetData>
      <sheetData sheetId="4535">
        <row r="1">
          <cell r="B1" t="str">
            <v>220 kV SUB-STATION</v>
          </cell>
        </row>
      </sheetData>
      <sheetData sheetId="4536">
        <row r="1">
          <cell r="B1" t="str">
            <v>220 kV SUB-STATION</v>
          </cell>
        </row>
      </sheetData>
      <sheetData sheetId="4537">
        <row r="1">
          <cell r="B1" t="str">
            <v>220 kV SUB-STATION</v>
          </cell>
        </row>
      </sheetData>
      <sheetData sheetId="4538">
        <row r="1">
          <cell r="B1" t="str">
            <v>220 kV SUB-STATION</v>
          </cell>
        </row>
      </sheetData>
      <sheetData sheetId="4539">
        <row r="1">
          <cell r="B1" t="str">
            <v>220 kV SUB-STATION</v>
          </cell>
        </row>
      </sheetData>
      <sheetData sheetId="4540">
        <row r="1">
          <cell r="B1" t="str">
            <v>220 kV SUB-STATION</v>
          </cell>
        </row>
      </sheetData>
      <sheetData sheetId="4541">
        <row r="1">
          <cell r="B1" t="str">
            <v>220 kV SUB-STATION</v>
          </cell>
        </row>
      </sheetData>
      <sheetData sheetId="4542">
        <row r="1">
          <cell r="B1" t="str">
            <v>220 kV SUB-STATION</v>
          </cell>
        </row>
      </sheetData>
      <sheetData sheetId="4543">
        <row r="1">
          <cell r="B1" t="str">
            <v>220 kV SUB-STATION</v>
          </cell>
        </row>
      </sheetData>
      <sheetData sheetId="4544">
        <row r="1">
          <cell r="B1" t="str">
            <v>220 kV SUB-STATION</v>
          </cell>
        </row>
      </sheetData>
      <sheetData sheetId="4545">
        <row r="1">
          <cell r="B1" t="str">
            <v>220 kV SUB-STATION</v>
          </cell>
        </row>
      </sheetData>
      <sheetData sheetId="4546">
        <row r="1">
          <cell r="B1" t="str">
            <v>220 kV SUB-STATION</v>
          </cell>
        </row>
      </sheetData>
      <sheetData sheetId="4547">
        <row r="1">
          <cell r="B1" t="str">
            <v>220 kV SUB-STATION</v>
          </cell>
        </row>
      </sheetData>
      <sheetData sheetId="4548">
        <row r="1">
          <cell r="B1" t="str">
            <v>220 kV SUB-STATION</v>
          </cell>
        </row>
      </sheetData>
      <sheetData sheetId="4549">
        <row r="1">
          <cell r="B1" t="str">
            <v>220 kV SUB-STATION</v>
          </cell>
        </row>
      </sheetData>
      <sheetData sheetId="4550">
        <row r="1">
          <cell r="B1" t="str">
            <v>220 kV SUB-STATION</v>
          </cell>
        </row>
      </sheetData>
      <sheetData sheetId="4551">
        <row r="1">
          <cell r="B1" t="str">
            <v>220 kV SUB-STATION</v>
          </cell>
        </row>
      </sheetData>
      <sheetData sheetId="4552">
        <row r="1">
          <cell r="B1" t="str">
            <v>220 kV SUB-STATION</v>
          </cell>
        </row>
      </sheetData>
      <sheetData sheetId="4553">
        <row r="1">
          <cell r="B1" t="str">
            <v>220 kV SUB-STATION</v>
          </cell>
        </row>
      </sheetData>
      <sheetData sheetId="4554">
        <row r="1">
          <cell r="B1" t="str">
            <v>220 kV SUB-STATION</v>
          </cell>
        </row>
      </sheetData>
      <sheetData sheetId="4555">
        <row r="1">
          <cell r="B1" t="str">
            <v>220 kV SUB-STATION</v>
          </cell>
        </row>
      </sheetData>
      <sheetData sheetId="4556">
        <row r="1">
          <cell r="B1" t="str">
            <v>220 kV SUB-STATION</v>
          </cell>
        </row>
      </sheetData>
      <sheetData sheetId="4557">
        <row r="1">
          <cell r="B1" t="str">
            <v>220 kV SUB-STATION</v>
          </cell>
        </row>
      </sheetData>
      <sheetData sheetId="4558">
        <row r="1">
          <cell r="B1" t="str">
            <v>220 kV SUB-STATION</v>
          </cell>
        </row>
      </sheetData>
      <sheetData sheetId="4559"/>
      <sheetData sheetId="4560"/>
      <sheetData sheetId="4561"/>
      <sheetData sheetId="4562"/>
      <sheetData sheetId="4563"/>
      <sheetData sheetId="4564"/>
      <sheetData sheetId="4565">
        <row r="1">
          <cell r="B1" t="str">
            <v>220 kV SUB-STATION</v>
          </cell>
        </row>
      </sheetData>
      <sheetData sheetId="4566">
        <row r="1">
          <cell r="B1" t="str">
            <v>220 kV SUB-STATION</v>
          </cell>
        </row>
      </sheetData>
      <sheetData sheetId="4567">
        <row r="1">
          <cell r="B1" t="str">
            <v>220 kV SUB-STATION</v>
          </cell>
        </row>
      </sheetData>
      <sheetData sheetId="4568">
        <row r="1">
          <cell r="B1" t="str">
            <v>220 kV SUB-STATION</v>
          </cell>
        </row>
      </sheetData>
      <sheetData sheetId="4569">
        <row r="1">
          <cell r="B1" t="str">
            <v>220 kV SUB-STATION</v>
          </cell>
        </row>
      </sheetData>
      <sheetData sheetId="4570">
        <row r="1">
          <cell r="B1" t="str">
            <v>220 kV SUB-STATION</v>
          </cell>
        </row>
      </sheetData>
      <sheetData sheetId="4571">
        <row r="1">
          <cell r="B1" t="str">
            <v>220 kV SUB-STATION</v>
          </cell>
        </row>
      </sheetData>
      <sheetData sheetId="4572">
        <row r="1">
          <cell r="B1" t="str">
            <v>220 kV SUB-STATION</v>
          </cell>
        </row>
      </sheetData>
      <sheetData sheetId="4573">
        <row r="1">
          <cell r="B1" t="str">
            <v>220 kV SUB-STATION</v>
          </cell>
        </row>
      </sheetData>
      <sheetData sheetId="4574">
        <row r="1">
          <cell r="B1" t="str">
            <v>220 kV SUB-STATION</v>
          </cell>
        </row>
      </sheetData>
      <sheetData sheetId="4575">
        <row r="1">
          <cell r="B1" t="str">
            <v>220 kV SUB-STATION</v>
          </cell>
        </row>
      </sheetData>
      <sheetData sheetId="4576">
        <row r="1">
          <cell r="B1" t="str">
            <v>220 kV SUB-STATION</v>
          </cell>
        </row>
      </sheetData>
      <sheetData sheetId="4577">
        <row r="1">
          <cell r="B1" t="str">
            <v>220 kV SUB-STATION</v>
          </cell>
        </row>
      </sheetData>
      <sheetData sheetId="4578">
        <row r="1">
          <cell r="B1" t="str">
            <v>220 kV SUB-STATION</v>
          </cell>
        </row>
      </sheetData>
      <sheetData sheetId="4579">
        <row r="1">
          <cell r="B1" t="str">
            <v>220 kV SUB-STATION</v>
          </cell>
        </row>
      </sheetData>
      <sheetData sheetId="4580">
        <row r="1">
          <cell r="B1" t="str">
            <v>220 kV SUB-STATION</v>
          </cell>
        </row>
      </sheetData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>
        <row r="1">
          <cell r="B1" t="str">
            <v>220 kV SUB-STATION</v>
          </cell>
        </row>
      </sheetData>
      <sheetData sheetId="4659"/>
      <sheetData sheetId="4660"/>
      <sheetData sheetId="4661"/>
      <sheetData sheetId="4662"/>
      <sheetData sheetId="4663"/>
      <sheetData sheetId="4664">
        <row r="1">
          <cell r="B1" t="str">
            <v>220 kV SUB-STATION</v>
          </cell>
        </row>
      </sheetData>
      <sheetData sheetId="4665"/>
      <sheetData sheetId="4666"/>
      <sheetData sheetId="4667">
        <row r="1">
          <cell r="B1" t="str">
            <v>220 kV SUB-STATION</v>
          </cell>
        </row>
      </sheetData>
      <sheetData sheetId="4668">
        <row r="1">
          <cell r="B1" t="str">
            <v>220 kV SUB-STATION</v>
          </cell>
        </row>
      </sheetData>
      <sheetData sheetId="4669">
        <row r="1">
          <cell r="B1" t="str">
            <v>220 kV SUB-STATION</v>
          </cell>
        </row>
      </sheetData>
      <sheetData sheetId="4670">
        <row r="1">
          <cell r="B1" t="str">
            <v>220 kV SUB-STATION</v>
          </cell>
        </row>
      </sheetData>
      <sheetData sheetId="4671">
        <row r="1">
          <cell r="B1" t="str">
            <v>220 kV SUB-STATION</v>
          </cell>
        </row>
      </sheetData>
      <sheetData sheetId="4672">
        <row r="1">
          <cell r="B1" t="str">
            <v>220 kV SUB-STATION</v>
          </cell>
        </row>
      </sheetData>
      <sheetData sheetId="4673">
        <row r="1">
          <cell r="B1" t="str">
            <v>220 kV SUB-STATION</v>
          </cell>
        </row>
      </sheetData>
      <sheetData sheetId="4674">
        <row r="1">
          <cell r="B1" t="str">
            <v>220 kV SUB-STATION</v>
          </cell>
        </row>
      </sheetData>
      <sheetData sheetId="4675">
        <row r="1">
          <cell r="B1" t="str">
            <v>220 kV SUB-STATION</v>
          </cell>
        </row>
      </sheetData>
      <sheetData sheetId="4676">
        <row r="1">
          <cell r="B1" t="str">
            <v>220 kV SUB-STATION</v>
          </cell>
        </row>
      </sheetData>
      <sheetData sheetId="4677">
        <row r="1">
          <cell r="B1" t="str">
            <v>220 kV SUB-STATION</v>
          </cell>
        </row>
      </sheetData>
      <sheetData sheetId="4678">
        <row r="1">
          <cell r="B1" t="str">
            <v>220 kV SUB-STATION</v>
          </cell>
        </row>
      </sheetData>
      <sheetData sheetId="4679">
        <row r="1">
          <cell r="B1" t="str">
            <v>220 kV SUB-STATION</v>
          </cell>
        </row>
      </sheetData>
      <sheetData sheetId="4680">
        <row r="1">
          <cell r="B1" t="str">
            <v>220 kV SUB-STATION</v>
          </cell>
        </row>
      </sheetData>
      <sheetData sheetId="4681">
        <row r="1">
          <cell r="B1" t="str">
            <v>220 kV SUB-STATION</v>
          </cell>
        </row>
      </sheetData>
      <sheetData sheetId="4682">
        <row r="1">
          <cell r="B1" t="str">
            <v>220 kV SUB-STATION</v>
          </cell>
        </row>
      </sheetData>
      <sheetData sheetId="4683">
        <row r="1">
          <cell r="B1" t="str">
            <v>220 kV SUB-STATION</v>
          </cell>
        </row>
      </sheetData>
      <sheetData sheetId="4684">
        <row r="1">
          <cell r="B1" t="str">
            <v>220 kV SUB-STATION</v>
          </cell>
        </row>
      </sheetData>
      <sheetData sheetId="4685">
        <row r="1">
          <cell r="B1" t="str">
            <v>220 kV SUB-STATION</v>
          </cell>
        </row>
      </sheetData>
      <sheetData sheetId="4686">
        <row r="1">
          <cell r="B1" t="str">
            <v>220 kV SUB-STATION</v>
          </cell>
        </row>
      </sheetData>
      <sheetData sheetId="4687">
        <row r="1">
          <cell r="B1" t="str">
            <v>220 kV SUB-STATION</v>
          </cell>
        </row>
      </sheetData>
      <sheetData sheetId="4688">
        <row r="1">
          <cell r="B1" t="str">
            <v>220 kV SUB-STATION</v>
          </cell>
        </row>
      </sheetData>
      <sheetData sheetId="4689">
        <row r="1">
          <cell r="B1" t="str">
            <v>220 kV SUB-STATION</v>
          </cell>
        </row>
      </sheetData>
      <sheetData sheetId="4690">
        <row r="1">
          <cell r="B1" t="str">
            <v>220 kV SUB-STATION</v>
          </cell>
        </row>
      </sheetData>
      <sheetData sheetId="4691">
        <row r="1">
          <cell r="B1" t="str">
            <v>220 kV SUB-STATION</v>
          </cell>
        </row>
      </sheetData>
      <sheetData sheetId="4692">
        <row r="1">
          <cell r="B1" t="str">
            <v>220 kV SUB-STATION</v>
          </cell>
        </row>
      </sheetData>
      <sheetData sheetId="4693">
        <row r="1">
          <cell r="B1" t="str">
            <v>220 kV SUB-STATION</v>
          </cell>
        </row>
      </sheetData>
      <sheetData sheetId="4694">
        <row r="1">
          <cell r="B1" t="str">
            <v>220 kV SUB-STATION</v>
          </cell>
        </row>
      </sheetData>
      <sheetData sheetId="4695">
        <row r="1">
          <cell r="B1" t="str">
            <v>220 kV SUB-STATION</v>
          </cell>
        </row>
      </sheetData>
      <sheetData sheetId="4696">
        <row r="1">
          <cell r="B1" t="str">
            <v>220 kV SUB-STATION</v>
          </cell>
        </row>
      </sheetData>
      <sheetData sheetId="4697">
        <row r="1">
          <cell r="B1" t="str">
            <v>220 kV SUB-STATION</v>
          </cell>
        </row>
      </sheetData>
      <sheetData sheetId="4698">
        <row r="1">
          <cell r="B1" t="str">
            <v>220 kV SUB-STATION</v>
          </cell>
        </row>
      </sheetData>
      <sheetData sheetId="4699">
        <row r="1">
          <cell r="B1" t="str">
            <v>220 kV SUB-STATION</v>
          </cell>
        </row>
      </sheetData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/>
      <sheetData sheetId="4787"/>
      <sheetData sheetId="4788">
        <row r="1">
          <cell r="B1" t="str">
            <v>220 kV SUB-STATION</v>
          </cell>
        </row>
      </sheetData>
      <sheetData sheetId="4789"/>
      <sheetData sheetId="4790"/>
      <sheetData sheetId="4791"/>
      <sheetData sheetId="4792">
        <row r="1">
          <cell r="B1" t="str">
            <v>220 kV SUB-STATION</v>
          </cell>
        </row>
      </sheetData>
      <sheetData sheetId="4793">
        <row r="1">
          <cell r="B1" t="str">
            <v>220 kV SUB-STATION</v>
          </cell>
        </row>
      </sheetData>
      <sheetData sheetId="4794">
        <row r="1">
          <cell r="B1" t="str">
            <v>220 kV SUB-STATION</v>
          </cell>
        </row>
      </sheetData>
      <sheetData sheetId="4795">
        <row r="1">
          <cell r="B1" t="str">
            <v>220 kV SUB-STATION</v>
          </cell>
        </row>
      </sheetData>
      <sheetData sheetId="4796">
        <row r="1">
          <cell r="B1" t="str">
            <v>220 kV SUB-STATION</v>
          </cell>
        </row>
      </sheetData>
      <sheetData sheetId="4797">
        <row r="1">
          <cell r="B1" t="str">
            <v>220 kV SUB-STATION</v>
          </cell>
        </row>
      </sheetData>
      <sheetData sheetId="4798">
        <row r="1">
          <cell r="B1" t="str">
            <v>220 kV SUB-STATION</v>
          </cell>
        </row>
      </sheetData>
      <sheetData sheetId="4799">
        <row r="1">
          <cell r="B1" t="str">
            <v>220 kV SUB-STATION</v>
          </cell>
        </row>
      </sheetData>
      <sheetData sheetId="4800">
        <row r="1">
          <cell r="B1" t="str">
            <v>220 kV SUB-STATION</v>
          </cell>
        </row>
      </sheetData>
      <sheetData sheetId="4801">
        <row r="1">
          <cell r="B1" t="str">
            <v>220 kV SUB-STATION</v>
          </cell>
        </row>
      </sheetData>
      <sheetData sheetId="4802">
        <row r="1">
          <cell r="B1" t="str">
            <v>220 kV SUB-STATION</v>
          </cell>
        </row>
      </sheetData>
      <sheetData sheetId="4803">
        <row r="1">
          <cell r="B1" t="str">
            <v>220 kV SUB-STATION</v>
          </cell>
        </row>
      </sheetData>
      <sheetData sheetId="4804">
        <row r="1">
          <cell r="B1" t="str">
            <v>220 kV SUB-STATION</v>
          </cell>
        </row>
      </sheetData>
      <sheetData sheetId="4805">
        <row r="1">
          <cell r="B1" t="str">
            <v>220 kV SUB-STATION</v>
          </cell>
        </row>
      </sheetData>
      <sheetData sheetId="4806">
        <row r="1">
          <cell r="B1" t="str">
            <v>220 kV SUB-STATION</v>
          </cell>
        </row>
      </sheetData>
      <sheetData sheetId="4807">
        <row r="1">
          <cell r="B1" t="str">
            <v>220 kV SUB-STATION</v>
          </cell>
        </row>
      </sheetData>
      <sheetData sheetId="4808">
        <row r="1">
          <cell r="B1" t="str">
            <v>220 kV SUB-STATION</v>
          </cell>
        </row>
      </sheetData>
      <sheetData sheetId="4809">
        <row r="1">
          <cell r="B1" t="str">
            <v>220 kV SUB-STATION</v>
          </cell>
        </row>
      </sheetData>
      <sheetData sheetId="4810">
        <row r="1">
          <cell r="B1" t="str">
            <v>220 kV SUB-STATION</v>
          </cell>
        </row>
      </sheetData>
      <sheetData sheetId="4811">
        <row r="1">
          <cell r="B1" t="str">
            <v>220 kV SUB-STATION</v>
          </cell>
        </row>
      </sheetData>
      <sheetData sheetId="4812">
        <row r="1">
          <cell r="B1" t="str">
            <v>220 kV SUB-STATION</v>
          </cell>
        </row>
      </sheetData>
      <sheetData sheetId="4813">
        <row r="1">
          <cell r="B1" t="str">
            <v>220 kV SUB-STATION</v>
          </cell>
        </row>
      </sheetData>
      <sheetData sheetId="4814">
        <row r="1">
          <cell r="B1" t="str">
            <v>220 kV SUB-STATION</v>
          </cell>
        </row>
      </sheetData>
      <sheetData sheetId="4815">
        <row r="1">
          <cell r="B1" t="str">
            <v>220 kV SUB-STATION</v>
          </cell>
        </row>
      </sheetData>
      <sheetData sheetId="4816">
        <row r="1">
          <cell r="B1" t="str">
            <v>220 kV SUB-STATION</v>
          </cell>
        </row>
      </sheetData>
      <sheetData sheetId="4817">
        <row r="1">
          <cell r="B1" t="str">
            <v>220 kV SUB-STATION</v>
          </cell>
        </row>
      </sheetData>
      <sheetData sheetId="4818">
        <row r="1">
          <cell r="B1" t="str">
            <v>220 kV SUB-STATION</v>
          </cell>
        </row>
      </sheetData>
      <sheetData sheetId="4819">
        <row r="1">
          <cell r="B1" t="str">
            <v>220 kV SUB-STATION</v>
          </cell>
        </row>
      </sheetData>
      <sheetData sheetId="4820">
        <row r="1">
          <cell r="B1" t="str">
            <v>220 kV SUB-STATION</v>
          </cell>
        </row>
      </sheetData>
      <sheetData sheetId="4821">
        <row r="1">
          <cell r="B1" t="str">
            <v>220 kV SUB-STATION</v>
          </cell>
        </row>
      </sheetData>
      <sheetData sheetId="4822">
        <row r="1">
          <cell r="B1" t="str">
            <v>220 kV SUB-STATION</v>
          </cell>
        </row>
      </sheetData>
      <sheetData sheetId="4823">
        <row r="1">
          <cell r="B1" t="str">
            <v>220 kV SUB-STATION</v>
          </cell>
        </row>
      </sheetData>
      <sheetData sheetId="4824">
        <row r="1">
          <cell r="B1" t="str">
            <v>220 kV SUB-STATION</v>
          </cell>
        </row>
      </sheetData>
      <sheetData sheetId="4825">
        <row r="1">
          <cell r="B1" t="str">
            <v>220 kV SUB-STATION</v>
          </cell>
        </row>
      </sheetData>
      <sheetData sheetId="4826">
        <row r="1">
          <cell r="B1" t="str">
            <v>220 kV SUB-STATION</v>
          </cell>
        </row>
      </sheetData>
      <sheetData sheetId="4827">
        <row r="1">
          <cell r="B1" t="str">
            <v>220 kV SUB-STATION</v>
          </cell>
        </row>
      </sheetData>
      <sheetData sheetId="4828">
        <row r="1">
          <cell r="B1" t="str">
            <v>220 kV SUB-STATION</v>
          </cell>
        </row>
      </sheetData>
      <sheetData sheetId="4829">
        <row r="1">
          <cell r="B1" t="str">
            <v>220 kV SUB-STATION</v>
          </cell>
        </row>
      </sheetData>
      <sheetData sheetId="4830">
        <row r="1">
          <cell r="B1" t="str">
            <v>220 kV SUB-STATION</v>
          </cell>
        </row>
      </sheetData>
      <sheetData sheetId="4831">
        <row r="1">
          <cell r="B1" t="str">
            <v>220 kV SUB-STATION</v>
          </cell>
        </row>
      </sheetData>
      <sheetData sheetId="4832">
        <row r="1">
          <cell r="B1" t="str">
            <v>220 kV SUB-STATION</v>
          </cell>
        </row>
      </sheetData>
      <sheetData sheetId="4833">
        <row r="1">
          <cell r="B1" t="str">
            <v>220 kV SUB-STATION</v>
          </cell>
        </row>
      </sheetData>
      <sheetData sheetId="4834">
        <row r="1">
          <cell r="B1" t="str">
            <v>220 kV SUB-STATION</v>
          </cell>
        </row>
      </sheetData>
      <sheetData sheetId="4835">
        <row r="1">
          <cell r="B1" t="str">
            <v>220 kV SUB-STATION</v>
          </cell>
        </row>
      </sheetData>
      <sheetData sheetId="4836">
        <row r="1">
          <cell r="B1" t="str">
            <v>220 kV SUB-STATION</v>
          </cell>
        </row>
      </sheetData>
      <sheetData sheetId="4837">
        <row r="1">
          <cell r="B1" t="str">
            <v>220 kV SUB-STATION</v>
          </cell>
        </row>
      </sheetData>
      <sheetData sheetId="4838">
        <row r="1">
          <cell r="B1" t="str">
            <v>220 kV SUB-STATION</v>
          </cell>
        </row>
      </sheetData>
      <sheetData sheetId="4839">
        <row r="1">
          <cell r="B1" t="str">
            <v>220 kV SUB-STATION</v>
          </cell>
        </row>
      </sheetData>
      <sheetData sheetId="4840">
        <row r="1">
          <cell r="B1" t="str">
            <v>220 kV SUB-STATION</v>
          </cell>
        </row>
      </sheetData>
      <sheetData sheetId="4841">
        <row r="1">
          <cell r="B1" t="str">
            <v>220 kV SUB-STATION</v>
          </cell>
        </row>
      </sheetData>
      <sheetData sheetId="4842">
        <row r="1">
          <cell r="B1" t="str">
            <v>220 kV SUB-STATION</v>
          </cell>
        </row>
      </sheetData>
      <sheetData sheetId="4843">
        <row r="1">
          <cell r="B1" t="str">
            <v>220 kV SUB-STATION</v>
          </cell>
        </row>
      </sheetData>
      <sheetData sheetId="4844">
        <row r="1">
          <cell r="B1" t="str">
            <v>220 kV SUB-STATION</v>
          </cell>
        </row>
      </sheetData>
      <sheetData sheetId="4845">
        <row r="1">
          <cell r="B1" t="str">
            <v>220 kV SUB-STATION</v>
          </cell>
        </row>
      </sheetData>
      <sheetData sheetId="4846">
        <row r="1">
          <cell r="B1" t="str">
            <v>220 kV SUB-STATION</v>
          </cell>
        </row>
      </sheetData>
      <sheetData sheetId="4847">
        <row r="1">
          <cell r="B1" t="str">
            <v>220 kV SUB-STATION</v>
          </cell>
        </row>
      </sheetData>
      <sheetData sheetId="4848">
        <row r="1">
          <cell r="B1" t="str">
            <v>220 kV SUB-STATION</v>
          </cell>
        </row>
      </sheetData>
      <sheetData sheetId="4849">
        <row r="1">
          <cell r="B1" t="str">
            <v>220 kV SUB-STATION</v>
          </cell>
        </row>
      </sheetData>
      <sheetData sheetId="4850">
        <row r="1">
          <cell r="B1" t="str">
            <v>220 kV SUB-STATION</v>
          </cell>
        </row>
      </sheetData>
      <sheetData sheetId="4851">
        <row r="1">
          <cell r="B1" t="str">
            <v>220 kV SUB-STATION</v>
          </cell>
        </row>
      </sheetData>
      <sheetData sheetId="4852">
        <row r="1">
          <cell r="B1" t="str">
            <v>220 kV SUB-STATION</v>
          </cell>
        </row>
      </sheetData>
      <sheetData sheetId="4853">
        <row r="1">
          <cell r="B1" t="str">
            <v>220 kV SUB-STATION</v>
          </cell>
        </row>
      </sheetData>
      <sheetData sheetId="4854">
        <row r="1">
          <cell r="B1" t="str">
            <v>220 kV SUB-STATION</v>
          </cell>
        </row>
      </sheetData>
      <sheetData sheetId="4855">
        <row r="1">
          <cell r="B1" t="str">
            <v>220 kV SUB-STATION</v>
          </cell>
        </row>
      </sheetData>
      <sheetData sheetId="4856">
        <row r="1">
          <cell r="B1" t="str">
            <v>220 kV SUB-STATION</v>
          </cell>
        </row>
      </sheetData>
      <sheetData sheetId="4857">
        <row r="1">
          <cell r="B1" t="str">
            <v>220 kV SUB-STATION</v>
          </cell>
        </row>
      </sheetData>
      <sheetData sheetId="4858">
        <row r="1">
          <cell r="B1" t="str">
            <v>220 kV SUB-STATION</v>
          </cell>
        </row>
      </sheetData>
      <sheetData sheetId="4859">
        <row r="1">
          <cell r="B1" t="str">
            <v>220 kV SUB-STATION</v>
          </cell>
        </row>
      </sheetData>
      <sheetData sheetId="4860">
        <row r="1">
          <cell r="B1" t="str">
            <v>220 kV SUB-STATION</v>
          </cell>
        </row>
      </sheetData>
      <sheetData sheetId="4861">
        <row r="1">
          <cell r="B1" t="str">
            <v>220 kV SUB-STATION</v>
          </cell>
        </row>
      </sheetData>
      <sheetData sheetId="4862">
        <row r="1">
          <cell r="B1" t="str">
            <v>220 kV SUB-STATION</v>
          </cell>
        </row>
      </sheetData>
      <sheetData sheetId="4863">
        <row r="1">
          <cell r="B1" t="str">
            <v>220 kV SUB-STATION</v>
          </cell>
        </row>
      </sheetData>
      <sheetData sheetId="4864">
        <row r="1">
          <cell r="B1" t="str">
            <v>220 kV SUB-STATION</v>
          </cell>
        </row>
      </sheetData>
      <sheetData sheetId="4865">
        <row r="1">
          <cell r="B1" t="str">
            <v>220 kV SUB-STATION</v>
          </cell>
        </row>
      </sheetData>
      <sheetData sheetId="4866">
        <row r="1">
          <cell r="B1" t="str">
            <v>220 kV SUB-STATION</v>
          </cell>
        </row>
      </sheetData>
      <sheetData sheetId="4867">
        <row r="1">
          <cell r="B1" t="str">
            <v>220 kV SUB-STATION</v>
          </cell>
        </row>
      </sheetData>
      <sheetData sheetId="4868">
        <row r="1">
          <cell r="B1" t="str">
            <v>220 kV SUB-STATION</v>
          </cell>
        </row>
      </sheetData>
      <sheetData sheetId="4869">
        <row r="1">
          <cell r="B1" t="str">
            <v>220 kV SUB-STATION</v>
          </cell>
        </row>
      </sheetData>
      <sheetData sheetId="4870">
        <row r="1">
          <cell r="B1" t="str">
            <v>220 kV SUB-STATION</v>
          </cell>
        </row>
      </sheetData>
      <sheetData sheetId="4871">
        <row r="1">
          <cell r="B1" t="str">
            <v>220 kV SUB-STATION</v>
          </cell>
        </row>
      </sheetData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>
        <row r="1">
          <cell r="B1" t="str">
            <v>220 kV SUB-STATION</v>
          </cell>
        </row>
      </sheetData>
      <sheetData sheetId="5045">
        <row r="1">
          <cell r="B1" t="str">
            <v>220 kV SUB-STATION</v>
          </cell>
        </row>
      </sheetData>
      <sheetData sheetId="5046">
        <row r="1">
          <cell r="B1" t="str">
            <v>220 kV SUB-STATION</v>
          </cell>
        </row>
      </sheetData>
      <sheetData sheetId="5047">
        <row r="1">
          <cell r="B1" t="str">
            <v>220 kV SUB-STATION</v>
          </cell>
        </row>
      </sheetData>
      <sheetData sheetId="5048">
        <row r="1">
          <cell r="B1" t="str">
            <v>220 kV SUB-STATION</v>
          </cell>
        </row>
      </sheetData>
      <sheetData sheetId="5049">
        <row r="1">
          <cell r="B1" t="str">
            <v>220 kV SUB-STATION</v>
          </cell>
        </row>
      </sheetData>
      <sheetData sheetId="5050">
        <row r="1">
          <cell r="B1" t="str">
            <v>220 kV SUB-STATION</v>
          </cell>
        </row>
      </sheetData>
      <sheetData sheetId="5051">
        <row r="1">
          <cell r="B1" t="str">
            <v>220 kV SUB-STATION</v>
          </cell>
        </row>
      </sheetData>
      <sheetData sheetId="5052">
        <row r="1">
          <cell r="B1" t="str">
            <v>220 kV SUB-STATION</v>
          </cell>
        </row>
      </sheetData>
      <sheetData sheetId="5053">
        <row r="1">
          <cell r="B1" t="str">
            <v>220 kV SUB-STATION</v>
          </cell>
        </row>
      </sheetData>
      <sheetData sheetId="5054">
        <row r="1">
          <cell r="B1" t="str">
            <v>220 kV SUB-STATION</v>
          </cell>
        </row>
      </sheetData>
      <sheetData sheetId="5055">
        <row r="1">
          <cell r="B1" t="str">
            <v>220 kV SUB-STATION</v>
          </cell>
        </row>
      </sheetData>
      <sheetData sheetId="5056">
        <row r="1">
          <cell r="B1" t="str">
            <v>220 kV SUB-STATION</v>
          </cell>
        </row>
      </sheetData>
      <sheetData sheetId="5057">
        <row r="1">
          <cell r="B1" t="str">
            <v>220 kV SUB-STATION</v>
          </cell>
        </row>
      </sheetData>
      <sheetData sheetId="5058">
        <row r="1">
          <cell r="B1" t="str">
            <v>220 kV SUB-STATION</v>
          </cell>
        </row>
      </sheetData>
      <sheetData sheetId="5059">
        <row r="1">
          <cell r="B1" t="str">
            <v>220 kV SUB-STATION</v>
          </cell>
        </row>
      </sheetData>
      <sheetData sheetId="5060">
        <row r="1">
          <cell r="B1" t="str">
            <v>220 kV SUB-STATION</v>
          </cell>
        </row>
      </sheetData>
      <sheetData sheetId="5061">
        <row r="1">
          <cell r="B1" t="str">
            <v>220 kV SUB-STATION</v>
          </cell>
        </row>
      </sheetData>
      <sheetData sheetId="5062">
        <row r="1">
          <cell r="B1" t="str">
            <v>220 kV SUB-STATION</v>
          </cell>
        </row>
      </sheetData>
      <sheetData sheetId="5063">
        <row r="1">
          <cell r="B1" t="str">
            <v>220 kV SUB-STATION</v>
          </cell>
        </row>
      </sheetData>
      <sheetData sheetId="5064">
        <row r="1">
          <cell r="B1" t="str">
            <v>220 kV SUB-STATION</v>
          </cell>
        </row>
      </sheetData>
      <sheetData sheetId="5065">
        <row r="1">
          <cell r="B1" t="str">
            <v>220 kV SUB-STATION</v>
          </cell>
        </row>
      </sheetData>
      <sheetData sheetId="5066">
        <row r="1">
          <cell r="B1" t="str">
            <v>220 kV SUB-STATION</v>
          </cell>
        </row>
      </sheetData>
      <sheetData sheetId="5067">
        <row r="1">
          <cell r="B1" t="str">
            <v>220 kV SUB-STATION</v>
          </cell>
        </row>
      </sheetData>
      <sheetData sheetId="5068">
        <row r="1">
          <cell r="B1" t="str">
            <v>220 kV SUB-STATION</v>
          </cell>
        </row>
      </sheetData>
      <sheetData sheetId="5069">
        <row r="1">
          <cell r="B1" t="str">
            <v>220 kV SUB-STATION</v>
          </cell>
        </row>
      </sheetData>
      <sheetData sheetId="5070">
        <row r="1">
          <cell r="B1" t="str">
            <v>220 kV SUB-STATION</v>
          </cell>
        </row>
      </sheetData>
      <sheetData sheetId="5071">
        <row r="1">
          <cell r="B1" t="str">
            <v>220 kV SUB-STATION</v>
          </cell>
        </row>
      </sheetData>
      <sheetData sheetId="5072">
        <row r="1">
          <cell r="B1" t="str">
            <v>220 kV SUB-STATION</v>
          </cell>
        </row>
      </sheetData>
      <sheetData sheetId="5073">
        <row r="1">
          <cell r="B1" t="str">
            <v>220 kV SUB-STATION</v>
          </cell>
        </row>
      </sheetData>
      <sheetData sheetId="5074">
        <row r="1">
          <cell r="B1" t="str">
            <v>220 kV SUB-STATION</v>
          </cell>
        </row>
      </sheetData>
      <sheetData sheetId="5075">
        <row r="1">
          <cell r="B1" t="str">
            <v>220 kV SUB-STATION</v>
          </cell>
        </row>
      </sheetData>
      <sheetData sheetId="5076">
        <row r="1">
          <cell r="B1" t="str">
            <v>220 kV SUB-STATION</v>
          </cell>
        </row>
      </sheetData>
      <sheetData sheetId="5077">
        <row r="1">
          <cell r="B1" t="str">
            <v>220 kV SUB-STATION</v>
          </cell>
        </row>
      </sheetData>
      <sheetData sheetId="5078">
        <row r="1">
          <cell r="B1" t="str">
            <v>220 kV SUB-STATION</v>
          </cell>
        </row>
      </sheetData>
      <sheetData sheetId="5079">
        <row r="1">
          <cell r="B1" t="str">
            <v>220 kV SUB-STATION</v>
          </cell>
        </row>
      </sheetData>
      <sheetData sheetId="5080">
        <row r="1">
          <cell r="B1" t="str">
            <v>220 kV SUB-STATION</v>
          </cell>
        </row>
      </sheetData>
      <sheetData sheetId="5081">
        <row r="1">
          <cell r="B1" t="str">
            <v>220 kV SUB-STATION</v>
          </cell>
        </row>
      </sheetData>
      <sheetData sheetId="5082">
        <row r="1">
          <cell r="B1" t="str">
            <v>220 kV SUB-STATION</v>
          </cell>
        </row>
      </sheetData>
      <sheetData sheetId="5083">
        <row r="1">
          <cell r="B1" t="str">
            <v>220 kV SUB-STATION</v>
          </cell>
        </row>
      </sheetData>
      <sheetData sheetId="5084">
        <row r="1">
          <cell r="B1" t="str">
            <v>220 kV SUB-STATION</v>
          </cell>
        </row>
      </sheetData>
      <sheetData sheetId="5085">
        <row r="1">
          <cell r="B1" t="str">
            <v>220 kV SUB-STATION</v>
          </cell>
        </row>
      </sheetData>
      <sheetData sheetId="5086">
        <row r="1">
          <cell r="B1" t="str">
            <v>220 kV SUB-STATION</v>
          </cell>
        </row>
      </sheetData>
      <sheetData sheetId="5087">
        <row r="1">
          <cell r="B1" t="str">
            <v>220 kV SUB-STATION</v>
          </cell>
        </row>
      </sheetData>
      <sheetData sheetId="5088">
        <row r="1">
          <cell r="B1" t="str">
            <v>220 kV SUB-STATION</v>
          </cell>
        </row>
      </sheetData>
      <sheetData sheetId="5089">
        <row r="1">
          <cell r="B1" t="str">
            <v>220 kV SUB-STATION</v>
          </cell>
        </row>
      </sheetData>
      <sheetData sheetId="5090">
        <row r="1">
          <cell r="B1" t="str">
            <v>220 kV SUB-STATION</v>
          </cell>
        </row>
      </sheetData>
      <sheetData sheetId="5091">
        <row r="1">
          <cell r="B1" t="str">
            <v>220 kV SUB-STATION</v>
          </cell>
        </row>
      </sheetData>
      <sheetData sheetId="5092">
        <row r="1">
          <cell r="B1" t="str">
            <v>220 kV SUB-STATION</v>
          </cell>
        </row>
      </sheetData>
      <sheetData sheetId="5093">
        <row r="1">
          <cell r="B1" t="str">
            <v>220 kV SUB-STATION</v>
          </cell>
        </row>
      </sheetData>
      <sheetData sheetId="5094">
        <row r="1">
          <cell r="B1" t="str">
            <v>220 kV SUB-STATION</v>
          </cell>
        </row>
      </sheetData>
      <sheetData sheetId="5095">
        <row r="1">
          <cell r="B1" t="str">
            <v>220 kV SUB-STATION</v>
          </cell>
        </row>
      </sheetData>
      <sheetData sheetId="5096">
        <row r="1">
          <cell r="B1" t="str">
            <v>220 kV SUB-STATION</v>
          </cell>
        </row>
      </sheetData>
      <sheetData sheetId="5097">
        <row r="1">
          <cell r="B1" t="str">
            <v>220 kV SUB-STATION</v>
          </cell>
        </row>
      </sheetData>
      <sheetData sheetId="5098">
        <row r="1">
          <cell r="B1" t="str">
            <v>220 kV SUB-STATION</v>
          </cell>
        </row>
      </sheetData>
      <sheetData sheetId="5099">
        <row r="1">
          <cell r="B1" t="str">
            <v>220 kV SUB-STATION</v>
          </cell>
        </row>
      </sheetData>
      <sheetData sheetId="5100">
        <row r="1">
          <cell r="B1" t="str">
            <v>220 kV SUB-STATION</v>
          </cell>
        </row>
      </sheetData>
      <sheetData sheetId="5101">
        <row r="1">
          <cell r="B1" t="str">
            <v>220 kV SUB-STATION</v>
          </cell>
        </row>
      </sheetData>
      <sheetData sheetId="5102">
        <row r="1">
          <cell r="B1" t="str">
            <v>220 kV SUB-STATION</v>
          </cell>
        </row>
      </sheetData>
      <sheetData sheetId="5103">
        <row r="1">
          <cell r="B1" t="str">
            <v>220 kV SUB-STATION</v>
          </cell>
        </row>
      </sheetData>
      <sheetData sheetId="5104">
        <row r="1">
          <cell r="B1" t="str">
            <v>220 kV SUB-STATION</v>
          </cell>
        </row>
      </sheetData>
      <sheetData sheetId="5105">
        <row r="1">
          <cell r="B1" t="str">
            <v>220 kV SUB-STATION</v>
          </cell>
        </row>
      </sheetData>
      <sheetData sheetId="5106">
        <row r="1">
          <cell r="B1" t="str">
            <v>220 kV SUB-STATION</v>
          </cell>
        </row>
      </sheetData>
      <sheetData sheetId="5107">
        <row r="1">
          <cell r="B1" t="str">
            <v>220 kV SUB-STATION</v>
          </cell>
        </row>
      </sheetData>
      <sheetData sheetId="5108">
        <row r="1">
          <cell r="B1" t="str">
            <v>220 kV SUB-STATION</v>
          </cell>
        </row>
      </sheetData>
      <sheetData sheetId="5109">
        <row r="1">
          <cell r="B1" t="str">
            <v>220 kV SUB-STATION</v>
          </cell>
        </row>
      </sheetData>
      <sheetData sheetId="5110">
        <row r="1">
          <cell r="B1" t="str">
            <v>220 kV SUB-STATION</v>
          </cell>
        </row>
      </sheetData>
      <sheetData sheetId="5111">
        <row r="1">
          <cell r="B1" t="str">
            <v>220 kV SUB-STATION</v>
          </cell>
        </row>
      </sheetData>
      <sheetData sheetId="5112">
        <row r="1">
          <cell r="B1" t="str">
            <v>220 kV SUB-STATION</v>
          </cell>
        </row>
      </sheetData>
      <sheetData sheetId="5113">
        <row r="1">
          <cell r="B1" t="str">
            <v>220 kV SUB-STATION</v>
          </cell>
        </row>
      </sheetData>
      <sheetData sheetId="5114">
        <row r="1">
          <cell r="B1" t="str">
            <v>220 kV SUB-STATION</v>
          </cell>
        </row>
      </sheetData>
      <sheetData sheetId="5115">
        <row r="1">
          <cell r="B1" t="str">
            <v>220 kV SUB-STATION</v>
          </cell>
        </row>
      </sheetData>
      <sheetData sheetId="5116">
        <row r="1">
          <cell r="B1" t="str">
            <v>220 kV SUB-STATION</v>
          </cell>
        </row>
      </sheetData>
      <sheetData sheetId="5117">
        <row r="1">
          <cell r="B1" t="str">
            <v>220 kV SUB-STATION</v>
          </cell>
        </row>
      </sheetData>
      <sheetData sheetId="5118">
        <row r="1">
          <cell r="B1" t="str">
            <v>220 kV SUB-STATION</v>
          </cell>
        </row>
      </sheetData>
      <sheetData sheetId="5119">
        <row r="1">
          <cell r="B1" t="str">
            <v>220 kV SUB-STATION</v>
          </cell>
        </row>
      </sheetData>
      <sheetData sheetId="5120">
        <row r="1">
          <cell r="B1" t="str">
            <v>220 kV SUB-STATION</v>
          </cell>
        </row>
      </sheetData>
      <sheetData sheetId="5121">
        <row r="1">
          <cell r="B1" t="str">
            <v>220 kV SUB-STATION</v>
          </cell>
        </row>
      </sheetData>
      <sheetData sheetId="5122">
        <row r="1">
          <cell r="B1" t="str">
            <v>220 kV SUB-STATION</v>
          </cell>
        </row>
      </sheetData>
      <sheetData sheetId="5123">
        <row r="1">
          <cell r="B1" t="str">
            <v>220 kV SUB-STATION</v>
          </cell>
        </row>
      </sheetData>
      <sheetData sheetId="5124">
        <row r="1">
          <cell r="B1" t="str">
            <v>220 kV SUB-STATION</v>
          </cell>
        </row>
      </sheetData>
      <sheetData sheetId="5125">
        <row r="1">
          <cell r="B1" t="str">
            <v>220 kV SUB-STATION</v>
          </cell>
        </row>
      </sheetData>
      <sheetData sheetId="5126">
        <row r="1">
          <cell r="B1" t="str">
            <v>220 kV SUB-STATION</v>
          </cell>
        </row>
      </sheetData>
      <sheetData sheetId="5127">
        <row r="1">
          <cell r="B1" t="str">
            <v>220 kV SUB-STATION</v>
          </cell>
        </row>
      </sheetData>
      <sheetData sheetId="5128">
        <row r="1">
          <cell r="B1" t="str">
            <v>220 kV SUB-STATION</v>
          </cell>
        </row>
      </sheetData>
      <sheetData sheetId="5129">
        <row r="1">
          <cell r="B1" t="str">
            <v>220 kV SUB-STATION</v>
          </cell>
        </row>
      </sheetData>
      <sheetData sheetId="5130">
        <row r="1">
          <cell r="B1" t="str">
            <v>220 kV SUB-STATION</v>
          </cell>
        </row>
      </sheetData>
      <sheetData sheetId="5131">
        <row r="1">
          <cell r="B1" t="str">
            <v>220 kV SUB-STATION</v>
          </cell>
        </row>
      </sheetData>
      <sheetData sheetId="5132">
        <row r="1">
          <cell r="B1" t="str">
            <v>220 kV SUB-STATION</v>
          </cell>
        </row>
      </sheetData>
      <sheetData sheetId="5133">
        <row r="1">
          <cell r="B1" t="str">
            <v>220 kV SUB-STATION</v>
          </cell>
        </row>
      </sheetData>
      <sheetData sheetId="5134">
        <row r="1">
          <cell r="B1" t="str">
            <v>220 kV SUB-STATION</v>
          </cell>
        </row>
      </sheetData>
      <sheetData sheetId="5135">
        <row r="1">
          <cell r="B1" t="str">
            <v>220 kV SUB-STATION</v>
          </cell>
        </row>
      </sheetData>
      <sheetData sheetId="5136">
        <row r="1">
          <cell r="B1" t="str">
            <v>220 kV SUB-STATION</v>
          </cell>
        </row>
      </sheetData>
      <sheetData sheetId="5137">
        <row r="1">
          <cell r="B1" t="str">
            <v>220 kV SUB-STATION</v>
          </cell>
        </row>
      </sheetData>
      <sheetData sheetId="5138">
        <row r="1">
          <cell r="B1" t="str">
            <v>220 kV SUB-STATION</v>
          </cell>
        </row>
      </sheetData>
      <sheetData sheetId="5139">
        <row r="1">
          <cell r="B1" t="str">
            <v>220 kV SUB-STATION</v>
          </cell>
        </row>
      </sheetData>
      <sheetData sheetId="5140">
        <row r="1">
          <cell r="B1" t="str">
            <v>220 kV SUB-STATION</v>
          </cell>
        </row>
      </sheetData>
      <sheetData sheetId="5141">
        <row r="1">
          <cell r="B1" t="str">
            <v>220 kV SUB-STATION</v>
          </cell>
        </row>
      </sheetData>
      <sheetData sheetId="5142">
        <row r="1">
          <cell r="B1" t="str">
            <v>220 kV SUB-STATION</v>
          </cell>
        </row>
      </sheetData>
      <sheetData sheetId="5143">
        <row r="1">
          <cell r="B1" t="str">
            <v>220 kV SUB-STATION</v>
          </cell>
        </row>
      </sheetData>
      <sheetData sheetId="5144">
        <row r="1">
          <cell r="B1" t="str">
            <v>220 kV SUB-STATION</v>
          </cell>
        </row>
      </sheetData>
      <sheetData sheetId="5145">
        <row r="1">
          <cell r="B1" t="str">
            <v>220 kV SUB-STATION</v>
          </cell>
        </row>
      </sheetData>
      <sheetData sheetId="5146">
        <row r="1">
          <cell r="B1" t="str">
            <v>220 kV SUB-STATION</v>
          </cell>
        </row>
      </sheetData>
      <sheetData sheetId="5147">
        <row r="1">
          <cell r="B1" t="str">
            <v>220 kV SUB-STATION</v>
          </cell>
        </row>
      </sheetData>
      <sheetData sheetId="5148">
        <row r="1">
          <cell r="B1" t="str">
            <v>220 kV SUB-STATION</v>
          </cell>
        </row>
      </sheetData>
      <sheetData sheetId="5149">
        <row r="1">
          <cell r="B1" t="str">
            <v>220 kV SUB-STATION</v>
          </cell>
        </row>
      </sheetData>
      <sheetData sheetId="5150">
        <row r="1">
          <cell r="B1" t="str">
            <v>220 kV SUB-STATION</v>
          </cell>
        </row>
      </sheetData>
      <sheetData sheetId="5151">
        <row r="1">
          <cell r="B1" t="str">
            <v>220 kV SUB-STATION</v>
          </cell>
        </row>
      </sheetData>
      <sheetData sheetId="5152">
        <row r="1">
          <cell r="B1" t="str">
            <v>220 kV SUB-STATION</v>
          </cell>
        </row>
      </sheetData>
      <sheetData sheetId="5153">
        <row r="1">
          <cell r="B1" t="str">
            <v>220 kV SUB-STATION</v>
          </cell>
        </row>
      </sheetData>
      <sheetData sheetId="5154">
        <row r="1">
          <cell r="B1" t="str">
            <v>220 kV SUB-STATION</v>
          </cell>
        </row>
      </sheetData>
      <sheetData sheetId="5155">
        <row r="1">
          <cell r="B1" t="str">
            <v>220 kV SUB-STATION</v>
          </cell>
        </row>
      </sheetData>
      <sheetData sheetId="5156">
        <row r="1">
          <cell r="B1" t="str">
            <v>220 kV SUB-STATION</v>
          </cell>
        </row>
      </sheetData>
      <sheetData sheetId="5157">
        <row r="1">
          <cell r="B1" t="str">
            <v>220 kV SUB-STATION</v>
          </cell>
        </row>
      </sheetData>
      <sheetData sheetId="5158">
        <row r="1">
          <cell r="B1" t="str">
            <v>220 kV SUB-STATION</v>
          </cell>
        </row>
      </sheetData>
      <sheetData sheetId="5159">
        <row r="1">
          <cell r="B1" t="str">
            <v>220 kV SUB-STATION</v>
          </cell>
        </row>
      </sheetData>
      <sheetData sheetId="5160">
        <row r="1">
          <cell r="B1" t="str">
            <v>220 kV SUB-STATION</v>
          </cell>
        </row>
      </sheetData>
      <sheetData sheetId="5161">
        <row r="1">
          <cell r="B1" t="str">
            <v>220 kV SUB-STATION</v>
          </cell>
        </row>
      </sheetData>
      <sheetData sheetId="5162">
        <row r="1">
          <cell r="B1" t="str">
            <v>220 kV SUB-STATION</v>
          </cell>
        </row>
      </sheetData>
      <sheetData sheetId="5163">
        <row r="1">
          <cell r="B1" t="str">
            <v>220 kV SUB-STATION</v>
          </cell>
        </row>
      </sheetData>
      <sheetData sheetId="5164">
        <row r="1">
          <cell r="B1" t="str">
            <v>220 kV SUB-STATION</v>
          </cell>
        </row>
      </sheetData>
      <sheetData sheetId="5165">
        <row r="1">
          <cell r="B1" t="str">
            <v>220 kV SUB-STATION</v>
          </cell>
        </row>
      </sheetData>
      <sheetData sheetId="5166">
        <row r="1">
          <cell r="B1" t="str">
            <v>220 kV SUB-STATION</v>
          </cell>
        </row>
      </sheetData>
      <sheetData sheetId="5167">
        <row r="1">
          <cell r="B1" t="str">
            <v>220 kV SUB-STATION</v>
          </cell>
        </row>
      </sheetData>
      <sheetData sheetId="5168">
        <row r="1">
          <cell r="B1" t="str">
            <v>220 kV SUB-STATION</v>
          </cell>
        </row>
      </sheetData>
      <sheetData sheetId="5169">
        <row r="1">
          <cell r="B1" t="str">
            <v>220 kV SUB-STATION</v>
          </cell>
        </row>
      </sheetData>
      <sheetData sheetId="5170">
        <row r="1">
          <cell r="B1" t="str">
            <v>220 kV SUB-STATION</v>
          </cell>
        </row>
      </sheetData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>
        <row r="1">
          <cell r="B1" t="str">
            <v>220 kV SUB-STATION</v>
          </cell>
        </row>
      </sheetData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>
        <row r="1">
          <cell r="B1" t="str">
            <v>220 kV SUB-STATION</v>
          </cell>
        </row>
      </sheetData>
      <sheetData sheetId="5188">
        <row r="1">
          <cell r="B1" t="str">
            <v>220 kV SUB-STATION</v>
          </cell>
        </row>
      </sheetData>
      <sheetData sheetId="5189">
        <row r="1">
          <cell r="B1" t="str">
            <v>220 kV SUB-STATION</v>
          </cell>
        </row>
      </sheetData>
      <sheetData sheetId="5190">
        <row r="1">
          <cell r="B1" t="str">
            <v>220 kV SUB-STATION</v>
          </cell>
        </row>
      </sheetData>
      <sheetData sheetId="5191">
        <row r="1">
          <cell r="B1" t="str">
            <v>220 kV SUB-STATION</v>
          </cell>
        </row>
      </sheetData>
      <sheetData sheetId="5192">
        <row r="1">
          <cell r="B1" t="str">
            <v>220 kV SUB-STATION</v>
          </cell>
        </row>
      </sheetData>
      <sheetData sheetId="5193">
        <row r="1">
          <cell r="B1" t="str">
            <v>220 kV SUB-STATION</v>
          </cell>
        </row>
      </sheetData>
      <sheetData sheetId="5194">
        <row r="1">
          <cell r="B1" t="str">
            <v>220 kV SUB-STATION</v>
          </cell>
        </row>
      </sheetData>
      <sheetData sheetId="5195">
        <row r="1">
          <cell r="B1" t="str">
            <v>220 kV SUB-STATION</v>
          </cell>
        </row>
      </sheetData>
      <sheetData sheetId="5196">
        <row r="1">
          <cell r="B1" t="str">
            <v>220 kV SUB-STATION</v>
          </cell>
        </row>
      </sheetData>
      <sheetData sheetId="5197">
        <row r="1">
          <cell r="B1" t="str">
            <v>220 kV SUB-STATION</v>
          </cell>
        </row>
      </sheetData>
      <sheetData sheetId="5198">
        <row r="1">
          <cell r="B1" t="str">
            <v>220 kV SUB-STATION</v>
          </cell>
        </row>
      </sheetData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>
        <row r="1">
          <cell r="B1" t="str">
            <v>220 kV SUB-STATION</v>
          </cell>
        </row>
      </sheetData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>
        <row r="1">
          <cell r="B1" t="str">
            <v>220 kV SUB-STATION</v>
          </cell>
        </row>
      </sheetData>
      <sheetData sheetId="5221">
        <row r="1">
          <cell r="B1" t="str">
            <v>220 kV SUB-STATION</v>
          </cell>
        </row>
      </sheetData>
      <sheetData sheetId="5222">
        <row r="1">
          <cell r="B1" t="str">
            <v>220 kV SUB-STATION</v>
          </cell>
        </row>
      </sheetData>
      <sheetData sheetId="5223">
        <row r="1">
          <cell r="B1" t="str">
            <v>220 kV SUB-STATION</v>
          </cell>
        </row>
      </sheetData>
      <sheetData sheetId="5224">
        <row r="1">
          <cell r="B1" t="str">
            <v>220 kV SUB-STATION</v>
          </cell>
        </row>
      </sheetData>
      <sheetData sheetId="5225">
        <row r="1">
          <cell r="B1" t="str">
            <v>220 kV SUB-STATION</v>
          </cell>
        </row>
      </sheetData>
      <sheetData sheetId="5226">
        <row r="1">
          <cell r="B1" t="str">
            <v>220 kV SUB-STATION</v>
          </cell>
        </row>
      </sheetData>
      <sheetData sheetId="5227">
        <row r="1">
          <cell r="B1" t="str">
            <v>220 kV SUB-STATION</v>
          </cell>
        </row>
      </sheetData>
      <sheetData sheetId="5228">
        <row r="1">
          <cell r="B1" t="str">
            <v>220 kV SUB-STATION</v>
          </cell>
        </row>
      </sheetData>
      <sheetData sheetId="5229">
        <row r="1">
          <cell r="B1" t="str">
            <v>220 kV SUB-STATION</v>
          </cell>
        </row>
      </sheetData>
      <sheetData sheetId="5230">
        <row r="1">
          <cell r="B1" t="str">
            <v>220 kV SUB-STATION</v>
          </cell>
        </row>
      </sheetData>
      <sheetData sheetId="5231">
        <row r="1">
          <cell r="B1" t="str">
            <v>220 kV SUB-STATION</v>
          </cell>
        </row>
      </sheetData>
      <sheetData sheetId="5232">
        <row r="1">
          <cell r="B1" t="str">
            <v>220 kV SUB-STATION</v>
          </cell>
        </row>
      </sheetData>
      <sheetData sheetId="5233">
        <row r="1">
          <cell r="B1" t="str">
            <v>220 kV SUB-STATION</v>
          </cell>
        </row>
      </sheetData>
      <sheetData sheetId="5234">
        <row r="1">
          <cell r="B1" t="str">
            <v>220 kV SUB-STATION</v>
          </cell>
        </row>
      </sheetData>
      <sheetData sheetId="5235">
        <row r="1">
          <cell r="B1" t="str">
            <v>220 kV SUB-STATION</v>
          </cell>
        </row>
      </sheetData>
      <sheetData sheetId="5236">
        <row r="1">
          <cell r="B1" t="str">
            <v>220 kV SUB-STATION</v>
          </cell>
        </row>
      </sheetData>
      <sheetData sheetId="5237">
        <row r="1">
          <cell r="B1" t="str">
            <v>220 kV SUB-STATION</v>
          </cell>
        </row>
      </sheetData>
      <sheetData sheetId="5238">
        <row r="1">
          <cell r="B1" t="str">
            <v>220 kV SUB-STATION</v>
          </cell>
        </row>
      </sheetData>
      <sheetData sheetId="5239">
        <row r="1">
          <cell r="B1" t="str">
            <v>220 kV SUB-STATION</v>
          </cell>
        </row>
      </sheetData>
      <sheetData sheetId="5240">
        <row r="1">
          <cell r="B1" t="str">
            <v>220 kV SUB-STATION</v>
          </cell>
        </row>
      </sheetData>
      <sheetData sheetId="5241">
        <row r="1">
          <cell r="B1" t="str">
            <v>220 kV SUB-STATION</v>
          </cell>
        </row>
      </sheetData>
      <sheetData sheetId="5242">
        <row r="1">
          <cell r="B1" t="str">
            <v>220 kV SUB-STATION</v>
          </cell>
        </row>
      </sheetData>
      <sheetData sheetId="5243">
        <row r="1">
          <cell r="B1" t="str">
            <v>220 kV SUB-STATION</v>
          </cell>
        </row>
      </sheetData>
      <sheetData sheetId="5244">
        <row r="1">
          <cell r="B1" t="str">
            <v>220 kV SUB-STATION</v>
          </cell>
        </row>
      </sheetData>
      <sheetData sheetId="5245">
        <row r="1">
          <cell r="B1" t="str">
            <v>220 kV SUB-STATION</v>
          </cell>
        </row>
      </sheetData>
      <sheetData sheetId="5246">
        <row r="1">
          <cell r="B1" t="str">
            <v>220 kV SUB-STATION</v>
          </cell>
        </row>
      </sheetData>
      <sheetData sheetId="5247">
        <row r="1">
          <cell r="B1" t="str">
            <v>220 kV SUB-STATION</v>
          </cell>
        </row>
      </sheetData>
      <sheetData sheetId="5248">
        <row r="1">
          <cell r="B1" t="str">
            <v>220 kV SUB-STATION</v>
          </cell>
        </row>
      </sheetData>
      <sheetData sheetId="5249">
        <row r="1">
          <cell r="B1" t="str">
            <v>220 kV SUB-STATION</v>
          </cell>
        </row>
      </sheetData>
      <sheetData sheetId="5250">
        <row r="1">
          <cell r="B1" t="str">
            <v>220 kV SUB-STATION</v>
          </cell>
        </row>
      </sheetData>
      <sheetData sheetId="5251">
        <row r="1">
          <cell r="B1" t="str">
            <v>220 kV SUB-STATION</v>
          </cell>
        </row>
      </sheetData>
      <sheetData sheetId="5252">
        <row r="1">
          <cell r="B1" t="str">
            <v>220 kV SUB-STATION</v>
          </cell>
        </row>
      </sheetData>
      <sheetData sheetId="5253">
        <row r="1">
          <cell r="B1" t="str">
            <v>220 kV SUB-STATION</v>
          </cell>
        </row>
      </sheetData>
      <sheetData sheetId="5254">
        <row r="1">
          <cell r="B1" t="str">
            <v>220 kV SUB-STATION</v>
          </cell>
        </row>
      </sheetData>
      <sheetData sheetId="5255">
        <row r="1">
          <cell r="B1" t="str">
            <v>220 kV SUB-STATION</v>
          </cell>
        </row>
      </sheetData>
      <sheetData sheetId="5256">
        <row r="1">
          <cell r="B1" t="str">
            <v>220 kV SUB-STATION</v>
          </cell>
        </row>
      </sheetData>
      <sheetData sheetId="5257">
        <row r="1">
          <cell r="B1" t="str">
            <v>220 kV SUB-STATION</v>
          </cell>
        </row>
      </sheetData>
      <sheetData sheetId="5258">
        <row r="1">
          <cell r="B1" t="str">
            <v>220 kV SUB-STATION</v>
          </cell>
        </row>
      </sheetData>
      <sheetData sheetId="5259">
        <row r="1">
          <cell r="B1" t="str">
            <v>220 kV SUB-STATION</v>
          </cell>
        </row>
      </sheetData>
      <sheetData sheetId="5260">
        <row r="1">
          <cell r="B1" t="str">
            <v>220 kV SUB-STATION</v>
          </cell>
        </row>
      </sheetData>
      <sheetData sheetId="5261">
        <row r="1">
          <cell r="B1" t="str">
            <v>220 kV SUB-STATION</v>
          </cell>
        </row>
      </sheetData>
      <sheetData sheetId="5262">
        <row r="1">
          <cell r="B1" t="str">
            <v>220 kV SUB-STATION</v>
          </cell>
        </row>
      </sheetData>
      <sheetData sheetId="5263">
        <row r="1">
          <cell r="B1" t="str">
            <v>220 kV SUB-STATION</v>
          </cell>
        </row>
      </sheetData>
      <sheetData sheetId="5264">
        <row r="1">
          <cell r="B1" t="str">
            <v>220 kV SUB-STATION</v>
          </cell>
        </row>
      </sheetData>
      <sheetData sheetId="5265">
        <row r="1">
          <cell r="B1" t="str">
            <v>220 kV SUB-STATION</v>
          </cell>
        </row>
      </sheetData>
      <sheetData sheetId="5266">
        <row r="1">
          <cell r="B1" t="str">
            <v>220 kV SUB-STATION</v>
          </cell>
        </row>
      </sheetData>
      <sheetData sheetId="5267">
        <row r="1">
          <cell r="B1" t="str">
            <v>220 kV SUB-STATION</v>
          </cell>
        </row>
      </sheetData>
      <sheetData sheetId="5268">
        <row r="1">
          <cell r="B1" t="str">
            <v>220 kV SUB-STATION</v>
          </cell>
        </row>
      </sheetData>
      <sheetData sheetId="5269">
        <row r="1">
          <cell r="B1" t="str">
            <v>220 kV SUB-STATION</v>
          </cell>
        </row>
      </sheetData>
      <sheetData sheetId="5270">
        <row r="1">
          <cell r="B1" t="str">
            <v>220 kV SUB-STATION</v>
          </cell>
        </row>
      </sheetData>
      <sheetData sheetId="5271">
        <row r="1">
          <cell r="B1" t="str">
            <v>220 kV SUB-STATION</v>
          </cell>
        </row>
      </sheetData>
      <sheetData sheetId="5272">
        <row r="1">
          <cell r="B1" t="str">
            <v>220 kV SUB-STATION</v>
          </cell>
        </row>
      </sheetData>
      <sheetData sheetId="5273">
        <row r="1">
          <cell r="B1" t="str">
            <v>220 kV SUB-STATION</v>
          </cell>
        </row>
      </sheetData>
      <sheetData sheetId="5274">
        <row r="1">
          <cell r="B1" t="str">
            <v>220 kV SUB-STATION</v>
          </cell>
        </row>
      </sheetData>
      <sheetData sheetId="5275">
        <row r="1">
          <cell r="B1" t="str">
            <v>220 kV SUB-STATION</v>
          </cell>
        </row>
      </sheetData>
      <sheetData sheetId="5276">
        <row r="1">
          <cell r="B1" t="str">
            <v>220 kV SUB-STATION</v>
          </cell>
        </row>
      </sheetData>
      <sheetData sheetId="5277">
        <row r="1">
          <cell r="B1" t="str">
            <v>220 kV SUB-STATION</v>
          </cell>
        </row>
      </sheetData>
      <sheetData sheetId="5278">
        <row r="1">
          <cell r="B1" t="str">
            <v>220 kV SUB-STATION</v>
          </cell>
        </row>
      </sheetData>
      <sheetData sheetId="5279">
        <row r="1">
          <cell r="B1" t="str">
            <v>220 kV SUB-STATION</v>
          </cell>
        </row>
      </sheetData>
      <sheetData sheetId="5280">
        <row r="1">
          <cell r="B1" t="str">
            <v>220 kV SUB-STATION</v>
          </cell>
        </row>
      </sheetData>
      <sheetData sheetId="5281">
        <row r="1">
          <cell r="B1" t="str">
            <v>220 kV SUB-STATION</v>
          </cell>
        </row>
      </sheetData>
      <sheetData sheetId="5282">
        <row r="1">
          <cell r="B1" t="str">
            <v>220 kV SUB-STATION</v>
          </cell>
        </row>
      </sheetData>
      <sheetData sheetId="5283">
        <row r="1">
          <cell r="B1" t="str">
            <v>220 kV SUB-STATION</v>
          </cell>
        </row>
      </sheetData>
      <sheetData sheetId="5284">
        <row r="1">
          <cell r="B1" t="str">
            <v>220 kV SUB-STATION</v>
          </cell>
        </row>
      </sheetData>
      <sheetData sheetId="5285">
        <row r="1">
          <cell r="B1" t="str">
            <v>220 kV SUB-STATION</v>
          </cell>
        </row>
      </sheetData>
      <sheetData sheetId="5286">
        <row r="1">
          <cell r="B1" t="str">
            <v>220 kV SUB-STATION</v>
          </cell>
        </row>
      </sheetData>
      <sheetData sheetId="5287">
        <row r="1">
          <cell r="B1" t="str">
            <v>220 kV SUB-STATION</v>
          </cell>
        </row>
      </sheetData>
      <sheetData sheetId="5288">
        <row r="1">
          <cell r="B1" t="str">
            <v>220 kV SUB-STATION</v>
          </cell>
        </row>
      </sheetData>
      <sheetData sheetId="5289">
        <row r="1">
          <cell r="B1" t="str">
            <v>220 kV SUB-STATION</v>
          </cell>
        </row>
      </sheetData>
      <sheetData sheetId="5290">
        <row r="1">
          <cell r="B1" t="str">
            <v>220 kV SUB-STATION</v>
          </cell>
        </row>
      </sheetData>
      <sheetData sheetId="5291">
        <row r="1">
          <cell r="B1" t="str">
            <v>220 kV SUB-STATION</v>
          </cell>
        </row>
      </sheetData>
      <sheetData sheetId="5292">
        <row r="1">
          <cell r="B1" t="str">
            <v>220 kV SUB-STATION</v>
          </cell>
        </row>
      </sheetData>
      <sheetData sheetId="5293">
        <row r="1">
          <cell r="B1" t="str">
            <v>220 kV SUB-STATION</v>
          </cell>
        </row>
      </sheetData>
      <sheetData sheetId="5294">
        <row r="1">
          <cell r="B1" t="str">
            <v>220 kV SUB-STATION</v>
          </cell>
        </row>
      </sheetData>
      <sheetData sheetId="5295">
        <row r="1">
          <cell r="B1" t="str">
            <v>220 kV SUB-STATION</v>
          </cell>
        </row>
      </sheetData>
      <sheetData sheetId="5296">
        <row r="1">
          <cell r="B1" t="str">
            <v>220 kV SUB-STATION</v>
          </cell>
        </row>
      </sheetData>
      <sheetData sheetId="5297">
        <row r="1">
          <cell r="B1" t="str">
            <v>220 kV SUB-STATION</v>
          </cell>
        </row>
      </sheetData>
      <sheetData sheetId="5298">
        <row r="1">
          <cell r="B1" t="str">
            <v>220 kV SUB-STATION</v>
          </cell>
        </row>
      </sheetData>
      <sheetData sheetId="5299">
        <row r="1">
          <cell r="B1" t="str">
            <v>220 kV SUB-STATION</v>
          </cell>
        </row>
      </sheetData>
      <sheetData sheetId="5300">
        <row r="1">
          <cell r="B1" t="str">
            <v>220 kV SUB-STATION</v>
          </cell>
        </row>
      </sheetData>
      <sheetData sheetId="5301">
        <row r="1">
          <cell r="B1" t="str">
            <v>220 kV SUB-STATION</v>
          </cell>
        </row>
      </sheetData>
      <sheetData sheetId="5302">
        <row r="1">
          <cell r="B1" t="str">
            <v>220 kV SUB-STATION</v>
          </cell>
        </row>
      </sheetData>
      <sheetData sheetId="5303">
        <row r="1">
          <cell r="B1" t="str">
            <v>220 kV SUB-STATION</v>
          </cell>
        </row>
      </sheetData>
      <sheetData sheetId="5304">
        <row r="1">
          <cell r="B1" t="str">
            <v>220 kV SUB-STATION</v>
          </cell>
        </row>
      </sheetData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>
        <row r="1">
          <cell r="B1" t="str">
            <v>220 kV SUB-STATION</v>
          </cell>
        </row>
      </sheetData>
      <sheetData sheetId="5312">
        <row r="1">
          <cell r="B1" t="str">
            <v>220 kV SUB-STATION</v>
          </cell>
        </row>
      </sheetData>
      <sheetData sheetId="5313">
        <row r="1">
          <cell r="B1" t="str">
            <v>220 kV SUB-STATION</v>
          </cell>
        </row>
      </sheetData>
      <sheetData sheetId="5314">
        <row r="1">
          <cell r="B1" t="str">
            <v>220 kV SUB-STATION</v>
          </cell>
        </row>
      </sheetData>
      <sheetData sheetId="5315">
        <row r="1">
          <cell r="B1" t="str">
            <v>220 kV SUB-STATION</v>
          </cell>
        </row>
      </sheetData>
      <sheetData sheetId="5316">
        <row r="1">
          <cell r="B1" t="str">
            <v>220 kV SUB-STATION</v>
          </cell>
        </row>
      </sheetData>
      <sheetData sheetId="5317">
        <row r="1">
          <cell r="B1" t="str">
            <v>220 kV SUB-STATION</v>
          </cell>
        </row>
      </sheetData>
      <sheetData sheetId="5318">
        <row r="1">
          <cell r="B1" t="str">
            <v>220 kV SUB-STATION</v>
          </cell>
        </row>
      </sheetData>
      <sheetData sheetId="5319">
        <row r="1">
          <cell r="B1" t="str">
            <v>220 kV SUB-STATION</v>
          </cell>
        </row>
      </sheetData>
      <sheetData sheetId="5320">
        <row r="1">
          <cell r="B1" t="str">
            <v>220 kV SUB-STATION</v>
          </cell>
        </row>
      </sheetData>
      <sheetData sheetId="5321">
        <row r="1">
          <cell r="B1" t="str">
            <v>220 kV SUB-STATION</v>
          </cell>
        </row>
      </sheetData>
      <sheetData sheetId="5322">
        <row r="1">
          <cell r="B1" t="str">
            <v>220 kV SUB-STATION</v>
          </cell>
        </row>
      </sheetData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>
        <row r="1">
          <cell r="B1" t="str">
            <v>220 kV SUB-STATION</v>
          </cell>
        </row>
      </sheetData>
      <sheetData sheetId="5335">
        <row r="1">
          <cell r="B1" t="str">
            <v>220 kV SUB-STATION</v>
          </cell>
        </row>
      </sheetData>
      <sheetData sheetId="5336">
        <row r="1">
          <cell r="B1" t="str">
            <v>220 kV SUB-STATION</v>
          </cell>
        </row>
      </sheetData>
      <sheetData sheetId="5337">
        <row r="1">
          <cell r="B1" t="str">
            <v>220 kV SUB-STATION</v>
          </cell>
        </row>
      </sheetData>
      <sheetData sheetId="5338">
        <row r="1">
          <cell r="B1" t="str">
            <v>220 kV SUB-STATION</v>
          </cell>
        </row>
      </sheetData>
      <sheetData sheetId="5339">
        <row r="1">
          <cell r="B1" t="str">
            <v>220 kV SUB-STATION</v>
          </cell>
        </row>
      </sheetData>
      <sheetData sheetId="5340">
        <row r="1">
          <cell r="B1" t="str">
            <v>220 kV SUB-STATION</v>
          </cell>
        </row>
      </sheetData>
      <sheetData sheetId="5341">
        <row r="1">
          <cell r="B1" t="str">
            <v>220 kV SUB-STATION</v>
          </cell>
        </row>
      </sheetData>
      <sheetData sheetId="5342">
        <row r="1">
          <cell r="B1" t="str">
            <v>220 kV SUB-STATION</v>
          </cell>
        </row>
      </sheetData>
      <sheetData sheetId="5343">
        <row r="1">
          <cell r="B1" t="str">
            <v>220 kV SUB-STATION</v>
          </cell>
        </row>
      </sheetData>
      <sheetData sheetId="5344">
        <row r="1">
          <cell r="B1" t="str">
            <v>220 kV SUB-STATION</v>
          </cell>
        </row>
      </sheetData>
      <sheetData sheetId="5345">
        <row r="1">
          <cell r="B1" t="str">
            <v>220 kV SUB-STATION</v>
          </cell>
        </row>
      </sheetData>
      <sheetData sheetId="5346">
        <row r="1">
          <cell r="B1" t="str">
            <v>220 kV SUB-STATION</v>
          </cell>
        </row>
      </sheetData>
      <sheetData sheetId="5347">
        <row r="1">
          <cell r="B1" t="str">
            <v>220 kV SUB-STATION</v>
          </cell>
        </row>
      </sheetData>
      <sheetData sheetId="5348">
        <row r="1">
          <cell r="B1" t="str">
            <v>220 kV SUB-STATION</v>
          </cell>
        </row>
      </sheetData>
      <sheetData sheetId="5349">
        <row r="1">
          <cell r="B1" t="str">
            <v>220 kV SUB-STATION</v>
          </cell>
        </row>
      </sheetData>
      <sheetData sheetId="5350">
        <row r="1">
          <cell r="B1" t="str">
            <v>220 kV SUB-STATION</v>
          </cell>
        </row>
      </sheetData>
      <sheetData sheetId="5351">
        <row r="1">
          <cell r="B1" t="str">
            <v>220 kV SUB-STATION</v>
          </cell>
        </row>
      </sheetData>
      <sheetData sheetId="5352">
        <row r="1">
          <cell r="B1" t="str">
            <v>220 kV SUB-STATION</v>
          </cell>
        </row>
      </sheetData>
      <sheetData sheetId="5353">
        <row r="1">
          <cell r="B1" t="str">
            <v>220 kV SUB-STATION</v>
          </cell>
        </row>
      </sheetData>
      <sheetData sheetId="5354">
        <row r="1">
          <cell r="B1" t="str">
            <v>220 kV SUB-STATION</v>
          </cell>
        </row>
      </sheetData>
      <sheetData sheetId="5355">
        <row r="1">
          <cell r="B1" t="str">
            <v>220 kV SUB-STATION</v>
          </cell>
        </row>
      </sheetData>
      <sheetData sheetId="5356">
        <row r="1">
          <cell r="B1" t="str">
            <v>220 kV SUB-STATION</v>
          </cell>
        </row>
      </sheetData>
      <sheetData sheetId="5357">
        <row r="1">
          <cell r="B1" t="str">
            <v>220 kV SUB-STATION</v>
          </cell>
        </row>
      </sheetData>
      <sheetData sheetId="5358">
        <row r="1">
          <cell r="B1" t="str">
            <v>220 kV SUB-STATION</v>
          </cell>
        </row>
      </sheetData>
      <sheetData sheetId="5359">
        <row r="1">
          <cell r="B1" t="str">
            <v>220 kV SUB-STATION</v>
          </cell>
        </row>
      </sheetData>
      <sheetData sheetId="5360">
        <row r="1">
          <cell r="B1" t="str">
            <v>220 kV SUB-STATION</v>
          </cell>
        </row>
      </sheetData>
      <sheetData sheetId="5361">
        <row r="1">
          <cell r="B1" t="str">
            <v>220 kV SUB-STATION</v>
          </cell>
        </row>
      </sheetData>
      <sheetData sheetId="5362">
        <row r="1">
          <cell r="B1" t="str">
            <v>220 kV SUB-STATION</v>
          </cell>
        </row>
      </sheetData>
      <sheetData sheetId="5363">
        <row r="1">
          <cell r="B1" t="str">
            <v>220 kV SUB-STATION</v>
          </cell>
        </row>
      </sheetData>
      <sheetData sheetId="5364">
        <row r="1">
          <cell r="B1" t="str">
            <v>220 kV SUB-STATION</v>
          </cell>
        </row>
      </sheetData>
      <sheetData sheetId="5365">
        <row r="1">
          <cell r="B1" t="str">
            <v>220 kV SUB-STATION</v>
          </cell>
        </row>
      </sheetData>
      <sheetData sheetId="5366">
        <row r="1">
          <cell r="B1" t="str">
            <v>220 kV SUB-STATION</v>
          </cell>
        </row>
      </sheetData>
      <sheetData sheetId="5367">
        <row r="1">
          <cell r="B1" t="str">
            <v>220 kV SUB-STATION</v>
          </cell>
        </row>
      </sheetData>
      <sheetData sheetId="5368">
        <row r="1">
          <cell r="B1" t="str">
            <v>220 kV SUB-STATION</v>
          </cell>
        </row>
      </sheetData>
      <sheetData sheetId="5369">
        <row r="1">
          <cell r="B1" t="str">
            <v>220 kV SUB-STATION</v>
          </cell>
        </row>
      </sheetData>
      <sheetData sheetId="5370">
        <row r="1">
          <cell r="B1" t="str">
            <v>220 kV SUB-STATION</v>
          </cell>
        </row>
      </sheetData>
      <sheetData sheetId="5371">
        <row r="1">
          <cell r="B1" t="str">
            <v>220 kV SUB-STATION</v>
          </cell>
        </row>
      </sheetData>
      <sheetData sheetId="5372">
        <row r="1">
          <cell r="B1" t="str">
            <v>220 kV SUB-STATION</v>
          </cell>
        </row>
      </sheetData>
      <sheetData sheetId="5373">
        <row r="1">
          <cell r="B1" t="str">
            <v>220 kV SUB-STATION</v>
          </cell>
        </row>
      </sheetData>
      <sheetData sheetId="5374">
        <row r="1">
          <cell r="B1" t="str">
            <v>220 kV SUB-STATION</v>
          </cell>
        </row>
      </sheetData>
      <sheetData sheetId="5375">
        <row r="1">
          <cell r="B1" t="str">
            <v>220 kV SUB-STATION</v>
          </cell>
        </row>
      </sheetData>
      <sheetData sheetId="5376">
        <row r="1">
          <cell r="B1" t="str">
            <v>220 kV SUB-STATION</v>
          </cell>
        </row>
      </sheetData>
      <sheetData sheetId="5377">
        <row r="1">
          <cell r="B1" t="str">
            <v>220 kV SUB-STATION</v>
          </cell>
        </row>
      </sheetData>
      <sheetData sheetId="5378">
        <row r="1">
          <cell r="B1" t="str">
            <v>220 kV SUB-STATION</v>
          </cell>
        </row>
      </sheetData>
      <sheetData sheetId="5379">
        <row r="1">
          <cell r="B1" t="str">
            <v>220 kV SUB-STATION</v>
          </cell>
        </row>
      </sheetData>
      <sheetData sheetId="5380">
        <row r="1">
          <cell r="B1" t="str">
            <v>220 kV SUB-STATION</v>
          </cell>
        </row>
      </sheetData>
      <sheetData sheetId="5381">
        <row r="1">
          <cell r="B1" t="str">
            <v>220 kV SUB-STATION</v>
          </cell>
        </row>
      </sheetData>
      <sheetData sheetId="5382">
        <row r="1">
          <cell r="B1" t="str">
            <v>220 kV SUB-STATION</v>
          </cell>
        </row>
      </sheetData>
      <sheetData sheetId="5383">
        <row r="1">
          <cell r="B1" t="str">
            <v>220 kV SUB-STATION</v>
          </cell>
        </row>
      </sheetData>
      <sheetData sheetId="5384">
        <row r="1">
          <cell r="B1" t="str">
            <v>220 kV SUB-STATION</v>
          </cell>
        </row>
      </sheetData>
      <sheetData sheetId="5385">
        <row r="1">
          <cell r="B1" t="str">
            <v>220 kV SUB-STATION</v>
          </cell>
        </row>
      </sheetData>
      <sheetData sheetId="5386">
        <row r="1">
          <cell r="B1" t="str">
            <v>220 kV SUB-STATION</v>
          </cell>
        </row>
      </sheetData>
      <sheetData sheetId="5387">
        <row r="1">
          <cell r="B1" t="str">
            <v>220 kV SUB-STATION</v>
          </cell>
        </row>
      </sheetData>
      <sheetData sheetId="5388">
        <row r="1">
          <cell r="B1" t="str">
            <v>220 kV SUB-STATION</v>
          </cell>
        </row>
      </sheetData>
      <sheetData sheetId="5389">
        <row r="1">
          <cell r="B1" t="str">
            <v>220 kV SUB-STATION</v>
          </cell>
        </row>
      </sheetData>
      <sheetData sheetId="5390">
        <row r="1">
          <cell r="B1" t="str">
            <v>220 kV SUB-STATION</v>
          </cell>
        </row>
      </sheetData>
      <sheetData sheetId="5391">
        <row r="1">
          <cell r="B1" t="str">
            <v>220 kV SUB-STATION</v>
          </cell>
        </row>
      </sheetData>
      <sheetData sheetId="5392">
        <row r="1">
          <cell r="B1" t="str">
            <v>220 kV SUB-STATION</v>
          </cell>
        </row>
      </sheetData>
      <sheetData sheetId="5393">
        <row r="1">
          <cell r="B1" t="str">
            <v>220 kV SUB-STATION</v>
          </cell>
        </row>
      </sheetData>
      <sheetData sheetId="5394">
        <row r="1">
          <cell r="B1" t="str">
            <v>220 kV SUB-STATION</v>
          </cell>
        </row>
      </sheetData>
      <sheetData sheetId="5395">
        <row r="1">
          <cell r="B1" t="str">
            <v>220 kV SUB-STATION</v>
          </cell>
        </row>
      </sheetData>
      <sheetData sheetId="5396">
        <row r="1">
          <cell r="B1" t="str">
            <v>220 kV SUB-STATION</v>
          </cell>
        </row>
      </sheetData>
      <sheetData sheetId="5397">
        <row r="1">
          <cell r="B1" t="str">
            <v>220 kV SUB-STATION</v>
          </cell>
        </row>
      </sheetData>
      <sheetData sheetId="5398">
        <row r="1">
          <cell r="B1" t="str">
            <v>220 kV SUB-STATION</v>
          </cell>
        </row>
      </sheetData>
      <sheetData sheetId="5399">
        <row r="1">
          <cell r="B1" t="str">
            <v>220 kV SUB-STATION</v>
          </cell>
        </row>
      </sheetData>
      <sheetData sheetId="5400">
        <row r="1">
          <cell r="B1" t="str">
            <v>220 kV SUB-STATION</v>
          </cell>
        </row>
      </sheetData>
      <sheetData sheetId="5401">
        <row r="1">
          <cell r="B1" t="str">
            <v>220 kV SUB-STATION</v>
          </cell>
        </row>
      </sheetData>
      <sheetData sheetId="5402">
        <row r="1">
          <cell r="B1" t="str">
            <v>220 kV SUB-STATION</v>
          </cell>
        </row>
      </sheetData>
      <sheetData sheetId="5403">
        <row r="1">
          <cell r="B1" t="str">
            <v>220 kV SUB-STATION</v>
          </cell>
        </row>
      </sheetData>
      <sheetData sheetId="5404">
        <row r="1">
          <cell r="B1" t="str">
            <v>220 kV SUB-STATION</v>
          </cell>
        </row>
      </sheetData>
      <sheetData sheetId="5405">
        <row r="1">
          <cell r="B1" t="str">
            <v>220 kV SUB-STATION</v>
          </cell>
        </row>
      </sheetData>
      <sheetData sheetId="5406">
        <row r="1">
          <cell r="B1" t="str">
            <v>220 kV SUB-STATION</v>
          </cell>
        </row>
      </sheetData>
      <sheetData sheetId="5407">
        <row r="1">
          <cell r="B1" t="str">
            <v>220 kV SUB-STATION</v>
          </cell>
        </row>
      </sheetData>
      <sheetData sheetId="5408">
        <row r="1">
          <cell r="B1" t="str">
            <v>220 kV SUB-STATION</v>
          </cell>
        </row>
      </sheetData>
      <sheetData sheetId="5409">
        <row r="1">
          <cell r="B1" t="str">
            <v>220 kV SUB-STATION</v>
          </cell>
        </row>
      </sheetData>
      <sheetData sheetId="5410">
        <row r="1">
          <cell r="B1" t="str">
            <v>220 kV SUB-STATION</v>
          </cell>
        </row>
      </sheetData>
      <sheetData sheetId="5411">
        <row r="1">
          <cell r="B1" t="str">
            <v>220 kV SUB-STATION</v>
          </cell>
        </row>
      </sheetData>
      <sheetData sheetId="5412">
        <row r="1">
          <cell r="B1" t="str">
            <v>220 kV SUB-STATION</v>
          </cell>
        </row>
      </sheetData>
      <sheetData sheetId="5413">
        <row r="1">
          <cell r="B1" t="str">
            <v>220 kV SUB-STATION</v>
          </cell>
        </row>
      </sheetData>
      <sheetData sheetId="5414">
        <row r="1">
          <cell r="B1" t="str">
            <v>220 kV SUB-STATION</v>
          </cell>
        </row>
      </sheetData>
      <sheetData sheetId="5415">
        <row r="1">
          <cell r="B1" t="str">
            <v>220 kV SUB-STATION</v>
          </cell>
        </row>
      </sheetData>
      <sheetData sheetId="5416">
        <row r="1">
          <cell r="B1" t="str">
            <v>220 kV SUB-STATION</v>
          </cell>
        </row>
      </sheetData>
      <sheetData sheetId="5417">
        <row r="1">
          <cell r="B1" t="str">
            <v>220 kV SUB-STATION</v>
          </cell>
        </row>
      </sheetData>
      <sheetData sheetId="5418">
        <row r="1">
          <cell r="B1" t="str">
            <v>220 kV SUB-STATION</v>
          </cell>
        </row>
      </sheetData>
      <sheetData sheetId="5419">
        <row r="1">
          <cell r="B1" t="str">
            <v>220 kV SUB-STATION</v>
          </cell>
        </row>
      </sheetData>
      <sheetData sheetId="5420">
        <row r="1">
          <cell r="B1" t="str">
            <v>220 kV SUB-STATION</v>
          </cell>
        </row>
      </sheetData>
      <sheetData sheetId="5421">
        <row r="1">
          <cell r="B1" t="str">
            <v>220 kV SUB-STATION</v>
          </cell>
        </row>
      </sheetData>
      <sheetData sheetId="5422">
        <row r="1">
          <cell r="B1" t="str">
            <v>220 kV SUB-STATION</v>
          </cell>
        </row>
      </sheetData>
      <sheetData sheetId="5423">
        <row r="1">
          <cell r="B1" t="str">
            <v>220 kV SUB-STATION</v>
          </cell>
        </row>
      </sheetData>
      <sheetData sheetId="5424">
        <row r="1">
          <cell r="B1" t="str">
            <v>220 kV SUB-STATION</v>
          </cell>
        </row>
      </sheetData>
      <sheetData sheetId="5425">
        <row r="1">
          <cell r="B1" t="str">
            <v>220 kV SUB-STATION</v>
          </cell>
        </row>
      </sheetData>
      <sheetData sheetId="5426">
        <row r="1">
          <cell r="B1" t="str">
            <v>220 kV SUB-STATION</v>
          </cell>
        </row>
      </sheetData>
      <sheetData sheetId="5427">
        <row r="1">
          <cell r="B1" t="str">
            <v>220 kV SUB-STATION</v>
          </cell>
        </row>
      </sheetData>
      <sheetData sheetId="5428">
        <row r="1">
          <cell r="B1" t="str">
            <v>220 kV SUB-STATION</v>
          </cell>
        </row>
      </sheetData>
      <sheetData sheetId="5429">
        <row r="1">
          <cell r="B1" t="str">
            <v>220 kV SUB-STATION</v>
          </cell>
        </row>
      </sheetData>
      <sheetData sheetId="5430">
        <row r="1">
          <cell r="B1" t="str">
            <v>220 kV SUB-STATION</v>
          </cell>
        </row>
      </sheetData>
      <sheetData sheetId="5431">
        <row r="1">
          <cell r="B1" t="str">
            <v>220 kV SUB-STATION</v>
          </cell>
        </row>
      </sheetData>
      <sheetData sheetId="5432">
        <row r="1">
          <cell r="B1" t="str">
            <v>220 kV SUB-STATION</v>
          </cell>
        </row>
      </sheetData>
      <sheetData sheetId="5433">
        <row r="1">
          <cell r="B1" t="str">
            <v>220 kV SUB-STATION</v>
          </cell>
        </row>
      </sheetData>
      <sheetData sheetId="5434">
        <row r="1">
          <cell r="B1" t="str">
            <v>220 kV SUB-STATION</v>
          </cell>
        </row>
      </sheetData>
      <sheetData sheetId="5435">
        <row r="1">
          <cell r="B1" t="str">
            <v>220 kV SUB-STATION</v>
          </cell>
        </row>
      </sheetData>
      <sheetData sheetId="5436">
        <row r="1">
          <cell r="B1" t="str">
            <v>220 kV SUB-STATION</v>
          </cell>
        </row>
      </sheetData>
      <sheetData sheetId="5437">
        <row r="1">
          <cell r="B1" t="str">
            <v>220 kV SUB-STATION</v>
          </cell>
        </row>
      </sheetData>
      <sheetData sheetId="5438">
        <row r="1">
          <cell r="B1" t="str">
            <v>220 kV SUB-STATION</v>
          </cell>
        </row>
      </sheetData>
      <sheetData sheetId="5439">
        <row r="1">
          <cell r="B1" t="str">
            <v>220 kV SUB-STATION</v>
          </cell>
        </row>
      </sheetData>
      <sheetData sheetId="5440">
        <row r="1">
          <cell r="B1" t="str">
            <v>220 kV SUB-STATION</v>
          </cell>
        </row>
      </sheetData>
      <sheetData sheetId="5441">
        <row r="1">
          <cell r="B1" t="str">
            <v>220 kV SUB-STATION</v>
          </cell>
        </row>
      </sheetData>
      <sheetData sheetId="5442">
        <row r="1">
          <cell r="B1" t="str">
            <v>220 kV SUB-STATION</v>
          </cell>
        </row>
      </sheetData>
      <sheetData sheetId="5443">
        <row r="1">
          <cell r="B1" t="str">
            <v>220 kV SUB-STATION</v>
          </cell>
        </row>
      </sheetData>
      <sheetData sheetId="5444">
        <row r="1">
          <cell r="B1" t="str">
            <v>220 kV SUB-STATION</v>
          </cell>
        </row>
      </sheetData>
      <sheetData sheetId="5445">
        <row r="1">
          <cell r="B1" t="str">
            <v>220 kV SUB-STATION</v>
          </cell>
        </row>
      </sheetData>
      <sheetData sheetId="5446">
        <row r="1">
          <cell r="B1" t="str">
            <v>220 kV SUB-STATION</v>
          </cell>
        </row>
      </sheetData>
      <sheetData sheetId="5447">
        <row r="1">
          <cell r="B1" t="str">
            <v>220 kV SUB-STATION</v>
          </cell>
        </row>
      </sheetData>
      <sheetData sheetId="5448">
        <row r="1">
          <cell r="B1" t="str">
            <v>220 kV SUB-STATION</v>
          </cell>
        </row>
      </sheetData>
      <sheetData sheetId="5449">
        <row r="1">
          <cell r="B1" t="str">
            <v>220 kV SUB-STATION</v>
          </cell>
        </row>
      </sheetData>
      <sheetData sheetId="5450">
        <row r="1">
          <cell r="B1" t="str">
            <v>220 kV SUB-STATION</v>
          </cell>
        </row>
      </sheetData>
      <sheetData sheetId="5451">
        <row r="1">
          <cell r="B1" t="str">
            <v>220 kV SUB-STATION</v>
          </cell>
        </row>
      </sheetData>
      <sheetData sheetId="5452">
        <row r="1">
          <cell r="B1" t="str">
            <v>220 kV SUB-STATION</v>
          </cell>
        </row>
      </sheetData>
      <sheetData sheetId="5453">
        <row r="1">
          <cell r="B1" t="str">
            <v>220 kV SUB-STATION</v>
          </cell>
        </row>
      </sheetData>
      <sheetData sheetId="5454">
        <row r="1">
          <cell r="B1" t="str">
            <v>220 kV SUB-STATION</v>
          </cell>
        </row>
      </sheetData>
      <sheetData sheetId="5455">
        <row r="1">
          <cell r="B1" t="str">
            <v>220 kV SUB-STATION</v>
          </cell>
        </row>
      </sheetData>
      <sheetData sheetId="5456">
        <row r="1">
          <cell r="B1" t="str">
            <v>220 kV SUB-STATION</v>
          </cell>
        </row>
      </sheetData>
      <sheetData sheetId="5457">
        <row r="1">
          <cell r="B1" t="str">
            <v>220 kV SUB-STATION</v>
          </cell>
        </row>
      </sheetData>
      <sheetData sheetId="5458">
        <row r="1">
          <cell r="B1" t="str">
            <v>220 kV SUB-STATION</v>
          </cell>
        </row>
      </sheetData>
      <sheetData sheetId="5459">
        <row r="1">
          <cell r="B1" t="str">
            <v>220 kV SUB-STATION</v>
          </cell>
        </row>
      </sheetData>
      <sheetData sheetId="5460">
        <row r="1">
          <cell r="B1" t="str">
            <v>220 kV SUB-STATION</v>
          </cell>
        </row>
      </sheetData>
      <sheetData sheetId="5461">
        <row r="1">
          <cell r="B1" t="str">
            <v>220 kV SUB-STATION</v>
          </cell>
        </row>
      </sheetData>
      <sheetData sheetId="5462">
        <row r="1">
          <cell r="B1" t="str">
            <v>220 kV SUB-STATION</v>
          </cell>
        </row>
      </sheetData>
      <sheetData sheetId="5463">
        <row r="1">
          <cell r="B1" t="str">
            <v>220 kV SUB-STATION</v>
          </cell>
        </row>
      </sheetData>
      <sheetData sheetId="5464">
        <row r="1">
          <cell r="B1" t="str">
            <v>220 kV SUB-STATION</v>
          </cell>
        </row>
      </sheetData>
      <sheetData sheetId="5465">
        <row r="1">
          <cell r="B1" t="str">
            <v>220 kV SUB-STATION</v>
          </cell>
        </row>
      </sheetData>
      <sheetData sheetId="5466">
        <row r="1">
          <cell r="B1" t="str">
            <v>220 kV SUB-STATION</v>
          </cell>
        </row>
      </sheetData>
      <sheetData sheetId="5467">
        <row r="1">
          <cell r="B1" t="str">
            <v>220 kV SUB-STATION</v>
          </cell>
        </row>
      </sheetData>
      <sheetData sheetId="5468">
        <row r="1">
          <cell r="B1" t="str">
            <v>220 kV SUB-STATION</v>
          </cell>
        </row>
      </sheetData>
      <sheetData sheetId="5469">
        <row r="1">
          <cell r="B1" t="str">
            <v>220 kV SUB-STATION</v>
          </cell>
        </row>
      </sheetData>
      <sheetData sheetId="5470">
        <row r="1">
          <cell r="B1" t="str">
            <v>220 kV SUB-STATION</v>
          </cell>
        </row>
      </sheetData>
      <sheetData sheetId="5471">
        <row r="1">
          <cell r="B1" t="str">
            <v>220 kV SUB-STATION</v>
          </cell>
        </row>
      </sheetData>
      <sheetData sheetId="5472">
        <row r="1">
          <cell r="B1" t="str">
            <v>220 kV SUB-STATION</v>
          </cell>
        </row>
      </sheetData>
      <sheetData sheetId="5473">
        <row r="1">
          <cell r="B1" t="str">
            <v>220 kV SUB-STATION</v>
          </cell>
        </row>
      </sheetData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>
        <row r="1">
          <cell r="B1" t="str">
            <v>220 kV SUB-STATION</v>
          </cell>
        </row>
      </sheetData>
      <sheetData sheetId="5561">
        <row r="1">
          <cell r="B1" t="str">
            <v>220 kV SUB-STATION</v>
          </cell>
        </row>
      </sheetData>
      <sheetData sheetId="5562">
        <row r="1">
          <cell r="B1" t="str">
            <v>220 kV SUB-STATION</v>
          </cell>
        </row>
      </sheetData>
      <sheetData sheetId="5563">
        <row r="1">
          <cell r="B1" t="str">
            <v>220 kV SUB-STATION</v>
          </cell>
        </row>
      </sheetData>
      <sheetData sheetId="5564">
        <row r="1">
          <cell r="B1" t="str">
            <v>220 kV SUB-STATION</v>
          </cell>
        </row>
      </sheetData>
      <sheetData sheetId="5565">
        <row r="1">
          <cell r="B1" t="str">
            <v>220 kV SUB-STATION</v>
          </cell>
        </row>
      </sheetData>
      <sheetData sheetId="5566">
        <row r="1">
          <cell r="B1" t="str">
            <v>220 kV SUB-STATION</v>
          </cell>
        </row>
      </sheetData>
      <sheetData sheetId="5567">
        <row r="1">
          <cell r="B1" t="str">
            <v>220 kV SUB-STATION</v>
          </cell>
        </row>
      </sheetData>
      <sheetData sheetId="5568">
        <row r="1">
          <cell r="B1" t="str">
            <v>220 kV SUB-STATION</v>
          </cell>
        </row>
      </sheetData>
      <sheetData sheetId="5569">
        <row r="1">
          <cell r="B1" t="str">
            <v>220 kV SUB-STATION</v>
          </cell>
        </row>
      </sheetData>
      <sheetData sheetId="5570">
        <row r="1">
          <cell r="B1" t="str">
            <v>220 kV SUB-STATION</v>
          </cell>
        </row>
      </sheetData>
      <sheetData sheetId="5571">
        <row r="1">
          <cell r="B1" t="str">
            <v>220 kV SUB-STATION</v>
          </cell>
        </row>
      </sheetData>
      <sheetData sheetId="5572">
        <row r="1">
          <cell r="B1" t="str">
            <v>220 kV SUB-STATION</v>
          </cell>
        </row>
      </sheetData>
      <sheetData sheetId="5573">
        <row r="1">
          <cell r="B1" t="str">
            <v>220 kV SUB-STATION</v>
          </cell>
        </row>
      </sheetData>
      <sheetData sheetId="5574">
        <row r="1">
          <cell r="B1" t="str">
            <v>220 kV SUB-STATION</v>
          </cell>
        </row>
      </sheetData>
      <sheetData sheetId="5575">
        <row r="1">
          <cell r="B1" t="str">
            <v>220 kV SUB-STATION</v>
          </cell>
        </row>
      </sheetData>
      <sheetData sheetId="5576">
        <row r="1">
          <cell r="B1" t="str">
            <v>220 kV SUB-STATION</v>
          </cell>
        </row>
      </sheetData>
      <sheetData sheetId="5577">
        <row r="1">
          <cell r="B1" t="str">
            <v>220 kV SUB-STATION</v>
          </cell>
        </row>
      </sheetData>
      <sheetData sheetId="5578">
        <row r="1">
          <cell r="B1" t="str">
            <v>220 kV SUB-STATION</v>
          </cell>
        </row>
      </sheetData>
      <sheetData sheetId="5579">
        <row r="1">
          <cell r="B1" t="str">
            <v>220 kV SUB-STATION</v>
          </cell>
        </row>
      </sheetData>
      <sheetData sheetId="5580">
        <row r="1">
          <cell r="B1" t="str">
            <v>220 kV SUB-STATION</v>
          </cell>
        </row>
      </sheetData>
      <sheetData sheetId="5581">
        <row r="1">
          <cell r="B1" t="str">
            <v>220 kV SUB-STATION</v>
          </cell>
        </row>
      </sheetData>
      <sheetData sheetId="5582">
        <row r="1">
          <cell r="B1" t="str">
            <v>220 kV SUB-STATION</v>
          </cell>
        </row>
      </sheetData>
      <sheetData sheetId="5583">
        <row r="1">
          <cell r="B1" t="str">
            <v>220 kV SUB-STATION</v>
          </cell>
        </row>
      </sheetData>
      <sheetData sheetId="5584">
        <row r="1">
          <cell r="B1" t="str">
            <v>220 kV SUB-STATION</v>
          </cell>
        </row>
      </sheetData>
      <sheetData sheetId="5585">
        <row r="1">
          <cell r="B1" t="str">
            <v>220 kV SUB-STATION</v>
          </cell>
        </row>
      </sheetData>
      <sheetData sheetId="5586">
        <row r="1">
          <cell r="B1" t="str">
            <v>220 kV SUB-STATION</v>
          </cell>
        </row>
      </sheetData>
      <sheetData sheetId="5587">
        <row r="1">
          <cell r="B1" t="str">
            <v>220 kV SUB-STATION</v>
          </cell>
        </row>
      </sheetData>
      <sheetData sheetId="5588">
        <row r="1">
          <cell r="B1" t="str">
            <v>220 kV SUB-STATION</v>
          </cell>
        </row>
      </sheetData>
      <sheetData sheetId="5589">
        <row r="1">
          <cell r="B1" t="str">
            <v>220 kV SUB-STATION</v>
          </cell>
        </row>
      </sheetData>
      <sheetData sheetId="5590">
        <row r="1">
          <cell r="B1" t="str">
            <v>220 kV SUB-STATION</v>
          </cell>
        </row>
      </sheetData>
      <sheetData sheetId="5591">
        <row r="1">
          <cell r="B1" t="str">
            <v>220 kV SUB-STATION</v>
          </cell>
        </row>
      </sheetData>
      <sheetData sheetId="5592">
        <row r="1">
          <cell r="B1" t="str">
            <v>220 kV SUB-STATION</v>
          </cell>
        </row>
      </sheetData>
      <sheetData sheetId="5593">
        <row r="1">
          <cell r="B1" t="str">
            <v>220 kV SUB-STATION</v>
          </cell>
        </row>
      </sheetData>
      <sheetData sheetId="5594">
        <row r="1">
          <cell r="B1" t="str">
            <v>220 kV SUB-STATION</v>
          </cell>
        </row>
      </sheetData>
      <sheetData sheetId="5595">
        <row r="1">
          <cell r="B1" t="str">
            <v>220 kV SUB-STATION</v>
          </cell>
        </row>
      </sheetData>
      <sheetData sheetId="5596">
        <row r="1">
          <cell r="B1" t="str">
            <v>220 kV SUB-STATION</v>
          </cell>
        </row>
      </sheetData>
      <sheetData sheetId="5597">
        <row r="1">
          <cell r="B1" t="str">
            <v>220 kV SUB-STATION</v>
          </cell>
        </row>
      </sheetData>
      <sheetData sheetId="5598">
        <row r="1">
          <cell r="B1" t="str">
            <v>220 kV SUB-STATION</v>
          </cell>
        </row>
      </sheetData>
      <sheetData sheetId="5599">
        <row r="1">
          <cell r="B1" t="str">
            <v>220 kV SUB-STATION</v>
          </cell>
        </row>
      </sheetData>
      <sheetData sheetId="5600">
        <row r="1">
          <cell r="B1" t="str">
            <v>220 kV SUB-STATION</v>
          </cell>
        </row>
      </sheetData>
      <sheetData sheetId="5601">
        <row r="1">
          <cell r="B1" t="str">
            <v>220 kV SUB-STATION</v>
          </cell>
        </row>
      </sheetData>
      <sheetData sheetId="5602">
        <row r="1">
          <cell r="B1" t="str">
            <v>220 kV SUB-STATION</v>
          </cell>
        </row>
      </sheetData>
      <sheetData sheetId="5603">
        <row r="1">
          <cell r="B1" t="str">
            <v>220 kV SUB-STATION</v>
          </cell>
        </row>
      </sheetData>
      <sheetData sheetId="5604">
        <row r="1">
          <cell r="B1" t="str">
            <v>220 kV SUB-STATION</v>
          </cell>
        </row>
      </sheetData>
      <sheetData sheetId="5605">
        <row r="1">
          <cell r="B1" t="str">
            <v>220 kV SUB-STATION</v>
          </cell>
        </row>
      </sheetData>
      <sheetData sheetId="5606">
        <row r="1">
          <cell r="B1" t="str">
            <v>220 kV SUB-STATION</v>
          </cell>
        </row>
      </sheetData>
      <sheetData sheetId="5607">
        <row r="1">
          <cell r="B1" t="str">
            <v>220 kV SUB-STATION</v>
          </cell>
        </row>
      </sheetData>
      <sheetData sheetId="5608">
        <row r="1">
          <cell r="B1" t="str">
            <v>220 kV SUB-STATION</v>
          </cell>
        </row>
      </sheetData>
      <sheetData sheetId="5609">
        <row r="1">
          <cell r="B1" t="str">
            <v>220 kV SUB-STATION</v>
          </cell>
        </row>
      </sheetData>
      <sheetData sheetId="5610">
        <row r="1">
          <cell r="B1" t="str">
            <v>220 kV SUB-STATION</v>
          </cell>
        </row>
      </sheetData>
      <sheetData sheetId="5611">
        <row r="1">
          <cell r="B1" t="str">
            <v>220 kV SUB-STATION</v>
          </cell>
        </row>
      </sheetData>
      <sheetData sheetId="5612">
        <row r="1">
          <cell r="B1" t="str">
            <v>220 kV SUB-STATION</v>
          </cell>
        </row>
      </sheetData>
      <sheetData sheetId="5613">
        <row r="1">
          <cell r="B1" t="str">
            <v>220 kV SUB-STATION</v>
          </cell>
        </row>
      </sheetData>
      <sheetData sheetId="5614">
        <row r="1">
          <cell r="B1" t="str">
            <v>220 kV SUB-STATION</v>
          </cell>
        </row>
      </sheetData>
      <sheetData sheetId="5615">
        <row r="1">
          <cell r="B1" t="str">
            <v>220 kV SUB-STATION</v>
          </cell>
        </row>
      </sheetData>
      <sheetData sheetId="5616">
        <row r="1">
          <cell r="B1" t="str">
            <v>220 kV SUB-STATION</v>
          </cell>
        </row>
      </sheetData>
      <sheetData sheetId="5617">
        <row r="1">
          <cell r="B1" t="str">
            <v>220 kV SUB-STATION</v>
          </cell>
        </row>
      </sheetData>
      <sheetData sheetId="5618">
        <row r="1">
          <cell r="B1" t="str">
            <v>220 kV SUB-STATION</v>
          </cell>
        </row>
      </sheetData>
      <sheetData sheetId="5619">
        <row r="1">
          <cell r="B1" t="str">
            <v>220 kV SUB-STATION</v>
          </cell>
        </row>
      </sheetData>
      <sheetData sheetId="5620">
        <row r="1">
          <cell r="B1" t="str">
            <v>220 kV SUB-STATION</v>
          </cell>
        </row>
      </sheetData>
      <sheetData sheetId="5621">
        <row r="1">
          <cell r="B1" t="str">
            <v>220 kV SUB-STATION</v>
          </cell>
        </row>
      </sheetData>
      <sheetData sheetId="5622">
        <row r="1">
          <cell r="B1" t="str">
            <v>220 kV SUB-STATION</v>
          </cell>
        </row>
      </sheetData>
      <sheetData sheetId="5623">
        <row r="1">
          <cell r="B1" t="str">
            <v>220 kV SUB-STATION</v>
          </cell>
        </row>
      </sheetData>
      <sheetData sheetId="5624">
        <row r="1">
          <cell r="B1" t="str">
            <v>220 kV SUB-STATION</v>
          </cell>
        </row>
      </sheetData>
      <sheetData sheetId="5625">
        <row r="1">
          <cell r="B1" t="str">
            <v>220 kV SUB-STATION</v>
          </cell>
        </row>
      </sheetData>
      <sheetData sheetId="5626">
        <row r="1">
          <cell r="B1" t="str">
            <v>220 kV SUB-STATION</v>
          </cell>
        </row>
      </sheetData>
      <sheetData sheetId="5627">
        <row r="1">
          <cell r="B1" t="str">
            <v>220 kV SUB-STATION</v>
          </cell>
        </row>
      </sheetData>
      <sheetData sheetId="5628">
        <row r="1">
          <cell r="B1" t="str">
            <v>220 kV SUB-STATION</v>
          </cell>
        </row>
      </sheetData>
      <sheetData sheetId="5629">
        <row r="1">
          <cell r="B1" t="str">
            <v>220 kV SUB-STATION</v>
          </cell>
        </row>
      </sheetData>
      <sheetData sheetId="5630">
        <row r="1">
          <cell r="B1" t="str">
            <v>220 kV SUB-STATION</v>
          </cell>
        </row>
      </sheetData>
      <sheetData sheetId="5631">
        <row r="1">
          <cell r="B1" t="str">
            <v>220 kV SUB-STATION</v>
          </cell>
        </row>
      </sheetData>
      <sheetData sheetId="5632">
        <row r="1">
          <cell r="B1" t="str">
            <v>220 kV SUB-STATION</v>
          </cell>
        </row>
      </sheetData>
      <sheetData sheetId="5633">
        <row r="1">
          <cell r="B1" t="str">
            <v>220 kV SUB-STATION</v>
          </cell>
        </row>
      </sheetData>
      <sheetData sheetId="5634">
        <row r="1">
          <cell r="B1" t="str">
            <v>220 kV SUB-STATION</v>
          </cell>
        </row>
      </sheetData>
      <sheetData sheetId="5635">
        <row r="1">
          <cell r="B1" t="str">
            <v>220 kV SUB-STATION</v>
          </cell>
        </row>
      </sheetData>
      <sheetData sheetId="5636">
        <row r="1">
          <cell r="B1" t="str">
            <v>220 kV SUB-STATION</v>
          </cell>
        </row>
      </sheetData>
      <sheetData sheetId="5637">
        <row r="1">
          <cell r="B1" t="str">
            <v>220 kV SUB-STATION</v>
          </cell>
        </row>
      </sheetData>
      <sheetData sheetId="5638">
        <row r="1">
          <cell r="B1" t="str">
            <v>220 kV SUB-STATION</v>
          </cell>
        </row>
      </sheetData>
      <sheetData sheetId="5639">
        <row r="1">
          <cell r="B1" t="str">
            <v>220 kV SUB-STATION</v>
          </cell>
        </row>
      </sheetData>
      <sheetData sheetId="5640">
        <row r="1">
          <cell r="B1" t="str">
            <v>220 kV SUB-STATION</v>
          </cell>
        </row>
      </sheetData>
      <sheetData sheetId="5641">
        <row r="1">
          <cell r="B1" t="str">
            <v>220 kV SUB-STATION</v>
          </cell>
        </row>
      </sheetData>
      <sheetData sheetId="5642">
        <row r="1">
          <cell r="B1" t="str">
            <v>220 kV SUB-STATION</v>
          </cell>
        </row>
      </sheetData>
      <sheetData sheetId="5643">
        <row r="1">
          <cell r="B1" t="str">
            <v>220 kV SUB-STATION</v>
          </cell>
        </row>
      </sheetData>
      <sheetData sheetId="5644">
        <row r="1">
          <cell r="B1" t="str">
            <v>220 kV SUB-STATION</v>
          </cell>
        </row>
      </sheetData>
      <sheetData sheetId="5645">
        <row r="1">
          <cell r="B1" t="str">
            <v>220 kV SUB-STATION</v>
          </cell>
        </row>
      </sheetData>
      <sheetData sheetId="5646">
        <row r="1">
          <cell r="B1" t="str">
            <v>220 kV SUB-STATION</v>
          </cell>
        </row>
      </sheetData>
      <sheetData sheetId="5647">
        <row r="1">
          <cell r="B1" t="str">
            <v>220 kV SUB-STATION</v>
          </cell>
        </row>
      </sheetData>
      <sheetData sheetId="5648">
        <row r="1">
          <cell r="B1" t="str">
            <v>220 kV SUB-STATION</v>
          </cell>
        </row>
      </sheetData>
      <sheetData sheetId="5649">
        <row r="1">
          <cell r="B1" t="str">
            <v>220 kV SUB-STATION</v>
          </cell>
        </row>
      </sheetData>
      <sheetData sheetId="5650">
        <row r="1">
          <cell r="B1" t="str">
            <v>220 kV SUB-STATION</v>
          </cell>
        </row>
      </sheetData>
      <sheetData sheetId="5651">
        <row r="1">
          <cell r="B1" t="str">
            <v>220 kV SUB-STATION</v>
          </cell>
        </row>
      </sheetData>
      <sheetData sheetId="5652">
        <row r="1">
          <cell r="B1" t="str">
            <v>220 kV SUB-STATION</v>
          </cell>
        </row>
      </sheetData>
      <sheetData sheetId="5653">
        <row r="1">
          <cell r="B1" t="str">
            <v>220 kV SUB-STATION</v>
          </cell>
        </row>
      </sheetData>
      <sheetData sheetId="5654">
        <row r="1">
          <cell r="B1" t="str">
            <v>220 kV SUB-STATION</v>
          </cell>
        </row>
      </sheetData>
      <sheetData sheetId="5655">
        <row r="1">
          <cell r="B1" t="str">
            <v>220 kV SUB-STATION</v>
          </cell>
        </row>
      </sheetData>
      <sheetData sheetId="5656">
        <row r="1">
          <cell r="B1" t="str">
            <v>220 kV SUB-STATION</v>
          </cell>
        </row>
      </sheetData>
      <sheetData sheetId="5657">
        <row r="1">
          <cell r="B1" t="str">
            <v>220 kV SUB-STATION</v>
          </cell>
        </row>
      </sheetData>
      <sheetData sheetId="5658">
        <row r="1">
          <cell r="B1" t="str">
            <v>220 kV SUB-STATION</v>
          </cell>
        </row>
      </sheetData>
      <sheetData sheetId="5659">
        <row r="1">
          <cell r="B1" t="str">
            <v>220 kV SUB-STATION</v>
          </cell>
        </row>
      </sheetData>
      <sheetData sheetId="5660">
        <row r="1">
          <cell r="B1" t="str">
            <v>220 kV SUB-STATION</v>
          </cell>
        </row>
      </sheetData>
      <sheetData sheetId="5661">
        <row r="1">
          <cell r="B1" t="str">
            <v>220 kV SUB-STATION</v>
          </cell>
        </row>
      </sheetData>
      <sheetData sheetId="5662">
        <row r="1">
          <cell r="B1" t="str">
            <v>220 kV SUB-STATION</v>
          </cell>
        </row>
      </sheetData>
      <sheetData sheetId="5663">
        <row r="1">
          <cell r="B1" t="str">
            <v>220 kV SUB-STATION</v>
          </cell>
        </row>
      </sheetData>
      <sheetData sheetId="5664">
        <row r="1">
          <cell r="B1" t="str">
            <v>220 kV SUB-STATION</v>
          </cell>
        </row>
      </sheetData>
      <sheetData sheetId="5665">
        <row r="1">
          <cell r="B1" t="str">
            <v>220 kV SUB-STATION</v>
          </cell>
        </row>
      </sheetData>
      <sheetData sheetId="5666">
        <row r="1">
          <cell r="B1" t="str">
            <v>220 kV SUB-STATION</v>
          </cell>
        </row>
      </sheetData>
      <sheetData sheetId="5667">
        <row r="1">
          <cell r="B1" t="str">
            <v>220 kV SUB-STATION</v>
          </cell>
        </row>
      </sheetData>
      <sheetData sheetId="5668">
        <row r="1">
          <cell r="B1" t="str">
            <v>220 kV SUB-STATION</v>
          </cell>
        </row>
      </sheetData>
      <sheetData sheetId="5669">
        <row r="1">
          <cell r="B1" t="str">
            <v>220 kV SUB-STATION</v>
          </cell>
        </row>
      </sheetData>
      <sheetData sheetId="5670">
        <row r="1">
          <cell r="B1" t="str">
            <v>220 kV SUB-STATION</v>
          </cell>
        </row>
      </sheetData>
      <sheetData sheetId="5671">
        <row r="1">
          <cell r="B1" t="str">
            <v>220 kV SUB-STATION</v>
          </cell>
        </row>
      </sheetData>
      <sheetData sheetId="5672">
        <row r="1">
          <cell r="B1" t="str">
            <v>220 kV SUB-STATION</v>
          </cell>
        </row>
      </sheetData>
      <sheetData sheetId="5673">
        <row r="1">
          <cell r="B1" t="str">
            <v>220 kV SUB-STATION</v>
          </cell>
        </row>
      </sheetData>
      <sheetData sheetId="5674">
        <row r="1">
          <cell r="B1" t="str">
            <v>220 kV SUB-STATION</v>
          </cell>
        </row>
      </sheetData>
      <sheetData sheetId="5675">
        <row r="1">
          <cell r="B1" t="str">
            <v>220 kV SUB-STATION</v>
          </cell>
        </row>
      </sheetData>
      <sheetData sheetId="5676">
        <row r="1">
          <cell r="B1" t="str">
            <v>220 kV SUB-STATION</v>
          </cell>
        </row>
      </sheetData>
      <sheetData sheetId="5677">
        <row r="1">
          <cell r="B1" t="str">
            <v>220 kV SUB-STATION</v>
          </cell>
        </row>
      </sheetData>
      <sheetData sheetId="5678">
        <row r="1">
          <cell r="B1" t="str">
            <v>220 kV SUB-STATION</v>
          </cell>
        </row>
      </sheetData>
      <sheetData sheetId="5679">
        <row r="1">
          <cell r="B1" t="str">
            <v>220 kV SUB-STATION</v>
          </cell>
        </row>
      </sheetData>
      <sheetData sheetId="5680">
        <row r="1">
          <cell r="B1" t="str">
            <v>220 kV SUB-STATION</v>
          </cell>
        </row>
      </sheetData>
      <sheetData sheetId="5681">
        <row r="1">
          <cell r="B1" t="str">
            <v>220 kV SUB-STATION</v>
          </cell>
        </row>
      </sheetData>
      <sheetData sheetId="5682">
        <row r="1">
          <cell r="B1" t="str">
            <v>220 kV SUB-STATION</v>
          </cell>
        </row>
      </sheetData>
      <sheetData sheetId="5683">
        <row r="1">
          <cell r="B1" t="str">
            <v>220 kV SUB-STATION</v>
          </cell>
        </row>
      </sheetData>
      <sheetData sheetId="5684">
        <row r="1">
          <cell r="B1" t="str">
            <v>220 kV SUB-STATION</v>
          </cell>
        </row>
      </sheetData>
      <sheetData sheetId="5685">
        <row r="1">
          <cell r="B1" t="str">
            <v>220 kV SUB-STATION</v>
          </cell>
        </row>
      </sheetData>
      <sheetData sheetId="5686">
        <row r="1">
          <cell r="B1" t="str">
            <v>220 kV SUB-STATION</v>
          </cell>
        </row>
      </sheetData>
      <sheetData sheetId="5687">
        <row r="1">
          <cell r="B1" t="str">
            <v>220 kV SUB-STATION</v>
          </cell>
        </row>
      </sheetData>
      <sheetData sheetId="5688">
        <row r="1">
          <cell r="B1" t="str">
            <v>220 kV SUB-STATION</v>
          </cell>
        </row>
      </sheetData>
      <sheetData sheetId="5689">
        <row r="1">
          <cell r="B1" t="str">
            <v>220 kV SUB-STATION</v>
          </cell>
        </row>
      </sheetData>
      <sheetData sheetId="5690">
        <row r="1">
          <cell r="B1" t="str">
            <v>220 kV SUB-STATION</v>
          </cell>
        </row>
      </sheetData>
      <sheetData sheetId="5691">
        <row r="1">
          <cell r="B1" t="str">
            <v>220 kV SUB-STATION</v>
          </cell>
        </row>
      </sheetData>
      <sheetData sheetId="5692">
        <row r="1">
          <cell r="B1" t="str">
            <v>220 kV SUB-STATION</v>
          </cell>
        </row>
      </sheetData>
      <sheetData sheetId="5693">
        <row r="1">
          <cell r="B1" t="str">
            <v>220 kV SUB-STATION</v>
          </cell>
        </row>
      </sheetData>
      <sheetData sheetId="5694">
        <row r="1">
          <cell r="B1" t="str">
            <v>220 kV SUB-STATION</v>
          </cell>
        </row>
      </sheetData>
      <sheetData sheetId="5695">
        <row r="1">
          <cell r="B1" t="str">
            <v>220 kV SUB-STATION</v>
          </cell>
        </row>
      </sheetData>
      <sheetData sheetId="5696">
        <row r="1">
          <cell r="B1" t="str">
            <v>220 kV SUB-STATION</v>
          </cell>
        </row>
      </sheetData>
      <sheetData sheetId="5697">
        <row r="1">
          <cell r="B1" t="str">
            <v>220 kV SUB-STATION</v>
          </cell>
        </row>
      </sheetData>
      <sheetData sheetId="5698">
        <row r="1">
          <cell r="B1" t="str">
            <v>220 kV SUB-STATION</v>
          </cell>
        </row>
      </sheetData>
      <sheetData sheetId="5699">
        <row r="1">
          <cell r="B1" t="str">
            <v>220 kV SUB-STATION</v>
          </cell>
        </row>
      </sheetData>
      <sheetData sheetId="5700">
        <row r="1">
          <cell r="B1" t="str">
            <v>220 kV SUB-STATION</v>
          </cell>
        </row>
      </sheetData>
      <sheetData sheetId="5701">
        <row r="1">
          <cell r="B1" t="str">
            <v>220 kV SUB-STATION</v>
          </cell>
        </row>
      </sheetData>
      <sheetData sheetId="5702">
        <row r="1">
          <cell r="B1" t="str">
            <v>220 kV SUB-STATION</v>
          </cell>
        </row>
      </sheetData>
      <sheetData sheetId="5703">
        <row r="1">
          <cell r="B1" t="str">
            <v>220 kV SUB-STATION</v>
          </cell>
        </row>
      </sheetData>
      <sheetData sheetId="5704">
        <row r="1">
          <cell r="B1" t="str">
            <v>220 kV SUB-STATION</v>
          </cell>
        </row>
      </sheetData>
      <sheetData sheetId="5705">
        <row r="1">
          <cell r="B1" t="str">
            <v>220 kV SUB-STATION</v>
          </cell>
        </row>
      </sheetData>
      <sheetData sheetId="5706">
        <row r="1">
          <cell r="B1" t="str">
            <v>220 kV SUB-STATION</v>
          </cell>
        </row>
      </sheetData>
      <sheetData sheetId="5707">
        <row r="1">
          <cell r="B1" t="str">
            <v>220 kV SUB-STATION</v>
          </cell>
        </row>
      </sheetData>
      <sheetData sheetId="5708">
        <row r="1">
          <cell r="B1" t="str">
            <v>220 kV SUB-STATION</v>
          </cell>
        </row>
      </sheetData>
      <sheetData sheetId="5709">
        <row r="1">
          <cell r="B1" t="str">
            <v>220 kV SUB-STATION</v>
          </cell>
        </row>
      </sheetData>
      <sheetData sheetId="5710">
        <row r="1">
          <cell r="B1" t="str">
            <v>220 kV SUB-STATION</v>
          </cell>
        </row>
      </sheetData>
      <sheetData sheetId="5711">
        <row r="1">
          <cell r="B1" t="str">
            <v>220 kV SUB-STATION</v>
          </cell>
        </row>
      </sheetData>
      <sheetData sheetId="5712">
        <row r="1">
          <cell r="B1" t="str">
            <v>220 kV SUB-STATION</v>
          </cell>
        </row>
      </sheetData>
      <sheetData sheetId="5713">
        <row r="1">
          <cell r="B1" t="str">
            <v>220 kV SUB-STATION</v>
          </cell>
        </row>
      </sheetData>
      <sheetData sheetId="5714">
        <row r="1">
          <cell r="B1" t="str">
            <v>220 kV SUB-STATION</v>
          </cell>
        </row>
      </sheetData>
      <sheetData sheetId="5715">
        <row r="1">
          <cell r="B1" t="str">
            <v>220 kV SUB-STATION</v>
          </cell>
        </row>
      </sheetData>
      <sheetData sheetId="5716">
        <row r="1">
          <cell r="B1" t="str">
            <v>220 kV SUB-STATION</v>
          </cell>
        </row>
      </sheetData>
      <sheetData sheetId="5717">
        <row r="1">
          <cell r="B1" t="str">
            <v>220 kV SUB-STATION</v>
          </cell>
        </row>
      </sheetData>
      <sheetData sheetId="5718">
        <row r="1">
          <cell r="B1" t="str">
            <v>220 kV SUB-STATION</v>
          </cell>
        </row>
      </sheetData>
      <sheetData sheetId="5719">
        <row r="1">
          <cell r="B1" t="str">
            <v>220 kV SUB-STATION</v>
          </cell>
        </row>
      </sheetData>
      <sheetData sheetId="5720">
        <row r="1">
          <cell r="B1" t="str">
            <v>220 kV SUB-STATION</v>
          </cell>
        </row>
      </sheetData>
      <sheetData sheetId="5721">
        <row r="1">
          <cell r="B1" t="str">
            <v>220 kV SUB-STATION</v>
          </cell>
        </row>
      </sheetData>
      <sheetData sheetId="5722">
        <row r="1">
          <cell r="B1" t="str">
            <v>220 kV SUB-STATION</v>
          </cell>
        </row>
      </sheetData>
      <sheetData sheetId="5723">
        <row r="1">
          <cell r="B1" t="str">
            <v>220 kV SUB-STATION</v>
          </cell>
        </row>
      </sheetData>
      <sheetData sheetId="5724">
        <row r="1">
          <cell r="B1" t="str">
            <v>220 kV SUB-STATION</v>
          </cell>
        </row>
      </sheetData>
      <sheetData sheetId="5725">
        <row r="1">
          <cell r="B1" t="str">
            <v>220 kV SUB-STATION</v>
          </cell>
        </row>
      </sheetData>
      <sheetData sheetId="5726">
        <row r="1">
          <cell r="B1" t="str">
            <v>220 kV SUB-STATION</v>
          </cell>
        </row>
      </sheetData>
      <sheetData sheetId="5727">
        <row r="1">
          <cell r="B1" t="str">
            <v>220 kV SUB-STATION</v>
          </cell>
        </row>
      </sheetData>
      <sheetData sheetId="5728">
        <row r="1">
          <cell r="B1" t="str">
            <v>220 kV SUB-STATION</v>
          </cell>
        </row>
      </sheetData>
      <sheetData sheetId="5729">
        <row r="1">
          <cell r="B1" t="str">
            <v>220 kV SUB-STATION</v>
          </cell>
        </row>
      </sheetData>
      <sheetData sheetId="5730">
        <row r="1">
          <cell r="B1" t="str">
            <v>220 kV SUB-STATION</v>
          </cell>
        </row>
      </sheetData>
      <sheetData sheetId="5731">
        <row r="1">
          <cell r="B1" t="str">
            <v>220 kV SUB-STATION</v>
          </cell>
        </row>
      </sheetData>
      <sheetData sheetId="5732">
        <row r="1">
          <cell r="B1" t="str">
            <v>220 kV SUB-STATION</v>
          </cell>
        </row>
      </sheetData>
      <sheetData sheetId="5733">
        <row r="1">
          <cell r="B1" t="str">
            <v>220 kV SUB-STATION</v>
          </cell>
        </row>
      </sheetData>
      <sheetData sheetId="5734">
        <row r="1">
          <cell r="B1" t="str">
            <v>220 kV SUB-STATION</v>
          </cell>
        </row>
      </sheetData>
      <sheetData sheetId="5735">
        <row r="1">
          <cell r="B1" t="str">
            <v>220 kV SUB-STATION</v>
          </cell>
        </row>
      </sheetData>
      <sheetData sheetId="5736">
        <row r="1">
          <cell r="B1" t="str">
            <v>220 kV SUB-STATION</v>
          </cell>
        </row>
      </sheetData>
      <sheetData sheetId="5737">
        <row r="1">
          <cell r="B1" t="str">
            <v>220 kV SUB-STATION</v>
          </cell>
        </row>
      </sheetData>
      <sheetData sheetId="5738">
        <row r="1">
          <cell r="B1" t="str">
            <v>220 kV SUB-STATION</v>
          </cell>
        </row>
      </sheetData>
      <sheetData sheetId="5739">
        <row r="1">
          <cell r="B1" t="str">
            <v>220 kV SUB-STATION</v>
          </cell>
        </row>
      </sheetData>
      <sheetData sheetId="5740">
        <row r="1">
          <cell r="B1" t="str">
            <v>220 kV SUB-STATION</v>
          </cell>
        </row>
      </sheetData>
      <sheetData sheetId="5741">
        <row r="1">
          <cell r="B1" t="str">
            <v>220 kV SUB-STATION</v>
          </cell>
        </row>
      </sheetData>
      <sheetData sheetId="5742">
        <row r="1">
          <cell r="B1" t="str">
            <v>220 kV SUB-STATION</v>
          </cell>
        </row>
      </sheetData>
      <sheetData sheetId="5743">
        <row r="1">
          <cell r="B1" t="str">
            <v>220 kV SUB-STATION</v>
          </cell>
        </row>
      </sheetData>
      <sheetData sheetId="5744">
        <row r="1">
          <cell r="B1" t="str">
            <v>220 kV SUB-STATION</v>
          </cell>
        </row>
      </sheetData>
      <sheetData sheetId="5745">
        <row r="1">
          <cell r="B1" t="str">
            <v>220 kV SUB-STATION</v>
          </cell>
        </row>
      </sheetData>
      <sheetData sheetId="5746">
        <row r="1">
          <cell r="B1" t="str">
            <v>220 kV SUB-STATION</v>
          </cell>
        </row>
      </sheetData>
      <sheetData sheetId="5747">
        <row r="1">
          <cell r="B1" t="str">
            <v>220 kV SUB-STATION</v>
          </cell>
        </row>
      </sheetData>
      <sheetData sheetId="5748">
        <row r="1">
          <cell r="B1" t="str">
            <v>220 kV SUB-STATION</v>
          </cell>
        </row>
      </sheetData>
      <sheetData sheetId="5749">
        <row r="1">
          <cell r="B1" t="str">
            <v>220 kV SUB-STATION</v>
          </cell>
        </row>
      </sheetData>
      <sheetData sheetId="5750">
        <row r="1">
          <cell r="B1" t="str">
            <v>220 kV SUB-STATION</v>
          </cell>
        </row>
      </sheetData>
      <sheetData sheetId="5751">
        <row r="1">
          <cell r="B1" t="str">
            <v>220 kV SUB-STATION</v>
          </cell>
        </row>
      </sheetData>
      <sheetData sheetId="5752">
        <row r="1">
          <cell r="B1" t="str">
            <v>220 kV SUB-STATION</v>
          </cell>
        </row>
      </sheetData>
      <sheetData sheetId="5753">
        <row r="1">
          <cell r="B1" t="str">
            <v>220 kV SUB-STATION</v>
          </cell>
        </row>
      </sheetData>
      <sheetData sheetId="5754">
        <row r="1">
          <cell r="B1" t="str">
            <v>220 kV SUB-STATION</v>
          </cell>
        </row>
      </sheetData>
      <sheetData sheetId="5755">
        <row r="1">
          <cell r="B1" t="str">
            <v>220 kV SUB-STATION</v>
          </cell>
        </row>
      </sheetData>
      <sheetData sheetId="5756">
        <row r="1">
          <cell r="B1" t="str">
            <v>220 kV SUB-STATION</v>
          </cell>
        </row>
      </sheetData>
      <sheetData sheetId="5757">
        <row r="1">
          <cell r="B1" t="str">
            <v>220 kV SUB-STATION</v>
          </cell>
        </row>
      </sheetData>
      <sheetData sheetId="5758">
        <row r="1">
          <cell r="B1" t="str">
            <v>220 kV SUB-STATION</v>
          </cell>
        </row>
      </sheetData>
      <sheetData sheetId="5759">
        <row r="1">
          <cell r="B1" t="str">
            <v>220 kV SUB-STATION</v>
          </cell>
        </row>
      </sheetData>
      <sheetData sheetId="5760">
        <row r="1">
          <cell r="B1" t="str">
            <v>220 kV SUB-STATION</v>
          </cell>
        </row>
      </sheetData>
      <sheetData sheetId="5761">
        <row r="1">
          <cell r="B1" t="str">
            <v>220 kV SUB-STATION</v>
          </cell>
        </row>
      </sheetData>
      <sheetData sheetId="5762">
        <row r="1">
          <cell r="B1" t="str">
            <v>220 kV SUB-STATION</v>
          </cell>
        </row>
      </sheetData>
      <sheetData sheetId="5763">
        <row r="1">
          <cell r="B1" t="str">
            <v>220 kV SUB-STATION</v>
          </cell>
        </row>
      </sheetData>
      <sheetData sheetId="5764">
        <row r="1">
          <cell r="B1" t="str">
            <v>220 kV SUB-STATION</v>
          </cell>
        </row>
      </sheetData>
      <sheetData sheetId="5765">
        <row r="1">
          <cell r="B1" t="str">
            <v>220 kV SUB-STATION</v>
          </cell>
        </row>
      </sheetData>
      <sheetData sheetId="5766">
        <row r="1">
          <cell r="B1" t="str">
            <v>220 kV SUB-STATION</v>
          </cell>
        </row>
      </sheetData>
      <sheetData sheetId="5767">
        <row r="1">
          <cell r="B1" t="str">
            <v>220 kV SUB-STATION</v>
          </cell>
        </row>
      </sheetData>
      <sheetData sheetId="5768">
        <row r="1">
          <cell r="B1" t="str">
            <v>220 kV SUB-STATION</v>
          </cell>
        </row>
      </sheetData>
      <sheetData sheetId="5769">
        <row r="1">
          <cell r="B1" t="str">
            <v>220 kV SUB-STATION</v>
          </cell>
        </row>
      </sheetData>
      <sheetData sheetId="5770">
        <row r="1">
          <cell r="B1" t="str">
            <v>220 kV SUB-STATION</v>
          </cell>
        </row>
      </sheetData>
      <sheetData sheetId="5771">
        <row r="1">
          <cell r="B1" t="str">
            <v>220 kV SUB-STATION</v>
          </cell>
        </row>
      </sheetData>
      <sheetData sheetId="5772">
        <row r="1">
          <cell r="B1" t="str">
            <v>220 kV SUB-STATION</v>
          </cell>
        </row>
      </sheetData>
      <sheetData sheetId="5773">
        <row r="1">
          <cell r="B1" t="str">
            <v>220 kV SUB-STATION</v>
          </cell>
        </row>
      </sheetData>
      <sheetData sheetId="5774">
        <row r="1">
          <cell r="B1" t="str">
            <v>220 kV SUB-STATION</v>
          </cell>
        </row>
      </sheetData>
      <sheetData sheetId="5775">
        <row r="1">
          <cell r="B1" t="str">
            <v>220 kV SUB-STATION</v>
          </cell>
        </row>
      </sheetData>
      <sheetData sheetId="5776">
        <row r="1">
          <cell r="B1" t="str">
            <v>220 kV SUB-STATION</v>
          </cell>
        </row>
      </sheetData>
      <sheetData sheetId="5777">
        <row r="1">
          <cell r="B1" t="str">
            <v>220 kV SUB-STATION</v>
          </cell>
        </row>
      </sheetData>
      <sheetData sheetId="5778">
        <row r="1">
          <cell r="B1" t="str">
            <v>220 kV SUB-STATION</v>
          </cell>
        </row>
      </sheetData>
      <sheetData sheetId="5779">
        <row r="1">
          <cell r="B1" t="str">
            <v>220 kV SUB-STATION</v>
          </cell>
        </row>
      </sheetData>
      <sheetData sheetId="5780">
        <row r="1">
          <cell r="B1" t="str">
            <v>220 kV SUB-STATION</v>
          </cell>
        </row>
      </sheetData>
      <sheetData sheetId="5781">
        <row r="1">
          <cell r="B1" t="str">
            <v>220 kV SUB-STATION</v>
          </cell>
        </row>
      </sheetData>
      <sheetData sheetId="5782">
        <row r="1">
          <cell r="B1" t="str">
            <v>220 kV SUB-STATION</v>
          </cell>
        </row>
      </sheetData>
      <sheetData sheetId="5783">
        <row r="1">
          <cell r="B1" t="str">
            <v>220 kV SUB-STATION</v>
          </cell>
        </row>
      </sheetData>
      <sheetData sheetId="5784">
        <row r="1">
          <cell r="B1" t="str">
            <v>220 kV SUB-STATION</v>
          </cell>
        </row>
      </sheetData>
      <sheetData sheetId="5785">
        <row r="1">
          <cell r="B1" t="str">
            <v>220 kV SUB-STATION</v>
          </cell>
        </row>
      </sheetData>
      <sheetData sheetId="5786">
        <row r="1">
          <cell r="B1" t="str">
            <v>220 kV SUB-STATION</v>
          </cell>
        </row>
      </sheetData>
      <sheetData sheetId="5787">
        <row r="1">
          <cell r="B1" t="str">
            <v>220 kV SUB-STATION</v>
          </cell>
        </row>
      </sheetData>
      <sheetData sheetId="5788">
        <row r="1">
          <cell r="B1" t="str">
            <v>220 kV SUB-STATION</v>
          </cell>
        </row>
      </sheetData>
      <sheetData sheetId="5789">
        <row r="1">
          <cell r="B1" t="str">
            <v>220 kV SUB-STATION</v>
          </cell>
        </row>
      </sheetData>
      <sheetData sheetId="5790">
        <row r="1">
          <cell r="B1" t="str">
            <v>220 kV SUB-STATION</v>
          </cell>
        </row>
      </sheetData>
      <sheetData sheetId="5791">
        <row r="1">
          <cell r="B1" t="str">
            <v>220 kV SUB-STATION</v>
          </cell>
        </row>
      </sheetData>
      <sheetData sheetId="5792">
        <row r="1">
          <cell r="B1" t="str">
            <v>220 kV SUB-STATION</v>
          </cell>
        </row>
      </sheetData>
      <sheetData sheetId="5793">
        <row r="1">
          <cell r="B1" t="str">
            <v>220 kV SUB-STATION</v>
          </cell>
        </row>
      </sheetData>
      <sheetData sheetId="5794">
        <row r="1">
          <cell r="B1" t="str">
            <v>220 kV SUB-STATION</v>
          </cell>
        </row>
      </sheetData>
      <sheetData sheetId="5795">
        <row r="1">
          <cell r="B1" t="str">
            <v>220 kV SUB-STATION</v>
          </cell>
        </row>
      </sheetData>
      <sheetData sheetId="5796">
        <row r="1">
          <cell r="B1" t="str">
            <v>220 kV SUB-STATION</v>
          </cell>
        </row>
      </sheetData>
      <sheetData sheetId="5797">
        <row r="1">
          <cell r="B1" t="str">
            <v>220 kV SUB-STATION</v>
          </cell>
        </row>
      </sheetData>
      <sheetData sheetId="5798">
        <row r="1">
          <cell r="B1" t="str">
            <v>220 kV SUB-STATION</v>
          </cell>
        </row>
      </sheetData>
      <sheetData sheetId="5799">
        <row r="1">
          <cell r="B1" t="str">
            <v>220 kV SUB-STATION</v>
          </cell>
        </row>
      </sheetData>
      <sheetData sheetId="5800">
        <row r="1">
          <cell r="B1" t="str">
            <v>220 kV SUB-STATION</v>
          </cell>
        </row>
      </sheetData>
      <sheetData sheetId="5801">
        <row r="1">
          <cell r="B1" t="str">
            <v>220 kV SUB-STATION</v>
          </cell>
        </row>
      </sheetData>
      <sheetData sheetId="5802">
        <row r="1">
          <cell r="B1" t="str">
            <v>220 kV SUB-STATION</v>
          </cell>
        </row>
      </sheetData>
      <sheetData sheetId="5803">
        <row r="1">
          <cell r="B1" t="str">
            <v>220 kV SUB-STATION</v>
          </cell>
        </row>
      </sheetData>
      <sheetData sheetId="5804">
        <row r="1">
          <cell r="B1" t="str">
            <v>220 kV SUB-STATION</v>
          </cell>
        </row>
      </sheetData>
      <sheetData sheetId="5805">
        <row r="1">
          <cell r="B1" t="str">
            <v>220 kV SUB-STATION</v>
          </cell>
        </row>
      </sheetData>
      <sheetData sheetId="5806">
        <row r="1">
          <cell r="B1" t="str">
            <v>220 kV SUB-STATION</v>
          </cell>
        </row>
      </sheetData>
      <sheetData sheetId="5807">
        <row r="1">
          <cell r="B1" t="str">
            <v>220 kV SUB-STATION</v>
          </cell>
        </row>
      </sheetData>
      <sheetData sheetId="5808">
        <row r="1">
          <cell r="B1" t="str">
            <v>220 kV SUB-STATION</v>
          </cell>
        </row>
      </sheetData>
      <sheetData sheetId="5809">
        <row r="1">
          <cell r="B1" t="str">
            <v>220 kV SUB-STATION</v>
          </cell>
        </row>
      </sheetData>
      <sheetData sheetId="5810">
        <row r="1">
          <cell r="B1" t="str">
            <v>220 kV SUB-STATION</v>
          </cell>
        </row>
      </sheetData>
      <sheetData sheetId="5811">
        <row r="1">
          <cell r="B1" t="str">
            <v>220 kV SUB-STATION</v>
          </cell>
        </row>
      </sheetData>
      <sheetData sheetId="5812">
        <row r="1">
          <cell r="B1" t="str">
            <v>220 kV SUB-STATION</v>
          </cell>
        </row>
      </sheetData>
      <sheetData sheetId="5813">
        <row r="1">
          <cell r="B1" t="str">
            <v>220 kV SUB-STATION</v>
          </cell>
        </row>
      </sheetData>
      <sheetData sheetId="5814">
        <row r="1">
          <cell r="B1" t="str">
            <v>220 kV SUB-STATION</v>
          </cell>
        </row>
      </sheetData>
      <sheetData sheetId="5815">
        <row r="1">
          <cell r="B1" t="str">
            <v>220 kV SUB-STATION</v>
          </cell>
        </row>
      </sheetData>
      <sheetData sheetId="5816">
        <row r="1">
          <cell r="B1" t="str">
            <v>220 kV SUB-STATION</v>
          </cell>
        </row>
      </sheetData>
      <sheetData sheetId="5817">
        <row r="1">
          <cell r="B1" t="str">
            <v>220 kV SUB-STATION</v>
          </cell>
        </row>
      </sheetData>
      <sheetData sheetId="5818">
        <row r="1">
          <cell r="B1" t="str">
            <v>220 kV SUB-STATION</v>
          </cell>
        </row>
      </sheetData>
      <sheetData sheetId="5819">
        <row r="1">
          <cell r="B1" t="str">
            <v>220 kV SUB-STATION</v>
          </cell>
        </row>
      </sheetData>
      <sheetData sheetId="5820">
        <row r="1">
          <cell r="B1" t="str">
            <v>220 kV SUB-STATION</v>
          </cell>
        </row>
      </sheetData>
      <sheetData sheetId="5821">
        <row r="1">
          <cell r="B1" t="str">
            <v>220 kV SUB-STATION</v>
          </cell>
        </row>
      </sheetData>
      <sheetData sheetId="5822">
        <row r="1">
          <cell r="B1" t="str">
            <v>220 kV SUB-STATION</v>
          </cell>
        </row>
      </sheetData>
      <sheetData sheetId="5823">
        <row r="1">
          <cell r="B1" t="str">
            <v>220 kV SUB-STATION</v>
          </cell>
        </row>
      </sheetData>
      <sheetData sheetId="5824">
        <row r="1">
          <cell r="B1" t="str">
            <v>220 kV SUB-STATION</v>
          </cell>
        </row>
      </sheetData>
      <sheetData sheetId="5825">
        <row r="1">
          <cell r="B1" t="str">
            <v>220 kV SUB-STATION</v>
          </cell>
        </row>
      </sheetData>
      <sheetData sheetId="5826">
        <row r="1">
          <cell r="B1" t="str">
            <v>220 kV SUB-STATION</v>
          </cell>
        </row>
      </sheetData>
      <sheetData sheetId="5827">
        <row r="1">
          <cell r="B1" t="str">
            <v>220 kV SUB-STATION</v>
          </cell>
        </row>
      </sheetData>
      <sheetData sheetId="5828">
        <row r="1">
          <cell r="B1" t="str">
            <v>220 kV SUB-STATION</v>
          </cell>
        </row>
      </sheetData>
      <sheetData sheetId="5829">
        <row r="1">
          <cell r="B1" t="str">
            <v>220 kV SUB-STATION</v>
          </cell>
        </row>
      </sheetData>
      <sheetData sheetId="5830">
        <row r="1">
          <cell r="B1" t="str">
            <v>220 kV SUB-STATION</v>
          </cell>
        </row>
      </sheetData>
      <sheetData sheetId="5831">
        <row r="1">
          <cell r="B1" t="str">
            <v>220 kV SUB-STATION</v>
          </cell>
        </row>
      </sheetData>
      <sheetData sheetId="5832">
        <row r="1">
          <cell r="B1" t="str">
            <v>220 kV SUB-STATION</v>
          </cell>
        </row>
      </sheetData>
      <sheetData sheetId="5833">
        <row r="1">
          <cell r="B1" t="str">
            <v>220 kV SUB-STATION</v>
          </cell>
        </row>
      </sheetData>
      <sheetData sheetId="5834">
        <row r="1">
          <cell r="B1" t="str">
            <v>220 kV SUB-STATION</v>
          </cell>
        </row>
      </sheetData>
      <sheetData sheetId="5835">
        <row r="1">
          <cell r="B1" t="str">
            <v>220 kV SUB-STATION</v>
          </cell>
        </row>
      </sheetData>
      <sheetData sheetId="5836">
        <row r="1">
          <cell r="B1" t="str">
            <v>220 kV SUB-STATION</v>
          </cell>
        </row>
      </sheetData>
      <sheetData sheetId="5837">
        <row r="1">
          <cell r="B1" t="str">
            <v>220 kV SUB-STATION</v>
          </cell>
        </row>
      </sheetData>
      <sheetData sheetId="5838">
        <row r="1">
          <cell r="B1" t="str">
            <v>220 kV SUB-STATION</v>
          </cell>
        </row>
      </sheetData>
      <sheetData sheetId="5839">
        <row r="1">
          <cell r="B1" t="str">
            <v>220 kV SUB-STATION</v>
          </cell>
        </row>
      </sheetData>
      <sheetData sheetId="5840">
        <row r="1">
          <cell r="B1" t="str">
            <v>220 kV SUB-STATION</v>
          </cell>
        </row>
      </sheetData>
      <sheetData sheetId="5841">
        <row r="1">
          <cell r="B1" t="str">
            <v>220 kV SUB-STATION</v>
          </cell>
        </row>
      </sheetData>
      <sheetData sheetId="5842">
        <row r="1">
          <cell r="B1" t="str">
            <v>220 kV SUB-STATION</v>
          </cell>
        </row>
      </sheetData>
      <sheetData sheetId="5843">
        <row r="1">
          <cell r="B1" t="str">
            <v>220 kV SUB-STATION</v>
          </cell>
        </row>
      </sheetData>
      <sheetData sheetId="5844">
        <row r="1">
          <cell r="B1" t="str">
            <v>220 kV SUB-STATION</v>
          </cell>
        </row>
      </sheetData>
      <sheetData sheetId="5845">
        <row r="1">
          <cell r="B1" t="str">
            <v>220 kV SUB-STATION</v>
          </cell>
        </row>
      </sheetData>
      <sheetData sheetId="5846">
        <row r="1">
          <cell r="B1" t="str">
            <v>220 kV SUB-STATION</v>
          </cell>
        </row>
      </sheetData>
      <sheetData sheetId="5847">
        <row r="1">
          <cell r="B1" t="str">
            <v>220 kV SUB-STATION</v>
          </cell>
        </row>
      </sheetData>
      <sheetData sheetId="5848">
        <row r="1">
          <cell r="B1" t="str">
            <v>220 kV SUB-STATION</v>
          </cell>
        </row>
      </sheetData>
      <sheetData sheetId="5849">
        <row r="1">
          <cell r="B1" t="str">
            <v>220 kV SUB-STATION</v>
          </cell>
        </row>
      </sheetData>
      <sheetData sheetId="5850">
        <row r="1">
          <cell r="B1" t="str">
            <v>220 kV SUB-STATION</v>
          </cell>
        </row>
      </sheetData>
      <sheetData sheetId="5851">
        <row r="1">
          <cell r="B1" t="str">
            <v>220 kV SUB-STATION</v>
          </cell>
        </row>
      </sheetData>
      <sheetData sheetId="5852">
        <row r="1">
          <cell r="B1" t="str">
            <v>220 kV SUB-STATION</v>
          </cell>
        </row>
      </sheetData>
      <sheetData sheetId="5853">
        <row r="1">
          <cell r="B1" t="str">
            <v>220 kV SUB-STATION</v>
          </cell>
        </row>
      </sheetData>
      <sheetData sheetId="5854">
        <row r="1">
          <cell r="B1" t="str">
            <v>220 kV SUB-STATION</v>
          </cell>
        </row>
      </sheetData>
      <sheetData sheetId="5855">
        <row r="1">
          <cell r="B1" t="str">
            <v>220 kV SUB-STATION</v>
          </cell>
        </row>
      </sheetData>
      <sheetData sheetId="5856">
        <row r="1">
          <cell r="B1" t="str">
            <v>220 kV SUB-STATION</v>
          </cell>
        </row>
      </sheetData>
      <sheetData sheetId="5857">
        <row r="1">
          <cell r="B1" t="str">
            <v>220 kV SUB-STATION</v>
          </cell>
        </row>
      </sheetData>
      <sheetData sheetId="5858">
        <row r="1">
          <cell r="B1" t="str">
            <v>220 kV SUB-STATION</v>
          </cell>
        </row>
      </sheetData>
      <sheetData sheetId="5859">
        <row r="1">
          <cell r="B1" t="str">
            <v>220 kV SUB-STATION</v>
          </cell>
        </row>
      </sheetData>
      <sheetData sheetId="5860">
        <row r="1">
          <cell r="B1" t="str">
            <v>220 kV SUB-STATION</v>
          </cell>
        </row>
      </sheetData>
      <sheetData sheetId="5861">
        <row r="1">
          <cell r="B1" t="str">
            <v>220 kV SUB-STATION</v>
          </cell>
        </row>
      </sheetData>
      <sheetData sheetId="5862">
        <row r="1">
          <cell r="B1" t="str">
            <v>220 kV SUB-STATION</v>
          </cell>
        </row>
      </sheetData>
      <sheetData sheetId="5863">
        <row r="1">
          <cell r="B1" t="str">
            <v>220 kV SUB-STATION</v>
          </cell>
        </row>
      </sheetData>
      <sheetData sheetId="5864">
        <row r="1">
          <cell r="B1" t="str">
            <v>220 kV SUB-STATION</v>
          </cell>
        </row>
      </sheetData>
      <sheetData sheetId="5865">
        <row r="1">
          <cell r="B1" t="str">
            <v>220 kV SUB-STATION</v>
          </cell>
        </row>
      </sheetData>
      <sheetData sheetId="5866">
        <row r="1">
          <cell r="B1" t="str">
            <v>220 kV SUB-STATION</v>
          </cell>
        </row>
      </sheetData>
      <sheetData sheetId="5867">
        <row r="1">
          <cell r="B1" t="str">
            <v>220 kV SUB-STATION</v>
          </cell>
        </row>
      </sheetData>
      <sheetData sheetId="5868">
        <row r="1">
          <cell r="B1" t="str">
            <v>220 kV SUB-STATION</v>
          </cell>
        </row>
      </sheetData>
      <sheetData sheetId="5869">
        <row r="1">
          <cell r="B1" t="str">
            <v>220 kV SUB-STATION</v>
          </cell>
        </row>
      </sheetData>
      <sheetData sheetId="5870">
        <row r="1">
          <cell r="B1" t="str">
            <v>220 kV SUB-STATION</v>
          </cell>
        </row>
      </sheetData>
      <sheetData sheetId="5871">
        <row r="1">
          <cell r="B1" t="str">
            <v>220 kV SUB-STATION</v>
          </cell>
        </row>
      </sheetData>
      <sheetData sheetId="5872">
        <row r="1">
          <cell r="B1" t="str">
            <v>220 kV SUB-STATION</v>
          </cell>
        </row>
      </sheetData>
      <sheetData sheetId="5873">
        <row r="1">
          <cell r="B1" t="str">
            <v>220 kV SUB-STATION</v>
          </cell>
        </row>
      </sheetData>
      <sheetData sheetId="5874">
        <row r="1">
          <cell r="B1" t="str">
            <v>220 kV SUB-STATION</v>
          </cell>
        </row>
      </sheetData>
      <sheetData sheetId="5875">
        <row r="1">
          <cell r="B1" t="str">
            <v>220 kV SUB-STATION</v>
          </cell>
        </row>
      </sheetData>
      <sheetData sheetId="5876">
        <row r="1">
          <cell r="B1" t="str">
            <v>220 kV SUB-STATION</v>
          </cell>
        </row>
      </sheetData>
      <sheetData sheetId="5877">
        <row r="1">
          <cell r="B1" t="str">
            <v>220 kV SUB-STATION</v>
          </cell>
        </row>
      </sheetData>
      <sheetData sheetId="5878">
        <row r="1">
          <cell r="B1" t="str">
            <v>220 kV SUB-STATION</v>
          </cell>
        </row>
      </sheetData>
      <sheetData sheetId="5879">
        <row r="1">
          <cell r="B1" t="str">
            <v>220 kV SUB-STATION</v>
          </cell>
        </row>
      </sheetData>
      <sheetData sheetId="5880">
        <row r="1">
          <cell r="B1" t="str">
            <v>220 kV SUB-STATION</v>
          </cell>
        </row>
      </sheetData>
      <sheetData sheetId="5881">
        <row r="1">
          <cell r="B1" t="str">
            <v>220 kV SUB-STATION</v>
          </cell>
        </row>
      </sheetData>
      <sheetData sheetId="5882">
        <row r="1">
          <cell r="B1" t="str">
            <v>220 kV SUB-STATION</v>
          </cell>
        </row>
      </sheetData>
      <sheetData sheetId="5883">
        <row r="1">
          <cell r="B1" t="str">
            <v>220 kV SUB-STATION</v>
          </cell>
        </row>
      </sheetData>
      <sheetData sheetId="5884">
        <row r="1">
          <cell r="B1" t="str">
            <v>220 kV SUB-STATION</v>
          </cell>
        </row>
      </sheetData>
      <sheetData sheetId="5885">
        <row r="1">
          <cell r="B1" t="str">
            <v>220 kV SUB-STATION</v>
          </cell>
        </row>
      </sheetData>
      <sheetData sheetId="5886">
        <row r="1">
          <cell r="B1" t="str">
            <v>220 kV SUB-STATION</v>
          </cell>
        </row>
      </sheetData>
      <sheetData sheetId="5887">
        <row r="1">
          <cell r="B1" t="str">
            <v>220 kV SUB-STATION</v>
          </cell>
        </row>
      </sheetData>
      <sheetData sheetId="5888">
        <row r="1">
          <cell r="B1" t="str">
            <v>220 kV SUB-STATION</v>
          </cell>
        </row>
      </sheetData>
      <sheetData sheetId="5889">
        <row r="1">
          <cell r="B1" t="str">
            <v>220 kV SUB-STATION</v>
          </cell>
        </row>
      </sheetData>
      <sheetData sheetId="5890">
        <row r="1">
          <cell r="B1" t="str">
            <v>220 kV SUB-STATION</v>
          </cell>
        </row>
      </sheetData>
      <sheetData sheetId="5891">
        <row r="1">
          <cell r="B1" t="str">
            <v>220 kV SUB-STATION</v>
          </cell>
        </row>
      </sheetData>
      <sheetData sheetId="5892">
        <row r="1">
          <cell r="B1" t="str">
            <v>220 kV SUB-STATION</v>
          </cell>
        </row>
      </sheetData>
      <sheetData sheetId="5893">
        <row r="1">
          <cell r="B1" t="str">
            <v>220 kV SUB-STATION</v>
          </cell>
        </row>
      </sheetData>
      <sheetData sheetId="5894">
        <row r="1">
          <cell r="B1" t="str">
            <v>220 kV SUB-STATION</v>
          </cell>
        </row>
      </sheetData>
      <sheetData sheetId="5895">
        <row r="1">
          <cell r="B1" t="str">
            <v>220 kV SUB-STATION</v>
          </cell>
        </row>
      </sheetData>
      <sheetData sheetId="5896">
        <row r="1">
          <cell r="B1" t="str">
            <v>220 kV SUB-STATION</v>
          </cell>
        </row>
      </sheetData>
      <sheetData sheetId="5897">
        <row r="1">
          <cell r="B1" t="str">
            <v>220 kV SUB-STATION</v>
          </cell>
        </row>
      </sheetData>
      <sheetData sheetId="5898">
        <row r="1">
          <cell r="B1" t="str">
            <v>220 kV SUB-STATION</v>
          </cell>
        </row>
      </sheetData>
      <sheetData sheetId="5899">
        <row r="1">
          <cell r="B1" t="str">
            <v>220 kV SUB-STATION</v>
          </cell>
        </row>
      </sheetData>
      <sheetData sheetId="5900">
        <row r="1">
          <cell r="B1" t="str">
            <v>220 kV SUB-STATION</v>
          </cell>
        </row>
      </sheetData>
      <sheetData sheetId="5901">
        <row r="1">
          <cell r="B1" t="str">
            <v>220 kV SUB-STATION</v>
          </cell>
        </row>
      </sheetData>
      <sheetData sheetId="5902">
        <row r="1">
          <cell r="B1" t="str">
            <v>220 kV SUB-STATION</v>
          </cell>
        </row>
      </sheetData>
      <sheetData sheetId="5903">
        <row r="1">
          <cell r="B1" t="str">
            <v>220 kV SUB-STATION</v>
          </cell>
        </row>
      </sheetData>
      <sheetData sheetId="5904">
        <row r="1">
          <cell r="B1" t="str">
            <v>220 kV SUB-STATION</v>
          </cell>
        </row>
      </sheetData>
      <sheetData sheetId="5905">
        <row r="1">
          <cell r="B1" t="str">
            <v>220 kV SUB-STATION</v>
          </cell>
        </row>
      </sheetData>
      <sheetData sheetId="5906">
        <row r="1">
          <cell r="B1" t="str">
            <v>220 kV SUB-STATION</v>
          </cell>
        </row>
      </sheetData>
      <sheetData sheetId="5907">
        <row r="1">
          <cell r="B1" t="str">
            <v>220 kV SUB-STATION</v>
          </cell>
        </row>
      </sheetData>
      <sheetData sheetId="5908">
        <row r="1">
          <cell r="B1" t="str">
            <v>220 kV SUB-STATION</v>
          </cell>
        </row>
      </sheetData>
      <sheetData sheetId="5909">
        <row r="1">
          <cell r="B1" t="str">
            <v>220 kV SUB-STATION</v>
          </cell>
        </row>
      </sheetData>
      <sheetData sheetId="5910">
        <row r="1">
          <cell r="B1" t="str">
            <v>220 kV SUB-STATION</v>
          </cell>
        </row>
      </sheetData>
      <sheetData sheetId="5911">
        <row r="1">
          <cell r="B1" t="str">
            <v>220 kV SUB-STATION</v>
          </cell>
        </row>
      </sheetData>
      <sheetData sheetId="5912">
        <row r="1">
          <cell r="B1" t="str">
            <v>220 kV SUB-STATION</v>
          </cell>
        </row>
      </sheetData>
      <sheetData sheetId="5913">
        <row r="1">
          <cell r="B1" t="str">
            <v>220 kV SUB-STATION</v>
          </cell>
        </row>
      </sheetData>
      <sheetData sheetId="5914">
        <row r="1">
          <cell r="B1" t="str">
            <v>220 kV SUB-STATION</v>
          </cell>
        </row>
      </sheetData>
      <sheetData sheetId="5915">
        <row r="1">
          <cell r="B1" t="str">
            <v>220 kV SUB-STATION</v>
          </cell>
        </row>
      </sheetData>
      <sheetData sheetId="5916">
        <row r="1">
          <cell r="B1" t="str">
            <v>220 kV SUB-STATION</v>
          </cell>
        </row>
      </sheetData>
      <sheetData sheetId="5917">
        <row r="1">
          <cell r="B1" t="str">
            <v>220 kV SUB-STATION</v>
          </cell>
        </row>
      </sheetData>
      <sheetData sheetId="5918">
        <row r="1">
          <cell r="B1" t="str">
            <v>220 kV SUB-STATION</v>
          </cell>
        </row>
      </sheetData>
      <sheetData sheetId="5919">
        <row r="1">
          <cell r="B1" t="str">
            <v>220 kV SUB-STATION</v>
          </cell>
        </row>
      </sheetData>
      <sheetData sheetId="5920">
        <row r="1">
          <cell r="B1" t="str">
            <v>220 kV SUB-STATION</v>
          </cell>
        </row>
      </sheetData>
      <sheetData sheetId="5921">
        <row r="1">
          <cell r="B1" t="str">
            <v>220 kV SUB-STATION</v>
          </cell>
        </row>
      </sheetData>
      <sheetData sheetId="5922">
        <row r="1">
          <cell r="B1" t="str">
            <v>220 kV SUB-STATION</v>
          </cell>
        </row>
      </sheetData>
      <sheetData sheetId="5923">
        <row r="1">
          <cell r="B1" t="str">
            <v>220 kV SUB-STATION</v>
          </cell>
        </row>
      </sheetData>
      <sheetData sheetId="5924">
        <row r="1">
          <cell r="B1" t="str">
            <v>220 kV SUB-STATION</v>
          </cell>
        </row>
      </sheetData>
      <sheetData sheetId="5925">
        <row r="1">
          <cell r="B1" t="str">
            <v>220 kV SUB-STATION</v>
          </cell>
        </row>
      </sheetData>
      <sheetData sheetId="5926">
        <row r="1">
          <cell r="B1" t="str">
            <v>220 kV SUB-STATION</v>
          </cell>
        </row>
      </sheetData>
      <sheetData sheetId="5927">
        <row r="1">
          <cell r="B1" t="str">
            <v>220 kV SUB-STATION</v>
          </cell>
        </row>
      </sheetData>
      <sheetData sheetId="5928">
        <row r="1">
          <cell r="B1" t="str">
            <v>220 kV SUB-STATION</v>
          </cell>
        </row>
      </sheetData>
      <sheetData sheetId="5929">
        <row r="1">
          <cell r="B1" t="str">
            <v>220 kV SUB-STATION</v>
          </cell>
        </row>
      </sheetData>
      <sheetData sheetId="5930">
        <row r="1">
          <cell r="B1" t="str">
            <v>220 kV SUB-STATION</v>
          </cell>
        </row>
      </sheetData>
      <sheetData sheetId="5931">
        <row r="1">
          <cell r="B1" t="str">
            <v>220 kV SUB-STATION</v>
          </cell>
        </row>
      </sheetData>
      <sheetData sheetId="5932">
        <row r="1">
          <cell r="B1" t="str">
            <v>220 kV SUB-STATION</v>
          </cell>
        </row>
      </sheetData>
      <sheetData sheetId="5933">
        <row r="1">
          <cell r="B1" t="str">
            <v>220 kV SUB-STATION</v>
          </cell>
        </row>
      </sheetData>
      <sheetData sheetId="5934">
        <row r="1">
          <cell r="B1" t="str">
            <v>220 kV SUB-STATION</v>
          </cell>
        </row>
      </sheetData>
      <sheetData sheetId="5935">
        <row r="1">
          <cell r="B1" t="str">
            <v>220 kV SUB-STATION</v>
          </cell>
        </row>
      </sheetData>
      <sheetData sheetId="5936">
        <row r="1">
          <cell r="B1" t="str">
            <v>220 kV SUB-STATION</v>
          </cell>
        </row>
      </sheetData>
      <sheetData sheetId="5937">
        <row r="1">
          <cell r="B1" t="str">
            <v>220 kV SUB-STATION</v>
          </cell>
        </row>
      </sheetData>
      <sheetData sheetId="5938">
        <row r="1">
          <cell r="B1" t="str">
            <v>220 kV SUB-STATION</v>
          </cell>
        </row>
      </sheetData>
      <sheetData sheetId="5939">
        <row r="1">
          <cell r="B1" t="str">
            <v>220 kV SUB-STATION</v>
          </cell>
        </row>
      </sheetData>
      <sheetData sheetId="5940">
        <row r="1">
          <cell r="B1" t="str">
            <v>220 kV SUB-STATION</v>
          </cell>
        </row>
      </sheetData>
      <sheetData sheetId="5941">
        <row r="1">
          <cell r="B1" t="str">
            <v>220 kV SUB-STATION</v>
          </cell>
        </row>
      </sheetData>
      <sheetData sheetId="5942">
        <row r="1">
          <cell r="B1" t="str">
            <v>220 kV SUB-STATION</v>
          </cell>
        </row>
      </sheetData>
      <sheetData sheetId="5943">
        <row r="1">
          <cell r="B1" t="str">
            <v>220 kV SUB-STATION</v>
          </cell>
        </row>
      </sheetData>
      <sheetData sheetId="5944">
        <row r="1">
          <cell r="B1" t="str">
            <v>220 kV SUB-STATION</v>
          </cell>
        </row>
      </sheetData>
      <sheetData sheetId="5945">
        <row r="1">
          <cell r="B1" t="str">
            <v>220 kV SUB-STATION</v>
          </cell>
        </row>
      </sheetData>
      <sheetData sheetId="5946">
        <row r="1">
          <cell r="B1" t="str">
            <v>220 kV SUB-STATION</v>
          </cell>
        </row>
      </sheetData>
      <sheetData sheetId="5947">
        <row r="1">
          <cell r="B1" t="str">
            <v>220 kV SUB-STATION</v>
          </cell>
        </row>
      </sheetData>
      <sheetData sheetId="5948">
        <row r="1">
          <cell r="B1" t="str">
            <v>220 kV SUB-STATION</v>
          </cell>
        </row>
      </sheetData>
      <sheetData sheetId="5949">
        <row r="1">
          <cell r="B1" t="str">
            <v>220 kV SUB-STATION</v>
          </cell>
        </row>
      </sheetData>
      <sheetData sheetId="5950">
        <row r="1">
          <cell r="B1" t="str">
            <v>220 kV SUB-STATION</v>
          </cell>
        </row>
      </sheetData>
      <sheetData sheetId="5951">
        <row r="1">
          <cell r="B1" t="str">
            <v>220 kV SUB-STATION</v>
          </cell>
        </row>
      </sheetData>
      <sheetData sheetId="5952">
        <row r="1">
          <cell r="B1" t="str">
            <v>220 kV SUB-STATION</v>
          </cell>
        </row>
      </sheetData>
      <sheetData sheetId="5953">
        <row r="1">
          <cell r="B1" t="str">
            <v>220 kV SUB-STATION</v>
          </cell>
        </row>
      </sheetData>
      <sheetData sheetId="5954">
        <row r="1">
          <cell r="B1" t="str">
            <v>220 kV SUB-STATION</v>
          </cell>
        </row>
      </sheetData>
      <sheetData sheetId="5955">
        <row r="1">
          <cell r="B1" t="str">
            <v>220 kV SUB-STATION</v>
          </cell>
        </row>
      </sheetData>
      <sheetData sheetId="5956">
        <row r="1">
          <cell r="B1" t="str">
            <v>220 kV SUB-STATION</v>
          </cell>
        </row>
      </sheetData>
      <sheetData sheetId="5957">
        <row r="1">
          <cell r="B1" t="str">
            <v>220 kV SUB-STATION</v>
          </cell>
        </row>
      </sheetData>
      <sheetData sheetId="5958">
        <row r="1">
          <cell r="B1" t="str">
            <v>220 kV SUB-STATION</v>
          </cell>
        </row>
      </sheetData>
      <sheetData sheetId="5959">
        <row r="1">
          <cell r="B1" t="str">
            <v>220 kV SUB-STATION</v>
          </cell>
        </row>
      </sheetData>
      <sheetData sheetId="5960">
        <row r="1">
          <cell r="B1" t="str">
            <v>220 kV SUB-STATION</v>
          </cell>
        </row>
      </sheetData>
      <sheetData sheetId="5961">
        <row r="1">
          <cell r="B1" t="str">
            <v>220 kV SUB-STATION</v>
          </cell>
        </row>
      </sheetData>
      <sheetData sheetId="5962">
        <row r="1">
          <cell r="B1" t="str">
            <v>220 kV SUB-STATION</v>
          </cell>
        </row>
      </sheetData>
      <sheetData sheetId="5963">
        <row r="1">
          <cell r="B1" t="str">
            <v>220 kV SUB-STATION</v>
          </cell>
        </row>
      </sheetData>
      <sheetData sheetId="5964">
        <row r="1">
          <cell r="B1" t="str">
            <v>220 kV SUB-STATION</v>
          </cell>
        </row>
      </sheetData>
      <sheetData sheetId="5965">
        <row r="1">
          <cell r="B1" t="str">
            <v>220 kV SUB-STATION</v>
          </cell>
        </row>
      </sheetData>
      <sheetData sheetId="5966">
        <row r="1">
          <cell r="B1" t="str">
            <v>220 kV SUB-STATION</v>
          </cell>
        </row>
      </sheetData>
      <sheetData sheetId="5967">
        <row r="1">
          <cell r="B1" t="str">
            <v>220 kV SUB-STATION</v>
          </cell>
        </row>
      </sheetData>
      <sheetData sheetId="5968">
        <row r="1">
          <cell r="B1" t="str">
            <v>220 kV SUB-STATION</v>
          </cell>
        </row>
      </sheetData>
      <sheetData sheetId="5969">
        <row r="1">
          <cell r="B1" t="str">
            <v>220 kV SUB-STATION</v>
          </cell>
        </row>
      </sheetData>
      <sheetData sheetId="5970">
        <row r="1">
          <cell r="B1" t="str">
            <v>220 kV SUB-STATION</v>
          </cell>
        </row>
      </sheetData>
      <sheetData sheetId="5971">
        <row r="1">
          <cell r="B1" t="str">
            <v>220 kV SUB-STATION</v>
          </cell>
        </row>
      </sheetData>
      <sheetData sheetId="5972">
        <row r="1">
          <cell r="B1" t="str">
            <v>220 kV SUB-STATION</v>
          </cell>
        </row>
      </sheetData>
      <sheetData sheetId="5973">
        <row r="1">
          <cell r="B1" t="str">
            <v>220 kV SUB-STATION</v>
          </cell>
        </row>
      </sheetData>
      <sheetData sheetId="5974">
        <row r="1">
          <cell r="B1" t="str">
            <v>220 kV SUB-STATION</v>
          </cell>
        </row>
      </sheetData>
      <sheetData sheetId="5975">
        <row r="1">
          <cell r="B1" t="str">
            <v>220 kV SUB-STATION</v>
          </cell>
        </row>
      </sheetData>
      <sheetData sheetId="5976">
        <row r="1">
          <cell r="B1" t="str">
            <v>220 kV SUB-STATION</v>
          </cell>
        </row>
      </sheetData>
      <sheetData sheetId="5977">
        <row r="1">
          <cell r="B1" t="str">
            <v>220 kV SUB-STATION</v>
          </cell>
        </row>
      </sheetData>
      <sheetData sheetId="5978">
        <row r="1">
          <cell r="B1" t="str">
            <v>220 kV SUB-STATION</v>
          </cell>
        </row>
      </sheetData>
      <sheetData sheetId="5979">
        <row r="1">
          <cell r="B1" t="str">
            <v>220 kV SUB-STATION</v>
          </cell>
        </row>
      </sheetData>
      <sheetData sheetId="5980">
        <row r="1">
          <cell r="B1" t="str">
            <v>220 kV SUB-STATION</v>
          </cell>
        </row>
      </sheetData>
      <sheetData sheetId="5981">
        <row r="1">
          <cell r="B1" t="str">
            <v>220 kV SUB-STATION</v>
          </cell>
        </row>
      </sheetData>
      <sheetData sheetId="5982">
        <row r="1">
          <cell r="B1" t="str">
            <v>220 kV SUB-STATION</v>
          </cell>
        </row>
      </sheetData>
      <sheetData sheetId="5983">
        <row r="1">
          <cell r="B1" t="str">
            <v>220 kV SUB-STATION</v>
          </cell>
        </row>
      </sheetData>
      <sheetData sheetId="5984">
        <row r="1">
          <cell r="B1" t="str">
            <v>220 kV SUB-STATION</v>
          </cell>
        </row>
      </sheetData>
      <sheetData sheetId="5985">
        <row r="1">
          <cell r="B1" t="str">
            <v>220 kV SUB-STATION</v>
          </cell>
        </row>
      </sheetData>
      <sheetData sheetId="5986">
        <row r="1">
          <cell r="B1" t="str">
            <v>220 kV SUB-STATION</v>
          </cell>
        </row>
      </sheetData>
      <sheetData sheetId="5987">
        <row r="1">
          <cell r="B1" t="str">
            <v>220 kV SUB-STATION</v>
          </cell>
        </row>
      </sheetData>
      <sheetData sheetId="5988">
        <row r="1">
          <cell r="B1" t="str">
            <v>220 kV SUB-STATION</v>
          </cell>
        </row>
      </sheetData>
      <sheetData sheetId="5989">
        <row r="1">
          <cell r="B1" t="str">
            <v>220 kV SUB-STATION</v>
          </cell>
        </row>
      </sheetData>
      <sheetData sheetId="5990">
        <row r="1">
          <cell r="B1" t="str">
            <v>220 kV SUB-STATION</v>
          </cell>
        </row>
      </sheetData>
      <sheetData sheetId="5991">
        <row r="1">
          <cell r="B1" t="str">
            <v>220 kV SUB-STATION</v>
          </cell>
        </row>
      </sheetData>
      <sheetData sheetId="5992">
        <row r="1">
          <cell r="B1" t="str">
            <v>220 kV SUB-STATION</v>
          </cell>
        </row>
      </sheetData>
      <sheetData sheetId="5993">
        <row r="1">
          <cell r="B1" t="str">
            <v>220 kV SUB-STATION</v>
          </cell>
        </row>
      </sheetData>
      <sheetData sheetId="5994">
        <row r="1">
          <cell r="B1" t="str">
            <v>220 kV SUB-STATION</v>
          </cell>
        </row>
      </sheetData>
      <sheetData sheetId="5995">
        <row r="1">
          <cell r="B1" t="str">
            <v>220 kV SUB-STATION</v>
          </cell>
        </row>
      </sheetData>
      <sheetData sheetId="5996">
        <row r="1">
          <cell r="B1" t="str">
            <v>220 kV SUB-STATION</v>
          </cell>
        </row>
      </sheetData>
      <sheetData sheetId="5997">
        <row r="1">
          <cell r="B1" t="str">
            <v>220 kV SUB-STATION</v>
          </cell>
        </row>
      </sheetData>
      <sheetData sheetId="5998">
        <row r="1">
          <cell r="B1" t="str">
            <v>220 kV SUB-STATION</v>
          </cell>
        </row>
      </sheetData>
      <sheetData sheetId="5999">
        <row r="1">
          <cell r="B1" t="str">
            <v>220 kV SUB-STATION</v>
          </cell>
        </row>
      </sheetData>
      <sheetData sheetId="6000">
        <row r="1">
          <cell r="B1" t="str">
            <v>220 kV SUB-STATION</v>
          </cell>
        </row>
      </sheetData>
      <sheetData sheetId="6001">
        <row r="1">
          <cell r="B1" t="str">
            <v>220 kV SUB-STATION</v>
          </cell>
        </row>
      </sheetData>
      <sheetData sheetId="6002">
        <row r="1">
          <cell r="B1" t="str">
            <v>220 kV SUB-STATION</v>
          </cell>
        </row>
      </sheetData>
      <sheetData sheetId="6003">
        <row r="1">
          <cell r="B1" t="str">
            <v>220 kV SUB-STATION</v>
          </cell>
        </row>
      </sheetData>
      <sheetData sheetId="6004">
        <row r="1">
          <cell r="B1" t="str">
            <v>220 kV SUB-STATION</v>
          </cell>
        </row>
      </sheetData>
      <sheetData sheetId="6005">
        <row r="1">
          <cell r="B1" t="str">
            <v>220 kV SUB-STATION</v>
          </cell>
        </row>
      </sheetData>
      <sheetData sheetId="6006">
        <row r="1">
          <cell r="B1" t="str">
            <v>220 kV SUB-STATION</v>
          </cell>
        </row>
      </sheetData>
      <sheetData sheetId="6007">
        <row r="1">
          <cell r="B1" t="str">
            <v>220 kV SUB-STATION</v>
          </cell>
        </row>
      </sheetData>
      <sheetData sheetId="6008">
        <row r="1">
          <cell r="B1" t="str">
            <v>220 kV SUB-STATION</v>
          </cell>
        </row>
      </sheetData>
      <sheetData sheetId="6009">
        <row r="1">
          <cell r="B1" t="str">
            <v>220 kV SUB-STATION</v>
          </cell>
        </row>
      </sheetData>
      <sheetData sheetId="6010">
        <row r="1">
          <cell r="B1" t="str">
            <v>220 kV SUB-STATION</v>
          </cell>
        </row>
      </sheetData>
      <sheetData sheetId="6011">
        <row r="1">
          <cell r="B1" t="str">
            <v>220 kV SUB-STATION</v>
          </cell>
        </row>
      </sheetData>
      <sheetData sheetId="6012">
        <row r="1">
          <cell r="B1" t="str">
            <v>220 kV SUB-STATION</v>
          </cell>
        </row>
      </sheetData>
      <sheetData sheetId="6013">
        <row r="1">
          <cell r="B1" t="str">
            <v>220 kV SUB-STATION</v>
          </cell>
        </row>
      </sheetData>
      <sheetData sheetId="6014">
        <row r="1">
          <cell r="B1" t="str">
            <v>220 kV SUB-STATION</v>
          </cell>
        </row>
      </sheetData>
      <sheetData sheetId="6015">
        <row r="1">
          <cell r="B1" t="str">
            <v>220 kV SUB-STATION</v>
          </cell>
        </row>
      </sheetData>
      <sheetData sheetId="6016">
        <row r="1">
          <cell r="B1" t="str">
            <v>220 kV SUB-STATION</v>
          </cell>
        </row>
      </sheetData>
      <sheetData sheetId="6017">
        <row r="1">
          <cell r="B1" t="str">
            <v>220 kV SUB-STATION</v>
          </cell>
        </row>
      </sheetData>
      <sheetData sheetId="6018">
        <row r="1">
          <cell r="B1" t="str">
            <v>220 kV SUB-STATION</v>
          </cell>
        </row>
      </sheetData>
      <sheetData sheetId="6019">
        <row r="1">
          <cell r="B1" t="str">
            <v>220 kV SUB-STATION</v>
          </cell>
        </row>
      </sheetData>
      <sheetData sheetId="6020">
        <row r="1">
          <cell r="B1" t="str">
            <v>220 kV SUB-STATION</v>
          </cell>
        </row>
      </sheetData>
      <sheetData sheetId="6021">
        <row r="1">
          <cell r="B1" t="str">
            <v>220 kV SUB-STATION</v>
          </cell>
        </row>
      </sheetData>
      <sheetData sheetId="6022">
        <row r="1">
          <cell r="B1" t="str">
            <v>220 kV SUB-STATION</v>
          </cell>
        </row>
      </sheetData>
      <sheetData sheetId="6023">
        <row r="1">
          <cell r="B1" t="str">
            <v>220 kV SUB-STATION</v>
          </cell>
        </row>
      </sheetData>
      <sheetData sheetId="6024">
        <row r="1">
          <cell r="B1" t="str">
            <v>220 kV SUB-STATION</v>
          </cell>
        </row>
      </sheetData>
      <sheetData sheetId="6025">
        <row r="1">
          <cell r="B1" t="str">
            <v>220 kV SUB-STATION</v>
          </cell>
        </row>
      </sheetData>
      <sheetData sheetId="6026">
        <row r="1">
          <cell r="B1" t="str">
            <v>220 kV SUB-STATION</v>
          </cell>
        </row>
      </sheetData>
      <sheetData sheetId="6027">
        <row r="1">
          <cell r="B1" t="str">
            <v>220 kV SUB-STATION</v>
          </cell>
        </row>
      </sheetData>
      <sheetData sheetId="6028">
        <row r="1">
          <cell r="B1" t="str">
            <v>220 kV SUB-STATION</v>
          </cell>
        </row>
      </sheetData>
      <sheetData sheetId="6029">
        <row r="1">
          <cell r="B1" t="str">
            <v>220 kV SUB-STATION</v>
          </cell>
        </row>
      </sheetData>
      <sheetData sheetId="6030">
        <row r="1">
          <cell r="B1" t="str">
            <v>220 kV SUB-STATION</v>
          </cell>
        </row>
      </sheetData>
      <sheetData sheetId="6031">
        <row r="1">
          <cell r="B1" t="str">
            <v>220 kV SUB-STATION</v>
          </cell>
        </row>
      </sheetData>
      <sheetData sheetId="6032">
        <row r="1">
          <cell r="B1" t="str">
            <v>220 kV SUB-STATION</v>
          </cell>
        </row>
      </sheetData>
      <sheetData sheetId="6033">
        <row r="1">
          <cell r="B1" t="str">
            <v>220 kV SUB-STATION</v>
          </cell>
        </row>
      </sheetData>
      <sheetData sheetId="6034">
        <row r="1">
          <cell r="B1" t="str">
            <v>220 kV SUB-STATION</v>
          </cell>
        </row>
      </sheetData>
      <sheetData sheetId="6035">
        <row r="1">
          <cell r="B1" t="str">
            <v>220 kV SUB-STATION</v>
          </cell>
        </row>
      </sheetData>
      <sheetData sheetId="6036">
        <row r="1">
          <cell r="B1" t="str">
            <v>220 kV SUB-STATION</v>
          </cell>
        </row>
      </sheetData>
      <sheetData sheetId="6037">
        <row r="1">
          <cell r="B1" t="str">
            <v>220 kV SUB-STATION</v>
          </cell>
        </row>
      </sheetData>
      <sheetData sheetId="6038">
        <row r="1">
          <cell r="B1" t="str">
            <v>220 kV SUB-STATION</v>
          </cell>
        </row>
      </sheetData>
      <sheetData sheetId="6039">
        <row r="1">
          <cell r="B1" t="str">
            <v>220 kV SUB-STATION</v>
          </cell>
        </row>
      </sheetData>
      <sheetData sheetId="6040">
        <row r="1">
          <cell r="B1" t="str">
            <v>220 kV SUB-STATION</v>
          </cell>
        </row>
      </sheetData>
      <sheetData sheetId="6041">
        <row r="1">
          <cell r="B1" t="str">
            <v>220 kV SUB-STATION</v>
          </cell>
        </row>
      </sheetData>
      <sheetData sheetId="6042">
        <row r="1">
          <cell r="B1" t="str">
            <v>220 kV SUB-STATION</v>
          </cell>
        </row>
      </sheetData>
      <sheetData sheetId="6043">
        <row r="1">
          <cell r="B1" t="str">
            <v>220 kV SUB-STATION</v>
          </cell>
        </row>
      </sheetData>
      <sheetData sheetId="6044">
        <row r="1">
          <cell r="B1" t="str">
            <v>220 kV SUB-STATION</v>
          </cell>
        </row>
      </sheetData>
      <sheetData sheetId="6045">
        <row r="1">
          <cell r="B1" t="str">
            <v>220 kV SUB-STATION</v>
          </cell>
        </row>
      </sheetData>
      <sheetData sheetId="6046">
        <row r="1">
          <cell r="B1" t="str">
            <v>220 kV SUB-STATION</v>
          </cell>
        </row>
      </sheetData>
      <sheetData sheetId="6047">
        <row r="1">
          <cell r="B1" t="str">
            <v>220 kV SUB-STATION</v>
          </cell>
        </row>
      </sheetData>
      <sheetData sheetId="6048">
        <row r="1">
          <cell r="B1" t="str">
            <v>220 kV SUB-STATION</v>
          </cell>
        </row>
      </sheetData>
      <sheetData sheetId="6049">
        <row r="1">
          <cell r="B1" t="str">
            <v>220 kV SUB-STATION</v>
          </cell>
        </row>
      </sheetData>
      <sheetData sheetId="6050">
        <row r="1">
          <cell r="B1" t="str">
            <v>220 kV SUB-STATION</v>
          </cell>
        </row>
      </sheetData>
      <sheetData sheetId="6051">
        <row r="1">
          <cell r="B1" t="str">
            <v>220 kV SUB-STATION</v>
          </cell>
        </row>
      </sheetData>
      <sheetData sheetId="6052">
        <row r="1">
          <cell r="B1" t="str">
            <v>220 kV SUB-STATION</v>
          </cell>
        </row>
      </sheetData>
      <sheetData sheetId="6053">
        <row r="1">
          <cell r="B1" t="str">
            <v>220 kV SUB-STATION</v>
          </cell>
        </row>
      </sheetData>
      <sheetData sheetId="6054">
        <row r="1">
          <cell r="B1" t="str">
            <v>220 kV SUB-STATION</v>
          </cell>
        </row>
      </sheetData>
      <sheetData sheetId="6055">
        <row r="1">
          <cell r="B1" t="str">
            <v>220 kV SUB-STATION</v>
          </cell>
        </row>
      </sheetData>
      <sheetData sheetId="6056">
        <row r="1">
          <cell r="B1" t="str">
            <v>220 kV SUB-STATION</v>
          </cell>
        </row>
      </sheetData>
      <sheetData sheetId="6057">
        <row r="1">
          <cell r="B1" t="str">
            <v>220 kV SUB-STATION</v>
          </cell>
        </row>
      </sheetData>
      <sheetData sheetId="6058">
        <row r="1">
          <cell r="B1" t="str">
            <v>220 kV SUB-STATION</v>
          </cell>
        </row>
      </sheetData>
      <sheetData sheetId="6059">
        <row r="1">
          <cell r="B1" t="str">
            <v>220 kV SUB-STATION</v>
          </cell>
        </row>
      </sheetData>
      <sheetData sheetId="6060">
        <row r="1">
          <cell r="B1" t="str">
            <v>220 kV SUB-STATION</v>
          </cell>
        </row>
      </sheetData>
      <sheetData sheetId="6061">
        <row r="1">
          <cell r="B1" t="str">
            <v>220 kV SUB-STATION</v>
          </cell>
        </row>
      </sheetData>
      <sheetData sheetId="6062">
        <row r="1">
          <cell r="B1" t="str">
            <v>220 kV SUB-STATION</v>
          </cell>
        </row>
      </sheetData>
      <sheetData sheetId="6063">
        <row r="1">
          <cell r="B1" t="str">
            <v>220 kV SUB-STATION</v>
          </cell>
        </row>
      </sheetData>
      <sheetData sheetId="6064">
        <row r="1">
          <cell r="B1" t="str">
            <v>220 kV SUB-STATION</v>
          </cell>
        </row>
      </sheetData>
      <sheetData sheetId="6065">
        <row r="1">
          <cell r="B1" t="str">
            <v>220 kV SUB-STATION</v>
          </cell>
        </row>
      </sheetData>
      <sheetData sheetId="6066">
        <row r="1">
          <cell r="B1" t="str">
            <v>220 kV SUB-STATION</v>
          </cell>
        </row>
      </sheetData>
      <sheetData sheetId="6067">
        <row r="1">
          <cell r="B1" t="str">
            <v>220 kV SUB-STATION</v>
          </cell>
        </row>
      </sheetData>
      <sheetData sheetId="6068">
        <row r="1">
          <cell r="B1" t="str">
            <v>220 kV SUB-STATION</v>
          </cell>
        </row>
      </sheetData>
      <sheetData sheetId="6069">
        <row r="1">
          <cell r="B1" t="str">
            <v>220 kV SUB-STATION</v>
          </cell>
        </row>
      </sheetData>
      <sheetData sheetId="6070">
        <row r="1">
          <cell r="B1" t="str">
            <v>220 kV SUB-STATION</v>
          </cell>
        </row>
      </sheetData>
      <sheetData sheetId="6071">
        <row r="1">
          <cell r="B1" t="str">
            <v>220 kV SUB-STATION</v>
          </cell>
        </row>
      </sheetData>
      <sheetData sheetId="6072">
        <row r="1">
          <cell r="B1" t="str">
            <v>220 kV SUB-STATION</v>
          </cell>
        </row>
      </sheetData>
      <sheetData sheetId="6073">
        <row r="1">
          <cell r="B1" t="str">
            <v>220 kV SUB-STATION</v>
          </cell>
        </row>
      </sheetData>
      <sheetData sheetId="6074">
        <row r="1">
          <cell r="B1" t="str">
            <v>220 kV SUB-STATION</v>
          </cell>
        </row>
      </sheetData>
      <sheetData sheetId="6075">
        <row r="1">
          <cell r="B1" t="str">
            <v>220 kV SUB-STATION</v>
          </cell>
        </row>
      </sheetData>
      <sheetData sheetId="6076">
        <row r="1">
          <cell r="B1" t="str">
            <v>220 kV SUB-STATION</v>
          </cell>
        </row>
      </sheetData>
      <sheetData sheetId="6077">
        <row r="1">
          <cell r="B1" t="str">
            <v>220 kV SUB-STATION</v>
          </cell>
        </row>
      </sheetData>
      <sheetData sheetId="6078">
        <row r="1">
          <cell r="B1" t="str">
            <v>220 kV SUB-STATION</v>
          </cell>
        </row>
      </sheetData>
      <sheetData sheetId="6079">
        <row r="1">
          <cell r="B1" t="str">
            <v>220 kV SUB-STATION</v>
          </cell>
        </row>
      </sheetData>
      <sheetData sheetId="6080">
        <row r="1">
          <cell r="B1" t="str">
            <v>220 kV SUB-STATION</v>
          </cell>
        </row>
      </sheetData>
      <sheetData sheetId="6081">
        <row r="1">
          <cell r="B1" t="str">
            <v>220 kV SUB-STATION</v>
          </cell>
        </row>
      </sheetData>
      <sheetData sheetId="6082">
        <row r="1">
          <cell r="B1" t="str">
            <v>220 kV SUB-STATION</v>
          </cell>
        </row>
      </sheetData>
      <sheetData sheetId="6083">
        <row r="1">
          <cell r="B1" t="str">
            <v>220 kV SUB-STATION</v>
          </cell>
        </row>
      </sheetData>
      <sheetData sheetId="6084">
        <row r="1">
          <cell r="B1" t="str">
            <v>220 kV SUB-STATION</v>
          </cell>
        </row>
      </sheetData>
      <sheetData sheetId="6085">
        <row r="1">
          <cell r="B1" t="str">
            <v>220 kV SUB-STATION</v>
          </cell>
        </row>
      </sheetData>
      <sheetData sheetId="6086">
        <row r="1">
          <cell r="B1" t="str">
            <v>220 kV SUB-STATION</v>
          </cell>
        </row>
      </sheetData>
      <sheetData sheetId="6087">
        <row r="1">
          <cell r="B1" t="str">
            <v>220 kV SUB-STATION</v>
          </cell>
        </row>
      </sheetData>
      <sheetData sheetId="6088">
        <row r="1">
          <cell r="B1" t="str">
            <v>220 kV SUB-STATION</v>
          </cell>
        </row>
      </sheetData>
      <sheetData sheetId="6089">
        <row r="1">
          <cell r="B1" t="str">
            <v>220 kV SUB-STATION</v>
          </cell>
        </row>
      </sheetData>
      <sheetData sheetId="6090">
        <row r="1">
          <cell r="B1" t="str">
            <v>220 kV SUB-STATION</v>
          </cell>
        </row>
      </sheetData>
      <sheetData sheetId="6091">
        <row r="1">
          <cell r="B1" t="str">
            <v>220 kV SUB-STATION</v>
          </cell>
        </row>
      </sheetData>
      <sheetData sheetId="6092">
        <row r="1">
          <cell r="B1" t="str">
            <v>220 kV SUB-STATION</v>
          </cell>
        </row>
      </sheetData>
      <sheetData sheetId="6093">
        <row r="1">
          <cell r="B1" t="str">
            <v>220 kV SUB-STATION</v>
          </cell>
        </row>
      </sheetData>
      <sheetData sheetId="6094">
        <row r="1">
          <cell r="B1" t="str">
            <v>220 kV SUB-STATION</v>
          </cell>
        </row>
      </sheetData>
      <sheetData sheetId="6095">
        <row r="1">
          <cell r="B1" t="str">
            <v>220 kV SUB-STATION</v>
          </cell>
        </row>
      </sheetData>
      <sheetData sheetId="6096">
        <row r="1">
          <cell r="B1" t="str">
            <v>220 kV SUB-STATION</v>
          </cell>
        </row>
      </sheetData>
      <sheetData sheetId="6097">
        <row r="1">
          <cell r="B1" t="str">
            <v>220 kV SUB-STATION</v>
          </cell>
        </row>
      </sheetData>
      <sheetData sheetId="6098">
        <row r="1">
          <cell r="B1" t="str">
            <v>220 kV SUB-STATION</v>
          </cell>
        </row>
      </sheetData>
      <sheetData sheetId="6099">
        <row r="1">
          <cell r="B1" t="str">
            <v>220 kV SUB-STATION</v>
          </cell>
        </row>
      </sheetData>
      <sheetData sheetId="6100">
        <row r="1">
          <cell r="B1" t="str">
            <v>220 kV SUB-STATION</v>
          </cell>
        </row>
      </sheetData>
      <sheetData sheetId="6101">
        <row r="1">
          <cell r="B1" t="str">
            <v>220 kV SUB-STATION</v>
          </cell>
        </row>
      </sheetData>
      <sheetData sheetId="6102">
        <row r="1">
          <cell r="B1" t="str">
            <v>220 kV SUB-STATION</v>
          </cell>
        </row>
      </sheetData>
      <sheetData sheetId="6103">
        <row r="1">
          <cell r="B1" t="str">
            <v>220 kV SUB-STATION</v>
          </cell>
        </row>
      </sheetData>
      <sheetData sheetId="6104">
        <row r="1">
          <cell r="B1" t="str">
            <v>220 kV SUB-STATION</v>
          </cell>
        </row>
      </sheetData>
      <sheetData sheetId="6105">
        <row r="1">
          <cell r="B1" t="str">
            <v>220 kV SUB-STATION</v>
          </cell>
        </row>
      </sheetData>
      <sheetData sheetId="6106">
        <row r="1">
          <cell r="B1" t="str">
            <v>220 kV SUB-STATION</v>
          </cell>
        </row>
      </sheetData>
      <sheetData sheetId="6107">
        <row r="1">
          <cell r="B1" t="str">
            <v>220 kV SUB-STATION</v>
          </cell>
        </row>
      </sheetData>
      <sheetData sheetId="6108">
        <row r="1">
          <cell r="B1" t="str">
            <v>220 kV SUB-STATION</v>
          </cell>
        </row>
      </sheetData>
      <sheetData sheetId="6109">
        <row r="1">
          <cell r="B1" t="str">
            <v>220 kV SUB-STATION</v>
          </cell>
        </row>
      </sheetData>
      <sheetData sheetId="6110">
        <row r="1">
          <cell r="B1" t="str">
            <v>220 kV SUB-STATION</v>
          </cell>
        </row>
      </sheetData>
      <sheetData sheetId="6111">
        <row r="1">
          <cell r="B1" t="str">
            <v>220 kV SUB-STATION</v>
          </cell>
        </row>
      </sheetData>
      <sheetData sheetId="6112">
        <row r="1">
          <cell r="B1" t="str">
            <v>220 kV SUB-STATION</v>
          </cell>
        </row>
      </sheetData>
      <sheetData sheetId="6113">
        <row r="1">
          <cell r="B1" t="str">
            <v>220 kV SUB-STATION</v>
          </cell>
        </row>
      </sheetData>
      <sheetData sheetId="6114">
        <row r="1">
          <cell r="B1" t="str">
            <v>220 kV SUB-STATION</v>
          </cell>
        </row>
      </sheetData>
      <sheetData sheetId="6115">
        <row r="1">
          <cell r="B1" t="str">
            <v>220 kV SUB-STATION</v>
          </cell>
        </row>
      </sheetData>
      <sheetData sheetId="6116">
        <row r="1">
          <cell r="B1" t="str">
            <v>220 kV SUB-STATION</v>
          </cell>
        </row>
      </sheetData>
      <sheetData sheetId="6117">
        <row r="1">
          <cell r="B1" t="str">
            <v>220 kV SUB-STATION</v>
          </cell>
        </row>
      </sheetData>
      <sheetData sheetId="6118">
        <row r="1">
          <cell r="B1" t="str">
            <v>220 kV SUB-STATION</v>
          </cell>
        </row>
      </sheetData>
      <sheetData sheetId="6119">
        <row r="1">
          <cell r="B1" t="str">
            <v>220 kV SUB-STATION</v>
          </cell>
        </row>
      </sheetData>
      <sheetData sheetId="6120">
        <row r="1">
          <cell r="B1" t="str">
            <v>220 kV SUB-STATION</v>
          </cell>
        </row>
      </sheetData>
      <sheetData sheetId="6121">
        <row r="1">
          <cell r="B1" t="str">
            <v>220 kV SUB-STATION</v>
          </cell>
        </row>
      </sheetData>
      <sheetData sheetId="6122">
        <row r="1">
          <cell r="B1" t="str">
            <v>220 kV SUB-STATION</v>
          </cell>
        </row>
      </sheetData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>
        <row r="1">
          <cell r="B1" t="str">
            <v>220 kV SUB-STATION</v>
          </cell>
        </row>
      </sheetData>
      <sheetData sheetId="6130">
        <row r="1">
          <cell r="B1" t="str">
            <v>220 kV SUB-STATION</v>
          </cell>
        </row>
      </sheetData>
      <sheetData sheetId="6131">
        <row r="1">
          <cell r="B1" t="str">
            <v>220 kV SUB-STATION</v>
          </cell>
        </row>
      </sheetData>
      <sheetData sheetId="6132">
        <row r="1">
          <cell r="B1" t="str">
            <v>220 kV SUB-STATION</v>
          </cell>
        </row>
      </sheetData>
      <sheetData sheetId="6133">
        <row r="1">
          <cell r="B1" t="str">
            <v>220 kV SUB-STATION</v>
          </cell>
        </row>
      </sheetData>
      <sheetData sheetId="6134">
        <row r="1">
          <cell r="B1" t="str">
            <v>220 kV SUB-STATION</v>
          </cell>
        </row>
      </sheetData>
      <sheetData sheetId="6135">
        <row r="1">
          <cell r="B1" t="str">
            <v>220 kV SUB-STATION</v>
          </cell>
        </row>
      </sheetData>
      <sheetData sheetId="6136">
        <row r="1">
          <cell r="B1" t="str">
            <v>220 kV SUB-STATION</v>
          </cell>
        </row>
      </sheetData>
      <sheetData sheetId="6137">
        <row r="1">
          <cell r="B1" t="str">
            <v>220 kV SUB-STATION</v>
          </cell>
        </row>
      </sheetData>
      <sheetData sheetId="6138">
        <row r="1">
          <cell r="B1" t="str">
            <v>220 kV SUB-STATION</v>
          </cell>
        </row>
      </sheetData>
      <sheetData sheetId="6139">
        <row r="1">
          <cell r="B1" t="str">
            <v>220 kV SUB-STATION</v>
          </cell>
        </row>
      </sheetData>
      <sheetData sheetId="6140">
        <row r="1">
          <cell r="B1" t="str">
            <v>220 kV SUB-STATION</v>
          </cell>
        </row>
      </sheetData>
      <sheetData sheetId="6141">
        <row r="1">
          <cell r="B1" t="str">
            <v>220 kV SUB-STATION</v>
          </cell>
        </row>
      </sheetData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>
        <row r="1">
          <cell r="B1" t="str">
            <v>220 kV SUB-STATION</v>
          </cell>
        </row>
      </sheetData>
      <sheetData sheetId="6153">
        <row r="1">
          <cell r="B1" t="str">
            <v>220 kV SUB-STATION</v>
          </cell>
        </row>
      </sheetData>
      <sheetData sheetId="6154">
        <row r="1">
          <cell r="B1" t="str">
            <v>220 kV SUB-STATION</v>
          </cell>
        </row>
      </sheetData>
      <sheetData sheetId="6155">
        <row r="1">
          <cell r="B1" t="str">
            <v>220 kV SUB-STATION</v>
          </cell>
        </row>
      </sheetData>
      <sheetData sheetId="6156">
        <row r="1">
          <cell r="B1" t="str">
            <v>220 kV SUB-STATION</v>
          </cell>
        </row>
      </sheetData>
      <sheetData sheetId="6157">
        <row r="1">
          <cell r="B1" t="str">
            <v>220 kV SUB-STATION</v>
          </cell>
        </row>
      </sheetData>
      <sheetData sheetId="6158">
        <row r="1">
          <cell r="B1" t="str">
            <v>220 kV SUB-STATION</v>
          </cell>
        </row>
      </sheetData>
      <sheetData sheetId="6159">
        <row r="1">
          <cell r="B1" t="str">
            <v>220 kV SUB-STATION</v>
          </cell>
        </row>
      </sheetData>
      <sheetData sheetId="6160">
        <row r="1">
          <cell r="B1" t="str">
            <v>220 kV SUB-STATION</v>
          </cell>
        </row>
      </sheetData>
      <sheetData sheetId="6161">
        <row r="1">
          <cell r="B1" t="str">
            <v>220 kV SUB-STATION</v>
          </cell>
        </row>
      </sheetData>
      <sheetData sheetId="6162">
        <row r="1">
          <cell r="B1" t="str">
            <v>220 kV SUB-STATION</v>
          </cell>
        </row>
      </sheetData>
      <sheetData sheetId="6163">
        <row r="1">
          <cell r="B1" t="str">
            <v>220 kV SUB-STATION</v>
          </cell>
        </row>
      </sheetData>
      <sheetData sheetId="6164">
        <row r="1">
          <cell r="B1" t="str">
            <v>220 kV SUB-STATION</v>
          </cell>
        </row>
      </sheetData>
      <sheetData sheetId="6165">
        <row r="1">
          <cell r="B1" t="str">
            <v>220 kV SUB-STATION</v>
          </cell>
        </row>
      </sheetData>
      <sheetData sheetId="6166">
        <row r="1">
          <cell r="B1" t="str">
            <v>220 kV SUB-STATION</v>
          </cell>
        </row>
      </sheetData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>
        <row r="1">
          <cell r="B1" t="str">
            <v>220 kV SUB-STATION</v>
          </cell>
        </row>
      </sheetData>
      <sheetData sheetId="6174">
        <row r="1">
          <cell r="B1" t="str">
            <v>220 kV SUB-STATION</v>
          </cell>
        </row>
      </sheetData>
      <sheetData sheetId="6175">
        <row r="1">
          <cell r="B1" t="str">
            <v>220 kV SUB-STATION</v>
          </cell>
        </row>
      </sheetData>
      <sheetData sheetId="6176">
        <row r="1">
          <cell r="B1" t="str">
            <v>220 kV SUB-STATION</v>
          </cell>
        </row>
      </sheetData>
      <sheetData sheetId="6177">
        <row r="1">
          <cell r="B1" t="str">
            <v>220 kV SUB-STATION</v>
          </cell>
        </row>
      </sheetData>
      <sheetData sheetId="6178">
        <row r="1">
          <cell r="B1" t="str">
            <v>220 kV SUB-STATION</v>
          </cell>
        </row>
      </sheetData>
      <sheetData sheetId="6179">
        <row r="1">
          <cell r="B1" t="str">
            <v>220 kV SUB-STATION</v>
          </cell>
        </row>
      </sheetData>
      <sheetData sheetId="6180">
        <row r="1">
          <cell r="B1" t="str">
            <v>220 kV SUB-STATION</v>
          </cell>
        </row>
      </sheetData>
      <sheetData sheetId="6181">
        <row r="1">
          <cell r="B1" t="str">
            <v>220 kV SUB-STATION</v>
          </cell>
        </row>
      </sheetData>
      <sheetData sheetId="6182">
        <row r="1">
          <cell r="B1" t="str">
            <v>220 kV SUB-STATION</v>
          </cell>
        </row>
      </sheetData>
      <sheetData sheetId="6183">
        <row r="1">
          <cell r="B1" t="str">
            <v>220 kV SUB-STATION</v>
          </cell>
        </row>
      </sheetData>
      <sheetData sheetId="6184">
        <row r="1">
          <cell r="B1" t="str">
            <v>220 kV SUB-STATION</v>
          </cell>
        </row>
      </sheetData>
      <sheetData sheetId="6185">
        <row r="1">
          <cell r="B1" t="str">
            <v>220 kV SUB-STATION</v>
          </cell>
        </row>
      </sheetData>
      <sheetData sheetId="6186">
        <row r="1">
          <cell r="B1" t="str">
            <v>220 kV SUB-STATION</v>
          </cell>
        </row>
      </sheetData>
      <sheetData sheetId="6187">
        <row r="1">
          <cell r="B1" t="str">
            <v>220 kV SUB-STATION</v>
          </cell>
        </row>
      </sheetData>
      <sheetData sheetId="6188">
        <row r="1">
          <cell r="B1" t="str">
            <v>220 kV SUB-STATION</v>
          </cell>
        </row>
      </sheetData>
      <sheetData sheetId="6189">
        <row r="1">
          <cell r="B1" t="str">
            <v>220 kV SUB-STATION</v>
          </cell>
        </row>
      </sheetData>
      <sheetData sheetId="6190">
        <row r="1">
          <cell r="B1" t="str">
            <v>220 kV SUB-STATION</v>
          </cell>
        </row>
      </sheetData>
      <sheetData sheetId="6191">
        <row r="1">
          <cell r="B1" t="str">
            <v>220 kV SUB-STATION</v>
          </cell>
        </row>
      </sheetData>
      <sheetData sheetId="6192">
        <row r="1">
          <cell r="B1" t="str">
            <v>220 kV SUB-STATION</v>
          </cell>
        </row>
      </sheetData>
      <sheetData sheetId="6193">
        <row r="1">
          <cell r="B1" t="str">
            <v>220 kV SUB-STATION</v>
          </cell>
        </row>
      </sheetData>
      <sheetData sheetId="6194">
        <row r="1">
          <cell r="B1" t="str">
            <v>220 kV SUB-STATION</v>
          </cell>
        </row>
      </sheetData>
      <sheetData sheetId="6195">
        <row r="1">
          <cell r="B1" t="str">
            <v>220 kV SUB-STATION</v>
          </cell>
        </row>
      </sheetData>
      <sheetData sheetId="6196">
        <row r="1">
          <cell r="B1" t="str">
            <v>220 kV SUB-STATION</v>
          </cell>
        </row>
      </sheetData>
      <sheetData sheetId="6197">
        <row r="1">
          <cell r="B1" t="str">
            <v>220 kV SUB-STATION</v>
          </cell>
        </row>
      </sheetData>
      <sheetData sheetId="6198">
        <row r="1">
          <cell r="B1" t="str">
            <v>220 kV SUB-STATION</v>
          </cell>
        </row>
      </sheetData>
      <sheetData sheetId="6199">
        <row r="1">
          <cell r="B1" t="str">
            <v>220 kV SUB-STATION</v>
          </cell>
        </row>
      </sheetData>
      <sheetData sheetId="6200">
        <row r="1">
          <cell r="B1" t="str">
            <v>220 kV SUB-STATION</v>
          </cell>
        </row>
      </sheetData>
      <sheetData sheetId="6201">
        <row r="1">
          <cell r="B1" t="str">
            <v>220 kV SUB-STATION</v>
          </cell>
        </row>
      </sheetData>
      <sheetData sheetId="6202">
        <row r="1">
          <cell r="B1" t="str">
            <v>220 kV SUB-STATION</v>
          </cell>
        </row>
      </sheetData>
      <sheetData sheetId="6203">
        <row r="1">
          <cell r="B1" t="str">
            <v>220 kV SUB-STATION</v>
          </cell>
        </row>
      </sheetData>
      <sheetData sheetId="6204">
        <row r="1">
          <cell r="B1" t="str">
            <v>220 kV SUB-STATION</v>
          </cell>
        </row>
      </sheetData>
      <sheetData sheetId="6205">
        <row r="1">
          <cell r="B1" t="str">
            <v>220 kV SUB-STATION</v>
          </cell>
        </row>
      </sheetData>
      <sheetData sheetId="6206">
        <row r="1">
          <cell r="B1" t="str">
            <v>220 kV SUB-STATION</v>
          </cell>
        </row>
      </sheetData>
      <sheetData sheetId="6207">
        <row r="1">
          <cell r="B1" t="str">
            <v>220 kV SUB-STATION</v>
          </cell>
        </row>
      </sheetData>
      <sheetData sheetId="6208">
        <row r="1">
          <cell r="B1" t="str">
            <v>220 kV SUB-STATION</v>
          </cell>
        </row>
      </sheetData>
      <sheetData sheetId="6209">
        <row r="1">
          <cell r="B1" t="str">
            <v>220 kV SUB-STATION</v>
          </cell>
        </row>
      </sheetData>
      <sheetData sheetId="6210">
        <row r="1">
          <cell r="B1" t="str">
            <v>220 kV SUB-STATION</v>
          </cell>
        </row>
      </sheetData>
      <sheetData sheetId="6211">
        <row r="1">
          <cell r="B1" t="str">
            <v>220 kV SUB-STATION</v>
          </cell>
        </row>
      </sheetData>
      <sheetData sheetId="6212">
        <row r="1">
          <cell r="B1" t="str">
            <v>220 kV SUB-STATION</v>
          </cell>
        </row>
      </sheetData>
      <sheetData sheetId="6213">
        <row r="1">
          <cell r="B1" t="str">
            <v>220 kV SUB-STATION</v>
          </cell>
        </row>
      </sheetData>
      <sheetData sheetId="6214">
        <row r="1">
          <cell r="B1" t="str">
            <v>220 kV SUB-STATION</v>
          </cell>
        </row>
      </sheetData>
      <sheetData sheetId="6215">
        <row r="1">
          <cell r="B1" t="str">
            <v>220 kV SUB-STATION</v>
          </cell>
        </row>
      </sheetData>
      <sheetData sheetId="6216">
        <row r="1">
          <cell r="B1" t="str">
            <v>220 kV SUB-STATION</v>
          </cell>
        </row>
      </sheetData>
      <sheetData sheetId="6217">
        <row r="1">
          <cell r="B1" t="str">
            <v>220 kV SUB-STATION</v>
          </cell>
        </row>
      </sheetData>
      <sheetData sheetId="6218">
        <row r="1">
          <cell r="B1" t="str">
            <v>220 kV SUB-STATION</v>
          </cell>
        </row>
      </sheetData>
      <sheetData sheetId="6219">
        <row r="1">
          <cell r="B1" t="str">
            <v>220 kV SUB-STATION</v>
          </cell>
        </row>
      </sheetData>
      <sheetData sheetId="6220">
        <row r="1">
          <cell r="B1" t="str">
            <v>220 kV SUB-STATION</v>
          </cell>
        </row>
      </sheetData>
      <sheetData sheetId="6221">
        <row r="1">
          <cell r="B1" t="str">
            <v>220 kV SUB-STATION</v>
          </cell>
        </row>
      </sheetData>
      <sheetData sheetId="6222">
        <row r="1">
          <cell r="B1" t="str">
            <v>220 kV SUB-STATION</v>
          </cell>
        </row>
      </sheetData>
      <sheetData sheetId="6223">
        <row r="1">
          <cell r="B1" t="str">
            <v>220 kV SUB-STATION</v>
          </cell>
        </row>
      </sheetData>
      <sheetData sheetId="6224">
        <row r="1">
          <cell r="B1" t="str">
            <v>220 kV SUB-STATION</v>
          </cell>
        </row>
      </sheetData>
      <sheetData sheetId="6225">
        <row r="1">
          <cell r="B1" t="str">
            <v>220 kV SUB-STATION</v>
          </cell>
        </row>
      </sheetData>
      <sheetData sheetId="6226">
        <row r="1">
          <cell r="B1" t="str">
            <v>220 kV SUB-STATION</v>
          </cell>
        </row>
      </sheetData>
      <sheetData sheetId="6227">
        <row r="1">
          <cell r="B1" t="str">
            <v>220 kV SUB-STATION</v>
          </cell>
        </row>
      </sheetData>
      <sheetData sheetId="6228">
        <row r="1">
          <cell r="B1" t="str">
            <v>220 kV SUB-STATION</v>
          </cell>
        </row>
      </sheetData>
      <sheetData sheetId="6229">
        <row r="1">
          <cell r="B1" t="str">
            <v>220 kV SUB-STATION</v>
          </cell>
        </row>
      </sheetData>
      <sheetData sheetId="6230">
        <row r="1">
          <cell r="B1" t="str">
            <v>220 kV SUB-STATION</v>
          </cell>
        </row>
      </sheetData>
      <sheetData sheetId="6231">
        <row r="1">
          <cell r="B1" t="str">
            <v>220 kV SUB-STATION</v>
          </cell>
        </row>
      </sheetData>
      <sheetData sheetId="6232">
        <row r="1">
          <cell r="B1" t="str">
            <v>220 kV SUB-STATION</v>
          </cell>
        </row>
      </sheetData>
      <sheetData sheetId="6233">
        <row r="1">
          <cell r="B1" t="str">
            <v>220 kV SUB-STATION</v>
          </cell>
        </row>
      </sheetData>
      <sheetData sheetId="6234">
        <row r="1">
          <cell r="B1" t="str">
            <v>220 kV SUB-STATION</v>
          </cell>
        </row>
      </sheetData>
      <sheetData sheetId="6235">
        <row r="1">
          <cell r="B1" t="str">
            <v>220 kV SUB-STATION</v>
          </cell>
        </row>
      </sheetData>
      <sheetData sheetId="6236">
        <row r="1">
          <cell r="B1" t="str">
            <v>220 kV SUB-STATION</v>
          </cell>
        </row>
      </sheetData>
      <sheetData sheetId="6237">
        <row r="1">
          <cell r="B1" t="str">
            <v>220 kV SUB-STATION</v>
          </cell>
        </row>
      </sheetData>
      <sheetData sheetId="6238">
        <row r="1">
          <cell r="B1" t="str">
            <v>220 kV SUB-STATION</v>
          </cell>
        </row>
      </sheetData>
      <sheetData sheetId="6239">
        <row r="1">
          <cell r="B1" t="str">
            <v>220 kV SUB-STATION</v>
          </cell>
        </row>
      </sheetData>
      <sheetData sheetId="6240">
        <row r="1">
          <cell r="B1" t="str">
            <v>220 kV SUB-STATION</v>
          </cell>
        </row>
      </sheetData>
      <sheetData sheetId="6241">
        <row r="1">
          <cell r="B1" t="str">
            <v>220 kV SUB-STATION</v>
          </cell>
        </row>
      </sheetData>
      <sheetData sheetId="6242">
        <row r="1">
          <cell r="B1" t="str">
            <v>220 kV SUB-STATION</v>
          </cell>
        </row>
      </sheetData>
      <sheetData sheetId="6243">
        <row r="1">
          <cell r="B1" t="str">
            <v>220 kV SUB-STATION</v>
          </cell>
        </row>
      </sheetData>
      <sheetData sheetId="6244">
        <row r="1">
          <cell r="B1" t="str">
            <v>220 kV SUB-STATION</v>
          </cell>
        </row>
      </sheetData>
      <sheetData sheetId="6245">
        <row r="1">
          <cell r="B1" t="str">
            <v>220 kV SUB-STATION</v>
          </cell>
        </row>
      </sheetData>
      <sheetData sheetId="6246">
        <row r="1">
          <cell r="B1" t="str">
            <v>220 kV SUB-STATION</v>
          </cell>
        </row>
      </sheetData>
      <sheetData sheetId="6247">
        <row r="1">
          <cell r="B1" t="str">
            <v>220 kV SUB-STATION</v>
          </cell>
        </row>
      </sheetData>
      <sheetData sheetId="6248">
        <row r="1">
          <cell r="B1" t="str">
            <v>220 kV SUB-STATION</v>
          </cell>
        </row>
      </sheetData>
      <sheetData sheetId="6249">
        <row r="1">
          <cell r="B1" t="str">
            <v>220 kV SUB-STATION</v>
          </cell>
        </row>
      </sheetData>
      <sheetData sheetId="6250">
        <row r="1">
          <cell r="B1" t="str">
            <v>220 kV SUB-STATION</v>
          </cell>
        </row>
      </sheetData>
      <sheetData sheetId="6251">
        <row r="1">
          <cell r="B1" t="str">
            <v>220 kV SUB-STATION</v>
          </cell>
        </row>
      </sheetData>
      <sheetData sheetId="6252">
        <row r="1">
          <cell r="B1" t="str">
            <v>220 kV SUB-STATION</v>
          </cell>
        </row>
      </sheetData>
      <sheetData sheetId="6253">
        <row r="1">
          <cell r="B1" t="str">
            <v>220 kV SUB-STATION</v>
          </cell>
        </row>
      </sheetData>
      <sheetData sheetId="6254">
        <row r="1">
          <cell r="B1" t="str">
            <v>220 kV SUB-STATION</v>
          </cell>
        </row>
      </sheetData>
      <sheetData sheetId="6255">
        <row r="1">
          <cell r="B1" t="str">
            <v>220 kV SUB-STATION</v>
          </cell>
        </row>
      </sheetData>
      <sheetData sheetId="6256">
        <row r="1">
          <cell r="B1" t="str">
            <v>220 kV SUB-STATION</v>
          </cell>
        </row>
      </sheetData>
      <sheetData sheetId="6257">
        <row r="1">
          <cell r="B1" t="str">
            <v>220 kV SUB-STATION</v>
          </cell>
        </row>
      </sheetData>
      <sheetData sheetId="6258">
        <row r="1">
          <cell r="B1" t="str">
            <v>220 kV SUB-STATION</v>
          </cell>
        </row>
      </sheetData>
      <sheetData sheetId="6259">
        <row r="1">
          <cell r="B1" t="str">
            <v>220 kV SUB-STATION</v>
          </cell>
        </row>
      </sheetData>
      <sheetData sheetId="6260">
        <row r="1">
          <cell r="B1" t="str">
            <v>220 kV SUB-STATION</v>
          </cell>
        </row>
      </sheetData>
      <sheetData sheetId="6261">
        <row r="1">
          <cell r="B1" t="str">
            <v>220 kV SUB-STATION</v>
          </cell>
        </row>
      </sheetData>
      <sheetData sheetId="6262">
        <row r="1">
          <cell r="B1" t="str">
            <v>220 kV SUB-STATION</v>
          </cell>
        </row>
      </sheetData>
      <sheetData sheetId="6263">
        <row r="1">
          <cell r="B1" t="str">
            <v>220 kV SUB-STATION</v>
          </cell>
        </row>
      </sheetData>
      <sheetData sheetId="6264">
        <row r="1">
          <cell r="B1" t="str">
            <v>220 kV SUB-STATION</v>
          </cell>
        </row>
      </sheetData>
      <sheetData sheetId="6265">
        <row r="1">
          <cell r="B1" t="str">
            <v>220 kV SUB-STATION</v>
          </cell>
        </row>
      </sheetData>
      <sheetData sheetId="6266">
        <row r="1">
          <cell r="B1" t="str">
            <v>220 kV SUB-STATION</v>
          </cell>
        </row>
      </sheetData>
      <sheetData sheetId="6267">
        <row r="1">
          <cell r="B1" t="str">
            <v>220 kV SUB-STATION</v>
          </cell>
        </row>
      </sheetData>
      <sheetData sheetId="6268">
        <row r="1">
          <cell r="B1" t="str">
            <v>220 kV SUB-STATION</v>
          </cell>
        </row>
      </sheetData>
      <sheetData sheetId="6269">
        <row r="1">
          <cell r="B1" t="str">
            <v>220 kV SUB-STATION</v>
          </cell>
        </row>
      </sheetData>
      <sheetData sheetId="6270">
        <row r="1">
          <cell r="B1" t="str">
            <v>220 kV SUB-STATION</v>
          </cell>
        </row>
      </sheetData>
      <sheetData sheetId="6271">
        <row r="1">
          <cell r="B1" t="str">
            <v>220 kV SUB-STATION</v>
          </cell>
        </row>
      </sheetData>
      <sheetData sheetId="6272">
        <row r="1">
          <cell r="B1" t="str">
            <v>220 kV SUB-STATION</v>
          </cell>
        </row>
      </sheetData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>
        <row r="1">
          <cell r="B1" t="str">
            <v>220 kV SUB-STATION</v>
          </cell>
        </row>
      </sheetData>
      <sheetData sheetId="6462">
        <row r="1">
          <cell r="B1" t="str">
            <v>220 kV SUB-STATION</v>
          </cell>
        </row>
      </sheetData>
      <sheetData sheetId="6463">
        <row r="1">
          <cell r="B1" t="str">
            <v>220 kV SUB-STATION</v>
          </cell>
        </row>
      </sheetData>
      <sheetData sheetId="6464">
        <row r="1">
          <cell r="B1" t="str">
            <v>220 kV SUB-STATION</v>
          </cell>
        </row>
      </sheetData>
      <sheetData sheetId="6465">
        <row r="1">
          <cell r="B1" t="str">
            <v>220 kV SUB-STATION</v>
          </cell>
        </row>
      </sheetData>
      <sheetData sheetId="6466">
        <row r="1">
          <cell r="B1" t="str">
            <v>220 kV SUB-STATION</v>
          </cell>
        </row>
      </sheetData>
      <sheetData sheetId="6467">
        <row r="1">
          <cell r="B1" t="str">
            <v>220 kV SUB-STATION</v>
          </cell>
        </row>
      </sheetData>
      <sheetData sheetId="6468">
        <row r="1">
          <cell r="B1" t="str">
            <v>220 kV SUB-STATION</v>
          </cell>
        </row>
      </sheetData>
      <sheetData sheetId="6469">
        <row r="1">
          <cell r="B1" t="str">
            <v>220 kV SUB-STATION</v>
          </cell>
        </row>
      </sheetData>
      <sheetData sheetId="6470">
        <row r="1">
          <cell r="B1" t="str">
            <v>220 kV SUB-STATION</v>
          </cell>
        </row>
      </sheetData>
      <sheetData sheetId="6471">
        <row r="1">
          <cell r="B1" t="str">
            <v>220 kV SUB-STATION</v>
          </cell>
        </row>
      </sheetData>
      <sheetData sheetId="6472">
        <row r="1">
          <cell r="B1" t="str">
            <v>220 kV SUB-STATION</v>
          </cell>
        </row>
      </sheetData>
      <sheetData sheetId="6473">
        <row r="1">
          <cell r="B1" t="str">
            <v>220 kV SUB-STATION</v>
          </cell>
        </row>
      </sheetData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>
        <row r="1">
          <cell r="B1" t="str">
            <v>220 kV SUB-STATION</v>
          </cell>
        </row>
      </sheetData>
      <sheetData sheetId="6477">
        <row r="1">
          <cell r="B1" t="str">
            <v>220 kV SUB-STATION</v>
          </cell>
        </row>
      </sheetData>
      <sheetData sheetId="6478">
        <row r="1">
          <cell r="B1" t="str">
            <v>220 kV SUB-STATION</v>
          </cell>
        </row>
      </sheetData>
      <sheetData sheetId="6479">
        <row r="1">
          <cell r="B1" t="str">
            <v>220 kV SUB-STATION</v>
          </cell>
        </row>
      </sheetData>
      <sheetData sheetId="6480">
        <row r="1">
          <cell r="B1" t="str">
            <v>220 kV SUB-STATION</v>
          </cell>
        </row>
      </sheetData>
      <sheetData sheetId="6481">
        <row r="1">
          <cell r="B1" t="str">
            <v>220 kV SUB-STATION</v>
          </cell>
        </row>
      </sheetData>
      <sheetData sheetId="6482">
        <row r="1">
          <cell r="B1" t="str">
            <v>220 kV SUB-STATION</v>
          </cell>
        </row>
      </sheetData>
      <sheetData sheetId="6483">
        <row r="1">
          <cell r="B1" t="str">
            <v>220 kV SUB-STATION</v>
          </cell>
        </row>
      </sheetData>
      <sheetData sheetId="6484">
        <row r="1">
          <cell r="B1" t="str">
            <v>220 kV SUB-STATION</v>
          </cell>
        </row>
      </sheetData>
      <sheetData sheetId="6485">
        <row r="1">
          <cell r="B1" t="str">
            <v>220 kV SUB-STATION</v>
          </cell>
        </row>
      </sheetData>
      <sheetData sheetId="6486">
        <row r="1">
          <cell r="B1" t="str">
            <v>220 kV SUB-STATION</v>
          </cell>
        </row>
      </sheetData>
      <sheetData sheetId="6487">
        <row r="1">
          <cell r="B1" t="str">
            <v>220 kV SUB-STATION</v>
          </cell>
        </row>
      </sheetData>
      <sheetData sheetId="6488">
        <row r="1">
          <cell r="B1" t="str">
            <v>220 kV SUB-STATION</v>
          </cell>
        </row>
      </sheetData>
      <sheetData sheetId="6489">
        <row r="1">
          <cell r="B1" t="str">
            <v>220 kV SUB-STATION</v>
          </cell>
        </row>
      </sheetData>
      <sheetData sheetId="6490">
        <row r="1">
          <cell r="B1" t="str">
            <v>220 kV SUB-STATION</v>
          </cell>
        </row>
      </sheetData>
      <sheetData sheetId="6491">
        <row r="1">
          <cell r="B1" t="str">
            <v>220 kV SUB-STATION</v>
          </cell>
        </row>
      </sheetData>
      <sheetData sheetId="6492">
        <row r="1">
          <cell r="B1" t="str">
            <v>220 kV SUB-STATION</v>
          </cell>
        </row>
      </sheetData>
      <sheetData sheetId="6493">
        <row r="1">
          <cell r="B1" t="str">
            <v>220 kV SUB-STATION</v>
          </cell>
        </row>
      </sheetData>
      <sheetData sheetId="6494">
        <row r="1">
          <cell r="B1" t="str">
            <v>220 kV SUB-STATION</v>
          </cell>
        </row>
      </sheetData>
      <sheetData sheetId="6495">
        <row r="1">
          <cell r="B1" t="str">
            <v>220 kV SUB-STATION</v>
          </cell>
        </row>
      </sheetData>
      <sheetData sheetId="6496">
        <row r="1">
          <cell r="B1" t="str">
            <v>220 kV SUB-STATION</v>
          </cell>
        </row>
      </sheetData>
      <sheetData sheetId="6497">
        <row r="1">
          <cell r="B1" t="str">
            <v>220 kV SUB-STATION</v>
          </cell>
        </row>
      </sheetData>
      <sheetData sheetId="6498">
        <row r="1">
          <cell r="B1" t="str">
            <v>220 kV SUB-STATION</v>
          </cell>
        </row>
      </sheetData>
      <sheetData sheetId="6499">
        <row r="1">
          <cell r="B1" t="str">
            <v>220 kV SUB-STATION</v>
          </cell>
        </row>
      </sheetData>
      <sheetData sheetId="6500">
        <row r="1">
          <cell r="B1" t="str">
            <v>220 kV SUB-STATION</v>
          </cell>
        </row>
      </sheetData>
      <sheetData sheetId="6501">
        <row r="1">
          <cell r="B1" t="str">
            <v>220 kV SUB-STATION</v>
          </cell>
        </row>
      </sheetData>
      <sheetData sheetId="6502">
        <row r="1">
          <cell r="B1" t="str">
            <v>220 kV SUB-STATION</v>
          </cell>
        </row>
      </sheetData>
      <sheetData sheetId="6503">
        <row r="1">
          <cell r="B1" t="str">
            <v>220 kV SUB-STATION</v>
          </cell>
        </row>
      </sheetData>
      <sheetData sheetId="6504">
        <row r="1">
          <cell r="B1" t="str">
            <v>220 kV SUB-STATION</v>
          </cell>
        </row>
      </sheetData>
      <sheetData sheetId="6505">
        <row r="1">
          <cell r="B1" t="str">
            <v>220 kV SUB-STATION</v>
          </cell>
        </row>
      </sheetData>
      <sheetData sheetId="6506">
        <row r="1">
          <cell r="B1" t="str">
            <v>220 kV SUB-STATION</v>
          </cell>
        </row>
      </sheetData>
      <sheetData sheetId="6507">
        <row r="1">
          <cell r="B1" t="str">
            <v>220 kV SUB-STATION</v>
          </cell>
        </row>
      </sheetData>
      <sheetData sheetId="6508">
        <row r="1">
          <cell r="B1" t="str">
            <v>220 kV SUB-STATION</v>
          </cell>
        </row>
      </sheetData>
      <sheetData sheetId="6509">
        <row r="1">
          <cell r="B1" t="str">
            <v>220 kV SUB-STATION</v>
          </cell>
        </row>
      </sheetData>
      <sheetData sheetId="6510">
        <row r="1">
          <cell r="B1" t="str">
            <v>220 kV SUB-STATION</v>
          </cell>
        </row>
      </sheetData>
      <sheetData sheetId="6511">
        <row r="1">
          <cell r="B1" t="str">
            <v>220 kV SUB-STATION</v>
          </cell>
        </row>
      </sheetData>
      <sheetData sheetId="6512">
        <row r="1">
          <cell r="B1" t="str">
            <v>220 kV SUB-STATION</v>
          </cell>
        </row>
      </sheetData>
      <sheetData sheetId="6513">
        <row r="1">
          <cell r="B1" t="str">
            <v>220 kV SUB-STATION</v>
          </cell>
        </row>
      </sheetData>
      <sheetData sheetId="6514">
        <row r="1">
          <cell r="B1" t="str">
            <v>220 kV SUB-STATION</v>
          </cell>
        </row>
      </sheetData>
      <sheetData sheetId="6515">
        <row r="1">
          <cell r="B1" t="str">
            <v>220 kV SUB-STATION</v>
          </cell>
        </row>
      </sheetData>
      <sheetData sheetId="6516">
        <row r="1">
          <cell r="B1" t="str">
            <v>220 kV SUB-STATION</v>
          </cell>
        </row>
      </sheetData>
      <sheetData sheetId="6517">
        <row r="1">
          <cell r="B1" t="str">
            <v>220 kV SUB-STATION</v>
          </cell>
        </row>
      </sheetData>
      <sheetData sheetId="6518">
        <row r="1">
          <cell r="B1" t="str">
            <v>220 kV SUB-STATION</v>
          </cell>
        </row>
      </sheetData>
      <sheetData sheetId="6519">
        <row r="1">
          <cell r="B1" t="str">
            <v>220 kV SUB-STATION</v>
          </cell>
        </row>
      </sheetData>
      <sheetData sheetId="6520">
        <row r="1">
          <cell r="B1" t="str">
            <v>220 kV SUB-STATION</v>
          </cell>
        </row>
      </sheetData>
      <sheetData sheetId="6521">
        <row r="1">
          <cell r="B1" t="str">
            <v>220 kV SUB-STATION</v>
          </cell>
        </row>
      </sheetData>
      <sheetData sheetId="6522">
        <row r="1">
          <cell r="B1" t="str">
            <v>220 kV SUB-STATION</v>
          </cell>
        </row>
      </sheetData>
      <sheetData sheetId="6523">
        <row r="1">
          <cell r="B1" t="str">
            <v>220 kV SUB-STATION</v>
          </cell>
        </row>
      </sheetData>
      <sheetData sheetId="6524">
        <row r="1">
          <cell r="B1" t="str">
            <v>220 kV SUB-STATION</v>
          </cell>
        </row>
      </sheetData>
      <sheetData sheetId="6525">
        <row r="1">
          <cell r="B1" t="str">
            <v>220 kV SUB-STATION</v>
          </cell>
        </row>
      </sheetData>
      <sheetData sheetId="6526">
        <row r="1">
          <cell r="B1" t="str">
            <v>220 kV SUB-STATION</v>
          </cell>
        </row>
      </sheetData>
      <sheetData sheetId="6527">
        <row r="1">
          <cell r="B1" t="str">
            <v>220 kV SUB-STATION</v>
          </cell>
        </row>
      </sheetData>
      <sheetData sheetId="6528">
        <row r="1">
          <cell r="B1" t="str">
            <v>220 kV SUB-STATION</v>
          </cell>
        </row>
      </sheetData>
      <sheetData sheetId="6529">
        <row r="1">
          <cell r="B1" t="str">
            <v>220 kV SUB-STATION</v>
          </cell>
        </row>
      </sheetData>
      <sheetData sheetId="6530">
        <row r="1">
          <cell r="B1" t="str">
            <v>220 kV SUB-STATION</v>
          </cell>
        </row>
      </sheetData>
      <sheetData sheetId="6531">
        <row r="1">
          <cell r="B1" t="str">
            <v>220 kV SUB-STATION</v>
          </cell>
        </row>
      </sheetData>
      <sheetData sheetId="6532">
        <row r="1">
          <cell r="B1" t="str">
            <v>220 kV SUB-STATION</v>
          </cell>
        </row>
      </sheetData>
      <sheetData sheetId="6533">
        <row r="1">
          <cell r="B1" t="str">
            <v>220 kV SUB-STATION</v>
          </cell>
        </row>
      </sheetData>
      <sheetData sheetId="6534">
        <row r="1">
          <cell r="B1" t="str">
            <v>220 kV SUB-STATION</v>
          </cell>
        </row>
      </sheetData>
      <sheetData sheetId="6535">
        <row r="1">
          <cell r="B1" t="str">
            <v>220 kV SUB-STATION</v>
          </cell>
        </row>
      </sheetData>
      <sheetData sheetId="6536">
        <row r="1">
          <cell r="B1" t="str">
            <v>220 kV SUB-STATION</v>
          </cell>
        </row>
      </sheetData>
      <sheetData sheetId="6537">
        <row r="1">
          <cell r="B1" t="str">
            <v>220 kV SUB-STATION</v>
          </cell>
        </row>
      </sheetData>
      <sheetData sheetId="6538">
        <row r="1">
          <cell r="B1" t="str">
            <v>220 kV SUB-STATION</v>
          </cell>
        </row>
      </sheetData>
      <sheetData sheetId="6539">
        <row r="1">
          <cell r="B1" t="str">
            <v>220 kV SUB-STATION</v>
          </cell>
        </row>
      </sheetData>
      <sheetData sheetId="6540">
        <row r="1">
          <cell r="B1" t="str">
            <v>220 kV SUB-STATION</v>
          </cell>
        </row>
      </sheetData>
      <sheetData sheetId="6541">
        <row r="1">
          <cell r="B1" t="str">
            <v>220 kV SUB-STATION</v>
          </cell>
        </row>
      </sheetData>
      <sheetData sheetId="6542">
        <row r="1">
          <cell r="B1" t="str">
            <v>220 kV SUB-STATION</v>
          </cell>
        </row>
      </sheetData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>
        <row r="1">
          <cell r="B1" t="str">
            <v>220 kV SUB-STATION</v>
          </cell>
        </row>
      </sheetData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>
        <row r="1">
          <cell r="B1" t="str">
            <v>220 kV SUB-STATION</v>
          </cell>
        </row>
      </sheetData>
      <sheetData sheetId="6593">
        <row r="1">
          <cell r="B1" t="str">
            <v>220 kV SUB-STATION</v>
          </cell>
        </row>
      </sheetData>
      <sheetData sheetId="6594">
        <row r="1">
          <cell r="B1" t="str">
            <v>220 kV SUB-STATION</v>
          </cell>
        </row>
      </sheetData>
      <sheetData sheetId="6595">
        <row r="1">
          <cell r="B1" t="str">
            <v>220 kV SUB-STATION</v>
          </cell>
        </row>
      </sheetData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>
        <row r="1">
          <cell r="B1" t="str">
            <v>220 kV SUB-STATION</v>
          </cell>
        </row>
      </sheetData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>
        <row r="1">
          <cell r="B1" t="str">
            <v>220 kV SUB-STATION</v>
          </cell>
        </row>
      </sheetData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>
        <row r="1">
          <cell r="B1" t="str">
            <v>220 kV SUB-STATION</v>
          </cell>
        </row>
      </sheetData>
      <sheetData sheetId="6618">
        <row r="1">
          <cell r="B1" t="str">
            <v>220 kV SUB-STATION</v>
          </cell>
        </row>
      </sheetData>
      <sheetData sheetId="6619">
        <row r="1">
          <cell r="B1" t="str">
            <v>220 kV SUB-STATION</v>
          </cell>
        </row>
      </sheetData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>
        <row r="1">
          <cell r="B1" t="str">
            <v>220 kV SUB-STATION</v>
          </cell>
        </row>
      </sheetData>
      <sheetData sheetId="6623">
        <row r="1">
          <cell r="B1" t="str">
            <v>220 kV SUB-STATION</v>
          </cell>
        </row>
      </sheetData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>
        <row r="1">
          <cell r="B1" t="str">
            <v>220 kV SUB-STATION</v>
          </cell>
        </row>
      </sheetData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>
        <row r="1">
          <cell r="B1" t="str">
            <v>220 kV SUB-STATION</v>
          </cell>
        </row>
      </sheetData>
      <sheetData sheetId="6719">
        <row r="1">
          <cell r="B1" t="str">
            <v>220 kV SUB-STATION</v>
          </cell>
        </row>
      </sheetData>
      <sheetData sheetId="6720">
        <row r="1">
          <cell r="B1" t="str">
            <v>220 kV SUB-STATION</v>
          </cell>
        </row>
      </sheetData>
      <sheetData sheetId="6721">
        <row r="1">
          <cell r="B1" t="str">
            <v>220 kV SUB-STATION</v>
          </cell>
        </row>
      </sheetData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>
        <row r="1">
          <cell r="B1" t="str">
            <v>220 kV SUB-STATION</v>
          </cell>
        </row>
      </sheetData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>
        <row r="1">
          <cell r="B1" t="str">
            <v>220 kV SUB-STATION</v>
          </cell>
        </row>
      </sheetData>
      <sheetData sheetId="6753">
        <row r="1">
          <cell r="B1" t="str">
            <v>220 kV SUB-STATION</v>
          </cell>
        </row>
      </sheetData>
      <sheetData sheetId="6754">
        <row r="1">
          <cell r="B1" t="str">
            <v>220 kV SUB-STATION</v>
          </cell>
        </row>
      </sheetData>
      <sheetData sheetId="6755">
        <row r="1">
          <cell r="B1" t="str">
            <v>220 kV SUB-STATION</v>
          </cell>
        </row>
      </sheetData>
      <sheetData sheetId="6756">
        <row r="1">
          <cell r="B1" t="str">
            <v>220 kV SUB-STATION</v>
          </cell>
        </row>
      </sheetData>
      <sheetData sheetId="6757">
        <row r="1">
          <cell r="B1" t="str">
            <v>220 kV SUB-STATION</v>
          </cell>
        </row>
      </sheetData>
      <sheetData sheetId="6758">
        <row r="1">
          <cell r="B1" t="str">
            <v>220 kV SUB-STATION</v>
          </cell>
        </row>
      </sheetData>
      <sheetData sheetId="6759">
        <row r="1">
          <cell r="B1" t="str">
            <v>220 kV SUB-STATION</v>
          </cell>
        </row>
      </sheetData>
      <sheetData sheetId="6760">
        <row r="1">
          <cell r="B1" t="str">
            <v>220 kV SUB-STATION</v>
          </cell>
        </row>
      </sheetData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>
        <row r="1">
          <cell r="B1" t="str">
            <v>220 kV SUB-STATION</v>
          </cell>
        </row>
      </sheetData>
      <sheetData sheetId="6773">
        <row r="1">
          <cell r="B1" t="str">
            <v>220 kV SUB-STATION</v>
          </cell>
        </row>
      </sheetData>
      <sheetData sheetId="6774">
        <row r="1">
          <cell r="B1" t="str">
            <v>220 kV SUB-STATION</v>
          </cell>
        </row>
      </sheetData>
      <sheetData sheetId="6775">
        <row r="1">
          <cell r="B1" t="str">
            <v>220 kV SUB-STATION</v>
          </cell>
        </row>
      </sheetData>
      <sheetData sheetId="6776">
        <row r="1">
          <cell r="B1" t="str">
            <v>220 kV SUB-STATION</v>
          </cell>
        </row>
      </sheetData>
      <sheetData sheetId="6777">
        <row r="1">
          <cell r="B1" t="str">
            <v>220 kV SUB-STATION</v>
          </cell>
        </row>
      </sheetData>
      <sheetData sheetId="6778">
        <row r="1">
          <cell r="B1" t="str">
            <v>220 kV SUB-STATION</v>
          </cell>
        </row>
      </sheetData>
      <sheetData sheetId="6779">
        <row r="1">
          <cell r="B1" t="str">
            <v>220 kV SUB-STATION</v>
          </cell>
        </row>
      </sheetData>
      <sheetData sheetId="6780">
        <row r="1">
          <cell r="B1" t="str">
            <v>220 kV SUB-STATION</v>
          </cell>
        </row>
      </sheetData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>
        <row r="1">
          <cell r="B1" t="str">
            <v>220 kV SUB-STATION</v>
          </cell>
        </row>
      </sheetData>
      <sheetData sheetId="6784">
        <row r="1">
          <cell r="B1" t="str">
            <v>220 kV SUB-STATION</v>
          </cell>
        </row>
      </sheetData>
      <sheetData sheetId="6785">
        <row r="1">
          <cell r="B1" t="str">
            <v>220 kV SUB-STATION</v>
          </cell>
        </row>
      </sheetData>
      <sheetData sheetId="6786">
        <row r="1">
          <cell r="B1" t="str">
            <v>220 kV SUB-STATION</v>
          </cell>
        </row>
      </sheetData>
      <sheetData sheetId="6787">
        <row r="1">
          <cell r="B1" t="str">
            <v>220 kV SUB-STATION</v>
          </cell>
        </row>
      </sheetData>
      <sheetData sheetId="6788">
        <row r="1">
          <cell r="B1" t="str">
            <v>220 kV SUB-STATION</v>
          </cell>
        </row>
      </sheetData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>
        <row r="1">
          <cell r="B1" t="str">
            <v>220 kV SUB-STATION</v>
          </cell>
        </row>
      </sheetData>
      <sheetData sheetId="6792">
        <row r="1">
          <cell r="B1" t="str">
            <v>220 kV SUB-STATION</v>
          </cell>
        </row>
      </sheetData>
      <sheetData sheetId="6793">
        <row r="1">
          <cell r="B1" t="str">
            <v>220 kV SUB-STATION</v>
          </cell>
        </row>
      </sheetData>
      <sheetData sheetId="6794">
        <row r="1">
          <cell r="B1" t="str">
            <v>220 kV SUB-STATION</v>
          </cell>
        </row>
      </sheetData>
      <sheetData sheetId="6795">
        <row r="1">
          <cell r="B1" t="str">
            <v>220 kV SUB-STATION</v>
          </cell>
        </row>
      </sheetData>
      <sheetData sheetId="6796">
        <row r="1">
          <cell r="B1" t="str">
            <v>220 kV SUB-STATION</v>
          </cell>
        </row>
      </sheetData>
      <sheetData sheetId="6797">
        <row r="1">
          <cell r="B1" t="str">
            <v>220 kV SUB-STATION</v>
          </cell>
        </row>
      </sheetData>
      <sheetData sheetId="6798">
        <row r="1">
          <cell r="B1" t="str">
            <v>220 kV SUB-STATION</v>
          </cell>
        </row>
      </sheetData>
      <sheetData sheetId="6799">
        <row r="1">
          <cell r="B1" t="str">
            <v>220 kV SUB-STATION</v>
          </cell>
        </row>
      </sheetData>
      <sheetData sheetId="6800">
        <row r="1">
          <cell r="B1" t="str">
            <v>220 kV SUB-STATION</v>
          </cell>
        </row>
      </sheetData>
      <sheetData sheetId="6801">
        <row r="1">
          <cell r="B1" t="str">
            <v>220 kV SUB-STATION</v>
          </cell>
        </row>
      </sheetData>
      <sheetData sheetId="6802">
        <row r="1">
          <cell r="B1" t="str">
            <v>220 kV SUB-STATION</v>
          </cell>
        </row>
      </sheetData>
      <sheetData sheetId="6803">
        <row r="1">
          <cell r="B1" t="str">
            <v>220 kV SUB-STATION</v>
          </cell>
        </row>
      </sheetData>
      <sheetData sheetId="6804">
        <row r="1">
          <cell r="B1" t="str">
            <v>220 kV SUB-STATION</v>
          </cell>
        </row>
      </sheetData>
      <sheetData sheetId="6805">
        <row r="1">
          <cell r="B1" t="str">
            <v>220 kV SUB-STATION</v>
          </cell>
        </row>
      </sheetData>
      <sheetData sheetId="6806">
        <row r="1">
          <cell r="B1" t="str">
            <v>220 kV SUB-STATION</v>
          </cell>
        </row>
      </sheetData>
      <sheetData sheetId="6807">
        <row r="1">
          <cell r="B1" t="str">
            <v>220 kV SUB-STATION</v>
          </cell>
        </row>
      </sheetData>
      <sheetData sheetId="6808">
        <row r="1">
          <cell r="B1" t="str">
            <v>220 kV SUB-STATION</v>
          </cell>
        </row>
      </sheetData>
      <sheetData sheetId="6809">
        <row r="1">
          <cell r="B1" t="str">
            <v>220 kV SUB-STATION</v>
          </cell>
        </row>
      </sheetData>
      <sheetData sheetId="6810">
        <row r="1">
          <cell r="B1" t="str">
            <v>220 kV SUB-STATION</v>
          </cell>
        </row>
      </sheetData>
      <sheetData sheetId="6811">
        <row r="1">
          <cell r="B1" t="str">
            <v>220 kV SUB-STATION</v>
          </cell>
        </row>
      </sheetData>
      <sheetData sheetId="6812">
        <row r="1">
          <cell r="B1" t="str">
            <v>220 kV SUB-STATION</v>
          </cell>
        </row>
      </sheetData>
      <sheetData sheetId="6813">
        <row r="1">
          <cell r="B1" t="str">
            <v>220 kV SUB-STATION</v>
          </cell>
        </row>
      </sheetData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>
        <row r="1">
          <cell r="B1" t="str">
            <v>220 kV SUB-STATION</v>
          </cell>
        </row>
      </sheetData>
      <sheetData sheetId="6818">
        <row r="1">
          <cell r="B1" t="str">
            <v>220 kV SUB-STATION</v>
          </cell>
        </row>
      </sheetData>
      <sheetData sheetId="6819">
        <row r="1">
          <cell r="B1" t="str">
            <v>220 kV SUB-STATION</v>
          </cell>
        </row>
      </sheetData>
      <sheetData sheetId="6820">
        <row r="1">
          <cell r="B1" t="str">
            <v>220 kV SUB-STATION</v>
          </cell>
        </row>
      </sheetData>
      <sheetData sheetId="6821">
        <row r="1">
          <cell r="B1" t="str">
            <v>220 kV SUB-STATION</v>
          </cell>
        </row>
      </sheetData>
      <sheetData sheetId="6822">
        <row r="1">
          <cell r="B1" t="str">
            <v>220 kV SUB-STATION</v>
          </cell>
        </row>
      </sheetData>
      <sheetData sheetId="6823">
        <row r="1">
          <cell r="B1" t="str">
            <v>220 kV SUB-STATION</v>
          </cell>
        </row>
      </sheetData>
      <sheetData sheetId="6824">
        <row r="1">
          <cell r="B1" t="str">
            <v>220 kV SUB-STATION</v>
          </cell>
        </row>
      </sheetData>
      <sheetData sheetId="6825">
        <row r="1">
          <cell r="B1" t="str">
            <v>220 kV SUB-STATION</v>
          </cell>
        </row>
      </sheetData>
      <sheetData sheetId="6826">
        <row r="1">
          <cell r="B1" t="str">
            <v>220 kV SUB-STATION</v>
          </cell>
        </row>
      </sheetData>
      <sheetData sheetId="6827">
        <row r="1">
          <cell r="B1" t="str">
            <v>220 kV SUB-STATION</v>
          </cell>
        </row>
      </sheetData>
      <sheetData sheetId="6828">
        <row r="1">
          <cell r="B1" t="str">
            <v>220 kV SUB-STATION</v>
          </cell>
        </row>
      </sheetData>
      <sheetData sheetId="6829">
        <row r="1">
          <cell r="B1" t="str">
            <v>220 kV SUB-STATION</v>
          </cell>
        </row>
      </sheetData>
      <sheetData sheetId="6830">
        <row r="1">
          <cell r="B1" t="str">
            <v>220 kV SUB-STATION</v>
          </cell>
        </row>
      </sheetData>
      <sheetData sheetId="6831">
        <row r="1">
          <cell r="B1" t="str">
            <v>220 kV SUB-STATION</v>
          </cell>
        </row>
      </sheetData>
      <sheetData sheetId="6832">
        <row r="1">
          <cell r="B1" t="str">
            <v>220 kV SUB-STATION</v>
          </cell>
        </row>
      </sheetData>
      <sheetData sheetId="6833">
        <row r="1">
          <cell r="B1" t="str">
            <v>220 kV SUB-STATION</v>
          </cell>
        </row>
      </sheetData>
      <sheetData sheetId="6834">
        <row r="1">
          <cell r="B1" t="str">
            <v>220 kV SUB-STATION</v>
          </cell>
        </row>
      </sheetData>
      <sheetData sheetId="6835">
        <row r="1">
          <cell r="B1" t="str">
            <v>220 kV SUB-STATION</v>
          </cell>
        </row>
      </sheetData>
      <sheetData sheetId="6836">
        <row r="1">
          <cell r="B1" t="str">
            <v>220 kV SUB-STATION</v>
          </cell>
        </row>
      </sheetData>
      <sheetData sheetId="6837">
        <row r="1">
          <cell r="B1" t="str">
            <v>220 kV SUB-STATION</v>
          </cell>
        </row>
      </sheetData>
      <sheetData sheetId="6838">
        <row r="1">
          <cell r="B1" t="str">
            <v>220 kV SUB-STATION</v>
          </cell>
        </row>
      </sheetData>
      <sheetData sheetId="6839">
        <row r="1">
          <cell r="B1" t="str">
            <v>220 kV SUB-STATION</v>
          </cell>
        </row>
      </sheetData>
      <sheetData sheetId="6840">
        <row r="1">
          <cell r="B1" t="str">
            <v>220 kV SUB-STATION</v>
          </cell>
        </row>
      </sheetData>
      <sheetData sheetId="6841">
        <row r="1">
          <cell r="B1" t="str">
            <v>220 kV SUB-STATION</v>
          </cell>
        </row>
      </sheetData>
      <sheetData sheetId="6842">
        <row r="1">
          <cell r="B1" t="str">
            <v>220 kV SUB-STATION</v>
          </cell>
        </row>
      </sheetData>
      <sheetData sheetId="6843">
        <row r="1">
          <cell r="B1" t="str">
            <v>220 kV SUB-STATION</v>
          </cell>
        </row>
      </sheetData>
      <sheetData sheetId="6844">
        <row r="1">
          <cell r="B1" t="str">
            <v>220 kV SUB-STATION</v>
          </cell>
        </row>
      </sheetData>
      <sheetData sheetId="6845">
        <row r="1">
          <cell r="B1" t="str">
            <v>220 kV SUB-STATION</v>
          </cell>
        </row>
      </sheetData>
      <sheetData sheetId="6846">
        <row r="1">
          <cell r="B1" t="str">
            <v>220 kV SUB-STATION</v>
          </cell>
        </row>
      </sheetData>
      <sheetData sheetId="6847">
        <row r="1">
          <cell r="B1" t="str">
            <v>220 kV SUB-STATION</v>
          </cell>
        </row>
      </sheetData>
      <sheetData sheetId="6848">
        <row r="1">
          <cell r="B1" t="str">
            <v>220 kV SUB-STATION</v>
          </cell>
        </row>
      </sheetData>
      <sheetData sheetId="6849">
        <row r="1">
          <cell r="B1" t="str">
            <v>220 kV SUB-STATION</v>
          </cell>
        </row>
      </sheetData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>
        <row r="1">
          <cell r="B1" t="str">
            <v>220 kV SUB-STATION</v>
          </cell>
        </row>
      </sheetData>
      <sheetData sheetId="6854">
        <row r="1">
          <cell r="B1" t="str">
            <v>220 kV SUB-STATION</v>
          </cell>
        </row>
      </sheetData>
      <sheetData sheetId="6855">
        <row r="1">
          <cell r="B1" t="str">
            <v>220 kV SUB-STATION</v>
          </cell>
        </row>
      </sheetData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>
        <row r="1">
          <cell r="B1" t="str">
            <v>220 kV SUB-STATION</v>
          </cell>
        </row>
      </sheetData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>
        <row r="1">
          <cell r="B1" t="str">
            <v>220 kV SUB-STATION</v>
          </cell>
        </row>
      </sheetData>
      <sheetData sheetId="6867">
        <row r="1">
          <cell r="B1" t="str">
            <v>220 kV SUB-STATION</v>
          </cell>
        </row>
      </sheetData>
      <sheetData sheetId="6868">
        <row r="1">
          <cell r="B1" t="str">
            <v>220 kV SUB-STATION</v>
          </cell>
        </row>
      </sheetData>
      <sheetData sheetId="6869">
        <row r="1">
          <cell r="B1" t="str">
            <v>220 kV SUB-STATION</v>
          </cell>
        </row>
      </sheetData>
      <sheetData sheetId="6870">
        <row r="1">
          <cell r="B1" t="str">
            <v>220 kV SUB-STATION</v>
          </cell>
        </row>
      </sheetData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>
        <row r="1">
          <cell r="B1" t="str">
            <v>220 kV SUB-STATION</v>
          </cell>
        </row>
      </sheetData>
      <sheetData sheetId="6880">
        <row r="1">
          <cell r="B1" t="str">
            <v>220 kV SUB-STATION</v>
          </cell>
        </row>
      </sheetData>
      <sheetData sheetId="6881">
        <row r="1">
          <cell r="B1" t="str">
            <v>220 kV SUB-STATION</v>
          </cell>
        </row>
      </sheetData>
      <sheetData sheetId="6882">
        <row r="1">
          <cell r="B1" t="str">
            <v>220 kV SUB-STATION</v>
          </cell>
        </row>
      </sheetData>
      <sheetData sheetId="6883">
        <row r="1">
          <cell r="B1" t="str">
            <v>220 kV SUB-STATION</v>
          </cell>
        </row>
      </sheetData>
      <sheetData sheetId="6884">
        <row r="1">
          <cell r="B1" t="str">
            <v>220 kV SUB-STATION</v>
          </cell>
        </row>
      </sheetData>
      <sheetData sheetId="6885">
        <row r="1">
          <cell r="B1" t="str">
            <v>220 kV SUB-STATION</v>
          </cell>
        </row>
      </sheetData>
      <sheetData sheetId="6886">
        <row r="1">
          <cell r="B1" t="str">
            <v>220 kV SUB-STATION</v>
          </cell>
        </row>
      </sheetData>
      <sheetData sheetId="6887">
        <row r="1">
          <cell r="B1" t="str">
            <v>220 kV SUB-STATION</v>
          </cell>
        </row>
      </sheetData>
      <sheetData sheetId="6888">
        <row r="1">
          <cell r="B1" t="str">
            <v>220 kV SUB-STATION</v>
          </cell>
        </row>
      </sheetData>
      <sheetData sheetId="6889">
        <row r="1">
          <cell r="B1" t="str">
            <v>220 kV SUB-STATION</v>
          </cell>
        </row>
      </sheetData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>
        <row r="1">
          <cell r="B1" t="str">
            <v>220 kV SUB-STATION</v>
          </cell>
        </row>
      </sheetData>
      <sheetData sheetId="6893">
        <row r="1">
          <cell r="B1" t="str">
            <v>220 kV SUB-STATION</v>
          </cell>
        </row>
      </sheetData>
      <sheetData sheetId="6894">
        <row r="1">
          <cell r="B1" t="str">
            <v>220 kV SUB-STATION</v>
          </cell>
        </row>
      </sheetData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>
        <row r="1">
          <cell r="B1" t="str">
            <v>220 kV SUB-STATION</v>
          </cell>
        </row>
      </sheetData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>
        <row r="1">
          <cell r="B1" t="str">
            <v>220 kV SUB-STATION</v>
          </cell>
        </row>
      </sheetData>
      <sheetData sheetId="6909">
        <row r="1">
          <cell r="B1" t="str">
            <v>220 kV SUB-STATION</v>
          </cell>
        </row>
      </sheetData>
      <sheetData sheetId="6910">
        <row r="1">
          <cell r="B1" t="str">
            <v>220 kV SUB-STATION</v>
          </cell>
        </row>
      </sheetData>
      <sheetData sheetId="6911">
        <row r="1">
          <cell r="B1" t="str">
            <v>220 kV SUB-STATION</v>
          </cell>
        </row>
      </sheetData>
      <sheetData sheetId="6912">
        <row r="1">
          <cell r="B1" t="str">
            <v>220 kV SUB-STATION</v>
          </cell>
        </row>
      </sheetData>
      <sheetData sheetId="6913">
        <row r="1">
          <cell r="B1" t="str">
            <v>220 kV SUB-STATION</v>
          </cell>
        </row>
      </sheetData>
      <sheetData sheetId="6914">
        <row r="1">
          <cell r="B1" t="str">
            <v>220 kV SUB-STATION</v>
          </cell>
        </row>
      </sheetData>
      <sheetData sheetId="6915">
        <row r="1">
          <cell r="B1" t="str">
            <v>220 kV SUB-STATION</v>
          </cell>
        </row>
      </sheetData>
      <sheetData sheetId="6916">
        <row r="1">
          <cell r="B1" t="str">
            <v>220 kV SUB-STATION</v>
          </cell>
        </row>
      </sheetData>
      <sheetData sheetId="6917">
        <row r="1">
          <cell r="B1" t="str">
            <v>220 kV SUB-STATION</v>
          </cell>
        </row>
      </sheetData>
      <sheetData sheetId="6918">
        <row r="1">
          <cell r="B1" t="str">
            <v>220 kV SUB-STATION</v>
          </cell>
        </row>
      </sheetData>
      <sheetData sheetId="6919">
        <row r="1">
          <cell r="B1" t="str">
            <v>220 kV SUB-STATION</v>
          </cell>
        </row>
      </sheetData>
      <sheetData sheetId="6920">
        <row r="1">
          <cell r="B1" t="str">
            <v>220 kV SUB-STATION</v>
          </cell>
        </row>
      </sheetData>
      <sheetData sheetId="6921">
        <row r="1">
          <cell r="B1" t="str">
            <v>220 kV SUB-STATION</v>
          </cell>
        </row>
      </sheetData>
      <sheetData sheetId="6922">
        <row r="1">
          <cell r="B1" t="str">
            <v>220 kV SUB-STATION</v>
          </cell>
        </row>
      </sheetData>
      <sheetData sheetId="6923">
        <row r="1">
          <cell r="B1" t="str">
            <v>220 kV SUB-STATION</v>
          </cell>
        </row>
      </sheetData>
      <sheetData sheetId="6924">
        <row r="1">
          <cell r="B1" t="str">
            <v>220 kV SUB-STATION</v>
          </cell>
        </row>
      </sheetData>
      <sheetData sheetId="6925">
        <row r="1">
          <cell r="B1" t="str">
            <v>220 kV SUB-STATION</v>
          </cell>
        </row>
      </sheetData>
      <sheetData sheetId="6926">
        <row r="1">
          <cell r="B1" t="str">
            <v>220 kV SUB-STATION</v>
          </cell>
        </row>
      </sheetData>
      <sheetData sheetId="6927">
        <row r="1">
          <cell r="B1" t="str">
            <v>220 kV SUB-STATION</v>
          </cell>
        </row>
      </sheetData>
      <sheetData sheetId="6928">
        <row r="1">
          <cell r="B1" t="str">
            <v>220 kV SUB-STATION</v>
          </cell>
        </row>
      </sheetData>
      <sheetData sheetId="6929">
        <row r="1">
          <cell r="B1" t="str">
            <v>220 kV SUB-STATION</v>
          </cell>
        </row>
      </sheetData>
      <sheetData sheetId="6930">
        <row r="1">
          <cell r="B1" t="str">
            <v>220 kV SUB-STATION</v>
          </cell>
        </row>
      </sheetData>
      <sheetData sheetId="6931">
        <row r="1">
          <cell r="B1" t="str">
            <v>220 kV SUB-STATION</v>
          </cell>
        </row>
      </sheetData>
      <sheetData sheetId="6932">
        <row r="1">
          <cell r="B1" t="str">
            <v>220 kV SUB-STATION</v>
          </cell>
        </row>
      </sheetData>
      <sheetData sheetId="6933">
        <row r="1">
          <cell r="B1" t="str">
            <v>220 kV SUB-STATION</v>
          </cell>
        </row>
      </sheetData>
      <sheetData sheetId="6934">
        <row r="1">
          <cell r="B1" t="str">
            <v>220 kV SUB-STATION</v>
          </cell>
        </row>
      </sheetData>
      <sheetData sheetId="6935">
        <row r="1">
          <cell r="B1" t="str">
            <v>220 kV SUB-STATION</v>
          </cell>
        </row>
      </sheetData>
      <sheetData sheetId="6936">
        <row r="1">
          <cell r="B1" t="str">
            <v>220 kV SUB-STATION</v>
          </cell>
        </row>
      </sheetData>
      <sheetData sheetId="6937">
        <row r="1">
          <cell r="B1" t="str">
            <v>220 kV SUB-STATION</v>
          </cell>
        </row>
      </sheetData>
      <sheetData sheetId="6938">
        <row r="1">
          <cell r="B1" t="str">
            <v>220 kV SUB-STATION</v>
          </cell>
        </row>
      </sheetData>
      <sheetData sheetId="6939">
        <row r="1">
          <cell r="B1" t="str">
            <v>220 kV SUB-STATION</v>
          </cell>
        </row>
      </sheetData>
      <sheetData sheetId="6940">
        <row r="1">
          <cell r="B1" t="str">
            <v>220 kV SUB-STATION</v>
          </cell>
        </row>
      </sheetData>
      <sheetData sheetId="6941">
        <row r="1">
          <cell r="B1" t="str">
            <v>220 kV SUB-STATION</v>
          </cell>
        </row>
      </sheetData>
      <sheetData sheetId="6942">
        <row r="1">
          <cell r="B1" t="str">
            <v>220 kV SUB-STATION</v>
          </cell>
        </row>
      </sheetData>
      <sheetData sheetId="6943">
        <row r="1">
          <cell r="B1" t="str">
            <v>220 kV SUB-STATION</v>
          </cell>
        </row>
      </sheetData>
      <sheetData sheetId="6944">
        <row r="1">
          <cell r="B1" t="str">
            <v>220 kV SUB-STATION</v>
          </cell>
        </row>
      </sheetData>
      <sheetData sheetId="6945">
        <row r="1">
          <cell r="B1" t="str">
            <v>220 kV SUB-STATION</v>
          </cell>
        </row>
      </sheetData>
      <sheetData sheetId="6946">
        <row r="1">
          <cell r="B1" t="str">
            <v>220 kV SUB-STATION</v>
          </cell>
        </row>
      </sheetData>
      <sheetData sheetId="6947">
        <row r="1">
          <cell r="B1" t="str">
            <v>220 kV SUB-STATION</v>
          </cell>
        </row>
      </sheetData>
      <sheetData sheetId="6948">
        <row r="1">
          <cell r="B1" t="str">
            <v>220 kV SUB-STATION</v>
          </cell>
        </row>
      </sheetData>
      <sheetData sheetId="6949">
        <row r="1">
          <cell r="B1" t="str">
            <v>220 kV SUB-STATION</v>
          </cell>
        </row>
      </sheetData>
      <sheetData sheetId="6950">
        <row r="1">
          <cell r="B1" t="str">
            <v>220 kV SUB-STATION</v>
          </cell>
        </row>
      </sheetData>
      <sheetData sheetId="6951">
        <row r="1">
          <cell r="B1" t="str">
            <v>220 kV SUB-STATION</v>
          </cell>
        </row>
      </sheetData>
      <sheetData sheetId="6952">
        <row r="1">
          <cell r="B1" t="str">
            <v>220 kV SUB-STATION</v>
          </cell>
        </row>
      </sheetData>
      <sheetData sheetId="6953">
        <row r="1">
          <cell r="B1" t="str">
            <v>220 kV SUB-STATION</v>
          </cell>
        </row>
      </sheetData>
      <sheetData sheetId="6954">
        <row r="1">
          <cell r="B1" t="str">
            <v>220 kV SUB-STATION</v>
          </cell>
        </row>
      </sheetData>
      <sheetData sheetId="6955">
        <row r="1">
          <cell r="B1" t="str">
            <v>220 kV SUB-STATION</v>
          </cell>
        </row>
      </sheetData>
      <sheetData sheetId="6956">
        <row r="1">
          <cell r="B1" t="str">
            <v>220 kV SUB-STATION</v>
          </cell>
        </row>
      </sheetData>
      <sheetData sheetId="6957">
        <row r="1">
          <cell r="B1" t="str">
            <v>220 kV SUB-STATION</v>
          </cell>
        </row>
      </sheetData>
      <sheetData sheetId="6958">
        <row r="1">
          <cell r="B1" t="str">
            <v>220 kV SUB-STATION</v>
          </cell>
        </row>
      </sheetData>
      <sheetData sheetId="6959">
        <row r="1">
          <cell r="B1" t="str">
            <v>220 kV SUB-STATION</v>
          </cell>
        </row>
      </sheetData>
      <sheetData sheetId="6960">
        <row r="1">
          <cell r="B1" t="str">
            <v>220 kV SUB-STATION</v>
          </cell>
        </row>
      </sheetData>
      <sheetData sheetId="6961">
        <row r="1">
          <cell r="B1" t="str">
            <v>220 kV SUB-STATION</v>
          </cell>
        </row>
      </sheetData>
      <sheetData sheetId="6962">
        <row r="1">
          <cell r="B1" t="str">
            <v>220 kV SUB-STATION</v>
          </cell>
        </row>
      </sheetData>
      <sheetData sheetId="6963">
        <row r="1">
          <cell r="B1" t="str">
            <v>220 kV SUB-STATION</v>
          </cell>
        </row>
      </sheetData>
      <sheetData sheetId="6964">
        <row r="1">
          <cell r="B1" t="str">
            <v>220 kV SUB-STATION</v>
          </cell>
        </row>
      </sheetData>
      <sheetData sheetId="6965">
        <row r="1">
          <cell r="B1" t="str">
            <v>220 kV SUB-STATION</v>
          </cell>
        </row>
      </sheetData>
      <sheetData sheetId="6966">
        <row r="1">
          <cell r="B1" t="str">
            <v>220 kV SUB-STATION</v>
          </cell>
        </row>
      </sheetData>
      <sheetData sheetId="6967">
        <row r="1">
          <cell r="B1" t="str">
            <v>220 kV SUB-STATION</v>
          </cell>
        </row>
      </sheetData>
      <sheetData sheetId="6968">
        <row r="1">
          <cell r="B1" t="str">
            <v>220 kV SUB-STATION</v>
          </cell>
        </row>
      </sheetData>
      <sheetData sheetId="6969">
        <row r="1">
          <cell r="B1" t="str">
            <v>220 kV SUB-STATION</v>
          </cell>
        </row>
      </sheetData>
      <sheetData sheetId="6970">
        <row r="1">
          <cell r="B1" t="str">
            <v>220 kV SUB-STATION</v>
          </cell>
        </row>
      </sheetData>
      <sheetData sheetId="6971">
        <row r="1">
          <cell r="B1" t="str">
            <v>220 kV SUB-STATION</v>
          </cell>
        </row>
      </sheetData>
      <sheetData sheetId="6972">
        <row r="1">
          <cell r="B1" t="str">
            <v>220 kV SUB-STATION</v>
          </cell>
        </row>
      </sheetData>
      <sheetData sheetId="6973">
        <row r="1">
          <cell r="B1" t="str">
            <v>220 kV SUB-STATION</v>
          </cell>
        </row>
      </sheetData>
      <sheetData sheetId="6974">
        <row r="1">
          <cell r="B1" t="str">
            <v>220 kV SUB-STATION</v>
          </cell>
        </row>
      </sheetData>
      <sheetData sheetId="6975">
        <row r="1">
          <cell r="B1" t="str">
            <v>220 kV SUB-STATION</v>
          </cell>
        </row>
      </sheetData>
      <sheetData sheetId="6976">
        <row r="1">
          <cell r="B1" t="str">
            <v>220 kV SUB-STATION</v>
          </cell>
        </row>
      </sheetData>
      <sheetData sheetId="6977">
        <row r="1">
          <cell r="B1" t="str">
            <v>220 kV SUB-STATION</v>
          </cell>
        </row>
      </sheetData>
      <sheetData sheetId="6978">
        <row r="1">
          <cell r="B1" t="str">
            <v>220 kV SUB-STATION</v>
          </cell>
        </row>
      </sheetData>
      <sheetData sheetId="6979">
        <row r="1">
          <cell r="B1" t="str">
            <v>220 kV SUB-STATION</v>
          </cell>
        </row>
      </sheetData>
      <sheetData sheetId="6980">
        <row r="1">
          <cell r="B1" t="str">
            <v>220 kV SUB-STATION</v>
          </cell>
        </row>
      </sheetData>
      <sheetData sheetId="6981">
        <row r="1">
          <cell r="B1" t="str">
            <v>220 kV SUB-STATION</v>
          </cell>
        </row>
      </sheetData>
      <sheetData sheetId="6982">
        <row r="1">
          <cell r="B1" t="str">
            <v>220 kV SUB-STATION</v>
          </cell>
        </row>
      </sheetData>
      <sheetData sheetId="6983">
        <row r="1">
          <cell r="B1" t="str">
            <v>220 kV SUB-STATION</v>
          </cell>
        </row>
      </sheetData>
      <sheetData sheetId="6984">
        <row r="1">
          <cell r="B1" t="str">
            <v>220 kV SUB-STATION</v>
          </cell>
        </row>
      </sheetData>
      <sheetData sheetId="6985">
        <row r="1">
          <cell r="B1" t="str">
            <v>220 kV SUB-STATION</v>
          </cell>
        </row>
      </sheetData>
      <sheetData sheetId="6986">
        <row r="1">
          <cell r="B1" t="str">
            <v>220 kV SUB-STATION</v>
          </cell>
        </row>
      </sheetData>
      <sheetData sheetId="6987">
        <row r="1">
          <cell r="B1" t="str">
            <v>220 kV SUB-STATION</v>
          </cell>
        </row>
      </sheetData>
      <sheetData sheetId="6988">
        <row r="1">
          <cell r="B1" t="str">
            <v>220 kV SUB-STATION</v>
          </cell>
        </row>
      </sheetData>
      <sheetData sheetId="6989">
        <row r="1">
          <cell r="B1" t="str">
            <v>220 kV SUB-STATION</v>
          </cell>
        </row>
      </sheetData>
      <sheetData sheetId="6990">
        <row r="1">
          <cell r="B1" t="str">
            <v>220 kV SUB-STATION</v>
          </cell>
        </row>
      </sheetData>
      <sheetData sheetId="6991">
        <row r="1">
          <cell r="B1" t="str">
            <v>220 kV SUB-STATION</v>
          </cell>
        </row>
      </sheetData>
      <sheetData sheetId="6992">
        <row r="1">
          <cell r="B1" t="str">
            <v>220 kV SUB-STATION</v>
          </cell>
        </row>
      </sheetData>
      <sheetData sheetId="6993">
        <row r="1">
          <cell r="B1" t="str">
            <v>220 kV SUB-STATION</v>
          </cell>
        </row>
      </sheetData>
      <sheetData sheetId="6994">
        <row r="1">
          <cell r="B1" t="str">
            <v>220 kV SUB-STATION</v>
          </cell>
        </row>
      </sheetData>
      <sheetData sheetId="6995">
        <row r="1">
          <cell r="B1" t="str">
            <v>220 kV SUB-STATION</v>
          </cell>
        </row>
      </sheetData>
      <sheetData sheetId="6996">
        <row r="1">
          <cell r="B1" t="str">
            <v>220 kV SUB-STATION</v>
          </cell>
        </row>
      </sheetData>
      <sheetData sheetId="6997">
        <row r="1">
          <cell r="B1" t="str">
            <v>220 kV SUB-STATION</v>
          </cell>
        </row>
      </sheetData>
      <sheetData sheetId="6998">
        <row r="1">
          <cell r="B1" t="str">
            <v>220 kV SUB-STATION</v>
          </cell>
        </row>
      </sheetData>
      <sheetData sheetId="6999">
        <row r="1">
          <cell r="B1" t="str">
            <v>220 kV SUB-STATION</v>
          </cell>
        </row>
      </sheetData>
      <sheetData sheetId="7000">
        <row r="1">
          <cell r="B1" t="str">
            <v>220 kV SUB-STATION</v>
          </cell>
        </row>
      </sheetData>
      <sheetData sheetId="7001">
        <row r="1">
          <cell r="B1" t="str">
            <v>220 kV SUB-STATION</v>
          </cell>
        </row>
      </sheetData>
      <sheetData sheetId="7002">
        <row r="1">
          <cell r="B1" t="str">
            <v>220 kV SUB-STATION</v>
          </cell>
        </row>
      </sheetData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>
        <row r="1">
          <cell r="B1" t="str">
            <v>220 kV SUB-STATION</v>
          </cell>
        </row>
      </sheetData>
      <sheetData sheetId="7006">
        <row r="1">
          <cell r="B1" t="str">
            <v>220 kV SUB-STATION</v>
          </cell>
        </row>
      </sheetData>
      <sheetData sheetId="7007">
        <row r="1">
          <cell r="B1" t="str">
            <v>220 kV SUB-STATION</v>
          </cell>
        </row>
      </sheetData>
      <sheetData sheetId="7008">
        <row r="1">
          <cell r="B1" t="str">
            <v>220 kV SUB-STATION</v>
          </cell>
        </row>
      </sheetData>
      <sheetData sheetId="7009">
        <row r="1">
          <cell r="B1" t="str">
            <v>220 kV SUB-STATION</v>
          </cell>
        </row>
      </sheetData>
      <sheetData sheetId="7010">
        <row r="1">
          <cell r="B1" t="str">
            <v>220 kV SUB-STATION</v>
          </cell>
        </row>
      </sheetData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>
        <row r="1">
          <cell r="B1" t="str">
            <v>220 kV SUB-STATION</v>
          </cell>
        </row>
      </sheetData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>
        <row r="1">
          <cell r="B1" t="str">
            <v>220 kV SUB-STATION</v>
          </cell>
        </row>
      </sheetData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>
        <row r="1">
          <cell r="B1" t="str">
            <v>220 kV SUB-STATION</v>
          </cell>
        </row>
      </sheetData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>
        <row r="1">
          <cell r="B1" t="str">
            <v>220 kV SUB-STATION</v>
          </cell>
        </row>
      </sheetData>
      <sheetData sheetId="7026">
        <row r="1">
          <cell r="B1" t="str">
            <v>220 kV SUB-STATION</v>
          </cell>
        </row>
      </sheetData>
      <sheetData sheetId="7027">
        <row r="1">
          <cell r="B1" t="str">
            <v>220 kV SUB-STATION</v>
          </cell>
        </row>
      </sheetData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>
        <row r="1">
          <cell r="B1" t="str">
            <v>220 kV SUB-STATION</v>
          </cell>
        </row>
      </sheetData>
      <sheetData sheetId="7032">
        <row r="1">
          <cell r="B1" t="str">
            <v>220 kV SUB-STATION</v>
          </cell>
        </row>
      </sheetData>
      <sheetData sheetId="7033">
        <row r="1">
          <cell r="B1" t="str">
            <v>220 kV SUB-STATION</v>
          </cell>
        </row>
      </sheetData>
      <sheetData sheetId="7034">
        <row r="1">
          <cell r="B1" t="str">
            <v>220 kV SUB-STATION</v>
          </cell>
        </row>
      </sheetData>
      <sheetData sheetId="7035">
        <row r="1">
          <cell r="B1" t="str">
            <v>220 kV SUB-STATION</v>
          </cell>
        </row>
      </sheetData>
      <sheetData sheetId="7036">
        <row r="1">
          <cell r="B1" t="str">
            <v>220 kV SUB-STATION</v>
          </cell>
        </row>
      </sheetData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>
        <row r="1">
          <cell r="B1" t="str">
            <v>220 kV SUB-STATION</v>
          </cell>
        </row>
      </sheetData>
      <sheetData sheetId="7044">
        <row r="1">
          <cell r="B1" t="str">
            <v>220 kV SUB-STATION</v>
          </cell>
        </row>
      </sheetData>
      <sheetData sheetId="7045">
        <row r="1">
          <cell r="B1" t="str">
            <v>220 kV SUB-STATION</v>
          </cell>
        </row>
      </sheetData>
      <sheetData sheetId="7046">
        <row r="1">
          <cell r="B1" t="str">
            <v>220 kV SUB-STATION</v>
          </cell>
        </row>
      </sheetData>
      <sheetData sheetId="7047">
        <row r="1">
          <cell r="B1" t="str">
            <v>220 kV SUB-STATION</v>
          </cell>
        </row>
      </sheetData>
      <sheetData sheetId="7048">
        <row r="1">
          <cell r="B1" t="str">
            <v>220 kV SUB-STATION</v>
          </cell>
        </row>
      </sheetData>
      <sheetData sheetId="7049">
        <row r="1">
          <cell r="B1" t="str">
            <v>220 kV SUB-STATION</v>
          </cell>
        </row>
      </sheetData>
      <sheetData sheetId="7050">
        <row r="1">
          <cell r="B1" t="str">
            <v>220 kV SUB-STATION</v>
          </cell>
        </row>
      </sheetData>
      <sheetData sheetId="7051">
        <row r="1">
          <cell r="B1" t="str">
            <v>220 kV SUB-STATION</v>
          </cell>
        </row>
      </sheetData>
      <sheetData sheetId="7052">
        <row r="1">
          <cell r="B1" t="str">
            <v>220 kV SUB-STATION</v>
          </cell>
        </row>
      </sheetData>
      <sheetData sheetId="7053">
        <row r="1">
          <cell r="B1" t="str">
            <v>220 kV SUB-STATION</v>
          </cell>
        </row>
      </sheetData>
      <sheetData sheetId="7054">
        <row r="1">
          <cell r="B1" t="str">
            <v>220 kV SUB-STATION</v>
          </cell>
        </row>
      </sheetData>
      <sheetData sheetId="7055">
        <row r="1">
          <cell r="B1" t="str">
            <v>220 kV SUB-STATION</v>
          </cell>
        </row>
      </sheetData>
      <sheetData sheetId="7056">
        <row r="1">
          <cell r="B1" t="str">
            <v>220 kV SUB-STATION</v>
          </cell>
        </row>
      </sheetData>
      <sheetData sheetId="7057">
        <row r="1">
          <cell r="B1" t="str">
            <v>220 kV SUB-STATION</v>
          </cell>
        </row>
      </sheetData>
      <sheetData sheetId="7058">
        <row r="1">
          <cell r="B1" t="str">
            <v>220 kV SUB-STATION</v>
          </cell>
        </row>
      </sheetData>
      <sheetData sheetId="7059">
        <row r="1">
          <cell r="B1" t="str">
            <v>220 kV SUB-STATION</v>
          </cell>
        </row>
      </sheetData>
      <sheetData sheetId="7060">
        <row r="1">
          <cell r="B1" t="str">
            <v>220 kV SUB-STATION</v>
          </cell>
        </row>
      </sheetData>
      <sheetData sheetId="7061">
        <row r="1">
          <cell r="B1" t="str">
            <v>220 kV SUB-STATION</v>
          </cell>
        </row>
      </sheetData>
      <sheetData sheetId="7062">
        <row r="1">
          <cell r="B1" t="str">
            <v>220 kV SUB-STATION</v>
          </cell>
        </row>
      </sheetData>
      <sheetData sheetId="7063">
        <row r="1">
          <cell r="B1" t="str">
            <v>220 kV SUB-STATION</v>
          </cell>
        </row>
      </sheetData>
      <sheetData sheetId="7064">
        <row r="1">
          <cell r="B1" t="str">
            <v>220 kV SUB-STATION</v>
          </cell>
        </row>
      </sheetData>
      <sheetData sheetId="7065">
        <row r="1">
          <cell r="B1" t="str">
            <v>220 kV SUB-STATION</v>
          </cell>
        </row>
      </sheetData>
      <sheetData sheetId="7066">
        <row r="1">
          <cell r="B1" t="str">
            <v>220 kV SUB-STATION</v>
          </cell>
        </row>
      </sheetData>
      <sheetData sheetId="7067">
        <row r="1">
          <cell r="B1" t="str">
            <v>220 kV SUB-STATION</v>
          </cell>
        </row>
      </sheetData>
      <sheetData sheetId="7068">
        <row r="1">
          <cell r="B1" t="str">
            <v>220 kV SUB-STATION</v>
          </cell>
        </row>
      </sheetData>
      <sheetData sheetId="7069">
        <row r="1">
          <cell r="B1" t="str">
            <v>220 kV SUB-STATION</v>
          </cell>
        </row>
      </sheetData>
      <sheetData sheetId="7070">
        <row r="1">
          <cell r="B1" t="str">
            <v>220 kV SUB-STATION</v>
          </cell>
        </row>
      </sheetData>
      <sheetData sheetId="7071">
        <row r="1">
          <cell r="B1" t="str">
            <v>220 kV SUB-STATION</v>
          </cell>
        </row>
      </sheetData>
      <sheetData sheetId="7072">
        <row r="1">
          <cell r="B1" t="str">
            <v>220 kV SUB-STATION</v>
          </cell>
        </row>
      </sheetData>
      <sheetData sheetId="7073">
        <row r="1">
          <cell r="B1" t="str">
            <v>220 kV SUB-STATION</v>
          </cell>
        </row>
      </sheetData>
      <sheetData sheetId="7074">
        <row r="1">
          <cell r="B1" t="str">
            <v>220 kV SUB-STATION</v>
          </cell>
        </row>
      </sheetData>
      <sheetData sheetId="7075">
        <row r="1">
          <cell r="B1" t="str">
            <v>220 kV SUB-STATION</v>
          </cell>
        </row>
      </sheetData>
      <sheetData sheetId="7076">
        <row r="1">
          <cell r="B1" t="str">
            <v>220 kV SUB-STATION</v>
          </cell>
        </row>
      </sheetData>
      <sheetData sheetId="7077">
        <row r="1">
          <cell r="B1" t="str">
            <v>220 kV SUB-STATION</v>
          </cell>
        </row>
      </sheetData>
      <sheetData sheetId="7078">
        <row r="1">
          <cell r="B1" t="str">
            <v>220 kV SUB-STATION</v>
          </cell>
        </row>
      </sheetData>
      <sheetData sheetId="7079">
        <row r="1">
          <cell r="B1" t="str">
            <v>220 kV SUB-STATION</v>
          </cell>
        </row>
      </sheetData>
      <sheetData sheetId="7080">
        <row r="1">
          <cell r="B1" t="str">
            <v>220 kV SUB-STATION</v>
          </cell>
        </row>
      </sheetData>
      <sheetData sheetId="7081">
        <row r="1">
          <cell r="B1" t="str">
            <v>220 kV SUB-STATION</v>
          </cell>
        </row>
      </sheetData>
      <sheetData sheetId="7082">
        <row r="1">
          <cell r="B1" t="str">
            <v>220 kV SUB-STATION</v>
          </cell>
        </row>
      </sheetData>
      <sheetData sheetId="7083">
        <row r="1">
          <cell r="B1" t="str">
            <v>220 kV SUB-STATION</v>
          </cell>
        </row>
      </sheetData>
      <sheetData sheetId="7084">
        <row r="1">
          <cell r="B1" t="str">
            <v>220 kV SUB-STATION</v>
          </cell>
        </row>
      </sheetData>
      <sheetData sheetId="7085">
        <row r="1">
          <cell r="B1" t="str">
            <v>220 kV SUB-STATION</v>
          </cell>
        </row>
      </sheetData>
      <sheetData sheetId="7086">
        <row r="1">
          <cell r="B1" t="str">
            <v>220 kV SUB-STATION</v>
          </cell>
        </row>
      </sheetData>
      <sheetData sheetId="7087">
        <row r="1">
          <cell r="B1" t="str">
            <v>220 kV SUB-STATION</v>
          </cell>
        </row>
      </sheetData>
      <sheetData sheetId="7088">
        <row r="1">
          <cell r="B1" t="str">
            <v>220 kV SUB-STATION</v>
          </cell>
        </row>
      </sheetData>
      <sheetData sheetId="7089">
        <row r="1">
          <cell r="B1" t="str">
            <v>220 kV SUB-STATION</v>
          </cell>
        </row>
      </sheetData>
      <sheetData sheetId="7090">
        <row r="1">
          <cell r="B1" t="str">
            <v>220 kV SUB-STATION</v>
          </cell>
        </row>
      </sheetData>
      <sheetData sheetId="7091">
        <row r="1">
          <cell r="B1" t="str">
            <v>220 kV SUB-STATION</v>
          </cell>
        </row>
      </sheetData>
      <sheetData sheetId="7092">
        <row r="1">
          <cell r="B1" t="str">
            <v>220 kV SUB-STATION</v>
          </cell>
        </row>
      </sheetData>
      <sheetData sheetId="7093">
        <row r="1">
          <cell r="B1" t="str">
            <v>220 kV SUB-STATION</v>
          </cell>
        </row>
      </sheetData>
      <sheetData sheetId="7094">
        <row r="1">
          <cell r="B1" t="str">
            <v>220 kV SUB-STATION</v>
          </cell>
        </row>
      </sheetData>
      <sheetData sheetId="7095">
        <row r="1">
          <cell r="B1" t="str">
            <v>220 kV SUB-STATION</v>
          </cell>
        </row>
      </sheetData>
      <sheetData sheetId="7096">
        <row r="1">
          <cell r="B1" t="str">
            <v>220 kV SUB-STATION</v>
          </cell>
        </row>
      </sheetData>
      <sheetData sheetId="7097">
        <row r="1">
          <cell r="B1" t="str">
            <v>220 kV SUB-STATION</v>
          </cell>
        </row>
      </sheetData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>
        <row r="1">
          <cell r="B1" t="str">
            <v>220 kV SUB-STATION</v>
          </cell>
        </row>
      </sheetData>
      <sheetData sheetId="7104">
        <row r="1">
          <cell r="B1" t="str">
            <v>220 kV SUB-STATION</v>
          </cell>
        </row>
      </sheetData>
      <sheetData sheetId="7105">
        <row r="1">
          <cell r="B1" t="str">
            <v>220 kV SUB-STATION</v>
          </cell>
        </row>
      </sheetData>
      <sheetData sheetId="7106">
        <row r="1">
          <cell r="B1" t="str">
            <v>220 kV SUB-STATION</v>
          </cell>
        </row>
      </sheetData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>
        <row r="1">
          <cell r="B1" t="str">
            <v>220 kV SUB-STATION</v>
          </cell>
        </row>
      </sheetData>
      <sheetData sheetId="7112">
        <row r="1">
          <cell r="B1" t="str">
            <v>220 kV SUB-STATION</v>
          </cell>
        </row>
      </sheetData>
      <sheetData sheetId="7113">
        <row r="1">
          <cell r="B1" t="str">
            <v>220 kV SUB-STATION</v>
          </cell>
        </row>
      </sheetData>
      <sheetData sheetId="7114">
        <row r="1">
          <cell r="B1" t="str">
            <v>220 kV SUB-STATION</v>
          </cell>
        </row>
      </sheetData>
      <sheetData sheetId="7115">
        <row r="1">
          <cell r="B1" t="str">
            <v>220 kV SUB-STATION</v>
          </cell>
        </row>
      </sheetData>
      <sheetData sheetId="7116">
        <row r="1">
          <cell r="B1" t="str">
            <v>220 kV SUB-STATION</v>
          </cell>
        </row>
      </sheetData>
      <sheetData sheetId="7117">
        <row r="1">
          <cell r="B1" t="str">
            <v>220 kV SUB-STATION</v>
          </cell>
        </row>
      </sheetData>
      <sheetData sheetId="7118">
        <row r="1">
          <cell r="B1" t="str">
            <v>220 kV SUB-STATION</v>
          </cell>
        </row>
      </sheetData>
      <sheetData sheetId="7119">
        <row r="1">
          <cell r="B1" t="str">
            <v>220 kV SUB-STATION</v>
          </cell>
        </row>
      </sheetData>
      <sheetData sheetId="7120">
        <row r="1">
          <cell r="B1" t="str">
            <v>220 kV SUB-STATION</v>
          </cell>
        </row>
      </sheetData>
      <sheetData sheetId="7121">
        <row r="1">
          <cell r="B1" t="str">
            <v>220 kV SUB-STATION</v>
          </cell>
        </row>
      </sheetData>
      <sheetData sheetId="7122">
        <row r="1">
          <cell r="B1" t="str">
            <v>220 kV SUB-STATION</v>
          </cell>
        </row>
      </sheetData>
      <sheetData sheetId="7123">
        <row r="1">
          <cell r="B1" t="str">
            <v>220 kV SUB-STATION</v>
          </cell>
        </row>
      </sheetData>
      <sheetData sheetId="7124">
        <row r="1">
          <cell r="B1" t="str">
            <v>220 kV SUB-STATION</v>
          </cell>
        </row>
      </sheetData>
      <sheetData sheetId="7125">
        <row r="1">
          <cell r="B1" t="str">
            <v>220 kV SUB-STATION</v>
          </cell>
        </row>
      </sheetData>
      <sheetData sheetId="7126">
        <row r="1">
          <cell r="B1" t="str">
            <v>220 kV SUB-STATION</v>
          </cell>
        </row>
      </sheetData>
      <sheetData sheetId="7127">
        <row r="1">
          <cell r="B1" t="str">
            <v>220 kV SUB-STATION</v>
          </cell>
        </row>
      </sheetData>
      <sheetData sheetId="7128">
        <row r="1">
          <cell r="B1" t="str">
            <v>220 kV SUB-STATION</v>
          </cell>
        </row>
      </sheetData>
      <sheetData sheetId="7129">
        <row r="1">
          <cell r="B1" t="str">
            <v>220 kV SUB-STATION</v>
          </cell>
        </row>
      </sheetData>
      <sheetData sheetId="7130">
        <row r="1">
          <cell r="B1" t="str">
            <v>220 kV SUB-STATION</v>
          </cell>
        </row>
      </sheetData>
      <sheetData sheetId="7131">
        <row r="1">
          <cell r="B1" t="str">
            <v>220 kV SUB-STATION</v>
          </cell>
        </row>
      </sheetData>
      <sheetData sheetId="7132">
        <row r="1">
          <cell r="B1" t="str">
            <v>220 kV SUB-STATION</v>
          </cell>
        </row>
      </sheetData>
      <sheetData sheetId="7133">
        <row r="1">
          <cell r="B1" t="str">
            <v>220 kV SUB-STATION</v>
          </cell>
        </row>
      </sheetData>
      <sheetData sheetId="7134">
        <row r="1">
          <cell r="B1" t="str">
            <v>220 kV SUB-STATION</v>
          </cell>
        </row>
      </sheetData>
      <sheetData sheetId="7135">
        <row r="1">
          <cell r="B1" t="str">
            <v>220 kV SUB-STATION</v>
          </cell>
        </row>
      </sheetData>
      <sheetData sheetId="7136">
        <row r="1">
          <cell r="B1" t="str">
            <v>220 kV SUB-STATION</v>
          </cell>
        </row>
      </sheetData>
      <sheetData sheetId="7137">
        <row r="1">
          <cell r="B1" t="str">
            <v>220 kV SUB-STATION</v>
          </cell>
        </row>
      </sheetData>
      <sheetData sheetId="7138">
        <row r="1">
          <cell r="B1" t="str">
            <v>220 kV SUB-STATION</v>
          </cell>
        </row>
      </sheetData>
      <sheetData sheetId="7139">
        <row r="1">
          <cell r="B1" t="str">
            <v>220 kV SUB-STATION</v>
          </cell>
        </row>
      </sheetData>
      <sheetData sheetId="7140">
        <row r="1">
          <cell r="B1" t="str">
            <v>220 kV SUB-STATION</v>
          </cell>
        </row>
      </sheetData>
      <sheetData sheetId="7141">
        <row r="1">
          <cell r="B1" t="str">
            <v>220 kV SUB-STATION</v>
          </cell>
        </row>
      </sheetData>
      <sheetData sheetId="7142">
        <row r="1">
          <cell r="B1" t="str">
            <v>220 kV SUB-STATION</v>
          </cell>
        </row>
      </sheetData>
      <sheetData sheetId="7143">
        <row r="1">
          <cell r="B1" t="str">
            <v>220 kV SUB-STATION</v>
          </cell>
        </row>
      </sheetData>
      <sheetData sheetId="7144">
        <row r="1">
          <cell r="B1" t="str">
            <v>220 kV SUB-STATION</v>
          </cell>
        </row>
      </sheetData>
      <sheetData sheetId="7145">
        <row r="1">
          <cell r="B1" t="str">
            <v>220 kV SUB-STATION</v>
          </cell>
        </row>
      </sheetData>
      <sheetData sheetId="7146">
        <row r="1">
          <cell r="B1" t="str">
            <v>220 kV SUB-STATION</v>
          </cell>
        </row>
      </sheetData>
      <sheetData sheetId="7147">
        <row r="1">
          <cell r="B1" t="str">
            <v>220 kV SUB-STATION</v>
          </cell>
        </row>
      </sheetData>
      <sheetData sheetId="7148">
        <row r="1">
          <cell r="B1" t="str">
            <v>220 kV SUB-STATION</v>
          </cell>
        </row>
      </sheetData>
      <sheetData sheetId="7149">
        <row r="1">
          <cell r="B1" t="str">
            <v>220 kV SUB-STATION</v>
          </cell>
        </row>
      </sheetData>
      <sheetData sheetId="7150">
        <row r="1">
          <cell r="B1" t="str">
            <v>220 kV SUB-STATION</v>
          </cell>
        </row>
      </sheetData>
      <sheetData sheetId="7151">
        <row r="1">
          <cell r="B1" t="str">
            <v>220 kV SUB-STATION</v>
          </cell>
        </row>
      </sheetData>
      <sheetData sheetId="7152">
        <row r="1">
          <cell r="B1" t="str">
            <v>220 kV SUB-STATION</v>
          </cell>
        </row>
      </sheetData>
      <sheetData sheetId="7153">
        <row r="1">
          <cell r="B1" t="str">
            <v>220 kV SUB-STATION</v>
          </cell>
        </row>
      </sheetData>
      <sheetData sheetId="7154">
        <row r="1">
          <cell r="B1" t="str">
            <v>220 kV SUB-STATION</v>
          </cell>
        </row>
      </sheetData>
      <sheetData sheetId="7155">
        <row r="1">
          <cell r="B1" t="str">
            <v>220 kV SUB-STATION</v>
          </cell>
        </row>
      </sheetData>
      <sheetData sheetId="7156">
        <row r="1">
          <cell r="B1" t="str">
            <v>220 kV SUB-STATION</v>
          </cell>
        </row>
      </sheetData>
      <sheetData sheetId="7157">
        <row r="1">
          <cell r="B1" t="str">
            <v>220 kV SUB-STATION</v>
          </cell>
        </row>
      </sheetData>
      <sheetData sheetId="7158">
        <row r="1">
          <cell r="B1" t="str">
            <v>220 kV SUB-STATION</v>
          </cell>
        </row>
      </sheetData>
      <sheetData sheetId="7159">
        <row r="1">
          <cell r="B1" t="str">
            <v>220 kV SUB-STATION</v>
          </cell>
        </row>
      </sheetData>
      <sheetData sheetId="7160">
        <row r="1">
          <cell r="B1" t="str">
            <v>220 kV SUB-STATION</v>
          </cell>
        </row>
      </sheetData>
      <sheetData sheetId="7161">
        <row r="1">
          <cell r="B1" t="str">
            <v>220 kV SUB-STATION</v>
          </cell>
        </row>
      </sheetData>
      <sheetData sheetId="7162">
        <row r="1">
          <cell r="B1" t="str">
            <v>220 kV SUB-STATION</v>
          </cell>
        </row>
      </sheetData>
      <sheetData sheetId="7163">
        <row r="1">
          <cell r="B1" t="str">
            <v>220 kV SUB-STATION</v>
          </cell>
        </row>
      </sheetData>
      <sheetData sheetId="7164">
        <row r="1">
          <cell r="B1" t="str">
            <v>220 kV SUB-STATION</v>
          </cell>
        </row>
      </sheetData>
      <sheetData sheetId="7165">
        <row r="1">
          <cell r="B1" t="str">
            <v>220 kV SUB-STATION</v>
          </cell>
        </row>
      </sheetData>
      <sheetData sheetId="7166">
        <row r="1">
          <cell r="B1" t="str">
            <v>220 kV SUB-STATION</v>
          </cell>
        </row>
      </sheetData>
      <sheetData sheetId="7167">
        <row r="1">
          <cell r="B1" t="str">
            <v>220 kV SUB-STATION</v>
          </cell>
        </row>
      </sheetData>
      <sheetData sheetId="7168">
        <row r="1">
          <cell r="B1" t="str">
            <v>220 kV SUB-STATION</v>
          </cell>
        </row>
      </sheetData>
      <sheetData sheetId="7169">
        <row r="1">
          <cell r="B1" t="str">
            <v>220 kV SUB-STATION</v>
          </cell>
        </row>
      </sheetData>
      <sheetData sheetId="7170">
        <row r="1">
          <cell r="B1" t="str">
            <v>220 kV SUB-STATION</v>
          </cell>
        </row>
      </sheetData>
      <sheetData sheetId="7171">
        <row r="1">
          <cell r="B1" t="str">
            <v>220 kV SUB-STATION</v>
          </cell>
        </row>
      </sheetData>
      <sheetData sheetId="7172">
        <row r="1">
          <cell r="B1" t="str">
            <v>220 kV SUB-STATION</v>
          </cell>
        </row>
      </sheetData>
      <sheetData sheetId="7173">
        <row r="1">
          <cell r="B1" t="str">
            <v>220 kV SUB-STATION</v>
          </cell>
        </row>
      </sheetData>
      <sheetData sheetId="7174">
        <row r="1">
          <cell r="B1" t="str">
            <v>220 kV SUB-STATION</v>
          </cell>
        </row>
      </sheetData>
      <sheetData sheetId="7175">
        <row r="1">
          <cell r="B1" t="str">
            <v>220 kV SUB-STATION</v>
          </cell>
        </row>
      </sheetData>
      <sheetData sheetId="7176">
        <row r="1">
          <cell r="B1" t="str">
            <v>220 kV SUB-STATION</v>
          </cell>
        </row>
      </sheetData>
      <sheetData sheetId="7177">
        <row r="1">
          <cell r="B1" t="str">
            <v>220 kV SUB-STATION</v>
          </cell>
        </row>
      </sheetData>
      <sheetData sheetId="7178">
        <row r="1">
          <cell r="B1" t="str">
            <v>220 kV SUB-STATION</v>
          </cell>
        </row>
      </sheetData>
      <sheetData sheetId="7179">
        <row r="1">
          <cell r="B1" t="str">
            <v>220 kV SUB-STATION</v>
          </cell>
        </row>
      </sheetData>
      <sheetData sheetId="7180">
        <row r="1">
          <cell r="B1" t="str">
            <v>220 kV SUB-STATION</v>
          </cell>
        </row>
      </sheetData>
      <sheetData sheetId="7181">
        <row r="1">
          <cell r="B1" t="str">
            <v>220 kV SUB-STATION</v>
          </cell>
        </row>
      </sheetData>
      <sheetData sheetId="7182">
        <row r="1">
          <cell r="B1" t="str">
            <v>220 kV SUB-STATION</v>
          </cell>
        </row>
      </sheetData>
      <sheetData sheetId="7183">
        <row r="1">
          <cell r="B1" t="str">
            <v>220 kV SUB-STATION</v>
          </cell>
        </row>
      </sheetData>
      <sheetData sheetId="7184">
        <row r="1">
          <cell r="B1" t="str">
            <v>220 kV SUB-STATION</v>
          </cell>
        </row>
      </sheetData>
      <sheetData sheetId="7185">
        <row r="1">
          <cell r="B1" t="str">
            <v>220 kV SUB-STATION</v>
          </cell>
        </row>
      </sheetData>
      <sheetData sheetId="7186">
        <row r="1">
          <cell r="B1" t="str">
            <v>220 kV SUB-STATION</v>
          </cell>
        </row>
      </sheetData>
      <sheetData sheetId="7187">
        <row r="1">
          <cell r="B1" t="str">
            <v>220 kV SUB-STATION</v>
          </cell>
        </row>
      </sheetData>
      <sheetData sheetId="7188">
        <row r="1">
          <cell r="B1" t="str">
            <v>220 kV SUB-STATION</v>
          </cell>
        </row>
      </sheetData>
      <sheetData sheetId="7189">
        <row r="1">
          <cell r="B1" t="str">
            <v>220 kV SUB-STATION</v>
          </cell>
        </row>
      </sheetData>
      <sheetData sheetId="7190">
        <row r="1">
          <cell r="B1" t="str">
            <v>220 kV SUB-STATION</v>
          </cell>
        </row>
      </sheetData>
      <sheetData sheetId="7191">
        <row r="1">
          <cell r="B1" t="str">
            <v>220 kV SUB-STATION</v>
          </cell>
        </row>
      </sheetData>
      <sheetData sheetId="7192">
        <row r="1">
          <cell r="B1" t="str">
            <v>220 kV SUB-STATION</v>
          </cell>
        </row>
      </sheetData>
      <sheetData sheetId="7193">
        <row r="1">
          <cell r="B1" t="str">
            <v>220 kV SUB-STATION</v>
          </cell>
        </row>
      </sheetData>
      <sheetData sheetId="7194">
        <row r="1">
          <cell r="B1" t="str">
            <v>220 kV SUB-STATION</v>
          </cell>
        </row>
      </sheetData>
      <sheetData sheetId="7195">
        <row r="1">
          <cell r="B1" t="str">
            <v>220 kV SUB-STATION</v>
          </cell>
        </row>
      </sheetData>
      <sheetData sheetId="7196">
        <row r="1">
          <cell r="B1" t="str">
            <v>220 kV SUB-STATION</v>
          </cell>
        </row>
      </sheetData>
      <sheetData sheetId="7197">
        <row r="1">
          <cell r="B1" t="str">
            <v>220 kV SUB-STATION</v>
          </cell>
        </row>
      </sheetData>
      <sheetData sheetId="7198">
        <row r="1">
          <cell r="B1" t="str">
            <v>220 kV SUB-STATION</v>
          </cell>
        </row>
      </sheetData>
      <sheetData sheetId="7199">
        <row r="1">
          <cell r="B1" t="str">
            <v>220 kV SUB-STATION</v>
          </cell>
        </row>
      </sheetData>
      <sheetData sheetId="7200">
        <row r="1">
          <cell r="B1" t="str">
            <v>220 kV SUB-STATION</v>
          </cell>
        </row>
      </sheetData>
      <sheetData sheetId="7201">
        <row r="1">
          <cell r="B1" t="str">
            <v>220 kV SUB-STATION</v>
          </cell>
        </row>
      </sheetData>
      <sheetData sheetId="7202">
        <row r="1">
          <cell r="B1" t="str">
            <v>220 kV SUB-STATION</v>
          </cell>
        </row>
      </sheetData>
      <sheetData sheetId="7203">
        <row r="1">
          <cell r="B1" t="str">
            <v>220 kV SUB-STATION</v>
          </cell>
        </row>
      </sheetData>
      <sheetData sheetId="7204">
        <row r="1">
          <cell r="B1" t="str">
            <v>220 kV SUB-STATION</v>
          </cell>
        </row>
      </sheetData>
      <sheetData sheetId="7205">
        <row r="1">
          <cell r="B1" t="str">
            <v>220 kV SUB-STATION</v>
          </cell>
        </row>
      </sheetData>
      <sheetData sheetId="7206">
        <row r="1">
          <cell r="B1" t="str">
            <v>220 kV SUB-STATION</v>
          </cell>
        </row>
      </sheetData>
      <sheetData sheetId="7207">
        <row r="1">
          <cell r="B1" t="str">
            <v>220 kV SUB-STATION</v>
          </cell>
        </row>
      </sheetData>
      <sheetData sheetId="7208">
        <row r="1">
          <cell r="B1" t="str">
            <v>220 kV SUB-STATION</v>
          </cell>
        </row>
      </sheetData>
      <sheetData sheetId="7209">
        <row r="1">
          <cell r="B1" t="str">
            <v>220 kV SUB-STATION</v>
          </cell>
        </row>
      </sheetData>
      <sheetData sheetId="7210">
        <row r="1">
          <cell r="B1" t="str">
            <v>220 kV SUB-STATION</v>
          </cell>
        </row>
      </sheetData>
      <sheetData sheetId="7211">
        <row r="1">
          <cell r="B1" t="str">
            <v>220 kV SUB-STATION</v>
          </cell>
        </row>
      </sheetData>
      <sheetData sheetId="7212">
        <row r="1">
          <cell r="B1" t="str">
            <v>220 kV SUB-STATION</v>
          </cell>
        </row>
      </sheetData>
      <sheetData sheetId="7213">
        <row r="1">
          <cell r="B1" t="str">
            <v>220 kV SUB-STATION</v>
          </cell>
        </row>
      </sheetData>
      <sheetData sheetId="7214">
        <row r="1">
          <cell r="B1" t="str">
            <v>220 kV SUB-STATION</v>
          </cell>
        </row>
      </sheetData>
      <sheetData sheetId="7215">
        <row r="1">
          <cell r="B1" t="str">
            <v>220 kV SUB-STATION</v>
          </cell>
        </row>
      </sheetData>
      <sheetData sheetId="7216">
        <row r="1">
          <cell r="B1" t="str">
            <v>220 kV SUB-STATION</v>
          </cell>
        </row>
      </sheetData>
      <sheetData sheetId="7217">
        <row r="1">
          <cell r="B1" t="str">
            <v>220 kV SUB-STATION</v>
          </cell>
        </row>
      </sheetData>
      <sheetData sheetId="7218">
        <row r="1">
          <cell r="B1" t="str">
            <v>220 kV SUB-STATION</v>
          </cell>
        </row>
      </sheetData>
      <sheetData sheetId="7219">
        <row r="1">
          <cell r="B1" t="str">
            <v>220 kV SUB-STATION</v>
          </cell>
        </row>
      </sheetData>
      <sheetData sheetId="7220">
        <row r="1">
          <cell r="B1" t="str">
            <v>220 kV SUB-STATION</v>
          </cell>
        </row>
      </sheetData>
      <sheetData sheetId="7221">
        <row r="1">
          <cell r="B1" t="str">
            <v>220 kV SUB-STATION</v>
          </cell>
        </row>
      </sheetData>
      <sheetData sheetId="7222">
        <row r="1">
          <cell r="B1" t="str">
            <v>220 kV SUB-STATION</v>
          </cell>
        </row>
      </sheetData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>
        <row r="1">
          <cell r="B1" t="str">
            <v>220 kV SUB-STATION</v>
          </cell>
        </row>
      </sheetData>
      <sheetData sheetId="7226">
        <row r="1">
          <cell r="B1" t="str">
            <v>220 kV SUB-STATION</v>
          </cell>
        </row>
      </sheetData>
      <sheetData sheetId="7227">
        <row r="1">
          <cell r="B1" t="str">
            <v>220 kV SUB-STATION</v>
          </cell>
        </row>
      </sheetData>
      <sheetData sheetId="7228">
        <row r="1">
          <cell r="B1" t="str">
            <v>220 kV SUB-STATION</v>
          </cell>
        </row>
      </sheetData>
      <sheetData sheetId="7229">
        <row r="1">
          <cell r="B1" t="str">
            <v>220 kV SUB-STATION</v>
          </cell>
        </row>
      </sheetData>
      <sheetData sheetId="7230">
        <row r="1">
          <cell r="B1" t="str">
            <v>220 kV SUB-STATION</v>
          </cell>
        </row>
      </sheetData>
      <sheetData sheetId="7231">
        <row r="1">
          <cell r="B1" t="str">
            <v>220 kV SUB-STATION</v>
          </cell>
        </row>
      </sheetData>
      <sheetData sheetId="7232">
        <row r="1">
          <cell r="B1" t="str">
            <v>220 kV SUB-STATION</v>
          </cell>
        </row>
      </sheetData>
      <sheetData sheetId="7233">
        <row r="1">
          <cell r="B1" t="str">
            <v>220 kV SUB-STATION</v>
          </cell>
        </row>
      </sheetData>
      <sheetData sheetId="7234">
        <row r="1">
          <cell r="B1" t="str">
            <v>220 kV SUB-STATION</v>
          </cell>
        </row>
      </sheetData>
      <sheetData sheetId="7235">
        <row r="1">
          <cell r="B1" t="str">
            <v>220 kV SUB-STATION</v>
          </cell>
        </row>
      </sheetData>
      <sheetData sheetId="7236">
        <row r="1">
          <cell r="B1" t="str">
            <v>220 kV SUB-STATION</v>
          </cell>
        </row>
      </sheetData>
      <sheetData sheetId="7237">
        <row r="1">
          <cell r="B1" t="str">
            <v>220 kV SUB-STATION</v>
          </cell>
        </row>
      </sheetData>
      <sheetData sheetId="7238">
        <row r="1">
          <cell r="B1" t="str">
            <v>220 kV SUB-STATION</v>
          </cell>
        </row>
      </sheetData>
      <sheetData sheetId="7239">
        <row r="1">
          <cell r="B1" t="str">
            <v>220 kV SUB-STATION</v>
          </cell>
        </row>
      </sheetData>
      <sheetData sheetId="7240">
        <row r="1">
          <cell r="B1" t="str">
            <v>220 kV SUB-STATION</v>
          </cell>
        </row>
      </sheetData>
      <sheetData sheetId="7241">
        <row r="1">
          <cell r="B1" t="str">
            <v>220 kV SUB-STATION</v>
          </cell>
        </row>
      </sheetData>
      <sheetData sheetId="7242">
        <row r="1">
          <cell r="B1" t="str">
            <v>220 kV SUB-STATION</v>
          </cell>
        </row>
      </sheetData>
      <sheetData sheetId="7243">
        <row r="1">
          <cell r="B1" t="str">
            <v>220 kV SUB-STATION</v>
          </cell>
        </row>
      </sheetData>
      <sheetData sheetId="7244">
        <row r="1">
          <cell r="B1" t="str">
            <v>220 kV SUB-STATION</v>
          </cell>
        </row>
      </sheetData>
      <sheetData sheetId="7245">
        <row r="1">
          <cell r="B1" t="str">
            <v>220 kV SUB-STATION</v>
          </cell>
        </row>
      </sheetData>
      <sheetData sheetId="7246">
        <row r="1">
          <cell r="B1" t="str">
            <v>220 kV SUB-STATION</v>
          </cell>
        </row>
      </sheetData>
      <sheetData sheetId="7247">
        <row r="1">
          <cell r="B1" t="str">
            <v>220 kV SUB-STATION</v>
          </cell>
        </row>
      </sheetData>
      <sheetData sheetId="7248">
        <row r="1">
          <cell r="B1" t="str">
            <v>220 kV SUB-STATION</v>
          </cell>
        </row>
      </sheetData>
      <sheetData sheetId="7249">
        <row r="1">
          <cell r="B1" t="str">
            <v>220 kV SUB-STATION</v>
          </cell>
        </row>
      </sheetData>
      <sheetData sheetId="7250">
        <row r="1">
          <cell r="B1" t="str">
            <v>220 kV SUB-STATION</v>
          </cell>
        </row>
      </sheetData>
      <sheetData sheetId="7251">
        <row r="1">
          <cell r="B1" t="str">
            <v>220 kV SUB-STATION</v>
          </cell>
        </row>
      </sheetData>
      <sheetData sheetId="7252">
        <row r="1">
          <cell r="B1" t="str">
            <v>220 kV SUB-STATION</v>
          </cell>
        </row>
      </sheetData>
      <sheetData sheetId="7253">
        <row r="1">
          <cell r="B1" t="str">
            <v>220 kV SUB-STATION</v>
          </cell>
        </row>
      </sheetData>
      <sheetData sheetId="7254">
        <row r="1">
          <cell r="B1" t="str">
            <v>220 kV SUB-STATION</v>
          </cell>
        </row>
      </sheetData>
      <sheetData sheetId="7255">
        <row r="1">
          <cell r="B1" t="str">
            <v>220 kV SUB-STATION</v>
          </cell>
        </row>
      </sheetData>
      <sheetData sheetId="7256">
        <row r="1">
          <cell r="B1" t="str">
            <v>220 kV SUB-STATION</v>
          </cell>
        </row>
      </sheetData>
      <sheetData sheetId="7257">
        <row r="1">
          <cell r="B1" t="str">
            <v>220 kV SUB-STATION</v>
          </cell>
        </row>
      </sheetData>
      <sheetData sheetId="7258">
        <row r="1">
          <cell r="B1" t="str">
            <v>220 kV SUB-STATION</v>
          </cell>
        </row>
      </sheetData>
      <sheetData sheetId="7259">
        <row r="1">
          <cell r="B1" t="str">
            <v>220 kV SUB-STATION</v>
          </cell>
        </row>
      </sheetData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>
        <row r="1">
          <cell r="B1" t="str">
            <v>220 kV SUB-STATION</v>
          </cell>
        </row>
      </sheetData>
      <sheetData sheetId="7263">
        <row r="1">
          <cell r="B1" t="str">
            <v>220 kV SUB-STATION</v>
          </cell>
        </row>
      </sheetData>
      <sheetData sheetId="7264">
        <row r="1">
          <cell r="B1" t="str">
            <v>220 kV SUB-STATION</v>
          </cell>
        </row>
      </sheetData>
      <sheetData sheetId="7265">
        <row r="1">
          <cell r="B1" t="str">
            <v>220 kV SUB-STATION</v>
          </cell>
        </row>
      </sheetData>
      <sheetData sheetId="7266">
        <row r="1">
          <cell r="B1" t="str">
            <v>220 kV SUB-STATION</v>
          </cell>
        </row>
      </sheetData>
      <sheetData sheetId="7267">
        <row r="1">
          <cell r="B1" t="str">
            <v>220 kV SUB-STATION</v>
          </cell>
        </row>
      </sheetData>
      <sheetData sheetId="7268">
        <row r="1">
          <cell r="B1" t="str">
            <v>220 kV SUB-STATION</v>
          </cell>
        </row>
      </sheetData>
      <sheetData sheetId="7269">
        <row r="1">
          <cell r="B1" t="str">
            <v>220 kV SUB-STATION</v>
          </cell>
        </row>
      </sheetData>
      <sheetData sheetId="7270">
        <row r="1">
          <cell r="B1" t="str">
            <v>220 kV SUB-STATION</v>
          </cell>
        </row>
      </sheetData>
      <sheetData sheetId="7271">
        <row r="1">
          <cell r="B1" t="str">
            <v>220 kV SUB-STATION</v>
          </cell>
        </row>
      </sheetData>
      <sheetData sheetId="7272">
        <row r="1">
          <cell r="B1" t="str">
            <v>220 kV SUB-STATION</v>
          </cell>
        </row>
      </sheetData>
      <sheetData sheetId="7273">
        <row r="1">
          <cell r="B1" t="str">
            <v>220 kV SUB-STATION</v>
          </cell>
        </row>
      </sheetData>
      <sheetData sheetId="7274">
        <row r="1">
          <cell r="B1" t="str">
            <v>220 kV SUB-STATION</v>
          </cell>
        </row>
      </sheetData>
      <sheetData sheetId="7275">
        <row r="1">
          <cell r="B1" t="str">
            <v>220 kV SUB-STATION</v>
          </cell>
        </row>
      </sheetData>
      <sheetData sheetId="7276">
        <row r="1">
          <cell r="B1" t="str">
            <v>220 kV SUB-STATION</v>
          </cell>
        </row>
      </sheetData>
      <sheetData sheetId="7277">
        <row r="1">
          <cell r="B1" t="str">
            <v>220 kV SUB-STATION</v>
          </cell>
        </row>
      </sheetData>
      <sheetData sheetId="7278">
        <row r="1">
          <cell r="B1" t="str">
            <v>220 kV SUB-STATION</v>
          </cell>
        </row>
      </sheetData>
      <sheetData sheetId="7279">
        <row r="1">
          <cell r="B1" t="str">
            <v>220 kV SUB-STATION</v>
          </cell>
        </row>
      </sheetData>
      <sheetData sheetId="7280">
        <row r="1">
          <cell r="B1" t="str">
            <v>220 kV SUB-STATION</v>
          </cell>
        </row>
      </sheetData>
      <sheetData sheetId="7281">
        <row r="1">
          <cell r="B1" t="str">
            <v>220 kV SUB-STATION</v>
          </cell>
        </row>
      </sheetData>
      <sheetData sheetId="7282">
        <row r="1">
          <cell r="B1" t="str">
            <v>220 kV SUB-STATION</v>
          </cell>
        </row>
      </sheetData>
      <sheetData sheetId="7283">
        <row r="1">
          <cell r="B1" t="str">
            <v>220 kV SUB-STATION</v>
          </cell>
        </row>
      </sheetData>
      <sheetData sheetId="7284">
        <row r="1">
          <cell r="B1" t="str">
            <v>220 kV SUB-STATION</v>
          </cell>
        </row>
      </sheetData>
      <sheetData sheetId="7285">
        <row r="1">
          <cell r="B1" t="str">
            <v>220 kV SUB-STATION</v>
          </cell>
        </row>
      </sheetData>
      <sheetData sheetId="7286">
        <row r="1">
          <cell r="B1" t="str">
            <v>220 kV SUB-STATION</v>
          </cell>
        </row>
      </sheetData>
      <sheetData sheetId="7287">
        <row r="1">
          <cell r="B1" t="str">
            <v>220 kV SUB-STATION</v>
          </cell>
        </row>
      </sheetData>
      <sheetData sheetId="7288">
        <row r="1">
          <cell r="B1" t="str">
            <v>220 kV SUB-STATION</v>
          </cell>
        </row>
      </sheetData>
      <sheetData sheetId="7289">
        <row r="1">
          <cell r="B1" t="str">
            <v>220 kV SUB-STATION</v>
          </cell>
        </row>
      </sheetData>
      <sheetData sheetId="7290">
        <row r="1">
          <cell r="B1" t="str">
            <v>220 kV SUB-STATION</v>
          </cell>
        </row>
      </sheetData>
      <sheetData sheetId="7291">
        <row r="1">
          <cell r="B1" t="str">
            <v>220 kV SUB-STATION</v>
          </cell>
        </row>
      </sheetData>
      <sheetData sheetId="7292">
        <row r="1">
          <cell r="B1" t="str">
            <v>220 kV SUB-STATION</v>
          </cell>
        </row>
      </sheetData>
      <sheetData sheetId="7293">
        <row r="1">
          <cell r="B1" t="str">
            <v>220 kV SUB-STATION</v>
          </cell>
        </row>
      </sheetData>
      <sheetData sheetId="7294">
        <row r="1">
          <cell r="B1" t="str">
            <v>220 kV SUB-STATION</v>
          </cell>
        </row>
      </sheetData>
      <sheetData sheetId="7295">
        <row r="1">
          <cell r="B1" t="str">
            <v>220 kV SUB-STATION</v>
          </cell>
        </row>
      </sheetData>
      <sheetData sheetId="7296">
        <row r="1">
          <cell r="B1" t="str">
            <v>220 kV SUB-STATION</v>
          </cell>
        </row>
      </sheetData>
      <sheetData sheetId="7297">
        <row r="1">
          <cell r="B1" t="str">
            <v>220 kV SUB-STATION</v>
          </cell>
        </row>
      </sheetData>
      <sheetData sheetId="7298">
        <row r="1">
          <cell r="B1" t="str">
            <v>220 kV SUB-STATION</v>
          </cell>
        </row>
      </sheetData>
      <sheetData sheetId="7299">
        <row r="1">
          <cell r="B1" t="str">
            <v>220 kV SUB-STATION</v>
          </cell>
        </row>
      </sheetData>
      <sheetData sheetId="7300">
        <row r="1">
          <cell r="B1" t="str">
            <v>220 kV SUB-STATION</v>
          </cell>
        </row>
      </sheetData>
      <sheetData sheetId="7301">
        <row r="1">
          <cell r="B1" t="str">
            <v>220 kV SUB-STATION</v>
          </cell>
        </row>
      </sheetData>
      <sheetData sheetId="7302">
        <row r="1">
          <cell r="B1" t="str">
            <v>220 kV SUB-STATION</v>
          </cell>
        </row>
      </sheetData>
      <sheetData sheetId="7303">
        <row r="1">
          <cell r="B1" t="str">
            <v>220 kV SUB-STATION</v>
          </cell>
        </row>
      </sheetData>
      <sheetData sheetId="7304">
        <row r="1">
          <cell r="B1" t="str">
            <v>220 kV SUB-STATION</v>
          </cell>
        </row>
      </sheetData>
      <sheetData sheetId="7305">
        <row r="1">
          <cell r="B1" t="str">
            <v>220 kV SUB-STATION</v>
          </cell>
        </row>
      </sheetData>
      <sheetData sheetId="7306">
        <row r="1">
          <cell r="B1" t="str">
            <v>220 kV SUB-STATION</v>
          </cell>
        </row>
      </sheetData>
      <sheetData sheetId="7307">
        <row r="1">
          <cell r="B1" t="str">
            <v>220 kV SUB-STATION</v>
          </cell>
        </row>
      </sheetData>
      <sheetData sheetId="7308">
        <row r="1">
          <cell r="B1" t="str">
            <v>220 kV SUB-STATION</v>
          </cell>
        </row>
      </sheetData>
      <sheetData sheetId="7309">
        <row r="1">
          <cell r="B1" t="str">
            <v>220 kV SUB-STATION</v>
          </cell>
        </row>
      </sheetData>
      <sheetData sheetId="7310">
        <row r="1">
          <cell r="B1" t="str">
            <v>220 kV SUB-STATION</v>
          </cell>
        </row>
      </sheetData>
      <sheetData sheetId="7311">
        <row r="1">
          <cell r="B1" t="str">
            <v>220 kV SUB-STATION</v>
          </cell>
        </row>
      </sheetData>
      <sheetData sheetId="7312">
        <row r="1">
          <cell r="B1" t="str">
            <v>220 kV SUB-STATION</v>
          </cell>
        </row>
      </sheetData>
      <sheetData sheetId="7313">
        <row r="1">
          <cell r="B1" t="str">
            <v>220 kV SUB-STATION</v>
          </cell>
        </row>
      </sheetData>
      <sheetData sheetId="7314">
        <row r="1">
          <cell r="B1" t="str">
            <v>220 kV SUB-STATION</v>
          </cell>
        </row>
      </sheetData>
      <sheetData sheetId="7315">
        <row r="1">
          <cell r="B1" t="str">
            <v>220 kV SUB-STATION</v>
          </cell>
        </row>
      </sheetData>
      <sheetData sheetId="7316">
        <row r="1">
          <cell r="B1" t="str">
            <v>220 kV SUB-STATION</v>
          </cell>
        </row>
      </sheetData>
      <sheetData sheetId="7317">
        <row r="1">
          <cell r="B1" t="str">
            <v>220 kV SUB-STATION</v>
          </cell>
        </row>
      </sheetData>
      <sheetData sheetId="7318">
        <row r="1">
          <cell r="B1" t="str">
            <v>220 kV SUB-STATION</v>
          </cell>
        </row>
      </sheetData>
      <sheetData sheetId="7319">
        <row r="1">
          <cell r="B1" t="str">
            <v>220 kV SUB-STATION</v>
          </cell>
        </row>
      </sheetData>
      <sheetData sheetId="7320">
        <row r="1">
          <cell r="B1" t="str">
            <v>220 kV SUB-STATION</v>
          </cell>
        </row>
      </sheetData>
      <sheetData sheetId="7321">
        <row r="1">
          <cell r="B1" t="str">
            <v>220 kV SUB-STATION</v>
          </cell>
        </row>
      </sheetData>
      <sheetData sheetId="7322">
        <row r="1">
          <cell r="B1" t="str">
            <v>220 kV SUB-STATION</v>
          </cell>
        </row>
      </sheetData>
      <sheetData sheetId="7323">
        <row r="1">
          <cell r="B1" t="str">
            <v>220 kV SUB-STATION</v>
          </cell>
        </row>
      </sheetData>
      <sheetData sheetId="7324">
        <row r="1">
          <cell r="B1" t="str">
            <v>220 kV SUB-STATION</v>
          </cell>
        </row>
      </sheetData>
      <sheetData sheetId="7325">
        <row r="1">
          <cell r="B1" t="str">
            <v>220 kV SUB-STATION</v>
          </cell>
        </row>
      </sheetData>
      <sheetData sheetId="7326">
        <row r="1">
          <cell r="B1" t="str">
            <v>220 kV SUB-STATION</v>
          </cell>
        </row>
      </sheetData>
      <sheetData sheetId="7327">
        <row r="1">
          <cell r="B1" t="str">
            <v>220 kV SUB-STATION</v>
          </cell>
        </row>
      </sheetData>
      <sheetData sheetId="7328">
        <row r="1">
          <cell r="B1" t="str">
            <v>220 kV SUB-STATION</v>
          </cell>
        </row>
      </sheetData>
      <sheetData sheetId="7329">
        <row r="1">
          <cell r="B1" t="str">
            <v>220 kV SUB-STATION</v>
          </cell>
        </row>
      </sheetData>
      <sheetData sheetId="7330">
        <row r="1">
          <cell r="B1" t="str">
            <v>220 kV SUB-STATION</v>
          </cell>
        </row>
      </sheetData>
      <sheetData sheetId="7331">
        <row r="1">
          <cell r="B1" t="str">
            <v>220 kV SUB-STATION</v>
          </cell>
        </row>
      </sheetData>
      <sheetData sheetId="7332">
        <row r="1">
          <cell r="B1" t="str">
            <v>220 kV SUB-STATION</v>
          </cell>
        </row>
      </sheetData>
      <sheetData sheetId="7333">
        <row r="1">
          <cell r="B1" t="str">
            <v>220 kV SUB-STATION</v>
          </cell>
        </row>
      </sheetData>
      <sheetData sheetId="7334">
        <row r="1">
          <cell r="B1" t="str">
            <v>220 kV SUB-STATION</v>
          </cell>
        </row>
      </sheetData>
      <sheetData sheetId="7335">
        <row r="1">
          <cell r="B1" t="str">
            <v>220 kV SUB-STATION</v>
          </cell>
        </row>
      </sheetData>
      <sheetData sheetId="7336">
        <row r="1">
          <cell r="B1" t="str">
            <v>220 kV SUB-STATION</v>
          </cell>
        </row>
      </sheetData>
      <sheetData sheetId="7337">
        <row r="1">
          <cell r="B1" t="str">
            <v>220 kV SUB-STATION</v>
          </cell>
        </row>
      </sheetData>
      <sheetData sheetId="7338">
        <row r="1">
          <cell r="B1" t="str">
            <v>220 kV SUB-STATION</v>
          </cell>
        </row>
      </sheetData>
      <sheetData sheetId="7339">
        <row r="1">
          <cell r="B1" t="str">
            <v>220 kV SUB-STATION</v>
          </cell>
        </row>
      </sheetData>
      <sheetData sheetId="7340">
        <row r="1">
          <cell r="B1" t="str">
            <v>220 kV SUB-STATION</v>
          </cell>
        </row>
      </sheetData>
      <sheetData sheetId="7341">
        <row r="1">
          <cell r="B1" t="str">
            <v>220 kV SUB-STATION</v>
          </cell>
        </row>
      </sheetData>
      <sheetData sheetId="7342">
        <row r="1">
          <cell r="B1" t="str">
            <v>220 kV SUB-STATION</v>
          </cell>
        </row>
      </sheetData>
      <sheetData sheetId="7343">
        <row r="1">
          <cell r="B1" t="str">
            <v>220 kV SUB-STATION</v>
          </cell>
        </row>
      </sheetData>
      <sheetData sheetId="7344">
        <row r="1">
          <cell r="B1" t="str">
            <v>220 kV SUB-STATION</v>
          </cell>
        </row>
      </sheetData>
      <sheetData sheetId="7345">
        <row r="1">
          <cell r="B1" t="str">
            <v>220 kV SUB-STATION</v>
          </cell>
        </row>
      </sheetData>
      <sheetData sheetId="7346">
        <row r="1">
          <cell r="B1" t="str">
            <v>220 kV SUB-STATION</v>
          </cell>
        </row>
      </sheetData>
      <sheetData sheetId="7347">
        <row r="1">
          <cell r="B1" t="str">
            <v>220 kV SUB-STATION</v>
          </cell>
        </row>
      </sheetData>
      <sheetData sheetId="7348">
        <row r="1">
          <cell r="B1" t="str">
            <v>220 kV SUB-STATION</v>
          </cell>
        </row>
      </sheetData>
      <sheetData sheetId="7349">
        <row r="1">
          <cell r="B1" t="str">
            <v>220 kV SUB-STATION</v>
          </cell>
        </row>
      </sheetData>
      <sheetData sheetId="7350">
        <row r="1">
          <cell r="B1" t="str">
            <v>220 kV SUB-STATION</v>
          </cell>
        </row>
      </sheetData>
      <sheetData sheetId="7351">
        <row r="1">
          <cell r="B1" t="str">
            <v>220 kV SUB-STATION</v>
          </cell>
        </row>
      </sheetData>
      <sheetData sheetId="7352">
        <row r="1">
          <cell r="B1" t="str">
            <v>220 kV SUB-STATION</v>
          </cell>
        </row>
      </sheetData>
      <sheetData sheetId="7353">
        <row r="1">
          <cell r="B1" t="str">
            <v>220 kV SUB-STATION</v>
          </cell>
        </row>
      </sheetData>
      <sheetData sheetId="7354">
        <row r="1">
          <cell r="B1" t="str">
            <v>220 kV SUB-STATION</v>
          </cell>
        </row>
      </sheetData>
      <sheetData sheetId="7355">
        <row r="1">
          <cell r="B1" t="str">
            <v>220 kV SUB-STATION</v>
          </cell>
        </row>
      </sheetData>
      <sheetData sheetId="7356">
        <row r="1">
          <cell r="B1" t="str">
            <v>220 kV SUB-STATION</v>
          </cell>
        </row>
      </sheetData>
      <sheetData sheetId="7357">
        <row r="1">
          <cell r="B1" t="str">
            <v>220 kV SUB-STATION</v>
          </cell>
        </row>
      </sheetData>
      <sheetData sheetId="7358">
        <row r="1">
          <cell r="B1" t="str">
            <v>220 kV SUB-STATION</v>
          </cell>
        </row>
      </sheetData>
      <sheetData sheetId="7359">
        <row r="1">
          <cell r="B1" t="str">
            <v>220 kV SUB-STATION</v>
          </cell>
        </row>
      </sheetData>
      <sheetData sheetId="7360">
        <row r="1">
          <cell r="B1" t="str">
            <v>220 kV SUB-STATION</v>
          </cell>
        </row>
      </sheetData>
      <sheetData sheetId="7361">
        <row r="1">
          <cell r="B1" t="str">
            <v>220 kV SUB-STATION</v>
          </cell>
        </row>
      </sheetData>
      <sheetData sheetId="7362">
        <row r="1">
          <cell r="B1" t="str">
            <v>220 kV SUB-STATION</v>
          </cell>
        </row>
      </sheetData>
      <sheetData sheetId="7363">
        <row r="1">
          <cell r="B1" t="str">
            <v>220 kV SUB-STATION</v>
          </cell>
        </row>
      </sheetData>
      <sheetData sheetId="7364">
        <row r="1">
          <cell r="B1" t="str">
            <v>220 kV SUB-STATION</v>
          </cell>
        </row>
      </sheetData>
      <sheetData sheetId="7365">
        <row r="1">
          <cell r="B1" t="str">
            <v>220 kV SUB-STATION</v>
          </cell>
        </row>
      </sheetData>
      <sheetData sheetId="7366">
        <row r="1">
          <cell r="B1" t="str">
            <v>220 kV SUB-STATION</v>
          </cell>
        </row>
      </sheetData>
      <sheetData sheetId="7367">
        <row r="1">
          <cell r="B1" t="str">
            <v>220 kV SUB-STATION</v>
          </cell>
        </row>
      </sheetData>
      <sheetData sheetId="7368">
        <row r="1">
          <cell r="B1" t="str">
            <v>220 kV SUB-STATION</v>
          </cell>
        </row>
      </sheetData>
      <sheetData sheetId="7369">
        <row r="1">
          <cell r="B1" t="str">
            <v>220 kV SUB-STATION</v>
          </cell>
        </row>
      </sheetData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>
        <row r="1">
          <cell r="B1" t="str">
            <v>220 kV SUB-STATION</v>
          </cell>
        </row>
      </sheetData>
      <sheetData sheetId="7373">
        <row r="1">
          <cell r="B1" t="str">
            <v>220 kV SUB-STATION</v>
          </cell>
        </row>
      </sheetData>
      <sheetData sheetId="7374">
        <row r="1">
          <cell r="B1" t="str">
            <v>220 kV SUB-STATION</v>
          </cell>
        </row>
      </sheetData>
      <sheetData sheetId="7375">
        <row r="1">
          <cell r="B1" t="str">
            <v>220 kV SUB-STATION</v>
          </cell>
        </row>
      </sheetData>
      <sheetData sheetId="7376">
        <row r="1">
          <cell r="B1" t="str">
            <v>220 kV SUB-STATION</v>
          </cell>
        </row>
      </sheetData>
      <sheetData sheetId="7377">
        <row r="1">
          <cell r="B1" t="str">
            <v>220 kV SUB-STATION</v>
          </cell>
        </row>
      </sheetData>
      <sheetData sheetId="7378">
        <row r="1">
          <cell r="B1" t="str">
            <v>220 kV SUB-STATION</v>
          </cell>
        </row>
      </sheetData>
      <sheetData sheetId="7379">
        <row r="1">
          <cell r="B1" t="str">
            <v>220 kV SUB-STATION</v>
          </cell>
        </row>
      </sheetData>
      <sheetData sheetId="7380">
        <row r="1">
          <cell r="B1" t="str">
            <v>220 kV SUB-STATION</v>
          </cell>
        </row>
      </sheetData>
      <sheetData sheetId="7381">
        <row r="1">
          <cell r="B1" t="str">
            <v>220 kV SUB-STATION</v>
          </cell>
        </row>
      </sheetData>
      <sheetData sheetId="7382">
        <row r="1">
          <cell r="B1" t="str">
            <v>220 kV SUB-STATION</v>
          </cell>
        </row>
      </sheetData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>
        <row r="1">
          <cell r="B1" t="str">
            <v>220 kV SUB-STATION</v>
          </cell>
        </row>
      </sheetData>
      <sheetData sheetId="7386">
        <row r="1">
          <cell r="B1" t="str">
            <v>220 kV SUB-STATION</v>
          </cell>
        </row>
      </sheetData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>
        <row r="1">
          <cell r="B1" t="str">
            <v>220 kV SUB-STATION</v>
          </cell>
        </row>
      </sheetData>
      <sheetData sheetId="7392">
        <row r="1">
          <cell r="B1" t="str">
            <v>220 kV SUB-STATION</v>
          </cell>
        </row>
      </sheetData>
      <sheetData sheetId="7393">
        <row r="1">
          <cell r="B1" t="str">
            <v>220 kV SUB-STATION</v>
          </cell>
        </row>
      </sheetData>
      <sheetData sheetId="7394">
        <row r="1">
          <cell r="B1" t="str">
            <v>220 kV SUB-STATION</v>
          </cell>
        </row>
      </sheetData>
      <sheetData sheetId="7395">
        <row r="1">
          <cell r="B1" t="str">
            <v>220 kV SUB-STATION</v>
          </cell>
        </row>
      </sheetData>
      <sheetData sheetId="7396">
        <row r="1">
          <cell r="B1" t="str">
            <v>220 kV SUB-STATION</v>
          </cell>
        </row>
      </sheetData>
      <sheetData sheetId="7397">
        <row r="1">
          <cell r="B1" t="str">
            <v>220 kV SUB-STATION</v>
          </cell>
        </row>
      </sheetData>
      <sheetData sheetId="7398">
        <row r="1">
          <cell r="B1" t="str">
            <v>220 kV SUB-STATION</v>
          </cell>
        </row>
      </sheetData>
      <sheetData sheetId="7399">
        <row r="1">
          <cell r="B1" t="str">
            <v>220 kV SUB-STATION</v>
          </cell>
        </row>
      </sheetData>
      <sheetData sheetId="7400">
        <row r="1">
          <cell r="B1" t="str">
            <v>220 kV SUB-STATION</v>
          </cell>
        </row>
      </sheetData>
      <sheetData sheetId="7401">
        <row r="1">
          <cell r="B1" t="str">
            <v>220 kV SUB-STATION</v>
          </cell>
        </row>
      </sheetData>
      <sheetData sheetId="7402">
        <row r="1">
          <cell r="B1" t="str">
            <v>220 kV SUB-STATION</v>
          </cell>
        </row>
      </sheetData>
      <sheetData sheetId="7403">
        <row r="1">
          <cell r="B1" t="str">
            <v>220 kV SUB-STATION</v>
          </cell>
        </row>
      </sheetData>
      <sheetData sheetId="7404">
        <row r="1">
          <cell r="B1" t="str">
            <v>220 kV SUB-STATION</v>
          </cell>
        </row>
      </sheetData>
      <sheetData sheetId="7405">
        <row r="1">
          <cell r="B1" t="str">
            <v>220 kV SUB-STATION</v>
          </cell>
        </row>
      </sheetData>
      <sheetData sheetId="7406">
        <row r="1">
          <cell r="B1" t="str">
            <v>220 kV SUB-STATION</v>
          </cell>
        </row>
      </sheetData>
      <sheetData sheetId="7407">
        <row r="1">
          <cell r="B1" t="str">
            <v>220 kV SUB-STATION</v>
          </cell>
        </row>
      </sheetData>
      <sheetData sheetId="7408">
        <row r="1">
          <cell r="B1" t="str">
            <v>220 kV SUB-STATION</v>
          </cell>
        </row>
      </sheetData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>
        <row r="1">
          <cell r="B1" t="str">
            <v>220 kV SUB-STATION</v>
          </cell>
        </row>
      </sheetData>
      <sheetData sheetId="7412">
        <row r="1">
          <cell r="B1" t="str">
            <v>220 kV SUB-STATION</v>
          </cell>
        </row>
      </sheetData>
      <sheetData sheetId="7413">
        <row r="1">
          <cell r="B1" t="str">
            <v>220 kV SUB-STATION</v>
          </cell>
        </row>
      </sheetData>
      <sheetData sheetId="7414">
        <row r="1">
          <cell r="B1" t="str">
            <v>220 kV SUB-STATION</v>
          </cell>
        </row>
      </sheetData>
      <sheetData sheetId="7415">
        <row r="1">
          <cell r="B1" t="str">
            <v>220 kV SUB-STATION</v>
          </cell>
        </row>
      </sheetData>
      <sheetData sheetId="7416">
        <row r="1">
          <cell r="B1" t="str">
            <v>220 kV SUB-STATION</v>
          </cell>
        </row>
      </sheetData>
      <sheetData sheetId="7417">
        <row r="1">
          <cell r="B1" t="str">
            <v>220 kV SUB-STATION</v>
          </cell>
        </row>
      </sheetData>
      <sheetData sheetId="7418">
        <row r="1">
          <cell r="B1" t="str">
            <v>220 kV SUB-STATION</v>
          </cell>
        </row>
      </sheetData>
      <sheetData sheetId="7419">
        <row r="1">
          <cell r="B1" t="str">
            <v>220 kV SUB-STATION</v>
          </cell>
        </row>
      </sheetData>
      <sheetData sheetId="7420">
        <row r="1">
          <cell r="B1" t="str">
            <v>220 kV SUB-STATION</v>
          </cell>
        </row>
      </sheetData>
      <sheetData sheetId="7421">
        <row r="1">
          <cell r="B1" t="str">
            <v>220 kV SUB-STATION</v>
          </cell>
        </row>
      </sheetData>
      <sheetData sheetId="7422">
        <row r="1">
          <cell r="B1" t="str">
            <v>220 kV SUB-STATION</v>
          </cell>
        </row>
      </sheetData>
      <sheetData sheetId="7423">
        <row r="1">
          <cell r="B1" t="str">
            <v>220 kV SUB-STATION</v>
          </cell>
        </row>
      </sheetData>
      <sheetData sheetId="7424">
        <row r="1">
          <cell r="B1" t="str">
            <v>220 kV SUB-STATION</v>
          </cell>
        </row>
      </sheetData>
      <sheetData sheetId="7425">
        <row r="1">
          <cell r="B1" t="str">
            <v>220 kV SUB-STATION</v>
          </cell>
        </row>
      </sheetData>
      <sheetData sheetId="7426">
        <row r="1">
          <cell r="B1" t="str">
            <v>220 kV SUB-STATION</v>
          </cell>
        </row>
      </sheetData>
      <sheetData sheetId="7427">
        <row r="1">
          <cell r="B1" t="str">
            <v>220 kV SUB-STATION</v>
          </cell>
        </row>
      </sheetData>
      <sheetData sheetId="7428">
        <row r="1">
          <cell r="B1" t="str">
            <v>220 kV SUB-STATION</v>
          </cell>
        </row>
      </sheetData>
      <sheetData sheetId="7429">
        <row r="1">
          <cell r="B1" t="str">
            <v>220 kV SUB-STATION</v>
          </cell>
        </row>
      </sheetData>
      <sheetData sheetId="7430">
        <row r="1">
          <cell r="B1" t="str">
            <v>220 kV SUB-STATION</v>
          </cell>
        </row>
      </sheetData>
      <sheetData sheetId="7431">
        <row r="1">
          <cell r="B1" t="str">
            <v>220 kV SUB-STATION</v>
          </cell>
        </row>
      </sheetData>
      <sheetData sheetId="7432">
        <row r="1">
          <cell r="B1" t="str">
            <v>220 kV SUB-STATION</v>
          </cell>
        </row>
      </sheetData>
      <sheetData sheetId="7433">
        <row r="1">
          <cell r="B1" t="str">
            <v>220 kV SUB-STATION</v>
          </cell>
        </row>
      </sheetData>
      <sheetData sheetId="7434">
        <row r="1">
          <cell r="B1" t="str">
            <v>220 kV SUB-STATION</v>
          </cell>
        </row>
      </sheetData>
      <sheetData sheetId="7435">
        <row r="1">
          <cell r="B1" t="str">
            <v>220 kV SUB-STATION</v>
          </cell>
        </row>
      </sheetData>
      <sheetData sheetId="7436">
        <row r="1">
          <cell r="B1" t="str">
            <v>220 kV SUB-STATION</v>
          </cell>
        </row>
      </sheetData>
      <sheetData sheetId="7437">
        <row r="1">
          <cell r="B1" t="str">
            <v>220 kV SUB-STATION</v>
          </cell>
        </row>
      </sheetData>
      <sheetData sheetId="7438">
        <row r="1">
          <cell r="B1" t="str">
            <v>220 kV SUB-STATION</v>
          </cell>
        </row>
      </sheetData>
      <sheetData sheetId="7439">
        <row r="1">
          <cell r="B1" t="str">
            <v>220 kV SUB-STATION</v>
          </cell>
        </row>
      </sheetData>
      <sheetData sheetId="7440">
        <row r="1">
          <cell r="B1" t="str">
            <v>220 kV SUB-STATION</v>
          </cell>
        </row>
      </sheetData>
      <sheetData sheetId="7441">
        <row r="1">
          <cell r="B1" t="str">
            <v>220 kV SUB-STATION</v>
          </cell>
        </row>
      </sheetData>
      <sheetData sheetId="7442">
        <row r="1">
          <cell r="B1" t="str">
            <v>220 kV SUB-STATION</v>
          </cell>
        </row>
      </sheetData>
      <sheetData sheetId="7443">
        <row r="1">
          <cell r="B1" t="str">
            <v>220 kV SUB-STATION</v>
          </cell>
        </row>
      </sheetData>
      <sheetData sheetId="7444">
        <row r="1">
          <cell r="B1" t="str">
            <v>220 kV SUB-STATION</v>
          </cell>
        </row>
      </sheetData>
      <sheetData sheetId="7445">
        <row r="1">
          <cell r="B1" t="str">
            <v>220 kV SUB-STATION</v>
          </cell>
        </row>
      </sheetData>
      <sheetData sheetId="7446">
        <row r="1">
          <cell r="B1" t="str">
            <v>220 kV SUB-STATION</v>
          </cell>
        </row>
      </sheetData>
      <sheetData sheetId="7447">
        <row r="1">
          <cell r="B1" t="str">
            <v>220 kV SUB-STATION</v>
          </cell>
        </row>
      </sheetData>
      <sheetData sheetId="7448">
        <row r="1">
          <cell r="B1" t="str">
            <v>220 kV SUB-STATION</v>
          </cell>
        </row>
      </sheetData>
      <sheetData sheetId="7449" refreshError="1"/>
      <sheetData sheetId="7450">
        <row r="1">
          <cell r="B1" t="str">
            <v>220 kV SUB-STATION</v>
          </cell>
        </row>
      </sheetData>
      <sheetData sheetId="7451">
        <row r="1">
          <cell r="B1" t="str">
            <v>220 kV SUB-STATION</v>
          </cell>
        </row>
      </sheetData>
      <sheetData sheetId="7452">
        <row r="1">
          <cell r="B1" t="str">
            <v>220 kV SUB-STATION</v>
          </cell>
        </row>
      </sheetData>
      <sheetData sheetId="7453">
        <row r="1">
          <cell r="B1" t="str">
            <v>220 kV SUB-STATION</v>
          </cell>
        </row>
      </sheetData>
      <sheetData sheetId="7454">
        <row r="1">
          <cell r="B1" t="str">
            <v>220 kV SUB-STATION</v>
          </cell>
        </row>
      </sheetData>
      <sheetData sheetId="7455">
        <row r="1">
          <cell r="B1" t="str">
            <v>220 kV SUB-STATION</v>
          </cell>
        </row>
      </sheetData>
      <sheetData sheetId="7456">
        <row r="1">
          <cell r="B1" t="str">
            <v>220 kV SUB-STATION</v>
          </cell>
        </row>
      </sheetData>
      <sheetData sheetId="7457">
        <row r="1">
          <cell r="B1" t="str">
            <v>220 kV SUB-STATION</v>
          </cell>
        </row>
      </sheetData>
      <sheetData sheetId="7458">
        <row r="1">
          <cell r="B1" t="str">
            <v>220 kV SUB-STATION</v>
          </cell>
        </row>
      </sheetData>
      <sheetData sheetId="7459">
        <row r="1">
          <cell r="B1" t="str">
            <v>220 kV SUB-STATION</v>
          </cell>
        </row>
      </sheetData>
      <sheetData sheetId="7460">
        <row r="1">
          <cell r="B1" t="str">
            <v>220 kV SUB-STATION</v>
          </cell>
        </row>
      </sheetData>
      <sheetData sheetId="7461">
        <row r="1">
          <cell r="B1" t="str">
            <v>220 kV SUB-STATION</v>
          </cell>
        </row>
      </sheetData>
      <sheetData sheetId="7462">
        <row r="1">
          <cell r="B1" t="str">
            <v>220 kV SUB-STATION</v>
          </cell>
        </row>
      </sheetData>
      <sheetData sheetId="7463">
        <row r="1">
          <cell r="B1" t="str">
            <v>220 kV SUB-STATION</v>
          </cell>
        </row>
      </sheetData>
      <sheetData sheetId="7464">
        <row r="1">
          <cell r="B1" t="str">
            <v>220 kV SUB-STATION</v>
          </cell>
        </row>
      </sheetData>
      <sheetData sheetId="7465">
        <row r="1">
          <cell r="B1" t="str">
            <v>220 kV SUB-STATION</v>
          </cell>
        </row>
      </sheetData>
      <sheetData sheetId="7466">
        <row r="1">
          <cell r="B1" t="str">
            <v>220 kV SUB-STATION</v>
          </cell>
        </row>
      </sheetData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>
        <row r="1">
          <cell r="B1" t="str">
            <v>220 kV SUB-STATION</v>
          </cell>
        </row>
      </sheetData>
      <sheetData sheetId="7471">
        <row r="1">
          <cell r="B1" t="str">
            <v>220 kV SUB-STATION</v>
          </cell>
        </row>
      </sheetData>
      <sheetData sheetId="7472">
        <row r="1">
          <cell r="B1" t="str">
            <v>220 kV SUB-STATION</v>
          </cell>
        </row>
      </sheetData>
      <sheetData sheetId="7473">
        <row r="1">
          <cell r="B1" t="str">
            <v>220 kV SUB-STATION</v>
          </cell>
        </row>
      </sheetData>
      <sheetData sheetId="7474">
        <row r="1">
          <cell r="B1" t="str">
            <v>220 kV SUB-STATION</v>
          </cell>
        </row>
      </sheetData>
      <sheetData sheetId="7475">
        <row r="1">
          <cell r="B1" t="str">
            <v>220 kV SUB-STATION</v>
          </cell>
        </row>
      </sheetData>
      <sheetData sheetId="7476">
        <row r="1">
          <cell r="B1" t="str">
            <v>220 kV SUB-STATION</v>
          </cell>
        </row>
      </sheetData>
      <sheetData sheetId="7477">
        <row r="1">
          <cell r="B1" t="str">
            <v>220 kV SUB-STATION</v>
          </cell>
        </row>
      </sheetData>
      <sheetData sheetId="7478">
        <row r="1">
          <cell r="B1" t="str">
            <v>220 kV SUB-STATION</v>
          </cell>
        </row>
      </sheetData>
      <sheetData sheetId="7479">
        <row r="1">
          <cell r="B1" t="str">
            <v>220 kV SUB-STATION</v>
          </cell>
        </row>
      </sheetData>
      <sheetData sheetId="7480">
        <row r="1">
          <cell r="B1" t="str">
            <v>220 kV SUB-STATION</v>
          </cell>
        </row>
      </sheetData>
      <sheetData sheetId="7481">
        <row r="1">
          <cell r="B1" t="str">
            <v>220 kV SUB-STATION</v>
          </cell>
        </row>
      </sheetData>
      <sheetData sheetId="7482">
        <row r="1">
          <cell r="B1" t="str">
            <v>220 kV SUB-STATION</v>
          </cell>
        </row>
      </sheetData>
      <sheetData sheetId="7483">
        <row r="1">
          <cell r="B1" t="str">
            <v>220 kV SUB-STATION</v>
          </cell>
        </row>
      </sheetData>
      <sheetData sheetId="7484">
        <row r="1">
          <cell r="B1" t="str">
            <v>220 kV SUB-STATION</v>
          </cell>
        </row>
      </sheetData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>
        <row r="1">
          <cell r="B1" t="str">
            <v>220 kV SUB-STATION</v>
          </cell>
        </row>
      </sheetData>
      <sheetData sheetId="7488">
        <row r="1">
          <cell r="B1" t="str">
            <v>220 kV SUB-STATION</v>
          </cell>
        </row>
      </sheetData>
      <sheetData sheetId="7489">
        <row r="1">
          <cell r="B1" t="str">
            <v>220 kV SUB-STATION</v>
          </cell>
        </row>
      </sheetData>
      <sheetData sheetId="7490">
        <row r="1">
          <cell r="B1" t="str">
            <v>220 kV SUB-STATION</v>
          </cell>
        </row>
      </sheetData>
      <sheetData sheetId="7491">
        <row r="1">
          <cell r="B1" t="str">
            <v>220 kV SUB-STATION</v>
          </cell>
        </row>
      </sheetData>
      <sheetData sheetId="7492">
        <row r="1">
          <cell r="B1" t="str">
            <v>220 kV SUB-STATION</v>
          </cell>
        </row>
      </sheetData>
      <sheetData sheetId="7493">
        <row r="1">
          <cell r="B1" t="str">
            <v>220 kV SUB-STATION</v>
          </cell>
        </row>
      </sheetData>
      <sheetData sheetId="7494">
        <row r="1">
          <cell r="B1" t="str">
            <v>220 kV SUB-STATION</v>
          </cell>
        </row>
      </sheetData>
      <sheetData sheetId="7495">
        <row r="1">
          <cell r="B1" t="str">
            <v>220 kV SUB-STATION</v>
          </cell>
        </row>
      </sheetData>
      <sheetData sheetId="7496">
        <row r="1">
          <cell r="B1" t="str">
            <v>220 kV SUB-STATION</v>
          </cell>
        </row>
      </sheetData>
      <sheetData sheetId="7497">
        <row r="1">
          <cell r="B1" t="str">
            <v>220 kV SUB-STATION</v>
          </cell>
        </row>
      </sheetData>
      <sheetData sheetId="7498">
        <row r="1">
          <cell r="B1" t="str">
            <v>220 kV SUB-STATION</v>
          </cell>
        </row>
      </sheetData>
      <sheetData sheetId="7499">
        <row r="1">
          <cell r="B1" t="str">
            <v>220 kV SUB-STATION</v>
          </cell>
        </row>
      </sheetData>
      <sheetData sheetId="7500">
        <row r="1">
          <cell r="B1" t="str">
            <v>220 kV SUB-STATION</v>
          </cell>
        </row>
      </sheetData>
      <sheetData sheetId="7501">
        <row r="1">
          <cell r="B1" t="str">
            <v>220 kV SUB-STATION</v>
          </cell>
        </row>
      </sheetData>
      <sheetData sheetId="7502">
        <row r="1">
          <cell r="B1" t="str">
            <v>220 kV SUB-STATION</v>
          </cell>
        </row>
      </sheetData>
      <sheetData sheetId="7503">
        <row r="1">
          <cell r="B1" t="str">
            <v>220 kV SUB-STATION</v>
          </cell>
        </row>
      </sheetData>
      <sheetData sheetId="7504">
        <row r="1">
          <cell r="B1" t="str">
            <v>220 kV SUB-STATION</v>
          </cell>
        </row>
      </sheetData>
      <sheetData sheetId="7505">
        <row r="1">
          <cell r="B1" t="str">
            <v>220 kV SUB-STATION</v>
          </cell>
        </row>
      </sheetData>
      <sheetData sheetId="7506">
        <row r="1">
          <cell r="B1" t="str">
            <v>220 kV SUB-STATION</v>
          </cell>
        </row>
      </sheetData>
      <sheetData sheetId="7507">
        <row r="1">
          <cell r="B1" t="str">
            <v>220 kV SUB-STATION</v>
          </cell>
        </row>
      </sheetData>
      <sheetData sheetId="7508">
        <row r="1">
          <cell r="B1" t="str">
            <v>220 kV SUB-STATION</v>
          </cell>
        </row>
      </sheetData>
      <sheetData sheetId="7509">
        <row r="1">
          <cell r="B1" t="str">
            <v>220 kV SUB-STATION</v>
          </cell>
        </row>
      </sheetData>
      <sheetData sheetId="7510">
        <row r="1">
          <cell r="B1" t="str">
            <v>220 kV SUB-STATION</v>
          </cell>
        </row>
      </sheetData>
      <sheetData sheetId="7511">
        <row r="1">
          <cell r="B1" t="str">
            <v>220 kV SUB-STATION</v>
          </cell>
        </row>
      </sheetData>
      <sheetData sheetId="7512">
        <row r="1">
          <cell r="B1" t="str">
            <v>220 kV SUB-STATION</v>
          </cell>
        </row>
      </sheetData>
      <sheetData sheetId="7513">
        <row r="1">
          <cell r="B1" t="str">
            <v>220 kV SUB-STATION</v>
          </cell>
        </row>
      </sheetData>
      <sheetData sheetId="7514">
        <row r="1">
          <cell r="B1" t="str">
            <v>220 kV SUB-STATION</v>
          </cell>
        </row>
      </sheetData>
      <sheetData sheetId="7515">
        <row r="1">
          <cell r="B1" t="str">
            <v>220 kV SUB-STATION</v>
          </cell>
        </row>
      </sheetData>
      <sheetData sheetId="7516">
        <row r="1">
          <cell r="B1" t="str">
            <v>220 kV SUB-STATION</v>
          </cell>
        </row>
      </sheetData>
      <sheetData sheetId="7517">
        <row r="1">
          <cell r="B1" t="str">
            <v>220 kV SUB-STATION</v>
          </cell>
        </row>
      </sheetData>
      <sheetData sheetId="7518">
        <row r="1">
          <cell r="B1" t="str">
            <v>220 kV SUB-STATION</v>
          </cell>
        </row>
      </sheetData>
      <sheetData sheetId="7519">
        <row r="1">
          <cell r="B1" t="str">
            <v>220 kV SUB-STATION</v>
          </cell>
        </row>
      </sheetData>
      <sheetData sheetId="7520">
        <row r="1">
          <cell r="B1" t="str">
            <v>220 kV SUB-STATION</v>
          </cell>
        </row>
      </sheetData>
      <sheetData sheetId="7521">
        <row r="1">
          <cell r="B1" t="str">
            <v>220 kV SUB-STATION</v>
          </cell>
        </row>
      </sheetData>
      <sheetData sheetId="7522">
        <row r="1">
          <cell r="B1" t="str">
            <v>220 kV SUB-STATION</v>
          </cell>
        </row>
      </sheetData>
      <sheetData sheetId="7523">
        <row r="1">
          <cell r="B1" t="str">
            <v>220 kV SUB-STATION</v>
          </cell>
        </row>
      </sheetData>
      <sheetData sheetId="7524">
        <row r="1">
          <cell r="B1" t="str">
            <v>220 kV SUB-STATION</v>
          </cell>
        </row>
      </sheetData>
      <sheetData sheetId="7525">
        <row r="1">
          <cell r="B1" t="str">
            <v>220 kV SUB-STATION</v>
          </cell>
        </row>
      </sheetData>
      <sheetData sheetId="7526">
        <row r="1">
          <cell r="B1" t="str">
            <v>220 kV SUB-STATION</v>
          </cell>
        </row>
      </sheetData>
      <sheetData sheetId="7527">
        <row r="1">
          <cell r="B1" t="str">
            <v>220 kV SUB-STATION</v>
          </cell>
        </row>
      </sheetData>
      <sheetData sheetId="7528">
        <row r="1">
          <cell r="B1" t="str">
            <v>220 kV SUB-STATION</v>
          </cell>
        </row>
      </sheetData>
      <sheetData sheetId="7529">
        <row r="1">
          <cell r="B1" t="str">
            <v>220 kV SUB-STATION</v>
          </cell>
        </row>
      </sheetData>
      <sheetData sheetId="7530">
        <row r="1">
          <cell r="B1" t="str">
            <v>220 kV SUB-STATION</v>
          </cell>
        </row>
      </sheetData>
      <sheetData sheetId="7531">
        <row r="1">
          <cell r="B1" t="str">
            <v>220 kV SUB-STATION</v>
          </cell>
        </row>
      </sheetData>
      <sheetData sheetId="7532">
        <row r="1">
          <cell r="B1" t="str">
            <v>220 kV SUB-STATION</v>
          </cell>
        </row>
      </sheetData>
      <sheetData sheetId="7533">
        <row r="1">
          <cell r="B1" t="str">
            <v>220 kV SUB-STATION</v>
          </cell>
        </row>
      </sheetData>
      <sheetData sheetId="7534">
        <row r="1">
          <cell r="B1" t="str">
            <v>220 kV SUB-STATION</v>
          </cell>
        </row>
      </sheetData>
      <sheetData sheetId="7535">
        <row r="1">
          <cell r="B1" t="str">
            <v>220 kV SUB-STATION</v>
          </cell>
        </row>
      </sheetData>
      <sheetData sheetId="7536">
        <row r="1">
          <cell r="B1" t="str">
            <v>220 kV SUB-STATION</v>
          </cell>
        </row>
      </sheetData>
      <sheetData sheetId="7537">
        <row r="1">
          <cell r="B1" t="str">
            <v>220 kV SUB-STATION</v>
          </cell>
        </row>
      </sheetData>
      <sheetData sheetId="7538">
        <row r="1">
          <cell r="B1" t="str">
            <v>220 kV SUB-STATION</v>
          </cell>
        </row>
      </sheetData>
      <sheetData sheetId="7539">
        <row r="1">
          <cell r="B1" t="str">
            <v>220 kV SUB-STATION</v>
          </cell>
        </row>
      </sheetData>
      <sheetData sheetId="7540">
        <row r="1">
          <cell r="B1" t="str">
            <v>220 kV SUB-STATION</v>
          </cell>
        </row>
      </sheetData>
      <sheetData sheetId="7541">
        <row r="1">
          <cell r="B1" t="str">
            <v>220 kV SUB-STATION</v>
          </cell>
        </row>
      </sheetData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>
        <row r="1">
          <cell r="B1" t="str">
            <v>220 kV SUB-STATION</v>
          </cell>
        </row>
      </sheetData>
      <sheetData sheetId="7547">
        <row r="1">
          <cell r="B1" t="str">
            <v>220 kV SUB-STATION</v>
          </cell>
        </row>
      </sheetData>
      <sheetData sheetId="7548">
        <row r="1">
          <cell r="B1" t="str">
            <v>220 kV SUB-STATION</v>
          </cell>
        </row>
      </sheetData>
      <sheetData sheetId="7549">
        <row r="1">
          <cell r="B1" t="str">
            <v>220 kV SUB-STATION</v>
          </cell>
        </row>
      </sheetData>
      <sheetData sheetId="7550">
        <row r="1">
          <cell r="B1" t="str">
            <v>220 kV SUB-STATION</v>
          </cell>
        </row>
      </sheetData>
      <sheetData sheetId="7551">
        <row r="1">
          <cell r="B1" t="str">
            <v>220 kV SUB-STATION</v>
          </cell>
        </row>
      </sheetData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>
        <row r="1">
          <cell r="B1" t="str">
            <v>220 kV SUB-STATION</v>
          </cell>
        </row>
      </sheetData>
      <sheetData sheetId="7560">
        <row r="1">
          <cell r="B1" t="str">
            <v>220 kV SUB-STATION</v>
          </cell>
        </row>
      </sheetData>
      <sheetData sheetId="7561">
        <row r="1">
          <cell r="B1" t="str">
            <v>220 kV SUB-STATION</v>
          </cell>
        </row>
      </sheetData>
      <sheetData sheetId="7562">
        <row r="1">
          <cell r="B1" t="str">
            <v>220 kV SUB-STATION</v>
          </cell>
        </row>
      </sheetData>
      <sheetData sheetId="7563">
        <row r="1">
          <cell r="B1" t="str">
            <v>220 kV SUB-STATION</v>
          </cell>
        </row>
      </sheetData>
      <sheetData sheetId="7564">
        <row r="1">
          <cell r="B1" t="str">
            <v>220 kV SUB-STATION</v>
          </cell>
        </row>
      </sheetData>
      <sheetData sheetId="7565">
        <row r="1">
          <cell r="B1" t="str">
            <v>220 kV SUB-STATION</v>
          </cell>
        </row>
      </sheetData>
      <sheetData sheetId="7566">
        <row r="1">
          <cell r="B1" t="str">
            <v>220 kV SUB-STATION</v>
          </cell>
        </row>
      </sheetData>
      <sheetData sheetId="7567">
        <row r="1">
          <cell r="B1" t="str">
            <v>220 kV SUB-STATION</v>
          </cell>
        </row>
      </sheetData>
      <sheetData sheetId="7568">
        <row r="1">
          <cell r="B1" t="str">
            <v>220 kV SUB-STATION</v>
          </cell>
        </row>
      </sheetData>
      <sheetData sheetId="7569">
        <row r="1">
          <cell r="B1" t="str">
            <v>220 kV SUB-STATION</v>
          </cell>
        </row>
      </sheetData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>
        <row r="1">
          <cell r="B1" t="str">
            <v>220 kV SUB-STATION</v>
          </cell>
        </row>
      </sheetData>
      <sheetData sheetId="7573">
        <row r="1">
          <cell r="B1" t="str">
            <v>220 kV SUB-STATION</v>
          </cell>
        </row>
      </sheetData>
      <sheetData sheetId="7574">
        <row r="1">
          <cell r="B1" t="str">
            <v>220 kV SUB-STATION</v>
          </cell>
        </row>
      </sheetData>
      <sheetData sheetId="7575">
        <row r="1">
          <cell r="B1" t="str">
            <v>220 kV SUB-STATION</v>
          </cell>
        </row>
      </sheetData>
      <sheetData sheetId="7576">
        <row r="1">
          <cell r="B1" t="str">
            <v>220 kV SUB-STATION</v>
          </cell>
        </row>
      </sheetData>
      <sheetData sheetId="7577">
        <row r="1">
          <cell r="B1" t="str">
            <v>220 kV SUB-STATION</v>
          </cell>
        </row>
      </sheetData>
      <sheetData sheetId="7578">
        <row r="1">
          <cell r="B1" t="str">
            <v>220 kV SUB-STATION</v>
          </cell>
        </row>
      </sheetData>
      <sheetData sheetId="7579">
        <row r="1">
          <cell r="B1" t="str">
            <v>220 kV SUB-STATION</v>
          </cell>
        </row>
      </sheetData>
      <sheetData sheetId="7580">
        <row r="1">
          <cell r="B1" t="str">
            <v>220 kV SUB-STATION</v>
          </cell>
        </row>
      </sheetData>
      <sheetData sheetId="7581">
        <row r="1">
          <cell r="B1" t="str">
            <v>220 kV SUB-STATION</v>
          </cell>
        </row>
      </sheetData>
      <sheetData sheetId="7582">
        <row r="1">
          <cell r="B1" t="str">
            <v>220 kV SUB-STATION</v>
          </cell>
        </row>
      </sheetData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>
        <row r="1">
          <cell r="B1" t="str">
            <v>220 kV SUB-STATION</v>
          </cell>
        </row>
      </sheetData>
      <sheetData sheetId="7587">
        <row r="1">
          <cell r="B1" t="str">
            <v>220 kV SUB-STATION</v>
          </cell>
        </row>
      </sheetData>
      <sheetData sheetId="7588">
        <row r="1">
          <cell r="B1" t="str">
            <v>220 kV SUB-STATION</v>
          </cell>
        </row>
      </sheetData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>
        <row r="1">
          <cell r="B1" t="str">
            <v>220 kV SUB-STATION</v>
          </cell>
        </row>
      </sheetData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>
        <row r="1">
          <cell r="B1" t="str">
            <v>220 kV SUB-STATION</v>
          </cell>
        </row>
      </sheetData>
      <sheetData sheetId="7601">
        <row r="1">
          <cell r="B1" t="str">
            <v>220 kV SUB-STATION</v>
          </cell>
        </row>
      </sheetData>
      <sheetData sheetId="7602">
        <row r="1">
          <cell r="B1" t="str">
            <v>220 kV SUB-STATION</v>
          </cell>
        </row>
      </sheetData>
      <sheetData sheetId="7603">
        <row r="1">
          <cell r="B1" t="str">
            <v>220 kV SUB-STATION</v>
          </cell>
        </row>
      </sheetData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>
        <row r="1">
          <cell r="B1" t="str">
            <v>220 kV SUB-STATION</v>
          </cell>
        </row>
      </sheetData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>
        <row r="1">
          <cell r="B1" t="str">
            <v>220 kV SUB-STATION</v>
          </cell>
        </row>
      </sheetData>
      <sheetData sheetId="7613">
        <row r="1">
          <cell r="B1" t="str">
            <v>220 kV SUB-STATION</v>
          </cell>
        </row>
      </sheetData>
      <sheetData sheetId="7614">
        <row r="1">
          <cell r="B1" t="str">
            <v>220 kV SUB-STATION</v>
          </cell>
        </row>
      </sheetData>
      <sheetData sheetId="7615">
        <row r="1">
          <cell r="B1" t="str">
            <v>220 kV SUB-STATION</v>
          </cell>
        </row>
      </sheetData>
      <sheetData sheetId="7616">
        <row r="1">
          <cell r="B1" t="str">
            <v>220 kV SUB-STATION</v>
          </cell>
        </row>
      </sheetData>
      <sheetData sheetId="7617">
        <row r="1">
          <cell r="B1" t="str">
            <v>220 kV SUB-STATION</v>
          </cell>
        </row>
      </sheetData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>
        <row r="1">
          <cell r="B1" t="str">
            <v>220 kV SUB-STATION</v>
          </cell>
        </row>
      </sheetData>
      <sheetData sheetId="7621">
        <row r="1">
          <cell r="B1" t="str">
            <v>220 kV SUB-STATION</v>
          </cell>
        </row>
      </sheetData>
      <sheetData sheetId="7622">
        <row r="1">
          <cell r="B1" t="str">
            <v>220 kV SUB-STATION</v>
          </cell>
        </row>
      </sheetData>
      <sheetData sheetId="7623">
        <row r="1">
          <cell r="B1" t="str">
            <v>220 kV SUB-STATION</v>
          </cell>
        </row>
      </sheetData>
      <sheetData sheetId="7624">
        <row r="1">
          <cell r="B1" t="str">
            <v>220 kV SUB-STATION</v>
          </cell>
        </row>
      </sheetData>
      <sheetData sheetId="7625">
        <row r="1">
          <cell r="B1" t="str">
            <v>220 kV SUB-STATION</v>
          </cell>
        </row>
      </sheetData>
      <sheetData sheetId="7626">
        <row r="1">
          <cell r="B1" t="str">
            <v>220 kV SUB-STATION</v>
          </cell>
        </row>
      </sheetData>
      <sheetData sheetId="7627">
        <row r="1">
          <cell r="B1" t="str">
            <v>220 kV SUB-STATION</v>
          </cell>
        </row>
      </sheetData>
      <sheetData sheetId="7628">
        <row r="1">
          <cell r="B1" t="str">
            <v>220 kV SUB-STATION</v>
          </cell>
        </row>
      </sheetData>
      <sheetData sheetId="7629">
        <row r="1">
          <cell r="B1" t="str">
            <v>220 kV SUB-STATION</v>
          </cell>
        </row>
      </sheetData>
      <sheetData sheetId="7630">
        <row r="1">
          <cell r="B1" t="str">
            <v>220 kV SUB-STATION</v>
          </cell>
        </row>
      </sheetData>
      <sheetData sheetId="7631">
        <row r="1">
          <cell r="B1" t="str">
            <v>220 kV SUB-STATION</v>
          </cell>
        </row>
      </sheetData>
      <sheetData sheetId="7632">
        <row r="1">
          <cell r="B1" t="str">
            <v>220 kV SUB-STATION</v>
          </cell>
        </row>
      </sheetData>
      <sheetData sheetId="7633">
        <row r="1">
          <cell r="B1" t="str">
            <v>220 kV SUB-STATION</v>
          </cell>
        </row>
      </sheetData>
      <sheetData sheetId="7634">
        <row r="1">
          <cell r="B1" t="str">
            <v>220 kV SUB-STATION</v>
          </cell>
        </row>
      </sheetData>
      <sheetData sheetId="7635">
        <row r="1">
          <cell r="B1" t="str">
            <v>220 kV SUB-STATION</v>
          </cell>
        </row>
      </sheetData>
      <sheetData sheetId="7636">
        <row r="1">
          <cell r="B1" t="str">
            <v>220 kV SUB-STATION</v>
          </cell>
        </row>
      </sheetData>
      <sheetData sheetId="7637">
        <row r="1">
          <cell r="B1" t="str">
            <v>220 kV SUB-STATION</v>
          </cell>
        </row>
      </sheetData>
      <sheetData sheetId="7638">
        <row r="1">
          <cell r="B1" t="str">
            <v>220 kV SUB-STATION</v>
          </cell>
        </row>
      </sheetData>
      <sheetData sheetId="7639">
        <row r="1">
          <cell r="B1" t="str">
            <v>220 kV SUB-STATION</v>
          </cell>
        </row>
      </sheetData>
      <sheetData sheetId="7640">
        <row r="1">
          <cell r="B1" t="str">
            <v>220 kV SUB-STATION</v>
          </cell>
        </row>
      </sheetData>
      <sheetData sheetId="7641">
        <row r="1">
          <cell r="B1" t="str">
            <v>220 kV SUB-STATION</v>
          </cell>
        </row>
      </sheetData>
      <sheetData sheetId="7642">
        <row r="1">
          <cell r="B1" t="str">
            <v>220 kV SUB-STATION</v>
          </cell>
        </row>
      </sheetData>
      <sheetData sheetId="7643">
        <row r="1">
          <cell r="B1" t="str">
            <v>220 kV SUB-STATION</v>
          </cell>
        </row>
      </sheetData>
      <sheetData sheetId="7644">
        <row r="1">
          <cell r="B1" t="str">
            <v>220 kV SUB-STATION</v>
          </cell>
        </row>
      </sheetData>
      <sheetData sheetId="7645">
        <row r="1">
          <cell r="B1" t="str">
            <v>220 kV SUB-STATION</v>
          </cell>
        </row>
      </sheetData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>
        <row r="1">
          <cell r="B1" t="str">
            <v>220 kV SUB-STATION</v>
          </cell>
        </row>
      </sheetData>
      <sheetData sheetId="7655">
        <row r="1">
          <cell r="B1" t="str">
            <v>220 kV SUB-STATION</v>
          </cell>
        </row>
      </sheetData>
      <sheetData sheetId="7656">
        <row r="1">
          <cell r="B1" t="str">
            <v>220 kV SUB-STATION</v>
          </cell>
        </row>
      </sheetData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>
        <row r="1">
          <cell r="B1" t="str">
            <v>220 kV SUB-STATION</v>
          </cell>
        </row>
      </sheetData>
      <sheetData sheetId="7661">
        <row r="1">
          <cell r="B1" t="str">
            <v>220 kV SUB-STATION</v>
          </cell>
        </row>
      </sheetData>
      <sheetData sheetId="7662">
        <row r="1">
          <cell r="B1" t="str">
            <v>220 kV SUB-STATION</v>
          </cell>
        </row>
      </sheetData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>
        <row r="1">
          <cell r="B1" t="str">
            <v>220 kV SUB-STATION</v>
          </cell>
        </row>
      </sheetData>
      <sheetData sheetId="7670">
        <row r="1">
          <cell r="B1" t="str">
            <v>220 kV SUB-STATION</v>
          </cell>
        </row>
      </sheetData>
      <sheetData sheetId="7671">
        <row r="1">
          <cell r="B1" t="str">
            <v>220 kV SUB-STATION</v>
          </cell>
        </row>
      </sheetData>
      <sheetData sheetId="7672">
        <row r="1">
          <cell r="B1" t="str">
            <v>220 kV SUB-STATION</v>
          </cell>
        </row>
      </sheetData>
      <sheetData sheetId="7673">
        <row r="1">
          <cell r="B1" t="str">
            <v>220 kV SUB-STATION</v>
          </cell>
        </row>
      </sheetData>
      <sheetData sheetId="7674">
        <row r="1">
          <cell r="B1" t="str">
            <v>220 kV SUB-STATION</v>
          </cell>
        </row>
      </sheetData>
      <sheetData sheetId="7675">
        <row r="1">
          <cell r="B1" t="str">
            <v>220 kV SUB-STATION</v>
          </cell>
        </row>
      </sheetData>
      <sheetData sheetId="7676">
        <row r="1">
          <cell r="B1" t="str">
            <v>220 kV SUB-STATION</v>
          </cell>
        </row>
      </sheetData>
      <sheetData sheetId="7677">
        <row r="1">
          <cell r="B1" t="str">
            <v>220 kV SUB-STATION</v>
          </cell>
        </row>
      </sheetData>
      <sheetData sheetId="7678">
        <row r="1">
          <cell r="B1" t="str">
            <v>220 kV SUB-STATION</v>
          </cell>
        </row>
      </sheetData>
      <sheetData sheetId="7679">
        <row r="1">
          <cell r="B1" t="str">
            <v>220 kV SUB-STATION</v>
          </cell>
        </row>
      </sheetData>
      <sheetData sheetId="7680">
        <row r="1">
          <cell r="B1" t="str">
            <v>220 kV SUB-STATION</v>
          </cell>
        </row>
      </sheetData>
      <sheetData sheetId="7681">
        <row r="1">
          <cell r="B1" t="str">
            <v>220 kV SUB-STATION</v>
          </cell>
        </row>
      </sheetData>
      <sheetData sheetId="7682">
        <row r="1">
          <cell r="B1" t="str">
            <v>220 kV SUB-STATION</v>
          </cell>
        </row>
      </sheetData>
      <sheetData sheetId="7683">
        <row r="1">
          <cell r="B1" t="str">
            <v>220 kV SUB-STATION</v>
          </cell>
        </row>
      </sheetData>
      <sheetData sheetId="7684">
        <row r="1">
          <cell r="B1" t="str">
            <v>220 kV SUB-STATION</v>
          </cell>
        </row>
      </sheetData>
      <sheetData sheetId="7685">
        <row r="1">
          <cell r="B1" t="str">
            <v>220 kV SUB-STATION</v>
          </cell>
        </row>
      </sheetData>
      <sheetData sheetId="7686">
        <row r="1">
          <cell r="B1" t="str">
            <v>220 kV SUB-STATION</v>
          </cell>
        </row>
      </sheetData>
      <sheetData sheetId="7687">
        <row r="1">
          <cell r="B1" t="str">
            <v>220 kV SUB-STATION</v>
          </cell>
        </row>
      </sheetData>
      <sheetData sheetId="7688">
        <row r="1">
          <cell r="B1" t="str">
            <v>220 kV SUB-STATION</v>
          </cell>
        </row>
      </sheetData>
      <sheetData sheetId="7689">
        <row r="1">
          <cell r="B1" t="str">
            <v>220 kV SUB-STATION</v>
          </cell>
        </row>
      </sheetData>
      <sheetData sheetId="7690">
        <row r="1">
          <cell r="B1" t="str">
            <v>220 kV SUB-STATION</v>
          </cell>
        </row>
      </sheetData>
      <sheetData sheetId="7691">
        <row r="1">
          <cell r="B1" t="str">
            <v>220 kV SUB-STATION</v>
          </cell>
        </row>
      </sheetData>
      <sheetData sheetId="7692">
        <row r="1">
          <cell r="B1" t="str">
            <v>220 kV SUB-STATION</v>
          </cell>
        </row>
      </sheetData>
      <sheetData sheetId="7693">
        <row r="1">
          <cell r="B1" t="str">
            <v>220 kV SUB-STATION</v>
          </cell>
        </row>
      </sheetData>
      <sheetData sheetId="7694">
        <row r="1">
          <cell r="B1" t="str">
            <v>220 kV SUB-STATION</v>
          </cell>
        </row>
      </sheetData>
      <sheetData sheetId="7695">
        <row r="1">
          <cell r="B1" t="str">
            <v>220 kV SUB-STATION</v>
          </cell>
        </row>
      </sheetData>
      <sheetData sheetId="7696">
        <row r="1">
          <cell r="B1" t="str">
            <v>220 kV SUB-STATION</v>
          </cell>
        </row>
      </sheetData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>
        <row r="1">
          <cell r="B1" t="str">
            <v>220 kV SUB-STATION</v>
          </cell>
        </row>
      </sheetData>
      <sheetData sheetId="7706">
        <row r="1">
          <cell r="B1" t="str">
            <v>220 kV SUB-STATION</v>
          </cell>
        </row>
      </sheetData>
      <sheetData sheetId="7707">
        <row r="1">
          <cell r="B1" t="str">
            <v>220 kV SUB-STATION</v>
          </cell>
        </row>
      </sheetData>
      <sheetData sheetId="7708">
        <row r="1">
          <cell r="B1" t="str">
            <v>220 kV SUB-STATION</v>
          </cell>
        </row>
      </sheetData>
      <sheetData sheetId="7709">
        <row r="1">
          <cell r="B1" t="str">
            <v>220 kV SUB-STATION</v>
          </cell>
        </row>
      </sheetData>
      <sheetData sheetId="7710">
        <row r="1">
          <cell r="B1" t="str">
            <v>220 kV SUB-STATION</v>
          </cell>
        </row>
      </sheetData>
      <sheetData sheetId="7711">
        <row r="1">
          <cell r="B1" t="str">
            <v>220 kV SUB-STATION</v>
          </cell>
        </row>
      </sheetData>
      <sheetData sheetId="7712">
        <row r="1">
          <cell r="B1" t="str">
            <v>220 kV SUB-STATION</v>
          </cell>
        </row>
      </sheetData>
      <sheetData sheetId="7713">
        <row r="1">
          <cell r="B1" t="str">
            <v>220 kV SUB-STATION</v>
          </cell>
        </row>
      </sheetData>
      <sheetData sheetId="7714">
        <row r="1">
          <cell r="B1" t="str">
            <v>220 kV SUB-STATION</v>
          </cell>
        </row>
      </sheetData>
      <sheetData sheetId="7715">
        <row r="1">
          <cell r="B1" t="str">
            <v>220 kV SUB-STATION</v>
          </cell>
        </row>
      </sheetData>
      <sheetData sheetId="7716">
        <row r="1">
          <cell r="B1" t="str">
            <v>220 kV SUB-STATION</v>
          </cell>
        </row>
      </sheetData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>
        <row r="1">
          <cell r="B1" t="str">
            <v>220 kV SUB-STATION</v>
          </cell>
        </row>
      </sheetData>
      <sheetData sheetId="7722">
        <row r="1">
          <cell r="B1" t="str">
            <v>220 kV SUB-STATION</v>
          </cell>
        </row>
      </sheetData>
      <sheetData sheetId="7723">
        <row r="1">
          <cell r="B1" t="str">
            <v>220 kV SUB-STATION</v>
          </cell>
        </row>
      </sheetData>
      <sheetData sheetId="7724">
        <row r="1">
          <cell r="B1" t="str">
            <v>220 kV SUB-STATION</v>
          </cell>
        </row>
      </sheetData>
      <sheetData sheetId="7725">
        <row r="1">
          <cell r="B1" t="str">
            <v>220 kV SUB-STATION</v>
          </cell>
        </row>
      </sheetData>
      <sheetData sheetId="7726">
        <row r="1">
          <cell r="B1" t="str">
            <v>220 kV SUB-STATION</v>
          </cell>
        </row>
      </sheetData>
      <sheetData sheetId="7727">
        <row r="1">
          <cell r="B1" t="str">
            <v>220 kV SUB-STATION</v>
          </cell>
        </row>
      </sheetData>
      <sheetData sheetId="7728">
        <row r="1">
          <cell r="B1" t="str">
            <v>220 kV SUB-STATION</v>
          </cell>
        </row>
      </sheetData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>
        <row r="1">
          <cell r="B1" t="str">
            <v>220 kV SUB-STATION</v>
          </cell>
        </row>
      </sheetData>
      <sheetData sheetId="7744">
        <row r="1">
          <cell r="B1" t="str">
            <v>220 kV SUB-STATION</v>
          </cell>
        </row>
      </sheetData>
      <sheetData sheetId="7745">
        <row r="1">
          <cell r="B1" t="str">
            <v>220 kV SUB-STATION</v>
          </cell>
        </row>
      </sheetData>
      <sheetData sheetId="7746">
        <row r="1">
          <cell r="B1" t="str">
            <v>220 kV SUB-STATION</v>
          </cell>
        </row>
      </sheetData>
      <sheetData sheetId="7747">
        <row r="1">
          <cell r="B1" t="str">
            <v>220 kV SUB-STATION</v>
          </cell>
        </row>
      </sheetData>
      <sheetData sheetId="7748">
        <row r="1">
          <cell r="B1" t="str">
            <v>220 kV SUB-STATION</v>
          </cell>
        </row>
      </sheetData>
      <sheetData sheetId="7749">
        <row r="1">
          <cell r="B1" t="str">
            <v>220 kV SUB-STATION</v>
          </cell>
        </row>
      </sheetData>
      <sheetData sheetId="7750">
        <row r="1">
          <cell r="B1" t="str">
            <v>220 kV SUB-STATION</v>
          </cell>
        </row>
      </sheetData>
      <sheetData sheetId="7751">
        <row r="1">
          <cell r="B1" t="str">
            <v>220 kV SUB-STATION</v>
          </cell>
        </row>
      </sheetData>
      <sheetData sheetId="7752">
        <row r="1">
          <cell r="B1" t="str">
            <v>220 kV SUB-STATION</v>
          </cell>
        </row>
      </sheetData>
      <sheetData sheetId="7753">
        <row r="1">
          <cell r="B1" t="str">
            <v>220 kV SUB-STATION</v>
          </cell>
        </row>
      </sheetData>
      <sheetData sheetId="7754">
        <row r="1">
          <cell r="B1" t="str">
            <v>220 kV SUB-STATION</v>
          </cell>
        </row>
      </sheetData>
      <sheetData sheetId="7755">
        <row r="1">
          <cell r="B1" t="str">
            <v>220 kV SUB-STATION</v>
          </cell>
        </row>
      </sheetData>
      <sheetData sheetId="7756">
        <row r="1">
          <cell r="B1" t="str">
            <v>220 kV SUB-STATION</v>
          </cell>
        </row>
      </sheetData>
      <sheetData sheetId="7757">
        <row r="1">
          <cell r="B1" t="str">
            <v>220 kV SUB-STATION</v>
          </cell>
        </row>
      </sheetData>
      <sheetData sheetId="7758">
        <row r="1">
          <cell r="B1" t="str">
            <v>220 kV SUB-STATION</v>
          </cell>
        </row>
      </sheetData>
      <sheetData sheetId="7759">
        <row r="1">
          <cell r="B1" t="str">
            <v>220 kV SUB-STATION</v>
          </cell>
        </row>
      </sheetData>
      <sheetData sheetId="7760">
        <row r="1">
          <cell r="B1" t="str">
            <v>220 kV SUB-STATION</v>
          </cell>
        </row>
      </sheetData>
      <sheetData sheetId="7761">
        <row r="1">
          <cell r="B1" t="str">
            <v>220 kV SUB-STATION</v>
          </cell>
        </row>
      </sheetData>
      <sheetData sheetId="7762">
        <row r="1">
          <cell r="B1" t="str">
            <v>220 kV SUB-STATION</v>
          </cell>
        </row>
      </sheetData>
      <sheetData sheetId="7763">
        <row r="1">
          <cell r="B1" t="str">
            <v>220 kV SUB-STATION</v>
          </cell>
        </row>
      </sheetData>
      <sheetData sheetId="7764">
        <row r="1">
          <cell r="B1" t="str">
            <v>220 kV SUB-STATION</v>
          </cell>
        </row>
      </sheetData>
      <sheetData sheetId="7765">
        <row r="1">
          <cell r="B1" t="str">
            <v>220 kV SUB-STATION</v>
          </cell>
        </row>
      </sheetData>
      <sheetData sheetId="7766">
        <row r="1">
          <cell r="B1" t="str">
            <v>220 kV SUB-STATION</v>
          </cell>
        </row>
      </sheetData>
      <sheetData sheetId="7767">
        <row r="1">
          <cell r="B1" t="str">
            <v>220 kV SUB-STATION</v>
          </cell>
        </row>
      </sheetData>
      <sheetData sheetId="7768">
        <row r="1">
          <cell r="B1" t="str">
            <v>220 kV SUB-STATION</v>
          </cell>
        </row>
      </sheetData>
      <sheetData sheetId="7769">
        <row r="1">
          <cell r="B1" t="str">
            <v>220 kV SUB-STATION</v>
          </cell>
        </row>
      </sheetData>
      <sheetData sheetId="7770">
        <row r="1">
          <cell r="B1" t="str">
            <v>220 kV SUB-STATION</v>
          </cell>
        </row>
      </sheetData>
      <sheetData sheetId="7771">
        <row r="1">
          <cell r="B1" t="str">
            <v>220 kV SUB-STATION</v>
          </cell>
        </row>
      </sheetData>
      <sheetData sheetId="7772">
        <row r="1">
          <cell r="B1" t="str">
            <v>220 kV SUB-STATION</v>
          </cell>
        </row>
      </sheetData>
      <sheetData sheetId="7773">
        <row r="1">
          <cell r="B1" t="str">
            <v>220 kV SUB-STATION</v>
          </cell>
        </row>
      </sheetData>
      <sheetData sheetId="7774">
        <row r="1">
          <cell r="B1" t="str">
            <v>220 kV SUB-STATION</v>
          </cell>
        </row>
      </sheetData>
      <sheetData sheetId="7775">
        <row r="1">
          <cell r="B1" t="str">
            <v>220 kV SUB-STATION</v>
          </cell>
        </row>
      </sheetData>
      <sheetData sheetId="7776">
        <row r="1">
          <cell r="B1" t="str">
            <v>220 kV SUB-STATION</v>
          </cell>
        </row>
      </sheetData>
      <sheetData sheetId="7777">
        <row r="1">
          <cell r="B1" t="str">
            <v>220 kV SUB-STATION</v>
          </cell>
        </row>
      </sheetData>
      <sheetData sheetId="7778">
        <row r="1">
          <cell r="B1" t="str">
            <v>220 kV SUB-STATION</v>
          </cell>
        </row>
      </sheetData>
      <sheetData sheetId="7779">
        <row r="1">
          <cell r="B1" t="str">
            <v>220 kV SUB-STATION</v>
          </cell>
        </row>
      </sheetData>
      <sheetData sheetId="7780">
        <row r="1">
          <cell r="B1" t="str">
            <v>220 kV SUB-STATION</v>
          </cell>
        </row>
      </sheetData>
      <sheetData sheetId="7781">
        <row r="1">
          <cell r="B1" t="str">
            <v>220 kV SUB-STATION</v>
          </cell>
        </row>
      </sheetData>
      <sheetData sheetId="7782">
        <row r="1">
          <cell r="B1" t="str">
            <v>220 kV SUB-STATION</v>
          </cell>
        </row>
      </sheetData>
      <sheetData sheetId="7783">
        <row r="1">
          <cell r="B1" t="str">
            <v>220 kV SUB-STATION</v>
          </cell>
        </row>
      </sheetData>
      <sheetData sheetId="7784">
        <row r="1">
          <cell r="B1" t="str">
            <v>220 kV SUB-STATION</v>
          </cell>
        </row>
      </sheetData>
      <sheetData sheetId="7785">
        <row r="1">
          <cell r="B1" t="str">
            <v>220 kV SUB-STATION</v>
          </cell>
        </row>
      </sheetData>
      <sheetData sheetId="7786">
        <row r="1">
          <cell r="B1" t="str">
            <v>220 kV SUB-STATION</v>
          </cell>
        </row>
      </sheetData>
      <sheetData sheetId="7787">
        <row r="1">
          <cell r="B1" t="str">
            <v>220 kV SUB-STATION</v>
          </cell>
        </row>
      </sheetData>
      <sheetData sheetId="7788">
        <row r="1">
          <cell r="B1" t="str">
            <v>220 kV SUB-STATION</v>
          </cell>
        </row>
      </sheetData>
      <sheetData sheetId="7789">
        <row r="1">
          <cell r="B1" t="str">
            <v>220 kV SUB-STATION</v>
          </cell>
        </row>
      </sheetData>
      <sheetData sheetId="7790">
        <row r="1">
          <cell r="B1" t="str">
            <v>220 kV SUB-STATION</v>
          </cell>
        </row>
      </sheetData>
      <sheetData sheetId="7791">
        <row r="1">
          <cell r="B1" t="str">
            <v>220 kV SUB-STATION</v>
          </cell>
        </row>
      </sheetData>
      <sheetData sheetId="7792">
        <row r="1">
          <cell r="B1" t="str">
            <v>220 kV SUB-STATION</v>
          </cell>
        </row>
      </sheetData>
      <sheetData sheetId="7793">
        <row r="1">
          <cell r="B1" t="str">
            <v>220 kV SUB-STATION</v>
          </cell>
        </row>
      </sheetData>
      <sheetData sheetId="7794">
        <row r="1">
          <cell r="B1" t="str">
            <v>220 kV SUB-STATION</v>
          </cell>
        </row>
      </sheetData>
      <sheetData sheetId="7795">
        <row r="1">
          <cell r="B1" t="str">
            <v>220 kV SUB-STATION</v>
          </cell>
        </row>
      </sheetData>
      <sheetData sheetId="7796">
        <row r="1">
          <cell r="B1" t="str">
            <v>220 kV SUB-STATION</v>
          </cell>
        </row>
      </sheetData>
      <sheetData sheetId="7797">
        <row r="1">
          <cell r="B1" t="str">
            <v>220 kV SUB-STATION</v>
          </cell>
        </row>
      </sheetData>
      <sheetData sheetId="7798">
        <row r="1">
          <cell r="B1" t="str">
            <v>220 kV SUB-STATION</v>
          </cell>
        </row>
      </sheetData>
      <sheetData sheetId="7799">
        <row r="1">
          <cell r="B1" t="str">
            <v>220 kV SUB-STATION</v>
          </cell>
        </row>
      </sheetData>
      <sheetData sheetId="7800">
        <row r="1">
          <cell r="B1" t="str">
            <v>220 kV SUB-STATION</v>
          </cell>
        </row>
      </sheetData>
      <sheetData sheetId="7801">
        <row r="1">
          <cell r="B1" t="str">
            <v>220 kV SUB-STATION</v>
          </cell>
        </row>
      </sheetData>
      <sheetData sheetId="7802">
        <row r="1">
          <cell r="B1" t="str">
            <v>220 kV SUB-STATION</v>
          </cell>
        </row>
      </sheetData>
      <sheetData sheetId="7803">
        <row r="1">
          <cell r="B1" t="str">
            <v>220 kV SUB-STATION</v>
          </cell>
        </row>
      </sheetData>
      <sheetData sheetId="7804">
        <row r="1">
          <cell r="B1" t="str">
            <v>220 kV SUB-STATION</v>
          </cell>
        </row>
      </sheetData>
      <sheetData sheetId="7805">
        <row r="1">
          <cell r="B1" t="str">
            <v>220 kV SUB-STATION</v>
          </cell>
        </row>
      </sheetData>
      <sheetData sheetId="7806">
        <row r="1">
          <cell r="B1" t="str">
            <v>220 kV SUB-STATION</v>
          </cell>
        </row>
      </sheetData>
      <sheetData sheetId="7807">
        <row r="1">
          <cell r="B1" t="str">
            <v>220 kV SUB-STATION</v>
          </cell>
        </row>
      </sheetData>
      <sheetData sheetId="7808">
        <row r="1">
          <cell r="B1" t="str">
            <v>220 kV SUB-STATION</v>
          </cell>
        </row>
      </sheetData>
      <sheetData sheetId="7809">
        <row r="1">
          <cell r="B1" t="str">
            <v>220 kV SUB-STATION</v>
          </cell>
        </row>
      </sheetData>
      <sheetData sheetId="7810">
        <row r="1">
          <cell r="B1" t="str">
            <v>220 kV SUB-STATION</v>
          </cell>
        </row>
      </sheetData>
      <sheetData sheetId="7811">
        <row r="1">
          <cell r="B1" t="str">
            <v>220 kV SUB-STATION</v>
          </cell>
        </row>
      </sheetData>
      <sheetData sheetId="7812">
        <row r="1">
          <cell r="B1" t="str">
            <v>220 kV SUB-STATION</v>
          </cell>
        </row>
      </sheetData>
      <sheetData sheetId="7813">
        <row r="1">
          <cell r="B1" t="str">
            <v>220 kV SUB-STATION</v>
          </cell>
        </row>
      </sheetData>
      <sheetData sheetId="7814">
        <row r="1">
          <cell r="B1" t="str">
            <v>220 kV SUB-STATION</v>
          </cell>
        </row>
      </sheetData>
      <sheetData sheetId="7815">
        <row r="1">
          <cell r="B1" t="str">
            <v>220 kV SUB-STATION</v>
          </cell>
        </row>
      </sheetData>
      <sheetData sheetId="7816">
        <row r="1">
          <cell r="B1" t="str">
            <v>220 kV SUB-STATION</v>
          </cell>
        </row>
      </sheetData>
      <sheetData sheetId="7817">
        <row r="1">
          <cell r="B1" t="str">
            <v>220 kV SUB-STATION</v>
          </cell>
        </row>
      </sheetData>
      <sheetData sheetId="7818">
        <row r="1">
          <cell r="B1" t="str">
            <v>220 kV SUB-STATION</v>
          </cell>
        </row>
      </sheetData>
      <sheetData sheetId="7819">
        <row r="1">
          <cell r="B1" t="str">
            <v>220 kV SUB-STATION</v>
          </cell>
        </row>
      </sheetData>
      <sheetData sheetId="7820">
        <row r="1">
          <cell r="B1" t="str">
            <v>220 kV SUB-STATION</v>
          </cell>
        </row>
      </sheetData>
      <sheetData sheetId="7821">
        <row r="1">
          <cell r="B1" t="str">
            <v>220 kV SUB-STATION</v>
          </cell>
        </row>
      </sheetData>
      <sheetData sheetId="7822">
        <row r="1">
          <cell r="B1" t="str">
            <v>220 kV SUB-STATION</v>
          </cell>
        </row>
      </sheetData>
      <sheetData sheetId="7823">
        <row r="1">
          <cell r="B1" t="str">
            <v>220 kV SUB-STATION</v>
          </cell>
        </row>
      </sheetData>
      <sheetData sheetId="7824">
        <row r="1">
          <cell r="B1" t="str">
            <v>220 kV SUB-STATION</v>
          </cell>
        </row>
      </sheetData>
      <sheetData sheetId="7825">
        <row r="1">
          <cell r="B1" t="str">
            <v>220 kV SUB-STATION</v>
          </cell>
        </row>
      </sheetData>
      <sheetData sheetId="7826">
        <row r="1">
          <cell r="B1" t="str">
            <v>220 kV SUB-STATION</v>
          </cell>
        </row>
      </sheetData>
      <sheetData sheetId="7827">
        <row r="1">
          <cell r="B1" t="str">
            <v>220 kV SUB-STATION</v>
          </cell>
        </row>
      </sheetData>
      <sheetData sheetId="7828">
        <row r="1">
          <cell r="B1" t="str">
            <v>220 kV SUB-STATION</v>
          </cell>
        </row>
      </sheetData>
      <sheetData sheetId="7829">
        <row r="1">
          <cell r="B1" t="str">
            <v>220 kV SUB-STATION</v>
          </cell>
        </row>
      </sheetData>
      <sheetData sheetId="7830">
        <row r="1">
          <cell r="B1" t="str">
            <v>220 kV SUB-STATION</v>
          </cell>
        </row>
      </sheetData>
      <sheetData sheetId="7831">
        <row r="1">
          <cell r="B1" t="str">
            <v>220 kV SUB-STATION</v>
          </cell>
        </row>
      </sheetData>
      <sheetData sheetId="7832">
        <row r="1">
          <cell r="B1" t="str">
            <v>220 kV SUB-STATION</v>
          </cell>
        </row>
      </sheetData>
      <sheetData sheetId="7833">
        <row r="1">
          <cell r="B1" t="str">
            <v>220 kV SUB-STATION</v>
          </cell>
        </row>
      </sheetData>
      <sheetData sheetId="7834">
        <row r="1">
          <cell r="B1" t="str">
            <v>220 kV SUB-STATION</v>
          </cell>
        </row>
      </sheetData>
      <sheetData sheetId="7835">
        <row r="1">
          <cell r="B1" t="str">
            <v>220 kV SUB-STATION</v>
          </cell>
        </row>
      </sheetData>
      <sheetData sheetId="7836">
        <row r="1">
          <cell r="B1" t="str">
            <v>220 kV SUB-STATION</v>
          </cell>
        </row>
      </sheetData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>
        <row r="1">
          <cell r="B1" t="str">
            <v>220 kV SUB-STATION</v>
          </cell>
        </row>
      </sheetData>
      <sheetData sheetId="7851" refreshError="1"/>
      <sheetData sheetId="7852">
        <row r="1">
          <cell r="B1" t="str">
            <v>220 kV SUB-STATION</v>
          </cell>
        </row>
      </sheetData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/>
      <sheetData sheetId="7910" refreshError="1"/>
      <sheetData sheetId="7911"/>
      <sheetData sheetId="7912"/>
      <sheetData sheetId="7913"/>
      <sheetData sheetId="7914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>
        <row r="1">
          <cell r="B1" t="str">
            <v>220 kV SUB-STATION</v>
          </cell>
        </row>
      </sheetData>
      <sheetData sheetId="7971">
        <row r="1">
          <cell r="B1" t="str">
            <v>220 kV SUB-STATION</v>
          </cell>
        </row>
      </sheetData>
      <sheetData sheetId="7972">
        <row r="1">
          <cell r="B1" t="str">
            <v>220 kV SUB-STATION</v>
          </cell>
        </row>
      </sheetData>
      <sheetData sheetId="7973">
        <row r="1">
          <cell r="B1" t="str">
            <v>220 kV SUB-STATION</v>
          </cell>
        </row>
      </sheetData>
      <sheetData sheetId="7974">
        <row r="1">
          <cell r="B1" t="str">
            <v>220 kV SUB-STATION</v>
          </cell>
        </row>
      </sheetData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>
        <row r="1">
          <cell r="B1" t="str">
            <v>220 kV SUB-STATION</v>
          </cell>
        </row>
      </sheetData>
      <sheetData sheetId="8008">
        <row r="1">
          <cell r="B1" t="str">
            <v>220 kV SUB-STATION</v>
          </cell>
        </row>
      </sheetData>
      <sheetData sheetId="8009">
        <row r="1">
          <cell r="B1" t="str">
            <v>220 kV SUB-STATION</v>
          </cell>
        </row>
      </sheetData>
      <sheetData sheetId="8010" refreshError="1"/>
      <sheetData sheetId="801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>
        <row r="1">
          <cell r="B1" t="str">
            <v>220 kV SUB-STATION</v>
          </cell>
        </row>
      </sheetData>
      <sheetData sheetId="8035">
        <row r="1">
          <cell r="B1" t="str">
            <v>220 kV SUB-STATION</v>
          </cell>
        </row>
      </sheetData>
      <sheetData sheetId="8036">
        <row r="1">
          <cell r="B1" t="str">
            <v>220 kV SUB-STATION</v>
          </cell>
        </row>
      </sheetData>
      <sheetData sheetId="8037">
        <row r="1">
          <cell r="B1" t="str">
            <v>220 kV SUB-STATION</v>
          </cell>
        </row>
      </sheetData>
      <sheetData sheetId="8038">
        <row r="1">
          <cell r="B1" t="str">
            <v>220 kV SUB-STATION</v>
          </cell>
        </row>
      </sheetData>
      <sheetData sheetId="8039">
        <row r="1">
          <cell r="B1" t="str">
            <v>220 kV SUB-STATION</v>
          </cell>
        </row>
      </sheetData>
      <sheetData sheetId="8040">
        <row r="1">
          <cell r="B1" t="str">
            <v>220 kV SUB-STATION</v>
          </cell>
        </row>
      </sheetData>
      <sheetData sheetId="8041">
        <row r="1">
          <cell r="B1" t="str">
            <v>220 kV SUB-STATION</v>
          </cell>
        </row>
      </sheetData>
      <sheetData sheetId="8042">
        <row r="1">
          <cell r="B1" t="str">
            <v>220 kV SUB-STATION</v>
          </cell>
        </row>
      </sheetData>
      <sheetData sheetId="8043">
        <row r="1">
          <cell r="B1" t="str">
            <v>220 kV SUB-STATION</v>
          </cell>
        </row>
      </sheetData>
      <sheetData sheetId="8044">
        <row r="1">
          <cell r="B1" t="str">
            <v>220 kV SUB-STATION</v>
          </cell>
        </row>
      </sheetData>
      <sheetData sheetId="8045">
        <row r="1">
          <cell r="B1" t="str">
            <v>220 kV SUB-STATION</v>
          </cell>
        </row>
      </sheetData>
      <sheetData sheetId="8046">
        <row r="1">
          <cell r="B1" t="str">
            <v>220 kV SUB-STATION</v>
          </cell>
        </row>
      </sheetData>
      <sheetData sheetId="8047">
        <row r="1">
          <cell r="B1" t="str">
            <v>220 kV SUB-STATION</v>
          </cell>
        </row>
      </sheetData>
      <sheetData sheetId="8048">
        <row r="1">
          <cell r="B1" t="str">
            <v>220 kV SUB-STATION</v>
          </cell>
        </row>
      </sheetData>
      <sheetData sheetId="8049">
        <row r="1">
          <cell r="B1" t="str">
            <v>220 kV SUB-STATION</v>
          </cell>
        </row>
      </sheetData>
      <sheetData sheetId="8050">
        <row r="1">
          <cell r="B1" t="str">
            <v>220 kV SUB-STATION</v>
          </cell>
        </row>
      </sheetData>
      <sheetData sheetId="8051">
        <row r="1">
          <cell r="B1" t="str">
            <v>220 kV SUB-STATION</v>
          </cell>
        </row>
      </sheetData>
      <sheetData sheetId="8052">
        <row r="1">
          <cell r="B1" t="str">
            <v>220 kV SUB-STATION</v>
          </cell>
        </row>
      </sheetData>
      <sheetData sheetId="8053">
        <row r="1">
          <cell r="B1" t="str">
            <v>220 kV SUB-STATION</v>
          </cell>
        </row>
      </sheetData>
      <sheetData sheetId="8054">
        <row r="1">
          <cell r="B1" t="str">
            <v>220 kV SUB-STATION</v>
          </cell>
        </row>
      </sheetData>
      <sheetData sheetId="8055"/>
      <sheetData sheetId="8056"/>
      <sheetData sheetId="8057">
        <row r="1">
          <cell r="B1" t="str">
            <v>220 kV SUB-STATION</v>
          </cell>
        </row>
      </sheetData>
      <sheetData sheetId="8058"/>
      <sheetData sheetId="8059"/>
      <sheetData sheetId="8060"/>
      <sheetData sheetId="8061">
        <row r="1">
          <cell r="B1" t="str">
            <v>220 kV SUB-STATION</v>
          </cell>
        </row>
      </sheetData>
      <sheetData sheetId="8062"/>
      <sheetData sheetId="8063">
        <row r="1">
          <cell r="B1" t="str">
            <v>220 kV SUB-STATION</v>
          </cell>
        </row>
      </sheetData>
      <sheetData sheetId="8064">
        <row r="1">
          <cell r="B1" t="str">
            <v>220 kV SUB-STATION</v>
          </cell>
        </row>
      </sheetData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/>
      <sheetData sheetId="8072"/>
      <sheetData sheetId="8073">
        <row r="1">
          <cell r="B1" t="str">
            <v>220 kV SUB-STATION</v>
          </cell>
        </row>
      </sheetData>
      <sheetData sheetId="8074">
        <row r="1">
          <cell r="B1" t="str">
            <v>220 kV SUB-STATION</v>
          </cell>
        </row>
      </sheetData>
      <sheetData sheetId="8075">
        <row r="1">
          <cell r="B1" t="str">
            <v>220 kV SUB-STATION</v>
          </cell>
        </row>
      </sheetData>
      <sheetData sheetId="8076">
        <row r="1">
          <cell r="B1" t="str">
            <v>220 kV SUB-STATION</v>
          </cell>
        </row>
      </sheetData>
      <sheetData sheetId="8077" refreshError="1"/>
      <sheetData sheetId="8078">
        <row r="1">
          <cell r="B1" t="str">
            <v>220 kV SUB-STATION</v>
          </cell>
        </row>
      </sheetData>
      <sheetData sheetId="8079" refreshError="1"/>
      <sheetData sheetId="8080" refreshError="1"/>
      <sheetData sheetId="8081" refreshError="1"/>
      <sheetData sheetId="8082">
        <row r="1">
          <cell r="B1" t="str">
            <v>220 kV SUB-STATION</v>
          </cell>
        </row>
      </sheetData>
      <sheetData sheetId="8083">
        <row r="1">
          <cell r="B1" t="str">
            <v>220 kV SUB-STATION</v>
          </cell>
        </row>
      </sheetData>
      <sheetData sheetId="8084">
        <row r="1">
          <cell r="B1" t="str">
            <v>220 kV SUB-STATION</v>
          </cell>
        </row>
      </sheetData>
      <sheetData sheetId="8085">
        <row r="1">
          <cell r="B1" t="str">
            <v>220 kV SUB-STATION</v>
          </cell>
        </row>
      </sheetData>
      <sheetData sheetId="8086">
        <row r="1">
          <cell r="B1" t="str">
            <v>220 kV SUB-STATION</v>
          </cell>
        </row>
      </sheetData>
      <sheetData sheetId="8087">
        <row r="1">
          <cell r="B1" t="str">
            <v>220 kV SUB-STATION</v>
          </cell>
        </row>
      </sheetData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>
        <row r="1">
          <cell r="B1" t="str">
            <v>220 kV SUB-STATION</v>
          </cell>
        </row>
      </sheetData>
      <sheetData sheetId="8119" refreshError="1"/>
      <sheetData sheetId="8120">
        <row r="1">
          <cell r="B1" t="str">
            <v>220 kV SUB-STATION</v>
          </cell>
        </row>
      </sheetData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>
        <row r="1">
          <cell r="B1" t="str">
            <v>220 kV SUB-STATION</v>
          </cell>
        </row>
      </sheetData>
      <sheetData sheetId="8154">
        <row r="1">
          <cell r="B1" t="str">
            <v>220 kV SUB-STATION</v>
          </cell>
        </row>
      </sheetData>
      <sheetData sheetId="8155">
        <row r="1">
          <cell r="B1" t="str">
            <v>220 kV SUB-STATION</v>
          </cell>
        </row>
      </sheetData>
      <sheetData sheetId="8156">
        <row r="1">
          <cell r="B1" t="str">
            <v>220 kV SUB-STATION</v>
          </cell>
        </row>
      </sheetData>
      <sheetData sheetId="8157">
        <row r="1">
          <cell r="B1" t="str">
            <v>220 kV SUB-STATION</v>
          </cell>
        </row>
      </sheetData>
      <sheetData sheetId="8158">
        <row r="1">
          <cell r="B1" t="str">
            <v>220 kV SUB-STATION</v>
          </cell>
        </row>
      </sheetData>
      <sheetData sheetId="8159">
        <row r="1">
          <cell r="B1" t="str">
            <v>220 kV SUB-STATION</v>
          </cell>
        </row>
      </sheetData>
      <sheetData sheetId="8160">
        <row r="1">
          <cell r="B1" t="str">
            <v>220 kV SUB-STATION</v>
          </cell>
        </row>
      </sheetData>
      <sheetData sheetId="8161">
        <row r="1">
          <cell r="B1" t="str">
            <v>220 kV SUB-STATION</v>
          </cell>
        </row>
      </sheetData>
      <sheetData sheetId="8162">
        <row r="1">
          <cell r="B1" t="str">
            <v>220 kV SUB-STATION</v>
          </cell>
        </row>
      </sheetData>
      <sheetData sheetId="8163">
        <row r="1">
          <cell r="B1" t="str">
            <v>220 kV SUB-STATION</v>
          </cell>
        </row>
      </sheetData>
      <sheetData sheetId="8164">
        <row r="1">
          <cell r="B1" t="str">
            <v>220 kV SUB-STATION</v>
          </cell>
        </row>
      </sheetData>
      <sheetData sheetId="8165">
        <row r="1">
          <cell r="B1" t="str">
            <v>220 kV SUB-STATION</v>
          </cell>
        </row>
      </sheetData>
      <sheetData sheetId="8166">
        <row r="1">
          <cell r="B1" t="str">
            <v>220 kV SUB-STATION</v>
          </cell>
        </row>
      </sheetData>
      <sheetData sheetId="8167">
        <row r="1">
          <cell r="B1" t="str">
            <v>220 kV SUB-STATION</v>
          </cell>
        </row>
      </sheetData>
      <sheetData sheetId="8168">
        <row r="1">
          <cell r="B1" t="str">
            <v>220 kV SUB-STATION</v>
          </cell>
        </row>
      </sheetData>
      <sheetData sheetId="8169">
        <row r="1">
          <cell r="B1" t="str">
            <v>220 kV SUB-STATION</v>
          </cell>
        </row>
      </sheetData>
      <sheetData sheetId="8170">
        <row r="1">
          <cell r="B1" t="str">
            <v>220 kV SUB-STATION</v>
          </cell>
        </row>
      </sheetData>
      <sheetData sheetId="8171">
        <row r="1">
          <cell r="B1" t="str">
            <v>220 kV SUB-STATION</v>
          </cell>
        </row>
      </sheetData>
      <sheetData sheetId="8172">
        <row r="1">
          <cell r="B1" t="str">
            <v>220 kV SUB-STATION</v>
          </cell>
        </row>
      </sheetData>
      <sheetData sheetId="8173">
        <row r="1">
          <cell r="B1" t="str">
            <v>220 kV SUB-STATION</v>
          </cell>
        </row>
      </sheetData>
      <sheetData sheetId="8174">
        <row r="1">
          <cell r="B1" t="str">
            <v>220 kV SUB-STATION</v>
          </cell>
        </row>
      </sheetData>
      <sheetData sheetId="8175">
        <row r="1">
          <cell r="B1" t="str">
            <v>220 kV SUB-STATION</v>
          </cell>
        </row>
      </sheetData>
      <sheetData sheetId="8176">
        <row r="1">
          <cell r="B1" t="str">
            <v>220 kV SUB-STATION</v>
          </cell>
        </row>
      </sheetData>
      <sheetData sheetId="8177">
        <row r="1">
          <cell r="B1" t="str">
            <v>220 kV SUB-STATION</v>
          </cell>
        </row>
      </sheetData>
      <sheetData sheetId="8178">
        <row r="1">
          <cell r="B1" t="str">
            <v>220 kV SUB-STATION</v>
          </cell>
        </row>
      </sheetData>
      <sheetData sheetId="8179">
        <row r="1">
          <cell r="B1" t="str">
            <v>220 kV SUB-STATION</v>
          </cell>
        </row>
      </sheetData>
      <sheetData sheetId="8180">
        <row r="1">
          <cell r="B1" t="str">
            <v>220 kV SUB-STATION</v>
          </cell>
        </row>
      </sheetData>
      <sheetData sheetId="8181">
        <row r="1">
          <cell r="B1" t="str">
            <v>220 kV SUB-STATION</v>
          </cell>
        </row>
      </sheetData>
      <sheetData sheetId="8182">
        <row r="1">
          <cell r="B1" t="str">
            <v>220 kV SUB-STATION</v>
          </cell>
        </row>
      </sheetData>
      <sheetData sheetId="8183">
        <row r="1">
          <cell r="B1" t="str">
            <v>220 kV SUB-STATION</v>
          </cell>
        </row>
      </sheetData>
      <sheetData sheetId="8184">
        <row r="1">
          <cell r="B1" t="str">
            <v>220 kV SUB-STATION</v>
          </cell>
        </row>
      </sheetData>
      <sheetData sheetId="8185">
        <row r="1">
          <cell r="B1" t="str">
            <v>220 kV SUB-STATION</v>
          </cell>
        </row>
      </sheetData>
      <sheetData sheetId="8186">
        <row r="1">
          <cell r="B1" t="str">
            <v>220 kV SUB-STATION</v>
          </cell>
        </row>
      </sheetData>
      <sheetData sheetId="8187">
        <row r="1">
          <cell r="B1" t="str">
            <v>220 kV SUB-STATION</v>
          </cell>
        </row>
      </sheetData>
      <sheetData sheetId="8188">
        <row r="1">
          <cell r="B1" t="str">
            <v>220 kV SUB-STATION</v>
          </cell>
        </row>
      </sheetData>
      <sheetData sheetId="8189">
        <row r="1">
          <cell r="B1" t="str">
            <v>220 kV SUB-STATION</v>
          </cell>
        </row>
      </sheetData>
      <sheetData sheetId="8190">
        <row r="1">
          <cell r="B1" t="str">
            <v>220 kV SUB-STATION</v>
          </cell>
        </row>
      </sheetData>
      <sheetData sheetId="8191">
        <row r="1">
          <cell r="B1" t="str">
            <v>220 kV SUB-STATION</v>
          </cell>
        </row>
      </sheetData>
      <sheetData sheetId="8192">
        <row r="1">
          <cell r="B1" t="str">
            <v>220 kV SUB-STATION</v>
          </cell>
        </row>
      </sheetData>
      <sheetData sheetId="8193">
        <row r="1">
          <cell r="B1" t="str">
            <v>220 kV SUB-STATION</v>
          </cell>
        </row>
      </sheetData>
      <sheetData sheetId="8194">
        <row r="1">
          <cell r="B1" t="str">
            <v>220 kV SUB-STATION</v>
          </cell>
        </row>
      </sheetData>
      <sheetData sheetId="8195">
        <row r="1">
          <cell r="B1" t="str">
            <v>220 kV SUB-STATION</v>
          </cell>
        </row>
      </sheetData>
      <sheetData sheetId="8196">
        <row r="1">
          <cell r="B1" t="str">
            <v>220 kV SUB-STATION</v>
          </cell>
        </row>
      </sheetData>
      <sheetData sheetId="8197">
        <row r="1">
          <cell r="B1" t="str">
            <v>220 kV SUB-STATION</v>
          </cell>
        </row>
      </sheetData>
      <sheetData sheetId="8198">
        <row r="1">
          <cell r="B1" t="str">
            <v>220 kV SUB-STATION</v>
          </cell>
        </row>
      </sheetData>
      <sheetData sheetId="8199">
        <row r="1">
          <cell r="B1" t="str">
            <v>220 kV SUB-STATION</v>
          </cell>
        </row>
      </sheetData>
      <sheetData sheetId="8200">
        <row r="1">
          <cell r="B1" t="str">
            <v>220 kV SUB-STATION</v>
          </cell>
        </row>
      </sheetData>
      <sheetData sheetId="8201">
        <row r="1">
          <cell r="B1" t="str">
            <v>220 kV SUB-STATION</v>
          </cell>
        </row>
      </sheetData>
      <sheetData sheetId="8202">
        <row r="1">
          <cell r="B1" t="str">
            <v>220 kV SUB-STATION</v>
          </cell>
        </row>
      </sheetData>
      <sheetData sheetId="8203">
        <row r="1">
          <cell r="B1" t="str">
            <v>220 kV SUB-STATION</v>
          </cell>
        </row>
      </sheetData>
      <sheetData sheetId="8204">
        <row r="1">
          <cell r="B1" t="str">
            <v>220 kV SUB-STATION</v>
          </cell>
        </row>
      </sheetData>
      <sheetData sheetId="8205">
        <row r="1">
          <cell r="B1" t="str">
            <v>220 kV SUB-STATION</v>
          </cell>
        </row>
      </sheetData>
      <sheetData sheetId="8206">
        <row r="1">
          <cell r="B1" t="str">
            <v>220 kV SUB-STATION</v>
          </cell>
        </row>
      </sheetData>
      <sheetData sheetId="8207">
        <row r="1">
          <cell r="B1" t="str">
            <v>220 kV SUB-STATION</v>
          </cell>
        </row>
      </sheetData>
      <sheetData sheetId="8208">
        <row r="1">
          <cell r="B1" t="str">
            <v>220 kV SUB-STATION</v>
          </cell>
        </row>
      </sheetData>
      <sheetData sheetId="8209">
        <row r="1">
          <cell r="B1" t="str">
            <v>220 kV SUB-STATION</v>
          </cell>
        </row>
      </sheetData>
      <sheetData sheetId="8210">
        <row r="1">
          <cell r="B1" t="str">
            <v>220 kV SUB-STATION</v>
          </cell>
        </row>
      </sheetData>
      <sheetData sheetId="8211">
        <row r="1">
          <cell r="B1" t="str">
            <v>220 kV SUB-STATION</v>
          </cell>
        </row>
      </sheetData>
      <sheetData sheetId="8212">
        <row r="1">
          <cell r="B1" t="str">
            <v>220 kV SUB-STATION</v>
          </cell>
        </row>
      </sheetData>
      <sheetData sheetId="8213">
        <row r="1">
          <cell r="B1" t="str">
            <v>220 kV SUB-STATION</v>
          </cell>
        </row>
      </sheetData>
      <sheetData sheetId="8214">
        <row r="1">
          <cell r="B1" t="str">
            <v>220 kV SUB-STATION</v>
          </cell>
        </row>
      </sheetData>
      <sheetData sheetId="8215">
        <row r="1">
          <cell r="B1" t="str">
            <v>220 kV SUB-STATION</v>
          </cell>
        </row>
      </sheetData>
      <sheetData sheetId="8216">
        <row r="1">
          <cell r="B1" t="str">
            <v>220 kV SUB-STATION</v>
          </cell>
        </row>
      </sheetData>
      <sheetData sheetId="8217">
        <row r="1">
          <cell r="B1" t="str">
            <v>220 kV SUB-STATION</v>
          </cell>
        </row>
      </sheetData>
      <sheetData sheetId="8218">
        <row r="1">
          <cell r="B1" t="str">
            <v>220 kV SUB-STATION</v>
          </cell>
        </row>
      </sheetData>
      <sheetData sheetId="8219">
        <row r="1">
          <cell r="B1" t="str">
            <v>220 kV SUB-STATION</v>
          </cell>
        </row>
      </sheetData>
      <sheetData sheetId="8220">
        <row r="1">
          <cell r="B1" t="str">
            <v>220 kV SUB-STATION</v>
          </cell>
        </row>
      </sheetData>
      <sheetData sheetId="8221">
        <row r="1">
          <cell r="B1" t="str">
            <v>220 kV SUB-STATION</v>
          </cell>
        </row>
      </sheetData>
      <sheetData sheetId="8222">
        <row r="1">
          <cell r="B1" t="str">
            <v>220 kV SUB-STATION</v>
          </cell>
        </row>
      </sheetData>
      <sheetData sheetId="8223">
        <row r="1">
          <cell r="B1" t="str">
            <v>220 kV SUB-STATION</v>
          </cell>
        </row>
      </sheetData>
      <sheetData sheetId="8224">
        <row r="1">
          <cell r="B1" t="str">
            <v>220 kV SUB-STATION</v>
          </cell>
        </row>
      </sheetData>
      <sheetData sheetId="8225">
        <row r="1">
          <cell r="B1" t="str">
            <v>220 kV SUB-STATION</v>
          </cell>
        </row>
      </sheetData>
      <sheetData sheetId="8226">
        <row r="1">
          <cell r="B1" t="str">
            <v>220 kV SUB-STATION</v>
          </cell>
        </row>
      </sheetData>
      <sheetData sheetId="8227">
        <row r="1">
          <cell r="B1" t="str">
            <v>220 kV SUB-STATION</v>
          </cell>
        </row>
      </sheetData>
      <sheetData sheetId="8228">
        <row r="1">
          <cell r="B1" t="str">
            <v>220 kV SUB-STATION</v>
          </cell>
        </row>
      </sheetData>
      <sheetData sheetId="8229">
        <row r="1">
          <cell r="B1" t="str">
            <v>220 kV SUB-STATION</v>
          </cell>
        </row>
      </sheetData>
      <sheetData sheetId="8230">
        <row r="1">
          <cell r="B1" t="str">
            <v>220 kV SUB-STATION</v>
          </cell>
        </row>
      </sheetData>
      <sheetData sheetId="8231">
        <row r="1">
          <cell r="B1" t="str">
            <v>220 kV SUB-STATION</v>
          </cell>
        </row>
      </sheetData>
      <sheetData sheetId="8232">
        <row r="1">
          <cell r="B1" t="str">
            <v>220 kV SUB-STATION</v>
          </cell>
        </row>
      </sheetData>
      <sheetData sheetId="8233">
        <row r="1">
          <cell r="B1" t="str">
            <v>220 kV SUB-STATION</v>
          </cell>
        </row>
      </sheetData>
      <sheetData sheetId="8234">
        <row r="1">
          <cell r="B1" t="str">
            <v>220 kV SUB-STATION</v>
          </cell>
        </row>
      </sheetData>
      <sheetData sheetId="8235">
        <row r="1">
          <cell r="B1" t="str">
            <v>220 kV SUB-STATION</v>
          </cell>
        </row>
      </sheetData>
      <sheetData sheetId="8236">
        <row r="1">
          <cell r="B1" t="str">
            <v>220 kV SUB-STATION</v>
          </cell>
        </row>
      </sheetData>
      <sheetData sheetId="8237">
        <row r="1">
          <cell r="B1" t="str">
            <v>220 kV SUB-STATION</v>
          </cell>
        </row>
      </sheetData>
      <sheetData sheetId="8238">
        <row r="1">
          <cell r="B1" t="str">
            <v>220 kV SUB-STATION</v>
          </cell>
        </row>
      </sheetData>
      <sheetData sheetId="8239">
        <row r="1">
          <cell r="B1" t="str">
            <v>220 kV SUB-STATION</v>
          </cell>
        </row>
      </sheetData>
      <sheetData sheetId="8240"/>
      <sheetData sheetId="8241"/>
      <sheetData sheetId="8242">
        <row r="1">
          <cell r="B1" t="str">
            <v>220 kV SUB-STATION</v>
          </cell>
        </row>
      </sheetData>
      <sheetData sheetId="8243">
        <row r="1">
          <cell r="B1" t="str">
            <v>220 kV SUB-STATION</v>
          </cell>
        </row>
      </sheetData>
      <sheetData sheetId="8244">
        <row r="1">
          <cell r="B1" t="str">
            <v>220 kV SUB-STATION</v>
          </cell>
        </row>
      </sheetData>
      <sheetData sheetId="8245">
        <row r="1">
          <cell r="B1" t="str">
            <v>220 kV SUB-STATION</v>
          </cell>
        </row>
      </sheetData>
      <sheetData sheetId="8246">
        <row r="1">
          <cell r="B1" t="str">
            <v>220 kV SUB-STATION</v>
          </cell>
        </row>
      </sheetData>
      <sheetData sheetId="8247">
        <row r="1">
          <cell r="B1" t="str">
            <v>220 kV SUB-STATION</v>
          </cell>
        </row>
      </sheetData>
      <sheetData sheetId="8248">
        <row r="1">
          <cell r="B1" t="str">
            <v>220 kV SUB-STATION</v>
          </cell>
        </row>
      </sheetData>
      <sheetData sheetId="8249">
        <row r="1">
          <cell r="B1" t="str">
            <v>220 kV SUB-STATION</v>
          </cell>
        </row>
      </sheetData>
      <sheetData sheetId="8250">
        <row r="1">
          <cell r="B1" t="str">
            <v>220 kV SUB-STATION</v>
          </cell>
        </row>
      </sheetData>
      <sheetData sheetId="8251">
        <row r="1">
          <cell r="B1" t="str">
            <v>220 kV SUB-STATION</v>
          </cell>
        </row>
      </sheetData>
      <sheetData sheetId="8252">
        <row r="1">
          <cell r="B1" t="str">
            <v>220 kV SUB-STATION</v>
          </cell>
        </row>
      </sheetData>
      <sheetData sheetId="8253">
        <row r="1">
          <cell r="B1" t="str">
            <v>220 kV SUB-STATION</v>
          </cell>
        </row>
      </sheetData>
      <sheetData sheetId="8254">
        <row r="1">
          <cell r="B1" t="str">
            <v>220 kV SUB-STATION</v>
          </cell>
        </row>
      </sheetData>
      <sheetData sheetId="8255">
        <row r="1">
          <cell r="B1" t="str">
            <v>220 kV SUB-STATION</v>
          </cell>
        </row>
      </sheetData>
      <sheetData sheetId="8256">
        <row r="1">
          <cell r="B1" t="str">
            <v>220 kV SUB-STATION</v>
          </cell>
        </row>
      </sheetData>
      <sheetData sheetId="8257">
        <row r="1">
          <cell r="B1" t="str">
            <v>220 kV SUB-STATION</v>
          </cell>
        </row>
      </sheetData>
      <sheetData sheetId="8258">
        <row r="1">
          <cell r="B1" t="str">
            <v>220 kV SUB-STATION</v>
          </cell>
        </row>
      </sheetData>
      <sheetData sheetId="8259">
        <row r="1">
          <cell r="B1" t="str">
            <v>220 kV SUB-STATION</v>
          </cell>
        </row>
      </sheetData>
      <sheetData sheetId="8260">
        <row r="1">
          <cell r="B1" t="str">
            <v>220 kV SUB-STATION</v>
          </cell>
        </row>
      </sheetData>
      <sheetData sheetId="8261">
        <row r="1">
          <cell r="B1" t="str">
            <v>220 kV SUB-STATION</v>
          </cell>
        </row>
      </sheetData>
      <sheetData sheetId="8262">
        <row r="1">
          <cell r="B1" t="str">
            <v>220 kV SUB-STATION</v>
          </cell>
        </row>
      </sheetData>
      <sheetData sheetId="8263">
        <row r="1">
          <cell r="B1" t="str">
            <v>220 kV SUB-STATION</v>
          </cell>
        </row>
      </sheetData>
      <sheetData sheetId="8264">
        <row r="1">
          <cell r="B1" t="str">
            <v>220 kV SUB-STATION</v>
          </cell>
        </row>
      </sheetData>
      <sheetData sheetId="8265">
        <row r="1">
          <cell r="B1" t="str">
            <v>220 kV SUB-STATION</v>
          </cell>
        </row>
      </sheetData>
      <sheetData sheetId="8266">
        <row r="1">
          <cell r="B1" t="str">
            <v>220 kV SUB-STATION</v>
          </cell>
        </row>
      </sheetData>
      <sheetData sheetId="8267">
        <row r="1">
          <cell r="B1" t="str">
            <v>220 kV SUB-STATION</v>
          </cell>
        </row>
      </sheetData>
      <sheetData sheetId="8268">
        <row r="1">
          <cell r="B1" t="str">
            <v>220 kV SUB-STATION</v>
          </cell>
        </row>
      </sheetData>
      <sheetData sheetId="8269">
        <row r="1">
          <cell r="B1" t="str">
            <v>220 kV SUB-STATION</v>
          </cell>
        </row>
      </sheetData>
      <sheetData sheetId="8270">
        <row r="1">
          <cell r="B1" t="str">
            <v>220 kV SUB-STATION</v>
          </cell>
        </row>
      </sheetData>
      <sheetData sheetId="8271">
        <row r="1">
          <cell r="B1" t="str">
            <v>220 kV SUB-STATION</v>
          </cell>
        </row>
      </sheetData>
      <sheetData sheetId="8272">
        <row r="1">
          <cell r="B1" t="str">
            <v>220 kV SUB-STATION</v>
          </cell>
        </row>
      </sheetData>
      <sheetData sheetId="8273">
        <row r="1">
          <cell r="B1" t="str">
            <v>220 kV SUB-STATION</v>
          </cell>
        </row>
      </sheetData>
      <sheetData sheetId="8274">
        <row r="1">
          <cell r="B1" t="str">
            <v>220 kV SUB-STATION</v>
          </cell>
        </row>
      </sheetData>
      <sheetData sheetId="8275">
        <row r="1">
          <cell r="B1" t="str">
            <v>220 kV SUB-STATION</v>
          </cell>
        </row>
      </sheetData>
      <sheetData sheetId="8276">
        <row r="1">
          <cell r="B1" t="str">
            <v>220 kV SUB-STATION</v>
          </cell>
        </row>
      </sheetData>
      <sheetData sheetId="8277">
        <row r="1">
          <cell r="B1" t="str">
            <v>220 kV SUB-STATION</v>
          </cell>
        </row>
      </sheetData>
      <sheetData sheetId="8278">
        <row r="1">
          <cell r="B1" t="str">
            <v>220 kV SUB-STATION</v>
          </cell>
        </row>
      </sheetData>
      <sheetData sheetId="8279">
        <row r="1">
          <cell r="B1" t="str">
            <v>220 kV SUB-STATION</v>
          </cell>
        </row>
      </sheetData>
      <sheetData sheetId="8280">
        <row r="1">
          <cell r="B1" t="str">
            <v>220 kV SUB-STATION</v>
          </cell>
        </row>
      </sheetData>
      <sheetData sheetId="8281">
        <row r="1">
          <cell r="B1" t="str">
            <v>220 kV SUB-STATION</v>
          </cell>
        </row>
      </sheetData>
      <sheetData sheetId="8282">
        <row r="1">
          <cell r="B1" t="str">
            <v>220 kV SUB-STATION</v>
          </cell>
        </row>
      </sheetData>
      <sheetData sheetId="8283">
        <row r="1">
          <cell r="B1" t="str">
            <v>220 kV SUB-STATION</v>
          </cell>
        </row>
      </sheetData>
      <sheetData sheetId="8284">
        <row r="1">
          <cell r="B1" t="str">
            <v>220 kV SUB-STATION</v>
          </cell>
        </row>
      </sheetData>
      <sheetData sheetId="8285">
        <row r="1">
          <cell r="B1" t="str">
            <v>220 kV SUB-STATION</v>
          </cell>
        </row>
      </sheetData>
      <sheetData sheetId="8286">
        <row r="1">
          <cell r="B1" t="str">
            <v>220 kV SUB-STATION</v>
          </cell>
        </row>
      </sheetData>
      <sheetData sheetId="8287">
        <row r="1">
          <cell r="B1" t="str">
            <v>220 kV SUB-STATION</v>
          </cell>
        </row>
      </sheetData>
      <sheetData sheetId="8288">
        <row r="1">
          <cell r="B1" t="str">
            <v>220 kV SUB-STATION</v>
          </cell>
        </row>
      </sheetData>
      <sheetData sheetId="8289">
        <row r="1">
          <cell r="B1" t="str">
            <v>220 kV SUB-STATION</v>
          </cell>
        </row>
      </sheetData>
      <sheetData sheetId="8290">
        <row r="1">
          <cell r="B1" t="str">
            <v>220 kV SUB-STATION</v>
          </cell>
        </row>
      </sheetData>
      <sheetData sheetId="8291">
        <row r="1">
          <cell r="B1" t="str">
            <v>220 kV SUB-STATION</v>
          </cell>
        </row>
      </sheetData>
      <sheetData sheetId="8292">
        <row r="1">
          <cell r="B1" t="str">
            <v>220 kV SUB-STATION</v>
          </cell>
        </row>
      </sheetData>
      <sheetData sheetId="8293">
        <row r="1">
          <cell r="B1" t="str">
            <v>220 kV SUB-STATION</v>
          </cell>
        </row>
      </sheetData>
      <sheetData sheetId="8294">
        <row r="1">
          <cell r="B1" t="str">
            <v>220 kV SUB-STATION</v>
          </cell>
        </row>
      </sheetData>
      <sheetData sheetId="8295">
        <row r="1">
          <cell r="B1" t="str">
            <v>220 kV SUB-STATION</v>
          </cell>
        </row>
      </sheetData>
      <sheetData sheetId="8296">
        <row r="1">
          <cell r="B1" t="str">
            <v>220 kV SUB-STATION</v>
          </cell>
        </row>
      </sheetData>
      <sheetData sheetId="8297">
        <row r="1">
          <cell r="B1" t="str">
            <v>220 kV SUB-STATION</v>
          </cell>
        </row>
      </sheetData>
      <sheetData sheetId="8298">
        <row r="1">
          <cell r="B1" t="str">
            <v>220 kV SUB-STATION</v>
          </cell>
        </row>
      </sheetData>
      <sheetData sheetId="8299">
        <row r="1">
          <cell r="B1" t="str">
            <v>220 kV SUB-STATION</v>
          </cell>
        </row>
      </sheetData>
      <sheetData sheetId="8300">
        <row r="1">
          <cell r="B1" t="str">
            <v>220 kV SUB-STATION</v>
          </cell>
        </row>
      </sheetData>
      <sheetData sheetId="8301">
        <row r="1">
          <cell r="B1" t="str">
            <v>220 kV SUB-STATION</v>
          </cell>
        </row>
      </sheetData>
      <sheetData sheetId="8302">
        <row r="1">
          <cell r="B1" t="str">
            <v>220 kV SUB-STATION</v>
          </cell>
        </row>
      </sheetData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>
        <row r="1">
          <cell r="B1" t="str">
            <v>220 kV SUB-STATION</v>
          </cell>
        </row>
      </sheetData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>
        <row r="1">
          <cell r="B1" t="str">
            <v>220 kV SUB-STATION</v>
          </cell>
        </row>
      </sheetData>
      <sheetData sheetId="8335">
        <row r="1">
          <cell r="B1" t="str">
            <v>220 kV SUB-STATION</v>
          </cell>
        </row>
      </sheetData>
      <sheetData sheetId="8336">
        <row r="1">
          <cell r="B1" t="str">
            <v>220 kV SUB-STATION</v>
          </cell>
        </row>
      </sheetData>
      <sheetData sheetId="8337">
        <row r="1">
          <cell r="B1" t="str">
            <v>220 kV SUB-STATION</v>
          </cell>
        </row>
      </sheetData>
      <sheetData sheetId="8338">
        <row r="1">
          <cell r="B1" t="str">
            <v>220 kV SUB-STATION</v>
          </cell>
        </row>
      </sheetData>
      <sheetData sheetId="8339">
        <row r="1">
          <cell r="B1" t="str">
            <v>220 kV SUB-STATION</v>
          </cell>
        </row>
      </sheetData>
      <sheetData sheetId="8340">
        <row r="1">
          <cell r="B1" t="str">
            <v>220 kV SUB-STATION</v>
          </cell>
        </row>
      </sheetData>
      <sheetData sheetId="8341">
        <row r="1">
          <cell r="B1" t="str">
            <v>220 kV SUB-STATION</v>
          </cell>
        </row>
      </sheetData>
      <sheetData sheetId="8342">
        <row r="1">
          <cell r="B1" t="str">
            <v>220 kV SUB-STATION</v>
          </cell>
        </row>
      </sheetData>
      <sheetData sheetId="8343">
        <row r="1">
          <cell r="B1" t="str">
            <v>220 kV SUB-STATION</v>
          </cell>
        </row>
      </sheetData>
      <sheetData sheetId="8344">
        <row r="1">
          <cell r="B1" t="str">
            <v>220 kV SUB-STATION</v>
          </cell>
        </row>
      </sheetData>
      <sheetData sheetId="8345">
        <row r="1">
          <cell r="B1" t="str">
            <v>220 kV SUB-STATION</v>
          </cell>
        </row>
      </sheetData>
      <sheetData sheetId="8346">
        <row r="1">
          <cell r="B1" t="str">
            <v>220 kV SUB-STATION</v>
          </cell>
        </row>
      </sheetData>
      <sheetData sheetId="8347">
        <row r="1">
          <cell r="B1" t="str">
            <v>220 kV SUB-STATION</v>
          </cell>
        </row>
      </sheetData>
      <sheetData sheetId="8348">
        <row r="1">
          <cell r="B1" t="str">
            <v>220 kV SUB-STATION</v>
          </cell>
        </row>
      </sheetData>
      <sheetData sheetId="8349">
        <row r="1">
          <cell r="B1" t="str">
            <v>220 kV SUB-STATION</v>
          </cell>
        </row>
      </sheetData>
      <sheetData sheetId="8350">
        <row r="1">
          <cell r="B1" t="str">
            <v>220 kV SUB-STATION</v>
          </cell>
        </row>
      </sheetData>
      <sheetData sheetId="8351">
        <row r="1">
          <cell r="B1" t="str">
            <v>220 kV SUB-STATION</v>
          </cell>
        </row>
      </sheetData>
      <sheetData sheetId="8352">
        <row r="1">
          <cell r="B1" t="str">
            <v>220 kV SUB-STATION</v>
          </cell>
        </row>
      </sheetData>
      <sheetData sheetId="8353">
        <row r="1">
          <cell r="B1" t="str">
            <v>220 kV SUB-STATION</v>
          </cell>
        </row>
      </sheetData>
      <sheetData sheetId="8354">
        <row r="1">
          <cell r="B1" t="str">
            <v>220 kV SUB-STATION</v>
          </cell>
        </row>
      </sheetData>
      <sheetData sheetId="8355">
        <row r="1">
          <cell r="B1" t="str">
            <v>220 kV SUB-STATION</v>
          </cell>
        </row>
      </sheetData>
      <sheetData sheetId="8356">
        <row r="1">
          <cell r="B1" t="str">
            <v>220 kV SUB-STATION</v>
          </cell>
        </row>
      </sheetData>
      <sheetData sheetId="8357">
        <row r="1">
          <cell r="B1" t="str">
            <v>220 kV SUB-STATION</v>
          </cell>
        </row>
      </sheetData>
      <sheetData sheetId="8358">
        <row r="1">
          <cell r="B1" t="str">
            <v>220 kV SUB-STATION</v>
          </cell>
        </row>
      </sheetData>
      <sheetData sheetId="8359">
        <row r="1">
          <cell r="B1" t="str">
            <v>220 kV SUB-STATION</v>
          </cell>
        </row>
      </sheetData>
      <sheetData sheetId="8360">
        <row r="1">
          <cell r="B1" t="str">
            <v>220 kV SUB-STATION</v>
          </cell>
        </row>
      </sheetData>
      <sheetData sheetId="8361">
        <row r="1">
          <cell r="B1" t="str">
            <v>220 kV SUB-STATION</v>
          </cell>
        </row>
      </sheetData>
      <sheetData sheetId="8362">
        <row r="1">
          <cell r="B1" t="str">
            <v>220 kV SUB-STATION</v>
          </cell>
        </row>
      </sheetData>
      <sheetData sheetId="8363">
        <row r="1">
          <cell r="B1" t="str">
            <v>220 kV SUB-STATION</v>
          </cell>
        </row>
      </sheetData>
      <sheetData sheetId="8364">
        <row r="1">
          <cell r="B1" t="str">
            <v>220 kV SUB-STATION</v>
          </cell>
        </row>
      </sheetData>
      <sheetData sheetId="8365">
        <row r="1">
          <cell r="B1" t="str">
            <v>220 kV SUB-STATION</v>
          </cell>
        </row>
      </sheetData>
      <sheetData sheetId="8366">
        <row r="1">
          <cell r="B1" t="str">
            <v>220 kV SUB-STATION</v>
          </cell>
        </row>
      </sheetData>
      <sheetData sheetId="8367">
        <row r="1">
          <cell r="B1" t="str">
            <v>220 kV SUB-STATION</v>
          </cell>
        </row>
      </sheetData>
      <sheetData sheetId="8368">
        <row r="1">
          <cell r="B1" t="str">
            <v>220 kV SUB-STATION</v>
          </cell>
        </row>
      </sheetData>
      <sheetData sheetId="8369">
        <row r="1">
          <cell r="B1" t="str">
            <v>220 kV SUB-STATION</v>
          </cell>
        </row>
      </sheetData>
      <sheetData sheetId="8370">
        <row r="1">
          <cell r="B1" t="str">
            <v>220 kV SUB-STATION</v>
          </cell>
        </row>
      </sheetData>
      <sheetData sheetId="8371">
        <row r="1">
          <cell r="B1" t="str">
            <v>220 kV SUB-STATION</v>
          </cell>
        </row>
      </sheetData>
      <sheetData sheetId="8372">
        <row r="1">
          <cell r="B1" t="str">
            <v>220 kV SUB-STATION</v>
          </cell>
        </row>
      </sheetData>
      <sheetData sheetId="8373">
        <row r="1">
          <cell r="B1" t="str">
            <v>220 kV SUB-STATION</v>
          </cell>
        </row>
      </sheetData>
      <sheetData sheetId="8374">
        <row r="1">
          <cell r="B1" t="str">
            <v>220 kV SUB-STATION</v>
          </cell>
        </row>
      </sheetData>
      <sheetData sheetId="8375">
        <row r="1">
          <cell r="B1" t="str">
            <v>220 kV SUB-STATION</v>
          </cell>
        </row>
      </sheetData>
      <sheetData sheetId="8376">
        <row r="1">
          <cell r="B1" t="str">
            <v>220 kV SUB-STATION</v>
          </cell>
        </row>
      </sheetData>
      <sheetData sheetId="8377">
        <row r="1">
          <cell r="B1" t="str">
            <v>220 kV SUB-STATION</v>
          </cell>
        </row>
      </sheetData>
      <sheetData sheetId="8378">
        <row r="1">
          <cell r="B1" t="str">
            <v>220 kV SUB-STATION</v>
          </cell>
        </row>
      </sheetData>
      <sheetData sheetId="8379">
        <row r="1">
          <cell r="B1" t="str">
            <v>220 kV SUB-STATION</v>
          </cell>
        </row>
      </sheetData>
      <sheetData sheetId="8380">
        <row r="1">
          <cell r="B1" t="str">
            <v>220 kV SUB-STATION</v>
          </cell>
        </row>
      </sheetData>
      <sheetData sheetId="8381">
        <row r="1">
          <cell r="B1" t="str">
            <v>220 kV SUB-STATION</v>
          </cell>
        </row>
      </sheetData>
      <sheetData sheetId="8382">
        <row r="1">
          <cell r="B1" t="str">
            <v>220 kV SUB-STATION</v>
          </cell>
        </row>
      </sheetData>
      <sheetData sheetId="8383">
        <row r="1">
          <cell r="B1" t="str">
            <v>220 kV SUB-STATION</v>
          </cell>
        </row>
      </sheetData>
      <sheetData sheetId="8384">
        <row r="1">
          <cell r="B1" t="str">
            <v>220 kV SUB-STATION</v>
          </cell>
        </row>
      </sheetData>
      <sheetData sheetId="8385">
        <row r="1">
          <cell r="B1" t="str">
            <v>220 kV SUB-STATION</v>
          </cell>
        </row>
      </sheetData>
      <sheetData sheetId="8386">
        <row r="1">
          <cell r="B1" t="str">
            <v>220 kV SUB-STATION</v>
          </cell>
        </row>
      </sheetData>
      <sheetData sheetId="8387">
        <row r="1">
          <cell r="B1" t="str">
            <v>220 kV SUB-STATION</v>
          </cell>
        </row>
      </sheetData>
      <sheetData sheetId="8388">
        <row r="1">
          <cell r="B1" t="str">
            <v>220 kV SUB-STATION</v>
          </cell>
        </row>
      </sheetData>
      <sheetData sheetId="8389">
        <row r="1">
          <cell r="B1" t="str">
            <v>220 kV SUB-STATION</v>
          </cell>
        </row>
      </sheetData>
      <sheetData sheetId="8390">
        <row r="1">
          <cell r="B1" t="str">
            <v>220 kV SUB-STATION</v>
          </cell>
        </row>
      </sheetData>
      <sheetData sheetId="8391">
        <row r="1">
          <cell r="B1" t="str">
            <v>220 kV SUB-STATION</v>
          </cell>
        </row>
      </sheetData>
      <sheetData sheetId="8392">
        <row r="1">
          <cell r="B1" t="str">
            <v>220 kV SUB-STATION</v>
          </cell>
        </row>
      </sheetData>
      <sheetData sheetId="8393">
        <row r="1">
          <cell r="B1" t="str">
            <v>220 kV SUB-STATION</v>
          </cell>
        </row>
      </sheetData>
      <sheetData sheetId="8394">
        <row r="1">
          <cell r="B1" t="str">
            <v>220 kV SUB-STATION</v>
          </cell>
        </row>
      </sheetData>
      <sheetData sheetId="8395">
        <row r="1">
          <cell r="B1" t="str">
            <v>220 kV SUB-STATION</v>
          </cell>
        </row>
      </sheetData>
      <sheetData sheetId="8396">
        <row r="1">
          <cell r="B1" t="str">
            <v>220 kV SUB-STATION</v>
          </cell>
        </row>
      </sheetData>
      <sheetData sheetId="8397">
        <row r="1">
          <cell r="B1" t="str">
            <v>220 kV SUB-STATION</v>
          </cell>
        </row>
      </sheetData>
      <sheetData sheetId="8398">
        <row r="1">
          <cell r="B1" t="str">
            <v>220 kV SUB-STATION</v>
          </cell>
        </row>
      </sheetData>
      <sheetData sheetId="8399">
        <row r="1">
          <cell r="B1" t="str">
            <v>220 kV SUB-STATION</v>
          </cell>
        </row>
      </sheetData>
      <sheetData sheetId="8400">
        <row r="1">
          <cell r="B1" t="str">
            <v>220 kV SUB-STATION</v>
          </cell>
        </row>
      </sheetData>
      <sheetData sheetId="8401">
        <row r="1">
          <cell r="B1" t="str">
            <v>220 kV SUB-STATION</v>
          </cell>
        </row>
      </sheetData>
      <sheetData sheetId="8402">
        <row r="1">
          <cell r="B1" t="str">
            <v>220 kV SUB-STATION</v>
          </cell>
        </row>
      </sheetData>
      <sheetData sheetId="8403">
        <row r="1">
          <cell r="B1" t="str">
            <v>220 kV SUB-STATION</v>
          </cell>
        </row>
      </sheetData>
      <sheetData sheetId="8404">
        <row r="1">
          <cell r="B1" t="str">
            <v>220 kV SUB-STATION</v>
          </cell>
        </row>
      </sheetData>
      <sheetData sheetId="8405">
        <row r="1">
          <cell r="B1" t="str">
            <v>220 kV SUB-STATION</v>
          </cell>
        </row>
      </sheetData>
      <sheetData sheetId="8406">
        <row r="1">
          <cell r="B1" t="str">
            <v>220 kV SUB-STATION</v>
          </cell>
        </row>
      </sheetData>
      <sheetData sheetId="8407">
        <row r="1">
          <cell r="B1" t="str">
            <v>220 kV SUB-STATION</v>
          </cell>
        </row>
      </sheetData>
      <sheetData sheetId="8408">
        <row r="1">
          <cell r="B1" t="str">
            <v>220 kV SUB-STATION</v>
          </cell>
        </row>
      </sheetData>
      <sheetData sheetId="8409">
        <row r="1">
          <cell r="B1" t="str">
            <v>220 kV SUB-STATION</v>
          </cell>
        </row>
      </sheetData>
      <sheetData sheetId="8410">
        <row r="1">
          <cell r="B1" t="str">
            <v>220 kV SUB-STATION</v>
          </cell>
        </row>
      </sheetData>
      <sheetData sheetId="8411">
        <row r="1">
          <cell r="B1" t="str">
            <v>220 kV SUB-STATION</v>
          </cell>
        </row>
      </sheetData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>
        <row r="1">
          <cell r="B1" t="str">
            <v>220 kV SUB-STATION</v>
          </cell>
        </row>
      </sheetData>
      <sheetData sheetId="8416">
        <row r="1">
          <cell r="B1" t="str">
            <v>220 kV SUB-STATION</v>
          </cell>
        </row>
      </sheetData>
      <sheetData sheetId="8417">
        <row r="1">
          <cell r="B1" t="str">
            <v>220 kV SUB-STATION</v>
          </cell>
        </row>
      </sheetData>
      <sheetData sheetId="8418">
        <row r="1">
          <cell r="B1" t="str">
            <v>220 kV SUB-STATION</v>
          </cell>
        </row>
      </sheetData>
      <sheetData sheetId="8419">
        <row r="1">
          <cell r="B1" t="str">
            <v>220 kV SUB-STATION</v>
          </cell>
        </row>
      </sheetData>
      <sheetData sheetId="8420">
        <row r="1">
          <cell r="B1" t="str">
            <v>220 kV SUB-STATION</v>
          </cell>
        </row>
      </sheetData>
      <sheetData sheetId="8421">
        <row r="1">
          <cell r="B1" t="str">
            <v>220 kV SUB-STATION</v>
          </cell>
        </row>
      </sheetData>
      <sheetData sheetId="8422">
        <row r="1">
          <cell r="B1" t="str">
            <v>220 kV SUB-STATION</v>
          </cell>
        </row>
      </sheetData>
      <sheetData sheetId="8423">
        <row r="1">
          <cell r="B1" t="str">
            <v>220 kV SUB-STATION</v>
          </cell>
        </row>
      </sheetData>
      <sheetData sheetId="8424">
        <row r="1">
          <cell r="B1" t="str">
            <v>220 kV SUB-STATION</v>
          </cell>
        </row>
      </sheetData>
      <sheetData sheetId="8425">
        <row r="1">
          <cell r="B1" t="str">
            <v>220 kV SUB-STATION</v>
          </cell>
        </row>
      </sheetData>
      <sheetData sheetId="8426">
        <row r="1">
          <cell r="B1" t="str">
            <v>220 kV SUB-STATION</v>
          </cell>
        </row>
      </sheetData>
      <sheetData sheetId="8427">
        <row r="1">
          <cell r="B1" t="str">
            <v>220 kV SUB-STATION</v>
          </cell>
        </row>
      </sheetData>
      <sheetData sheetId="8428">
        <row r="1">
          <cell r="B1" t="str">
            <v>220 kV SUB-STATION</v>
          </cell>
        </row>
      </sheetData>
      <sheetData sheetId="8429">
        <row r="1">
          <cell r="B1" t="str">
            <v>220 kV SUB-STATION</v>
          </cell>
        </row>
      </sheetData>
      <sheetData sheetId="8430">
        <row r="1">
          <cell r="B1" t="str">
            <v>220 kV SUB-STATION</v>
          </cell>
        </row>
      </sheetData>
      <sheetData sheetId="8431">
        <row r="1">
          <cell r="B1" t="str">
            <v>220 kV SUB-STATION</v>
          </cell>
        </row>
      </sheetData>
      <sheetData sheetId="8432">
        <row r="1">
          <cell r="B1" t="str">
            <v>220 kV SUB-STATION</v>
          </cell>
        </row>
      </sheetData>
      <sheetData sheetId="8433">
        <row r="1">
          <cell r="B1" t="str">
            <v>220 kV SUB-STATION</v>
          </cell>
        </row>
      </sheetData>
      <sheetData sheetId="8434">
        <row r="1">
          <cell r="B1" t="str">
            <v>220 kV SUB-STATION</v>
          </cell>
        </row>
      </sheetData>
      <sheetData sheetId="8435">
        <row r="1">
          <cell r="B1" t="str">
            <v>220 kV SUB-STATION</v>
          </cell>
        </row>
      </sheetData>
      <sheetData sheetId="8436">
        <row r="1">
          <cell r="B1" t="str">
            <v>220 kV SUB-STATION</v>
          </cell>
        </row>
      </sheetData>
      <sheetData sheetId="8437">
        <row r="1">
          <cell r="B1" t="str">
            <v>220 kV SUB-STATION</v>
          </cell>
        </row>
      </sheetData>
      <sheetData sheetId="8438">
        <row r="1">
          <cell r="B1" t="str">
            <v>220 kV SUB-STATION</v>
          </cell>
        </row>
      </sheetData>
      <sheetData sheetId="8439">
        <row r="1">
          <cell r="B1" t="str">
            <v>220 kV SUB-STATION</v>
          </cell>
        </row>
      </sheetData>
      <sheetData sheetId="8440">
        <row r="1">
          <cell r="B1" t="str">
            <v>220 kV SUB-STATION</v>
          </cell>
        </row>
      </sheetData>
      <sheetData sheetId="8441">
        <row r="1">
          <cell r="B1" t="str">
            <v>220 kV SUB-STATION</v>
          </cell>
        </row>
      </sheetData>
      <sheetData sheetId="8442">
        <row r="1">
          <cell r="B1" t="str">
            <v>220 kV SUB-STATION</v>
          </cell>
        </row>
      </sheetData>
      <sheetData sheetId="8443">
        <row r="1">
          <cell r="B1" t="str">
            <v>220 kV SUB-STATION</v>
          </cell>
        </row>
      </sheetData>
      <sheetData sheetId="8444">
        <row r="1">
          <cell r="B1" t="str">
            <v>220 kV SUB-STATION</v>
          </cell>
        </row>
      </sheetData>
      <sheetData sheetId="8445">
        <row r="1">
          <cell r="B1" t="str">
            <v>220 kV SUB-STATION</v>
          </cell>
        </row>
      </sheetData>
      <sheetData sheetId="8446">
        <row r="1">
          <cell r="B1" t="str">
            <v>220 kV SUB-STATION</v>
          </cell>
        </row>
      </sheetData>
      <sheetData sheetId="8447">
        <row r="1">
          <cell r="B1" t="str">
            <v>220 kV SUB-STATION</v>
          </cell>
        </row>
      </sheetData>
      <sheetData sheetId="8448">
        <row r="1">
          <cell r="B1" t="str">
            <v>220 kV SUB-STATION</v>
          </cell>
        </row>
      </sheetData>
      <sheetData sheetId="8449">
        <row r="1">
          <cell r="B1" t="str">
            <v>220 kV SUB-STATION</v>
          </cell>
        </row>
      </sheetData>
      <sheetData sheetId="8450">
        <row r="1">
          <cell r="B1" t="str">
            <v>220 kV SUB-STATION</v>
          </cell>
        </row>
      </sheetData>
      <sheetData sheetId="8451">
        <row r="1">
          <cell r="B1" t="str">
            <v>220 kV SUB-STATION</v>
          </cell>
        </row>
      </sheetData>
      <sheetData sheetId="8452">
        <row r="1">
          <cell r="B1" t="str">
            <v>220 kV SUB-STATION</v>
          </cell>
        </row>
      </sheetData>
      <sheetData sheetId="8453">
        <row r="1">
          <cell r="B1" t="str">
            <v>220 kV SUB-STATION</v>
          </cell>
        </row>
      </sheetData>
      <sheetData sheetId="8454">
        <row r="1">
          <cell r="B1" t="str">
            <v>220 kV SUB-STATION</v>
          </cell>
        </row>
      </sheetData>
      <sheetData sheetId="8455">
        <row r="1">
          <cell r="B1" t="str">
            <v>220 kV SUB-STATION</v>
          </cell>
        </row>
      </sheetData>
      <sheetData sheetId="8456">
        <row r="1">
          <cell r="B1" t="str">
            <v>220 kV SUB-STATION</v>
          </cell>
        </row>
      </sheetData>
      <sheetData sheetId="8457">
        <row r="1">
          <cell r="B1" t="str">
            <v>220 kV SUB-STATION</v>
          </cell>
        </row>
      </sheetData>
      <sheetData sheetId="8458">
        <row r="1">
          <cell r="B1" t="str">
            <v>220 kV SUB-STATION</v>
          </cell>
        </row>
      </sheetData>
      <sheetData sheetId="8459">
        <row r="1">
          <cell r="B1" t="str">
            <v>220 kV SUB-STATION</v>
          </cell>
        </row>
      </sheetData>
      <sheetData sheetId="8460">
        <row r="1">
          <cell r="B1" t="str">
            <v>220 kV SUB-STATION</v>
          </cell>
        </row>
      </sheetData>
      <sheetData sheetId="8461">
        <row r="1">
          <cell r="B1" t="str">
            <v>220 kV SUB-STATION</v>
          </cell>
        </row>
      </sheetData>
      <sheetData sheetId="8462">
        <row r="1">
          <cell r="B1" t="str">
            <v>220 kV SUB-STATION</v>
          </cell>
        </row>
      </sheetData>
      <sheetData sheetId="8463">
        <row r="1">
          <cell r="B1" t="str">
            <v>220 kV SUB-STATION</v>
          </cell>
        </row>
      </sheetData>
      <sheetData sheetId="8464">
        <row r="1">
          <cell r="B1" t="str">
            <v>220 kV SUB-STATION</v>
          </cell>
        </row>
      </sheetData>
      <sheetData sheetId="8465">
        <row r="1">
          <cell r="B1" t="str">
            <v>220 kV SUB-STATION</v>
          </cell>
        </row>
      </sheetData>
      <sheetData sheetId="8466">
        <row r="1">
          <cell r="B1" t="str">
            <v>220 kV SUB-STATION</v>
          </cell>
        </row>
      </sheetData>
      <sheetData sheetId="8467">
        <row r="1">
          <cell r="B1" t="str">
            <v>220 kV SUB-STATION</v>
          </cell>
        </row>
      </sheetData>
      <sheetData sheetId="8468">
        <row r="1">
          <cell r="B1" t="str">
            <v>220 kV SUB-STATION</v>
          </cell>
        </row>
      </sheetData>
      <sheetData sheetId="8469">
        <row r="1">
          <cell r="B1" t="str">
            <v>220 kV SUB-STATION</v>
          </cell>
        </row>
      </sheetData>
      <sheetData sheetId="8470">
        <row r="1">
          <cell r="B1" t="str">
            <v>220 kV SUB-STATION</v>
          </cell>
        </row>
      </sheetData>
      <sheetData sheetId="8471">
        <row r="1">
          <cell r="B1" t="str">
            <v>220 kV SUB-STATION</v>
          </cell>
        </row>
      </sheetData>
      <sheetData sheetId="8472">
        <row r="1">
          <cell r="B1" t="str">
            <v>220 kV SUB-STATION</v>
          </cell>
        </row>
      </sheetData>
      <sheetData sheetId="8473">
        <row r="1">
          <cell r="B1" t="str">
            <v>220 kV SUB-STATION</v>
          </cell>
        </row>
      </sheetData>
      <sheetData sheetId="8474">
        <row r="1">
          <cell r="B1" t="str">
            <v>220 kV SUB-STATION</v>
          </cell>
        </row>
      </sheetData>
      <sheetData sheetId="8475">
        <row r="1">
          <cell r="B1" t="str">
            <v>220 kV SUB-STATION</v>
          </cell>
        </row>
      </sheetData>
      <sheetData sheetId="8476">
        <row r="1">
          <cell r="B1" t="str">
            <v>220 kV SUB-STATION</v>
          </cell>
        </row>
      </sheetData>
      <sheetData sheetId="8477">
        <row r="1">
          <cell r="B1" t="str">
            <v>220 kV SUB-STATION</v>
          </cell>
        </row>
      </sheetData>
      <sheetData sheetId="8478">
        <row r="1">
          <cell r="B1" t="str">
            <v>220 kV SUB-STATION</v>
          </cell>
        </row>
      </sheetData>
      <sheetData sheetId="8479">
        <row r="1">
          <cell r="B1" t="str">
            <v>220 kV SUB-STATION</v>
          </cell>
        </row>
      </sheetData>
      <sheetData sheetId="8480">
        <row r="1">
          <cell r="B1" t="str">
            <v>220 kV SUB-STATION</v>
          </cell>
        </row>
      </sheetData>
      <sheetData sheetId="8481">
        <row r="1">
          <cell r="B1" t="str">
            <v>220 kV SUB-STATION</v>
          </cell>
        </row>
      </sheetData>
      <sheetData sheetId="8482">
        <row r="1">
          <cell r="B1" t="str">
            <v>220 kV SUB-STATION</v>
          </cell>
        </row>
      </sheetData>
      <sheetData sheetId="8483">
        <row r="1">
          <cell r="B1" t="str">
            <v>220 kV SUB-STATION</v>
          </cell>
        </row>
      </sheetData>
      <sheetData sheetId="8484">
        <row r="1">
          <cell r="B1" t="str">
            <v>220 kV SUB-STATION</v>
          </cell>
        </row>
      </sheetData>
      <sheetData sheetId="8485">
        <row r="1">
          <cell r="B1" t="str">
            <v>220 kV SUB-STATION</v>
          </cell>
        </row>
      </sheetData>
      <sheetData sheetId="8486">
        <row r="1">
          <cell r="B1" t="str">
            <v>220 kV SUB-STATION</v>
          </cell>
        </row>
      </sheetData>
      <sheetData sheetId="8487">
        <row r="1">
          <cell r="B1" t="str">
            <v>220 kV SUB-STATION</v>
          </cell>
        </row>
      </sheetData>
      <sheetData sheetId="8488">
        <row r="1">
          <cell r="B1" t="str">
            <v>220 kV SUB-STATION</v>
          </cell>
        </row>
      </sheetData>
      <sheetData sheetId="8489">
        <row r="1">
          <cell r="B1" t="str">
            <v>220 kV SUB-STATION</v>
          </cell>
        </row>
      </sheetData>
      <sheetData sheetId="8490">
        <row r="1">
          <cell r="B1" t="str">
            <v>220 kV SUB-STATION</v>
          </cell>
        </row>
      </sheetData>
      <sheetData sheetId="8491">
        <row r="1">
          <cell r="B1" t="str">
            <v>220 kV SUB-STATION</v>
          </cell>
        </row>
      </sheetData>
      <sheetData sheetId="8492">
        <row r="1">
          <cell r="B1" t="str">
            <v>220 kV SUB-STATION</v>
          </cell>
        </row>
      </sheetData>
      <sheetData sheetId="8493">
        <row r="1">
          <cell r="B1" t="str">
            <v>220 kV SUB-STATION</v>
          </cell>
        </row>
      </sheetData>
      <sheetData sheetId="8494">
        <row r="1">
          <cell r="B1" t="str">
            <v>220 kV SUB-STATION</v>
          </cell>
        </row>
      </sheetData>
      <sheetData sheetId="8495">
        <row r="1">
          <cell r="B1" t="str">
            <v>220 kV SUB-STATION</v>
          </cell>
        </row>
      </sheetData>
      <sheetData sheetId="8496">
        <row r="1">
          <cell r="B1" t="str">
            <v>220 kV SUB-STATION</v>
          </cell>
        </row>
      </sheetData>
      <sheetData sheetId="8497">
        <row r="1">
          <cell r="B1" t="str">
            <v>220 kV SUB-STATION</v>
          </cell>
        </row>
      </sheetData>
      <sheetData sheetId="8498">
        <row r="1">
          <cell r="B1" t="str">
            <v>220 kV SUB-STATION</v>
          </cell>
        </row>
      </sheetData>
      <sheetData sheetId="8499">
        <row r="1">
          <cell r="B1" t="str">
            <v>220 kV SUB-STATION</v>
          </cell>
        </row>
      </sheetData>
      <sheetData sheetId="8500">
        <row r="1">
          <cell r="B1" t="str">
            <v>220 kV SUB-STATION</v>
          </cell>
        </row>
      </sheetData>
      <sheetData sheetId="8501">
        <row r="1">
          <cell r="B1" t="str">
            <v>220 kV SUB-STATION</v>
          </cell>
        </row>
      </sheetData>
      <sheetData sheetId="8502">
        <row r="1">
          <cell r="B1" t="str">
            <v>220 kV SUB-STATION</v>
          </cell>
        </row>
      </sheetData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>
        <row r="1">
          <cell r="B1" t="str">
            <v>220 kV SUB-STATION</v>
          </cell>
        </row>
      </sheetData>
      <sheetData sheetId="8508">
        <row r="1">
          <cell r="B1" t="str">
            <v>220 kV SUB-STATION</v>
          </cell>
        </row>
      </sheetData>
      <sheetData sheetId="8509">
        <row r="1">
          <cell r="B1" t="str">
            <v>220 kV SUB-STATION</v>
          </cell>
        </row>
      </sheetData>
      <sheetData sheetId="8510">
        <row r="1">
          <cell r="B1" t="str">
            <v>220 kV SUB-STATION</v>
          </cell>
        </row>
      </sheetData>
      <sheetData sheetId="8511">
        <row r="1">
          <cell r="B1" t="str">
            <v>220 kV SUB-STATION</v>
          </cell>
        </row>
      </sheetData>
      <sheetData sheetId="8512">
        <row r="1">
          <cell r="B1" t="str">
            <v>220 kV SUB-STATION</v>
          </cell>
        </row>
      </sheetData>
      <sheetData sheetId="8513">
        <row r="1">
          <cell r="B1" t="str">
            <v>220 kV SUB-STATION</v>
          </cell>
        </row>
      </sheetData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>
        <row r="1">
          <cell r="B1" t="str">
            <v>220 kV SUB-STATION</v>
          </cell>
        </row>
      </sheetData>
      <sheetData sheetId="8518">
        <row r="1">
          <cell r="B1" t="str">
            <v>220 kV SUB-STATION</v>
          </cell>
        </row>
      </sheetData>
      <sheetData sheetId="8519">
        <row r="1">
          <cell r="B1" t="str">
            <v>220 kV SUB-STATION</v>
          </cell>
        </row>
      </sheetData>
      <sheetData sheetId="8520">
        <row r="1">
          <cell r="B1" t="str">
            <v>220 kV SUB-STATION</v>
          </cell>
        </row>
      </sheetData>
      <sheetData sheetId="8521">
        <row r="1">
          <cell r="B1" t="str">
            <v>220 kV SUB-STATION</v>
          </cell>
        </row>
      </sheetData>
      <sheetData sheetId="8522">
        <row r="1">
          <cell r="B1" t="str">
            <v>220 kV SUB-STATION</v>
          </cell>
        </row>
      </sheetData>
      <sheetData sheetId="8523">
        <row r="1">
          <cell r="B1" t="str">
            <v>220 kV SUB-STATION</v>
          </cell>
        </row>
      </sheetData>
      <sheetData sheetId="8524">
        <row r="1">
          <cell r="B1" t="str">
            <v>220 kV SUB-STATION</v>
          </cell>
        </row>
      </sheetData>
      <sheetData sheetId="8525">
        <row r="1">
          <cell r="B1" t="str">
            <v>220 kV SUB-STATION</v>
          </cell>
        </row>
      </sheetData>
      <sheetData sheetId="8526">
        <row r="1">
          <cell r="B1" t="str">
            <v>220 kV SUB-STATION</v>
          </cell>
        </row>
      </sheetData>
      <sheetData sheetId="8527">
        <row r="1">
          <cell r="B1" t="str">
            <v>220 kV SUB-STATION</v>
          </cell>
        </row>
      </sheetData>
      <sheetData sheetId="8528">
        <row r="1">
          <cell r="B1" t="str">
            <v>220 kV SUB-STATION</v>
          </cell>
        </row>
      </sheetData>
      <sheetData sheetId="8529">
        <row r="1">
          <cell r="B1" t="str">
            <v>220 kV SUB-STATION</v>
          </cell>
        </row>
      </sheetData>
      <sheetData sheetId="8530">
        <row r="1">
          <cell r="B1" t="str">
            <v>220 kV SUB-STATION</v>
          </cell>
        </row>
      </sheetData>
      <sheetData sheetId="8531">
        <row r="1">
          <cell r="B1" t="str">
            <v>220 kV SUB-STATION</v>
          </cell>
        </row>
      </sheetData>
      <sheetData sheetId="8532">
        <row r="1">
          <cell r="B1" t="str">
            <v>220 kV SUB-STATION</v>
          </cell>
        </row>
      </sheetData>
      <sheetData sheetId="8533">
        <row r="1">
          <cell r="B1" t="str">
            <v>220 kV SUB-STATION</v>
          </cell>
        </row>
      </sheetData>
      <sheetData sheetId="8534">
        <row r="1">
          <cell r="B1" t="str">
            <v>220 kV SUB-STATION</v>
          </cell>
        </row>
      </sheetData>
      <sheetData sheetId="8535">
        <row r="1">
          <cell r="B1" t="str">
            <v>220 kV SUB-STATION</v>
          </cell>
        </row>
      </sheetData>
      <sheetData sheetId="8536">
        <row r="1">
          <cell r="B1" t="str">
            <v>220 kV SUB-STATION</v>
          </cell>
        </row>
      </sheetData>
      <sheetData sheetId="8537">
        <row r="1">
          <cell r="B1" t="str">
            <v>220 kV SUB-STATION</v>
          </cell>
        </row>
      </sheetData>
      <sheetData sheetId="8538">
        <row r="1">
          <cell r="B1" t="str">
            <v>220 kV SUB-STATION</v>
          </cell>
        </row>
      </sheetData>
      <sheetData sheetId="8539">
        <row r="1">
          <cell r="B1" t="str">
            <v>220 kV SUB-STATION</v>
          </cell>
        </row>
      </sheetData>
      <sheetData sheetId="8540">
        <row r="1">
          <cell r="B1" t="str">
            <v>220 kV SUB-STATION</v>
          </cell>
        </row>
      </sheetData>
      <sheetData sheetId="8541">
        <row r="1">
          <cell r="B1" t="str">
            <v>220 kV SUB-STATION</v>
          </cell>
        </row>
      </sheetData>
      <sheetData sheetId="8542">
        <row r="1">
          <cell r="B1" t="str">
            <v>220 kV SUB-STATION</v>
          </cell>
        </row>
      </sheetData>
      <sheetData sheetId="8543">
        <row r="1">
          <cell r="B1" t="str">
            <v>220 kV SUB-STATION</v>
          </cell>
        </row>
      </sheetData>
      <sheetData sheetId="8544">
        <row r="1">
          <cell r="B1" t="str">
            <v>220 kV SUB-STATION</v>
          </cell>
        </row>
      </sheetData>
      <sheetData sheetId="8545"/>
      <sheetData sheetId="8546">
        <row r="1">
          <cell r="B1" t="str">
            <v>220 kV SUB-STATION</v>
          </cell>
        </row>
      </sheetData>
      <sheetData sheetId="8547">
        <row r="1">
          <cell r="B1" t="str">
            <v>220 kV SUB-STATION</v>
          </cell>
        </row>
      </sheetData>
      <sheetData sheetId="8548">
        <row r="1">
          <cell r="B1" t="str">
            <v>220 kV SUB-STATION</v>
          </cell>
        </row>
      </sheetData>
      <sheetData sheetId="8549">
        <row r="1">
          <cell r="B1" t="str">
            <v>220 kV SUB-STATION</v>
          </cell>
        </row>
      </sheetData>
      <sheetData sheetId="8550">
        <row r="1">
          <cell r="B1" t="str">
            <v>220 kV SUB-STATION</v>
          </cell>
        </row>
      </sheetData>
      <sheetData sheetId="8551">
        <row r="1">
          <cell r="B1" t="str">
            <v>220 kV SUB-STATION</v>
          </cell>
        </row>
      </sheetData>
      <sheetData sheetId="8552">
        <row r="1">
          <cell r="B1" t="str">
            <v>220 kV SUB-STATION</v>
          </cell>
        </row>
      </sheetData>
      <sheetData sheetId="8553">
        <row r="1">
          <cell r="B1" t="str">
            <v>220 kV SUB-STATION</v>
          </cell>
        </row>
      </sheetData>
      <sheetData sheetId="8554">
        <row r="1">
          <cell r="B1" t="str">
            <v>220 kV SUB-STATION</v>
          </cell>
        </row>
      </sheetData>
      <sheetData sheetId="8555">
        <row r="1">
          <cell r="B1" t="str">
            <v>220 kV SUB-STATION</v>
          </cell>
        </row>
      </sheetData>
      <sheetData sheetId="8556">
        <row r="1">
          <cell r="B1" t="str">
            <v>220 kV SUB-STATION</v>
          </cell>
        </row>
      </sheetData>
      <sheetData sheetId="8557">
        <row r="1">
          <cell r="B1" t="str">
            <v>220 kV SUB-STATION</v>
          </cell>
        </row>
      </sheetData>
      <sheetData sheetId="8558">
        <row r="1">
          <cell r="B1" t="str">
            <v>220 kV SUB-STATION</v>
          </cell>
        </row>
      </sheetData>
      <sheetData sheetId="8559">
        <row r="1">
          <cell r="B1" t="str">
            <v>220 kV SUB-STATION</v>
          </cell>
        </row>
      </sheetData>
      <sheetData sheetId="8560">
        <row r="1">
          <cell r="B1" t="str">
            <v>220 kV SUB-STATION</v>
          </cell>
        </row>
      </sheetData>
      <sheetData sheetId="8561">
        <row r="1">
          <cell r="B1" t="str">
            <v>220 kV SUB-STATION</v>
          </cell>
        </row>
      </sheetData>
      <sheetData sheetId="8562">
        <row r="1">
          <cell r="B1" t="str">
            <v>220 kV SUB-STATION</v>
          </cell>
        </row>
      </sheetData>
      <sheetData sheetId="8563">
        <row r="1">
          <cell r="B1" t="str">
            <v>220 kV SUB-STATION</v>
          </cell>
        </row>
      </sheetData>
      <sheetData sheetId="8564">
        <row r="1">
          <cell r="B1" t="str">
            <v>220 kV SUB-STATION</v>
          </cell>
        </row>
      </sheetData>
      <sheetData sheetId="8565">
        <row r="1">
          <cell r="B1" t="str">
            <v>220 kV SUB-STATION</v>
          </cell>
        </row>
      </sheetData>
      <sheetData sheetId="8566">
        <row r="1">
          <cell r="B1" t="str">
            <v>220 kV SUB-STATION</v>
          </cell>
        </row>
      </sheetData>
      <sheetData sheetId="8567">
        <row r="1">
          <cell r="B1" t="str">
            <v>220 kV SUB-STATION</v>
          </cell>
        </row>
      </sheetData>
      <sheetData sheetId="8568">
        <row r="1">
          <cell r="B1" t="str">
            <v>220 kV SUB-STATION</v>
          </cell>
        </row>
      </sheetData>
      <sheetData sheetId="8569">
        <row r="1">
          <cell r="B1" t="str">
            <v>220 kV SUB-STATION</v>
          </cell>
        </row>
      </sheetData>
      <sheetData sheetId="8570">
        <row r="1">
          <cell r="B1" t="str">
            <v>220 kV SUB-STATION</v>
          </cell>
        </row>
      </sheetData>
      <sheetData sheetId="8571">
        <row r="1">
          <cell r="B1" t="str">
            <v>220 kV SUB-STATION</v>
          </cell>
        </row>
      </sheetData>
      <sheetData sheetId="8572">
        <row r="1">
          <cell r="B1" t="str">
            <v>220 kV SUB-STATION</v>
          </cell>
        </row>
      </sheetData>
      <sheetData sheetId="8573">
        <row r="1">
          <cell r="B1" t="str">
            <v>220 kV SUB-STATION</v>
          </cell>
        </row>
      </sheetData>
      <sheetData sheetId="8574">
        <row r="1">
          <cell r="B1" t="str">
            <v>220 kV SUB-STATION</v>
          </cell>
        </row>
      </sheetData>
      <sheetData sheetId="8575">
        <row r="1">
          <cell r="B1" t="str">
            <v>220 kV SUB-STATION</v>
          </cell>
        </row>
      </sheetData>
      <sheetData sheetId="8576">
        <row r="1">
          <cell r="B1" t="str">
            <v>220 kV SUB-STATION</v>
          </cell>
        </row>
      </sheetData>
      <sheetData sheetId="8577">
        <row r="1">
          <cell r="B1" t="str">
            <v>220 kV SUB-STATION</v>
          </cell>
        </row>
      </sheetData>
      <sheetData sheetId="8578">
        <row r="1">
          <cell r="B1" t="str">
            <v>220 kV SUB-STATION</v>
          </cell>
        </row>
      </sheetData>
      <sheetData sheetId="8579">
        <row r="1">
          <cell r="B1" t="str">
            <v>220 kV SUB-STATION</v>
          </cell>
        </row>
      </sheetData>
      <sheetData sheetId="8580">
        <row r="1">
          <cell r="B1" t="str">
            <v>220 kV SUB-STATION</v>
          </cell>
        </row>
      </sheetData>
      <sheetData sheetId="8581">
        <row r="1">
          <cell r="B1" t="str">
            <v>220 kV SUB-STATION</v>
          </cell>
        </row>
      </sheetData>
      <sheetData sheetId="8582">
        <row r="1">
          <cell r="B1" t="str">
            <v>220 kV SUB-STATION</v>
          </cell>
        </row>
      </sheetData>
      <sheetData sheetId="8583">
        <row r="1">
          <cell r="B1" t="str">
            <v>220 kV SUB-STATION</v>
          </cell>
        </row>
      </sheetData>
      <sheetData sheetId="8584">
        <row r="1">
          <cell r="B1" t="str">
            <v>220 kV SUB-STATION</v>
          </cell>
        </row>
      </sheetData>
      <sheetData sheetId="8585">
        <row r="1">
          <cell r="B1" t="str">
            <v>220 kV SUB-STATION</v>
          </cell>
        </row>
      </sheetData>
      <sheetData sheetId="8586">
        <row r="1">
          <cell r="B1" t="str">
            <v>220 kV SUB-STATION</v>
          </cell>
        </row>
      </sheetData>
      <sheetData sheetId="8587">
        <row r="1">
          <cell r="B1" t="str">
            <v>220 kV SUB-STATION</v>
          </cell>
        </row>
      </sheetData>
      <sheetData sheetId="8588">
        <row r="1">
          <cell r="B1" t="str">
            <v>220 kV SUB-STATION</v>
          </cell>
        </row>
      </sheetData>
      <sheetData sheetId="8589">
        <row r="1">
          <cell r="B1" t="str">
            <v>220 kV SUB-STATION</v>
          </cell>
        </row>
      </sheetData>
      <sheetData sheetId="8590">
        <row r="1">
          <cell r="B1" t="str">
            <v>220 kV SUB-STATION</v>
          </cell>
        </row>
      </sheetData>
      <sheetData sheetId="8591">
        <row r="1">
          <cell r="B1" t="str">
            <v>220 kV SUB-STATION</v>
          </cell>
        </row>
      </sheetData>
      <sheetData sheetId="8592">
        <row r="1">
          <cell r="B1" t="str">
            <v>220 kV SUB-STATION</v>
          </cell>
        </row>
      </sheetData>
      <sheetData sheetId="8593">
        <row r="1">
          <cell r="B1" t="str">
            <v>220 kV SUB-STATION</v>
          </cell>
        </row>
      </sheetData>
      <sheetData sheetId="8594">
        <row r="1">
          <cell r="B1" t="str">
            <v>220 kV SUB-STATION</v>
          </cell>
        </row>
      </sheetData>
      <sheetData sheetId="8595">
        <row r="1">
          <cell r="B1" t="str">
            <v>220 kV SUB-STATION</v>
          </cell>
        </row>
      </sheetData>
      <sheetData sheetId="8596"/>
      <sheetData sheetId="8597"/>
      <sheetData sheetId="8598"/>
      <sheetData sheetId="8599">
        <row r="1">
          <cell r="B1" t="str">
            <v>220 kV SUB-STATION</v>
          </cell>
        </row>
      </sheetData>
      <sheetData sheetId="8600">
        <row r="1">
          <cell r="B1" t="str">
            <v>220 kV SUB-STATION</v>
          </cell>
        </row>
      </sheetData>
      <sheetData sheetId="8601" refreshError="1"/>
      <sheetData sheetId="8602">
        <row r="1">
          <cell r="B1" t="str">
            <v>220 kV SUB-STATION</v>
          </cell>
        </row>
      </sheetData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>
        <row r="1">
          <cell r="B1" t="str">
            <v>220 kV SUB-STATION</v>
          </cell>
        </row>
      </sheetData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>
        <row r="1">
          <cell r="B1" t="str">
            <v>220 kV SUB-STATION</v>
          </cell>
        </row>
      </sheetData>
      <sheetData sheetId="8638" refreshError="1"/>
      <sheetData sheetId="8639" refreshError="1"/>
      <sheetData sheetId="8640">
        <row r="1">
          <cell r="B1" t="str">
            <v>220 kV SUB-STATION</v>
          </cell>
        </row>
      </sheetData>
      <sheetData sheetId="8641" refreshError="1"/>
      <sheetData sheetId="8642"/>
      <sheetData sheetId="8643" refreshError="1"/>
      <sheetData sheetId="8644" refreshError="1"/>
      <sheetData sheetId="8645">
        <row r="1">
          <cell r="B1" t="str">
            <v>220 kV SUB-STATION</v>
          </cell>
        </row>
      </sheetData>
      <sheetData sheetId="8646">
        <row r="1">
          <cell r="B1" t="str">
            <v>220 kV SUB-STATION</v>
          </cell>
        </row>
      </sheetData>
      <sheetData sheetId="8647">
        <row r="1">
          <cell r="B1" t="str">
            <v>220 kV SUB-STATION</v>
          </cell>
        </row>
      </sheetData>
      <sheetData sheetId="8648">
        <row r="1">
          <cell r="B1" t="str">
            <v>220 kV SUB-STATION</v>
          </cell>
        </row>
      </sheetData>
      <sheetData sheetId="8649">
        <row r="1">
          <cell r="B1" t="str">
            <v>220 kV SUB-STATION</v>
          </cell>
        </row>
      </sheetData>
      <sheetData sheetId="8650">
        <row r="1">
          <cell r="B1" t="str">
            <v>220 kV SUB-STATION</v>
          </cell>
        </row>
      </sheetData>
      <sheetData sheetId="8651">
        <row r="1">
          <cell r="B1" t="str">
            <v>220 kV SUB-STATION</v>
          </cell>
        </row>
      </sheetData>
      <sheetData sheetId="8652">
        <row r="1">
          <cell r="B1" t="str">
            <v>220 kV SUB-STATION</v>
          </cell>
        </row>
      </sheetData>
      <sheetData sheetId="8653">
        <row r="1">
          <cell r="B1" t="str">
            <v>220 kV SUB-STATION</v>
          </cell>
        </row>
      </sheetData>
      <sheetData sheetId="8654">
        <row r="1">
          <cell r="B1" t="str">
            <v>220 kV SUB-STATION</v>
          </cell>
        </row>
      </sheetData>
      <sheetData sheetId="8655">
        <row r="1">
          <cell r="B1" t="str">
            <v>220 kV SUB-STATION</v>
          </cell>
        </row>
      </sheetData>
      <sheetData sheetId="8656">
        <row r="1">
          <cell r="B1" t="str">
            <v>220 kV SUB-STATION</v>
          </cell>
        </row>
      </sheetData>
      <sheetData sheetId="8657">
        <row r="1">
          <cell r="B1" t="str">
            <v>220 kV SUB-STATION</v>
          </cell>
        </row>
      </sheetData>
      <sheetData sheetId="8658">
        <row r="1">
          <cell r="B1" t="str">
            <v>220 kV SUB-STATION</v>
          </cell>
        </row>
      </sheetData>
      <sheetData sheetId="8659">
        <row r="1">
          <cell r="B1" t="str">
            <v>220 kV SUB-STATION</v>
          </cell>
        </row>
      </sheetData>
      <sheetData sheetId="8660">
        <row r="1">
          <cell r="B1" t="str">
            <v>220 kV SUB-STATION</v>
          </cell>
        </row>
      </sheetData>
      <sheetData sheetId="8661">
        <row r="1">
          <cell r="B1" t="str">
            <v>220 kV SUB-STATION</v>
          </cell>
        </row>
      </sheetData>
      <sheetData sheetId="8662">
        <row r="1">
          <cell r="B1" t="str">
            <v>220 kV SUB-STATION</v>
          </cell>
        </row>
      </sheetData>
      <sheetData sheetId="8663">
        <row r="1">
          <cell r="B1" t="str">
            <v>220 kV SUB-STATION</v>
          </cell>
        </row>
      </sheetData>
      <sheetData sheetId="8664">
        <row r="1">
          <cell r="B1" t="str">
            <v>220 kV SUB-STATION</v>
          </cell>
        </row>
      </sheetData>
      <sheetData sheetId="8665">
        <row r="1">
          <cell r="B1" t="str">
            <v>220 kV SUB-STATION</v>
          </cell>
        </row>
      </sheetData>
      <sheetData sheetId="8666">
        <row r="1">
          <cell r="B1" t="str">
            <v>220 kV SUB-STATION</v>
          </cell>
        </row>
      </sheetData>
      <sheetData sheetId="8667">
        <row r="1">
          <cell r="B1" t="str">
            <v>220 kV SUB-STATION</v>
          </cell>
        </row>
      </sheetData>
      <sheetData sheetId="8668">
        <row r="1">
          <cell r="B1" t="str">
            <v>220 kV SUB-STATION</v>
          </cell>
        </row>
      </sheetData>
      <sheetData sheetId="8669">
        <row r="1">
          <cell r="B1" t="str">
            <v>220 kV SUB-STATION</v>
          </cell>
        </row>
      </sheetData>
      <sheetData sheetId="8670">
        <row r="1">
          <cell r="B1" t="str">
            <v>220 kV SUB-STATION</v>
          </cell>
        </row>
      </sheetData>
      <sheetData sheetId="8671">
        <row r="1">
          <cell r="B1" t="str">
            <v>220 kV SUB-STATION</v>
          </cell>
        </row>
      </sheetData>
      <sheetData sheetId="8672">
        <row r="1">
          <cell r="B1" t="str">
            <v>220 kV SUB-STATION</v>
          </cell>
        </row>
      </sheetData>
      <sheetData sheetId="8673">
        <row r="1">
          <cell r="B1" t="str">
            <v>220 kV SUB-STATION</v>
          </cell>
        </row>
      </sheetData>
      <sheetData sheetId="8674">
        <row r="1">
          <cell r="B1" t="str">
            <v>220 kV SUB-STATION</v>
          </cell>
        </row>
      </sheetData>
      <sheetData sheetId="8675">
        <row r="1">
          <cell r="B1" t="str">
            <v>220 kV SUB-STATION</v>
          </cell>
        </row>
      </sheetData>
      <sheetData sheetId="8676">
        <row r="1">
          <cell r="B1" t="str">
            <v>220 kV SUB-STATION</v>
          </cell>
        </row>
      </sheetData>
      <sheetData sheetId="8677">
        <row r="1">
          <cell r="B1" t="str">
            <v>220 kV SUB-STATION</v>
          </cell>
        </row>
      </sheetData>
      <sheetData sheetId="8678">
        <row r="1">
          <cell r="B1" t="str">
            <v>220 kV SUB-STATION</v>
          </cell>
        </row>
      </sheetData>
      <sheetData sheetId="8679">
        <row r="1">
          <cell r="B1" t="str">
            <v>220 kV SUB-STATION</v>
          </cell>
        </row>
      </sheetData>
      <sheetData sheetId="8680">
        <row r="1">
          <cell r="B1" t="str">
            <v>220 kV SUB-STATION</v>
          </cell>
        </row>
      </sheetData>
      <sheetData sheetId="8681">
        <row r="1">
          <cell r="B1" t="str">
            <v>220 kV SUB-STATION</v>
          </cell>
        </row>
      </sheetData>
      <sheetData sheetId="8682">
        <row r="1">
          <cell r="B1" t="str">
            <v>220 kV SUB-STATION</v>
          </cell>
        </row>
      </sheetData>
      <sheetData sheetId="8683">
        <row r="1">
          <cell r="B1" t="str">
            <v>220 kV SUB-STATION</v>
          </cell>
        </row>
      </sheetData>
      <sheetData sheetId="8684"/>
      <sheetData sheetId="8685"/>
      <sheetData sheetId="8686"/>
      <sheetData sheetId="8687">
        <row r="1">
          <cell r="B1" t="str">
            <v>220 kV SUB-STATION</v>
          </cell>
        </row>
      </sheetData>
      <sheetData sheetId="8688">
        <row r="1">
          <cell r="B1" t="str">
            <v>220 kV SUB-STATION</v>
          </cell>
        </row>
      </sheetData>
      <sheetData sheetId="8689">
        <row r="1">
          <cell r="B1" t="str">
            <v>220 kV SUB-STATION</v>
          </cell>
        </row>
      </sheetData>
      <sheetData sheetId="8690">
        <row r="1">
          <cell r="B1" t="str">
            <v>220 kV SUB-STATION</v>
          </cell>
        </row>
      </sheetData>
      <sheetData sheetId="8691">
        <row r="1">
          <cell r="B1" t="str">
            <v>220 kV SUB-STATION</v>
          </cell>
        </row>
      </sheetData>
      <sheetData sheetId="8692">
        <row r="1">
          <cell r="B1" t="str">
            <v>220 kV SUB-STATION</v>
          </cell>
        </row>
      </sheetData>
      <sheetData sheetId="8693">
        <row r="1">
          <cell r="B1" t="str">
            <v>220 kV SUB-STATION</v>
          </cell>
        </row>
      </sheetData>
      <sheetData sheetId="8694">
        <row r="1">
          <cell r="B1" t="str">
            <v>220 kV SUB-STATION</v>
          </cell>
        </row>
      </sheetData>
      <sheetData sheetId="8695">
        <row r="1">
          <cell r="B1" t="str">
            <v>220 kV SUB-STATION</v>
          </cell>
        </row>
      </sheetData>
      <sheetData sheetId="8696"/>
      <sheetData sheetId="8697"/>
      <sheetData sheetId="8698">
        <row r="1">
          <cell r="B1" t="str">
            <v>220 kV SUB-STATION</v>
          </cell>
        </row>
      </sheetData>
      <sheetData sheetId="8699">
        <row r="1">
          <cell r="B1" t="str">
            <v>220 kV SUB-STATION</v>
          </cell>
        </row>
      </sheetData>
      <sheetData sheetId="8700">
        <row r="1">
          <cell r="B1" t="str">
            <v>220 kV SUB-STATION</v>
          </cell>
        </row>
      </sheetData>
      <sheetData sheetId="8701">
        <row r="1">
          <cell r="B1" t="str">
            <v>220 kV SUB-STATION</v>
          </cell>
        </row>
      </sheetData>
      <sheetData sheetId="8702">
        <row r="1">
          <cell r="B1" t="str">
            <v>220 kV SUB-STATION</v>
          </cell>
        </row>
      </sheetData>
      <sheetData sheetId="8703">
        <row r="1">
          <cell r="B1" t="str">
            <v>220 kV SUB-STATION</v>
          </cell>
        </row>
      </sheetData>
      <sheetData sheetId="8704">
        <row r="1">
          <cell r="B1" t="str">
            <v>220 kV SUB-STATION</v>
          </cell>
        </row>
      </sheetData>
      <sheetData sheetId="8705">
        <row r="1">
          <cell r="B1" t="str">
            <v>220 kV SUB-STATION</v>
          </cell>
        </row>
      </sheetData>
      <sheetData sheetId="8706">
        <row r="1">
          <cell r="B1" t="str">
            <v>220 kV SUB-STATION</v>
          </cell>
        </row>
      </sheetData>
      <sheetData sheetId="8707"/>
      <sheetData sheetId="8708"/>
      <sheetData sheetId="8709"/>
      <sheetData sheetId="8710"/>
      <sheetData sheetId="8711"/>
      <sheetData sheetId="8712"/>
      <sheetData sheetId="8713">
        <row r="1">
          <cell r="B1" t="str">
            <v>220 kV SUB-STATION</v>
          </cell>
        </row>
      </sheetData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>
        <row r="1">
          <cell r="B1" t="str">
            <v>220 kV SUB-STATION</v>
          </cell>
        </row>
      </sheetData>
      <sheetData sheetId="8735"/>
      <sheetData sheetId="8736"/>
      <sheetData sheetId="8737"/>
      <sheetData sheetId="8738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>
        <row r="1">
          <cell r="B1" t="str">
            <v>220 kV SUB-STATION</v>
          </cell>
        </row>
      </sheetData>
      <sheetData sheetId="8861">
        <row r="1">
          <cell r="B1" t="str">
            <v>220 kV SUB-STATION</v>
          </cell>
        </row>
      </sheetData>
      <sheetData sheetId="8862">
        <row r="1">
          <cell r="B1" t="str">
            <v>220 kV SUB-STATION</v>
          </cell>
        </row>
      </sheetData>
      <sheetData sheetId="8863">
        <row r="1">
          <cell r="B1" t="str">
            <v>220 kV SUB-STATION</v>
          </cell>
        </row>
      </sheetData>
      <sheetData sheetId="8864">
        <row r="1">
          <cell r="B1" t="str">
            <v>220 kV SUB-STATION</v>
          </cell>
        </row>
      </sheetData>
      <sheetData sheetId="8865">
        <row r="1">
          <cell r="B1" t="str">
            <v>220 kV SUB-STATION</v>
          </cell>
        </row>
      </sheetData>
      <sheetData sheetId="8866">
        <row r="1">
          <cell r="B1" t="str">
            <v>220 kV SUB-STATION</v>
          </cell>
        </row>
      </sheetData>
      <sheetData sheetId="8867">
        <row r="1">
          <cell r="B1" t="str">
            <v>220 kV SUB-STATION</v>
          </cell>
        </row>
      </sheetData>
      <sheetData sheetId="8868">
        <row r="1">
          <cell r="B1" t="str">
            <v>220 kV SUB-STATION</v>
          </cell>
        </row>
      </sheetData>
      <sheetData sheetId="8869">
        <row r="1">
          <cell r="B1" t="str">
            <v>220 kV SUB-STATION</v>
          </cell>
        </row>
      </sheetData>
      <sheetData sheetId="8870">
        <row r="1">
          <cell r="B1" t="str">
            <v>220 kV SUB-STATION</v>
          </cell>
        </row>
      </sheetData>
      <sheetData sheetId="8871">
        <row r="1">
          <cell r="B1" t="str">
            <v>220 kV SUB-STATION</v>
          </cell>
        </row>
      </sheetData>
      <sheetData sheetId="8872">
        <row r="1">
          <cell r="B1" t="str">
            <v>220 kV SUB-STATION</v>
          </cell>
        </row>
      </sheetData>
      <sheetData sheetId="8873">
        <row r="1">
          <cell r="B1" t="str">
            <v>220 kV SUB-STATION</v>
          </cell>
        </row>
      </sheetData>
      <sheetData sheetId="8874">
        <row r="1">
          <cell r="B1" t="str">
            <v>220 kV SUB-STATION</v>
          </cell>
        </row>
      </sheetData>
      <sheetData sheetId="8875">
        <row r="1">
          <cell r="B1" t="str">
            <v>220 kV SUB-STATION</v>
          </cell>
        </row>
      </sheetData>
      <sheetData sheetId="8876">
        <row r="1">
          <cell r="B1" t="str">
            <v>220 kV SUB-STATION</v>
          </cell>
        </row>
      </sheetData>
      <sheetData sheetId="8877">
        <row r="1">
          <cell r="B1" t="str">
            <v>220 kV SUB-STATION</v>
          </cell>
        </row>
      </sheetData>
      <sheetData sheetId="8878">
        <row r="1">
          <cell r="B1" t="str">
            <v>220 kV SUB-STATION</v>
          </cell>
        </row>
      </sheetData>
      <sheetData sheetId="8879">
        <row r="1">
          <cell r="B1" t="str">
            <v>220 kV SUB-STATION</v>
          </cell>
        </row>
      </sheetData>
      <sheetData sheetId="8880">
        <row r="1">
          <cell r="B1" t="str">
            <v>220 kV SUB-STATION</v>
          </cell>
        </row>
      </sheetData>
      <sheetData sheetId="8881">
        <row r="1">
          <cell r="B1" t="str">
            <v>220 kV SUB-STATION</v>
          </cell>
        </row>
      </sheetData>
      <sheetData sheetId="8882">
        <row r="1">
          <cell r="B1" t="str">
            <v>220 kV SUB-STATION</v>
          </cell>
        </row>
      </sheetData>
      <sheetData sheetId="8883">
        <row r="1">
          <cell r="B1" t="str">
            <v>220 kV SUB-STATION</v>
          </cell>
        </row>
      </sheetData>
      <sheetData sheetId="8884">
        <row r="1">
          <cell r="B1" t="str">
            <v>220 kV SUB-STATION</v>
          </cell>
        </row>
      </sheetData>
      <sheetData sheetId="8885">
        <row r="1">
          <cell r="B1" t="str">
            <v>220 kV SUB-STATION</v>
          </cell>
        </row>
      </sheetData>
      <sheetData sheetId="8886">
        <row r="1">
          <cell r="B1" t="str">
            <v>220 kV SUB-STATION</v>
          </cell>
        </row>
      </sheetData>
      <sheetData sheetId="8887">
        <row r="1">
          <cell r="B1" t="str">
            <v>220 kV SUB-STATION</v>
          </cell>
        </row>
      </sheetData>
      <sheetData sheetId="8888">
        <row r="1">
          <cell r="B1" t="str">
            <v>220 kV SUB-STATION</v>
          </cell>
        </row>
      </sheetData>
      <sheetData sheetId="8889">
        <row r="1">
          <cell r="B1" t="str">
            <v>220 kV SUB-STATION</v>
          </cell>
        </row>
      </sheetData>
      <sheetData sheetId="8890">
        <row r="1">
          <cell r="B1" t="str">
            <v>220 kV SUB-STATION</v>
          </cell>
        </row>
      </sheetData>
      <sheetData sheetId="8891">
        <row r="1">
          <cell r="B1" t="str">
            <v>220 kV SUB-STATION</v>
          </cell>
        </row>
      </sheetData>
      <sheetData sheetId="8892">
        <row r="1">
          <cell r="B1" t="str">
            <v>220 kV SUB-STATION</v>
          </cell>
        </row>
      </sheetData>
      <sheetData sheetId="8893">
        <row r="1">
          <cell r="B1" t="str">
            <v>220 kV SUB-STATION</v>
          </cell>
        </row>
      </sheetData>
      <sheetData sheetId="8894">
        <row r="1">
          <cell r="B1" t="str">
            <v>220 kV SUB-STATION</v>
          </cell>
        </row>
      </sheetData>
      <sheetData sheetId="8895">
        <row r="1">
          <cell r="B1" t="str">
            <v>220 kV SUB-STATION</v>
          </cell>
        </row>
      </sheetData>
      <sheetData sheetId="8896">
        <row r="1">
          <cell r="B1" t="str">
            <v>220 kV SUB-STATION</v>
          </cell>
        </row>
      </sheetData>
      <sheetData sheetId="8897">
        <row r="1">
          <cell r="B1" t="str">
            <v>220 kV SUB-STATION</v>
          </cell>
        </row>
      </sheetData>
      <sheetData sheetId="8898">
        <row r="1">
          <cell r="B1" t="str">
            <v>220 kV SUB-STATION</v>
          </cell>
        </row>
      </sheetData>
      <sheetData sheetId="8899">
        <row r="1">
          <cell r="B1" t="str">
            <v>220 kV SUB-STATION</v>
          </cell>
        </row>
      </sheetData>
      <sheetData sheetId="8900">
        <row r="1">
          <cell r="B1" t="str">
            <v>220 kV SUB-STATION</v>
          </cell>
        </row>
      </sheetData>
      <sheetData sheetId="8901">
        <row r="1">
          <cell r="B1" t="str">
            <v>220 kV SUB-STATION</v>
          </cell>
        </row>
      </sheetData>
      <sheetData sheetId="8902">
        <row r="1">
          <cell r="B1" t="str">
            <v>220 kV SUB-STATION</v>
          </cell>
        </row>
      </sheetData>
      <sheetData sheetId="8903">
        <row r="1">
          <cell r="B1" t="str">
            <v>220 kV SUB-STATION</v>
          </cell>
        </row>
      </sheetData>
      <sheetData sheetId="8904">
        <row r="1">
          <cell r="B1" t="str">
            <v>220 kV SUB-STATION</v>
          </cell>
        </row>
      </sheetData>
      <sheetData sheetId="8905">
        <row r="1">
          <cell r="B1" t="str">
            <v>220 kV SUB-STATION</v>
          </cell>
        </row>
      </sheetData>
      <sheetData sheetId="8906">
        <row r="1">
          <cell r="B1" t="str">
            <v>220 kV SUB-STATION</v>
          </cell>
        </row>
      </sheetData>
      <sheetData sheetId="8907">
        <row r="1">
          <cell r="B1" t="str">
            <v>220 kV SUB-STATION</v>
          </cell>
        </row>
      </sheetData>
      <sheetData sheetId="8908">
        <row r="1">
          <cell r="B1" t="str">
            <v>220 kV SUB-STATION</v>
          </cell>
        </row>
      </sheetData>
      <sheetData sheetId="8909">
        <row r="1">
          <cell r="B1" t="str">
            <v>220 kV SUB-STATION</v>
          </cell>
        </row>
      </sheetData>
      <sheetData sheetId="8910">
        <row r="1">
          <cell r="B1" t="str">
            <v>220 kV SUB-STATION</v>
          </cell>
        </row>
      </sheetData>
      <sheetData sheetId="8911">
        <row r="1">
          <cell r="B1" t="str">
            <v>220 kV SUB-STATION</v>
          </cell>
        </row>
      </sheetData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>
        <row r="1">
          <cell r="B1" t="str">
            <v>220 kV SUB-STATION</v>
          </cell>
        </row>
      </sheetData>
      <sheetData sheetId="8915">
        <row r="1">
          <cell r="B1" t="str">
            <v>220 kV SUB-STATION</v>
          </cell>
        </row>
      </sheetData>
      <sheetData sheetId="8916">
        <row r="1">
          <cell r="B1" t="str">
            <v>220 kV SUB-STATION</v>
          </cell>
        </row>
      </sheetData>
      <sheetData sheetId="8917">
        <row r="1">
          <cell r="B1" t="str">
            <v>220 kV SUB-STATION</v>
          </cell>
        </row>
      </sheetData>
      <sheetData sheetId="8918">
        <row r="1">
          <cell r="B1" t="str">
            <v>220 kV SUB-STATION</v>
          </cell>
        </row>
      </sheetData>
      <sheetData sheetId="8919">
        <row r="1">
          <cell r="B1" t="str">
            <v>220 kV SUB-STATION</v>
          </cell>
        </row>
      </sheetData>
      <sheetData sheetId="8920">
        <row r="1">
          <cell r="B1" t="str">
            <v>220 kV SUB-STATION</v>
          </cell>
        </row>
      </sheetData>
      <sheetData sheetId="8921">
        <row r="1">
          <cell r="B1" t="str">
            <v>220 kV SUB-STATION</v>
          </cell>
        </row>
      </sheetData>
      <sheetData sheetId="8922">
        <row r="1">
          <cell r="B1" t="str">
            <v>220 kV SUB-STATION</v>
          </cell>
        </row>
      </sheetData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>
        <row r="1">
          <cell r="B1" t="str">
            <v>220 kV SUB-STATION</v>
          </cell>
        </row>
      </sheetData>
      <sheetData sheetId="8926">
        <row r="1">
          <cell r="B1" t="str">
            <v>220 kV SUB-STATION</v>
          </cell>
        </row>
      </sheetData>
      <sheetData sheetId="8927">
        <row r="1">
          <cell r="B1" t="str">
            <v>220 kV SUB-STATION</v>
          </cell>
        </row>
      </sheetData>
      <sheetData sheetId="8928">
        <row r="1">
          <cell r="B1" t="str">
            <v>220 kV SUB-STATION</v>
          </cell>
        </row>
      </sheetData>
      <sheetData sheetId="8929">
        <row r="1">
          <cell r="B1" t="str">
            <v>220 kV SUB-STATION</v>
          </cell>
        </row>
      </sheetData>
      <sheetData sheetId="8930">
        <row r="1">
          <cell r="B1" t="str">
            <v>220 kV SUB-STATION</v>
          </cell>
        </row>
      </sheetData>
      <sheetData sheetId="8931">
        <row r="1">
          <cell r="B1" t="str">
            <v>220 kV SUB-STATION</v>
          </cell>
        </row>
      </sheetData>
      <sheetData sheetId="8932">
        <row r="1">
          <cell r="B1" t="str">
            <v>220 kV SUB-STATION</v>
          </cell>
        </row>
      </sheetData>
      <sheetData sheetId="8933">
        <row r="1">
          <cell r="B1" t="str">
            <v>220 kV SUB-STATION</v>
          </cell>
        </row>
      </sheetData>
      <sheetData sheetId="8934">
        <row r="1">
          <cell r="B1" t="str">
            <v>220 kV SUB-STATION</v>
          </cell>
        </row>
      </sheetData>
      <sheetData sheetId="8935">
        <row r="1">
          <cell r="B1" t="str">
            <v>220 kV SUB-STATION</v>
          </cell>
        </row>
      </sheetData>
      <sheetData sheetId="8936">
        <row r="1">
          <cell r="B1" t="str">
            <v>220 kV SUB-STATION</v>
          </cell>
        </row>
      </sheetData>
      <sheetData sheetId="8937">
        <row r="1">
          <cell r="B1" t="str">
            <v>220 kV SUB-STATION</v>
          </cell>
        </row>
      </sheetData>
      <sheetData sheetId="8938">
        <row r="1">
          <cell r="B1" t="str">
            <v>220 kV SUB-STATION</v>
          </cell>
        </row>
      </sheetData>
      <sheetData sheetId="8939">
        <row r="1">
          <cell r="B1" t="str">
            <v>220 kV SUB-STATION</v>
          </cell>
        </row>
      </sheetData>
      <sheetData sheetId="8940">
        <row r="1">
          <cell r="B1" t="str">
            <v>220 kV SUB-STATION</v>
          </cell>
        </row>
      </sheetData>
      <sheetData sheetId="8941">
        <row r="1">
          <cell r="B1" t="str">
            <v>220 kV SUB-STATION</v>
          </cell>
        </row>
      </sheetData>
      <sheetData sheetId="8942">
        <row r="1">
          <cell r="B1" t="str">
            <v>220 kV SUB-STATION</v>
          </cell>
        </row>
      </sheetData>
      <sheetData sheetId="8943">
        <row r="1">
          <cell r="B1" t="str">
            <v>220 kV SUB-STATION</v>
          </cell>
        </row>
      </sheetData>
      <sheetData sheetId="8944">
        <row r="1">
          <cell r="B1" t="str">
            <v>220 kV SUB-STATION</v>
          </cell>
        </row>
      </sheetData>
      <sheetData sheetId="8945">
        <row r="1">
          <cell r="B1" t="str">
            <v>220 kV SUB-STATION</v>
          </cell>
        </row>
      </sheetData>
      <sheetData sheetId="8946">
        <row r="1">
          <cell r="B1" t="str">
            <v>220 kV SUB-STATION</v>
          </cell>
        </row>
      </sheetData>
      <sheetData sheetId="8947">
        <row r="1">
          <cell r="B1" t="str">
            <v>220 kV SUB-STATION</v>
          </cell>
        </row>
      </sheetData>
      <sheetData sheetId="8948">
        <row r="1">
          <cell r="B1" t="str">
            <v>220 kV SUB-STATION</v>
          </cell>
        </row>
      </sheetData>
      <sheetData sheetId="8949">
        <row r="1">
          <cell r="B1" t="str">
            <v>220 kV SUB-STATION</v>
          </cell>
        </row>
      </sheetData>
      <sheetData sheetId="8950">
        <row r="1">
          <cell r="B1" t="str">
            <v>220 kV SUB-STATION</v>
          </cell>
        </row>
      </sheetData>
      <sheetData sheetId="8951">
        <row r="1">
          <cell r="B1" t="str">
            <v>220 kV SUB-STATION</v>
          </cell>
        </row>
      </sheetData>
      <sheetData sheetId="8952">
        <row r="1">
          <cell r="B1" t="str">
            <v>220 kV SUB-STATION</v>
          </cell>
        </row>
      </sheetData>
      <sheetData sheetId="8953">
        <row r="1">
          <cell r="B1" t="str">
            <v>220 kV SUB-STATION</v>
          </cell>
        </row>
      </sheetData>
      <sheetData sheetId="8954">
        <row r="1">
          <cell r="B1" t="str">
            <v>220 kV SUB-STATION</v>
          </cell>
        </row>
      </sheetData>
      <sheetData sheetId="8955">
        <row r="1">
          <cell r="B1" t="str">
            <v>220 kV SUB-STATION</v>
          </cell>
        </row>
      </sheetData>
      <sheetData sheetId="8956">
        <row r="1">
          <cell r="B1" t="str">
            <v>220 kV SUB-STATION</v>
          </cell>
        </row>
      </sheetData>
      <sheetData sheetId="8957">
        <row r="1">
          <cell r="B1" t="str">
            <v>220 kV SUB-STATION</v>
          </cell>
        </row>
      </sheetData>
      <sheetData sheetId="8958">
        <row r="1">
          <cell r="B1" t="str">
            <v>220 kV SUB-STATION</v>
          </cell>
        </row>
      </sheetData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>
        <row r="1">
          <cell r="B1" t="str">
            <v>220 kV SUB-STATION</v>
          </cell>
        </row>
      </sheetData>
      <sheetData sheetId="8962">
        <row r="1">
          <cell r="B1" t="str">
            <v>220 kV SUB-STATION</v>
          </cell>
        </row>
      </sheetData>
      <sheetData sheetId="8963">
        <row r="1">
          <cell r="B1" t="str">
            <v>220 kV SUB-STATION</v>
          </cell>
        </row>
      </sheetData>
      <sheetData sheetId="8964">
        <row r="1">
          <cell r="B1" t="str">
            <v>220 kV SUB-STATION</v>
          </cell>
        </row>
      </sheetData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>
        <row r="1">
          <cell r="B1" t="str">
            <v>220 kV SUB-STATION</v>
          </cell>
        </row>
      </sheetData>
      <sheetData sheetId="8968">
        <row r="1">
          <cell r="B1" t="str">
            <v>220 kV SUB-STATION</v>
          </cell>
        </row>
      </sheetData>
      <sheetData sheetId="8969"/>
      <sheetData sheetId="8970">
        <row r="1">
          <cell r="B1" t="str">
            <v>220 kV SUB-STATION</v>
          </cell>
        </row>
      </sheetData>
      <sheetData sheetId="8971">
        <row r="1">
          <cell r="B1" t="str">
            <v>220 kV SUB-STATION</v>
          </cell>
        </row>
      </sheetData>
      <sheetData sheetId="8972">
        <row r="1">
          <cell r="B1" t="str">
            <v>220 kV SUB-STATION</v>
          </cell>
        </row>
      </sheetData>
      <sheetData sheetId="8973">
        <row r="1">
          <cell r="B1" t="str">
            <v>220 kV SUB-STATION</v>
          </cell>
        </row>
      </sheetData>
      <sheetData sheetId="8974">
        <row r="1">
          <cell r="B1" t="str">
            <v>220 kV SUB-STATION</v>
          </cell>
        </row>
      </sheetData>
      <sheetData sheetId="8975">
        <row r="1">
          <cell r="B1" t="str">
            <v>220 kV SUB-STATION</v>
          </cell>
        </row>
      </sheetData>
      <sheetData sheetId="8976">
        <row r="1">
          <cell r="B1" t="str">
            <v>220 kV SUB-STATION</v>
          </cell>
        </row>
      </sheetData>
      <sheetData sheetId="8977">
        <row r="1">
          <cell r="B1" t="str">
            <v>220 kV SUB-STATION</v>
          </cell>
        </row>
      </sheetData>
      <sheetData sheetId="8978">
        <row r="1">
          <cell r="B1" t="str">
            <v>220 kV SUB-STATION</v>
          </cell>
        </row>
      </sheetData>
      <sheetData sheetId="8979">
        <row r="1">
          <cell r="B1" t="str">
            <v>220 kV SUB-STATION</v>
          </cell>
        </row>
      </sheetData>
      <sheetData sheetId="8980">
        <row r="1">
          <cell r="B1" t="str">
            <v>220 kV SUB-STATION</v>
          </cell>
        </row>
      </sheetData>
      <sheetData sheetId="8981">
        <row r="1">
          <cell r="B1" t="str">
            <v>220 kV SUB-STATION</v>
          </cell>
        </row>
      </sheetData>
      <sheetData sheetId="8982">
        <row r="1">
          <cell r="B1" t="str">
            <v>220 kV SUB-STATION</v>
          </cell>
        </row>
      </sheetData>
      <sheetData sheetId="8983">
        <row r="1">
          <cell r="B1" t="str">
            <v>220 kV SUB-STATION</v>
          </cell>
        </row>
      </sheetData>
      <sheetData sheetId="8984">
        <row r="1">
          <cell r="B1" t="str">
            <v>220 kV SUB-STATION</v>
          </cell>
        </row>
      </sheetData>
      <sheetData sheetId="8985">
        <row r="1">
          <cell r="B1" t="str">
            <v>220 kV SUB-STATION</v>
          </cell>
        </row>
      </sheetData>
      <sheetData sheetId="8986">
        <row r="1">
          <cell r="B1" t="str">
            <v>220 kV SUB-STATION</v>
          </cell>
        </row>
      </sheetData>
      <sheetData sheetId="8987">
        <row r="1">
          <cell r="B1" t="str">
            <v>220 kV SUB-STATION</v>
          </cell>
        </row>
      </sheetData>
      <sheetData sheetId="8988">
        <row r="1">
          <cell r="B1" t="str">
            <v>220 kV SUB-STATION</v>
          </cell>
        </row>
      </sheetData>
      <sheetData sheetId="8989">
        <row r="1">
          <cell r="B1" t="str">
            <v>220 kV SUB-STATION</v>
          </cell>
        </row>
      </sheetData>
      <sheetData sheetId="8990">
        <row r="1">
          <cell r="B1" t="str">
            <v>220 kV SUB-STATION</v>
          </cell>
        </row>
      </sheetData>
      <sheetData sheetId="8991">
        <row r="1">
          <cell r="B1" t="str">
            <v>220 kV SUB-STATION</v>
          </cell>
        </row>
      </sheetData>
      <sheetData sheetId="8992">
        <row r="1">
          <cell r="B1" t="str">
            <v>220 kV SUB-STATION</v>
          </cell>
        </row>
      </sheetData>
      <sheetData sheetId="8993">
        <row r="1">
          <cell r="B1" t="str">
            <v>220 kV SUB-STATION</v>
          </cell>
        </row>
      </sheetData>
      <sheetData sheetId="8994">
        <row r="1">
          <cell r="B1" t="str">
            <v>220 kV SUB-STATION</v>
          </cell>
        </row>
      </sheetData>
      <sheetData sheetId="8995">
        <row r="1">
          <cell r="B1" t="str">
            <v>220 kV SUB-STATION</v>
          </cell>
        </row>
      </sheetData>
      <sheetData sheetId="8996">
        <row r="1">
          <cell r="B1" t="str">
            <v>220 kV SUB-STATION</v>
          </cell>
        </row>
      </sheetData>
      <sheetData sheetId="8997">
        <row r="1">
          <cell r="B1" t="str">
            <v>220 kV SUB-STATION</v>
          </cell>
        </row>
      </sheetData>
      <sheetData sheetId="8998">
        <row r="1">
          <cell r="B1" t="str">
            <v>220 kV SUB-STATION</v>
          </cell>
        </row>
      </sheetData>
      <sheetData sheetId="8999">
        <row r="1">
          <cell r="B1" t="str">
            <v>220 kV SUB-STATION</v>
          </cell>
        </row>
      </sheetData>
      <sheetData sheetId="9000">
        <row r="1">
          <cell r="B1" t="str">
            <v>220 kV SUB-STATION</v>
          </cell>
        </row>
      </sheetData>
      <sheetData sheetId="9001">
        <row r="1">
          <cell r="B1" t="str">
            <v>220 kV SUB-STATION</v>
          </cell>
        </row>
      </sheetData>
      <sheetData sheetId="9002"/>
      <sheetData sheetId="9003">
        <row r="1">
          <cell r="B1" t="str">
            <v>220 kV SUB-STATION</v>
          </cell>
        </row>
      </sheetData>
      <sheetData sheetId="9004">
        <row r="1">
          <cell r="B1" t="str">
            <v>220 kV SUB-STATION</v>
          </cell>
        </row>
      </sheetData>
      <sheetData sheetId="9005">
        <row r="1">
          <cell r="B1" t="str">
            <v>220 kV SUB-STATION</v>
          </cell>
        </row>
      </sheetData>
      <sheetData sheetId="9006">
        <row r="1">
          <cell r="B1" t="str">
            <v>220 kV SUB-STATION</v>
          </cell>
        </row>
      </sheetData>
      <sheetData sheetId="9007">
        <row r="1">
          <cell r="B1" t="str">
            <v>220 kV SUB-STATION</v>
          </cell>
        </row>
      </sheetData>
      <sheetData sheetId="9008">
        <row r="1">
          <cell r="B1" t="str">
            <v>220 kV SUB-STATION</v>
          </cell>
        </row>
      </sheetData>
      <sheetData sheetId="9009">
        <row r="1">
          <cell r="B1" t="str">
            <v>220 kV SUB-STATION</v>
          </cell>
        </row>
      </sheetData>
      <sheetData sheetId="9010">
        <row r="1">
          <cell r="B1" t="str">
            <v>220 kV SUB-STATION</v>
          </cell>
        </row>
      </sheetData>
      <sheetData sheetId="9011">
        <row r="1">
          <cell r="B1" t="str">
            <v>220 kV SUB-STATION</v>
          </cell>
        </row>
      </sheetData>
      <sheetData sheetId="9012">
        <row r="1">
          <cell r="B1" t="str">
            <v>220 kV SUB-STATION</v>
          </cell>
        </row>
      </sheetData>
      <sheetData sheetId="9013"/>
      <sheetData sheetId="9014">
        <row r="1">
          <cell r="B1" t="str">
            <v>220 kV SUB-STATION</v>
          </cell>
        </row>
      </sheetData>
      <sheetData sheetId="9015">
        <row r="1">
          <cell r="B1" t="str">
            <v>220 kV SUB-STATION</v>
          </cell>
        </row>
      </sheetData>
      <sheetData sheetId="9016">
        <row r="1">
          <cell r="B1" t="str">
            <v>220 kV SUB-STATION</v>
          </cell>
        </row>
      </sheetData>
      <sheetData sheetId="9017">
        <row r="1">
          <cell r="B1" t="str">
            <v>220 kV SUB-STATION</v>
          </cell>
        </row>
      </sheetData>
      <sheetData sheetId="9018">
        <row r="1">
          <cell r="B1" t="str">
            <v>220 kV SUB-STATION</v>
          </cell>
        </row>
      </sheetData>
      <sheetData sheetId="9019">
        <row r="1">
          <cell r="B1" t="str">
            <v>220 kV SUB-STATION</v>
          </cell>
        </row>
      </sheetData>
      <sheetData sheetId="9020">
        <row r="1">
          <cell r="B1" t="str">
            <v>220 kV SUB-STATION</v>
          </cell>
        </row>
      </sheetData>
      <sheetData sheetId="9021">
        <row r="1">
          <cell r="B1" t="str">
            <v>220 kV SUB-STATION</v>
          </cell>
        </row>
      </sheetData>
      <sheetData sheetId="9022">
        <row r="1">
          <cell r="B1" t="str">
            <v>220 kV SUB-STATION</v>
          </cell>
        </row>
      </sheetData>
      <sheetData sheetId="9023">
        <row r="1">
          <cell r="B1" t="str">
            <v>220 kV SUB-STATION</v>
          </cell>
        </row>
      </sheetData>
      <sheetData sheetId="9024"/>
      <sheetData sheetId="9025"/>
      <sheetData sheetId="9026">
        <row r="1">
          <cell r="B1" t="str">
            <v>220 kV SUB-STATION</v>
          </cell>
        </row>
      </sheetData>
      <sheetData sheetId="9027"/>
      <sheetData sheetId="9028"/>
      <sheetData sheetId="9029">
        <row r="1">
          <cell r="B1" t="str">
            <v>220 kV SUB-STATION</v>
          </cell>
        </row>
      </sheetData>
      <sheetData sheetId="9030"/>
      <sheetData sheetId="9031">
        <row r="1">
          <cell r="B1" t="str">
            <v>220 kV SUB-STATION</v>
          </cell>
        </row>
      </sheetData>
      <sheetData sheetId="9032">
        <row r="1">
          <cell r="B1" t="str">
            <v>220 kV SUB-STATION</v>
          </cell>
        </row>
      </sheetData>
      <sheetData sheetId="9033"/>
      <sheetData sheetId="9034">
        <row r="1">
          <cell r="B1" t="str">
            <v>220 kV SUB-STATION</v>
          </cell>
        </row>
      </sheetData>
      <sheetData sheetId="9035"/>
      <sheetData sheetId="9036"/>
      <sheetData sheetId="9037">
        <row r="1">
          <cell r="B1" t="str">
            <v>220 kV SUB-STATION</v>
          </cell>
        </row>
      </sheetData>
      <sheetData sheetId="9038">
        <row r="1">
          <cell r="B1" t="str">
            <v>220 kV SUB-STATION</v>
          </cell>
        </row>
      </sheetData>
      <sheetData sheetId="9039"/>
      <sheetData sheetId="9040">
        <row r="1">
          <cell r="B1" t="str">
            <v>220 kV SUB-STATION</v>
          </cell>
        </row>
      </sheetData>
      <sheetData sheetId="9041"/>
      <sheetData sheetId="9042"/>
      <sheetData sheetId="9043">
        <row r="1">
          <cell r="B1" t="str">
            <v>220 kV SUB-STATION</v>
          </cell>
        </row>
      </sheetData>
      <sheetData sheetId="9044"/>
      <sheetData sheetId="9045">
        <row r="1">
          <cell r="B1" t="str">
            <v>220 kV SUB-STATION</v>
          </cell>
        </row>
      </sheetData>
      <sheetData sheetId="9046"/>
      <sheetData sheetId="9047"/>
      <sheetData sheetId="9048"/>
      <sheetData sheetId="9049">
        <row r="1">
          <cell r="B1" t="str">
            <v>220 kV SUB-STATION</v>
          </cell>
        </row>
      </sheetData>
      <sheetData sheetId="9050"/>
      <sheetData sheetId="9051"/>
      <sheetData sheetId="9052"/>
      <sheetData sheetId="9053"/>
      <sheetData sheetId="9054">
        <row r="1">
          <cell r="B1" t="str">
            <v>220 kV SUB-STATION</v>
          </cell>
        </row>
      </sheetData>
      <sheetData sheetId="9055"/>
      <sheetData sheetId="9056">
        <row r="1">
          <cell r="B1" t="str">
            <v>220 kV SUB-STATION</v>
          </cell>
        </row>
      </sheetData>
      <sheetData sheetId="9057">
        <row r="1">
          <cell r="B1" t="str">
            <v>220 kV SUB-STATION</v>
          </cell>
        </row>
      </sheetData>
      <sheetData sheetId="9058">
        <row r="1">
          <cell r="B1" t="str">
            <v>220 kV SUB-STATION</v>
          </cell>
        </row>
      </sheetData>
      <sheetData sheetId="9059">
        <row r="1">
          <cell r="B1" t="str">
            <v>220 kV SUB-STATION</v>
          </cell>
        </row>
      </sheetData>
      <sheetData sheetId="9060"/>
      <sheetData sheetId="9061"/>
      <sheetData sheetId="9062"/>
      <sheetData sheetId="9063"/>
      <sheetData sheetId="9064">
        <row r="1">
          <cell r="B1" t="str">
            <v>220 kV SUB-STATION</v>
          </cell>
        </row>
      </sheetData>
      <sheetData sheetId="9065">
        <row r="1">
          <cell r="B1" t="str">
            <v>220 kV SUB-STATION</v>
          </cell>
        </row>
      </sheetData>
      <sheetData sheetId="9066">
        <row r="1">
          <cell r="B1" t="str">
            <v>220 kV SUB-STATION</v>
          </cell>
        </row>
      </sheetData>
      <sheetData sheetId="9067">
        <row r="1">
          <cell r="B1" t="str">
            <v>220 kV SUB-STATION</v>
          </cell>
        </row>
      </sheetData>
      <sheetData sheetId="9068">
        <row r="1">
          <cell r="B1" t="str">
            <v>220 kV SUB-STATION</v>
          </cell>
        </row>
      </sheetData>
      <sheetData sheetId="9069">
        <row r="1">
          <cell r="B1" t="str">
            <v>220 kV SUB-STATION</v>
          </cell>
        </row>
      </sheetData>
      <sheetData sheetId="9070">
        <row r="1">
          <cell r="B1" t="str">
            <v>220 kV SUB-STATION</v>
          </cell>
        </row>
      </sheetData>
      <sheetData sheetId="9071">
        <row r="1">
          <cell r="B1" t="str">
            <v>220 kV SUB-STATION</v>
          </cell>
        </row>
      </sheetData>
      <sheetData sheetId="9072"/>
      <sheetData sheetId="9073">
        <row r="1">
          <cell r="B1" t="str">
            <v>220 kV SUB-STATION</v>
          </cell>
        </row>
      </sheetData>
      <sheetData sheetId="9074">
        <row r="1">
          <cell r="B1" t="str">
            <v>220 kV SUB-STATION</v>
          </cell>
        </row>
      </sheetData>
      <sheetData sheetId="9075">
        <row r="1">
          <cell r="B1" t="str">
            <v>220 kV SUB-STATION</v>
          </cell>
        </row>
      </sheetData>
      <sheetData sheetId="9076">
        <row r="1">
          <cell r="B1" t="str">
            <v>220 kV SUB-STATION</v>
          </cell>
        </row>
      </sheetData>
      <sheetData sheetId="9077">
        <row r="1">
          <cell r="B1" t="str">
            <v>220 kV SUB-STATION</v>
          </cell>
        </row>
      </sheetData>
      <sheetData sheetId="9078">
        <row r="1">
          <cell r="B1" t="str">
            <v>220 kV SUB-STATION</v>
          </cell>
        </row>
      </sheetData>
      <sheetData sheetId="9079">
        <row r="1">
          <cell r="B1" t="str">
            <v>220 kV SUB-STATION</v>
          </cell>
        </row>
      </sheetData>
      <sheetData sheetId="9080">
        <row r="1">
          <cell r="B1" t="str">
            <v>220 kV SUB-STATION</v>
          </cell>
        </row>
      </sheetData>
      <sheetData sheetId="9081">
        <row r="1">
          <cell r="B1" t="str">
            <v>220 kV SUB-STATION</v>
          </cell>
        </row>
      </sheetData>
      <sheetData sheetId="9082">
        <row r="1">
          <cell r="B1" t="str">
            <v>220 kV SUB-STATION</v>
          </cell>
        </row>
      </sheetData>
      <sheetData sheetId="9083">
        <row r="1">
          <cell r="B1" t="str">
            <v>220 kV SUB-STATION</v>
          </cell>
        </row>
      </sheetData>
      <sheetData sheetId="9084"/>
      <sheetData sheetId="9085">
        <row r="1">
          <cell r="B1" t="str">
            <v>220 kV SUB-STATION</v>
          </cell>
        </row>
      </sheetData>
      <sheetData sheetId="9086">
        <row r="1">
          <cell r="B1" t="str">
            <v>220 kV SUB-STATION</v>
          </cell>
        </row>
      </sheetData>
      <sheetData sheetId="9087">
        <row r="1">
          <cell r="B1" t="str">
            <v>220 kV SUB-STATION</v>
          </cell>
        </row>
      </sheetData>
      <sheetData sheetId="9088">
        <row r="1">
          <cell r="B1" t="str">
            <v>220 kV SUB-STATION</v>
          </cell>
        </row>
      </sheetData>
      <sheetData sheetId="9089">
        <row r="1">
          <cell r="B1" t="str">
            <v>220 kV SUB-STATION</v>
          </cell>
        </row>
      </sheetData>
      <sheetData sheetId="9090">
        <row r="1">
          <cell r="B1" t="str">
            <v>220 kV SUB-STATION</v>
          </cell>
        </row>
      </sheetData>
      <sheetData sheetId="9091"/>
      <sheetData sheetId="9092">
        <row r="1">
          <cell r="B1" t="str">
            <v>220 kV SUB-STATION</v>
          </cell>
        </row>
      </sheetData>
      <sheetData sheetId="9093"/>
      <sheetData sheetId="9094"/>
      <sheetData sheetId="9095"/>
      <sheetData sheetId="9096">
        <row r="1">
          <cell r="B1" t="str">
            <v>220 kV SUB-STATION</v>
          </cell>
        </row>
      </sheetData>
      <sheetData sheetId="9097">
        <row r="1">
          <cell r="B1" t="str">
            <v>220 kV SUB-STATION</v>
          </cell>
        </row>
      </sheetData>
      <sheetData sheetId="9098">
        <row r="1">
          <cell r="B1" t="str">
            <v>220 kV SUB-STATION</v>
          </cell>
        </row>
      </sheetData>
      <sheetData sheetId="9099">
        <row r="1">
          <cell r="B1" t="str">
            <v>220 kV SUB-STATION</v>
          </cell>
        </row>
      </sheetData>
      <sheetData sheetId="9100"/>
      <sheetData sheetId="9101"/>
      <sheetData sheetId="9102"/>
      <sheetData sheetId="9103"/>
      <sheetData sheetId="9104"/>
      <sheetData sheetId="9105"/>
      <sheetData sheetId="9106">
        <row r="1">
          <cell r="B1" t="str">
            <v>220 kV SUB-STATION</v>
          </cell>
        </row>
      </sheetData>
      <sheetData sheetId="9107">
        <row r="1">
          <cell r="B1" t="str">
            <v>220 kV SUB-STATION</v>
          </cell>
        </row>
      </sheetData>
      <sheetData sheetId="9108">
        <row r="1">
          <cell r="B1" t="str">
            <v>220 kV SUB-STATION</v>
          </cell>
        </row>
      </sheetData>
      <sheetData sheetId="9109">
        <row r="1">
          <cell r="B1" t="str">
            <v>220 kV SUB-STATION</v>
          </cell>
        </row>
      </sheetData>
      <sheetData sheetId="9110">
        <row r="1">
          <cell r="B1" t="str">
            <v>220 kV SUB-STATION</v>
          </cell>
        </row>
      </sheetData>
      <sheetData sheetId="9111">
        <row r="1">
          <cell r="B1" t="str">
            <v>220 kV SUB-STATION</v>
          </cell>
        </row>
      </sheetData>
      <sheetData sheetId="9112">
        <row r="1">
          <cell r="B1" t="str">
            <v>220 kV SUB-STATION</v>
          </cell>
        </row>
      </sheetData>
      <sheetData sheetId="9113">
        <row r="1">
          <cell r="B1" t="str">
            <v>220 kV SUB-STATION</v>
          </cell>
        </row>
      </sheetData>
      <sheetData sheetId="9114">
        <row r="1">
          <cell r="B1" t="str">
            <v>220 kV SUB-STATION</v>
          </cell>
        </row>
      </sheetData>
      <sheetData sheetId="9115"/>
      <sheetData sheetId="9116">
        <row r="1">
          <cell r="B1" t="str">
            <v>220 kV SUB-STATION</v>
          </cell>
        </row>
      </sheetData>
      <sheetData sheetId="9117">
        <row r="1">
          <cell r="B1" t="str">
            <v>220 kV SUB-STATION</v>
          </cell>
        </row>
      </sheetData>
      <sheetData sheetId="9118">
        <row r="1">
          <cell r="B1" t="str">
            <v>220 kV SUB-STATION</v>
          </cell>
        </row>
      </sheetData>
      <sheetData sheetId="9119">
        <row r="1">
          <cell r="B1" t="str">
            <v>220 kV SUB-STATION</v>
          </cell>
        </row>
      </sheetData>
      <sheetData sheetId="9120"/>
      <sheetData sheetId="9121"/>
      <sheetData sheetId="9122"/>
      <sheetData sheetId="9123"/>
      <sheetData sheetId="9124"/>
      <sheetData sheetId="9125">
        <row r="1">
          <cell r="B1" t="str">
            <v>220 kV SUB-STATION</v>
          </cell>
        </row>
      </sheetData>
      <sheetData sheetId="9126">
        <row r="1">
          <cell r="B1" t="str">
            <v>220 kV SUB-STATION</v>
          </cell>
        </row>
      </sheetData>
      <sheetData sheetId="9127">
        <row r="1">
          <cell r="B1" t="str">
            <v>220 kV SUB-STATION</v>
          </cell>
        </row>
      </sheetData>
      <sheetData sheetId="9128">
        <row r="1">
          <cell r="B1" t="str">
            <v>220 kV SUB-STATION</v>
          </cell>
        </row>
      </sheetData>
      <sheetData sheetId="9129">
        <row r="1">
          <cell r="B1" t="str">
            <v>220 kV SUB-STATION</v>
          </cell>
        </row>
      </sheetData>
      <sheetData sheetId="9130">
        <row r="1">
          <cell r="B1" t="str">
            <v>220 kV SUB-STATION</v>
          </cell>
        </row>
      </sheetData>
      <sheetData sheetId="9131"/>
      <sheetData sheetId="9132"/>
      <sheetData sheetId="9133">
        <row r="1">
          <cell r="B1" t="str">
            <v>220 kV SUB-STATION</v>
          </cell>
        </row>
      </sheetData>
      <sheetData sheetId="9134">
        <row r="1">
          <cell r="B1" t="str">
            <v>220 kV SUB-STATION</v>
          </cell>
        </row>
      </sheetData>
      <sheetData sheetId="9135"/>
      <sheetData sheetId="9136"/>
      <sheetData sheetId="9137">
        <row r="1">
          <cell r="B1" t="str">
            <v>220 kV SUB-STATION</v>
          </cell>
        </row>
      </sheetData>
      <sheetData sheetId="9138">
        <row r="1">
          <cell r="B1" t="str">
            <v>220 kV SUB-STATION</v>
          </cell>
        </row>
      </sheetData>
      <sheetData sheetId="9139">
        <row r="1">
          <cell r="B1" t="str">
            <v>220 kV SUB-STATION</v>
          </cell>
        </row>
      </sheetData>
      <sheetData sheetId="9140">
        <row r="1">
          <cell r="B1" t="str">
            <v>220 kV SUB-STATION</v>
          </cell>
        </row>
      </sheetData>
      <sheetData sheetId="9141">
        <row r="1">
          <cell r="B1" t="str">
            <v>220 kV SUB-STATION</v>
          </cell>
        </row>
      </sheetData>
      <sheetData sheetId="9142">
        <row r="1">
          <cell r="B1" t="str">
            <v>220 kV SUB-STATION</v>
          </cell>
        </row>
      </sheetData>
      <sheetData sheetId="9143">
        <row r="1">
          <cell r="B1" t="str">
            <v>220 kV SUB-STATION</v>
          </cell>
        </row>
      </sheetData>
      <sheetData sheetId="9144"/>
      <sheetData sheetId="9145">
        <row r="1">
          <cell r="B1" t="str">
            <v>220 kV SUB-STATION</v>
          </cell>
        </row>
      </sheetData>
      <sheetData sheetId="9146">
        <row r="1">
          <cell r="B1" t="str">
            <v>220 kV SUB-STATION</v>
          </cell>
        </row>
      </sheetData>
      <sheetData sheetId="9147"/>
      <sheetData sheetId="9148">
        <row r="1">
          <cell r="B1" t="str">
            <v>220 kV SUB-STATION</v>
          </cell>
        </row>
      </sheetData>
      <sheetData sheetId="9149">
        <row r="1">
          <cell r="B1" t="str">
            <v>220 kV SUB-STATION</v>
          </cell>
        </row>
      </sheetData>
      <sheetData sheetId="9150">
        <row r="1">
          <cell r="B1" t="str">
            <v>220 kV SUB-STATION</v>
          </cell>
        </row>
      </sheetData>
      <sheetData sheetId="9151">
        <row r="1">
          <cell r="B1" t="str">
            <v>220 kV SUB-STATION</v>
          </cell>
        </row>
      </sheetData>
      <sheetData sheetId="9152">
        <row r="1">
          <cell r="B1" t="str">
            <v>220 kV SUB-STATION</v>
          </cell>
        </row>
      </sheetData>
      <sheetData sheetId="9153">
        <row r="1">
          <cell r="B1" t="str">
            <v>220 kV SUB-STATION</v>
          </cell>
        </row>
      </sheetData>
      <sheetData sheetId="9154">
        <row r="1">
          <cell r="B1" t="str">
            <v>220 kV SUB-STATION</v>
          </cell>
        </row>
      </sheetData>
      <sheetData sheetId="9155">
        <row r="1">
          <cell r="B1" t="str">
            <v>220 kV SUB-STATION</v>
          </cell>
        </row>
      </sheetData>
      <sheetData sheetId="9156">
        <row r="1">
          <cell r="B1" t="str">
            <v>220 kV SUB-STATION</v>
          </cell>
        </row>
      </sheetData>
      <sheetData sheetId="9157">
        <row r="1">
          <cell r="B1" t="str">
            <v>220 kV SUB-STATION</v>
          </cell>
        </row>
      </sheetData>
      <sheetData sheetId="9158"/>
      <sheetData sheetId="9159"/>
      <sheetData sheetId="9160">
        <row r="1">
          <cell r="B1" t="str">
            <v>220 kV SUB-STATION</v>
          </cell>
        </row>
      </sheetData>
      <sheetData sheetId="9161"/>
      <sheetData sheetId="9162"/>
      <sheetData sheetId="9163">
        <row r="1">
          <cell r="B1" t="str">
            <v>220 kV SUB-STATION</v>
          </cell>
        </row>
      </sheetData>
      <sheetData sheetId="9164">
        <row r="1">
          <cell r="B1" t="str">
            <v>220 kV SUB-STATION</v>
          </cell>
        </row>
      </sheetData>
      <sheetData sheetId="9165">
        <row r="1">
          <cell r="B1" t="str">
            <v>220 kV SUB-STATION</v>
          </cell>
        </row>
      </sheetData>
      <sheetData sheetId="9166">
        <row r="1">
          <cell r="B1" t="str">
            <v>220 kV SUB-STATION</v>
          </cell>
        </row>
      </sheetData>
      <sheetData sheetId="9167">
        <row r="1">
          <cell r="B1" t="str">
            <v>220 kV SUB-STATION</v>
          </cell>
        </row>
      </sheetData>
      <sheetData sheetId="9168">
        <row r="1">
          <cell r="B1" t="str">
            <v>220 kV SUB-STATION</v>
          </cell>
        </row>
      </sheetData>
      <sheetData sheetId="9169">
        <row r="1">
          <cell r="B1" t="str">
            <v>220 kV SUB-STATION</v>
          </cell>
        </row>
      </sheetData>
      <sheetData sheetId="9170">
        <row r="1">
          <cell r="B1" t="str">
            <v>220 kV SUB-STATION</v>
          </cell>
        </row>
      </sheetData>
      <sheetData sheetId="9171">
        <row r="1">
          <cell r="B1" t="str">
            <v>220 kV SUB-STATION</v>
          </cell>
        </row>
      </sheetData>
      <sheetData sheetId="9172">
        <row r="1">
          <cell r="B1" t="str">
            <v>220 kV SUB-STATION</v>
          </cell>
        </row>
      </sheetData>
      <sheetData sheetId="9173">
        <row r="1">
          <cell r="B1" t="str">
            <v>220 kV SUB-STATION</v>
          </cell>
        </row>
      </sheetData>
      <sheetData sheetId="9174">
        <row r="1">
          <cell r="B1" t="str">
            <v>220 kV SUB-STATION</v>
          </cell>
        </row>
      </sheetData>
      <sheetData sheetId="9175">
        <row r="1">
          <cell r="B1" t="str">
            <v>220 kV SUB-STATION</v>
          </cell>
        </row>
      </sheetData>
      <sheetData sheetId="9176">
        <row r="1">
          <cell r="B1" t="str">
            <v>220 kV SUB-STATION</v>
          </cell>
        </row>
      </sheetData>
      <sheetData sheetId="9177">
        <row r="1">
          <cell r="B1" t="str">
            <v>220 kV SUB-STATION</v>
          </cell>
        </row>
      </sheetData>
      <sheetData sheetId="9178">
        <row r="1">
          <cell r="B1" t="str">
            <v>220 kV SUB-STATION</v>
          </cell>
        </row>
      </sheetData>
      <sheetData sheetId="9179">
        <row r="1">
          <cell r="B1" t="str">
            <v>220 kV SUB-STATION</v>
          </cell>
        </row>
      </sheetData>
      <sheetData sheetId="9180">
        <row r="1">
          <cell r="B1" t="str">
            <v>220 kV SUB-STATION</v>
          </cell>
        </row>
      </sheetData>
      <sheetData sheetId="9181">
        <row r="1">
          <cell r="B1" t="str">
            <v>220 kV SUB-STATION</v>
          </cell>
        </row>
      </sheetData>
      <sheetData sheetId="9182">
        <row r="1">
          <cell r="B1" t="str">
            <v>220 kV SUB-STATION</v>
          </cell>
        </row>
      </sheetData>
      <sheetData sheetId="9183">
        <row r="1">
          <cell r="B1" t="str">
            <v>220 kV SUB-STATION</v>
          </cell>
        </row>
      </sheetData>
      <sheetData sheetId="9184">
        <row r="1">
          <cell r="B1" t="str">
            <v>220 kV SUB-STATION</v>
          </cell>
        </row>
      </sheetData>
      <sheetData sheetId="9185">
        <row r="1">
          <cell r="B1" t="str">
            <v>220 kV SUB-STATION</v>
          </cell>
        </row>
      </sheetData>
      <sheetData sheetId="9186">
        <row r="1">
          <cell r="B1" t="str">
            <v>220 kV SUB-STATION</v>
          </cell>
        </row>
      </sheetData>
      <sheetData sheetId="9187">
        <row r="1">
          <cell r="B1" t="str">
            <v>220 kV SUB-STATION</v>
          </cell>
        </row>
      </sheetData>
      <sheetData sheetId="9188">
        <row r="1">
          <cell r="B1" t="str">
            <v>220 kV SUB-STATION</v>
          </cell>
        </row>
      </sheetData>
      <sheetData sheetId="9189">
        <row r="1">
          <cell r="B1" t="str">
            <v>220 kV SUB-STATION</v>
          </cell>
        </row>
      </sheetData>
      <sheetData sheetId="9190">
        <row r="1">
          <cell r="B1" t="str">
            <v>220 kV SUB-STATION</v>
          </cell>
        </row>
      </sheetData>
      <sheetData sheetId="9191">
        <row r="1">
          <cell r="B1" t="str">
            <v>220 kV SUB-STATION</v>
          </cell>
        </row>
      </sheetData>
      <sheetData sheetId="9192">
        <row r="1">
          <cell r="B1" t="str">
            <v>220 kV SUB-STATION</v>
          </cell>
        </row>
      </sheetData>
      <sheetData sheetId="9193">
        <row r="1">
          <cell r="B1" t="str">
            <v>220 kV SUB-STATION</v>
          </cell>
        </row>
      </sheetData>
      <sheetData sheetId="9194">
        <row r="1">
          <cell r="B1" t="str">
            <v>220 kV SUB-STATION</v>
          </cell>
        </row>
      </sheetData>
      <sheetData sheetId="9195">
        <row r="1">
          <cell r="B1" t="str">
            <v>220 kV SUB-STATION</v>
          </cell>
        </row>
      </sheetData>
      <sheetData sheetId="9196">
        <row r="1">
          <cell r="B1" t="str">
            <v>220 kV SUB-STATION</v>
          </cell>
        </row>
      </sheetData>
      <sheetData sheetId="9197">
        <row r="1">
          <cell r="B1" t="str">
            <v>220 kV SUB-STATION</v>
          </cell>
        </row>
      </sheetData>
      <sheetData sheetId="9198">
        <row r="1">
          <cell r="B1" t="str">
            <v>220 kV SUB-STATION</v>
          </cell>
        </row>
      </sheetData>
      <sheetData sheetId="9199">
        <row r="1">
          <cell r="B1" t="str">
            <v>220 kV SUB-STATION</v>
          </cell>
        </row>
      </sheetData>
      <sheetData sheetId="9200">
        <row r="1">
          <cell r="B1" t="str">
            <v>220 kV SUB-STATION</v>
          </cell>
        </row>
      </sheetData>
      <sheetData sheetId="9201">
        <row r="1">
          <cell r="B1" t="str">
            <v>220 kV SUB-STATION</v>
          </cell>
        </row>
      </sheetData>
      <sheetData sheetId="9202">
        <row r="1">
          <cell r="B1" t="str">
            <v>220 kV SUB-STATION</v>
          </cell>
        </row>
      </sheetData>
      <sheetData sheetId="9203">
        <row r="1">
          <cell r="B1" t="str">
            <v>220 kV SUB-STATION</v>
          </cell>
        </row>
      </sheetData>
      <sheetData sheetId="9204">
        <row r="1">
          <cell r="B1" t="str">
            <v>220 kV SUB-STATION</v>
          </cell>
        </row>
      </sheetData>
      <sheetData sheetId="9205">
        <row r="1">
          <cell r="B1" t="str">
            <v>220 kV SUB-STATION</v>
          </cell>
        </row>
      </sheetData>
      <sheetData sheetId="9206">
        <row r="1">
          <cell r="B1" t="str">
            <v>220 kV SUB-STATION</v>
          </cell>
        </row>
      </sheetData>
      <sheetData sheetId="9207">
        <row r="1">
          <cell r="B1" t="str">
            <v>220 kV SUB-STATION</v>
          </cell>
        </row>
      </sheetData>
      <sheetData sheetId="9208">
        <row r="1">
          <cell r="B1" t="str">
            <v>220 kV SUB-STATION</v>
          </cell>
        </row>
      </sheetData>
      <sheetData sheetId="9209">
        <row r="1">
          <cell r="B1" t="str">
            <v>220 kV SUB-STATION</v>
          </cell>
        </row>
      </sheetData>
      <sheetData sheetId="9210">
        <row r="1">
          <cell r="B1" t="str">
            <v>220 kV SUB-STATION</v>
          </cell>
        </row>
      </sheetData>
      <sheetData sheetId="9211">
        <row r="1">
          <cell r="B1" t="str">
            <v>220 kV SUB-STATION</v>
          </cell>
        </row>
      </sheetData>
      <sheetData sheetId="9212"/>
      <sheetData sheetId="9213">
        <row r="1">
          <cell r="B1" t="str">
            <v>220 kV SUB-STATION</v>
          </cell>
        </row>
      </sheetData>
      <sheetData sheetId="9214">
        <row r="1">
          <cell r="B1" t="str">
            <v>220 kV SUB-STATION</v>
          </cell>
        </row>
      </sheetData>
      <sheetData sheetId="9215">
        <row r="1">
          <cell r="B1" t="str">
            <v>220 kV SUB-STATION</v>
          </cell>
        </row>
      </sheetData>
      <sheetData sheetId="9216">
        <row r="1">
          <cell r="B1" t="str">
            <v>220 kV SUB-STATION</v>
          </cell>
        </row>
      </sheetData>
      <sheetData sheetId="9217">
        <row r="1">
          <cell r="B1" t="str">
            <v>220 kV SUB-STATION</v>
          </cell>
        </row>
      </sheetData>
      <sheetData sheetId="9218">
        <row r="1">
          <cell r="B1" t="str">
            <v>220 kV SUB-STATION</v>
          </cell>
        </row>
      </sheetData>
      <sheetData sheetId="9219">
        <row r="1">
          <cell r="B1" t="str">
            <v>220 kV SUB-STATION</v>
          </cell>
        </row>
      </sheetData>
      <sheetData sheetId="9220">
        <row r="1">
          <cell r="B1" t="str">
            <v>220 kV SUB-STATION</v>
          </cell>
        </row>
      </sheetData>
      <sheetData sheetId="9221">
        <row r="1">
          <cell r="B1" t="str">
            <v>220 kV SUB-STATION</v>
          </cell>
        </row>
      </sheetData>
      <sheetData sheetId="9222">
        <row r="1">
          <cell r="B1" t="str">
            <v>220 kV SUB-STATION</v>
          </cell>
        </row>
      </sheetData>
      <sheetData sheetId="9223">
        <row r="1">
          <cell r="B1" t="str">
            <v>220 kV SUB-STATION</v>
          </cell>
        </row>
      </sheetData>
      <sheetData sheetId="9224">
        <row r="1">
          <cell r="B1" t="str">
            <v>220 kV SUB-STATION</v>
          </cell>
        </row>
      </sheetData>
      <sheetData sheetId="9225">
        <row r="1">
          <cell r="B1" t="str">
            <v>220 kV SUB-STATION</v>
          </cell>
        </row>
      </sheetData>
      <sheetData sheetId="9226">
        <row r="1">
          <cell r="B1" t="str">
            <v>220 kV SUB-STATION</v>
          </cell>
        </row>
      </sheetData>
      <sheetData sheetId="9227">
        <row r="1">
          <cell r="B1" t="str">
            <v>220 kV SUB-STATION</v>
          </cell>
        </row>
      </sheetData>
      <sheetData sheetId="9228">
        <row r="1">
          <cell r="B1" t="str">
            <v>220 kV SUB-STATION</v>
          </cell>
        </row>
      </sheetData>
      <sheetData sheetId="9229">
        <row r="1">
          <cell r="B1" t="str">
            <v>220 kV SUB-STATION</v>
          </cell>
        </row>
      </sheetData>
      <sheetData sheetId="9230">
        <row r="1">
          <cell r="B1" t="str">
            <v>220 kV SUB-STATION</v>
          </cell>
        </row>
      </sheetData>
      <sheetData sheetId="9231">
        <row r="1">
          <cell r="B1" t="str">
            <v>220 kV SUB-STATION</v>
          </cell>
        </row>
      </sheetData>
      <sheetData sheetId="9232"/>
      <sheetData sheetId="9233">
        <row r="1">
          <cell r="B1" t="str">
            <v>220 kV SUB-STATION</v>
          </cell>
        </row>
      </sheetData>
      <sheetData sheetId="9234">
        <row r="1">
          <cell r="B1" t="str">
            <v>220 kV SUB-STATION</v>
          </cell>
        </row>
      </sheetData>
      <sheetData sheetId="9235">
        <row r="1">
          <cell r="B1" t="str">
            <v>220 kV SUB-STATION</v>
          </cell>
        </row>
      </sheetData>
      <sheetData sheetId="9236">
        <row r="1">
          <cell r="B1" t="str">
            <v>220 kV SUB-STATION</v>
          </cell>
        </row>
      </sheetData>
      <sheetData sheetId="9237">
        <row r="1">
          <cell r="B1" t="str">
            <v>220 kV SUB-STATION</v>
          </cell>
        </row>
      </sheetData>
      <sheetData sheetId="9238">
        <row r="1">
          <cell r="B1" t="str">
            <v>220 kV SUB-STATION</v>
          </cell>
        </row>
      </sheetData>
      <sheetData sheetId="9239">
        <row r="1">
          <cell r="B1" t="str">
            <v>220 kV SUB-STATION</v>
          </cell>
        </row>
      </sheetData>
      <sheetData sheetId="9240">
        <row r="1">
          <cell r="B1" t="str">
            <v>220 kV SUB-STATION</v>
          </cell>
        </row>
      </sheetData>
      <sheetData sheetId="9241">
        <row r="1">
          <cell r="B1" t="str">
            <v>220 kV SUB-STATION</v>
          </cell>
        </row>
      </sheetData>
      <sheetData sheetId="9242">
        <row r="1">
          <cell r="B1" t="str">
            <v>220 kV SUB-STATION</v>
          </cell>
        </row>
      </sheetData>
      <sheetData sheetId="9243"/>
      <sheetData sheetId="9244"/>
      <sheetData sheetId="9245"/>
      <sheetData sheetId="9246">
        <row r="1">
          <cell r="B1" t="str">
            <v>220 kV SUB-STATION</v>
          </cell>
        </row>
      </sheetData>
      <sheetData sheetId="9247">
        <row r="1">
          <cell r="B1" t="str">
            <v>220 kV SUB-STATION</v>
          </cell>
        </row>
      </sheetData>
      <sheetData sheetId="9248">
        <row r="1">
          <cell r="B1" t="str">
            <v>220 kV SUB-STATION</v>
          </cell>
        </row>
      </sheetData>
      <sheetData sheetId="9249">
        <row r="1">
          <cell r="B1" t="str">
            <v>220 kV SUB-STATION</v>
          </cell>
        </row>
      </sheetData>
      <sheetData sheetId="9250">
        <row r="1">
          <cell r="B1" t="str">
            <v>220 kV SUB-STATION</v>
          </cell>
        </row>
      </sheetData>
      <sheetData sheetId="9251">
        <row r="1">
          <cell r="B1" t="str">
            <v>220 kV SUB-STATION</v>
          </cell>
        </row>
      </sheetData>
      <sheetData sheetId="9252">
        <row r="1">
          <cell r="B1" t="str">
            <v>220 kV SUB-STATION</v>
          </cell>
        </row>
      </sheetData>
      <sheetData sheetId="9253">
        <row r="1">
          <cell r="B1" t="str">
            <v>220 kV SUB-STATION</v>
          </cell>
        </row>
      </sheetData>
      <sheetData sheetId="9254">
        <row r="1">
          <cell r="B1" t="str">
            <v>220 kV SUB-STATION</v>
          </cell>
        </row>
      </sheetData>
      <sheetData sheetId="9255"/>
      <sheetData sheetId="9256">
        <row r="1">
          <cell r="B1" t="str">
            <v>220 kV SUB-STATION</v>
          </cell>
        </row>
      </sheetData>
      <sheetData sheetId="9257">
        <row r="1">
          <cell r="B1" t="str">
            <v>220 kV SUB-STATION</v>
          </cell>
        </row>
      </sheetData>
      <sheetData sheetId="9258">
        <row r="1">
          <cell r="B1" t="str">
            <v>220 kV SUB-STATION</v>
          </cell>
        </row>
      </sheetData>
      <sheetData sheetId="9259">
        <row r="1">
          <cell r="B1" t="str">
            <v>220 kV SUB-STATION</v>
          </cell>
        </row>
      </sheetData>
      <sheetData sheetId="9260">
        <row r="1">
          <cell r="B1" t="str">
            <v>220 kV SUB-STATION</v>
          </cell>
        </row>
      </sheetData>
      <sheetData sheetId="9261">
        <row r="1">
          <cell r="B1" t="str">
            <v>220 kV SUB-STATION</v>
          </cell>
        </row>
      </sheetData>
      <sheetData sheetId="9262">
        <row r="1">
          <cell r="B1" t="str">
            <v>220 kV SUB-STATION</v>
          </cell>
        </row>
      </sheetData>
      <sheetData sheetId="9263">
        <row r="1">
          <cell r="B1" t="str">
            <v>220 kV SUB-STATION</v>
          </cell>
        </row>
      </sheetData>
      <sheetData sheetId="9264">
        <row r="1">
          <cell r="B1" t="str">
            <v>220 kV SUB-STATION</v>
          </cell>
        </row>
      </sheetData>
      <sheetData sheetId="9265">
        <row r="1">
          <cell r="B1" t="str">
            <v>220 kV SUB-STATION</v>
          </cell>
        </row>
      </sheetData>
      <sheetData sheetId="9266">
        <row r="1">
          <cell r="B1" t="str">
            <v>220 kV SUB-STATION</v>
          </cell>
        </row>
      </sheetData>
      <sheetData sheetId="9267"/>
      <sheetData sheetId="9268"/>
      <sheetData sheetId="9269"/>
      <sheetData sheetId="9270"/>
      <sheetData sheetId="9271"/>
      <sheetData sheetId="9272">
        <row r="1">
          <cell r="B1" t="str">
            <v>220 kV SUB-STATION</v>
          </cell>
        </row>
      </sheetData>
      <sheetData sheetId="9273"/>
      <sheetData sheetId="9274"/>
      <sheetData sheetId="9275"/>
      <sheetData sheetId="9276"/>
      <sheetData sheetId="9277">
        <row r="1">
          <cell r="B1" t="str">
            <v>220 kV SUB-STATION</v>
          </cell>
        </row>
      </sheetData>
      <sheetData sheetId="9278"/>
      <sheetData sheetId="9279">
        <row r="1">
          <cell r="B1" t="str">
            <v>220 kV SUB-STATION</v>
          </cell>
        </row>
      </sheetData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>
        <row r="1">
          <cell r="B1" t="str">
            <v>220 kV SUB-STATION</v>
          </cell>
        </row>
      </sheetData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>
        <row r="1">
          <cell r="B1" t="str">
            <v>220 kV SUB-STATION</v>
          </cell>
        </row>
      </sheetData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 refreshError="1"/>
      <sheetData sheetId="9318" refreshError="1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>
        <row r="1">
          <cell r="B1" t="str">
            <v>220 kV SUB-STATION</v>
          </cell>
        </row>
      </sheetData>
      <sheetData sheetId="9328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/>
      <sheetData sheetId="9339"/>
      <sheetData sheetId="9340" refreshError="1"/>
      <sheetData sheetId="9341" refreshError="1"/>
      <sheetData sheetId="9342" refreshError="1"/>
      <sheetData sheetId="9343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/>
      <sheetData sheetId="9360"/>
      <sheetData sheetId="9361"/>
      <sheetData sheetId="9362">
        <row r="1">
          <cell r="B1" t="str">
            <v>220 kV SUB-STATION</v>
          </cell>
        </row>
      </sheetData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>
        <row r="1">
          <cell r="B1" t="str">
            <v>220 kV SUB-STATION</v>
          </cell>
        </row>
      </sheetData>
      <sheetData sheetId="9451"/>
      <sheetData sheetId="9452"/>
      <sheetData sheetId="9453"/>
      <sheetData sheetId="9454"/>
      <sheetData sheetId="9455"/>
      <sheetData sheetId="9456">
        <row r="1">
          <cell r="B1" t="str">
            <v>220 kV SUB-STATION</v>
          </cell>
        </row>
      </sheetData>
      <sheetData sheetId="9457"/>
      <sheetData sheetId="9458"/>
      <sheetData sheetId="9459"/>
      <sheetData sheetId="9460"/>
      <sheetData sheetId="9461">
        <row r="1">
          <cell r="B1" t="str">
            <v>220 kV SUB-STATION</v>
          </cell>
        </row>
      </sheetData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/>
      <sheetData sheetId="10711"/>
      <sheetData sheetId="10712"/>
      <sheetData sheetId="10713"/>
      <sheetData sheetId="10714"/>
      <sheetData sheetId="10715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>
        <row r="1">
          <cell r="B1" t="str">
            <v>220 kV SUB-STATION</v>
          </cell>
        </row>
      </sheetData>
      <sheetData sheetId="10757">
        <row r="1">
          <cell r="B1" t="str">
            <v>220 kV SUB-STATION</v>
          </cell>
        </row>
      </sheetData>
      <sheetData sheetId="10758">
        <row r="1">
          <cell r="B1" t="str">
            <v>220 kV SUB-STATION</v>
          </cell>
        </row>
      </sheetData>
      <sheetData sheetId="10759">
        <row r="1">
          <cell r="B1" t="str">
            <v>220 kV SUB-STATION</v>
          </cell>
        </row>
      </sheetData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>
        <row r="1">
          <cell r="B1" t="str">
            <v>220 kV SUB-STATION</v>
          </cell>
        </row>
      </sheetData>
      <sheetData sheetId="10779">
        <row r="1">
          <cell r="B1" t="str">
            <v>220 kV SUB-STATION</v>
          </cell>
        </row>
      </sheetData>
      <sheetData sheetId="10780"/>
      <sheetData sheetId="10781">
        <row r="1">
          <cell r="B1" t="str">
            <v>220 kV SUB-STATION</v>
          </cell>
        </row>
      </sheetData>
      <sheetData sheetId="10782">
        <row r="1">
          <cell r="B1" t="str">
            <v>220 kV SUB-STATION</v>
          </cell>
        </row>
      </sheetData>
      <sheetData sheetId="10783">
        <row r="1">
          <cell r="B1" t="str">
            <v>220 kV SUB-STATION</v>
          </cell>
        </row>
      </sheetData>
      <sheetData sheetId="10784"/>
      <sheetData sheetId="10785">
        <row r="1">
          <cell r="B1" t="str">
            <v>220 kV SUB-STATION</v>
          </cell>
        </row>
      </sheetData>
      <sheetData sheetId="10786">
        <row r="1">
          <cell r="B1" t="str">
            <v>220 kV SUB-STATION</v>
          </cell>
        </row>
      </sheetData>
      <sheetData sheetId="10787"/>
      <sheetData sheetId="10788">
        <row r="1">
          <cell r="B1" t="str">
            <v>220 kV SUB-STATION</v>
          </cell>
        </row>
      </sheetData>
      <sheetData sheetId="10789">
        <row r="1">
          <cell r="B1" t="str">
            <v>220 kV SUB-STATION</v>
          </cell>
        </row>
      </sheetData>
      <sheetData sheetId="10790">
        <row r="1">
          <cell r="B1" t="str">
            <v>220 kV SUB-STATION</v>
          </cell>
        </row>
      </sheetData>
      <sheetData sheetId="10791"/>
      <sheetData sheetId="10792">
        <row r="1">
          <cell r="B1" t="str">
            <v>220 kV SUB-STATION</v>
          </cell>
        </row>
      </sheetData>
      <sheetData sheetId="10793">
        <row r="1">
          <cell r="B1" t="str">
            <v>220 kV SUB-STATION</v>
          </cell>
        </row>
      </sheetData>
      <sheetData sheetId="10794"/>
      <sheetData sheetId="10795">
        <row r="1">
          <cell r="B1" t="str">
            <v>220 kV SUB-STATION</v>
          </cell>
        </row>
      </sheetData>
      <sheetData sheetId="10796">
        <row r="1">
          <cell r="B1" t="str">
            <v>220 kV SUB-STATION</v>
          </cell>
        </row>
      </sheetData>
      <sheetData sheetId="10797">
        <row r="1">
          <cell r="B1" t="str">
            <v>220 kV SUB-STATION</v>
          </cell>
        </row>
      </sheetData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>
        <row r="1">
          <cell r="B1" t="str">
            <v>220 kV SUB-STATION</v>
          </cell>
        </row>
      </sheetData>
      <sheetData sheetId="10943">
        <row r="1">
          <cell r="B1" t="str">
            <v>220 kV SUB-STATION</v>
          </cell>
        </row>
      </sheetData>
      <sheetData sheetId="10944">
        <row r="1">
          <cell r="B1" t="str">
            <v>220 kV SUB-STATION</v>
          </cell>
        </row>
      </sheetData>
      <sheetData sheetId="10945">
        <row r="1">
          <cell r="B1" t="str">
            <v>220 kV SUB-STATION</v>
          </cell>
        </row>
      </sheetData>
      <sheetData sheetId="10946">
        <row r="1">
          <cell r="B1" t="str">
            <v>220 kV SUB-STATION</v>
          </cell>
        </row>
      </sheetData>
      <sheetData sheetId="10947"/>
      <sheetData sheetId="10948">
        <row r="1">
          <cell r="B1" t="str">
            <v>220 kV SUB-STATION</v>
          </cell>
        </row>
      </sheetData>
      <sheetData sheetId="10949">
        <row r="1">
          <cell r="B1" t="str">
            <v>220 kV SUB-STATION</v>
          </cell>
        </row>
      </sheetData>
      <sheetData sheetId="10950">
        <row r="1">
          <cell r="B1" t="str">
            <v>220 kV SUB-STATION</v>
          </cell>
        </row>
      </sheetData>
      <sheetData sheetId="10951">
        <row r="1">
          <cell r="B1" t="str">
            <v>220 kV SUB-STATION</v>
          </cell>
        </row>
      </sheetData>
      <sheetData sheetId="10952">
        <row r="1">
          <cell r="B1" t="str">
            <v>220 kV SUB-STATION</v>
          </cell>
        </row>
      </sheetData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>
        <row r="1">
          <cell r="B1" t="str">
            <v>220 kV SUB-STATION</v>
          </cell>
        </row>
      </sheetData>
      <sheetData sheetId="11010">
        <row r="1">
          <cell r="B1" t="str">
            <v>220 kV SUB-STATION</v>
          </cell>
        </row>
      </sheetData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Plastering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Hard Finish"/>
      <sheetName val="Labor bill Water proofing"/>
      <sheetName val="Labor bill MS items"/>
      <sheetName val="Labor Painting"/>
      <sheetName val="Staff Acco."/>
      <sheetName val="Labor bills 22.11.06"/>
      <sheetName val="Labor_abs-PW"/>
      <sheetName val="Labor_abs-NMR"/>
      <sheetName val="Labor_bill_-_Plastering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Hard_Finish"/>
      <sheetName val="Labor_bill_Water_proofing"/>
      <sheetName val="Labor_bill_MS_items"/>
      <sheetName val="Labor_Painting"/>
      <sheetName val="Staff_Acco_"/>
      <sheetName val="Labor_bills_22_11_06"/>
      <sheetName val="Boq"/>
      <sheetName val="Build-up"/>
      <sheetName val="GUT"/>
      <sheetName val="RA-markate"/>
      <sheetName val="sept-plan"/>
      <sheetName val="key dates"/>
      <sheetName val="Actuals"/>
      <sheetName val="Summ"/>
      <sheetName val="PROJECT BRI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Q-Ext  "/>
      <sheetName val="Data"/>
      <sheetName val="Sheet1"/>
      <sheetName val="std"/>
      <sheetName val="RA_EIL"/>
      <sheetName val="RA_MKT_QUOTE"/>
      <sheetName val="RECAPITULATION"/>
      <sheetName val="Bank Guarantee"/>
      <sheetName val="AutoOpen Stub Data"/>
      <sheetName val="Design"/>
      <sheetName val="Guidelines"/>
      <sheetName val="final abstract"/>
      <sheetName val="Basic Rates"/>
      <sheetName val="Fin Sum"/>
      <sheetName val="BS Schedules"/>
      <sheetName val="Break up Sheet"/>
      <sheetName val="Rate analysis"/>
      <sheetName val="RawMatCost"/>
      <sheetName val="factors"/>
      <sheetName val="A-General"/>
      <sheetName val="COLUMN"/>
      <sheetName val="p&amp;m"/>
      <sheetName val="NC"/>
      <sheetName val="Slab"/>
      <sheetName val="STP"/>
      <sheetName val="Field Values"/>
      <sheetName val="PR Standards Technopark"/>
      <sheetName val="Blr hire"/>
      <sheetName val="Labor_abs-PW6"/>
      <sheetName val="Labor_abs-NMR6"/>
      <sheetName val="Labor_bill_-_Plastering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Hard_Finish6"/>
      <sheetName val="Labor_bill_Water_proofing6"/>
      <sheetName val="Labor_bill_MS_items6"/>
      <sheetName val="Labor_Painting6"/>
      <sheetName val="Staff_Acco_6"/>
      <sheetName val="Labor_bills_22_11_066"/>
      <sheetName val="key_dates5"/>
      <sheetName val="PROJECT_BRIEF5"/>
      <sheetName val="11B_5"/>
      <sheetName val="BQ-Ext__5"/>
      <sheetName val="Bank_Guarantee5"/>
      <sheetName val="AutoOpen_Stub_Data5"/>
      <sheetName val="final_abstract5"/>
      <sheetName val="Basic_Rates5"/>
      <sheetName val="Fin_Sum5"/>
      <sheetName val="BS_Schedules5"/>
      <sheetName val="Break_up_Sheet5"/>
      <sheetName val="Rate_analysis5"/>
      <sheetName val="Labor_abs-PW4"/>
      <sheetName val="Labor_abs-NMR4"/>
      <sheetName val="Labor_bill_-_Plastering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Hard_Finish4"/>
      <sheetName val="Labor_bill_Water_proofing4"/>
      <sheetName val="Labor_bill_MS_items4"/>
      <sheetName val="Labor_Painting4"/>
      <sheetName val="Staff_Acco_4"/>
      <sheetName val="Labor_bills_22_11_064"/>
      <sheetName val="key_dates3"/>
      <sheetName val="PROJECT_BRIEF3"/>
      <sheetName val="11B_3"/>
      <sheetName val="BQ-Ext__3"/>
      <sheetName val="Bank_Guarantee3"/>
      <sheetName val="AutoOpen_Stub_Data3"/>
      <sheetName val="final_abstract3"/>
      <sheetName val="Basic_Rates3"/>
      <sheetName val="Fin_Sum3"/>
      <sheetName val="BS_Schedules3"/>
      <sheetName val="Break_up_Sheet3"/>
      <sheetName val="Rate_analysis3"/>
      <sheetName val="Labor_abs-PW3"/>
      <sheetName val="Labor_abs-NMR3"/>
      <sheetName val="Labor_bill_-_Plastering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Hard_Finish3"/>
      <sheetName val="Labor_bill_Water_proofing3"/>
      <sheetName val="Labor_bill_MS_items3"/>
      <sheetName val="Labor_Painting3"/>
      <sheetName val="Staff_Acco_3"/>
      <sheetName val="Labor_bills_22_11_063"/>
      <sheetName val="key_dates2"/>
      <sheetName val="PROJECT_BRIEF2"/>
      <sheetName val="11B_2"/>
      <sheetName val="BQ-Ext__2"/>
      <sheetName val="Bank_Guarantee2"/>
      <sheetName val="AutoOpen_Stub_Data2"/>
      <sheetName val="final_abstract2"/>
      <sheetName val="Basic_Rates2"/>
      <sheetName val="Fin_Sum2"/>
      <sheetName val="BS_Schedules2"/>
      <sheetName val="Break_up_Sheet2"/>
      <sheetName val="Rate_analysis2"/>
      <sheetName val="Labor_abs-PW1"/>
      <sheetName val="Labor_abs-NMR1"/>
      <sheetName val="Labor_bill_-_Plastering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Hard_Finish1"/>
      <sheetName val="Labor_bill_Water_proofing1"/>
      <sheetName val="Labor_bill_MS_items1"/>
      <sheetName val="Labor_Painting1"/>
      <sheetName val="Staff_Acco_1"/>
      <sheetName val="Labor_bills_22_11_061"/>
      <sheetName val="key_dates"/>
      <sheetName val="PROJECT_BRIEF"/>
      <sheetName val="11B_"/>
      <sheetName val="BQ-Ext__"/>
      <sheetName val="Bank_Guarantee"/>
      <sheetName val="AutoOpen_Stub_Data"/>
      <sheetName val="final_abstract"/>
      <sheetName val="Basic_Rates"/>
      <sheetName val="Fin_Sum"/>
      <sheetName val="BS_Schedules"/>
      <sheetName val="Break_up_Sheet"/>
      <sheetName val="Rate_analysis"/>
      <sheetName val="Blr_hire"/>
      <sheetName val="Labor_abs-PW2"/>
      <sheetName val="Labor_abs-NMR2"/>
      <sheetName val="Labor_bill_-_Plastering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Hard_Finish2"/>
      <sheetName val="Labor_bill_Water_proofing2"/>
      <sheetName val="Labor_bill_MS_items2"/>
      <sheetName val="Labor_Painting2"/>
      <sheetName val="Staff_Acco_2"/>
      <sheetName val="Labor_bills_22_11_062"/>
      <sheetName val="key_dates1"/>
      <sheetName val="PROJECT_BRIEF1"/>
      <sheetName val="11B_1"/>
      <sheetName val="BQ-Ext__1"/>
      <sheetName val="Bank_Guarantee1"/>
      <sheetName val="AutoOpen_Stub_Data1"/>
      <sheetName val="final_abstract1"/>
      <sheetName val="Basic_Rates1"/>
      <sheetName val="Fin_Sum1"/>
      <sheetName val="BS_Schedules1"/>
      <sheetName val="Break_up_Sheet1"/>
      <sheetName val="Rate_analysis1"/>
      <sheetName val="Blr_hire1"/>
      <sheetName val="Blr_hire2"/>
      <sheetName val="Labor_abs-PW5"/>
      <sheetName val="Labor_abs-NMR5"/>
      <sheetName val="Labor_bill_-_Plastering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Hard_Finish5"/>
      <sheetName val="Labor_bill_Water_proofing5"/>
      <sheetName val="Labor_bill_MS_items5"/>
      <sheetName val="Labor_Painting5"/>
      <sheetName val="Staff_Acco_5"/>
      <sheetName val="Labor_bills_22_11_065"/>
      <sheetName val="key_dates4"/>
      <sheetName val="PROJECT_BRIEF4"/>
      <sheetName val="11B_4"/>
      <sheetName val="BQ-Ext__4"/>
      <sheetName val="Bank_Guarantee4"/>
      <sheetName val="AutoOpen_Stub_Data4"/>
      <sheetName val="final_abstract4"/>
      <sheetName val="Basic_Rates4"/>
      <sheetName val="Fin_Sum4"/>
      <sheetName val="BS_Schedules4"/>
      <sheetName val="Break_up_Sheet4"/>
      <sheetName val="Rate_analysis4"/>
      <sheetName val="Structure Bills Qty"/>
      <sheetName val="Boq Block A"/>
      <sheetName val="Block 02, Staircace &amp; lift head"/>
      <sheetName val="ridgewood"/>
      <sheetName val="Footings"/>
      <sheetName val="BASIS -DEC 08"/>
      <sheetName val="FitOutConfCentre"/>
      <sheetName val="CCTV_EST1"/>
      <sheetName val="97-98"/>
      <sheetName val="discounts_XP140"/>
      <sheetName val="Labor_abs-PW7"/>
      <sheetName val="Labor_abs-NMR7"/>
      <sheetName val="Labor_bill_-_Plastering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Hard_Finish7"/>
      <sheetName val="Labor_bill_Water_proofing7"/>
      <sheetName val="Labor_bill_MS_items7"/>
      <sheetName val="Labor_Painting7"/>
      <sheetName val="Staff_Acco_7"/>
      <sheetName val="Labor_bills_22_11_067"/>
      <sheetName val="key_dates6"/>
      <sheetName val="PROJECT_BRIEF6"/>
      <sheetName val="11B_6"/>
      <sheetName val="BQ-Ext__6"/>
      <sheetName val="Bank_Guarantee6"/>
      <sheetName val="AutoOpen_Stub_Data6"/>
      <sheetName val="final_abstract6"/>
      <sheetName val="Basic_Rates6"/>
      <sheetName val="Fin_Sum6"/>
      <sheetName val="BS_Schedules6"/>
      <sheetName val="Break_up_Sheet6"/>
      <sheetName val="Rate_analysis6"/>
      <sheetName val="Blr_hire3"/>
      <sheetName val="Field_Values"/>
      <sheetName val="PR_Standards_Technopark"/>
      <sheetName val="Structure_Bills_Qty"/>
      <sheetName val="Boq_Block_A"/>
      <sheetName val="Block_02,_Staircace_&amp;_lift_head"/>
      <sheetName val="labour coeff"/>
      <sheetName val="Pivots"/>
      <sheetName val="RES-PLANNING"/>
      <sheetName val="Civil Boq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BASIS_-DEC_08"/>
      <sheetName val="Datas"/>
      <sheetName val="% prog figs -u5 and total"/>
      <sheetName val="rc01"/>
      <sheetName val="Cover"/>
      <sheetName val="Concrete"/>
      <sheetName val="BOQ fire proofing"/>
      <sheetName val="Rate An"/>
      <sheetName val="7 Other Costs"/>
      <sheetName val="IO LIST"/>
      <sheetName val="Detailed Summary (5)"/>
      <sheetName val="Sheet3 (2)"/>
      <sheetName val="basic-data"/>
      <sheetName val="mem-property"/>
      <sheetName val="Intro"/>
      <sheetName val="INPUT SHEET"/>
      <sheetName val="List"/>
      <sheetName val="7IFS-5A"/>
      <sheetName val="E_Summary"/>
      <sheetName val="D_Cntnts"/>
      <sheetName val="BQ"/>
      <sheetName val="PROJECT BRIEF(EX.NEW)"/>
      <sheetName val="HV SWITCHGEAR"/>
      <sheetName val="CABLE DATA"/>
      <sheetName val="Summary_Bank"/>
      <sheetName val="Database"/>
      <sheetName val="schedule nos"/>
      <sheetName val="Set"/>
      <sheetName val="beam-reinft-IIInd floor"/>
      <sheetName val="WT-LIST"/>
      <sheetName val="horizontal"/>
      <sheetName val="Control"/>
      <sheetName val="Civil Works"/>
      <sheetName val="BHANDUP"/>
      <sheetName val="BS, PL, SCH 96"/>
      <sheetName val="SCHEDULE"/>
      <sheetName val="Mat.-Rates"/>
      <sheetName val="FINOLEX"/>
      <sheetName val="PCC"/>
      <sheetName val="sumary"/>
      <sheetName val="shuttering"/>
      <sheetName val="Channel Contribution Analysis"/>
      <sheetName val="analysis"/>
      <sheetName val="AK-Offertstammblatt"/>
      <sheetName val="purpose&amp;input"/>
      <sheetName val="opd"/>
      <sheetName val="dummy"/>
      <sheetName val="#REF!"/>
      <sheetName val="S1BOQ_P.8~P.21"/>
      <sheetName val="A(Rev.3)"/>
      <sheetName val="Annex"/>
      <sheetName val="Interface_ISC"/>
      <sheetName val="Electrical"/>
      <sheetName val="SEW4"/>
      <sheetName val="Cash Flow Working"/>
      <sheetName val="MECHANICAL"/>
      <sheetName val="T&amp;M"/>
      <sheetName val="Projects"/>
      <sheetName val="Parameter"/>
      <sheetName val="1_Project_Profile"/>
      <sheetName val="DETAILED  BOQ"/>
      <sheetName val="노임단가"/>
      <sheetName val="CHIFLET"/>
      <sheetName val="CABLERET"/>
      <sheetName val="Cul_detail"/>
      <sheetName val="BOQ_SERENO"/>
      <sheetName val="lc 11"/>
      <sheetName val="lc 21"/>
      <sheetName val="Abstract"/>
      <sheetName val="Beams "/>
      <sheetName val="switch"/>
      <sheetName val="conc-foot-gradeslab"/>
      <sheetName val="G.1-AV SYSTEM"/>
      <sheetName val="BOQ Distribution"/>
      <sheetName val="macros"/>
      <sheetName val=" S-DIV02-CONCRETE"/>
      <sheetName val="M&amp;A D"/>
      <sheetName val="M&amp;A E"/>
      <sheetName val="M&amp;A G"/>
      <sheetName val="Names&amp;Cases"/>
      <sheetName val="costing sheet"/>
      <sheetName val="Delhi"/>
      <sheetName val="Channel_Contribution_Analysis"/>
      <sheetName val="Detailed_Summary_(5)"/>
      <sheetName val="Sheet3_(2)"/>
      <sheetName val="schedule_nos"/>
      <sheetName val="beam-reinft-IIInd_floor"/>
      <sheetName val="Civil_Works"/>
      <sheetName val="PROJECT_BRIEF(EX_NEW)"/>
      <sheetName val="HV_SWITCHGEAR"/>
      <sheetName val="CABLE_DATA"/>
      <sheetName val="BS,_PL,_SCH_96"/>
      <sheetName val="Mat_-Rates"/>
      <sheetName val="LOOSE FURNITURE"/>
      <sheetName val="目录"/>
      <sheetName val="RA_markate"/>
      <sheetName val="Cash Flow"/>
      <sheetName val="Definitions"/>
      <sheetName val="Data sheet"/>
      <sheetName val="Micro"/>
      <sheetName val="Macro"/>
      <sheetName val="Scaff-Rose"/>
      <sheetName val="girder"/>
      <sheetName val="細目"/>
      <sheetName val="Supplier"/>
      <sheetName val="Publicbuilding"/>
      <sheetName val="INPUT_SHEET"/>
      <sheetName val="THK"/>
      <sheetName val="Rekap"/>
      <sheetName val="Oustanding Balances"/>
      <sheetName val="MASTER - MARCH"/>
      <sheetName val="12"/>
      <sheetName val="XREF"/>
      <sheetName val="Wag&amp;Sal"/>
      <sheetName val="Lease rents"/>
      <sheetName val="rcc( sub)"/>
      <sheetName val="TB"/>
      <sheetName val="bs"/>
      <sheetName val="SHORT LIST"/>
      <sheetName val="NR-PS-CL P1-MEP-0000"/>
      <sheetName val="Design Devmt"/>
      <sheetName val="AOR"/>
      <sheetName val="Demand"/>
      <sheetName val="Occ"/>
      <sheetName val="tender allowances"/>
      <sheetName val="Hardfinishes-Contemporary"/>
      <sheetName val="grsummary"/>
      <sheetName val="Register"/>
      <sheetName val="Notes"/>
      <sheetName val="CERTIFICATE"/>
      <sheetName val="SHORT_LIST"/>
      <sheetName val="NR-PS-CL_P1-MEP-0000"/>
      <sheetName val="Design_Devmt"/>
      <sheetName val="BOQ_Distribution"/>
      <sheetName val="tender_allowances"/>
      <sheetName val="Field_Values1"/>
      <sheetName val="PR_Standards_Technopark1"/>
      <sheetName val="BASIS_-DEC_081"/>
      <sheetName val="SHORT_LIST1"/>
      <sheetName val="CABLE_DATA1"/>
      <sheetName val="NR-PS-CL_P1-MEP-00001"/>
      <sheetName val="PROJECT_BRIEF(EX_NEW)1"/>
      <sheetName val="Design_Devmt1"/>
      <sheetName val="BOQ_Distribution1"/>
      <sheetName val="tender_allowances1"/>
      <sheetName val="Site Expenses"/>
      <sheetName val="Assumptions"/>
      <sheetName val="C9901"/>
      <sheetName val="MPR_PA_1"/>
      <sheetName val="CL MEP -VOL 3"/>
      <sheetName val="Comments"/>
      <sheetName val="POWER"/>
      <sheetName val="EATON SUMMARY"/>
      <sheetName val="Master Equipment List"/>
      <sheetName val="Scatter"/>
      <sheetName val="Site_Expenses"/>
      <sheetName val="Day work"/>
      <sheetName val="SUM"/>
      <sheetName val="Raw Data"/>
      <sheetName val="Summary Transformers"/>
      <sheetName val="Field_Values2"/>
      <sheetName val="PR_Standards_Technopark2"/>
      <sheetName val="BASIS_-DEC_082"/>
      <sheetName val="SHORT_LIST2"/>
      <sheetName val="CABLE_DATA2"/>
      <sheetName val="NR-PS-CL_P1-MEP-00002"/>
      <sheetName val="PROJECT_BRIEF(EX_NEW)2"/>
      <sheetName val="Design_Devmt2"/>
      <sheetName val="BOQ_Distribution2"/>
      <sheetName val="tender_allowances2"/>
      <sheetName val="%_prog_figs_-u5_and_total"/>
      <sheetName val="BOQ_fire_proofing"/>
      <sheetName val="Site_Expenses1"/>
      <sheetName val="CL_MEP_-VOL_3"/>
      <sheetName val="EATON_SUMMARY"/>
      <sheetName val="Master_Equipment_List"/>
      <sheetName val="DETAILED__BOQ"/>
      <sheetName val="Day_work"/>
      <sheetName val="Raw_Data"/>
      <sheetName val="Cash_Flow_Working"/>
      <sheetName val="_S-DIV02-CONCRETE"/>
      <sheetName val="M&amp;A_D"/>
      <sheetName val="M&amp;A_E"/>
      <sheetName val="M&amp;A_G"/>
      <sheetName val="Rate_An"/>
      <sheetName val="Summary_Transformers"/>
      <sheetName val="Summary"/>
      <sheetName val="Siteworks"/>
      <sheetName val="Summary:Siteworks"/>
      <sheetName val="Inter unit set off"/>
      <sheetName val="SP Break Up"/>
      <sheetName val="Quotation"/>
      <sheetName val="Budget_CF - Overall"/>
      <sheetName val="Summary_CFA"/>
      <sheetName val="Sheet2"/>
      <sheetName val="S1BOQ"/>
      <sheetName val="Pay_Sep06"/>
      <sheetName val="Project Budget Worksheet"/>
      <sheetName val="pri-com"/>
      <sheetName val="dBase"/>
      <sheetName val="Lookup data"/>
      <sheetName val="10. &amp; 11. Rate Code &amp; BQ"/>
      <sheetName val="Base data Security Procedures"/>
      <sheetName val="PRICE COMP"/>
      <sheetName val="p1-costg"/>
      <sheetName val="KP1590_E"/>
      <sheetName val="13. Steel - Ratio"/>
      <sheetName val="cover page"/>
      <sheetName val="Basement Budget"/>
      <sheetName val="Cashflow projection"/>
      <sheetName val="gen"/>
      <sheetName val="costing_ESDV"/>
      <sheetName val="costing_FE"/>
      <sheetName val="costing_Misc"/>
      <sheetName val="costing_MOV"/>
      <sheetName val="costing_Press"/>
      <sheetName val="4K - (6a) Non Manual Breakdown"/>
      <sheetName val="Fill this out first..."/>
      <sheetName val="Builtup Area"/>
      <sheetName val="MA"/>
      <sheetName val="RateAnalysis"/>
      <sheetName val="Introduction"/>
      <sheetName val="Main-Material"/>
      <sheetName val="Basic Rate"/>
      <sheetName val="Measurment"/>
      <sheetName val="MASTER_RATE ANALYSIS"/>
      <sheetName val="Materials Cost(PCC)"/>
      <sheetName val="P Distribution  Detail"/>
      <sheetName val="CALCULATIONS"/>
      <sheetName val="hr"/>
      <sheetName val="Sch 1-11"/>
      <sheetName val="Challan"/>
      <sheetName val="Schedules"/>
      <sheetName val="Summary year Plan"/>
      <sheetName val="pukhraj (HUF)"/>
      <sheetName val="Final Bill of Material"/>
      <sheetName val="Pile cap"/>
      <sheetName val="Settings"/>
      <sheetName val="9"/>
      <sheetName val="Arch"/>
      <sheetName val="Legal Risk Analysis"/>
      <sheetName val="upa"/>
      <sheetName val="office"/>
      <sheetName val="Lab"/>
      <sheetName val="BOQ_Direct_selling cost"/>
      <sheetName val="BFS"/>
      <sheetName val="KQ Cost Controlling"/>
      <sheetName val="KQ Appropriation"/>
      <sheetName val="M"/>
      <sheetName val="N"/>
      <sheetName val="strand"/>
      <sheetName val="2days16-19-22-23-24-26-27-28"/>
      <sheetName val="FT-05-02IsoBOM"/>
      <sheetName val="SCHEDULE (9)"/>
      <sheetName val="complexall"/>
      <sheetName val="MH(on site)"/>
      <sheetName val="site fab&amp;ernstr"/>
      <sheetName val="RCC,Ret. Wall"/>
      <sheetName val="ABBR"/>
      <sheetName val="Branch Power"/>
      <sheetName val="Distrib"/>
      <sheetName val="Emergency"/>
      <sheetName val="Equipment"/>
      <sheetName val="Lighting"/>
      <sheetName val="149"/>
      <sheetName val="keyword"/>
      <sheetName val="LOOSE_FURNITURE"/>
      <sheetName val="Civil_Works1"/>
      <sheetName val="LOOSE_FURNITURE1"/>
      <sheetName val=" "/>
      <sheetName val="TBAL9697 -group wise  sdpl"/>
      <sheetName val="Driveway Beams"/>
      <sheetName val="INTSHEET"/>
      <sheetName val="INTSHEET3"/>
      <sheetName val="1.1 - Capital"/>
      <sheetName val="Cashflows"/>
      <sheetName val="GM &amp; TA"/>
      <sheetName val="lookups"/>
      <sheetName val="ref"/>
      <sheetName val="Costing"/>
      <sheetName val="RA_MKT_INTERIOR"/>
      <sheetName val="Job Data"/>
      <sheetName val="D5"/>
      <sheetName val="D5-P&amp;L"/>
      <sheetName val="Model (Not Merged)"/>
      <sheetName val="crews"/>
      <sheetName val="Cost summary"/>
      <sheetName val="two way-1"/>
      <sheetName val="Sump"/>
      <sheetName val="sheet6"/>
      <sheetName val="Lead"/>
      <sheetName val="Results"/>
      <sheetName val="PLGroupings"/>
      <sheetName val="MN T.B."/>
      <sheetName val="BLOCK-A (MEA.SHEET)"/>
      <sheetName val="Internet"/>
      <sheetName val="SITE OVERHEADS"/>
      <sheetName val="HV_SWITCHGEAR1"/>
      <sheetName val="Detailed_Summary_(5)1"/>
      <sheetName val="Sheet3_(2)1"/>
      <sheetName val="Civil_Boq"/>
      <sheetName val="Data_sheet"/>
      <sheetName val="Mat_-Rates1"/>
      <sheetName val="schedule_nos1"/>
      <sheetName val="beam-reinft-IIInd_floor1"/>
      <sheetName val="Channel_Contribution_Analysis1"/>
      <sheetName val="Structure_Bills_Qty1"/>
      <sheetName val="BS,_PL,_SCH_961"/>
      <sheetName val="INPUT_SHEET1"/>
      <sheetName val="SP_Break_Up"/>
      <sheetName val="Budget_CF_-_Overall"/>
      <sheetName val="Cash_Flow"/>
      <sheetName val="Final_Bill_of_Material"/>
      <sheetName val="Project_Budget_Worksheet"/>
      <sheetName val="Beams_"/>
      <sheetName val="labour_coeff"/>
      <sheetName val="S1BOQ_P_8~P_21"/>
      <sheetName val="A(Rev_3)"/>
      <sheetName val="G_1-AV_SYSTEM"/>
      <sheetName val="7_Other_Costs"/>
      <sheetName val="IO_LIST"/>
      <sheetName val="lc_11"/>
      <sheetName val="lc_21"/>
      <sheetName val="costing_sheet"/>
      <sheetName val="Oustanding_Balances"/>
      <sheetName val="MASTER_-_MARCH"/>
      <sheetName val="Branch_Power"/>
      <sheetName val="1_1_-_Capital"/>
      <sheetName val="Basic_Rate"/>
      <sheetName val="Base_data_Security_Procedures"/>
      <sheetName val="Lookup_data"/>
      <sheetName val="10__&amp;_11__Rate_Code_&amp;_BQ"/>
      <sheetName val="PRICE_COMP"/>
      <sheetName val="SITE_OVERHEADS"/>
      <sheetName val="13__Steel_-_Ratio"/>
      <sheetName val="cover_page"/>
      <sheetName val="Basement_Budget"/>
      <sheetName val="Pile_cap"/>
      <sheetName val="Legal_Risk_Analysis"/>
      <sheetName val="BOQ_Direct_selling_cost"/>
      <sheetName val="SCHEDULE_(9)"/>
      <sheetName val="TBAL9697_-group_wise__sdpl"/>
      <sheetName val="Driveway_Beams"/>
      <sheetName val="MH(on_site)"/>
      <sheetName val="site_fab&amp;ernstr"/>
      <sheetName val="MN_T_B_"/>
      <sheetName val="BLOCK-A_(MEA_SHEET)"/>
      <sheetName val="Consolidated"/>
      <sheetName val="BalanceSheet"/>
      <sheetName val="PRECAST lightconc-II"/>
      <sheetName val="cubes_M20"/>
      <sheetName val="Occ, Other Rev, Exp, Dispo"/>
      <sheetName val="FLOOR beam design"/>
      <sheetName val="material "/>
      <sheetName val="Brickwork "/>
      <sheetName val="First Floor "/>
      <sheetName val="Name List"/>
      <sheetName val="RCC,Ret__Wall"/>
      <sheetName val="Mat_Cost"/>
      <sheetName val="電気設備表"/>
      <sheetName val="RFP002"/>
      <sheetName val="Civil_Works2"/>
      <sheetName val="LOOSE_FURNITURE2"/>
      <sheetName val="Occ,_Other_Rev,_Exp,_Dispo"/>
      <sheetName val="GM_&amp;_TA"/>
      <sheetName val="PRECAST_lightconc-II"/>
      <sheetName val="Cashflow"/>
      <sheetName val="Leg 1-1"/>
      <sheetName val="PRICING"/>
      <sheetName val="Ra  stair"/>
      <sheetName val="%_prog_figs_-u5_and_total1"/>
      <sheetName val="BOQ_fire_proofing1"/>
      <sheetName val="Lines (1 - 1)"/>
      <sheetName val="B'Sheet"/>
      <sheetName val="Asmp"/>
      <sheetName val="RAJU ASSO"/>
      <sheetName val="Dels"/>
      <sheetName val="Cable-data"/>
      <sheetName val="Detailed Summary (3)"/>
      <sheetName val="Cd"/>
      <sheetName val="Cs"/>
      <sheetName val="CPIPE"/>
      <sheetName val="CPIPE 1"/>
      <sheetName val="Config"/>
      <sheetName val="Break Dw"/>
      <sheetName val="3"/>
      <sheetName val="SOA"/>
      <sheetName val="Podium Areas"/>
      <sheetName val="s"/>
      <sheetName val="area statement"/>
      <sheetName val="Headings"/>
      <sheetName val="CFForecast detail"/>
      <sheetName val="FORM7"/>
      <sheetName val="Main Sheet"/>
      <sheetName val="ESTIMATE"/>
      <sheetName val="Unit cost- Drain-Protection-1 "/>
      <sheetName val="Designs"/>
      <sheetName val="NLD - Assum"/>
      <sheetName val="Detailed_Summary_(5)2"/>
      <sheetName val="Sheet3_(2)2"/>
      <sheetName val="schedule_nos2"/>
      <sheetName val="beam-reinft-IIInd_floor2"/>
      <sheetName val="HV_SWITCHGEAR2"/>
      <sheetName val="Mat_-Rates2"/>
      <sheetName val="Structure_Bills_Qty2"/>
      <sheetName val="Channel_Contribution_Analysis2"/>
      <sheetName val="BS,_PL,_SCH_962"/>
      <sheetName val="INPUT_SHEET2"/>
      <sheetName val="Cash_Flow_Working1"/>
      <sheetName val="Rate_An1"/>
      <sheetName val="Beams_1"/>
      <sheetName val="labour_coeff1"/>
      <sheetName val="_S-DIV02-CONCRETE1"/>
      <sheetName val="M&amp;A_D1"/>
      <sheetName val="M&amp;A_E1"/>
      <sheetName val="M&amp;A_G1"/>
      <sheetName val="G_1-AV_SYSTEM1"/>
      <sheetName val="costing_sheet1"/>
      <sheetName val="Civil_Boq1"/>
      <sheetName val="lc_111"/>
      <sheetName val="lc_211"/>
      <sheetName val="Cash_Flow1"/>
      <sheetName val="Data_sheet1"/>
      <sheetName val="DETAILED__BOQ1"/>
      <sheetName val="S1BOQ_P_8~P_211"/>
      <sheetName val="A(Rev_3)1"/>
      <sheetName val="7_Other_Costs1"/>
      <sheetName val="IO_LIST1"/>
      <sheetName val="Oustanding_Balances1"/>
      <sheetName val="MASTER_-_MARCH1"/>
      <sheetName val="SP_Break_Up1"/>
      <sheetName val="Basic_Rate1"/>
      <sheetName val="Budget_CF_-_Overall1"/>
      <sheetName val="Base_data_Security_Procedures1"/>
      <sheetName val="Project_Budget_Worksheet1"/>
      <sheetName val="Lookup_data1"/>
      <sheetName val="10__&amp;_11__Rate_Code_&amp;_BQ1"/>
      <sheetName val="PRICE_COMP1"/>
      <sheetName val="Branch_Power1"/>
      <sheetName val="TBAL9697_-group_wise__sdpl1"/>
      <sheetName val="Driveway_Beams1"/>
      <sheetName val="MH(on_site)1"/>
      <sheetName val="site_fab&amp;ernstr1"/>
      <sheetName val="Legal_Risk_Analysis1"/>
      <sheetName val="BASIS_-DEC_083"/>
      <sheetName val="Detailed_Summary_(5)3"/>
      <sheetName val="Sheet3_(2)3"/>
      <sheetName val="schedule_nos3"/>
      <sheetName val="beam-reinft-IIInd_floor3"/>
      <sheetName val="Civil_Works3"/>
      <sheetName val="PROJECT_BRIEF(EX_NEW)3"/>
      <sheetName val="HV_SWITCHGEAR3"/>
      <sheetName val="CABLE_DATA3"/>
      <sheetName val="Mat_-Rates3"/>
      <sheetName val="Structure_Bills_Qty3"/>
      <sheetName val="Channel_Contribution_Analysis3"/>
      <sheetName val="BS,_PL,_SCH_963"/>
      <sheetName val="INPUT_SHEET3"/>
      <sheetName val="Cash_Flow_Working2"/>
      <sheetName val="Rate_An2"/>
      <sheetName val="Beams_2"/>
      <sheetName val="labour_coeff2"/>
      <sheetName val="%_prog_figs_-u5_and_total2"/>
      <sheetName val="_S-DIV02-CONCRETE2"/>
      <sheetName val="M&amp;A_D2"/>
      <sheetName val="M&amp;A_E2"/>
      <sheetName val="M&amp;A_G2"/>
      <sheetName val="G_1-AV_SYSTEM2"/>
      <sheetName val="costing_sheet2"/>
      <sheetName val="Civil_Boq2"/>
      <sheetName val="BOQ_fire_proofing2"/>
      <sheetName val="lc_112"/>
      <sheetName val="lc_212"/>
      <sheetName val="Cash_Flow2"/>
      <sheetName val="Data_sheet2"/>
      <sheetName val="DETAILED__BOQ2"/>
      <sheetName val="S1BOQ_P_8~P_212"/>
      <sheetName val="A(Rev_3)2"/>
      <sheetName val="7_Other_Costs2"/>
      <sheetName val="IO_LIST2"/>
      <sheetName val="Oustanding_Balances2"/>
      <sheetName val="MASTER_-_MARCH2"/>
      <sheetName val="SP_Break_Up2"/>
      <sheetName val="Basic_Rate2"/>
      <sheetName val="Budget_CF_-_Overall2"/>
      <sheetName val="Base_data_Security_Procedures2"/>
      <sheetName val="Project_Budget_Worksheet2"/>
      <sheetName val="Lookup_data2"/>
      <sheetName val="10__&amp;_11__Rate_Code_&amp;_BQ2"/>
      <sheetName val="PRICE_COMP2"/>
      <sheetName val="Branch_Power2"/>
      <sheetName val="TBAL9697_-group_wise__sdpl2"/>
      <sheetName val="Driveway_Beams2"/>
      <sheetName val="MH(on_site)2"/>
      <sheetName val="site_fab&amp;ernstr2"/>
      <sheetName val="Legal_Risk_Analysis2"/>
      <sheetName val="BASIS_-DEC_084"/>
      <sheetName val="Detailed_Summary_(5)4"/>
      <sheetName val="Sheet3_(2)4"/>
      <sheetName val="schedule_nos4"/>
      <sheetName val="beam-reinft-IIInd_floor4"/>
      <sheetName val="Civil_Works4"/>
      <sheetName val="PROJECT_BRIEF(EX_NEW)4"/>
      <sheetName val="HV_SWITCHGEAR4"/>
      <sheetName val="CABLE_DATA4"/>
      <sheetName val="Mat_-Rates4"/>
      <sheetName val="Structure_Bills_Qty4"/>
      <sheetName val="Channel_Contribution_Analysis4"/>
      <sheetName val="BS,_PL,_SCH_964"/>
      <sheetName val="INPUT_SHEET4"/>
      <sheetName val="Cash_Flow_Working3"/>
      <sheetName val="Rate_An3"/>
      <sheetName val="Beams_3"/>
      <sheetName val="labour_coeff3"/>
      <sheetName val="%_prog_figs_-u5_and_total3"/>
      <sheetName val="BOQ_Distribution3"/>
      <sheetName val="_S-DIV02-CONCRETE3"/>
      <sheetName val="M&amp;A_D3"/>
      <sheetName val="M&amp;A_E3"/>
      <sheetName val="M&amp;A_G3"/>
      <sheetName val="G_1-AV_SYSTEM3"/>
      <sheetName val="costing_sheet3"/>
      <sheetName val="Civil_Boq3"/>
      <sheetName val="BOQ_fire_proofing3"/>
      <sheetName val="lc_113"/>
      <sheetName val="lc_213"/>
      <sheetName val="LOOSE_FURNITURE3"/>
      <sheetName val="Cash_Flow3"/>
      <sheetName val="Data_sheet3"/>
      <sheetName val="DETAILED__BOQ3"/>
      <sheetName val="S1BOQ_P_8~P_213"/>
      <sheetName val="A(Rev_3)3"/>
      <sheetName val="7_Other_Costs3"/>
      <sheetName val="IO_LIST3"/>
      <sheetName val="Oustanding_Balances3"/>
      <sheetName val="MASTER_-_MARCH3"/>
      <sheetName val="SP_Break_Up3"/>
      <sheetName val="Basic_Rate3"/>
      <sheetName val="Budget_CF_-_Overall3"/>
      <sheetName val="Base_data_Security_Procedures3"/>
      <sheetName val="Project_Budget_Worksheet3"/>
      <sheetName val="Lookup_data3"/>
      <sheetName val="10__&amp;_11__Rate_Code_&amp;_BQ3"/>
      <sheetName val="PRICE_COMP3"/>
      <sheetName val="Branch_Power3"/>
      <sheetName val="TBAL9697_-group_wise__sdpl3"/>
      <sheetName val="Driveway_Beams3"/>
      <sheetName val="MH(on_site)3"/>
      <sheetName val="site_fab&amp;ernstr3"/>
      <sheetName val="Legal_Risk_Analysis3"/>
      <sheetName val="Executive Summary"/>
      <sheetName val="[Labor bills 22.11.06.xls]Sum_2"/>
      <sheetName val="11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6"/>
      <sheetName val="8"/>
      <sheetName val="P&amp;LSum"/>
      <sheetName val="GR.slab-reinft"/>
      <sheetName val="proposallinked"/>
      <sheetName val="Precalculation"/>
      <sheetName val="Balance Sheet"/>
      <sheetName val="pol-60"/>
      <sheetName val="Budget Lines"/>
      <sheetName val="Tender Summary"/>
      <sheetName val="SRC-B3U2"/>
      <sheetName val="Project Inputs"/>
      <sheetName val="Material"/>
      <sheetName val="BOQ-Part1"/>
      <sheetName val="Sheet3"/>
      <sheetName val="232V-010"/>
      <sheetName val="C-1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jobhist"/>
      <sheetName val="#REF"/>
      <sheetName val="Labor_abs-PW8"/>
      <sheetName val="Labor_abs-NMR8"/>
      <sheetName val="Labor_bill_-_Plastering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Hard_Finish8"/>
      <sheetName val="Labor_bill_Water_proofing8"/>
      <sheetName val="Labor_bill_MS_items8"/>
      <sheetName val="Labor_Painting8"/>
      <sheetName val="Staff_Acco_8"/>
      <sheetName val="Labor_bills_22_11_068"/>
      <sheetName val="key_dates7"/>
      <sheetName val="PROJECT_BRIEF7"/>
      <sheetName val="11B_7"/>
      <sheetName val="BQ-Ext__7"/>
      <sheetName val="Bank_Guarantee7"/>
      <sheetName val="AutoOpen_Stub_Data7"/>
      <sheetName val="final_abstract7"/>
      <sheetName val="Basic_Rates7"/>
      <sheetName val="Fin_Sum7"/>
      <sheetName val="BS_Schedules7"/>
      <sheetName val="Break_up_Sheet7"/>
      <sheetName val="Rate_analysis7"/>
      <sheetName val="Blr_hire4"/>
      <sheetName val="Boq_Block_A1"/>
      <sheetName val="Block_02,_Staircace_&amp;_lift_hea1"/>
      <sheetName val="Cashflow_projection"/>
      <sheetName val="4K_-_(6a)_Non_Manual_Breakdown"/>
      <sheetName val="Fill_this_out_first___"/>
      <sheetName val="Builtup_Area"/>
      <sheetName val="MASTER_RATE_ANALYSIS"/>
      <sheetName val="Materials_Cost(PCC)"/>
      <sheetName val="Lease_rents"/>
      <sheetName val="rcc(_sub)"/>
      <sheetName val="Direct cost shed A-2 "/>
      <sheetName val="Supply I&amp;C"/>
      <sheetName val="Category A - No Material"/>
      <sheetName val="Category B - Major Works"/>
      <sheetName val="Category C - Minor Works"/>
      <sheetName val="Old"/>
      <sheetName val="Operating Statistics"/>
      <sheetName val="Financials"/>
      <sheetName val="2.civil-RA"/>
      <sheetName val="Wordsdata"/>
      <sheetName val="SC Cost FEB 03"/>
      <sheetName val="Mat.Cost"/>
      <sheetName val="Detail In Door Stad"/>
      <sheetName val="QS Name"/>
      <sheetName val="Portfolio Summary"/>
      <sheetName val="steam outlet"/>
      <sheetName val="External"/>
      <sheetName val="SUPPLY -Sanitary Fixtures"/>
      <sheetName val="ITEMS FOR CIVIL TENDER"/>
      <sheetName val="Labels"/>
      <sheetName val="Materials Cost"/>
      <sheetName val="strain"/>
      <sheetName val="E &amp; R"/>
      <sheetName val="acevsSp (ABC)"/>
      <sheetName val=" B1"/>
      <sheetName val="INDIGINEOUS ITEMS "/>
      <sheetName val="Cost working - Building T2"/>
      <sheetName val="Inventory Sheet"/>
      <sheetName val="B2_Construction Details"/>
      <sheetName val="INFLUENCES ON GM"/>
      <sheetName val="Rising Main"/>
      <sheetName val="Steel"/>
      <sheetName val="foot-slab reinft"/>
      <sheetName val="beam-reinft-machine rm"/>
      <sheetName val="11-hsd"/>
      <sheetName val="13-septic"/>
      <sheetName val="7-ug"/>
      <sheetName val="2-utility"/>
      <sheetName val="B1"/>
      <sheetName val="Vision Glass cost"/>
      <sheetName val="Set-up cost"/>
      <sheetName val="Basic"/>
      <sheetName val="Inc.St.-Link"/>
      <sheetName val="Cost_Any."/>
      <sheetName val="A"/>
      <sheetName val="9. Package split - Cost "/>
      <sheetName val="Voucher"/>
      <sheetName val="Price Comparison"/>
      <sheetName val="Rate Ana"/>
      <sheetName val="civil-work"/>
      <sheetName val="Legend"/>
      <sheetName val="OEM "/>
      <sheetName val="Approved MTD Proj #'s"/>
      <sheetName val="Kristal Court"/>
      <sheetName val="ord-lost_98&amp;99"/>
      <sheetName val="A4a"/>
      <sheetName val="Cor Oh"/>
      <sheetName val="11 KV SUPPLY"/>
      <sheetName val="labour rates"/>
      <sheetName val="1,2공구원가계산서"/>
      <sheetName val="2공구산출내역"/>
      <sheetName val="1공구산출내역서"/>
      <sheetName val="S &amp; A"/>
      <sheetName val="Rocker"/>
      <sheetName val="石炭性状"/>
      <sheetName val="6공구(당초)"/>
      <sheetName val="Data.F8.BTR"/>
      <sheetName val="XV10017"/>
      <sheetName val="material_1"/>
      <sheetName val="Brickwork_1"/>
      <sheetName val="First_Floor_1"/>
      <sheetName val="material_"/>
      <sheetName val="Brickwork_"/>
      <sheetName val="First_Floor_"/>
      <sheetName val="Summary_Siteworks"/>
      <sheetName val="_Labor bills 22.11.06.xls_Sum_2"/>
      <sheetName val="&quot;S&quot; Curve"/>
      <sheetName val="NEWtrn"/>
      <sheetName val="Trend"/>
      <sheetName val="FAB별"/>
      <sheetName val="13__Steel_-_Ratio1"/>
      <sheetName val="cover_page1"/>
      <sheetName val="Basement_Budget1"/>
      <sheetName val="Cashflow_projection1"/>
      <sheetName val="4K_-_(6a)_Non_Manual_Breakdown1"/>
      <sheetName val="Fill_this_out_first___1"/>
      <sheetName val="Site"/>
      <sheetName val="P1 SUM"/>
      <sheetName val="4.BSDrainage(Manholes)-Optional"/>
      <sheetName val="SubS2"/>
      <sheetName val="LMP"/>
      <sheetName val="eq_data"/>
      <sheetName val="Services_InitialEst_UtilityServ"/>
      <sheetName val="Risk"/>
      <sheetName val="sheeet7"/>
      <sheetName val="rebrand"/>
      <sheetName val="Mp-team 1"/>
      <sheetName val="EEV(Prilim)"/>
      <sheetName val="Labour"/>
      <sheetName val="Plant &amp;  Machinery"/>
      <sheetName val="P&amp;L-BDMC"/>
      <sheetName val="06.02.17"/>
      <sheetName val="Tables"/>
      <sheetName val="Labour &amp; Plant"/>
      <sheetName val="R20_R30_work"/>
      <sheetName val="dlvoid"/>
      <sheetName val="TRIAL BALANCE"/>
      <sheetName val="typ. column"/>
      <sheetName val="trans. column"/>
      <sheetName val="B2. Column"/>
      <sheetName val="Stub Column"/>
      <sheetName val="COST"/>
      <sheetName val="Bracket"/>
      <sheetName val="P"/>
      <sheetName val="SPT vs PHI"/>
      <sheetName val="M-Book for Conc"/>
      <sheetName val="M-Book for FW"/>
      <sheetName val="MERGED CODES &amp; NAMES"/>
      <sheetName val="TYPES"/>
      <sheetName val="MPC"/>
      <sheetName val="organi synthesis lab"/>
      <sheetName val="BALAN1"/>
      <sheetName val="SCHEDULE OF RATES"/>
      <sheetName val="Tool Metrics (1st Dot Proc)"/>
      <sheetName val="Combined Results "/>
      <sheetName val="Xenon(R2)"/>
      <sheetName val="Input &amp; Calculations"/>
      <sheetName val="Values"/>
      <sheetName val="CABLE"/>
      <sheetName val="number"/>
      <sheetName val="1-Pop Proj"/>
      <sheetName val="Bechtel Norms"/>
      <sheetName val="COST DATA 1"/>
      <sheetName val="COST DATA 2"/>
      <sheetName val="Rates Basic"/>
      <sheetName val="Valves"/>
      <sheetName val="MS Rates"/>
      <sheetName val="DSLP"/>
      <sheetName val="COSTPLAN"/>
      <sheetName val="집계표(OPTION)"/>
      <sheetName val="Civil_Works5"/>
      <sheetName val="LOOSE_FURNITURE5"/>
      <sheetName val="Occ,_Other_Rev,_Exp,_Dispo3"/>
      <sheetName val="Occ,_Other_Rev,_Exp,_Dispo1"/>
      <sheetName val="LOOSE_FURNITURE4"/>
      <sheetName val="Occ,_Other_Rev,_Exp,_Dispo2"/>
      <sheetName val="Civil_Works7"/>
      <sheetName val="LOOSE_FURNITURE7"/>
      <sheetName val="BASIS_-DEC_086"/>
      <sheetName val="INPUT_SHEET6"/>
      <sheetName val="Occ,_Other_Rev,_Exp,_Dispo5"/>
      <sheetName val="Detailed_Summary_(5)6"/>
      <sheetName val="Sheet3_(2)6"/>
      <sheetName val="schedule_nos6"/>
      <sheetName val="beam-reinft-IIInd_floor6"/>
      <sheetName val="PROJECT_BRIEF(EX_NEW)5"/>
      <sheetName val="HV_SWITCHGEAR5"/>
      <sheetName val="CABLE_DATA5"/>
      <sheetName val="Mat_-Rates5"/>
      <sheetName val="Structure_Bills_Qty5"/>
      <sheetName val="BS,_PL,_SCH_965"/>
      <sheetName val="Channel_Contribution_Analysis5"/>
      <sheetName val="%_prog_figs_-u5_and_total5"/>
      <sheetName val="BOQ_Distribution5"/>
      <sheetName val="Cash_Flow_Working5"/>
      <sheetName val="Rate_An5"/>
      <sheetName val="_S-DIV02-CONCRETE5"/>
      <sheetName val="M&amp;A_D5"/>
      <sheetName val="M&amp;A_E5"/>
      <sheetName val="M&amp;A_G5"/>
      <sheetName val="Civil_Boq5"/>
      <sheetName val="Cash_Flow5"/>
      <sheetName val="BOQ_fire_proofing5"/>
      <sheetName val="Data_sheet5"/>
      <sheetName val="DETAILED__BOQ5"/>
      <sheetName val="labour_coeff5"/>
      <sheetName val="S1BOQ_P_8~P_215"/>
      <sheetName val="A(Rev_3)5"/>
      <sheetName val="Beams_5"/>
      <sheetName val="Blr_hire5"/>
      <sheetName val="7_Other_Costs5"/>
      <sheetName val="IO_LIST5"/>
      <sheetName val="G_1-AV_SYSTEM5"/>
      <sheetName val="lc_115"/>
      <sheetName val="lc_215"/>
      <sheetName val="costing_sheet5"/>
      <sheetName val="Oustanding_Balances5"/>
      <sheetName val="MASTER_-_MARCH5"/>
      <sheetName val="Civil_Works6"/>
      <sheetName val="LOOSE_FURNITURE6"/>
      <sheetName val="BASIS_-DEC_085"/>
      <sheetName val="INPUT_SHEET5"/>
      <sheetName val="Occ,_Other_Rev,_Exp,_Dispo4"/>
      <sheetName val="Detailed_Summary_(5)5"/>
      <sheetName val="Sheet3_(2)5"/>
      <sheetName val="schedule_nos5"/>
      <sheetName val="beam-reinft-IIInd_floor5"/>
      <sheetName val="%_prog_figs_-u5_and_total4"/>
      <sheetName val="BOQ_Distribution4"/>
      <sheetName val="Cash_Flow_Working4"/>
      <sheetName val="Rate_An4"/>
      <sheetName val="_S-DIV02-CONCRETE4"/>
      <sheetName val="M&amp;A_D4"/>
      <sheetName val="M&amp;A_E4"/>
      <sheetName val="M&amp;A_G4"/>
      <sheetName val="Civil_Boq4"/>
      <sheetName val="Cash_Flow4"/>
      <sheetName val="BOQ_fire_proofing4"/>
      <sheetName val="Data_sheet4"/>
      <sheetName val="DETAILED__BOQ4"/>
      <sheetName val="labour_coeff4"/>
      <sheetName val="S1BOQ_P_8~P_214"/>
      <sheetName val="A(Rev_3)4"/>
      <sheetName val="Beams_4"/>
      <sheetName val="7_Other_Costs4"/>
      <sheetName val="IO_LIST4"/>
      <sheetName val="G_1-AV_SYSTEM4"/>
      <sheetName val="lc_114"/>
      <sheetName val="lc_214"/>
      <sheetName val="costing_sheet4"/>
      <sheetName val="Oustanding_Balances4"/>
      <sheetName val="MASTER_-_MARCH4"/>
      <sheetName val="Labor_abs-PW9"/>
      <sheetName val="Labor_abs-NMR9"/>
      <sheetName val="Labor_bill_-_Plastering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Hard_Finish9"/>
      <sheetName val="Labor_bill_Water_proofing9"/>
      <sheetName val="Labor_bill_MS_items9"/>
      <sheetName val="Labor_Painting9"/>
      <sheetName val="Staff_Acco_9"/>
      <sheetName val="Civil_Works8"/>
      <sheetName val="key_dates8"/>
      <sheetName val="11B_8"/>
      <sheetName val="final_abstract8"/>
      <sheetName val="LOOSE_FURNITURE8"/>
      <sheetName val="BASIS_-DEC_087"/>
      <sheetName val="INPUT_SHEET7"/>
      <sheetName val="Occ,_Other_Rev,_Exp,_Dispo6"/>
      <sheetName val="Detailed_Summary_(5)7"/>
      <sheetName val="Sheet3_(2)7"/>
      <sheetName val="schedule_nos7"/>
      <sheetName val="beam-reinft-IIInd_floor7"/>
      <sheetName val="PROJECT_BRIEF(EX_NEW)6"/>
      <sheetName val="HV_SWITCHGEAR6"/>
      <sheetName val="CABLE_DATA6"/>
      <sheetName val="Mat_-Rates6"/>
      <sheetName val="Structure_Bills_Qty6"/>
      <sheetName val="BS,_PL,_SCH_966"/>
      <sheetName val="Channel_Contribution_Analysis6"/>
      <sheetName val="%_prog_figs_-u5_and_total6"/>
      <sheetName val="BOQ_Distribution6"/>
      <sheetName val="Cash_Flow_Working6"/>
      <sheetName val="Rate_An6"/>
      <sheetName val="_S-DIV02-CONCRETE6"/>
      <sheetName val="M&amp;A_D6"/>
      <sheetName val="M&amp;A_E6"/>
      <sheetName val="M&amp;A_G6"/>
      <sheetName val="Civil_Boq6"/>
      <sheetName val="Cash_Flow6"/>
      <sheetName val="BOQ_fire_proofing6"/>
      <sheetName val="Data_sheet6"/>
      <sheetName val="DETAILED__BOQ6"/>
      <sheetName val="labour_coeff6"/>
      <sheetName val="S1BOQ_P_8~P_216"/>
      <sheetName val="A(Rev_3)6"/>
      <sheetName val="Beams_6"/>
      <sheetName val="Blr_hire6"/>
      <sheetName val="7_Other_Costs6"/>
      <sheetName val="IO_LIST6"/>
      <sheetName val="G_1-AV_SYSTEM6"/>
      <sheetName val="lc_116"/>
      <sheetName val="lc_216"/>
      <sheetName val="costing_sheet6"/>
      <sheetName val="Oustanding_Balances6"/>
      <sheetName val="MASTER_-_MARCH6"/>
      <sheetName val="Labor_abs-PW10"/>
      <sheetName val="Labor_abs-NMR10"/>
      <sheetName val="Labor_bill_-_Plastering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Hard_Finish10"/>
      <sheetName val="Labor_bill_Water_proofing10"/>
      <sheetName val="Labor_bill_MS_items10"/>
      <sheetName val="Labor_Painting10"/>
      <sheetName val="Staff_Acco_10"/>
      <sheetName val="Civil_Works9"/>
      <sheetName val="key_dates9"/>
      <sheetName val="11B_9"/>
      <sheetName val="Labor_bills_22_11_069"/>
      <sheetName val="final_abstract9"/>
      <sheetName val="Rate_analysis8"/>
      <sheetName val="LOOSE_FURNITURE9"/>
      <sheetName val="BASIS_-DEC_088"/>
      <sheetName val="AutoOpen_Stub_Data8"/>
      <sheetName val="Fin_Sum8"/>
      <sheetName val="INPUT_SHEET8"/>
      <sheetName val="Occ,_Other_Rev,_Exp,_Dispo7"/>
      <sheetName val="PROJECT_BRIEF8"/>
      <sheetName val="BQ-Ext__8"/>
      <sheetName val="Detailed_Summary_(5)8"/>
      <sheetName val="Sheet3_(2)8"/>
      <sheetName val="schedule_nos8"/>
      <sheetName val="beam-reinft-IIInd_floor8"/>
      <sheetName val="PROJECT_BRIEF(EX_NEW)7"/>
      <sheetName val="HV_SWITCHGEAR7"/>
      <sheetName val="CABLE_DATA7"/>
      <sheetName val="Mat_-Rates7"/>
      <sheetName val="Structure_Bills_Qty7"/>
      <sheetName val="BS,_PL,_SCH_967"/>
      <sheetName val="Channel_Contribution_Analysis7"/>
      <sheetName val="%_prog_figs_-u5_and_total7"/>
      <sheetName val="BOQ_Distribution7"/>
      <sheetName val="Cash_Flow_Working7"/>
      <sheetName val="Rate_An7"/>
      <sheetName val="_S-DIV02-CONCRETE7"/>
      <sheetName val="M&amp;A_D7"/>
      <sheetName val="M&amp;A_E7"/>
      <sheetName val="M&amp;A_G7"/>
      <sheetName val="Civil_Boq7"/>
      <sheetName val="Cash_Flow7"/>
      <sheetName val="BOQ_fire_proofing7"/>
      <sheetName val="Data_sheet7"/>
      <sheetName val="DETAILED__BOQ7"/>
      <sheetName val="labour_coeff7"/>
      <sheetName val="S1BOQ_P_8~P_217"/>
      <sheetName val="A(Rev_3)7"/>
      <sheetName val="Beams_7"/>
      <sheetName val="Blr_hire7"/>
      <sheetName val="7_Other_Costs7"/>
      <sheetName val="IO_LIST7"/>
      <sheetName val="G_1-AV_SYSTEM7"/>
      <sheetName val="lc_117"/>
      <sheetName val="lc_217"/>
      <sheetName val="costing_sheet7"/>
      <sheetName val="Oustanding_Balances7"/>
      <sheetName val="MASTER_-_MARCH7"/>
      <sheetName val="Labor_abs-PW11"/>
      <sheetName val="Labor_abs-NMR11"/>
      <sheetName val="Labor_bill_-_Plastering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Hard_Finish11"/>
      <sheetName val="Labor_bill_Water_proofing11"/>
      <sheetName val="Labor_bill_MS_items11"/>
      <sheetName val="Labor_Painting11"/>
      <sheetName val="Staff_Acco_11"/>
      <sheetName val="Civil_Works10"/>
      <sheetName val="key_dates10"/>
      <sheetName val="11B_10"/>
      <sheetName val="Labor_bills_22_11_0610"/>
      <sheetName val="final_abstract10"/>
      <sheetName val="Rate_analysis9"/>
      <sheetName val="LOOSE_FURNITURE10"/>
      <sheetName val="BASIS_-DEC_089"/>
      <sheetName val="AutoOpen_Stub_Data9"/>
      <sheetName val="Bank_Guarantee8"/>
      <sheetName val="Fin_Sum9"/>
      <sheetName val="INPUT_SHEET9"/>
      <sheetName val="Occ,_Other_Rev,_Exp,_Dispo8"/>
      <sheetName val="PROJECT_BRIEF9"/>
      <sheetName val="BQ-Ext__9"/>
      <sheetName val="Detailed_Summary_(5)9"/>
      <sheetName val="Sheet3_(2)9"/>
      <sheetName val="schedule_nos9"/>
      <sheetName val="beam-reinft-IIInd_floor9"/>
      <sheetName val="PROJECT_BRIEF(EX_NEW)8"/>
      <sheetName val="HV_SWITCHGEAR8"/>
      <sheetName val="CABLE_DATA8"/>
      <sheetName val="Mat_-Rates8"/>
      <sheetName val="Basic_Rates8"/>
      <sheetName val="Break_up_Sheet8"/>
      <sheetName val="Structure_Bills_Qty8"/>
      <sheetName val="BS,_PL,_SCH_968"/>
      <sheetName val="Channel_Contribution_Analysis8"/>
      <sheetName val="%_prog_figs_-u5_and_total8"/>
      <sheetName val="BOQ_Distribution8"/>
      <sheetName val="Cash_Flow_Working8"/>
      <sheetName val="Rate_An8"/>
      <sheetName val="_S-DIV02-CONCRETE8"/>
      <sheetName val="M&amp;A_D8"/>
      <sheetName val="M&amp;A_E8"/>
      <sheetName val="M&amp;A_G8"/>
      <sheetName val="Civil_Boq8"/>
      <sheetName val="Cash_Flow8"/>
      <sheetName val="BOQ_fire_proofing8"/>
      <sheetName val="Data_sheet8"/>
      <sheetName val="DETAILED__BOQ8"/>
      <sheetName val="labour_coeff8"/>
      <sheetName val="S1BOQ_P_8~P_218"/>
      <sheetName val="A(Rev_3)8"/>
      <sheetName val="Beams_8"/>
      <sheetName val="BS_Schedules8"/>
      <sheetName val="Blr_hire8"/>
      <sheetName val="7_Other_Costs8"/>
      <sheetName val="IO_LIST8"/>
      <sheetName val="G_1-AV_SYSTEM8"/>
      <sheetName val="lc_118"/>
      <sheetName val="lc_218"/>
      <sheetName val="costing_sheet8"/>
      <sheetName val="Oustanding_Balances8"/>
      <sheetName val="MASTER_-_MARCH8"/>
      <sheetName val="Labor_abs-PW12"/>
      <sheetName val="Labor_abs-NMR12"/>
      <sheetName val="Labor_bill_-_Plastering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Hard_Finish12"/>
      <sheetName val="Labor_bill_Water_proofing12"/>
      <sheetName val="Labor_bill_MS_items12"/>
      <sheetName val="Labor_Painting12"/>
      <sheetName val="Staff_Acco_12"/>
      <sheetName val="Civil_Works11"/>
      <sheetName val="key_dates11"/>
      <sheetName val="11B_11"/>
      <sheetName val="Labor_bills_22_11_0611"/>
      <sheetName val="final_abstract11"/>
      <sheetName val="Rate_analysis10"/>
      <sheetName val="LOOSE_FURNITURE11"/>
      <sheetName val="BASIS_-DEC_0810"/>
      <sheetName val="AutoOpen_Stub_Data10"/>
      <sheetName val="Bank_Guarantee9"/>
      <sheetName val="Fin_Sum10"/>
      <sheetName val="INPUT_SHEET10"/>
      <sheetName val="Occ,_Other_Rev,_Exp,_Dispo9"/>
      <sheetName val="PROJECT_BRIEF10"/>
      <sheetName val="BQ-Ext__10"/>
      <sheetName val="Detailed_Summary_(5)10"/>
      <sheetName val="Sheet3_(2)10"/>
      <sheetName val="schedule_nos10"/>
      <sheetName val="beam-reinft-IIInd_floor10"/>
      <sheetName val="PROJECT_BRIEF(EX_NEW)9"/>
      <sheetName val="HV_SWITCHGEAR9"/>
      <sheetName val="CABLE_DATA9"/>
      <sheetName val="Mat_-Rates9"/>
      <sheetName val="Basic_Rates9"/>
      <sheetName val="Break_up_Sheet9"/>
      <sheetName val="Structure_Bills_Qty9"/>
      <sheetName val="BS,_PL,_SCH_969"/>
      <sheetName val="Channel_Contribution_Analysis9"/>
      <sheetName val="%_prog_figs_-u5_and_total9"/>
      <sheetName val="BOQ_Distribution9"/>
      <sheetName val="Cash_Flow_Working9"/>
      <sheetName val="Rate_An9"/>
      <sheetName val="_S-DIV02-CONCRETE9"/>
      <sheetName val="M&amp;A_D9"/>
      <sheetName val="M&amp;A_E9"/>
      <sheetName val="M&amp;A_G9"/>
      <sheetName val="Civil_Boq9"/>
      <sheetName val="Cash_Flow9"/>
      <sheetName val="BOQ_fire_proofing9"/>
      <sheetName val="Data_sheet9"/>
      <sheetName val="DETAILED__BOQ9"/>
      <sheetName val="labour_coeff9"/>
      <sheetName val="S1BOQ_P_8~P_219"/>
      <sheetName val="A(Rev_3)9"/>
      <sheetName val="Beams_9"/>
      <sheetName val="BS_Schedules9"/>
      <sheetName val="Blr_hire9"/>
      <sheetName val="7_Other_Costs9"/>
      <sheetName val="IO_LIST9"/>
      <sheetName val="G_1-AV_SYSTEM9"/>
      <sheetName val="lc_119"/>
      <sheetName val="lc_219"/>
      <sheetName val="costing_sheet9"/>
      <sheetName val="Oustanding_Balances9"/>
      <sheetName val="MASTER_-_MARCH9"/>
      <sheetName val="Labor_abs-PW13"/>
      <sheetName val="Labor_abs-NMR13"/>
      <sheetName val="Labor_bill_-_Plastering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Hard_Finish13"/>
      <sheetName val="Labor_bill_Water_proofing13"/>
      <sheetName val="Labor_bill_MS_items13"/>
      <sheetName val="Labor_Painting13"/>
      <sheetName val="Staff_Acco_13"/>
      <sheetName val="Civil_Works12"/>
      <sheetName val="key_dates12"/>
      <sheetName val="11B_12"/>
      <sheetName val="Labor_bills_22_11_0612"/>
      <sheetName val="final_abstract12"/>
      <sheetName val="Rate_analysis11"/>
      <sheetName val="LOOSE_FURNITURE12"/>
      <sheetName val="BASIS_-DEC_0811"/>
      <sheetName val="AutoOpen_Stub_Data11"/>
      <sheetName val="Bank_Guarantee10"/>
      <sheetName val="Fin_Sum11"/>
      <sheetName val="INPUT_SHEET11"/>
      <sheetName val="Occ,_Other_Rev,_Exp,_Dispo10"/>
      <sheetName val="PROJECT_BRIEF11"/>
      <sheetName val="BQ-Ext__11"/>
      <sheetName val="Detailed_Summary_(5)11"/>
      <sheetName val="Sheet3_(2)11"/>
      <sheetName val="schedule_nos11"/>
      <sheetName val="beam-reinft-IIInd_floor11"/>
      <sheetName val="PROJECT_BRIEF(EX_NEW)10"/>
      <sheetName val="HV_SWITCHGEAR10"/>
      <sheetName val="CABLE_DATA10"/>
      <sheetName val="Mat_-Rates10"/>
      <sheetName val="Basic_Rates10"/>
      <sheetName val="Break_up_Sheet10"/>
      <sheetName val="Structure_Bills_Qty10"/>
      <sheetName val="BS,_PL,_SCH_9610"/>
      <sheetName val="Channel_Contribution_Analysis10"/>
      <sheetName val="%_prog_figs_-u5_and_total10"/>
      <sheetName val="BOQ_Distribution10"/>
      <sheetName val="Cash_Flow_Working10"/>
      <sheetName val="Rate_An10"/>
      <sheetName val="_S-DIV02-CONCRETE10"/>
      <sheetName val="M&amp;A_D10"/>
      <sheetName val="M&amp;A_E10"/>
      <sheetName val="M&amp;A_G10"/>
      <sheetName val="Civil_Boq10"/>
      <sheetName val="Cash_Flow10"/>
      <sheetName val="BOQ_fire_proofing10"/>
      <sheetName val="Data_sheet10"/>
      <sheetName val="DETAILED__BOQ10"/>
      <sheetName val="labour_coeff10"/>
      <sheetName val="S1BOQ_P_8~P_2110"/>
      <sheetName val="A(Rev_3)10"/>
      <sheetName val="Beams_10"/>
      <sheetName val="BS_Schedules10"/>
      <sheetName val="Blr_hire10"/>
      <sheetName val="7_Other_Costs10"/>
      <sheetName val="IO_LIST10"/>
      <sheetName val="G_1-AV_SYSTEM10"/>
      <sheetName val="lc_1110"/>
      <sheetName val="lc_2110"/>
      <sheetName val="costing_sheet10"/>
      <sheetName val="Oustanding_Balances10"/>
      <sheetName val="MASTER_-_MARCH10"/>
      <sheetName val="Labor_abs-PW14"/>
      <sheetName val="Labor_abs-NMR14"/>
      <sheetName val="Labor_bill_-_Plastering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Hard_Finish14"/>
      <sheetName val="Labor_bill_Water_proofing14"/>
      <sheetName val="Labor_bill_MS_items14"/>
      <sheetName val="Labor_Painting14"/>
      <sheetName val="Staff_Acco_14"/>
      <sheetName val="Civil_Works13"/>
      <sheetName val="key_dates13"/>
      <sheetName val="11B_13"/>
      <sheetName val="Labor_bills_22_11_0613"/>
      <sheetName val="final_abstract13"/>
      <sheetName val="Rate_analysis12"/>
      <sheetName val="LOOSE_FURNITURE13"/>
      <sheetName val="BASIS_-DEC_0812"/>
      <sheetName val="AutoOpen_Stub_Data12"/>
      <sheetName val="Bank_Guarantee11"/>
      <sheetName val="Fin_Sum12"/>
      <sheetName val="INPUT_SHEET12"/>
      <sheetName val="Occ,_Other_Rev,_Exp,_Dispo11"/>
      <sheetName val="PROJECT_BRIEF12"/>
      <sheetName val="BQ-Ext__12"/>
      <sheetName val="Detailed_Summary_(5)12"/>
      <sheetName val="Sheet3_(2)12"/>
      <sheetName val="schedule_nos12"/>
      <sheetName val="beam-reinft-IIInd_floor12"/>
      <sheetName val="PROJECT_BRIEF(EX_NEW)11"/>
      <sheetName val="HV_SWITCHGEAR11"/>
      <sheetName val="CABLE_DATA11"/>
      <sheetName val="Mat_-Rates11"/>
      <sheetName val="Basic_Rates11"/>
      <sheetName val="Break_up_Sheet11"/>
      <sheetName val="Structure_Bills_Qty11"/>
      <sheetName val="BS,_PL,_SCH_9611"/>
      <sheetName val="Channel_Contribution_Analysis11"/>
      <sheetName val="%_prog_figs_-u5_and_total11"/>
      <sheetName val="BOQ_Distribution11"/>
      <sheetName val="Cash_Flow_Working11"/>
      <sheetName val="Rate_An11"/>
      <sheetName val="_S-DIV02-CONCRETE11"/>
      <sheetName val="M&amp;A_D11"/>
      <sheetName val="M&amp;A_E11"/>
      <sheetName val="M&amp;A_G11"/>
      <sheetName val="Civil_Boq11"/>
      <sheetName val="Cash_Flow11"/>
      <sheetName val="BOQ_fire_proofing11"/>
      <sheetName val="Data_sheet11"/>
      <sheetName val="DETAILED__BOQ11"/>
      <sheetName val="labour_coeff11"/>
      <sheetName val="S1BOQ_P_8~P_2111"/>
      <sheetName val="A(Rev_3)11"/>
      <sheetName val="Beams_11"/>
      <sheetName val="BS_Schedules11"/>
      <sheetName val="Blr_hire11"/>
      <sheetName val="7_Other_Costs11"/>
      <sheetName val="IO_LIST11"/>
      <sheetName val="G_1-AV_SYSTEM11"/>
      <sheetName val="lc_1111"/>
      <sheetName val="lc_2111"/>
      <sheetName val="costing_sheet11"/>
      <sheetName val="Oustanding_Balances11"/>
      <sheetName val="MASTER_-_MARCH11"/>
      <sheetName val="Controls"/>
      <sheetName val="Detail"/>
      <sheetName val="Master01"/>
      <sheetName val="96.12"/>
      <sheetName val="All"/>
      <sheetName val="CONTRACTS AND RENEWALS"/>
      <sheetName val="CANDY BOQ"/>
      <sheetName val="EAW Final Accounts - 99"/>
      <sheetName val="beam-reinft"/>
      <sheetName val="Variables_x"/>
      <sheetName val="KQ_Cost_Controlling"/>
      <sheetName val="KQ_Appropriation"/>
      <sheetName val="Summary_year_Plan"/>
      <sheetName val="Sch_1-11"/>
      <sheetName val="bs BP 04 SA"/>
      <sheetName val="REVENUES &amp; BS"/>
      <sheetName val="Ward areas"/>
      <sheetName val="Rates"/>
      <sheetName val="SUB_CONTRACT"/>
      <sheetName val="B2.B_Site "/>
      <sheetName val="Dropdowns"/>
      <sheetName val="FITZ MORT 94"/>
      <sheetName val="BP"/>
      <sheetName val="입찰내역 발주처 양식"/>
      <sheetName val="3. Elemental Summary"/>
      <sheetName val="8. Cover"/>
      <sheetName val="sum-all"/>
      <sheetName val="BO-Ref"/>
      <sheetName val="PriceSummary"/>
      <sheetName val="Inter_unit_set_off"/>
      <sheetName val="Ra__stair"/>
      <sheetName val="Lines_(1_-_1)"/>
      <sheetName val="TOEC"/>
      <sheetName val="EPS"/>
      <sheetName val="LET_BAFO"/>
      <sheetName val="Nature AR"/>
      <sheetName val="Pivot Dépense Nature"/>
      <sheetName val="Risk Categories (examples)"/>
      <sheetName val="실행철강하도"/>
      <sheetName val="Area Ananlysis(v1)"/>
      <sheetName val="sch_7-19"/>
      <sheetName val="OST_DATA"/>
      <sheetName val="LOCAL RATES"/>
      <sheetName val="cost Sft"/>
      <sheetName val="Cal"/>
      <sheetName val="loadcal"/>
      <sheetName val="Labour productivity"/>
      <sheetName val="cul-invSUBMITTED"/>
      <sheetName val="01"/>
      <sheetName val="Basic Resources"/>
      <sheetName val="Core Data"/>
      <sheetName val="Itemised"/>
      <sheetName val="top sheet CORRE"/>
      <sheetName val="GENERAL2"/>
      <sheetName val="FY15-16"/>
      <sheetName val="ICO_budzet_97"/>
      <sheetName val="Service Function"/>
      <sheetName val="Balance Sheet "/>
      <sheetName val="sc"/>
      <sheetName val="Sales_and_Deposits"/>
      <sheetName val="EATON_SUMMARY1"/>
      <sheetName val="EATON_SUMMARY2"/>
      <sheetName val="EATON_SUMMARY3"/>
      <sheetName val="Executive_Summary"/>
      <sheetName val="EATON_SUMMARY4"/>
      <sheetName val="CL_MEP_-VOL_31"/>
      <sheetName val="Site_Expenses2"/>
      <sheetName val="Summary_Transformers1"/>
      <sheetName val="Raw_Data1"/>
      <sheetName val="Ra__stair1"/>
      <sheetName val="Day_work1"/>
      <sheetName val="Executive_Summary1"/>
      <sheetName val="P1_SUM"/>
      <sheetName val="DATI_CONS"/>
      <sheetName val="EATON_SUMMARY5"/>
      <sheetName val="SHORT_LIST3"/>
      <sheetName val="NR-PS-CL_P1-MEP-00003"/>
      <sheetName val="Design_Devmt3"/>
      <sheetName val="tender_allowances3"/>
      <sheetName val="CL_MEP_-VOL_32"/>
      <sheetName val="Unit Cost"/>
      <sheetName val="Storage Units"/>
      <sheetName val="Bill No. 3 POT MAINT(Deliv)"/>
      <sheetName val="총괄표 (2)"/>
      <sheetName val="[Labor bills 22.11.06.xls]Sum_7"/>
      <sheetName val="[Labor bills 22.11.06.xls]Sum_5"/>
      <sheetName val="[Labor bills 22.11.06.xls]Sum_3"/>
      <sheetName val="[Labor bills 22.11.06.xls]Sum_4"/>
      <sheetName val="[Labor bills 22.11.06.xls]Sum_6"/>
      <sheetName val="DET0900"/>
      <sheetName val="Details for Charts"/>
      <sheetName val="RO Summary"/>
      <sheetName val="Boq_Block_A4"/>
      <sheetName val="Field_Values5"/>
      <sheetName val="PR_Standards_Technopark5"/>
      <sheetName val="Block_02,_Staircace_&amp;_lift_hea4"/>
      <sheetName val="SP_Break_Up6"/>
      <sheetName val="Budget_CF_-_Overall6"/>
      <sheetName val="Project_Budget_Worksheet6"/>
      <sheetName val="Lookup_data6"/>
      <sheetName val="10__&amp;_11__Rate_Code_&amp;_BQ6"/>
      <sheetName val="Base_data_Security_Procedures6"/>
      <sheetName val="PRICE_COMP6"/>
      <sheetName val="13__Steel_-_Ratio4"/>
      <sheetName val="cover_page4"/>
      <sheetName val="Basement_Budget4"/>
      <sheetName val="Cashflow_projection4"/>
      <sheetName val="4K_-_(6a)_Non_Manual_Breakdown4"/>
      <sheetName val="Fill_this_out_first___4"/>
      <sheetName val="Builtup_Area3"/>
      <sheetName val="Basic_Rate6"/>
      <sheetName val="MASTER_RATE_ANALYSIS3"/>
      <sheetName val="Materials_Cost(PCC)3"/>
      <sheetName val="Lease_rents3"/>
      <sheetName val="rcc(_sub)3"/>
      <sheetName val="SHORT_LIST5"/>
      <sheetName val="NR-PS-CL_P1-MEP-00005"/>
      <sheetName val="Design_Devmt5"/>
      <sheetName val="tender_allowances5"/>
      <sheetName val="Site_Expenses4"/>
      <sheetName val="CL_MEP_-VOL_33"/>
      <sheetName val="Master_Equipment_List3"/>
      <sheetName val="Day_work3"/>
      <sheetName val="Raw_Data3"/>
      <sheetName val="Summary_Transformers3"/>
      <sheetName val="Inter_unit_set_off2"/>
      <sheetName val="P_Distribution__Detail2"/>
      <sheetName val="Sch_1-112"/>
      <sheetName val="Summary_year_Plan2"/>
      <sheetName val="pukhraj_(HUF)2"/>
      <sheetName val="Legal_Risk_Analysis6"/>
      <sheetName val="Final_Bill_of_Material3"/>
      <sheetName val="Pile_cap3"/>
      <sheetName val="BOQ_Direct_selling_cost3"/>
      <sheetName val="KQ_Cost_Controlling2"/>
      <sheetName val="KQ_Appropriation2"/>
      <sheetName val="SCHEDULE_(9)3"/>
      <sheetName val="MH(on_site)6"/>
      <sheetName val="site_fab&amp;ernstr6"/>
      <sheetName val="RCC,Ret__Wall3"/>
      <sheetName val="Branch_Power6"/>
      <sheetName val="_2"/>
      <sheetName val="TBAL9697_-group_wise__sdpl6"/>
      <sheetName val="Driveway_Beams6"/>
      <sheetName val="1_1_-_Capital3"/>
      <sheetName val="GM_&amp;_TA3"/>
      <sheetName val="Job_Data2"/>
      <sheetName val="Model_(Not_Merged)2"/>
      <sheetName val="Cost_summary2"/>
      <sheetName val="two_way-12"/>
      <sheetName val="MN_T_B_3"/>
      <sheetName val="BLOCK-A_(MEA_SHEET)3"/>
      <sheetName val="SITE_OVERHEADS3"/>
      <sheetName val="PRECAST_lightconc-II3"/>
      <sheetName val="FLOOR_beam_design2"/>
      <sheetName val="material_4"/>
      <sheetName val="Brickwork_4"/>
      <sheetName val="First_Floor_4"/>
      <sheetName val="Name_List2"/>
      <sheetName val="Leg_1-12"/>
      <sheetName val="Ra__stair2"/>
      <sheetName val="Lines_(1_-_1)2"/>
      <sheetName val="RAJU_ASSO2"/>
      <sheetName val="Detailed_Summary_(3)2"/>
      <sheetName val="CPIPE_12"/>
      <sheetName val="Break_Dw2"/>
      <sheetName val="Podium_Areas2"/>
      <sheetName val="area_statement2"/>
      <sheetName val="CFForecast_detail2"/>
      <sheetName val="Main_Sheet2"/>
      <sheetName val="Unit_cost-_Drain-Protection-1_2"/>
      <sheetName val="NLD_-_Assum2"/>
      <sheetName val="Executive_Summary2"/>
      <sheetName val="[Labor_bills_22_11_06_xls]Sum_3"/>
      <sheetName val="GR_slab-reinft2"/>
      <sheetName val="Balance_Sheet2"/>
      <sheetName val="Budget_Lines2"/>
      <sheetName val="Tender_Summary2"/>
      <sheetName val="Project_Inputs2"/>
      <sheetName val="Direct_cost_shed_A-2_2"/>
      <sheetName val="Supply_I&amp;C2"/>
      <sheetName val="Category_A_-_No_Material2"/>
      <sheetName val="Category_B_-_Major_Works2"/>
      <sheetName val="Category_C_-_Minor_Works2"/>
      <sheetName val="Operating_Statistics2"/>
      <sheetName val="2_civil-RA2"/>
      <sheetName val="SC_Cost_FEB_032"/>
      <sheetName val="Mat_Cost3"/>
      <sheetName val="Detail_In_Door_Stad2"/>
      <sheetName val="QS_Name2"/>
      <sheetName val="Portfolio_Summary2"/>
      <sheetName val="steam_outlet2"/>
      <sheetName val="SUPPLY_-Sanitary_Fixtures2"/>
      <sheetName val="ITEMS_FOR_CIVIL_TENDER2"/>
      <sheetName val="Materials_Cost2"/>
      <sheetName val="E_&amp;_R2"/>
      <sheetName val="acevsSp_(ABC)2"/>
      <sheetName val="_B12"/>
      <sheetName val="INDIGINEOUS_ITEMS_2"/>
      <sheetName val="Cost_working_-_Building_T22"/>
      <sheetName val="Inventory_Sheet2"/>
      <sheetName val="B2_Construction_Details2"/>
      <sheetName val="INFLUENCES_ON_GM2"/>
      <sheetName val="Rising_Main2"/>
      <sheetName val="foot-slab_reinft2"/>
      <sheetName val="beam-reinft-machine_rm2"/>
      <sheetName val="Vision_Glass_cost2"/>
      <sheetName val="Set-up_cost2"/>
      <sheetName val="Inc_St_-Link2"/>
      <sheetName val="Cost_Any_2"/>
      <sheetName val="9__Package_split_-_Cost_2"/>
      <sheetName val="Price_Comparison2"/>
      <sheetName val="Rate_Ana2"/>
      <sheetName val="OEM_2"/>
      <sheetName val="Approved_MTD_Proj_#'s2"/>
      <sheetName val="Kristal_Court2"/>
      <sheetName val="Cor_Oh2"/>
      <sheetName val="11_KV_SUPPLY2"/>
      <sheetName val="labour_rates2"/>
      <sheetName val="S_&amp;_A2"/>
      <sheetName val="Data_F8_BTR2"/>
      <sheetName val="_Labor_bills_22_11_06_xls_Sum_3"/>
      <sheetName val="&quot;S&quot;_Curve2"/>
      <sheetName val="P1_SUM2"/>
      <sheetName val="4_BSDrainage(Manholes)-Optiona2"/>
      <sheetName val="Mp-team_12"/>
      <sheetName val="Plant_&amp;__Machinery2"/>
      <sheetName val="06_02_172"/>
      <sheetName val="Labour_&amp;_Plant2"/>
      <sheetName val="TRIAL_BALANCE2"/>
      <sheetName val="typ__column2"/>
      <sheetName val="trans__column2"/>
      <sheetName val="B2__Column2"/>
      <sheetName val="Stub_Column2"/>
      <sheetName val="SPT_vs_PHI2"/>
      <sheetName val="M-Book_for_Conc2"/>
      <sheetName val="M-Book_for_FW2"/>
      <sheetName val="MERGED_CODES_&amp;_NAMES2"/>
      <sheetName val="organi_synthesis_lab2"/>
      <sheetName val="SCHEDULE_OF_RATES2"/>
      <sheetName val="Tool_Metrics_(1st_Dot_Proc)2"/>
      <sheetName val="Combined_Results_2"/>
      <sheetName val="Input_&amp;_Calculations2"/>
      <sheetName val="1-Pop_Proj2"/>
      <sheetName val="Bechtel_Norms2"/>
      <sheetName val="COST_DATA_12"/>
      <sheetName val="COST_DATA_22"/>
      <sheetName val="Rates_Basic2"/>
      <sheetName val="MS_Rates2"/>
      <sheetName val="Boq_Block_A3"/>
      <sheetName val="Field_Values4"/>
      <sheetName val="PR_Standards_Technopark4"/>
      <sheetName val="Block_02,_Staircace_&amp;_lift_hea3"/>
      <sheetName val="SP_Break_Up5"/>
      <sheetName val="Budget_CF_-_Overall5"/>
      <sheetName val="Project_Budget_Worksheet5"/>
      <sheetName val="Lookup_data5"/>
      <sheetName val="10__&amp;_11__Rate_Code_&amp;_BQ5"/>
      <sheetName val="Base_data_Security_Procedures5"/>
      <sheetName val="PRICE_COMP5"/>
      <sheetName val="13__Steel_-_Ratio3"/>
      <sheetName val="cover_page3"/>
      <sheetName val="Basement_Budget3"/>
      <sheetName val="Cashflow_projection3"/>
      <sheetName val="4K_-_(6a)_Non_Manual_Breakdown3"/>
      <sheetName val="Fill_this_out_first___3"/>
      <sheetName val="Builtup_Area2"/>
      <sheetName val="Basic_Rate5"/>
      <sheetName val="MASTER_RATE_ANALYSIS2"/>
      <sheetName val="Materials_Cost(PCC)2"/>
      <sheetName val="Lease_rents2"/>
      <sheetName val="rcc(_sub)2"/>
      <sheetName val="SHORT_LIST4"/>
      <sheetName val="NR-PS-CL_P1-MEP-00004"/>
      <sheetName val="Design_Devmt4"/>
      <sheetName val="tender_allowances4"/>
      <sheetName val="Site_Expenses3"/>
      <sheetName val="Master_Equipment_List2"/>
      <sheetName val="Day_work2"/>
      <sheetName val="Raw_Data2"/>
      <sheetName val="Summary_Transformers2"/>
      <sheetName val="Inter_unit_set_off1"/>
      <sheetName val="P_Distribution__Detail1"/>
      <sheetName val="Sch_1-111"/>
      <sheetName val="Summary_year_Plan1"/>
      <sheetName val="pukhraj_(HUF)1"/>
      <sheetName val="Legal_Risk_Analysis5"/>
      <sheetName val="Final_Bill_of_Material2"/>
      <sheetName val="Pile_cap2"/>
      <sheetName val="BOQ_Direct_selling_cost2"/>
      <sheetName val="KQ_Cost_Controlling1"/>
      <sheetName val="KQ_Appropriation1"/>
      <sheetName val="SCHEDULE_(9)2"/>
      <sheetName val="MH(on_site)5"/>
      <sheetName val="site_fab&amp;ernstr5"/>
      <sheetName val="RCC,Ret__Wall2"/>
      <sheetName val="Branch_Power5"/>
      <sheetName val="_1"/>
      <sheetName val="TBAL9697_-group_wise__sdpl5"/>
      <sheetName val="Driveway_Beams5"/>
      <sheetName val="1_1_-_Capital2"/>
      <sheetName val="GM_&amp;_TA2"/>
      <sheetName val="Job_Data1"/>
      <sheetName val="Model_(Not_Merged)1"/>
      <sheetName val="Cost_summary1"/>
      <sheetName val="two_way-11"/>
      <sheetName val="MN_T_B_2"/>
      <sheetName val="BLOCK-A_(MEA_SHEET)2"/>
      <sheetName val="SITE_OVERHEADS2"/>
      <sheetName val="PRECAST_lightconc-II2"/>
      <sheetName val="FLOOR_beam_design1"/>
      <sheetName val="material_3"/>
      <sheetName val="Brickwork_3"/>
      <sheetName val="First_Floor_3"/>
      <sheetName val="Name_List1"/>
      <sheetName val="Leg_1-11"/>
      <sheetName val="Lines_(1_-_1)1"/>
      <sheetName val="RAJU_ASSO1"/>
      <sheetName val="Detailed_Summary_(3)1"/>
      <sheetName val="CPIPE_11"/>
      <sheetName val="Break_Dw1"/>
      <sheetName val="Podium_Areas1"/>
      <sheetName val="area_statement1"/>
      <sheetName val="CFForecast_detail1"/>
      <sheetName val="Main_Sheet1"/>
      <sheetName val="Unit_cost-_Drain-Protection-1_1"/>
      <sheetName val="NLD_-_Assum1"/>
      <sheetName val="[Labor_bills_22_11_06_xls]Sum_1"/>
      <sheetName val="GR_slab-reinft1"/>
      <sheetName val="Balance_Sheet1"/>
      <sheetName val="Budget_Lines1"/>
      <sheetName val="Tender_Summary1"/>
      <sheetName val="Project_Inputs1"/>
      <sheetName val="Direct_cost_shed_A-2_1"/>
      <sheetName val="Supply_I&amp;C1"/>
      <sheetName val="Category_A_-_No_Material1"/>
      <sheetName val="Category_B_-_Major_Works1"/>
      <sheetName val="Category_C_-_Minor_Works1"/>
      <sheetName val="Operating_Statistics1"/>
      <sheetName val="2_civil-RA1"/>
      <sheetName val="SC_Cost_FEB_031"/>
      <sheetName val="Mat_Cost2"/>
      <sheetName val="Detail_In_Door_Stad1"/>
      <sheetName val="QS_Name1"/>
      <sheetName val="Portfolio_Summary1"/>
      <sheetName val="steam_outlet1"/>
      <sheetName val="SUPPLY_-Sanitary_Fixtures1"/>
      <sheetName val="ITEMS_FOR_CIVIL_TENDER1"/>
      <sheetName val="Materials_Cost1"/>
      <sheetName val="E_&amp;_R1"/>
      <sheetName val="acevsSp_(ABC)1"/>
      <sheetName val="_B11"/>
      <sheetName val="INDIGINEOUS_ITEMS_1"/>
      <sheetName val="Cost_working_-_Building_T21"/>
      <sheetName val="Inventory_Sheet1"/>
      <sheetName val="B2_Construction_Details1"/>
      <sheetName val="INFLUENCES_ON_GM1"/>
      <sheetName val="Rising_Main1"/>
      <sheetName val="foot-slab_reinft1"/>
      <sheetName val="beam-reinft-machine_rm1"/>
      <sheetName val="Vision_Glass_cost1"/>
      <sheetName val="Set-up_cost1"/>
      <sheetName val="Inc_St_-Link1"/>
      <sheetName val="Cost_Any_1"/>
      <sheetName val="9__Package_split_-_Cost_1"/>
      <sheetName val="Price_Comparison1"/>
      <sheetName val="Rate_Ana1"/>
      <sheetName val="OEM_1"/>
      <sheetName val="Approved_MTD_Proj_#'s1"/>
      <sheetName val="Kristal_Court1"/>
      <sheetName val="Cor_Oh1"/>
      <sheetName val="11_KV_SUPPLY1"/>
      <sheetName val="labour_rates1"/>
      <sheetName val="S_&amp;_A1"/>
      <sheetName val="Data_F8_BTR1"/>
      <sheetName val="_Labor_bills_22_11_06_xls_Sum_1"/>
      <sheetName val="&quot;S&quot;_Curve1"/>
      <sheetName val="P1_SUM1"/>
      <sheetName val="4_BSDrainage(Manholes)-Optiona1"/>
      <sheetName val="Mp-team_11"/>
      <sheetName val="Plant_&amp;__Machinery1"/>
      <sheetName val="06_02_171"/>
      <sheetName val="Labour_&amp;_Plant1"/>
      <sheetName val="TRIAL_BALANCE1"/>
      <sheetName val="typ__column1"/>
      <sheetName val="trans__column1"/>
      <sheetName val="B2__Column1"/>
      <sheetName val="Stub_Column1"/>
      <sheetName val="SPT_vs_PHI1"/>
      <sheetName val="M-Book_for_Conc1"/>
      <sheetName val="M-Book_for_FW1"/>
      <sheetName val="MERGED_CODES_&amp;_NAMES1"/>
      <sheetName val="organi_synthesis_lab1"/>
      <sheetName val="SCHEDULE_OF_RATES1"/>
      <sheetName val="Tool_Metrics_(1st_Dot_Proc)1"/>
      <sheetName val="Combined_Results_1"/>
      <sheetName val="Input_&amp;_Calculations1"/>
      <sheetName val="1-Pop_Proj1"/>
      <sheetName val="Bechtel_Norms1"/>
      <sheetName val="COST_DATA_11"/>
      <sheetName val="COST_DATA_21"/>
      <sheetName val="Rates_Basic1"/>
      <sheetName val="MS_Rates1"/>
      <sheetName val="Boq_Block_A2"/>
      <sheetName val="Field_Values3"/>
      <sheetName val="PR_Standards_Technopark3"/>
      <sheetName val="Block_02,_Staircace_&amp;_lift_hea2"/>
      <sheetName val="SP_Break_Up4"/>
      <sheetName val="Budget_CF_-_Overall4"/>
      <sheetName val="Project_Budget_Worksheet4"/>
      <sheetName val="Lookup_data4"/>
      <sheetName val="10__&amp;_11__Rate_Code_&amp;_BQ4"/>
      <sheetName val="Base_data_Security_Procedures4"/>
      <sheetName val="PRICE_COMP4"/>
      <sheetName val="13__Steel_-_Ratio2"/>
      <sheetName val="cover_page2"/>
      <sheetName val="Basement_Budget2"/>
      <sheetName val="Cashflow_projection2"/>
      <sheetName val="4K_-_(6a)_Non_Manual_Breakdown2"/>
      <sheetName val="Fill_this_out_first___2"/>
      <sheetName val="Builtup_Area1"/>
      <sheetName val="Basic_Rate4"/>
      <sheetName val="MASTER_RATE_ANALYSIS1"/>
      <sheetName val="Materials_Cost(PCC)1"/>
      <sheetName val="Lease_rents1"/>
      <sheetName val="rcc(_sub)1"/>
      <sheetName val="Master_Equipment_List1"/>
      <sheetName val="P_Distribution__Detail"/>
      <sheetName val="pukhraj_(HUF)"/>
      <sheetName val="Legal_Risk_Analysis4"/>
      <sheetName val="Final_Bill_of_Material1"/>
      <sheetName val="Pile_cap1"/>
      <sheetName val="BOQ_Direct_selling_cost1"/>
      <sheetName val="SCHEDULE_(9)1"/>
      <sheetName val="MH(on_site)4"/>
      <sheetName val="site_fab&amp;ernstr4"/>
      <sheetName val="RCC,Ret__Wall1"/>
      <sheetName val="Branch_Power4"/>
      <sheetName val="_"/>
      <sheetName val="TBAL9697_-group_wise__sdpl4"/>
      <sheetName val="Driveway_Beams4"/>
      <sheetName val="1_1_-_Capital1"/>
      <sheetName val="GM_&amp;_TA1"/>
      <sheetName val="Job_Data"/>
      <sheetName val="Model_(Not_Merged)"/>
      <sheetName val="Cost_summary"/>
      <sheetName val="two_way-1"/>
      <sheetName val="MN_T_B_1"/>
      <sheetName val="BLOCK-A_(MEA_SHEET)1"/>
      <sheetName val="SITE_OVERHEADS1"/>
      <sheetName val="PRECAST_lightconc-II1"/>
      <sheetName val="FLOOR_beam_design"/>
      <sheetName val="material_2"/>
      <sheetName val="Brickwork_2"/>
      <sheetName val="First_Floor_2"/>
      <sheetName val="Name_List"/>
      <sheetName val="Leg_1-1"/>
      <sheetName val="RAJU_ASSO"/>
      <sheetName val="Detailed_Summary_(3)"/>
      <sheetName val="CPIPE_1"/>
      <sheetName val="Break_Dw"/>
      <sheetName val="Podium_Areas"/>
      <sheetName val="area_statement"/>
      <sheetName val="CFForecast_detail"/>
      <sheetName val="Main_Sheet"/>
      <sheetName val="Unit_cost-_Drain-Protection-1_"/>
      <sheetName val="NLD_-_Assum"/>
      <sheetName val="[Labor_bills_22_11_06_xls]Sum_2"/>
      <sheetName val="GR_slab-reinft"/>
      <sheetName val="Balance_Sheet"/>
      <sheetName val="Budget_Lines"/>
      <sheetName val="Tender_Summary"/>
      <sheetName val="Project_Inputs"/>
      <sheetName val="Direct_cost_shed_A-2_"/>
      <sheetName val="Supply_I&amp;C"/>
      <sheetName val="Category_A_-_No_Material"/>
      <sheetName val="Category_B_-_Major_Works"/>
      <sheetName val="Category_C_-_Minor_Works"/>
      <sheetName val="Operating_Statistics"/>
      <sheetName val="2_civil-RA"/>
      <sheetName val="SC_Cost_FEB_03"/>
      <sheetName val="Mat_Cost1"/>
      <sheetName val="Detail_In_Door_Stad"/>
      <sheetName val="QS_Name"/>
      <sheetName val="Portfolio_Summary"/>
      <sheetName val="steam_outlet"/>
      <sheetName val="SUPPLY_-Sanitary_Fixtures"/>
      <sheetName val="ITEMS_FOR_CIVIL_TENDER"/>
      <sheetName val="Materials_Cost"/>
      <sheetName val="E_&amp;_R"/>
      <sheetName val="acevsSp_(ABC)"/>
      <sheetName val="_B1"/>
      <sheetName val="INDIGINEOUS_ITEMS_"/>
      <sheetName val="Cost_working_-_Building_T2"/>
      <sheetName val="Inventory_Sheet"/>
      <sheetName val="B2_Construction_Details"/>
      <sheetName val="INFLUENCES_ON_GM"/>
      <sheetName val="Rising_Main"/>
      <sheetName val="foot-slab_reinft"/>
      <sheetName val="beam-reinft-machine_rm"/>
      <sheetName val="Vision_Glass_cost"/>
      <sheetName val="Set-up_cost"/>
      <sheetName val="Inc_St_-Link"/>
      <sheetName val="Cost_Any_"/>
      <sheetName val="9__Package_split_-_Cost_"/>
      <sheetName val="Price_Comparison"/>
      <sheetName val="Rate_Ana"/>
      <sheetName val="OEM_"/>
      <sheetName val="Approved_MTD_Proj_#'s"/>
      <sheetName val="Kristal_Court"/>
      <sheetName val="Cor_Oh"/>
      <sheetName val="11_KV_SUPPLY"/>
      <sheetName val="labour_rates"/>
      <sheetName val="S_&amp;_A"/>
      <sheetName val="Data_F8_BTR"/>
      <sheetName val="_Labor_bills_22_11_06_xls_Sum_2"/>
      <sheetName val="&quot;S&quot;_Curve"/>
      <sheetName val="4_BSDrainage(Manholes)-Optional"/>
      <sheetName val="Mp-team_1"/>
      <sheetName val="Plant_&amp;__Machinery"/>
      <sheetName val="06_02_17"/>
      <sheetName val="Labour_&amp;_Plant"/>
      <sheetName val="TRIAL_BALANCE"/>
      <sheetName val="typ__column"/>
      <sheetName val="trans__column"/>
      <sheetName val="B2__Column"/>
      <sheetName val="Stub_Column"/>
      <sheetName val="SPT_vs_PHI"/>
      <sheetName val="M-Book_for_Conc"/>
      <sheetName val="M-Book_for_FW"/>
      <sheetName val="MERGED_CODES_&amp;_NAMES"/>
      <sheetName val="organi_synthesis_lab"/>
      <sheetName val="SCHEDULE_OF_RATES"/>
      <sheetName val="Tool_Metrics_(1st_Dot_Proc)"/>
      <sheetName val="Combined_Results_"/>
      <sheetName val="Input_&amp;_Calculations"/>
      <sheetName val="1-Pop_Proj"/>
      <sheetName val="Bechtel_Norms"/>
      <sheetName val="COST_DATA_1"/>
      <sheetName val="COST_DATA_2"/>
      <sheetName val="Rates_Basic"/>
      <sheetName val="MS_Rates"/>
      <sheetName val="Setup Variables"/>
      <sheetName val="Road - Kerb stone"/>
      <sheetName val="ELEC_BOQ"/>
      <sheetName val="Cades - Gratuity pending"/>
      <sheetName val="Instructions-Defaults"/>
      <sheetName val="Reference Information"/>
      <sheetName val="Employee List"/>
      <sheetName val="HEAD"/>
      <sheetName val="Sales Office"/>
      <sheetName val="GBW"/>
      <sheetName val="d-safe DELUXE"/>
      <sheetName val="2nd "/>
      <sheetName val="std.wt."/>
      <sheetName val="PRSH"/>
      <sheetName val="RA"/>
      <sheetName val="LookupLists"/>
      <sheetName val="Elect."/>
      <sheetName val="Back_Cal_for OMC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Summary_Local"/>
      <sheetName val="11 kV SWGR"/>
      <sheetName val="Intro."/>
      <sheetName val="DLC lookups"/>
      <sheetName val="ancillary"/>
      <sheetName val="DATABASE - UPC FIXTURE CHART"/>
      <sheetName val="BS1"/>
      <sheetName val="Indirect expenses"/>
      <sheetName val="Rate Analysis "/>
      <sheetName val="M.R.List (2)"/>
      <sheetName val="REFERANCE DATA"/>
      <sheetName val="MTTR-Headend"/>
      <sheetName val="PM_Action "/>
      <sheetName val="PE Status"/>
      <sheetName val="Inventory"/>
      <sheetName val="Crtitical Issues"/>
      <sheetName val="RIP"/>
      <sheetName val="Fault Statistics"/>
      <sheetName val="Ageing_Pending_ CLeared"/>
      <sheetName val="Fault Cleared After 24Hrs"/>
      <sheetName val="D-F"/>
      <sheetName val="Codes"/>
      <sheetName val="Indices"/>
      <sheetName val="Sheet 1"/>
      <sheetName val="1C Data"/>
      <sheetName val="BOQ LT"/>
      <sheetName val="RF Vol"/>
      <sheetName val="ASP"/>
      <sheetName val="M.S."/>
      <sheetName val=" IO List"/>
      <sheetName val="Project Charter"/>
      <sheetName val="Fill this out first___"/>
      <sheetName val="A.O.R."/>
      <sheetName val="L.L Rates"/>
      <sheetName val="advice"/>
      <sheetName val="BMct"/>
      <sheetName val="Index"/>
      <sheetName val="RCC_Ret_ Wall"/>
      <sheetName val="DETAIL SHEET"/>
      <sheetName val="InputPO_Del"/>
      <sheetName val="12a. CFTable"/>
      <sheetName val="Operable Wall &amp; Opera Pricing"/>
      <sheetName val="ABSTRUCT "/>
      <sheetName val="DOOR-WINDOW SCHEDULE"/>
      <sheetName val="Mas-2nd floor"/>
      <sheetName val="grid"/>
      <sheetName val="DetEst"/>
      <sheetName val="inWords"/>
      <sheetName val="Standard Cost Codes"/>
      <sheetName val="Calc_ISC"/>
      <sheetName val="S2groupcode"/>
      <sheetName val="HPL"/>
      <sheetName val="Conc"/>
      <sheetName val="Client Vs.PC"/>
      <sheetName val="Currency Code &amp; Exchange Rate"/>
      <sheetName val="March Analysts"/>
      <sheetName val="Trial Bal"/>
      <sheetName val="sw summary"/>
      <sheetName val="PLAN_FEB97"/>
      <sheetName val="KPI viewer"/>
      <sheetName val="Table"/>
      <sheetName val="Rate analysis civil"/>
      <sheetName val="Capex-fixed"/>
      <sheetName val="banilad"/>
      <sheetName val="Mactan"/>
      <sheetName val="Mandaue"/>
      <sheetName val="Chartsheet"/>
      <sheetName val="Datasheet"/>
      <sheetName val="SILICATE"/>
      <sheetName val="Footing"/>
      <sheetName val="LOGO"/>
      <sheetName val="PointNo.5"/>
      <sheetName val="Sub_Type"/>
      <sheetName val="Total Debtors Ageing Sheet"/>
      <sheetName val="Sensitivity"/>
      <sheetName val="Section Catalogue"/>
      <sheetName val="Detailed Summary (4)"/>
      <sheetName val="MFG"/>
      <sheetName val="Vari by Vendor"/>
      <sheetName val="DD EST."/>
      <sheetName val="STAFFSCHED "/>
      <sheetName val="WING - A RAFT (23-08-09)"/>
      <sheetName val="pURCHASES"/>
      <sheetName val="for challans"/>
      <sheetName val="6 TRS"/>
      <sheetName val="Detail 1A"/>
      <sheetName val="BEAM INPUT"/>
      <sheetName val="BEAM SCHEDULE"/>
      <sheetName val="Projected cash flow (quarterly)"/>
      <sheetName val="Basic_Rate7"/>
      <sheetName val="SP_Break_Up7"/>
      <sheetName val="Budget_CF_-_Overall7"/>
      <sheetName val="Base_data_Security_Procedures7"/>
      <sheetName val="Project_Budget_Worksheet7"/>
      <sheetName val="Lookup_data7"/>
      <sheetName val="10__&amp;_11__Rate_Code_&amp;_BQ7"/>
      <sheetName val="PRICE_COMP7"/>
      <sheetName val="1_1_-_Capital4"/>
      <sheetName val="MH(on_site)7"/>
      <sheetName val="site_fab&amp;ernstr7"/>
      <sheetName val="RCC,Ret__Wall4"/>
      <sheetName val="Final_Bill_of_Material4"/>
      <sheetName val="Pile_cap4"/>
      <sheetName val="Legal_Risk_Analysis7"/>
      <sheetName val="BOQ_Direct_selling_cost4"/>
      <sheetName val="KQ_Cost_Controlling3"/>
      <sheetName val="KQ_Appropriation3"/>
      <sheetName val="Branch_Power7"/>
      <sheetName val="FLOOR_beam_design3"/>
      <sheetName val="TBAL9697_-group_wise__sdpl7"/>
      <sheetName val="Driveway_Beams7"/>
      <sheetName val="Name_List3"/>
      <sheetName val="GM_&amp;_TA4"/>
      <sheetName val="PRECAST_lightconc-II4"/>
      <sheetName val="Leg_1-13"/>
      <sheetName val="_3"/>
      <sheetName val="two_way-13"/>
      <sheetName val="Job_Data3"/>
      <sheetName val="Sch_1-113"/>
      <sheetName val="Summary_year_Plan3"/>
      <sheetName val="SCHEDULE_(9)4"/>
      <sheetName val="MN_T_B_4"/>
      <sheetName val="BLOCK-A_(MEA_SHEET)4"/>
      <sheetName val="CPIPE_13"/>
      <sheetName val="Model_(Not_Merged)3"/>
      <sheetName val="RAJU_ASSO3"/>
      <sheetName val="Cost_summary3"/>
      <sheetName val="Detailed_Summary_(3)3"/>
      <sheetName val="Inter_unit_set_off3"/>
      <sheetName val="Break_Dw3"/>
      <sheetName val="SITE_OVERHEADS4"/>
      <sheetName val="Ra__stair3"/>
      <sheetName val="Executive_Summary3"/>
      <sheetName val="[Labor_bills_22_11_06_xls]Sum_4"/>
      <sheetName val="Podium_Areas3"/>
      <sheetName val="area_statement3"/>
      <sheetName val="NLD_-_Assum3"/>
      <sheetName val="Rising_Main3"/>
      <sheetName val="Unit_cost-_Drain-Protection-1_3"/>
      <sheetName val="Budget_Lines3"/>
      <sheetName val="Portfolio_Summary3"/>
      <sheetName val="steam_outlet3"/>
      <sheetName val="SC_Cost_FEB_033"/>
      <sheetName val="Mat_Cost4"/>
      <sheetName val="Detail_In_Door_Stad3"/>
      <sheetName val="QS_Name3"/>
      <sheetName val="2_civil-RA3"/>
      <sheetName val="_B13"/>
      <sheetName val="INDIGINEOUS_ITEMS_3"/>
      <sheetName val="Cost_working_-_Building_T23"/>
      <sheetName val="GR_slab-reinft3"/>
      <sheetName val="9__Package_split_-_Cost_3"/>
      <sheetName val="foot-slab_reinft3"/>
      <sheetName val="beam-reinft-machine_rm3"/>
      <sheetName val="Vision_Glass_cost3"/>
      <sheetName val="Set-up_cost3"/>
      <sheetName val="Price_Comparison3"/>
      <sheetName val="&quot;S&quot;_Curve3"/>
      <sheetName val="Operating_Statistics3"/>
      <sheetName val="P_Distribution__Detail3"/>
      <sheetName val="Lines_(1_-_1)3"/>
      <sheetName val="CFForecast_detail3"/>
      <sheetName val="Main_Sheet3"/>
      <sheetName val="_Labor_bills_22_11_06_xls_Sum_4"/>
      <sheetName val="Rate_Ana3"/>
      <sheetName val="OEM_3"/>
      <sheetName val="Approved_MTD_Proj_#'s3"/>
      <sheetName val="Kristal_Court3"/>
      <sheetName val="Cor_Oh3"/>
      <sheetName val="11_KV_SUPPLY3"/>
      <sheetName val="labour_rates3"/>
      <sheetName val="Tender_Summary3"/>
      <sheetName val="pukhraj_(HUF)3"/>
      <sheetName val="Direct_cost_shed_A-2_3"/>
      <sheetName val="Supply_I&amp;C3"/>
      <sheetName val="Category_A_-_No_Material3"/>
      <sheetName val="Category_B_-_Major_Works3"/>
      <sheetName val="Category_C_-_Minor_Works3"/>
      <sheetName val="Project_Inputs3"/>
      <sheetName val="SUPPLY_-Sanitary_Fixtures3"/>
      <sheetName val="ITEMS_FOR_CIVIL_TENDER3"/>
      <sheetName val="Material List "/>
      <sheetName val="Labor_bill_Water_proofing_x0000_"/>
      <sheetName val="Block 02, _x0000_taircace &amp; lift head"/>
      <sheetName val="NPV"/>
      <sheetName val="plumbing-BOQ"/>
      <sheetName val="cost Sft L+M"/>
      <sheetName val="Lists"/>
      <sheetName val="SLAB SCHEDULE"/>
      <sheetName val="RCC Rates"/>
      <sheetName val="집계표"/>
      <sheetName val="ASME B 36.10 M"/>
      <sheetName val="Unit Weight"/>
      <sheetName val="VIWSCo1"/>
      <sheetName val="Block 02, taircace &amp; lift h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A1">
            <v>0</v>
          </cell>
        </row>
      </sheetData>
      <sheetData sheetId="17">
        <row r="1">
          <cell r="A1">
            <v>0</v>
          </cell>
        </row>
      </sheetData>
      <sheetData sheetId="18">
        <row r="1">
          <cell r="A1">
            <v>0</v>
          </cell>
        </row>
      </sheetData>
      <sheetData sheetId="19">
        <row r="1">
          <cell r="A1">
            <v>0</v>
          </cell>
        </row>
      </sheetData>
      <sheetData sheetId="20">
        <row r="1">
          <cell r="A1">
            <v>0</v>
          </cell>
        </row>
      </sheetData>
      <sheetData sheetId="21">
        <row r="1">
          <cell r="A1">
            <v>0</v>
          </cell>
        </row>
      </sheetData>
      <sheetData sheetId="22">
        <row r="1">
          <cell r="A1">
            <v>0</v>
          </cell>
        </row>
      </sheetData>
      <sheetData sheetId="23">
        <row r="1">
          <cell r="A1">
            <v>0</v>
          </cell>
        </row>
      </sheetData>
      <sheetData sheetId="24">
        <row r="1">
          <cell r="A1">
            <v>0</v>
          </cell>
        </row>
      </sheetData>
      <sheetData sheetId="25">
        <row r="1">
          <cell r="A1">
            <v>0</v>
          </cell>
        </row>
      </sheetData>
      <sheetData sheetId="26">
        <row r="1">
          <cell r="A1">
            <v>0</v>
          </cell>
        </row>
      </sheetData>
      <sheetData sheetId="27">
        <row r="1">
          <cell r="A1">
            <v>0</v>
          </cell>
        </row>
      </sheetData>
      <sheetData sheetId="28">
        <row r="1">
          <cell r="A1">
            <v>0</v>
          </cell>
        </row>
      </sheetData>
      <sheetData sheetId="29">
        <row r="1">
          <cell r="A1">
            <v>0</v>
          </cell>
        </row>
      </sheetData>
      <sheetData sheetId="30">
        <row r="1">
          <cell r="A1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>
            <v>0</v>
          </cell>
        </row>
      </sheetData>
      <sheetData sheetId="86">
        <row r="1">
          <cell r="A1">
            <v>0</v>
          </cell>
        </row>
      </sheetData>
      <sheetData sheetId="87">
        <row r="1">
          <cell r="A1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1">
          <cell r="A1">
            <v>0</v>
          </cell>
        </row>
      </sheetData>
      <sheetData sheetId="106">
        <row r="1">
          <cell r="A1">
            <v>0</v>
          </cell>
        </row>
      </sheetData>
      <sheetData sheetId="107">
        <row r="1">
          <cell r="A1">
            <v>0</v>
          </cell>
        </row>
      </sheetData>
      <sheetData sheetId="108">
        <row r="1">
          <cell r="A1">
            <v>0</v>
          </cell>
        </row>
      </sheetData>
      <sheetData sheetId="109">
        <row r="1">
          <cell r="A1">
            <v>0</v>
          </cell>
        </row>
      </sheetData>
      <sheetData sheetId="110">
        <row r="1">
          <cell r="A1">
            <v>0</v>
          </cell>
        </row>
      </sheetData>
      <sheetData sheetId="111">
        <row r="1">
          <cell r="A1">
            <v>0</v>
          </cell>
        </row>
      </sheetData>
      <sheetData sheetId="112">
        <row r="1">
          <cell r="A1">
            <v>0</v>
          </cell>
        </row>
      </sheetData>
      <sheetData sheetId="113">
        <row r="1">
          <cell r="A1">
            <v>0</v>
          </cell>
        </row>
      </sheetData>
      <sheetData sheetId="114">
        <row r="1">
          <cell r="A1">
            <v>0</v>
          </cell>
        </row>
      </sheetData>
      <sheetData sheetId="115">
        <row r="1">
          <cell r="A1">
            <v>0</v>
          </cell>
        </row>
      </sheetData>
      <sheetData sheetId="116">
        <row r="1">
          <cell r="A1">
            <v>0</v>
          </cell>
        </row>
      </sheetData>
      <sheetData sheetId="117">
        <row r="1">
          <cell r="A1">
            <v>0</v>
          </cell>
        </row>
      </sheetData>
      <sheetData sheetId="118">
        <row r="1">
          <cell r="A1">
            <v>0</v>
          </cell>
        </row>
      </sheetData>
      <sheetData sheetId="119">
        <row r="1">
          <cell r="A1">
            <v>0</v>
          </cell>
        </row>
      </sheetData>
      <sheetData sheetId="120">
        <row r="1">
          <cell r="A1">
            <v>0</v>
          </cell>
        </row>
      </sheetData>
      <sheetData sheetId="121">
        <row r="1">
          <cell r="A1">
            <v>0</v>
          </cell>
        </row>
      </sheetData>
      <sheetData sheetId="122">
        <row r="1">
          <cell r="A1">
            <v>0</v>
          </cell>
        </row>
      </sheetData>
      <sheetData sheetId="123">
        <row r="1">
          <cell r="A1">
            <v>0</v>
          </cell>
        </row>
      </sheetData>
      <sheetData sheetId="124">
        <row r="1">
          <cell r="A1">
            <v>0</v>
          </cell>
        </row>
      </sheetData>
      <sheetData sheetId="125">
        <row r="1">
          <cell r="A1">
            <v>0</v>
          </cell>
        </row>
      </sheetData>
      <sheetData sheetId="126">
        <row r="1">
          <cell r="A1">
            <v>0</v>
          </cell>
        </row>
      </sheetData>
      <sheetData sheetId="127">
        <row r="1">
          <cell r="A1">
            <v>0</v>
          </cell>
        </row>
      </sheetData>
      <sheetData sheetId="128">
        <row r="1">
          <cell r="A1">
            <v>0</v>
          </cell>
        </row>
      </sheetData>
      <sheetData sheetId="129">
        <row r="1">
          <cell r="A1">
            <v>0</v>
          </cell>
        </row>
      </sheetData>
      <sheetData sheetId="130">
        <row r="1">
          <cell r="A1">
            <v>0</v>
          </cell>
        </row>
      </sheetData>
      <sheetData sheetId="131">
        <row r="1">
          <cell r="A1">
            <v>0</v>
          </cell>
        </row>
      </sheetData>
      <sheetData sheetId="132">
        <row r="1">
          <cell r="A1">
            <v>0</v>
          </cell>
        </row>
      </sheetData>
      <sheetData sheetId="133">
        <row r="1">
          <cell r="A1">
            <v>0</v>
          </cell>
        </row>
      </sheetData>
      <sheetData sheetId="134">
        <row r="1">
          <cell r="A1">
            <v>0</v>
          </cell>
        </row>
      </sheetData>
      <sheetData sheetId="135">
        <row r="1">
          <cell r="A1">
            <v>0</v>
          </cell>
        </row>
      </sheetData>
      <sheetData sheetId="136">
        <row r="1">
          <cell r="A1">
            <v>0</v>
          </cell>
        </row>
      </sheetData>
      <sheetData sheetId="137">
        <row r="1">
          <cell r="A1">
            <v>0</v>
          </cell>
        </row>
      </sheetData>
      <sheetData sheetId="138">
        <row r="1">
          <cell r="A1">
            <v>0</v>
          </cell>
        </row>
      </sheetData>
      <sheetData sheetId="139">
        <row r="1">
          <cell r="A1">
            <v>0</v>
          </cell>
        </row>
      </sheetData>
      <sheetData sheetId="140">
        <row r="1">
          <cell r="A1">
            <v>0</v>
          </cell>
        </row>
      </sheetData>
      <sheetData sheetId="141">
        <row r="1">
          <cell r="A1">
            <v>0</v>
          </cell>
        </row>
      </sheetData>
      <sheetData sheetId="142">
        <row r="1">
          <cell r="A1">
            <v>0</v>
          </cell>
        </row>
      </sheetData>
      <sheetData sheetId="143">
        <row r="1">
          <cell r="A1">
            <v>0</v>
          </cell>
        </row>
      </sheetData>
      <sheetData sheetId="144">
        <row r="1">
          <cell r="A1">
            <v>0</v>
          </cell>
        </row>
      </sheetData>
      <sheetData sheetId="145">
        <row r="1">
          <cell r="A1">
            <v>0</v>
          </cell>
        </row>
      </sheetData>
      <sheetData sheetId="146">
        <row r="1">
          <cell r="A1">
            <v>0</v>
          </cell>
        </row>
      </sheetData>
      <sheetData sheetId="147">
        <row r="1">
          <cell r="A1">
            <v>0</v>
          </cell>
        </row>
      </sheetData>
      <sheetData sheetId="148">
        <row r="1">
          <cell r="A1">
            <v>0</v>
          </cell>
        </row>
      </sheetData>
      <sheetData sheetId="149">
        <row r="1">
          <cell r="A1">
            <v>0</v>
          </cell>
        </row>
      </sheetData>
      <sheetData sheetId="150">
        <row r="1">
          <cell r="A1">
            <v>0</v>
          </cell>
        </row>
      </sheetData>
      <sheetData sheetId="151">
        <row r="1">
          <cell r="A1">
            <v>0</v>
          </cell>
        </row>
      </sheetData>
      <sheetData sheetId="152">
        <row r="1">
          <cell r="A1">
            <v>0</v>
          </cell>
        </row>
      </sheetData>
      <sheetData sheetId="153">
        <row r="1">
          <cell r="A1">
            <v>0</v>
          </cell>
        </row>
      </sheetData>
      <sheetData sheetId="154">
        <row r="1">
          <cell r="A1">
            <v>0</v>
          </cell>
        </row>
      </sheetData>
      <sheetData sheetId="155">
        <row r="1">
          <cell r="A1">
            <v>0</v>
          </cell>
        </row>
      </sheetData>
      <sheetData sheetId="156">
        <row r="1">
          <cell r="A1">
            <v>0</v>
          </cell>
        </row>
      </sheetData>
      <sheetData sheetId="157">
        <row r="1">
          <cell r="A1">
            <v>0</v>
          </cell>
        </row>
      </sheetData>
      <sheetData sheetId="158">
        <row r="1">
          <cell r="A1">
            <v>0</v>
          </cell>
        </row>
      </sheetData>
      <sheetData sheetId="159">
        <row r="1">
          <cell r="A1">
            <v>0</v>
          </cell>
        </row>
      </sheetData>
      <sheetData sheetId="160">
        <row r="1">
          <cell r="A1">
            <v>0</v>
          </cell>
        </row>
      </sheetData>
      <sheetData sheetId="161">
        <row r="1">
          <cell r="A1">
            <v>0</v>
          </cell>
        </row>
      </sheetData>
      <sheetData sheetId="162">
        <row r="1">
          <cell r="A1">
            <v>0</v>
          </cell>
        </row>
      </sheetData>
      <sheetData sheetId="163">
        <row r="1">
          <cell r="A1">
            <v>0</v>
          </cell>
        </row>
      </sheetData>
      <sheetData sheetId="164">
        <row r="1">
          <cell r="A1">
            <v>0</v>
          </cell>
        </row>
      </sheetData>
      <sheetData sheetId="165">
        <row r="1">
          <cell r="A1">
            <v>0</v>
          </cell>
        </row>
      </sheetData>
      <sheetData sheetId="166">
        <row r="1">
          <cell r="A1">
            <v>0</v>
          </cell>
        </row>
      </sheetData>
      <sheetData sheetId="167">
        <row r="1">
          <cell r="A1">
            <v>0</v>
          </cell>
        </row>
      </sheetData>
      <sheetData sheetId="168">
        <row r="1">
          <cell r="A1">
            <v>0</v>
          </cell>
        </row>
      </sheetData>
      <sheetData sheetId="169">
        <row r="1">
          <cell r="A1">
            <v>0</v>
          </cell>
        </row>
      </sheetData>
      <sheetData sheetId="170">
        <row r="1">
          <cell r="A1">
            <v>0</v>
          </cell>
        </row>
      </sheetData>
      <sheetData sheetId="171">
        <row r="1">
          <cell r="A1">
            <v>0</v>
          </cell>
        </row>
      </sheetData>
      <sheetData sheetId="172">
        <row r="1">
          <cell r="A1">
            <v>0</v>
          </cell>
        </row>
      </sheetData>
      <sheetData sheetId="173">
        <row r="1">
          <cell r="A1">
            <v>0</v>
          </cell>
        </row>
      </sheetData>
      <sheetData sheetId="174">
        <row r="1">
          <cell r="A1">
            <v>0</v>
          </cell>
        </row>
      </sheetData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>
        <row r="1">
          <cell r="A1">
            <v>0</v>
          </cell>
        </row>
      </sheetData>
      <sheetData sheetId="179">
        <row r="1">
          <cell r="A1">
            <v>0</v>
          </cell>
        </row>
      </sheetData>
      <sheetData sheetId="180">
        <row r="1">
          <cell r="A1">
            <v>0</v>
          </cell>
        </row>
      </sheetData>
      <sheetData sheetId="181">
        <row r="1">
          <cell r="A1">
            <v>0</v>
          </cell>
        </row>
      </sheetData>
      <sheetData sheetId="182">
        <row r="1">
          <cell r="A1">
            <v>0</v>
          </cell>
        </row>
      </sheetData>
      <sheetData sheetId="183">
        <row r="1">
          <cell r="A1">
            <v>0</v>
          </cell>
        </row>
      </sheetData>
      <sheetData sheetId="184">
        <row r="1">
          <cell r="A1">
            <v>0</v>
          </cell>
        </row>
      </sheetData>
      <sheetData sheetId="185">
        <row r="1">
          <cell r="A1">
            <v>0</v>
          </cell>
        </row>
      </sheetData>
      <sheetData sheetId="186">
        <row r="1">
          <cell r="A1">
            <v>0</v>
          </cell>
        </row>
      </sheetData>
      <sheetData sheetId="187">
        <row r="1">
          <cell r="A1">
            <v>0</v>
          </cell>
        </row>
      </sheetData>
      <sheetData sheetId="188">
        <row r="1">
          <cell r="A1">
            <v>0</v>
          </cell>
        </row>
      </sheetData>
      <sheetData sheetId="189">
        <row r="1">
          <cell r="A1">
            <v>0</v>
          </cell>
        </row>
      </sheetData>
      <sheetData sheetId="190">
        <row r="1">
          <cell r="A1">
            <v>0</v>
          </cell>
        </row>
      </sheetData>
      <sheetData sheetId="191">
        <row r="1">
          <cell r="A1">
            <v>0</v>
          </cell>
        </row>
      </sheetData>
      <sheetData sheetId="192">
        <row r="1">
          <cell r="A1">
            <v>0</v>
          </cell>
        </row>
      </sheetData>
      <sheetData sheetId="193">
        <row r="1">
          <cell r="A1">
            <v>0</v>
          </cell>
        </row>
      </sheetData>
      <sheetData sheetId="194">
        <row r="1">
          <cell r="A1">
            <v>0</v>
          </cell>
        </row>
      </sheetData>
      <sheetData sheetId="195">
        <row r="1">
          <cell r="A1">
            <v>0</v>
          </cell>
        </row>
      </sheetData>
      <sheetData sheetId="196">
        <row r="1">
          <cell r="A1">
            <v>0</v>
          </cell>
        </row>
      </sheetData>
      <sheetData sheetId="197">
        <row r="1">
          <cell r="A1">
            <v>0</v>
          </cell>
        </row>
      </sheetData>
      <sheetData sheetId="198">
        <row r="1">
          <cell r="A1">
            <v>0</v>
          </cell>
        </row>
      </sheetData>
      <sheetData sheetId="199">
        <row r="1">
          <cell r="A1">
            <v>0</v>
          </cell>
        </row>
      </sheetData>
      <sheetData sheetId="200">
        <row r="1">
          <cell r="A1">
            <v>0</v>
          </cell>
        </row>
      </sheetData>
      <sheetData sheetId="201">
        <row r="1">
          <cell r="A1">
            <v>0</v>
          </cell>
        </row>
      </sheetData>
      <sheetData sheetId="202">
        <row r="1">
          <cell r="A1">
            <v>0</v>
          </cell>
        </row>
      </sheetData>
      <sheetData sheetId="203">
        <row r="1">
          <cell r="A1">
            <v>0</v>
          </cell>
        </row>
      </sheetData>
      <sheetData sheetId="204">
        <row r="1">
          <cell r="A1">
            <v>0</v>
          </cell>
        </row>
      </sheetData>
      <sheetData sheetId="205">
        <row r="1">
          <cell r="A1">
            <v>0</v>
          </cell>
        </row>
      </sheetData>
      <sheetData sheetId="206">
        <row r="1">
          <cell r="A1">
            <v>0</v>
          </cell>
        </row>
      </sheetData>
      <sheetData sheetId="207">
        <row r="1">
          <cell r="A1">
            <v>0</v>
          </cell>
        </row>
      </sheetData>
      <sheetData sheetId="208">
        <row r="1">
          <cell r="A1">
            <v>0</v>
          </cell>
        </row>
      </sheetData>
      <sheetData sheetId="209">
        <row r="1">
          <cell r="A1">
            <v>0</v>
          </cell>
        </row>
      </sheetData>
      <sheetData sheetId="210">
        <row r="1">
          <cell r="A1">
            <v>0</v>
          </cell>
        </row>
      </sheetData>
      <sheetData sheetId="211">
        <row r="1">
          <cell r="A1">
            <v>0</v>
          </cell>
        </row>
      </sheetData>
      <sheetData sheetId="212">
        <row r="1">
          <cell r="A1">
            <v>0</v>
          </cell>
        </row>
      </sheetData>
      <sheetData sheetId="213">
        <row r="1">
          <cell r="A1">
            <v>0</v>
          </cell>
        </row>
      </sheetData>
      <sheetData sheetId="214">
        <row r="1">
          <cell r="A1">
            <v>0</v>
          </cell>
        </row>
      </sheetData>
      <sheetData sheetId="215">
        <row r="1">
          <cell r="A1">
            <v>0</v>
          </cell>
        </row>
      </sheetData>
      <sheetData sheetId="216">
        <row r="1">
          <cell r="A1">
            <v>0</v>
          </cell>
        </row>
      </sheetData>
      <sheetData sheetId="217">
        <row r="1">
          <cell r="A1">
            <v>0</v>
          </cell>
        </row>
      </sheetData>
      <sheetData sheetId="218">
        <row r="1">
          <cell r="A1">
            <v>0</v>
          </cell>
        </row>
      </sheetData>
      <sheetData sheetId="219">
        <row r="1">
          <cell r="A1">
            <v>0</v>
          </cell>
        </row>
      </sheetData>
      <sheetData sheetId="220">
        <row r="1">
          <cell r="A1">
            <v>0</v>
          </cell>
        </row>
      </sheetData>
      <sheetData sheetId="221">
        <row r="1">
          <cell r="A1">
            <v>0</v>
          </cell>
        </row>
      </sheetData>
      <sheetData sheetId="222">
        <row r="1">
          <cell r="A1">
            <v>0</v>
          </cell>
        </row>
      </sheetData>
      <sheetData sheetId="223">
        <row r="1">
          <cell r="A1">
            <v>0</v>
          </cell>
        </row>
      </sheetData>
      <sheetData sheetId="224">
        <row r="1">
          <cell r="A1">
            <v>0</v>
          </cell>
        </row>
      </sheetData>
      <sheetData sheetId="225">
        <row r="1">
          <cell r="A1">
            <v>0</v>
          </cell>
        </row>
      </sheetData>
      <sheetData sheetId="226">
        <row r="1">
          <cell r="A1">
            <v>0</v>
          </cell>
        </row>
      </sheetData>
      <sheetData sheetId="227">
        <row r="1">
          <cell r="A1">
            <v>0</v>
          </cell>
        </row>
      </sheetData>
      <sheetData sheetId="228">
        <row r="1">
          <cell r="A1">
            <v>0</v>
          </cell>
        </row>
      </sheetData>
      <sheetData sheetId="229">
        <row r="1">
          <cell r="A1">
            <v>0</v>
          </cell>
        </row>
      </sheetData>
      <sheetData sheetId="230">
        <row r="1">
          <cell r="A1">
            <v>0</v>
          </cell>
        </row>
      </sheetData>
      <sheetData sheetId="231">
        <row r="1">
          <cell r="A1">
            <v>0</v>
          </cell>
        </row>
      </sheetData>
      <sheetData sheetId="232">
        <row r="1">
          <cell r="A1">
            <v>0</v>
          </cell>
        </row>
      </sheetData>
      <sheetData sheetId="233">
        <row r="1">
          <cell r="A1">
            <v>0</v>
          </cell>
        </row>
      </sheetData>
      <sheetData sheetId="234">
        <row r="1">
          <cell r="A1">
            <v>0</v>
          </cell>
        </row>
      </sheetData>
      <sheetData sheetId="235">
        <row r="1">
          <cell r="A1">
            <v>0</v>
          </cell>
        </row>
      </sheetData>
      <sheetData sheetId="236">
        <row r="1">
          <cell r="A1">
            <v>0</v>
          </cell>
        </row>
      </sheetData>
      <sheetData sheetId="237">
        <row r="1">
          <cell r="A1">
            <v>0</v>
          </cell>
        </row>
      </sheetData>
      <sheetData sheetId="238">
        <row r="1">
          <cell r="A1">
            <v>0</v>
          </cell>
        </row>
      </sheetData>
      <sheetData sheetId="239">
        <row r="1">
          <cell r="A1">
            <v>0</v>
          </cell>
        </row>
      </sheetData>
      <sheetData sheetId="240">
        <row r="1">
          <cell r="A1">
            <v>0</v>
          </cell>
        </row>
      </sheetData>
      <sheetData sheetId="241">
        <row r="1">
          <cell r="A1">
            <v>0</v>
          </cell>
        </row>
      </sheetData>
      <sheetData sheetId="242">
        <row r="1">
          <cell r="A1">
            <v>0</v>
          </cell>
        </row>
      </sheetData>
      <sheetData sheetId="243">
        <row r="1">
          <cell r="A1">
            <v>0</v>
          </cell>
        </row>
      </sheetData>
      <sheetData sheetId="244">
        <row r="1">
          <cell r="A1">
            <v>0</v>
          </cell>
        </row>
      </sheetData>
      <sheetData sheetId="245">
        <row r="1">
          <cell r="A1">
            <v>0</v>
          </cell>
        </row>
      </sheetData>
      <sheetData sheetId="246">
        <row r="1">
          <cell r="A1">
            <v>0</v>
          </cell>
        </row>
      </sheetData>
      <sheetData sheetId="247">
        <row r="1">
          <cell r="A1">
            <v>0</v>
          </cell>
        </row>
      </sheetData>
      <sheetData sheetId="248">
        <row r="1">
          <cell r="A1">
            <v>0</v>
          </cell>
        </row>
      </sheetData>
      <sheetData sheetId="249">
        <row r="1">
          <cell r="A1">
            <v>0</v>
          </cell>
        </row>
      </sheetData>
      <sheetData sheetId="250">
        <row r="1">
          <cell r="A1">
            <v>0</v>
          </cell>
        </row>
      </sheetData>
      <sheetData sheetId="251">
        <row r="1">
          <cell r="A1">
            <v>0</v>
          </cell>
        </row>
      </sheetData>
      <sheetData sheetId="252">
        <row r="1">
          <cell r="A1">
            <v>0</v>
          </cell>
        </row>
      </sheetData>
      <sheetData sheetId="253">
        <row r="1">
          <cell r="A1">
            <v>0</v>
          </cell>
        </row>
      </sheetData>
      <sheetData sheetId="254">
        <row r="1">
          <cell r="A1">
            <v>0</v>
          </cell>
        </row>
      </sheetData>
      <sheetData sheetId="255">
        <row r="1">
          <cell r="A1">
            <v>0</v>
          </cell>
        </row>
      </sheetData>
      <sheetData sheetId="256">
        <row r="1">
          <cell r="A1">
            <v>0</v>
          </cell>
        </row>
      </sheetData>
      <sheetData sheetId="257">
        <row r="1">
          <cell r="A1">
            <v>0</v>
          </cell>
        </row>
      </sheetData>
      <sheetData sheetId="258">
        <row r="1">
          <cell r="A1">
            <v>0</v>
          </cell>
        </row>
      </sheetData>
      <sheetData sheetId="259">
        <row r="1">
          <cell r="A1">
            <v>0</v>
          </cell>
        </row>
      </sheetData>
      <sheetData sheetId="260">
        <row r="1">
          <cell r="A1">
            <v>0</v>
          </cell>
        </row>
      </sheetData>
      <sheetData sheetId="261">
        <row r="1">
          <cell r="A1">
            <v>0</v>
          </cell>
        </row>
      </sheetData>
      <sheetData sheetId="262">
        <row r="1">
          <cell r="A1">
            <v>0</v>
          </cell>
        </row>
      </sheetData>
      <sheetData sheetId="263">
        <row r="1">
          <cell r="A1">
            <v>0</v>
          </cell>
        </row>
      </sheetData>
      <sheetData sheetId="264">
        <row r="1">
          <cell r="A1">
            <v>0</v>
          </cell>
        </row>
      </sheetData>
      <sheetData sheetId="265">
        <row r="1">
          <cell r="A1">
            <v>0</v>
          </cell>
        </row>
      </sheetData>
      <sheetData sheetId="266">
        <row r="1">
          <cell r="A1">
            <v>0</v>
          </cell>
        </row>
      </sheetData>
      <sheetData sheetId="267">
        <row r="1">
          <cell r="A1">
            <v>0</v>
          </cell>
        </row>
      </sheetData>
      <sheetData sheetId="268">
        <row r="1">
          <cell r="A1">
            <v>0</v>
          </cell>
        </row>
      </sheetData>
      <sheetData sheetId="269">
        <row r="1">
          <cell r="A1">
            <v>0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>
            <v>0</v>
          </cell>
        </row>
      </sheetData>
      <sheetData sheetId="281">
        <row r="1">
          <cell r="A1">
            <v>0</v>
          </cell>
        </row>
      </sheetData>
      <sheetData sheetId="282">
        <row r="1">
          <cell r="A1">
            <v>0</v>
          </cell>
        </row>
      </sheetData>
      <sheetData sheetId="283">
        <row r="1">
          <cell r="A1">
            <v>0</v>
          </cell>
        </row>
      </sheetData>
      <sheetData sheetId="284">
        <row r="1">
          <cell r="A1">
            <v>0</v>
          </cell>
        </row>
      </sheetData>
      <sheetData sheetId="285">
        <row r="1">
          <cell r="A1">
            <v>0</v>
          </cell>
        </row>
      </sheetData>
      <sheetData sheetId="286">
        <row r="1">
          <cell r="A1">
            <v>0</v>
          </cell>
        </row>
      </sheetData>
      <sheetData sheetId="287">
        <row r="1">
          <cell r="A1">
            <v>0</v>
          </cell>
        </row>
      </sheetData>
      <sheetData sheetId="288">
        <row r="1">
          <cell r="A1">
            <v>0</v>
          </cell>
        </row>
      </sheetData>
      <sheetData sheetId="289">
        <row r="1">
          <cell r="A1">
            <v>0</v>
          </cell>
        </row>
      </sheetData>
      <sheetData sheetId="290">
        <row r="1">
          <cell r="A1">
            <v>0</v>
          </cell>
        </row>
      </sheetData>
      <sheetData sheetId="291">
        <row r="1">
          <cell r="A1">
            <v>0</v>
          </cell>
        </row>
      </sheetData>
      <sheetData sheetId="292">
        <row r="1">
          <cell r="A1">
            <v>0</v>
          </cell>
        </row>
      </sheetData>
      <sheetData sheetId="293">
        <row r="1">
          <cell r="A1">
            <v>0</v>
          </cell>
        </row>
      </sheetData>
      <sheetData sheetId="294">
        <row r="1">
          <cell r="A1">
            <v>0</v>
          </cell>
        </row>
      </sheetData>
      <sheetData sheetId="295">
        <row r="1">
          <cell r="A1">
            <v>0</v>
          </cell>
        </row>
      </sheetData>
      <sheetData sheetId="296">
        <row r="1">
          <cell r="A1">
            <v>0</v>
          </cell>
        </row>
      </sheetData>
      <sheetData sheetId="297">
        <row r="1">
          <cell r="A1">
            <v>0</v>
          </cell>
        </row>
      </sheetData>
      <sheetData sheetId="298">
        <row r="1">
          <cell r="A1">
            <v>0</v>
          </cell>
        </row>
      </sheetData>
      <sheetData sheetId="299">
        <row r="1">
          <cell r="A1">
            <v>0</v>
          </cell>
        </row>
      </sheetData>
      <sheetData sheetId="300">
        <row r="1">
          <cell r="A1">
            <v>0</v>
          </cell>
        </row>
      </sheetData>
      <sheetData sheetId="301">
        <row r="1">
          <cell r="A1">
            <v>0</v>
          </cell>
        </row>
      </sheetData>
      <sheetData sheetId="302">
        <row r="1">
          <cell r="A1">
            <v>0</v>
          </cell>
        </row>
      </sheetData>
      <sheetData sheetId="303">
        <row r="1">
          <cell r="A1">
            <v>0</v>
          </cell>
        </row>
      </sheetData>
      <sheetData sheetId="304">
        <row r="1">
          <cell r="A1">
            <v>0</v>
          </cell>
        </row>
      </sheetData>
      <sheetData sheetId="305">
        <row r="1">
          <cell r="A1">
            <v>0</v>
          </cell>
        </row>
      </sheetData>
      <sheetData sheetId="306">
        <row r="1">
          <cell r="A1">
            <v>0</v>
          </cell>
        </row>
      </sheetData>
      <sheetData sheetId="307">
        <row r="1">
          <cell r="A1">
            <v>0</v>
          </cell>
        </row>
      </sheetData>
      <sheetData sheetId="308">
        <row r="1">
          <cell r="A1">
            <v>0</v>
          </cell>
        </row>
      </sheetData>
      <sheetData sheetId="309">
        <row r="1">
          <cell r="A1">
            <v>0</v>
          </cell>
        </row>
      </sheetData>
      <sheetData sheetId="310">
        <row r="1">
          <cell r="A1">
            <v>0</v>
          </cell>
        </row>
      </sheetData>
      <sheetData sheetId="311">
        <row r="1">
          <cell r="A1">
            <v>0</v>
          </cell>
        </row>
      </sheetData>
      <sheetData sheetId="312">
        <row r="1">
          <cell r="A1">
            <v>0</v>
          </cell>
        </row>
      </sheetData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">
          <cell r="A1">
            <v>0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>
        <row r="1">
          <cell r="A1">
            <v>0</v>
          </cell>
        </row>
      </sheetData>
      <sheetData sheetId="408">
        <row r="1">
          <cell r="A1">
            <v>0</v>
          </cell>
        </row>
      </sheetData>
      <sheetData sheetId="409">
        <row r="1">
          <cell r="A1">
            <v>0</v>
          </cell>
        </row>
      </sheetData>
      <sheetData sheetId="410">
        <row r="1">
          <cell r="A1">
            <v>0</v>
          </cell>
        </row>
      </sheetData>
      <sheetData sheetId="411">
        <row r="1">
          <cell r="A1">
            <v>0</v>
          </cell>
        </row>
      </sheetData>
      <sheetData sheetId="412">
        <row r="1">
          <cell r="A1">
            <v>0</v>
          </cell>
        </row>
      </sheetData>
      <sheetData sheetId="413">
        <row r="1">
          <cell r="A1">
            <v>0</v>
          </cell>
        </row>
      </sheetData>
      <sheetData sheetId="414">
        <row r="1">
          <cell r="A1">
            <v>0</v>
          </cell>
        </row>
      </sheetData>
      <sheetData sheetId="415">
        <row r="1">
          <cell r="A1">
            <v>0</v>
          </cell>
        </row>
      </sheetData>
      <sheetData sheetId="416">
        <row r="1">
          <cell r="A1">
            <v>0</v>
          </cell>
        </row>
      </sheetData>
      <sheetData sheetId="417">
        <row r="1">
          <cell r="A1">
            <v>0</v>
          </cell>
        </row>
      </sheetData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>
        <row r="1">
          <cell r="A1">
            <v>0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1">
          <cell r="A1">
            <v>0</v>
          </cell>
        </row>
      </sheetData>
      <sheetData sheetId="456">
        <row r="1">
          <cell r="A1">
            <v>0</v>
          </cell>
        </row>
      </sheetData>
      <sheetData sheetId="457">
        <row r="1">
          <cell r="A1">
            <v>0</v>
          </cell>
        </row>
      </sheetData>
      <sheetData sheetId="458">
        <row r="1">
          <cell r="A1">
            <v>0</v>
          </cell>
        </row>
      </sheetData>
      <sheetData sheetId="459">
        <row r="1">
          <cell r="A1">
            <v>0</v>
          </cell>
        </row>
      </sheetData>
      <sheetData sheetId="460">
        <row r="1">
          <cell r="A1">
            <v>0</v>
          </cell>
        </row>
      </sheetData>
      <sheetData sheetId="461">
        <row r="1">
          <cell r="A1">
            <v>0</v>
          </cell>
        </row>
      </sheetData>
      <sheetData sheetId="462">
        <row r="1">
          <cell r="A1">
            <v>0</v>
          </cell>
        </row>
      </sheetData>
      <sheetData sheetId="463">
        <row r="1">
          <cell r="A1">
            <v>0</v>
          </cell>
        </row>
      </sheetData>
      <sheetData sheetId="464">
        <row r="1">
          <cell r="A1">
            <v>0</v>
          </cell>
        </row>
      </sheetData>
      <sheetData sheetId="465">
        <row r="1">
          <cell r="A1">
            <v>0</v>
          </cell>
        </row>
      </sheetData>
      <sheetData sheetId="466">
        <row r="1">
          <cell r="A1">
            <v>0</v>
          </cell>
        </row>
      </sheetData>
      <sheetData sheetId="467">
        <row r="1">
          <cell r="A1">
            <v>0</v>
          </cell>
        </row>
      </sheetData>
      <sheetData sheetId="468">
        <row r="1">
          <cell r="A1">
            <v>0</v>
          </cell>
        </row>
      </sheetData>
      <sheetData sheetId="469">
        <row r="1">
          <cell r="A1">
            <v>0</v>
          </cell>
        </row>
      </sheetData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>
        <row r="1">
          <cell r="A1">
            <v>0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>
        <row r="1">
          <cell r="A1">
            <v>0</v>
          </cell>
        </row>
      </sheetData>
      <sheetData sheetId="486">
        <row r="1">
          <cell r="A1">
            <v>0</v>
          </cell>
        </row>
      </sheetData>
      <sheetData sheetId="487">
        <row r="1">
          <cell r="A1">
            <v>0</v>
          </cell>
        </row>
      </sheetData>
      <sheetData sheetId="488">
        <row r="1">
          <cell r="A1">
            <v>0</v>
          </cell>
        </row>
      </sheetData>
      <sheetData sheetId="489">
        <row r="1">
          <cell r="A1">
            <v>0</v>
          </cell>
        </row>
      </sheetData>
      <sheetData sheetId="490">
        <row r="1">
          <cell r="A1">
            <v>0</v>
          </cell>
        </row>
      </sheetData>
      <sheetData sheetId="491">
        <row r="1">
          <cell r="A1">
            <v>0</v>
          </cell>
        </row>
      </sheetData>
      <sheetData sheetId="492">
        <row r="1">
          <cell r="A1">
            <v>0</v>
          </cell>
        </row>
      </sheetData>
      <sheetData sheetId="493">
        <row r="1">
          <cell r="A1">
            <v>0</v>
          </cell>
        </row>
      </sheetData>
      <sheetData sheetId="494">
        <row r="1">
          <cell r="A1">
            <v>0</v>
          </cell>
        </row>
      </sheetData>
      <sheetData sheetId="495">
        <row r="1">
          <cell r="A1">
            <v>0</v>
          </cell>
        </row>
      </sheetData>
      <sheetData sheetId="496">
        <row r="1">
          <cell r="A1">
            <v>0</v>
          </cell>
        </row>
      </sheetData>
      <sheetData sheetId="497">
        <row r="1">
          <cell r="A1">
            <v>0</v>
          </cell>
        </row>
      </sheetData>
      <sheetData sheetId="498">
        <row r="1">
          <cell r="A1">
            <v>0</v>
          </cell>
        </row>
      </sheetData>
      <sheetData sheetId="499">
        <row r="1">
          <cell r="A1">
            <v>0</v>
          </cell>
        </row>
      </sheetData>
      <sheetData sheetId="500">
        <row r="1">
          <cell r="A1">
            <v>0</v>
          </cell>
        </row>
      </sheetData>
      <sheetData sheetId="501">
        <row r="1">
          <cell r="A1">
            <v>0</v>
          </cell>
        </row>
      </sheetData>
      <sheetData sheetId="502">
        <row r="1">
          <cell r="A1">
            <v>0</v>
          </cell>
        </row>
      </sheetData>
      <sheetData sheetId="503">
        <row r="1">
          <cell r="A1">
            <v>0</v>
          </cell>
        </row>
      </sheetData>
      <sheetData sheetId="504">
        <row r="1">
          <cell r="A1">
            <v>0</v>
          </cell>
        </row>
      </sheetData>
      <sheetData sheetId="505">
        <row r="1">
          <cell r="A1">
            <v>0</v>
          </cell>
        </row>
      </sheetData>
      <sheetData sheetId="506">
        <row r="1">
          <cell r="A1">
            <v>0</v>
          </cell>
        </row>
      </sheetData>
      <sheetData sheetId="507">
        <row r="1">
          <cell r="A1">
            <v>0</v>
          </cell>
        </row>
      </sheetData>
      <sheetData sheetId="508">
        <row r="1">
          <cell r="A1">
            <v>0</v>
          </cell>
        </row>
      </sheetData>
      <sheetData sheetId="509">
        <row r="1">
          <cell r="A1">
            <v>0</v>
          </cell>
        </row>
      </sheetData>
      <sheetData sheetId="510">
        <row r="1">
          <cell r="A1">
            <v>0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1">
          <cell r="A1">
            <v>0</v>
          </cell>
        </row>
      </sheetData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1">
          <cell r="A1">
            <v>0</v>
          </cell>
        </row>
      </sheetData>
      <sheetData sheetId="623">
        <row r="1">
          <cell r="A1">
            <v>0</v>
          </cell>
        </row>
      </sheetData>
      <sheetData sheetId="624">
        <row r="1">
          <cell r="A1">
            <v>0</v>
          </cell>
        </row>
      </sheetData>
      <sheetData sheetId="625">
        <row r="1">
          <cell r="A1">
            <v>0</v>
          </cell>
        </row>
      </sheetData>
      <sheetData sheetId="626">
        <row r="1">
          <cell r="A1">
            <v>0</v>
          </cell>
        </row>
      </sheetData>
      <sheetData sheetId="627">
        <row r="1">
          <cell r="A1">
            <v>0</v>
          </cell>
        </row>
      </sheetData>
      <sheetData sheetId="628">
        <row r="1">
          <cell r="A1">
            <v>0</v>
          </cell>
        </row>
      </sheetData>
      <sheetData sheetId="629">
        <row r="1">
          <cell r="A1">
            <v>0</v>
          </cell>
        </row>
      </sheetData>
      <sheetData sheetId="630">
        <row r="1">
          <cell r="A1">
            <v>0</v>
          </cell>
        </row>
      </sheetData>
      <sheetData sheetId="631">
        <row r="1">
          <cell r="A1">
            <v>0</v>
          </cell>
        </row>
      </sheetData>
      <sheetData sheetId="632">
        <row r="1">
          <cell r="A1">
            <v>0</v>
          </cell>
        </row>
      </sheetData>
      <sheetData sheetId="633">
        <row r="1">
          <cell r="A1">
            <v>0</v>
          </cell>
        </row>
      </sheetData>
      <sheetData sheetId="634">
        <row r="1">
          <cell r="A1">
            <v>0</v>
          </cell>
        </row>
      </sheetData>
      <sheetData sheetId="635">
        <row r="1">
          <cell r="A1">
            <v>0</v>
          </cell>
        </row>
      </sheetData>
      <sheetData sheetId="636">
        <row r="1">
          <cell r="A1">
            <v>0</v>
          </cell>
        </row>
      </sheetData>
      <sheetData sheetId="637">
        <row r="1">
          <cell r="A1">
            <v>0</v>
          </cell>
        </row>
      </sheetData>
      <sheetData sheetId="638">
        <row r="1">
          <cell r="A1">
            <v>0</v>
          </cell>
        </row>
      </sheetData>
      <sheetData sheetId="639">
        <row r="1">
          <cell r="A1">
            <v>0</v>
          </cell>
        </row>
      </sheetData>
      <sheetData sheetId="640">
        <row r="1">
          <cell r="A1">
            <v>0</v>
          </cell>
        </row>
      </sheetData>
      <sheetData sheetId="641">
        <row r="1">
          <cell r="A1">
            <v>0</v>
          </cell>
        </row>
      </sheetData>
      <sheetData sheetId="642">
        <row r="1">
          <cell r="A1">
            <v>0</v>
          </cell>
        </row>
      </sheetData>
      <sheetData sheetId="643">
        <row r="1">
          <cell r="A1">
            <v>0</v>
          </cell>
        </row>
      </sheetData>
      <sheetData sheetId="644">
        <row r="1">
          <cell r="A1">
            <v>0</v>
          </cell>
        </row>
      </sheetData>
      <sheetData sheetId="645">
        <row r="1">
          <cell r="A1">
            <v>0</v>
          </cell>
        </row>
      </sheetData>
      <sheetData sheetId="646">
        <row r="1">
          <cell r="A1">
            <v>0</v>
          </cell>
        </row>
      </sheetData>
      <sheetData sheetId="647">
        <row r="1">
          <cell r="A1">
            <v>0</v>
          </cell>
        </row>
      </sheetData>
      <sheetData sheetId="648">
        <row r="1">
          <cell r="A1">
            <v>0</v>
          </cell>
        </row>
      </sheetData>
      <sheetData sheetId="649">
        <row r="1">
          <cell r="A1">
            <v>0</v>
          </cell>
        </row>
      </sheetData>
      <sheetData sheetId="650">
        <row r="1">
          <cell r="A1">
            <v>0</v>
          </cell>
        </row>
      </sheetData>
      <sheetData sheetId="651">
        <row r="1">
          <cell r="A1">
            <v>0</v>
          </cell>
        </row>
      </sheetData>
      <sheetData sheetId="652">
        <row r="1">
          <cell r="A1">
            <v>0</v>
          </cell>
        </row>
      </sheetData>
      <sheetData sheetId="653">
        <row r="1">
          <cell r="A1">
            <v>0</v>
          </cell>
        </row>
      </sheetData>
      <sheetData sheetId="654">
        <row r="1">
          <cell r="A1">
            <v>0</v>
          </cell>
        </row>
      </sheetData>
      <sheetData sheetId="655">
        <row r="1">
          <cell r="A1">
            <v>0</v>
          </cell>
        </row>
      </sheetData>
      <sheetData sheetId="656">
        <row r="1">
          <cell r="A1">
            <v>0</v>
          </cell>
        </row>
      </sheetData>
      <sheetData sheetId="657">
        <row r="1">
          <cell r="A1">
            <v>0</v>
          </cell>
        </row>
      </sheetData>
      <sheetData sheetId="658">
        <row r="1">
          <cell r="A1">
            <v>0</v>
          </cell>
        </row>
      </sheetData>
      <sheetData sheetId="659">
        <row r="1">
          <cell r="A1">
            <v>0</v>
          </cell>
        </row>
      </sheetData>
      <sheetData sheetId="660">
        <row r="1">
          <cell r="A1">
            <v>0</v>
          </cell>
        </row>
      </sheetData>
      <sheetData sheetId="661">
        <row r="1">
          <cell r="A1">
            <v>0</v>
          </cell>
        </row>
      </sheetData>
      <sheetData sheetId="662">
        <row r="1">
          <cell r="A1">
            <v>0</v>
          </cell>
        </row>
      </sheetData>
      <sheetData sheetId="663">
        <row r="1">
          <cell r="A1">
            <v>0</v>
          </cell>
        </row>
      </sheetData>
      <sheetData sheetId="664">
        <row r="1">
          <cell r="A1">
            <v>0</v>
          </cell>
        </row>
      </sheetData>
      <sheetData sheetId="665">
        <row r="1">
          <cell r="A1">
            <v>0</v>
          </cell>
        </row>
      </sheetData>
      <sheetData sheetId="666">
        <row r="1">
          <cell r="A1">
            <v>0</v>
          </cell>
        </row>
      </sheetData>
      <sheetData sheetId="667">
        <row r="1">
          <cell r="A1">
            <v>0</v>
          </cell>
        </row>
      </sheetData>
      <sheetData sheetId="668">
        <row r="1">
          <cell r="A1">
            <v>0</v>
          </cell>
        </row>
      </sheetData>
      <sheetData sheetId="669">
        <row r="1">
          <cell r="A1">
            <v>0</v>
          </cell>
        </row>
      </sheetData>
      <sheetData sheetId="670">
        <row r="1">
          <cell r="A1">
            <v>0</v>
          </cell>
        </row>
      </sheetData>
      <sheetData sheetId="671">
        <row r="1">
          <cell r="A1">
            <v>0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1">
          <cell r="A1">
            <v>0</v>
          </cell>
        </row>
      </sheetData>
      <sheetData sheetId="683" refreshError="1"/>
      <sheetData sheetId="684" refreshError="1"/>
      <sheetData sheetId="685" refreshError="1"/>
      <sheetData sheetId="686">
        <row r="1">
          <cell r="A1">
            <v>0</v>
          </cell>
        </row>
      </sheetData>
      <sheetData sheetId="687">
        <row r="1">
          <cell r="A1">
            <v>0</v>
          </cell>
        </row>
      </sheetData>
      <sheetData sheetId="688">
        <row r="1">
          <cell r="A1">
            <v>0</v>
          </cell>
        </row>
      </sheetData>
      <sheetData sheetId="689">
        <row r="1">
          <cell r="A1">
            <v>0</v>
          </cell>
        </row>
      </sheetData>
      <sheetData sheetId="690">
        <row r="1">
          <cell r="A1">
            <v>0</v>
          </cell>
        </row>
      </sheetData>
      <sheetData sheetId="691" refreshError="1"/>
      <sheetData sheetId="692" refreshError="1"/>
      <sheetData sheetId="693" refreshError="1"/>
      <sheetData sheetId="694" refreshError="1"/>
      <sheetData sheetId="695">
        <row r="1">
          <cell r="A1">
            <v>0</v>
          </cell>
        </row>
      </sheetData>
      <sheetData sheetId="696">
        <row r="1">
          <cell r="A1">
            <v>0</v>
          </cell>
        </row>
      </sheetData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>
        <row r="1">
          <cell r="A1">
            <v>0</v>
          </cell>
        </row>
      </sheetData>
      <sheetData sheetId="724">
        <row r="1">
          <cell r="A1">
            <v>0</v>
          </cell>
        </row>
      </sheetData>
      <sheetData sheetId="725">
        <row r="1">
          <cell r="A1">
            <v>0</v>
          </cell>
        </row>
      </sheetData>
      <sheetData sheetId="726">
        <row r="1">
          <cell r="A1">
            <v>0</v>
          </cell>
        </row>
      </sheetData>
      <sheetData sheetId="727">
        <row r="1">
          <cell r="A1">
            <v>0</v>
          </cell>
        </row>
      </sheetData>
      <sheetData sheetId="728">
        <row r="1">
          <cell r="A1">
            <v>0</v>
          </cell>
        </row>
      </sheetData>
      <sheetData sheetId="729">
        <row r="1">
          <cell r="A1">
            <v>0</v>
          </cell>
        </row>
      </sheetData>
      <sheetData sheetId="730">
        <row r="1">
          <cell r="A1">
            <v>0</v>
          </cell>
        </row>
      </sheetData>
      <sheetData sheetId="731">
        <row r="1">
          <cell r="A1">
            <v>0</v>
          </cell>
        </row>
      </sheetData>
      <sheetData sheetId="732">
        <row r="1">
          <cell r="A1">
            <v>0</v>
          </cell>
        </row>
      </sheetData>
      <sheetData sheetId="733">
        <row r="1">
          <cell r="A1">
            <v>0</v>
          </cell>
        </row>
      </sheetData>
      <sheetData sheetId="734">
        <row r="1">
          <cell r="A1">
            <v>0</v>
          </cell>
        </row>
      </sheetData>
      <sheetData sheetId="735">
        <row r="1">
          <cell r="A1">
            <v>0</v>
          </cell>
        </row>
      </sheetData>
      <sheetData sheetId="736">
        <row r="1">
          <cell r="A1">
            <v>0</v>
          </cell>
        </row>
      </sheetData>
      <sheetData sheetId="737">
        <row r="1">
          <cell r="A1">
            <v>0</v>
          </cell>
        </row>
      </sheetData>
      <sheetData sheetId="738">
        <row r="1">
          <cell r="A1">
            <v>0</v>
          </cell>
        </row>
      </sheetData>
      <sheetData sheetId="739">
        <row r="1">
          <cell r="A1">
            <v>0</v>
          </cell>
        </row>
      </sheetData>
      <sheetData sheetId="740">
        <row r="1">
          <cell r="A1">
            <v>0</v>
          </cell>
        </row>
      </sheetData>
      <sheetData sheetId="741">
        <row r="1">
          <cell r="A1">
            <v>0</v>
          </cell>
        </row>
      </sheetData>
      <sheetData sheetId="742">
        <row r="1">
          <cell r="A1">
            <v>0</v>
          </cell>
        </row>
      </sheetData>
      <sheetData sheetId="743">
        <row r="1">
          <cell r="A1">
            <v>0</v>
          </cell>
        </row>
      </sheetData>
      <sheetData sheetId="744">
        <row r="1">
          <cell r="A1">
            <v>0</v>
          </cell>
        </row>
      </sheetData>
      <sheetData sheetId="745">
        <row r="1">
          <cell r="A1">
            <v>0</v>
          </cell>
        </row>
      </sheetData>
      <sheetData sheetId="746">
        <row r="1">
          <cell r="A1">
            <v>0</v>
          </cell>
        </row>
      </sheetData>
      <sheetData sheetId="747">
        <row r="1">
          <cell r="A1">
            <v>0</v>
          </cell>
        </row>
      </sheetData>
      <sheetData sheetId="748">
        <row r="1">
          <cell r="A1">
            <v>0</v>
          </cell>
        </row>
      </sheetData>
      <sheetData sheetId="749">
        <row r="1">
          <cell r="A1">
            <v>0</v>
          </cell>
        </row>
      </sheetData>
      <sheetData sheetId="750">
        <row r="1">
          <cell r="A1">
            <v>0</v>
          </cell>
        </row>
      </sheetData>
      <sheetData sheetId="751">
        <row r="1">
          <cell r="A1">
            <v>0</v>
          </cell>
        </row>
      </sheetData>
      <sheetData sheetId="752">
        <row r="1">
          <cell r="A1">
            <v>0</v>
          </cell>
        </row>
      </sheetData>
      <sheetData sheetId="753">
        <row r="1">
          <cell r="A1">
            <v>0</v>
          </cell>
        </row>
      </sheetData>
      <sheetData sheetId="754">
        <row r="1">
          <cell r="A1">
            <v>0</v>
          </cell>
        </row>
      </sheetData>
      <sheetData sheetId="755">
        <row r="1">
          <cell r="A1">
            <v>0</v>
          </cell>
        </row>
      </sheetData>
      <sheetData sheetId="756">
        <row r="1">
          <cell r="A1">
            <v>0</v>
          </cell>
        </row>
      </sheetData>
      <sheetData sheetId="757">
        <row r="1">
          <cell r="A1">
            <v>0</v>
          </cell>
        </row>
      </sheetData>
      <sheetData sheetId="758">
        <row r="1">
          <cell r="A1">
            <v>0</v>
          </cell>
        </row>
      </sheetData>
      <sheetData sheetId="759">
        <row r="1">
          <cell r="A1">
            <v>0</v>
          </cell>
        </row>
      </sheetData>
      <sheetData sheetId="760">
        <row r="1">
          <cell r="A1">
            <v>0</v>
          </cell>
        </row>
      </sheetData>
      <sheetData sheetId="761">
        <row r="1">
          <cell r="A1">
            <v>0</v>
          </cell>
        </row>
      </sheetData>
      <sheetData sheetId="762">
        <row r="1">
          <cell r="A1">
            <v>0</v>
          </cell>
        </row>
      </sheetData>
      <sheetData sheetId="763">
        <row r="1">
          <cell r="A1">
            <v>0</v>
          </cell>
        </row>
      </sheetData>
      <sheetData sheetId="764">
        <row r="1">
          <cell r="A1">
            <v>0</v>
          </cell>
        </row>
      </sheetData>
      <sheetData sheetId="765">
        <row r="1">
          <cell r="A1">
            <v>0</v>
          </cell>
        </row>
      </sheetData>
      <sheetData sheetId="766">
        <row r="1">
          <cell r="A1">
            <v>0</v>
          </cell>
        </row>
      </sheetData>
      <sheetData sheetId="767">
        <row r="1">
          <cell r="A1">
            <v>0</v>
          </cell>
        </row>
      </sheetData>
      <sheetData sheetId="768">
        <row r="1">
          <cell r="A1">
            <v>0</v>
          </cell>
        </row>
      </sheetData>
      <sheetData sheetId="769">
        <row r="1">
          <cell r="A1">
            <v>0</v>
          </cell>
        </row>
      </sheetData>
      <sheetData sheetId="770">
        <row r="1">
          <cell r="A1">
            <v>0</v>
          </cell>
        </row>
      </sheetData>
      <sheetData sheetId="771">
        <row r="1">
          <cell r="A1">
            <v>0</v>
          </cell>
        </row>
      </sheetData>
      <sheetData sheetId="772">
        <row r="1">
          <cell r="A1">
            <v>0</v>
          </cell>
        </row>
      </sheetData>
      <sheetData sheetId="773">
        <row r="1">
          <cell r="A1">
            <v>0</v>
          </cell>
        </row>
      </sheetData>
      <sheetData sheetId="774">
        <row r="1">
          <cell r="A1">
            <v>0</v>
          </cell>
        </row>
      </sheetData>
      <sheetData sheetId="775">
        <row r="1">
          <cell r="A1">
            <v>0</v>
          </cell>
        </row>
      </sheetData>
      <sheetData sheetId="776">
        <row r="1">
          <cell r="A1">
            <v>0</v>
          </cell>
        </row>
      </sheetData>
      <sheetData sheetId="777">
        <row r="1">
          <cell r="A1">
            <v>0</v>
          </cell>
        </row>
      </sheetData>
      <sheetData sheetId="778">
        <row r="1">
          <cell r="A1">
            <v>0</v>
          </cell>
        </row>
      </sheetData>
      <sheetData sheetId="779">
        <row r="1">
          <cell r="A1">
            <v>0</v>
          </cell>
        </row>
      </sheetData>
      <sheetData sheetId="780">
        <row r="1">
          <cell r="A1">
            <v>0</v>
          </cell>
        </row>
      </sheetData>
      <sheetData sheetId="781">
        <row r="1">
          <cell r="A1">
            <v>0</v>
          </cell>
        </row>
      </sheetData>
      <sheetData sheetId="782">
        <row r="1">
          <cell r="A1">
            <v>0</v>
          </cell>
        </row>
      </sheetData>
      <sheetData sheetId="783">
        <row r="1">
          <cell r="A1">
            <v>0</v>
          </cell>
        </row>
      </sheetData>
      <sheetData sheetId="784">
        <row r="1">
          <cell r="A1">
            <v>0</v>
          </cell>
        </row>
      </sheetData>
      <sheetData sheetId="785">
        <row r="1">
          <cell r="A1">
            <v>0</v>
          </cell>
        </row>
      </sheetData>
      <sheetData sheetId="786">
        <row r="1">
          <cell r="A1">
            <v>0</v>
          </cell>
        </row>
      </sheetData>
      <sheetData sheetId="787">
        <row r="1">
          <cell r="A1">
            <v>0</v>
          </cell>
        </row>
      </sheetData>
      <sheetData sheetId="788">
        <row r="1">
          <cell r="A1">
            <v>0</v>
          </cell>
        </row>
      </sheetData>
      <sheetData sheetId="789">
        <row r="1">
          <cell r="A1">
            <v>0</v>
          </cell>
        </row>
      </sheetData>
      <sheetData sheetId="790">
        <row r="1">
          <cell r="A1">
            <v>0</v>
          </cell>
        </row>
      </sheetData>
      <sheetData sheetId="791">
        <row r="1">
          <cell r="A1">
            <v>0</v>
          </cell>
        </row>
      </sheetData>
      <sheetData sheetId="792">
        <row r="1">
          <cell r="A1">
            <v>0</v>
          </cell>
        </row>
      </sheetData>
      <sheetData sheetId="793">
        <row r="1">
          <cell r="A1">
            <v>0</v>
          </cell>
        </row>
      </sheetData>
      <sheetData sheetId="794">
        <row r="1">
          <cell r="A1">
            <v>0</v>
          </cell>
        </row>
      </sheetData>
      <sheetData sheetId="795">
        <row r="1">
          <cell r="A1">
            <v>0</v>
          </cell>
        </row>
      </sheetData>
      <sheetData sheetId="796">
        <row r="1">
          <cell r="A1">
            <v>0</v>
          </cell>
        </row>
      </sheetData>
      <sheetData sheetId="797">
        <row r="1">
          <cell r="A1">
            <v>0</v>
          </cell>
        </row>
      </sheetData>
      <sheetData sheetId="798">
        <row r="1">
          <cell r="A1">
            <v>0</v>
          </cell>
        </row>
      </sheetData>
      <sheetData sheetId="799">
        <row r="1">
          <cell r="A1">
            <v>0</v>
          </cell>
        </row>
      </sheetData>
      <sheetData sheetId="800">
        <row r="1">
          <cell r="A1">
            <v>0</v>
          </cell>
        </row>
      </sheetData>
      <sheetData sheetId="801">
        <row r="1">
          <cell r="A1">
            <v>0</v>
          </cell>
        </row>
      </sheetData>
      <sheetData sheetId="802">
        <row r="1">
          <cell r="A1">
            <v>0</v>
          </cell>
        </row>
      </sheetData>
      <sheetData sheetId="803">
        <row r="1">
          <cell r="A1">
            <v>0</v>
          </cell>
        </row>
      </sheetData>
      <sheetData sheetId="804">
        <row r="1">
          <cell r="A1">
            <v>0</v>
          </cell>
        </row>
      </sheetData>
      <sheetData sheetId="805">
        <row r="1">
          <cell r="A1">
            <v>0</v>
          </cell>
        </row>
      </sheetData>
      <sheetData sheetId="806">
        <row r="1">
          <cell r="A1">
            <v>0</v>
          </cell>
        </row>
      </sheetData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>
        <row r="1">
          <cell r="A1">
            <v>0</v>
          </cell>
        </row>
      </sheetData>
      <sheetData sheetId="814">
        <row r="1">
          <cell r="A1">
            <v>0</v>
          </cell>
        </row>
      </sheetData>
      <sheetData sheetId="815">
        <row r="1">
          <cell r="A1">
            <v>0</v>
          </cell>
        </row>
      </sheetData>
      <sheetData sheetId="816">
        <row r="1">
          <cell r="A1">
            <v>0</v>
          </cell>
        </row>
      </sheetData>
      <sheetData sheetId="817">
        <row r="1">
          <cell r="A1">
            <v>0</v>
          </cell>
        </row>
      </sheetData>
      <sheetData sheetId="818">
        <row r="1">
          <cell r="A1">
            <v>0</v>
          </cell>
        </row>
      </sheetData>
      <sheetData sheetId="819">
        <row r="1">
          <cell r="A1">
            <v>0</v>
          </cell>
        </row>
      </sheetData>
      <sheetData sheetId="820">
        <row r="1">
          <cell r="A1">
            <v>0</v>
          </cell>
        </row>
      </sheetData>
      <sheetData sheetId="821">
        <row r="1">
          <cell r="A1">
            <v>0</v>
          </cell>
        </row>
      </sheetData>
      <sheetData sheetId="822">
        <row r="1">
          <cell r="A1">
            <v>0</v>
          </cell>
        </row>
      </sheetData>
      <sheetData sheetId="823">
        <row r="1">
          <cell r="A1">
            <v>0</v>
          </cell>
        </row>
      </sheetData>
      <sheetData sheetId="824">
        <row r="1">
          <cell r="A1">
            <v>0</v>
          </cell>
        </row>
      </sheetData>
      <sheetData sheetId="825">
        <row r="1">
          <cell r="A1">
            <v>0</v>
          </cell>
        </row>
      </sheetData>
      <sheetData sheetId="826">
        <row r="1">
          <cell r="A1">
            <v>0</v>
          </cell>
        </row>
      </sheetData>
      <sheetData sheetId="827">
        <row r="1">
          <cell r="A1">
            <v>0</v>
          </cell>
        </row>
      </sheetData>
      <sheetData sheetId="828">
        <row r="1">
          <cell r="A1">
            <v>0</v>
          </cell>
        </row>
      </sheetData>
      <sheetData sheetId="829">
        <row r="1">
          <cell r="A1">
            <v>0</v>
          </cell>
        </row>
      </sheetData>
      <sheetData sheetId="830">
        <row r="1">
          <cell r="A1">
            <v>0</v>
          </cell>
        </row>
      </sheetData>
      <sheetData sheetId="831">
        <row r="1">
          <cell r="A1">
            <v>0</v>
          </cell>
        </row>
      </sheetData>
      <sheetData sheetId="832">
        <row r="1">
          <cell r="A1">
            <v>0</v>
          </cell>
        </row>
      </sheetData>
      <sheetData sheetId="833">
        <row r="1">
          <cell r="A1">
            <v>0</v>
          </cell>
        </row>
      </sheetData>
      <sheetData sheetId="834">
        <row r="1">
          <cell r="A1">
            <v>0</v>
          </cell>
        </row>
      </sheetData>
      <sheetData sheetId="835">
        <row r="1">
          <cell r="A1">
            <v>0</v>
          </cell>
        </row>
      </sheetData>
      <sheetData sheetId="836">
        <row r="1">
          <cell r="A1">
            <v>0</v>
          </cell>
        </row>
      </sheetData>
      <sheetData sheetId="837">
        <row r="1">
          <cell r="A1">
            <v>0</v>
          </cell>
        </row>
      </sheetData>
      <sheetData sheetId="838">
        <row r="1">
          <cell r="A1">
            <v>0</v>
          </cell>
        </row>
      </sheetData>
      <sheetData sheetId="839">
        <row r="1">
          <cell r="A1">
            <v>0</v>
          </cell>
        </row>
      </sheetData>
      <sheetData sheetId="840">
        <row r="1">
          <cell r="A1">
            <v>0</v>
          </cell>
        </row>
      </sheetData>
      <sheetData sheetId="841">
        <row r="1">
          <cell r="A1">
            <v>0</v>
          </cell>
        </row>
      </sheetData>
      <sheetData sheetId="842">
        <row r="1">
          <cell r="A1">
            <v>0</v>
          </cell>
        </row>
      </sheetData>
      <sheetData sheetId="843">
        <row r="1">
          <cell r="A1">
            <v>0</v>
          </cell>
        </row>
      </sheetData>
      <sheetData sheetId="844">
        <row r="1">
          <cell r="A1">
            <v>0</v>
          </cell>
        </row>
      </sheetData>
      <sheetData sheetId="845">
        <row r="1">
          <cell r="A1">
            <v>0</v>
          </cell>
        </row>
      </sheetData>
      <sheetData sheetId="846">
        <row r="1">
          <cell r="A1">
            <v>0</v>
          </cell>
        </row>
      </sheetData>
      <sheetData sheetId="847">
        <row r="1">
          <cell r="A1">
            <v>0</v>
          </cell>
        </row>
      </sheetData>
      <sheetData sheetId="848">
        <row r="1">
          <cell r="A1">
            <v>0</v>
          </cell>
        </row>
      </sheetData>
      <sheetData sheetId="849">
        <row r="1">
          <cell r="A1">
            <v>0</v>
          </cell>
        </row>
      </sheetData>
      <sheetData sheetId="850">
        <row r="1">
          <cell r="A1">
            <v>0</v>
          </cell>
        </row>
      </sheetData>
      <sheetData sheetId="851">
        <row r="1">
          <cell r="A1">
            <v>0</v>
          </cell>
        </row>
      </sheetData>
      <sheetData sheetId="852">
        <row r="1">
          <cell r="A1">
            <v>0</v>
          </cell>
        </row>
      </sheetData>
      <sheetData sheetId="853">
        <row r="1">
          <cell r="A1">
            <v>0</v>
          </cell>
        </row>
      </sheetData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>
        <row r="1">
          <cell r="A1">
            <v>0</v>
          </cell>
        </row>
      </sheetData>
      <sheetData sheetId="868">
        <row r="1">
          <cell r="A1">
            <v>0</v>
          </cell>
        </row>
      </sheetData>
      <sheetData sheetId="869">
        <row r="1">
          <cell r="A1">
            <v>0</v>
          </cell>
        </row>
      </sheetData>
      <sheetData sheetId="870">
        <row r="1">
          <cell r="A1">
            <v>0</v>
          </cell>
        </row>
      </sheetData>
      <sheetData sheetId="871">
        <row r="1">
          <cell r="A1">
            <v>0</v>
          </cell>
        </row>
      </sheetData>
      <sheetData sheetId="872">
        <row r="1">
          <cell r="A1">
            <v>0</v>
          </cell>
        </row>
      </sheetData>
      <sheetData sheetId="873">
        <row r="1">
          <cell r="A1">
            <v>0</v>
          </cell>
        </row>
      </sheetData>
      <sheetData sheetId="874">
        <row r="1">
          <cell r="A1">
            <v>0</v>
          </cell>
        </row>
      </sheetData>
      <sheetData sheetId="875" refreshError="1"/>
      <sheetData sheetId="876" refreshError="1"/>
      <sheetData sheetId="877">
        <row r="1">
          <cell r="A1">
            <v>0</v>
          </cell>
        </row>
      </sheetData>
      <sheetData sheetId="878">
        <row r="1">
          <cell r="A1">
            <v>0</v>
          </cell>
        </row>
      </sheetData>
      <sheetData sheetId="879">
        <row r="1">
          <cell r="A1">
            <v>0</v>
          </cell>
        </row>
      </sheetData>
      <sheetData sheetId="880">
        <row r="1">
          <cell r="A1">
            <v>0</v>
          </cell>
        </row>
      </sheetData>
      <sheetData sheetId="881">
        <row r="1">
          <cell r="A1">
            <v>0</v>
          </cell>
        </row>
      </sheetData>
      <sheetData sheetId="882">
        <row r="1">
          <cell r="A1">
            <v>0</v>
          </cell>
        </row>
      </sheetData>
      <sheetData sheetId="883">
        <row r="1">
          <cell r="A1">
            <v>0</v>
          </cell>
        </row>
      </sheetData>
      <sheetData sheetId="884">
        <row r="1">
          <cell r="A1">
            <v>0</v>
          </cell>
        </row>
      </sheetData>
      <sheetData sheetId="885">
        <row r="1">
          <cell r="A1">
            <v>0</v>
          </cell>
        </row>
      </sheetData>
      <sheetData sheetId="886">
        <row r="1">
          <cell r="A1">
            <v>0</v>
          </cell>
        </row>
      </sheetData>
      <sheetData sheetId="887">
        <row r="1">
          <cell r="A1">
            <v>0</v>
          </cell>
        </row>
      </sheetData>
      <sheetData sheetId="888">
        <row r="1">
          <cell r="A1">
            <v>0</v>
          </cell>
        </row>
      </sheetData>
      <sheetData sheetId="889">
        <row r="1">
          <cell r="A1">
            <v>0</v>
          </cell>
        </row>
      </sheetData>
      <sheetData sheetId="890">
        <row r="1">
          <cell r="A1">
            <v>0</v>
          </cell>
        </row>
      </sheetData>
      <sheetData sheetId="891">
        <row r="1">
          <cell r="A1">
            <v>0</v>
          </cell>
        </row>
      </sheetData>
      <sheetData sheetId="892">
        <row r="1">
          <cell r="A1">
            <v>0</v>
          </cell>
        </row>
      </sheetData>
      <sheetData sheetId="893">
        <row r="1">
          <cell r="A1">
            <v>0</v>
          </cell>
        </row>
      </sheetData>
      <sheetData sheetId="894">
        <row r="1">
          <cell r="A1">
            <v>0</v>
          </cell>
        </row>
      </sheetData>
      <sheetData sheetId="895">
        <row r="1">
          <cell r="A1">
            <v>0</v>
          </cell>
        </row>
      </sheetData>
      <sheetData sheetId="896">
        <row r="1">
          <cell r="A1">
            <v>0</v>
          </cell>
        </row>
      </sheetData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A1">
            <v>0</v>
          </cell>
        </row>
      </sheetData>
      <sheetData sheetId="906" refreshError="1"/>
      <sheetData sheetId="907" refreshError="1"/>
      <sheetData sheetId="908" refreshError="1"/>
      <sheetData sheetId="909">
        <row r="1">
          <cell r="A1">
            <v>0</v>
          </cell>
        </row>
      </sheetData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>
        <row r="1">
          <cell r="A1">
            <v>0</v>
          </cell>
        </row>
      </sheetData>
      <sheetData sheetId="927">
        <row r="1">
          <cell r="A1">
            <v>0</v>
          </cell>
        </row>
      </sheetData>
      <sheetData sheetId="928">
        <row r="1">
          <cell r="A1">
            <v>0</v>
          </cell>
        </row>
      </sheetData>
      <sheetData sheetId="929">
        <row r="1">
          <cell r="A1">
            <v>0</v>
          </cell>
        </row>
      </sheetData>
      <sheetData sheetId="930">
        <row r="1">
          <cell r="A1">
            <v>0</v>
          </cell>
        </row>
      </sheetData>
      <sheetData sheetId="931">
        <row r="1">
          <cell r="A1">
            <v>0</v>
          </cell>
        </row>
      </sheetData>
      <sheetData sheetId="932">
        <row r="1">
          <cell r="A1">
            <v>0</v>
          </cell>
        </row>
      </sheetData>
      <sheetData sheetId="933">
        <row r="1">
          <cell r="A1">
            <v>0</v>
          </cell>
        </row>
      </sheetData>
      <sheetData sheetId="934">
        <row r="1">
          <cell r="A1">
            <v>0</v>
          </cell>
        </row>
      </sheetData>
      <sheetData sheetId="935">
        <row r="1">
          <cell r="A1">
            <v>0</v>
          </cell>
        </row>
      </sheetData>
      <sheetData sheetId="936">
        <row r="1">
          <cell r="A1">
            <v>0</v>
          </cell>
        </row>
      </sheetData>
      <sheetData sheetId="937">
        <row r="1">
          <cell r="A1">
            <v>0</v>
          </cell>
        </row>
      </sheetData>
      <sheetData sheetId="938">
        <row r="1">
          <cell r="A1">
            <v>0</v>
          </cell>
        </row>
      </sheetData>
      <sheetData sheetId="939">
        <row r="1">
          <cell r="A1">
            <v>0</v>
          </cell>
        </row>
      </sheetData>
      <sheetData sheetId="940">
        <row r="1">
          <cell r="A1">
            <v>0</v>
          </cell>
        </row>
      </sheetData>
      <sheetData sheetId="941"/>
      <sheetData sheetId="942">
        <row r="1">
          <cell r="A1">
            <v>0</v>
          </cell>
        </row>
      </sheetData>
      <sheetData sheetId="943">
        <row r="1">
          <cell r="A1">
            <v>0</v>
          </cell>
        </row>
      </sheetData>
      <sheetData sheetId="944"/>
      <sheetData sheetId="945"/>
      <sheetData sheetId="946">
        <row r="1">
          <cell r="A1">
            <v>0</v>
          </cell>
        </row>
      </sheetData>
      <sheetData sheetId="947">
        <row r="1">
          <cell r="A1">
            <v>0</v>
          </cell>
        </row>
      </sheetData>
      <sheetData sheetId="948"/>
      <sheetData sheetId="949">
        <row r="1">
          <cell r="A1">
            <v>0</v>
          </cell>
        </row>
      </sheetData>
      <sheetData sheetId="950"/>
      <sheetData sheetId="951"/>
      <sheetData sheetId="952">
        <row r="1">
          <cell r="A1">
            <v>0</v>
          </cell>
        </row>
      </sheetData>
      <sheetData sheetId="953">
        <row r="1">
          <cell r="A1">
            <v>0</v>
          </cell>
        </row>
      </sheetData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A1">
            <v>0</v>
          </cell>
        </row>
      </sheetData>
      <sheetData sheetId="1105">
        <row r="1">
          <cell r="A1">
            <v>0</v>
          </cell>
        </row>
      </sheetData>
      <sheetData sheetId="1106">
        <row r="1">
          <cell r="A1">
            <v>0</v>
          </cell>
        </row>
      </sheetData>
      <sheetData sheetId="1107"/>
      <sheetData sheetId="1108">
        <row r="1">
          <cell r="A1">
            <v>0</v>
          </cell>
        </row>
      </sheetData>
      <sheetData sheetId="1109">
        <row r="1">
          <cell r="A1">
            <v>0</v>
          </cell>
        </row>
      </sheetData>
      <sheetData sheetId="1110">
        <row r="1">
          <cell r="A1">
            <v>0</v>
          </cell>
        </row>
      </sheetData>
      <sheetData sheetId="1111">
        <row r="1">
          <cell r="A1">
            <v>0</v>
          </cell>
        </row>
      </sheetData>
      <sheetData sheetId="1112"/>
      <sheetData sheetId="1113">
        <row r="1">
          <cell r="A1">
            <v>0</v>
          </cell>
        </row>
      </sheetData>
      <sheetData sheetId="1114">
        <row r="1">
          <cell r="A1">
            <v>0</v>
          </cell>
        </row>
      </sheetData>
      <sheetData sheetId="1115">
        <row r="1">
          <cell r="A1">
            <v>0</v>
          </cell>
        </row>
      </sheetData>
      <sheetData sheetId="1116">
        <row r="1">
          <cell r="A1">
            <v>0</v>
          </cell>
        </row>
      </sheetData>
      <sheetData sheetId="1117">
        <row r="1">
          <cell r="A1">
            <v>0</v>
          </cell>
        </row>
      </sheetData>
      <sheetData sheetId="1118">
        <row r="1">
          <cell r="A1">
            <v>0</v>
          </cell>
        </row>
      </sheetData>
      <sheetData sheetId="1119">
        <row r="1">
          <cell r="A1">
            <v>0</v>
          </cell>
        </row>
      </sheetData>
      <sheetData sheetId="1120">
        <row r="1">
          <cell r="A1">
            <v>0</v>
          </cell>
        </row>
      </sheetData>
      <sheetData sheetId="1121">
        <row r="1">
          <cell r="A1">
            <v>0</v>
          </cell>
        </row>
      </sheetData>
      <sheetData sheetId="1122">
        <row r="1">
          <cell r="A1">
            <v>0</v>
          </cell>
        </row>
      </sheetData>
      <sheetData sheetId="1123">
        <row r="1">
          <cell r="A1">
            <v>0</v>
          </cell>
        </row>
      </sheetData>
      <sheetData sheetId="1124">
        <row r="1">
          <cell r="A1">
            <v>0</v>
          </cell>
        </row>
      </sheetData>
      <sheetData sheetId="1125">
        <row r="1">
          <cell r="A1">
            <v>0</v>
          </cell>
        </row>
      </sheetData>
      <sheetData sheetId="1126">
        <row r="1">
          <cell r="A1">
            <v>0</v>
          </cell>
        </row>
      </sheetData>
      <sheetData sheetId="1127"/>
      <sheetData sheetId="1128">
        <row r="1">
          <cell r="A1">
            <v>0</v>
          </cell>
        </row>
      </sheetData>
      <sheetData sheetId="1129">
        <row r="1">
          <cell r="A1">
            <v>0</v>
          </cell>
        </row>
      </sheetData>
      <sheetData sheetId="1130">
        <row r="1">
          <cell r="A1">
            <v>0</v>
          </cell>
        </row>
      </sheetData>
      <sheetData sheetId="1131">
        <row r="1">
          <cell r="A1">
            <v>0</v>
          </cell>
        </row>
      </sheetData>
      <sheetData sheetId="1132">
        <row r="1">
          <cell r="A1">
            <v>0</v>
          </cell>
        </row>
      </sheetData>
      <sheetData sheetId="1133">
        <row r="1">
          <cell r="A1">
            <v>0</v>
          </cell>
        </row>
      </sheetData>
      <sheetData sheetId="1134">
        <row r="1">
          <cell r="A1">
            <v>0</v>
          </cell>
        </row>
      </sheetData>
      <sheetData sheetId="1135">
        <row r="1">
          <cell r="A1">
            <v>0</v>
          </cell>
        </row>
      </sheetData>
      <sheetData sheetId="1136">
        <row r="1">
          <cell r="A1">
            <v>0</v>
          </cell>
        </row>
      </sheetData>
      <sheetData sheetId="1137">
        <row r="1">
          <cell r="A1">
            <v>0</v>
          </cell>
        </row>
      </sheetData>
      <sheetData sheetId="1138">
        <row r="1">
          <cell r="A1">
            <v>0</v>
          </cell>
        </row>
      </sheetData>
      <sheetData sheetId="1139">
        <row r="1">
          <cell r="A1">
            <v>0</v>
          </cell>
        </row>
      </sheetData>
      <sheetData sheetId="1140">
        <row r="1">
          <cell r="A1">
            <v>0</v>
          </cell>
        </row>
      </sheetData>
      <sheetData sheetId="1141">
        <row r="1">
          <cell r="A1">
            <v>0</v>
          </cell>
        </row>
      </sheetData>
      <sheetData sheetId="1142">
        <row r="1">
          <cell r="A1">
            <v>0</v>
          </cell>
        </row>
      </sheetData>
      <sheetData sheetId="1143">
        <row r="1">
          <cell r="A1">
            <v>0</v>
          </cell>
        </row>
      </sheetData>
      <sheetData sheetId="1144">
        <row r="1">
          <cell r="A1">
            <v>0</v>
          </cell>
        </row>
      </sheetData>
      <sheetData sheetId="1145">
        <row r="1">
          <cell r="A1">
            <v>0</v>
          </cell>
        </row>
      </sheetData>
      <sheetData sheetId="1146">
        <row r="1">
          <cell r="A1">
            <v>0</v>
          </cell>
        </row>
      </sheetData>
      <sheetData sheetId="1147">
        <row r="1">
          <cell r="A1">
            <v>0</v>
          </cell>
        </row>
      </sheetData>
      <sheetData sheetId="1148">
        <row r="1">
          <cell r="A1">
            <v>0</v>
          </cell>
        </row>
      </sheetData>
      <sheetData sheetId="1149">
        <row r="1">
          <cell r="A1">
            <v>0</v>
          </cell>
        </row>
      </sheetData>
      <sheetData sheetId="1150">
        <row r="1">
          <cell r="A1">
            <v>0</v>
          </cell>
        </row>
      </sheetData>
      <sheetData sheetId="1151">
        <row r="1">
          <cell r="A1">
            <v>0</v>
          </cell>
        </row>
      </sheetData>
      <sheetData sheetId="1152">
        <row r="1">
          <cell r="A1">
            <v>0</v>
          </cell>
        </row>
      </sheetData>
      <sheetData sheetId="1153">
        <row r="1">
          <cell r="A1">
            <v>0</v>
          </cell>
        </row>
      </sheetData>
      <sheetData sheetId="1154">
        <row r="1">
          <cell r="A1">
            <v>0</v>
          </cell>
        </row>
      </sheetData>
      <sheetData sheetId="1155">
        <row r="1">
          <cell r="A1">
            <v>0</v>
          </cell>
        </row>
      </sheetData>
      <sheetData sheetId="1156">
        <row r="1">
          <cell r="A1">
            <v>0</v>
          </cell>
        </row>
      </sheetData>
      <sheetData sheetId="1157">
        <row r="1">
          <cell r="A1">
            <v>0</v>
          </cell>
        </row>
      </sheetData>
      <sheetData sheetId="1158">
        <row r="1">
          <cell r="A1">
            <v>0</v>
          </cell>
        </row>
      </sheetData>
      <sheetData sheetId="1159">
        <row r="1">
          <cell r="A1">
            <v>0</v>
          </cell>
        </row>
      </sheetData>
      <sheetData sheetId="1160">
        <row r="1">
          <cell r="A1">
            <v>0</v>
          </cell>
        </row>
      </sheetData>
      <sheetData sheetId="1161">
        <row r="1">
          <cell r="A1">
            <v>0</v>
          </cell>
        </row>
      </sheetData>
      <sheetData sheetId="1162">
        <row r="1">
          <cell r="A1">
            <v>0</v>
          </cell>
        </row>
      </sheetData>
      <sheetData sheetId="1163">
        <row r="1">
          <cell r="A1">
            <v>0</v>
          </cell>
        </row>
      </sheetData>
      <sheetData sheetId="1164">
        <row r="1">
          <cell r="A1">
            <v>0</v>
          </cell>
        </row>
      </sheetData>
      <sheetData sheetId="1165">
        <row r="1">
          <cell r="A1">
            <v>0</v>
          </cell>
        </row>
      </sheetData>
      <sheetData sheetId="1166">
        <row r="1">
          <cell r="A1">
            <v>0</v>
          </cell>
        </row>
      </sheetData>
      <sheetData sheetId="1167">
        <row r="1">
          <cell r="A1">
            <v>0</v>
          </cell>
        </row>
      </sheetData>
      <sheetData sheetId="1168">
        <row r="1">
          <cell r="A1">
            <v>0</v>
          </cell>
        </row>
      </sheetData>
      <sheetData sheetId="1169">
        <row r="1">
          <cell r="A1">
            <v>0</v>
          </cell>
        </row>
      </sheetData>
      <sheetData sheetId="1170">
        <row r="1">
          <cell r="A1">
            <v>0</v>
          </cell>
        </row>
      </sheetData>
      <sheetData sheetId="1171">
        <row r="1">
          <cell r="A1">
            <v>0</v>
          </cell>
        </row>
      </sheetData>
      <sheetData sheetId="1172">
        <row r="1">
          <cell r="A1">
            <v>0</v>
          </cell>
        </row>
      </sheetData>
      <sheetData sheetId="1173">
        <row r="1">
          <cell r="A1">
            <v>0</v>
          </cell>
        </row>
      </sheetData>
      <sheetData sheetId="1174">
        <row r="1">
          <cell r="A1">
            <v>0</v>
          </cell>
        </row>
      </sheetData>
      <sheetData sheetId="1175">
        <row r="1">
          <cell r="A1">
            <v>0</v>
          </cell>
        </row>
      </sheetData>
      <sheetData sheetId="1176">
        <row r="1">
          <cell r="A1">
            <v>0</v>
          </cell>
        </row>
      </sheetData>
      <sheetData sheetId="1177">
        <row r="1">
          <cell r="A1">
            <v>0</v>
          </cell>
        </row>
      </sheetData>
      <sheetData sheetId="1178">
        <row r="1">
          <cell r="A1">
            <v>0</v>
          </cell>
        </row>
      </sheetData>
      <sheetData sheetId="1179">
        <row r="1">
          <cell r="A1">
            <v>0</v>
          </cell>
        </row>
      </sheetData>
      <sheetData sheetId="1180">
        <row r="1">
          <cell r="A1">
            <v>0</v>
          </cell>
        </row>
      </sheetData>
      <sheetData sheetId="1181">
        <row r="1">
          <cell r="A1">
            <v>0</v>
          </cell>
        </row>
      </sheetData>
      <sheetData sheetId="1182">
        <row r="1">
          <cell r="A1">
            <v>0</v>
          </cell>
        </row>
      </sheetData>
      <sheetData sheetId="1183">
        <row r="1">
          <cell r="A1">
            <v>0</v>
          </cell>
        </row>
      </sheetData>
      <sheetData sheetId="1184">
        <row r="1">
          <cell r="A1">
            <v>0</v>
          </cell>
        </row>
      </sheetData>
      <sheetData sheetId="1185">
        <row r="1">
          <cell r="A1">
            <v>0</v>
          </cell>
        </row>
      </sheetData>
      <sheetData sheetId="1186">
        <row r="1">
          <cell r="A1">
            <v>0</v>
          </cell>
        </row>
      </sheetData>
      <sheetData sheetId="1187">
        <row r="1">
          <cell r="A1">
            <v>0</v>
          </cell>
        </row>
      </sheetData>
      <sheetData sheetId="1188">
        <row r="1">
          <cell r="A1">
            <v>0</v>
          </cell>
        </row>
      </sheetData>
      <sheetData sheetId="1189">
        <row r="1">
          <cell r="A1">
            <v>0</v>
          </cell>
        </row>
      </sheetData>
      <sheetData sheetId="1190">
        <row r="1">
          <cell r="A1">
            <v>0</v>
          </cell>
        </row>
      </sheetData>
      <sheetData sheetId="1191">
        <row r="1">
          <cell r="A1">
            <v>0</v>
          </cell>
        </row>
      </sheetData>
      <sheetData sheetId="1192">
        <row r="1">
          <cell r="A1">
            <v>0</v>
          </cell>
        </row>
      </sheetData>
      <sheetData sheetId="1193">
        <row r="1">
          <cell r="A1">
            <v>0</v>
          </cell>
        </row>
      </sheetData>
      <sheetData sheetId="1194">
        <row r="1">
          <cell r="A1">
            <v>0</v>
          </cell>
        </row>
      </sheetData>
      <sheetData sheetId="1195">
        <row r="1">
          <cell r="A1">
            <v>0</v>
          </cell>
        </row>
      </sheetData>
      <sheetData sheetId="1196">
        <row r="1">
          <cell r="A1">
            <v>0</v>
          </cell>
        </row>
      </sheetData>
      <sheetData sheetId="1197">
        <row r="1">
          <cell r="A1">
            <v>0</v>
          </cell>
        </row>
      </sheetData>
      <sheetData sheetId="1198">
        <row r="1">
          <cell r="A1">
            <v>0</v>
          </cell>
        </row>
      </sheetData>
      <sheetData sheetId="1199">
        <row r="1">
          <cell r="A1">
            <v>0</v>
          </cell>
        </row>
      </sheetData>
      <sheetData sheetId="1200">
        <row r="1">
          <cell r="A1">
            <v>0</v>
          </cell>
        </row>
      </sheetData>
      <sheetData sheetId="1201">
        <row r="1">
          <cell r="A1">
            <v>0</v>
          </cell>
        </row>
      </sheetData>
      <sheetData sheetId="1202">
        <row r="1">
          <cell r="A1">
            <v>0</v>
          </cell>
        </row>
      </sheetData>
      <sheetData sheetId="1203">
        <row r="1">
          <cell r="A1">
            <v>0</v>
          </cell>
        </row>
      </sheetData>
      <sheetData sheetId="1204">
        <row r="1">
          <cell r="A1">
            <v>0</v>
          </cell>
        </row>
      </sheetData>
      <sheetData sheetId="1205">
        <row r="1">
          <cell r="A1">
            <v>0</v>
          </cell>
        </row>
      </sheetData>
      <sheetData sheetId="1206">
        <row r="1">
          <cell r="A1">
            <v>0</v>
          </cell>
        </row>
      </sheetData>
      <sheetData sheetId="1207">
        <row r="1">
          <cell r="A1">
            <v>0</v>
          </cell>
        </row>
      </sheetData>
      <sheetData sheetId="1208">
        <row r="1">
          <cell r="A1">
            <v>0</v>
          </cell>
        </row>
      </sheetData>
      <sheetData sheetId="1209">
        <row r="1">
          <cell r="A1">
            <v>0</v>
          </cell>
        </row>
      </sheetData>
      <sheetData sheetId="1210"/>
      <sheetData sheetId="1211">
        <row r="1">
          <cell r="A1">
            <v>0</v>
          </cell>
        </row>
      </sheetData>
      <sheetData sheetId="1212"/>
      <sheetData sheetId="1213">
        <row r="1">
          <cell r="A1">
            <v>0</v>
          </cell>
        </row>
      </sheetData>
      <sheetData sheetId="1214"/>
      <sheetData sheetId="1215">
        <row r="1">
          <cell r="A1">
            <v>0</v>
          </cell>
        </row>
      </sheetData>
      <sheetData sheetId="1216"/>
      <sheetData sheetId="1217"/>
      <sheetData sheetId="1218"/>
      <sheetData sheetId="1219">
        <row r="1">
          <cell r="A1">
            <v>0</v>
          </cell>
        </row>
      </sheetData>
      <sheetData sheetId="1220"/>
      <sheetData sheetId="1221"/>
      <sheetData sheetId="1222"/>
      <sheetData sheetId="1223"/>
      <sheetData sheetId="1224"/>
      <sheetData sheetId="1225"/>
      <sheetData sheetId="1226">
        <row r="1">
          <cell r="A1">
            <v>0</v>
          </cell>
        </row>
      </sheetData>
      <sheetData sheetId="1227"/>
      <sheetData sheetId="1228">
        <row r="1">
          <cell r="A1">
            <v>0</v>
          </cell>
        </row>
      </sheetData>
      <sheetData sheetId="1229"/>
      <sheetData sheetId="1230">
        <row r="1">
          <cell r="A1">
            <v>0</v>
          </cell>
        </row>
      </sheetData>
      <sheetData sheetId="1231"/>
      <sheetData sheetId="1232">
        <row r="1">
          <cell r="A1">
            <v>0</v>
          </cell>
        </row>
      </sheetData>
      <sheetData sheetId="1233"/>
      <sheetData sheetId="1234"/>
      <sheetData sheetId="1235"/>
      <sheetData sheetId="1236"/>
      <sheetData sheetId="1237">
        <row r="1">
          <cell r="A1">
            <v>0</v>
          </cell>
        </row>
      </sheetData>
      <sheetData sheetId="1238"/>
      <sheetData sheetId="1239">
        <row r="1">
          <cell r="A1">
            <v>0</v>
          </cell>
        </row>
      </sheetData>
      <sheetData sheetId="1240"/>
      <sheetData sheetId="1241">
        <row r="1">
          <cell r="A1">
            <v>0</v>
          </cell>
        </row>
      </sheetData>
      <sheetData sheetId="1242"/>
      <sheetData sheetId="1243">
        <row r="1">
          <cell r="A1">
            <v>0</v>
          </cell>
        </row>
      </sheetData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>
        <row r="1">
          <cell r="A1">
            <v>0</v>
          </cell>
        </row>
      </sheetData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1">
          <cell r="A1">
            <v>0</v>
          </cell>
        </row>
      </sheetData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>
        <row r="1">
          <cell r="A1">
            <v>0</v>
          </cell>
        </row>
      </sheetData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>
        <row r="1">
          <cell r="A1">
            <v>0</v>
          </cell>
        </row>
      </sheetData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>
        <row r="1">
          <cell r="A1">
            <v>0</v>
          </cell>
        </row>
      </sheetData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>
        <row r="1">
          <cell r="A1">
            <v>0</v>
          </cell>
        </row>
      </sheetData>
      <sheetData sheetId="1499"/>
      <sheetData sheetId="1500"/>
      <sheetData sheetId="1501"/>
      <sheetData sheetId="1502"/>
      <sheetData sheetId="1503"/>
      <sheetData sheetId="1504"/>
      <sheetData sheetId="1505"/>
      <sheetData sheetId="1506">
        <row r="1">
          <cell r="A1">
            <v>0</v>
          </cell>
        </row>
      </sheetData>
      <sheetData sheetId="1507"/>
      <sheetData sheetId="1508"/>
      <sheetData sheetId="1509">
        <row r="1">
          <cell r="A1">
            <v>0</v>
          </cell>
        </row>
      </sheetData>
      <sheetData sheetId="1510"/>
      <sheetData sheetId="1511">
        <row r="1">
          <cell r="A1">
            <v>0</v>
          </cell>
        </row>
      </sheetData>
      <sheetData sheetId="1512"/>
      <sheetData sheetId="1513">
        <row r="1">
          <cell r="A1">
            <v>0</v>
          </cell>
        </row>
      </sheetData>
      <sheetData sheetId="1514"/>
      <sheetData sheetId="1515">
        <row r="1">
          <cell r="A1">
            <v>0</v>
          </cell>
        </row>
      </sheetData>
      <sheetData sheetId="1516">
        <row r="1">
          <cell r="A1">
            <v>0</v>
          </cell>
        </row>
      </sheetData>
      <sheetData sheetId="1517">
        <row r="1">
          <cell r="A1">
            <v>0</v>
          </cell>
        </row>
      </sheetData>
      <sheetData sheetId="1518">
        <row r="1">
          <cell r="A1">
            <v>0</v>
          </cell>
        </row>
      </sheetData>
      <sheetData sheetId="1519">
        <row r="1">
          <cell r="A1">
            <v>0</v>
          </cell>
        </row>
      </sheetData>
      <sheetData sheetId="1520">
        <row r="1">
          <cell r="A1">
            <v>0</v>
          </cell>
        </row>
      </sheetData>
      <sheetData sheetId="1521">
        <row r="1">
          <cell r="A1">
            <v>0</v>
          </cell>
        </row>
      </sheetData>
      <sheetData sheetId="1522">
        <row r="1">
          <cell r="A1">
            <v>0</v>
          </cell>
        </row>
      </sheetData>
      <sheetData sheetId="1523">
        <row r="1">
          <cell r="A1">
            <v>0</v>
          </cell>
        </row>
      </sheetData>
      <sheetData sheetId="1524">
        <row r="1">
          <cell r="A1">
            <v>0</v>
          </cell>
        </row>
      </sheetData>
      <sheetData sheetId="1525">
        <row r="1">
          <cell r="A1">
            <v>0</v>
          </cell>
        </row>
      </sheetData>
      <sheetData sheetId="1526">
        <row r="1">
          <cell r="A1">
            <v>0</v>
          </cell>
        </row>
      </sheetData>
      <sheetData sheetId="1527">
        <row r="1">
          <cell r="A1">
            <v>0</v>
          </cell>
        </row>
      </sheetData>
      <sheetData sheetId="1528">
        <row r="1">
          <cell r="A1">
            <v>0</v>
          </cell>
        </row>
      </sheetData>
      <sheetData sheetId="1529">
        <row r="1">
          <cell r="A1">
            <v>0</v>
          </cell>
        </row>
      </sheetData>
      <sheetData sheetId="1530">
        <row r="1">
          <cell r="A1">
            <v>0</v>
          </cell>
        </row>
      </sheetData>
      <sheetData sheetId="1531">
        <row r="1">
          <cell r="A1">
            <v>0</v>
          </cell>
        </row>
      </sheetData>
      <sheetData sheetId="1532">
        <row r="1">
          <cell r="A1">
            <v>0</v>
          </cell>
        </row>
      </sheetData>
      <sheetData sheetId="1533">
        <row r="1">
          <cell r="A1">
            <v>0</v>
          </cell>
        </row>
      </sheetData>
      <sheetData sheetId="1534">
        <row r="1">
          <cell r="A1">
            <v>0</v>
          </cell>
        </row>
      </sheetData>
      <sheetData sheetId="1535">
        <row r="1">
          <cell r="A1">
            <v>0</v>
          </cell>
        </row>
      </sheetData>
      <sheetData sheetId="1536">
        <row r="1">
          <cell r="A1">
            <v>0</v>
          </cell>
        </row>
      </sheetData>
      <sheetData sheetId="1537">
        <row r="1">
          <cell r="A1">
            <v>0</v>
          </cell>
        </row>
      </sheetData>
      <sheetData sheetId="1538">
        <row r="1">
          <cell r="A1">
            <v>0</v>
          </cell>
        </row>
      </sheetData>
      <sheetData sheetId="1539">
        <row r="1">
          <cell r="A1">
            <v>0</v>
          </cell>
        </row>
      </sheetData>
      <sheetData sheetId="1540">
        <row r="1">
          <cell r="A1">
            <v>0</v>
          </cell>
        </row>
      </sheetData>
      <sheetData sheetId="1541">
        <row r="1">
          <cell r="A1">
            <v>0</v>
          </cell>
        </row>
      </sheetData>
      <sheetData sheetId="1542">
        <row r="1">
          <cell r="A1">
            <v>0</v>
          </cell>
        </row>
      </sheetData>
      <sheetData sheetId="1543">
        <row r="1">
          <cell r="A1">
            <v>0</v>
          </cell>
        </row>
      </sheetData>
      <sheetData sheetId="1544">
        <row r="1">
          <cell r="A1">
            <v>0</v>
          </cell>
        </row>
      </sheetData>
      <sheetData sheetId="1545">
        <row r="1">
          <cell r="A1">
            <v>0</v>
          </cell>
        </row>
      </sheetData>
      <sheetData sheetId="1546">
        <row r="1">
          <cell r="A1">
            <v>0</v>
          </cell>
        </row>
      </sheetData>
      <sheetData sheetId="1547">
        <row r="1">
          <cell r="A1">
            <v>0</v>
          </cell>
        </row>
      </sheetData>
      <sheetData sheetId="1548">
        <row r="1">
          <cell r="A1">
            <v>0</v>
          </cell>
        </row>
      </sheetData>
      <sheetData sheetId="1549">
        <row r="1">
          <cell r="A1">
            <v>0</v>
          </cell>
        </row>
      </sheetData>
      <sheetData sheetId="1550">
        <row r="1">
          <cell r="A1">
            <v>0</v>
          </cell>
        </row>
      </sheetData>
      <sheetData sheetId="1551">
        <row r="1">
          <cell r="A1">
            <v>0</v>
          </cell>
        </row>
      </sheetData>
      <sheetData sheetId="1552">
        <row r="1">
          <cell r="A1">
            <v>0</v>
          </cell>
        </row>
      </sheetData>
      <sheetData sheetId="1553">
        <row r="1">
          <cell r="A1">
            <v>0</v>
          </cell>
        </row>
      </sheetData>
      <sheetData sheetId="1554">
        <row r="1">
          <cell r="A1">
            <v>0</v>
          </cell>
        </row>
      </sheetData>
      <sheetData sheetId="1555">
        <row r="1">
          <cell r="A1">
            <v>0</v>
          </cell>
        </row>
      </sheetData>
      <sheetData sheetId="1556">
        <row r="1">
          <cell r="A1">
            <v>0</v>
          </cell>
        </row>
      </sheetData>
      <sheetData sheetId="1557">
        <row r="1">
          <cell r="A1">
            <v>0</v>
          </cell>
        </row>
      </sheetData>
      <sheetData sheetId="1558">
        <row r="1">
          <cell r="A1">
            <v>0</v>
          </cell>
        </row>
      </sheetData>
      <sheetData sheetId="1559">
        <row r="1">
          <cell r="A1">
            <v>0</v>
          </cell>
        </row>
      </sheetData>
      <sheetData sheetId="1560">
        <row r="1">
          <cell r="A1">
            <v>0</v>
          </cell>
        </row>
      </sheetData>
      <sheetData sheetId="1561">
        <row r="1">
          <cell r="A1">
            <v>0</v>
          </cell>
        </row>
      </sheetData>
      <sheetData sheetId="1562">
        <row r="1">
          <cell r="A1">
            <v>0</v>
          </cell>
        </row>
      </sheetData>
      <sheetData sheetId="1563">
        <row r="1">
          <cell r="A1">
            <v>0</v>
          </cell>
        </row>
      </sheetData>
      <sheetData sheetId="1564">
        <row r="1">
          <cell r="A1">
            <v>0</v>
          </cell>
        </row>
      </sheetData>
      <sheetData sheetId="1565">
        <row r="1">
          <cell r="A1">
            <v>0</v>
          </cell>
        </row>
      </sheetData>
      <sheetData sheetId="1566">
        <row r="1">
          <cell r="A1">
            <v>0</v>
          </cell>
        </row>
      </sheetData>
      <sheetData sheetId="1567">
        <row r="1">
          <cell r="A1">
            <v>0</v>
          </cell>
        </row>
      </sheetData>
      <sheetData sheetId="1568">
        <row r="1">
          <cell r="A1">
            <v>0</v>
          </cell>
        </row>
      </sheetData>
      <sheetData sheetId="1569">
        <row r="1">
          <cell r="A1">
            <v>0</v>
          </cell>
        </row>
      </sheetData>
      <sheetData sheetId="1570">
        <row r="1">
          <cell r="A1">
            <v>0</v>
          </cell>
        </row>
      </sheetData>
      <sheetData sheetId="1571">
        <row r="1">
          <cell r="A1">
            <v>0</v>
          </cell>
        </row>
      </sheetData>
      <sheetData sheetId="1572">
        <row r="1">
          <cell r="A1">
            <v>0</v>
          </cell>
        </row>
      </sheetData>
      <sheetData sheetId="1573">
        <row r="1">
          <cell r="A1">
            <v>0</v>
          </cell>
        </row>
      </sheetData>
      <sheetData sheetId="1574">
        <row r="1">
          <cell r="A1">
            <v>0</v>
          </cell>
        </row>
      </sheetData>
      <sheetData sheetId="1575">
        <row r="1">
          <cell r="A1">
            <v>0</v>
          </cell>
        </row>
      </sheetData>
      <sheetData sheetId="1576">
        <row r="1">
          <cell r="A1">
            <v>0</v>
          </cell>
        </row>
      </sheetData>
      <sheetData sheetId="1577">
        <row r="1">
          <cell r="A1">
            <v>0</v>
          </cell>
        </row>
      </sheetData>
      <sheetData sheetId="1578">
        <row r="1">
          <cell r="A1">
            <v>0</v>
          </cell>
        </row>
      </sheetData>
      <sheetData sheetId="1579">
        <row r="1">
          <cell r="A1">
            <v>0</v>
          </cell>
        </row>
      </sheetData>
      <sheetData sheetId="1580">
        <row r="1">
          <cell r="A1">
            <v>0</v>
          </cell>
        </row>
      </sheetData>
      <sheetData sheetId="1581">
        <row r="1">
          <cell r="A1">
            <v>0</v>
          </cell>
        </row>
      </sheetData>
      <sheetData sheetId="1582">
        <row r="1">
          <cell r="A1">
            <v>0</v>
          </cell>
        </row>
      </sheetData>
      <sheetData sheetId="1583">
        <row r="1">
          <cell r="A1">
            <v>0</v>
          </cell>
        </row>
      </sheetData>
      <sheetData sheetId="1584">
        <row r="1">
          <cell r="A1">
            <v>0</v>
          </cell>
        </row>
      </sheetData>
      <sheetData sheetId="1585">
        <row r="1">
          <cell r="A1">
            <v>0</v>
          </cell>
        </row>
      </sheetData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/>
      <sheetData sheetId="1598"/>
      <sheetData sheetId="1599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>
        <row r="1">
          <cell r="A1">
            <v>0</v>
          </cell>
        </row>
      </sheetData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>
        <row r="1">
          <cell r="A1">
            <v>0</v>
          </cell>
        </row>
      </sheetData>
      <sheetData sheetId="1649"/>
      <sheetData sheetId="1650">
        <row r="1">
          <cell r="A1">
            <v>0</v>
          </cell>
        </row>
      </sheetData>
      <sheetData sheetId="1651">
        <row r="1">
          <cell r="A1">
            <v>0</v>
          </cell>
        </row>
      </sheetData>
      <sheetData sheetId="1652">
        <row r="1">
          <cell r="A1">
            <v>0</v>
          </cell>
        </row>
      </sheetData>
      <sheetData sheetId="1653">
        <row r="1">
          <cell r="A1">
            <v>0</v>
          </cell>
        </row>
      </sheetData>
      <sheetData sheetId="1654">
        <row r="1">
          <cell r="A1">
            <v>0</v>
          </cell>
        </row>
      </sheetData>
      <sheetData sheetId="1655">
        <row r="1">
          <cell r="A1">
            <v>0</v>
          </cell>
        </row>
      </sheetData>
      <sheetData sheetId="1656"/>
      <sheetData sheetId="1657">
        <row r="1">
          <cell r="A1">
            <v>0</v>
          </cell>
        </row>
      </sheetData>
      <sheetData sheetId="1658" refreshError="1"/>
      <sheetData sheetId="1659" refreshError="1"/>
      <sheetData sheetId="1660"/>
      <sheetData sheetId="1661">
        <row r="1">
          <cell r="A1">
            <v>0</v>
          </cell>
        </row>
      </sheetData>
      <sheetData sheetId="1662">
        <row r="1">
          <cell r="A1">
            <v>0</v>
          </cell>
        </row>
      </sheetData>
      <sheetData sheetId="1663">
        <row r="1">
          <cell r="A1">
            <v>0</v>
          </cell>
        </row>
      </sheetData>
      <sheetData sheetId="1664">
        <row r="1">
          <cell r="A1">
            <v>0</v>
          </cell>
        </row>
      </sheetData>
      <sheetData sheetId="1665">
        <row r="1">
          <cell r="A1">
            <v>0</v>
          </cell>
        </row>
      </sheetData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>
        <row r="1">
          <cell r="A1">
            <v>0</v>
          </cell>
        </row>
      </sheetData>
      <sheetData sheetId="1899">
        <row r="1">
          <cell r="A1">
            <v>0</v>
          </cell>
        </row>
      </sheetData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>
        <row r="1">
          <cell r="A1">
            <v>0</v>
          </cell>
        </row>
      </sheetData>
      <sheetData sheetId="2040">
        <row r="1">
          <cell r="A1">
            <v>0</v>
          </cell>
        </row>
      </sheetData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>
        <row r="1">
          <cell r="A1">
            <v>0</v>
          </cell>
        </row>
      </sheetData>
      <sheetData sheetId="2178">
        <row r="1">
          <cell r="A1">
            <v>0</v>
          </cell>
        </row>
      </sheetData>
      <sheetData sheetId="2179">
        <row r="1">
          <cell r="A1">
            <v>0</v>
          </cell>
        </row>
      </sheetData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 refreshError="1"/>
      <sheetData sheetId="2347">
        <row r="1">
          <cell r="A1">
            <v>0</v>
          </cell>
        </row>
      </sheetData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Precalculation"/>
      <sheetName val="Labor_abs-PW"/>
      <sheetName val="Labor_abs-NMR"/>
      <sheetName val="BS Schedules"/>
      <sheetName val="Staff Acco."/>
      <sheetName val="Break up Sheet"/>
      <sheetName val="std"/>
      <sheetName val="Slab"/>
      <sheetName val="Labor_abs-PW6"/>
      <sheetName val="Labor_abs-NMR6"/>
      <sheetName val="BS_Schedules5"/>
      <sheetName val="Staff_Acco_5"/>
      <sheetName val="Break_up_Sheet5"/>
      <sheetName val="Labor_abs-PW4"/>
      <sheetName val="Labor_abs-NMR4"/>
      <sheetName val="BS_Schedules3"/>
      <sheetName val="Staff_Acco_3"/>
      <sheetName val="Labor_abs-PW3"/>
      <sheetName val="Labor_abs-NMR3"/>
      <sheetName val="BS_Schedules2"/>
      <sheetName val="Break_up_Sheet2"/>
      <sheetName val="Staff_Acco_2"/>
      <sheetName val="Labor_abs-PW1"/>
      <sheetName val="Labor_abs-NMR1"/>
      <sheetName val="BS_Schedules"/>
      <sheetName val="Break_up_Sheet"/>
      <sheetName val="Staff_Acco_"/>
      <sheetName val="Labor_abs-PW2"/>
      <sheetName val="Labor_abs-NMR2"/>
      <sheetName val="BS_Schedules1"/>
      <sheetName val="Break_up_Sheet1"/>
      <sheetName val="Staff_Acco_1"/>
      <sheetName val="Break_up_Sheet3"/>
      <sheetName val="Labor_abs-PW5"/>
      <sheetName val="Labor_abs-NMR5"/>
      <sheetName val="BS_Schedules4"/>
      <sheetName val="Break_up_Sheet4"/>
      <sheetName val="Staff_Acco_4"/>
      <sheetName val="Labor_abs-PW7"/>
      <sheetName val="Labor_abs-NMR7"/>
      <sheetName val="BS_Schedules6"/>
      <sheetName val="Staff_Acco_6"/>
      <sheetName val="Break_up_Sheet6"/>
      <sheetName val="Rate analysis"/>
      <sheetName val="NC"/>
      <sheetName val="Sheet1"/>
      <sheetName val="labour coeff"/>
      <sheetName val="RA-markate"/>
      <sheetName val="Boq"/>
      <sheetName val="IO LIST"/>
      <sheetName val="basic-data"/>
      <sheetName val="mem-property"/>
      <sheetName val="Boq Block A"/>
      <sheetName val="RES-PLANNING"/>
      <sheetName val="Civil Boq"/>
      <sheetName val="Cost summary"/>
      <sheetName val="Intro"/>
      <sheetName val="A-General"/>
      <sheetName val="Names&amp;Cases"/>
      <sheetName val="CABLE DATA"/>
      <sheetName val="CERTIFICATE"/>
      <sheetName val="CABLE_DATA"/>
      <sheetName val="CABLE_DATA1"/>
      <sheetName val="CABLE_DATA2"/>
      <sheetName val="Loads"/>
      <sheetName val="CCTV_EST1"/>
      <sheetName val="TBAL9697 -group wise  sdpl"/>
      <sheetName val="PR Standards Technopark"/>
      <sheetName val="Labor_abs-PW8"/>
      <sheetName val="Labor_abs-NMR8"/>
      <sheetName val="BS_Schedules7"/>
      <sheetName val="Staff_Acco_7"/>
      <sheetName val="Break_up_Sheet7"/>
      <sheetName val="Rate_analysis"/>
      <sheetName val="labour_coeff"/>
      <sheetName val="IO_LIST"/>
      <sheetName val="Boq_Block_A"/>
      <sheetName val="Civil_Boq"/>
      <sheetName val="Cost_summary"/>
      <sheetName val="CABLE_DATA3"/>
      <sheetName val="TBAL9697_-group_wise__sdpl"/>
      <sheetName val="PR_Standards_Technopark"/>
      <sheetName val="rcc( sub)"/>
      <sheetName val="Labor_abs-PW11"/>
      <sheetName val="Labor_abs-NMR11"/>
      <sheetName val="BS_Schedules10"/>
      <sheetName val="Staff_Acco_10"/>
      <sheetName val="Break_up_Sheet10"/>
      <sheetName val="Rate_analysis3"/>
      <sheetName val="labour_coeff3"/>
      <sheetName val="IO_LIST3"/>
      <sheetName val="Boq_Block_A3"/>
      <sheetName val="Civil_Boq3"/>
      <sheetName val="Cost_summary3"/>
      <sheetName val="CABLE_DATA6"/>
      <sheetName val="TBAL9697_-group_wise__sdpl3"/>
      <sheetName val="PR_Standards_Technopark3"/>
      <sheetName val="Labor_abs-PW10"/>
      <sheetName val="Labor_abs-NMR10"/>
      <sheetName val="BS_Schedules9"/>
      <sheetName val="Staff_Acco_9"/>
      <sheetName val="Break_up_Sheet9"/>
      <sheetName val="Rate_analysis2"/>
      <sheetName val="labour_coeff2"/>
      <sheetName val="IO_LIST2"/>
      <sheetName val="Boq_Block_A2"/>
      <sheetName val="Civil_Boq2"/>
      <sheetName val="Cost_summary2"/>
      <sheetName val="CABLE_DATA5"/>
      <sheetName val="TBAL9697_-group_wise__sdpl2"/>
      <sheetName val="PR_Standards_Technopark2"/>
      <sheetName val="Labor_abs-PW9"/>
      <sheetName val="Labor_abs-NMR9"/>
      <sheetName val="BS_Schedules8"/>
      <sheetName val="Staff_Acco_8"/>
      <sheetName val="Break_up_Sheet8"/>
      <sheetName val="Rate_analysis1"/>
      <sheetName val="labour_coeff1"/>
      <sheetName val="IO_LIST1"/>
      <sheetName val="Boq_Block_A1"/>
      <sheetName val="Civil_Boq1"/>
      <sheetName val="Cost_summary1"/>
      <sheetName val="CABLE_DATA4"/>
      <sheetName val="TBAL9697_-group_wise__sdpl1"/>
      <sheetName val="PR_Standards_Technopark1"/>
      <sheetName val="DETAILED  BOQ"/>
      <sheetName val="COLUMN"/>
      <sheetName val="Voucher"/>
      <sheetName val="old boq"/>
      <sheetName val="p&amp;m"/>
      <sheetName val="upa"/>
      <sheetName val="232V-010"/>
      <sheetName val="factors"/>
      <sheetName val="final abstract"/>
      <sheetName val="10"/>
      <sheetName val="11"/>
      <sheetName val="12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CO_budzet_97"/>
    </sheetNames>
    <sheetDataSet>
      <sheetData sheetId="0"/>
      <sheetData sheetId="1"/>
      <sheetData sheetId="2" refreshError="1">
        <row r="2">
          <cell r="B2" t="str">
            <v>LABOUR BILL ITEMWISE ABSTRACT - PW</v>
          </cell>
        </row>
        <row r="20">
          <cell r="C20" t="str">
            <v>Cover</v>
          </cell>
        </row>
      </sheetData>
      <sheetData sheetId="3" refreshError="1"/>
      <sheetData sheetId="4">
        <row r="2">
          <cell r="B2" t="str">
            <v>LABOUR BILL ITEMWISE ABSTRACT - PW</v>
          </cell>
        </row>
      </sheetData>
      <sheetData sheetId="5">
        <row r="2">
          <cell r="B2" t="str">
            <v>LABOUR BILL ITEMWISE ABSTRACT - PW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LABOUR BILL ITEMWISE ABSTRACT - PW</v>
          </cell>
        </row>
      </sheetData>
      <sheetData sheetId="20">
        <row r="2">
          <cell r="B2" t="str">
            <v>LABOUR BILL ITEMWISE ABSTRACT - PW</v>
          </cell>
        </row>
      </sheetData>
      <sheetData sheetId="21">
        <row r="2">
          <cell r="B2" t="str">
            <v>LABOUR BILL ITEMWISE ABSTRACT - PW</v>
          </cell>
        </row>
      </sheetData>
      <sheetData sheetId="22">
        <row r="2">
          <cell r="B2" t="str">
            <v>LABOUR BILL ITEMWISE ABSTRACT - PW</v>
          </cell>
        </row>
      </sheetData>
      <sheetData sheetId="23"/>
      <sheetData sheetId="24"/>
      <sheetData sheetId="25">
        <row r="2">
          <cell r="B2" t="str">
            <v>LABOUR BILL ITEMWISE ABSTRACT - PW</v>
          </cell>
        </row>
      </sheetData>
      <sheetData sheetId="26">
        <row r="2">
          <cell r="B2" t="str">
            <v>LABOUR BILL ITEMWISE ABSTRACT - PW</v>
          </cell>
        </row>
      </sheetData>
      <sheetData sheetId="27"/>
      <sheetData sheetId="28"/>
      <sheetData sheetId="29"/>
      <sheetData sheetId="30"/>
      <sheetData sheetId="31">
        <row r="2">
          <cell r="B2" t="str">
            <v>LABOUR BILL ITEMWISE ABSTRACT - PW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">
          <cell r="B2" t="str">
            <v>LABOUR BILL ITEMWISE ABSTRACT - PW</v>
          </cell>
        </row>
      </sheetData>
      <sheetData sheetId="42">
        <row r="2">
          <cell r="B2" t="str">
            <v>LABOUR BILL ITEMWISE ABSTRACT - PW</v>
          </cell>
        </row>
      </sheetData>
      <sheetData sheetId="43">
        <row r="2">
          <cell r="B2" t="str">
            <v>LABOUR BILL ITEMWISE ABSTRACT - PW</v>
          </cell>
        </row>
      </sheetData>
      <sheetData sheetId="44">
        <row r="2">
          <cell r="B2" t="str">
            <v>LABOUR BILL ITEMWISE ABSTRACT - PW</v>
          </cell>
        </row>
      </sheetData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>
        <row r="2">
          <cell r="B2" t="str">
            <v>LABOUR BILL ITEMWISE ABSTRACT - PW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>
        <row r="2">
          <cell r="B2" t="str">
            <v>LABOUR BILL ITEMWISE ABSTRACT - PW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an maint"/>
      <sheetName val="coimbatore"/>
      <sheetName val="PRASAD"/>
      <sheetName val="paipay"/>
      <sheetName val="MIS"/>
      <sheetName val="CRtbobpljuly"/>
      <sheetName val="TBOBPLJul98"/>
      <sheetName val="CORPN OCT"/>
      <sheetName val="inout consol-nov"/>
      <sheetName val="inout consol (2)"/>
      <sheetName val="AS ON DT EXPS Mar"/>
      <sheetName val="J_fix asst"/>
      <sheetName val="J_fix asst sdpl"/>
      <sheetName val="f a_obpl"/>
      <sheetName val="J_fix asst obpl"/>
      <sheetName val="J_fix asst scc"/>
      <sheetName val="J_fix asst ripl"/>
      <sheetName val="fa-pl &amp; mach-site"/>
      <sheetName val="fa-veh"/>
      <sheetName val="fa_off eqp"/>
      <sheetName val="fa_fur&amp; fix"/>
      <sheetName val="fa_comp"/>
      <sheetName val="omantopaz"/>
      <sheetName val="I_Con WIP (2)"/>
      <sheetName val="TBAL9596 -IIIIRUN"/>
      <sheetName val="TBCRSsdpl July98"/>
      <sheetName val="TBSDPLJuly98"/>
      <sheetName val="G-1"/>
      <sheetName val="Other Proj Schdl"/>
      <sheetName val="OT CLIENTS"/>
      <sheetName val="inout consol July 98"/>
      <sheetName val="consol flow"/>
      <sheetName val="A_EQUITY-OBPL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G-1_sdpl_work"/>
      <sheetName val="G_1_obpl_Work"/>
      <sheetName val="sdpl_oth Liab"/>
      <sheetName val="obpl-oth liab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TBCRSSdplmar98"/>
      <sheetName val="TB9798OBPL07"/>
      <sheetName val="D_Loan  Prom"/>
      <sheetName val="E_Bank Loan"/>
      <sheetName val="F_Adv-Client"/>
      <sheetName val="G_work Cap "/>
      <sheetName val="H_land adv"/>
      <sheetName val="detai Wip 2"/>
      <sheetName val="detai Wip I "/>
      <sheetName val="WIP"/>
      <sheetName val="J_Con WIP"/>
      <sheetName val="K_L_Oth Co "/>
      <sheetName val="fix asst_Obpl"/>
      <sheetName val="fixass-scc-obpl"/>
      <sheetName val="TBAL9697 _group wise  sdpl"/>
      <sheetName val="[sept98.xlsUomantopaz"/>
      <sheetName val="TBS_x0004_PLJuly98"/>
      <sheetName val="[sept98.xls_x001d_B_Sheet 97"/>
      <sheetName val="_sept98.xlsUomantopaz"/>
      <sheetName val="_sept98.xls_x001d_B_Sheet 97"/>
      <sheetName val="TBS_x005f_x0004_PLJuly98"/>
      <sheetName val="_sept98.xls_x005f_x001d_B_Sheet 97"/>
      <sheetName val="Boq"/>
      <sheetName val="CODE"/>
      <sheetName val="Design"/>
      <sheetName val="PRECAST lightconc-II"/>
      <sheetName val="[sept98.xls_x005f_x001d_B_Sheet 97"/>
      <sheetName val="TBS_x005f_x005f_x005f_x0004_PLJuly98"/>
      <sheetName val="_sept98.xls_x005f_x005f_x005f_x001d_B_Sheet"/>
      <sheetName val="[sept98.xls_x005f_x005f_x005f_x001d_B_Sheet"/>
      <sheetName val="Staff Acco."/>
      <sheetName val="SITE OVERHEADS"/>
      <sheetName val="Data"/>
      <sheetName val="salestax9697-t_x0000_"/>
      <sheetName val="crs -G-1_x001a__x0000__x0000_TBAL9697 -group wise"/>
      <sheetName val="salestax9697-t?"/>
      <sheetName val="crs -G-1_x001a_??TBAL9697 -group wise"/>
      <sheetName val="Sheet1"/>
      <sheetName val="Boq Block A"/>
      <sheetName val="Project Details.."/>
      <sheetName val="[sept98.xls࡝sdpl_oth Liab"/>
      <sheetName val="salestax9697-t"/>
      <sheetName val="crs -G-1_x001a_"/>
      <sheetName val="salestax9697-t_"/>
      <sheetName val="crs -G-1_x001a___TBAL9697 -group wise"/>
      <sheetName val="TBS_x005f_x005f_x005f_x005f_x005f_x005f_x005f_x0004_PLJ"/>
      <sheetName val="_sept98.xls_x005f_x005f_x005f_x005f_x005f_x005f_x"/>
      <sheetName val="salestax9697-t_x005f_x0000_"/>
      <sheetName val="crs -G-1_x005f_x001a__x005f_x0000__x005f_x0000_TB"/>
      <sheetName val="crs -G-1_x005f_x001a___TBAL9697 -grou"/>
      <sheetName val="final abstract"/>
      <sheetName val="RCC,Ret. Wall"/>
      <sheetName val="scurve calc (2)"/>
      <sheetName val="LIST OF MAKES"/>
      <sheetName val="PULSATOR"/>
      <sheetName val="Precalculation"/>
      <sheetName val="Sheet3"/>
      <sheetName val="_sept98.xls࡝sdpl_oth Liab"/>
      <sheetName val="TOS-F"/>
      <sheetName val="key dates"/>
      <sheetName val="Actuals"/>
      <sheetName val="col-reinft1"/>
      <sheetName val="#REF!"/>
      <sheetName val="Labor abs-NMR"/>
      <sheetName val="costing"/>
      <sheetName val="Fin Sum"/>
      <sheetName val="ROH"/>
      <sheetName val="oman_maint"/>
      <sheetName val="CORPN_OCT"/>
      <sheetName val="inout_consol-nov"/>
      <sheetName val="inout_consol_(2)"/>
      <sheetName val="AS_ON_DT_EXPS_Mar"/>
      <sheetName val="J_fix_asst"/>
      <sheetName val="J_fix_asst_sdpl"/>
      <sheetName val="f_a_obpl"/>
      <sheetName val="J_fix_asst_obpl"/>
      <sheetName val="J_fix_asst_scc"/>
      <sheetName val="J_fix_asst_ripl"/>
      <sheetName val="fa-pl_&amp;_mach-site"/>
      <sheetName val="fa_off_eqp"/>
      <sheetName val="fa_fur&amp;_fix"/>
      <sheetName val="I_Con_WIP_(2)"/>
      <sheetName val="TBAL9596_-IIIIRUN"/>
      <sheetName val="TBCRSsdpl_July98"/>
      <sheetName val="Other_Proj_Schdl"/>
      <sheetName val="OT_CLIENTS"/>
      <sheetName val="inout_consol_July_98"/>
      <sheetName val="consol_flow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D_Loan__Prom"/>
      <sheetName val="E_Bank_Loan"/>
      <sheetName val="G_work_Cap_"/>
      <sheetName val="H_land_adv"/>
      <sheetName val="detai_Wip_2"/>
      <sheetName val="detai_Wip_I_"/>
      <sheetName val="J_Con_WIP"/>
      <sheetName val="K_L_Oth_Co_"/>
      <sheetName val="fix_asst_Obpl"/>
      <sheetName val="TBAL9697__group_wise__sdp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Customize Your Purchase Order"/>
      <sheetName val="factors"/>
      <sheetName val="3MLKQ"/>
      <sheetName val="_sept98.xls_x005f_x001d_B_Sheet"/>
      <sheetName val="TBS_x005f_x005f_x005f_x0004_PLJ"/>
      <sheetName val="crs -G-1_x001a__x0000__x0000_TB"/>
      <sheetName val="crs -G-1_x001a___TBAL9697 -grou"/>
      <sheetName val="_sept98.xls_x005f_x005f_x"/>
      <sheetName val="[sept98_xlsUomantopaz"/>
      <sheetName val="[sept98_xlsB_Sheet_97"/>
      <sheetName val="_sept98_xlsUomantopaz"/>
      <sheetName val="_sept98_xlsB_Sheet_97"/>
      <sheetName val="_sept98_xls_x005f_x001d_B_Sheet_97"/>
      <sheetName val="[sept98_xls_x005f_x001d_B_Sheet_97"/>
      <sheetName val="PRECAST_lightconc-II"/>
      <sheetName val="TBSPLJuly98"/>
      <sheetName val="총괄표"/>
      <sheetName val="Control"/>
      <sheetName val="p&amp;m"/>
      <sheetName val="oman_maint1"/>
      <sheetName val="CORPN_OCT1"/>
      <sheetName val="inout_consol-nov1"/>
      <sheetName val="inout_consol_(2)1"/>
      <sheetName val="AS_ON_DT_EXPS_Mar1"/>
      <sheetName val="J_fix_asst1"/>
      <sheetName val="J_fix_asst_sdpl1"/>
      <sheetName val="f_a_obpl1"/>
      <sheetName val="J_fix_asst_obpl1"/>
      <sheetName val="J_fix_asst_scc1"/>
      <sheetName val="J_fix_asst_ripl1"/>
      <sheetName val="fa-pl_&amp;_mach-site1"/>
      <sheetName val="fa_off_eqp1"/>
      <sheetName val="fa_fur&amp;_fix1"/>
      <sheetName val="I_Con_WIP_(2)1"/>
      <sheetName val="TBAL9596_-IIIIRUN1"/>
      <sheetName val="TBCRSsdpl_July981"/>
      <sheetName val="Other_Proj_Schdl1"/>
      <sheetName val="OT_CLIENTS1"/>
      <sheetName val="inout_consol_July_981"/>
      <sheetName val="consol_flow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D_Loan__Prom1"/>
      <sheetName val="E_Bank_Loan1"/>
      <sheetName val="G_work_Cap_1"/>
      <sheetName val="H_land_adv1"/>
      <sheetName val="detai_Wip_21"/>
      <sheetName val="detai_Wip_I_1"/>
      <sheetName val="J_Con_WIP1"/>
      <sheetName val="K_L_Oth_Co_1"/>
      <sheetName val="fix_asst_Obpl1"/>
      <sheetName val="TBAL9697__group_wise__sdpl1"/>
      <sheetName val="[sept98_xlsUomantopaz1"/>
      <sheetName val="_sept98_xlsUomantopaz1"/>
      <sheetName val="_sept98_xls_x005f_x001d_B_Sheet_971"/>
      <sheetName val="PRECAST_lightconc-II1"/>
      <sheetName val="[sept98_xls_x005f_x001d_B_Sheet_971"/>
      <sheetName val="_sept98_xls_x005f_x005f_x005f_x001d_B_Sheet"/>
      <sheetName val="[sept98_xls_x005f_x005f_x005f_x001d_B_Sheet"/>
      <sheetName val="Staff_Acco_"/>
      <sheetName val="SITE_OVERHEADS"/>
      <sheetName val="crs_-G-1TBAL9697_-group_wise"/>
      <sheetName val="crs_-G-1??TBAL9697_-group_wise"/>
      <sheetName val="Boq_Block_A"/>
      <sheetName val="Project_Details__"/>
      <sheetName val="[sept98_xls࡝sdpl_oth_Liab"/>
      <sheetName val="RCC,Ret__Wall"/>
      <sheetName val="scurve_calc_(2)"/>
      <sheetName val="LIST_OF_MAKES"/>
      <sheetName val="_sept98_xls࡝sdpl_oth_Liab"/>
      <sheetName val="crs_-G-1__TBAL9697_-group_wise"/>
      <sheetName val="_sept98_xls_x005f_x005f_x005f_x005f_x005f_x005f_x"/>
      <sheetName val="crs_-G-1_x005f_x001a__x005f_x0000__x005f_x0000_TB"/>
      <sheetName val="crs_-G-1_x005f_x001a___TBAL9697_-grou"/>
      <sheetName val="final_abstract"/>
      <sheetName val="key_dates"/>
      <sheetName val="Labor_abs-NMR"/>
      <sheetName val="Fin_Sum"/>
      <sheetName val="Customize_Your_Purchase_Order"/>
      <sheetName val="_sept98_xls_x005f_x001d_B_Sheet"/>
      <sheetName val="crs_-G-1TB"/>
      <sheetName val="crs_-G-1__TBAL9697_-grou"/>
      <sheetName val="_sept98_xls_x005f_x005f_x"/>
      <sheetName val="INPUT SHEET"/>
      <sheetName val="DETAILED  BOQ"/>
      <sheetName val="acevsSp (ABC)"/>
      <sheetName val="MASTER_RATE ANALYSIS"/>
      <sheetName val="BEAM INPUT"/>
      <sheetName val="STD"/>
      <sheetName val="LTG-STG"/>
      <sheetName val="Plinth beam"/>
      <sheetName val="_sept98_xls_x001d_B_Sheet_97"/>
      <sheetName val="Direct Cost"/>
      <sheetName val="oman_maint17"/>
      <sheetName val="CORPN_OCT16"/>
      <sheetName val="inout_consol-nov16"/>
      <sheetName val="inout_consol_(2)16"/>
      <sheetName val="AS_ON_DT_EXPS_Mar16"/>
      <sheetName val="J_fix_asst16"/>
      <sheetName val="J_fix_asst_sdpl16"/>
      <sheetName val="f_a_obpl16"/>
      <sheetName val="J_fix_asst_obpl16"/>
      <sheetName val="J_fix_asst_scc16"/>
      <sheetName val="J_fix_asst_ripl16"/>
      <sheetName val="fa-pl_&amp;_mach-site16"/>
      <sheetName val="fa_off_eqp16"/>
      <sheetName val="fa_fur&amp;_fix16"/>
      <sheetName val="I_Con_WIP_(2)16"/>
      <sheetName val="TBAL9596_-IIIIRUN16"/>
      <sheetName val="TBCRSsdpl_July9816"/>
      <sheetName val="Other_Proj_Schdl16"/>
      <sheetName val="OT_CLIENTS16"/>
      <sheetName val="inout_consol_July_9816"/>
      <sheetName val="consol_flow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D_Loan__Prom16"/>
      <sheetName val="E_Bank_Loan16"/>
      <sheetName val="G_work_Cap_16"/>
      <sheetName val="H_land_adv16"/>
      <sheetName val="detai_Wip_216"/>
      <sheetName val="detai_Wip_I_16"/>
      <sheetName val="J_Con_WIP16"/>
      <sheetName val="K_L_Oth_Co_16"/>
      <sheetName val="fix_asst_Obpl16"/>
      <sheetName val="TBAL9697__group_wise__sdpl16"/>
      <sheetName val="_sept98_xlsUomantopaz13"/>
      <sheetName val="[sept98_xlsUomantopaz13"/>
      <sheetName val="_sept98_xls_x005f_x001d_B_Sheet_9713"/>
      <sheetName val="[sept98_xls_x005f_x001d_B_Sheet_9713"/>
      <sheetName val="PRECAST_lightconc-II13"/>
      <sheetName val="oman_maint9"/>
      <sheetName val="CORPN_OCT9"/>
      <sheetName val="inout_consol-nov9"/>
      <sheetName val="inout_consol_(2)9"/>
      <sheetName val="AS_ON_DT_EXPS_Mar9"/>
      <sheetName val="J_fix_asst9"/>
      <sheetName val="J_fix_asst_sdpl9"/>
      <sheetName val="f_a_obpl9"/>
      <sheetName val="J_fix_asst_obpl9"/>
      <sheetName val="J_fix_asst_scc9"/>
      <sheetName val="J_fix_asst_ripl9"/>
      <sheetName val="fa-pl_&amp;_mach-site9"/>
      <sheetName val="fa_off_eqp9"/>
      <sheetName val="fa_fur&amp;_fix9"/>
      <sheetName val="I_Con_WIP_(2)9"/>
      <sheetName val="TBAL9596_-IIIIRUN9"/>
      <sheetName val="TBCRSsdpl_July989"/>
      <sheetName val="Other_Proj_Schdl9"/>
      <sheetName val="OT_CLIENTS9"/>
      <sheetName val="inout_consol_July_989"/>
      <sheetName val="consol_flow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D_Loan__Prom9"/>
      <sheetName val="E_Bank_Loan9"/>
      <sheetName val="G_work_Cap_9"/>
      <sheetName val="H_land_adv9"/>
      <sheetName val="detai_Wip_29"/>
      <sheetName val="detai_Wip_I_9"/>
      <sheetName val="J_Con_WIP9"/>
      <sheetName val="K_L_Oth_Co_9"/>
      <sheetName val="fix_asst_Obpl9"/>
      <sheetName val="TBAL9697__group_wise__sdpl9"/>
      <sheetName val="_sept98_xlsUomantopaz7"/>
      <sheetName val="[sept98_xlsUomantopaz7"/>
      <sheetName val="_sept98_xls_x005f_x001d_B_Sheet_977"/>
      <sheetName val="Labels"/>
      <sheetName val="Cost_any"/>
      <sheetName val="IO LIST"/>
      <sheetName val="#REF"/>
      <sheetName val="[sept98_xls_x005f_x001d_B_Sheet_977"/>
      <sheetName val="PRECAST_lightconc-II7"/>
      <sheetName val="oman_maint2"/>
      <sheetName val="CORPN_OCT2"/>
      <sheetName val="Detail In Door Stad"/>
      <sheetName val="_sept98.xls_x001d_B_Sheet"/>
      <sheetName val="ABB"/>
      <sheetName val="GE"/>
      <sheetName val="_sept98.xls_x005f_x005f_x005f_x005f_x"/>
      <sheetName val="inout_consol-nov2"/>
      <sheetName val="inout_consol_(2)2"/>
      <sheetName val="AS_ON_DT_EXPS_Mar2"/>
      <sheetName val="J_fix_asst2"/>
      <sheetName val="J_fix_asst_sdpl2"/>
      <sheetName val="f_a_obpl2"/>
      <sheetName val="J_fix_asst_obpl2"/>
      <sheetName val="J_fix_asst_scc2"/>
      <sheetName val="J_fix_asst_ripl2"/>
      <sheetName val="fa-pl_&amp;_mach-site2"/>
      <sheetName val="fa_off_eqp2"/>
      <sheetName val="fa_fur&amp;_fix2"/>
      <sheetName val="I_Con_WIP_(2)2"/>
      <sheetName val="TBAL9596_-IIIIRUN2"/>
      <sheetName val="TBCRSsdpl_July982"/>
      <sheetName val="Other_Proj_Schdl2"/>
      <sheetName val="OT_CLIENTS2"/>
      <sheetName val="inout_consol_July_982"/>
      <sheetName val="consol_flow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D_Loan__Prom2"/>
      <sheetName val="E_Bank_Loan2"/>
      <sheetName val="G_work_Cap_2"/>
      <sheetName val="H_land_adv2"/>
      <sheetName val="detai_Wip_22"/>
      <sheetName val="detai_Wip_I_2"/>
      <sheetName val="Labor abs-PW"/>
      <sheetName val="Rate analysis"/>
      <sheetName val="Debits as on 12.04.08"/>
      <sheetName val="Basic Rates"/>
      <sheetName val="5"/>
      <sheetName val="1"/>
      <sheetName val="Detail"/>
      <sheetName val="Works - Quote Sheet"/>
      <sheetName val="Cashflow projection"/>
      <sheetName val="DetEst"/>
      <sheetName val="Labour"/>
      <sheetName val="CCTV_EST1"/>
      <sheetName val="220 11  BS "/>
      <sheetName val="GR.slab-reinft"/>
      <sheetName val="Assumption Inputs"/>
      <sheetName val="Build-up"/>
      <sheetName val="analysis"/>
      <sheetName val="J_Con_WIP2"/>
      <sheetName val="K_L_Oth_Co_2"/>
      <sheetName val="fix_asst_Obpl2"/>
      <sheetName val="TBAL9697__group_wise__sdpl2"/>
      <sheetName val="oman_maint3"/>
      <sheetName val="CORPN_OCT3"/>
      <sheetName val="inout_consol-nov3"/>
      <sheetName val="inout_consol_(2)3"/>
      <sheetName val="Summary_Bank"/>
      <sheetName val="AS_ON_DT_EXPS_Mar3"/>
      <sheetName val="J_fix_asst3"/>
      <sheetName val="J_fix_asst_sdpl3"/>
      <sheetName val="f_a_obpl3"/>
      <sheetName val="J_fix_asst_obpl3"/>
      <sheetName val="J_fix_asst_scc3"/>
      <sheetName val="J_fix_asst_ripl3"/>
      <sheetName val="fa-pl_&amp;_mach-site3"/>
      <sheetName val="fa_off_eqp3"/>
      <sheetName val="fa_fur&amp;_fix3"/>
      <sheetName val="I_Con_WIP_(2)3"/>
      <sheetName val="TBAL9596_-IIIIRUN3"/>
      <sheetName val="TBCRSsdpl_July983"/>
      <sheetName val="Other_Proj_Schdl3"/>
      <sheetName val="OT_CLIENTS3"/>
      <sheetName val="inout_consol_July_983"/>
      <sheetName val="consol_flow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D_Loan__Prom3"/>
      <sheetName val="E_Bank_Loan3"/>
      <sheetName val="G_work_Cap_3"/>
      <sheetName val="oman_maint24"/>
      <sheetName val="CORPN_OCT22"/>
      <sheetName val="inout_consol-nov22"/>
      <sheetName val="inout_consol_(2)22"/>
      <sheetName val="AS_ON_DT_EXPS_Mar22"/>
      <sheetName val="J_fix_asst22"/>
      <sheetName val="J_fix_asst_sdpl22"/>
      <sheetName val="f_a_obpl22"/>
      <sheetName val="J_fix_asst_obpl22"/>
      <sheetName val="J_fix_asst_scc22"/>
      <sheetName val="J_fix_asst_ripl22"/>
      <sheetName val="fa-pl_&amp;_mach-site22"/>
      <sheetName val="fa_off_eqp22"/>
      <sheetName val="fa_fur&amp;_fix22"/>
      <sheetName val="I_Con_WIP_(2)22"/>
      <sheetName val="TBAL9596_-IIIIRUN22"/>
      <sheetName val="TBCRSsdpl_July9822"/>
      <sheetName val="Other_Proj_Schdl22"/>
      <sheetName val="OT_CLIENTS22"/>
      <sheetName val="inout_consol_July_9822"/>
      <sheetName val="consol_flow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D_Loan__Prom22"/>
      <sheetName val="E_Bank_Loan22"/>
      <sheetName val="G_work_Cap_22"/>
      <sheetName val="H_land_adv22"/>
      <sheetName val="detai_Wip_222"/>
      <sheetName val="detai_Wip_I_22"/>
      <sheetName val="J_Con_WIP22"/>
      <sheetName val="K_L_Oth_Co_22"/>
      <sheetName val="fix_asst_Obpl22"/>
      <sheetName val="TBAL9697__group_wise__sdpl22"/>
      <sheetName val="_sept98_xlsUomantopaz18"/>
      <sheetName val="[sept98_xlsUomantopaz18"/>
      <sheetName val="_sept98_xls_x005f_x001d_B_Sheet_9718"/>
      <sheetName val="[sept98_xls_x005f_x001d_B_Sheet_9718"/>
      <sheetName val="PRECAST_lightconc-II18"/>
      <sheetName val="oman_maint22"/>
      <sheetName val="CORPN_OCT20"/>
      <sheetName val="inout_consol-nov20"/>
      <sheetName val="inout_consol_(2)20"/>
      <sheetName val="AS_ON_DT_EXPS_Mar20"/>
      <sheetName val="J_fix_asst20"/>
      <sheetName val="J_fix_asst_sdpl20"/>
      <sheetName val="f_a_obpl20"/>
      <sheetName val="J_fix_asst_obpl20"/>
      <sheetName val="J_fix_asst_scc20"/>
      <sheetName val="J_fix_asst_ripl20"/>
      <sheetName val="fa-pl_&amp;_mach-site20"/>
      <sheetName val="fa_off_eqp20"/>
      <sheetName val="fa_fur&amp;_fix20"/>
      <sheetName val="I_Con_WIP_(2)20"/>
      <sheetName val="TBAL9596_-IIIIRUN20"/>
      <sheetName val="TBCRSsdpl_July9820"/>
      <sheetName val="Other_Proj_Schdl20"/>
      <sheetName val="OT_CLIENTS20"/>
      <sheetName val="inout_consol_July_9820"/>
      <sheetName val="consol_flow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D_Loan__Prom20"/>
      <sheetName val="E_Bank_Loan20"/>
      <sheetName val="G_work_Cap_20"/>
      <sheetName val="H_land_adv20"/>
      <sheetName val="detai_Wip_220"/>
      <sheetName val="detai_Wip_I_20"/>
      <sheetName val="J_Con_WIP20"/>
      <sheetName val="K_L_Oth_Co_20"/>
      <sheetName val="fix_asst_Obpl20"/>
      <sheetName val="TBAL9697__group_wise__sdpl20"/>
      <sheetName val="_sept98_xlsUomantopaz16"/>
      <sheetName val="[sept98_xlsUomantopaz16"/>
      <sheetName val="_sept98_xls_x005f_x001d_B_Sheet_9716"/>
      <sheetName val="[sept98_xls_x005f_x001d_B_Sheet_9716"/>
      <sheetName val="PRECAST_lightconc-II16"/>
      <sheetName val="SPILL OVER"/>
      <sheetName val="GF Columns"/>
      <sheetName val="Rollup"/>
      <sheetName val="H_land_adv3"/>
      <sheetName val="detai_Wip_23"/>
      <sheetName val="detai_Wip_I_3"/>
      <sheetName val="J_Con_WIP3"/>
      <sheetName val="K_L_Oth_Co_3"/>
      <sheetName val="fix_asst_Obpl3"/>
      <sheetName val="TBAL9697__group_wise__sdpl3"/>
      <sheetName val="_sept98_xlsUomantopaz2"/>
      <sheetName val="[sept98_xlsUomantopaz2"/>
      <sheetName val="_sept98_xls_x005f_x001d_B_Sheet_972"/>
      <sheetName val="[sept98_xls_x005f_x001d_B_Sheet_972"/>
      <sheetName val="PRECAST_lightconc-II2"/>
      <sheetName val="KQ Cost Controlling"/>
      <sheetName val="KQ Appropriation"/>
      <sheetName val="oman_maint4"/>
      <sheetName val="CORPN_OCT4"/>
      <sheetName val="inout_consol-nov4"/>
      <sheetName val="inout_consol_(2)4"/>
      <sheetName val="AS_ON_DT_EXPS_Mar4"/>
      <sheetName val="J_fix_asst4"/>
      <sheetName val="J_fix_asst_sdpl4"/>
      <sheetName val="f_a_obpl4"/>
      <sheetName val="J_fix_asst_obpl4"/>
      <sheetName val="J_fix_asst_scc4"/>
      <sheetName val="J_fix_asst_ripl4"/>
      <sheetName val="fa-pl_&amp;_mach-site4"/>
      <sheetName val="fa_off_eqp4"/>
      <sheetName val="fa_fur&amp;_fix4"/>
      <sheetName val="I_Con_WIP_(2)4"/>
      <sheetName val="TBAL9596_-IIIIRUN4"/>
      <sheetName val="TBCRSsdpl_July984"/>
      <sheetName val="Other_Proj_Schdl4"/>
      <sheetName val="OT_CLIENTS4"/>
      <sheetName val="inout_consol_July_984"/>
      <sheetName val="consol_flow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BALAN1"/>
      <sheetName val="Reinforcement"/>
      <sheetName val="Pilling_24"/>
      <sheetName val="BFS"/>
      <sheetName val="Quotation"/>
      <sheetName val="TBS_x005f_x005f_x005f_x005f_x005f_x005f_x005f_x005f_x00"/>
      <sheetName val="경비공통"/>
      <sheetName val=""/>
      <sheetName val="_x0000_⒤"/>
      <sheetName val="_x0000_⒄"/>
      <sheetName val="_x0000_ⓤ"/>
      <sheetName val="_x0000_┤"/>
      <sheetName val="_x0000_╄"/>
      <sheetName val="_x0000_┄"/>
      <sheetName val="crs -G-1_x005f_x001a_"/>
      <sheetName val="Cash Flow Input Data_ISC"/>
      <sheetName val="Interface_SC"/>
      <sheetName val="Calc_ISC"/>
      <sheetName val="Calc_SC"/>
      <sheetName val="Interface_ISC"/>
      <sheetName val="GD"/>
      <sheetName val="CABLE DATA"/>
      <sheetName val="Config"/>
      <sheetName val="Break Dw"/>
      <sheetName val="Tender Summary"/>
      <sheetName val="SUMMARY"/>
      <sheetName val="RW1"/>
      <sheetName val="RW3"/>
      <sheetName val="RW4"/>
      <sheetName val="RW5"/>
      <sheetName val="RW7"/>
      <sheetName val="RW2"/>
      <sheetName val="RW6"/>
      <sheetName val="RA BILL (47-)"/>
      <sheetName val="oman_maint11"/>
      <sheetName val="CORPN_OCT11"/>
      <sheetName val="inout_consol-nov11"/>
      <sheetName val="inout_consol_(2)11"/>
      <sheetName val="AS_ON_DT_EXPS_Mar11"/>
      <sheetName val="J_fix_asst11"/>
      <sheetName val="J_fix_asst_sdpl11"/>
      <sheetName val="f_a_obpl11"/>
      <sheetName val="J_fix_asst_obpl11"/>
      <sheetName val="J_fix_asst_scc11"/>
      <sheetName val="J_fix_asst_ripl11"/>
      <sheetName val="fa-pl_&amp;_mach-site11"/>
      <sheetName val="fa_off_eqp11"/>
      <sheetName val="fa_fur&amp;_fix11"/>
      <sheetName val="I_Con_WIP_(2)11"/>
      <sheetName val="TBAL9596_-IIIIRUN11"/>
      <sheetName val="TBCRSsdpl_July9811"/>
      <sheetName val="Other_Proj_Schdl11"/>
      <sheetName val="OT_CLIENTS11"/>
      <sheetName val="inout_consol_July_9811"/>
      <sheetName val="consol_flow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0"/>
      <sheetName val="creditors_tb_obpl10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D_Loan__Prom10"/>
      <sheetName val="E_Bank_Loan10"/>
      <sheetName val="G_work_Cap_10"/>
      <sheetName val="H_land_adv10"/>
      <sheetName val="detai_Wip_210"/>
      <sheetName val="detai_Wip_I_10"/>
      <sheetName val="J_Con_WIP10"/>
      <sheetName val="K_L_Oth_Co_10"/>
      <sheetName val="fix_asst_Obpl10"/>
      <sheetName val="TBAL9697__group_wise__sdpl10"/>
      <sheetName val="[sept98_xlsUomantopaz9"/>
      <sheetName val="_sept98_xlsUomantopaz9"/>
      <sheetName val="_sept98_xlsB_Sheet_971"/>
      <sheetName val="_sept98_xls_x005f_x001d_B_Sheet_979"/>
      <sheetName val="PRECAST_lightconc-II9"/>
      <sheetName val="[sept98_xls_x005f_x001d_B_Sheet_979"/>
      <sheetName val="_sept98_xls_x005f_x005f_x005f_x001d_B_Shee6"/>
      <sheetName val="[sept98_xls_x005f_x005f_x005f_x001d_B_Shee6"/>
      <sheetName val="Staff_Acco_6"/>
      <sheetName val="SITE_OVERHEADS6"/>
      <sheetName val="Boq_Block_A6"/>
      <sheetName val="Project_Details__6"/>
      <sheetName val="[sept98_xls࡝sdpl_oth_Liab6"/>
      <sheetName val="RCC,Ret__Wall6"/>
      <sheetName val="scurve_calc_(2)6"/>
      <sheetName val="LIST_OF_MAKES6"/>
      <sheetName val="_sept98_xls࡝sdpl_oth_Liab6"/>
      <sheetName val="_sept98_xls_x005f_x005f_x005f_x005f_x005f_x005f_6"/>
      <sheetName val="crs_-G-1_x005f_x001a__x005f_x0000__x005f_x0000_T6"/>
      <sheetName val="crs_-G-1_x005f_x001a___TBAL9697_-gro6"/>
      <sheetName val="final_abstract6"/>
      <sheetName val="key_dates6"/>
      <sheetName val="Labor_abs-NMR6"/>
      <sheetName val="Fin_Sum6"/>
      <sheetName val="Customize_Your_Purchase_Order6"/>
      <sheetName val="_sept98_xls_x005f_x001d_B_Sheet6"/>
      <sheetName val="_sept98_xls_x005f_x005f_x6"/>
      <sheetName val="INPUT_SHEET5"/>
      <sheetName val="DETAILED__BOQ5"/>
      <sheetName val="acevsSp_(ABC)5"/>
      <sheetName val="MASTER_RATE_ANALYSIS5"/>
      <sheetName val="BEAM_INPUT5"/>
      <sheetName val="Plinth_beam5"/>
      <sheetName val="Direct_Cost5"/>
      <sheetName val="IO_LIST5"/>
      <sheetName val="oman_maint8"/>
      <sheetName val="CORPN_OCT8"/>
      <sheetName val="inout_consol-nov8"/>
      <sheetName val="inout_consol_(2)8"/>
      <sheetName val="AS_ON_DT_EXPS_Mar8"/>
      <sheetName val="J_fix_asst8"/>
      <sheetName val="J_fix_asst_sdpl8"/>
      <sheetName val="f_a_obpl8"/>
      <sheetName val="J_fix_asst_obpl8"/>
      <sheetName val="J_fix_asst_scc8"/>
      <sheetName val="J_fix_asst_ripl8"/>
      <sheetName val="fa-pl_&amp;_mach-site8"/>
      <sheetName val="fa_off_eqp8"/>
      <sheetName val="fa_fur&amp;_fix8"/>
      <sheetName val="I_Con_WIP_(2)8"/>
      <sheetName val="TBAL9596_-IIIIRUN8"/>
      <sheetName val="TBCRSsdpl_July988"/>
      <sheetName val="Other_Proj_Schdl8"/>
      <sheetName val="OT_CLIENTS8"/>
      <sheetName val="inout_consol_July_988"/>
      <sheetName val="consol_flow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7"/>
      <sheetName val="creditors_tb_obpl7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D_Loan__Prom7"/>
      <sheetName val="E_Bank_Loan7"/>
      <sheetName val="G_work_Cap_7"/>
      <sheetName val="H_land_adv7"/>
      <sheetName val="detai_Wip_27"/>
      <sheetName val="detai_Wip_I_7"/>
      <sheetName val="J_Con_WIP7"/>
      <sheetName val="K_L_Oth_Co_7"/>
      <sheetName val="fix_asst_Obpl7"/>
      <sheetName val="TBAL9697__group_wise__sdpl7"/>
      <sheetName val="[sept98_xlsUomantopaz6"/>
      <sheetName val="_sept98_xlsUomantopaz6"/>
      <sheetName val="_sept98_xls_x005f_x001d_B_Sheet_976"/>
      <sheetName val="PRECAST_lightconc-II6"/>
      <sheetName val="[sept98_xls_x005f_x001d_B_Sheet_976"/>
      <sheetName val="_sept98_xls_x005f_x005f_x005f_x001d_B_Shee4"/>
      <sheetName val="[sept98_xls_x005f_x005f_x005f_x001d_B_Shee4"/>
      <sheetName val="Staff_Acco_4"/>
      <sheetName val="SITE_OVERHEADS4"/>
      <sheetName val="Boq_Block_A4"/>
      <sheetName val="Project_Details__4"/>
      <sheetName val="[sept98_xls࡝sdpl_oth_Liab4"/>
      <sheetName val="RCC,Ret__Wall4"/>
      <sheetName val="scurve_calc_(2)4"/>
      <sheetName val="LIST_OF_MAKES4"/>
      <sheetName val="_sept98_xls࡝sdpl_oth_Liab4"/>
      <sheetName val="_sept98_xls_x005f_x005f_x005f_x005f_x005f_x005f_4"/>
      <sheetName val="crs_-G-1_x005f_x001a__x005f_x0000__x005f_x0000_T4"/>
      <sheetName val="crs_-G-1_x005f_x001a___TBAL9697_-gro4"/>
      <sheetName val="final_abstract4"/>
      <sheetName val="key_dates4"/>
      <sheetName val="Labor_abs-NMR4"/>
      <sheetName val="Fin_Sum4"/>
      <sheetName val="Customize_Your_Purchase_Order4"/>
      <sheetName val="_sept98_xls_x005f_x001d_B_Sheet4"/>
      <sheetName val="_sept98_xls_x005f_x005f_x4"/>
      <sheetName val="INPUT_SHEET3"/>
      <sheetName val="DETAILED__BOQ3"/>
      <sheetName val="acevsSp_(ABC)3"/>
      <sheetName val="MASTER_RATE_ANALYSIS3"/>
      <sheetName val="BEAM_INPUT3"/>
      <sheetName val="Plinth_beam3"/>
      <sheetName val="Direct_Cost3"/>
      <sheetName val="IO_LIST3"/>
      <sheetName val="oman_maint7"/>
      <sheetName val="CORPN_OCT7"/>
      <sheetName val="inout_consol-nov7"/>
      <sheetName val="inout_consol_(2)7"/>
      <sheetName val="AS_ON_DT_EXPS_Mar7"/>
      <sheetName val="J_fix_asst7"/>
      <sheetName val="J_fix_asst_sdpl7"/>
      <sheetName val="f_a_obpl7"/>
      <sheetName val="J_fix_asst_obpl7"/>
      <sheetName val="J_fix_asst_scc7"/>
      <sheetName val="J_fix_asst_ripl7"/>
      <sheetName val="fa-pl_&amp;_mach-site7"/>
      <sheetName val="fa_off_eqp7"/>
      <sheetName val="fa_fur&amp;_fix7"/>
      <sheetName val="I_Con_WIP_(2)7"/>
      <sheetName val="TBAL9596_-IIIIRUN7"/>
      <sheetName val="TBCRSsdpl_July987"/>
      <sheetName val="Other_Proj_Schdl7"/>
      <sheetName val="OT_CLIENTS7"/>
      <sheetName val="inout_consol_July_987"/>
      <sheetName val="consol_flow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6"/>
      <sheetName val="creditors_tb_obpl6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D_Loan__Prom6"/>
      <sheetName val="E_Bank_Loan6"/>
      <sheetName val="G_work_Cap_6"/>
      <sheetName val="H_land_adv6"/>
      <sheetName val="detai_Wip_26"/>
      <sheetName val="detai_Wip_I_6"/>
      <sheetName val="J_Con_WIP6"/>
      <sheetName val="K_L_Oth_Co_6"/>
      <sheetName val="fix_asst_Obpl6"/>
      <sheetName val="TBAL9697__group_wise__sdpl6"/>
      <sheetName val="[sept98_xlsUomantopaz5"/>
      <sheetName val="_sept98_xlsUomantopaz5"/>
      <sheetName val="_sept98_xls_x005f_x001d_B_Sheet_975"/>
      <sheetName val="PRECAST_lightconc-II5"/>
      <sheetName val="[sept98_xls_x005f_x001d_B_Sheet_975"/>
      <sheetName val="_sept98_xls_x005f_x005f_x005f_x001d_B_Shee3"/>
      <sheetName val="[sept98_xls_x005f_x005f_x005f_x001d_B_Shee3"/>
      <sheetName val="Staff_Acco_3"/>
      <sheetName val="SITE_OVERHEADS3"/>
      <sheetName val="Boq_Block_A3"/>
      <sheetName val="Project_Details__3"/>
      <sheetName val="[sept98_xls࡝sdpl_oth_Liab3"/>
      <sheetName val="RCC,Ret__Wall3"/>
      <sheetName val="scurve_calc_(2)3"/>
      <sheetName val="LIST_OF_MAKES3"/>
      <sheetName val="_sept98_xls࡝sdpl_oth_Liab3"/>
      <sheetName val="_sept98_xls_x005f_x005f_x005f_x005f_x005f_x005f_3"/>
      <sheetName val="crs_-G-1_x005f_x001a__x005f_x0000__x005f_x0000_T3"/>
      <sheetName val="crs_-G-1_x005f_x001a___TBAL9697_-gro3"/>
      <sheetName val="final_abstract3"/>
      <sheetName val="key_dates3"/>
      <sheetName val="Labor_abs-NMR3"/>
      <sheetName val="Fin_Sum3"/>
      <sheetName val="Customize_Your_Purchase_Order3"/>
      <sheetName val="_sept98_xls_x005f_x001d_B_Sheet3"/>
      <sheetName val="_sept98_xls_x005f_x005f_x3"/>
      <sheetName val="INPUT_SHEET2"/>
      <sheetName val="DETAILED__BOQ2"/>
      <sheetName val="acevsSp_(ABC)2"/>
      <sheetName val="MASTER_RATE_ANALYSIS2"/>
      <sheetName val="BEAM_INPUT2"/>
      <sheetName val="Plinth_beam2"/>
      <sheetName val="Direct_Cost2"/>
      <sheetName val="IO_LIST2"/>
      <sheetName val="oman_maint5"/>
      <sheetName val="CORPN_OCT5"/>
      <sheetName val="inout_consol-nov5"/>
      <sheetName val="inout_consol_(2)5"/>
      <sheetName val="AS_ON_DT_EXPS_Mar5"/>
      <sheetName val="J_fix_asst5"/>
      <sheetName val="J_fix_asst_sdpl5"/>
      <sheetName val="f_a_obpl5"/>
      <sheetName val="J_fix_asst_obpl5"/>
      <sheetName val="J_fix_asst_scc5"/>
      <sheetName val="J_fix_asst_ripl5"/>
      <sheetName val="fa-pl_&amp;_mach-site5"/>
      <sheetName val="fa_off_eqp5"/>
      <sheetName val="fa_fur&amp;_fix5"/>
      <sheetName val="I_Con_WIP_(2)5"/>
      <sheetName val="TBAL9596_-IIIIRUN5"/>
      <sheetName val="TBCRSsdpl_July985"/>
      <sheetName val="Other_Proj_Schdl5"/>
      <sheetName val="OT_CLIENTS5"/>
      <sheetName val="inout_consol_July_985"/>
      <sheetName val="consol_flow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D_Loan__Prom4"/>
      <sheetName val="E_Bank_Loan4"/>
      <sheetName val="G_work_Cap_4"/>
      <sheetName val="H_land_adv4"/>
      <sheetName val="detai_Wip_24"/>
      <sheetName val="detai_Wip_I_4"/>
      <sheetName val="J_Con_WIP4"/>
      <sheetName val="K_L_Oth_Co_4"/>
      <sheetName val="fix_asst_Obpl4"/>
      <sheetName val="TBAL9697__group_wise__sdpl4"/>
      <sheetName val="[sept98_xlsUomantopaz3"/>
      <sheetName val="_sept98_xlsUomantopaz3"/>
      <sheetName val="_sept98_xls_x005f_x001d_B_Sheet_973"/>
      <sheetName val="PRECAST_lightconc-II3"/>
      <sheetName val="[sept98_xls_x005f_x001d_B_Sheet_973"/>
      <sheetName val="_sept98_xls_x005f_x005f_x005f_x001d_B_Shee1"/>
      <sheetName val="[sept98_xls_x005f_x005f_x005f_x001d_B_Shee1"/>
      <sheetName val="Staff_Acco_1"/>
      <sheetName val="SITE_OVERHEADS1"/>
      <sheetName val="Boq_Block_A1"/>
      <sheetName val="Project_Details__1"/>
      <sheetName val="[sept98_xls࡝sdpl_oth_Liab1"/>
      <sheetName val="RCC,Ret__Wall1"/>
      <sheetName val="scurve_calc_(2)1"/>
      <sheetName val="LIST_OF_MAKES1"/>
      <sheetName val="_sept98_xls࡝sdpl_oth_Liab1"/>
      <sheetName val="_sept98_xls_x005f_x005f_x005f_x005f_x005f_x005f_1"/>
      <sheetName val="crs_-G-1_x005f_x001a__x005f_x0000__x005f_x0000_T1"/>
      <sheetName val="crs_-G-1_x005f_x001a___TBAL9697_-gro1"/>
      <sheetName val="final_abstract1"/>
      <sheetName val="key_dates1"/>
      <sheetName val="Labor_abs-NMR1"/>
      <sheetName val="Fin_Sum1"/>
      <sheetName val="Customize_Your_Purchase_Order1"/>
      <sheetName val="_sept98_xls_x005f_x001d_B_Sheet1"/>
      <sheetName val="_sept98_xls_x005f_x005f_x1"/>
      <sheetName val="INPUT_SHEET"/>
      <sheetName val="DETAILED__BOQ"/>
      <sheetName val="acevsSp_(ABC)"/>
      <sheetName val="MASTER_RATE_ANALYSIS"/>
      <sheetName val="BEAM_INPUT"/>
      <sheetName val="Plinth_beam"/>
      <sheetName val="Direct_Cost"/>
      <sheetName val="IO_LIST"/>
      <sheetName val="Detail_In_Door_Stad"/>
      <sheetName val="_sept98_xlsB_Sheet"/>
      <sheetName val="_sept98_xls_x005f_x005f_x005f_x005f_x"/>
      <sheetName val="Labor_abs-PW"/>
      <sheetName val="KQ_Cost_Controlling"/>
      <sheetName val="KQ_Appropriation"/>
      <sheetName val="Basic_Rates"/>
      <sheetName val="Works_-_Quote_Sheet"/>
      <sheetName val="Cashflow_projection"/>
      <sheetName val="Rate_Analysis"/>
      <sheetName val="crs_-G-1_x005f_x001a_"/>
      <sheetName val="Cash_Flow_Input_Data_ISC"/>
      <sheetName val="CABLE_DATA"/>
      <sheetName val="Break_Dw"/>
      <sheetName val="Debits_as_on_12_04_08"/>
      <sheetName val="220_11__BS_"/>
      <sheetName val="GR_slab-reinft"/>
      <sheetName val="Assumption_Inputs"/>
      <sheetName val="SPILL_OVER"/>
      <sheetName val="GF_Columns"/>
      <sheetName val="oman_maint6"/>
      <sheetName val="CORPN_OCT6"/>
      <sheetName val="inout_consol-nov6"/>
      <sheetName val="inout_consol_(2)6"/>
      <sheetName val="AS_ON_DT_EXPS_Mar6"/>
      <sheetName val="J_fix_asst6"/>
      <sheetName val="J_fix_asst_sdpl6"/>
      <sheetName val="f_a_obpl6"/>
      <sheetName val="J_fix_asst_obpl6"/>
      <sheetName val="J_fix_asst_scc6"/>
      <sheetName val="J_fix_asst_ripl6"/>
      <sheetName val="fa-pl_&amp;_mach-site6"/>
      <sheetName val="fa_off_eqp6"/>
      <sheetName val="fa_fur&amp;_fix6"/>
      <sheetName val="I_Con_WIP_(2)6"/>
      <sheetName val="TBAL9596_-IIIIRUN6"/>
      <sheetName val="TBCRSsdpl_July986"/>
      <sheetName val="Other_Proj_Schdl6"/>
      <sheetName val="OT_CLIENTS6"/>
      <sheetName val="inout_consol_July_986"/>
      <sheetName val="consol_flow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5"/>
      <sheetName val="creditors_tb_obpl5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D_Loan__Prom5"/>
      <sheetName val="E_Bank_Loan5"/>
      <sheetName val="G_work_Cap_5"/>
      <sheetName val="H_land_adv5"/>
      <sheetName val="detai_Wip_25"/>
      <sheetName val="detai_Wip_I_5"/>
      <sheetName val="J_Con_WIP5"/>
      <sheetName val="K_L_Oth_Co_5"/>
      <sheetName val="fix_asst_Obpl5"/>
      <sheetName val="TBAL9697__group_wise__sdpl5"/>
      <sheetName val="[sept98_xlsUomantopaz4"/>
      <sheetName val="_sept98_xlsUomantopaz4"/>
      <sheetName val="_sept98_xls_x005f_x001d_B_Sheet_974"/>
      <sheetName val="PRECAST_lightconc-II4"/>
      <sheetName val="[sept98_xls_x005f_x001d_B_Sheet_974"/>
      <sheetName val="_sept98_xls_x005f_x005f_x005f_x001d_B_Shee2"/>
      <sheetName val="[sept98_xls_x005f_x005f_x005f_x001d_B_Shee2"/>
      <sheetName val="Staff_Acco_2"/>
      <sheetName val="SITE_OVERHEADS2"/>
      <sheetName val="Boq_Block_A2"/>
      <sheetName val="Project_Details__2"/>
      <sheetName val="[sept98_xls࡝sdpl_oth_Liab2"/>
      <sheetName val="RCC,Ret__Wall2"/>
      <sheetName val="scurve_calc_(2)2"/>
      <sheetName val="LIST_OF_MAKES2"/>
      <sheetName val="_sept98_xls࡝sdpl_oth_Liab2"/>
      <sheetName val="_sept98_xls_x005f_x005f_x005f_x005f_x005f_x005f_2"/>
      <sheetName val="crs_-G-1_x005f_x001a__x005f_x0000__x005f_x0000_T2"/>
      <sheetName val="crs_-G-1_x005f_x001a___TBAL9697_-gro2"/>
      <sheetName val="final_abstract2"/>
      <sheetName val="key_dates2"/>
      <sheetName val="Labor_abs-NMR2"/>
      <sheetName val="Fin_Sum2"/>
      <sheetName val="Customize_Your_Purchase_Order2"/>
      <sheetName val="_sept98_xls_x005f_x001d_B_Sheet2"/>
      <sheetName val="_sept98_xls_x005f_x005f_x2"/>
      <sheetName val="INPUT_SHEET1"/>
      <sheetName val="DETAILED__BOQ1"/>
      <sheetName val="acevsSp_(ABC)1"/>
      <sheetName val="MASTER_RATE_ANALYSIS1"/>
      <sheetName val="BEAM_INPUT1"/>
      <sheetName val="Plinth_beam1"/>
      <sheetName val="Direct_Cost1"/>
      <sheetName val="IO_LIST1"/>
      <sheetName val="Detail_In_Door_Stad1"/>
      <sheetName val="_sept98_xls_x005f_x005f_x005f_x005f_x1"/>
      <sheetName val="Labor_abs-PW1"/>
      <sheetName val="KQ_Cost_Controlling1"/>
      <sheetName val="KQ_Appropriation1"/>
      <sheetName val="Basic_Rates1"/>
      <sheetName val="Works_-_Quote_Sheet1"/>
      <sheetName val="Cashflow_projection1"/>
      <sheetName val="Rate_Analysis1"/>
      <sheetName val="crs_-G-1_x005f_x001a_1"/>
      <sheetName val="Cash_Flow_Input_Data_ISC1"/>
      <sheetName val="CABLE_DATA1"/>
      <sheetName val="Break_Dw1"/>
      <sheetName val="Debits_as_on_12_04_081"/>
      <sheetName val="220_11__BS_1"/>
      <sheetName val="GR_slab-reinft1"/>
      <sheetName val="Assumption_Inputs1"/>
      <sheetName val="SPILL_OVER1"/>
      <sheetName val="GF_Columns1"/>
      <sheetName val="Detail_In_Door_Stad2"/>
      <sheetName val="_sept98_xls_x005f_x005f_x005f_x005f_x2"/>
      <sheetName val="Labor_abs-PW2"/>
      <sheetName val="KQ_Cost_Controlling2"/>
      <sheetName val="KQ_Appropriation2"/>
      <sheetName val="Basic_Rates2"/>
      <sheetName val="Works_-_Quote_Sheet2"/>
      <sheetName val="Cashflow_projection2"/>
      <sheetName val="Rate_Analysis2"/>
      <sheetName val="crs_-G-1_x005f_x001a_2"/>
      <sheetName val="Cash_Flow_Input_Data_ISC2"/>
      <sheetName val="CABLE_DATA2"/>
      <sheetName val="Break_Dw2"/>
      <sheetName val="Debits_as_on_12_04_082"/>
      <sheetName val="220_11__BS_2"/>
      <sheetName val="GR_slab-reinft2"/>
      <sheetName val="Assumption_Inputs2"/>
      <sheetName val="SPILL_OVER2"/>
      <sheetName val="GF_Columns2"/>
      <sheetName val="oman_maint10"/>
      <sheetName val="CORPN_OCT10"/>
      <sheetName val="inout_consol-nov10"/>
      <sheetName val="inout_consol_(2)10"/>
      <sheetName val="AS_ON_DT_EXPS_Mar10"/>
      <sheetName val="J_fix_asst10"/>
      <sheetName val="J_fix_asst_sdpl10"/>
      <sheetName val="f_a_obpl10"/>
      <sheetName val="J_fix_asst_obpl10"/>
      <sheetName val="J_fix_asst_scc10"/>
      <sheetName val="J_fix_asst_ripl10"/>
      <sheetName val="fa-pl_&amp;_mach-site10"/>
      <sheetName val="fa_off_eqp10"/>
      <sheetName val="fa_fur&amp;_fix10"/>
      <sheetName val="I_Con_WIP_(2)10"/>
      <sheetName val="TBAL9596_-IIIIRUN10"/>
      <sheetName val="TBCRSsdpl_July9810"/>
      <sheetName val="Other_Proj_Schdl10"/>
      <sheetName val="OT_CLIENTS10"/>
      <sheetName val="inout_consol_July_9810"/>
      <sheetName val="consol_flow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8"/>
      <sheetName val="creditors_tb_obpl8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D_Loan__Prom8"/>
      <sheetName val="E_Bank_Loan8"/>
      <sheetName val="G_work_Cap_8"/>
      <sheetName val="H_land_adv8"/>
      <sheetName val="detai_Wip_28"/>
      <sheetName val="detai_Wip_I_8"/>
      <sheetName val="J_Con_WIP8"/>
      <sheetName val="K_L_Oth_Co_8"/>
      <sheetName val="fix_asst_Obpl8"/>
      <sheetName val="TBAL9697__group_wise__sdpl8"/>
      <sheetName val="[sept98_xlsUomantopaz8"/>
      <sheetName val="_sept98_xlsUomantopaz8"/>
      <sheetName val="_sept98_xls_x005f_x001d_B_Sheet_978"/>
      <sheetName val="PRECAST_lightconc-II8"/>
      <sheetName val="[sept98_xls_x005f_x001d_B_Sheet_978"/>
      <sheetName val="_sept98_xls_x005f_x005f_x005f_x001d_B_Shee5"/>
      <sheetName val="[sept98_xls_x005f_x005f_x005f_x001d_B_Shee5"/>
      <sheetName val="Staff_Acco_5"/>
      <sheetName val="SITE_OVERHEADS5"/>
      <sheetName val="Boq_Block_A5"/>
      <sheetName val="Project_Details__5"/>
      <sheetName val="[sept98_xls࡝sdpl_oth_Liab5"/>
      <sheetName val="RCC,Ret__Wall5"/>
      <sheetName val="scurve_calc_(2)5"/>
      <sheetName val="LIST_OF_MAKES5"/>
      <sheetName val="_sept98_xls࡝sdpl_oth_Liab5"/>
      <sheetName val="_sept98_xls_x005f_x005f_x005f_x005f_x005f_x005f_5"/>
      <sheetName val="crs_-G-1_x005f_x001a__x005f_x0000__x005f_x0000_T5"/>
      <sheetName val="crs_-G-1_x005f_x001a___TBAL9697_-gro5"/>
      <sheetName val="final_abstract5"/>
      <sheetName val="key_dates5"/>
      <sheetName val="Labor_abs-NMR5"/>
      <sheetName val="Fin_Sum5"/>
      <sheetName val="Customize_Your_Purchase_Order5"/>
      <sheetName val="_sept98_xls_x005f_x001d_B_Sheet5"/>
      <sheetName val="_sept98_xls_x005f_x005f_x5"/>
      <sheetName val="INPUT_SHEET4"/>
      <sheetName val="DETAILED__BOQ4"/>
      <sheetName val="acevsSp_(ABC)4"/>
      <sheetName val="MASTER_RATE_ANALYSIS4"/>
      <sheetName val="BEAM_INPUT4"/>
      <sheetName val="Plinth_beam4"/>
      <sheetName val="Direct_Cost4"/>
      <sheetName val="IO_LIST4"/>
      <sheetName val="GM &amp; TA"/>
      <sheetName val="12A"/>
      <sheetName val="12B"/>
      <sheetName val="7A"/>
      <sheetName val="7B"/>
      <sheetName val="[sept98.xls_x005f_x005f_x005f_x005f_x005f_x005f_x"/>
      <sheetName val="COMP-MDL"/>
      <sheetName val="Customize Your Invoice"/>
      <sheetName val="oman_maint12"/>
      <sheetName val="CORPN_OCT12"/>
      <sheetName val="inout_consol-nov12"/>
      <sheetName val="inout_consol_(2)12"/>
      <sheetName val="AS_ON_DT_EXPS_Mar12"/>
      <sheetName val="J_fix_asst12"/>
      <sheetName val="J_fix_asst_sdpl12"/>
      <sheetName val="f_a_obpl12"/>
      <sheetName val="J_fix_asst_obpl12"/>
      <sheetName val="J_fix_asst_scc12"/>
      <sheetName val="J_fix_asst_ripl12"/>
      <sheetName val="fa-pl_&amp;_mach-site12"/>
      <sheetName val="fa_off_eqp12"/>
      <sheetName val="fa_fur&amp;_fix12"/>
      <sheetName val="I_Con_WIP_(2)12"/>
      <sheetName val="TBAL9596_-IIIIRUN12"/>
      <sheetName val="TBCRSsdpl_July9812"/>
      <sheetName val="Other_Proj_Schdl12"/>
      <sheetName val="OT_CLIENTS12"/>
      <sheetName val="inout_consol_July_9812"/>
      <sheetName val="consol_flow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1"/>
      <sheetName val="creditors_tb_obpl11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D_Loan__Prom11"/>
      <sheetName val="E_Bank_Loan11"/>
      <sheetName val="G_work_Cap_11"/>
      <sheetName val="H_land_adv11"/>
      <sheetName val="detai_Wip_211"/>
      <sheetName val="detai_Wip_I_11"/>
      <sheetName val="J_Con_WIP11"/>
      <sheetName val="K_L_Oth_Co_11"/>
      <sheetName val="fix_asst_Obpl11"/>
      <sheetName val="TBAL9697__group_wise__sdpl11"/>
      <sheetName val="[sept98_xlsUomantopaz10"/>
      <sheetName val="_sept98_xlsUomantopaz10"/>
      <sheetName val="_sept98_xls_x005f_x001d_B_Sheet_9710"/>
      <sheetName val="PRECAST_lightconc-II10"/>
      <sheetName val="[sept98_xls_x005f_x001d_B_Sheet_9710"/>
      <sheetName val="_sept98_xls_x005f_x005f_x005f_x001d_B_Shee7"/>
      <sheetName val="[sept98_xls_x005f_x005f_x005f_x001d_B_Shee7"/>
      <sheetName val="Staff_Acco_7"/>
      <sheetName val="SITE_OVERHEADS7"/>
      <sheetName val="Boq_Block_A7"/>
      <sheetName val="Project_Details__7"/>
      <sheetName val="[sept98_xls࡝sdpl_oth_Liab7"/>
      <sheetName val="RCC,Ret__Wall7"/>
      <sheetName val="scurve_calc_(2)7"/>
      <sheetName val="LIST_OF_MAKES7"/>
      <sheetName val="_sept98_xls࡝sdpl_oth_Liab7"/>
      <sheetName val="_sept98_xls_x005f_x005f_x005f_x005f_x005f_x005f_7"/>
      <sheetName val="crs_-G-1_x005f_x001a__x005f_x0000__x005f_x0000_T7"/>
      <sheetName val="crs_-G-1_x005f_x001a___TBAL9697_-gro7"/>
      <sheetName val="final_abstract7"/>
      <sheetName val="key_dates7"/>
      <sheetName val="Labor_abs-NMR7"/>
      <sheetName val="Fin_Sum7"/>
      <sheetName val="Customize_Your_Purchase_Order7"/>
      <sheetName val="_sept98_xls_x005f_x001d_B_Sheet7"/>
      <sheetName val="_sept98_xls_x005f_x005f_x7"/>
      <sheetName val="INPUT_SHEET6"/>
      <sheetName val="DETAILED__BOQ6"/>
      <sheetName val="acevsSp_(ABC)6"/>
      <sheetName val="MASTER_RATE_ANALYSIS6"/>
      <sheetName val="BEAM_INPUT6"/>
      <sheetName val="Plinth_beam6"/>
      <sheetName val="Direct_Cost6"/>
      <sheetName val="IO_LIST6"/>
      <sheetName val="Detail_In_Door_Stad3"/>
      <sheetName val="_sept98_xls_x005f_x005f_x005f_x005f_x3"/>
      <sheetName val="Labor_abs-PW3"/>
      <sheetName val="KQ_Cost_Controlling3"/>
      <sheetName val="KQ_Appropriation3"/>
      <sheetName val="Basic_Rates3"/>
      <sheetName val="Works_-_Quote_Sheet3"/>
      <sheetName val="Cashflow_projection3"/>
      <sheetName val="Rate_Analysis3"/>
      <sheetName val="crs_-G-1_x005f_x001a_3"/>
      <sheetName val="Cash_Flow_Input_Data_ISC3"/>
      <sheetName val="CABLE_DATA3"/>
      <sheetName val="Break_Dw3"/>
      <sheetName val="Debits_as_on_12_04_083"/>
      <sheetName val="220_11__BS_3"/>
      <sheetName val="GR_slab-reinft3"/>
      <sheetName val="Assumption_Inputs3"/>
      <sheetName val="SPILL_OVER3"/>
      <sheetName val="GF_Columns3"/>
      <sheetName val="Tender_Summary"/>
      <sheetName val="RA_BILL_(47-)"/>
      <sheetName val="GM_&amp;_TA"/>
      <sheetName val="Slab"/>
      <sheetName val="oman_maint13"/>
      <sheetName val="CORPN_OCT13"/>
      <sheetName val="inout_consol-nov13"/>
      <sheetName val="inout_consol_(2)13"/>
      <sheetName val="AS_ON_DT_EXPS_Mar13"/>
      <sheetName val="J_fix_asst13"/>
      <sheetName val="J_fix_asst_sdpl13"/>
      <sheetName val="f_a_obpl13"/>
      <sheetName val="J_fix_asst_obpl13"/>
      <sheetName val="J_fix_asst_scc13"/>
      <sheetName val="J_fix_asst_ripl13"/>
      <sheetName val="fa-pl_&amp;_mach-site13"/>
      <sheetName val="fa_off_eqp13"/>
      <sheetName val="fa_fur&amp;_fix13"/>
      <sheetName val="I_Con_WIP_(2)13"/>
      <sheetName val="TBAL9596_-IIIIRUN13"/>
      <sheetName val="TBCRSsdpl_July9813"/>
      <sheetName val="Other_Proj_Schdl13"/>
      <sheetName val="OT_CLIENTS13"/>
      <sheetName val="inout_consol_July_9813"/>
      <sheetName val="consol_flow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D_Loan__Prom13"/>
      <sheetName val="E_Bank_Loan13"/>
      <sheetName val="G_work_Cap_13"/>
      <sheetName val="H_land_adv13"/>
      <sheetName val="detai_Wip_213"/>
      <sheetName val="detai_Wip_I_13"/>
      <sheetName val="J_Con_WIP13"/>
      <sheetName val="K_L_Oth_Co_13"/>
      <sheetName val="fix_asst_Obpl13"/>
      <sheetName val="TBAL9697__group_wise__sdpl13"/>
      <sheetName val="D_fix_asst_scdl_12"/>
      <sheetName val="creditors_tb_obpl12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D_Loan__Prom12"/>
      <sheetName val="E_Bank_Loan12"/>
      <sheetName val="G_work_Cap_12"/>
      <sheetName val="H_land_adv12"/>
      <sheetName val="detai_Wip_212"/>
      <sheetName val="detai_Wip_I_12"/>
      <sheetName val="J_Con_WIP12"/>
      <sheetName val="K_L_Oth_Co_12"/>
      <sheetName val="fix_asst_Obpl12"/>
      <sheetName val="TBAL9697__group_wise__sdpl12"/>
      <sheetName val="oman_maint14"/>
      <sheetName val="CORPN_OCT14"/>
      <sheetName val="inout_consol-nov14"/>
      <sheetName val="inout_consol_(2)14"/>
      <sheetName val="AS_ON_DT_EXPS_Mar14"/>
      <sheetName val="J_fix_asst14"/>
      <sheetName val="J_fix_asst_sdpl14"/>
      <sheetName val="f_a_obpl14"/>
      <sheetName val="J_fix_asst_obpl14"/>
      <sheetName val="J_fix_asst_scc14"/>
      <sheetName val="J_fix_asst_ripl14"/>
      <sheetName val="fa-pl_&amp;_mach-site14"/>
      <sheetName val="fa_off_eqp14"/>
      <sheetName val="fa_fur&amp;_fix14"/>
      <sheetName val="I_Con_WIP_(2)14"/>
      <sheetName val="TBAL9596_-IIIIRUN14"/>
      <sheetName val="TBCRSsdpl_July9814"/>
      <sheetName val="Other_Proj_Schdl14"/>
      <sheetName val="OT_CLIENTS14"/>
      <sheetName val="inout_consol_July_9814"/>
      <sheetName val="consol_flow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D_Loan__Prom14"/>
      <sheetName val="E_Bank_Loan14"/>
      <sheetName val="G_work_Cap_14"/>
      <sheetName val="H_land_adv14"/>
      <sheetName val="detai_Wip_214"/>
      <sheetName val="detai_Wip_I_14"/>
      <sheetName val="J_Con_WIP14"/>
      <sheetName val="K_L_Oth_Co_14"/>
      <sheetName val="fix_asst_Obpl14"/>
      <sheetName val="TBAL9697__group_wise__sdpl14"/>
      <sheetName val="_sept98_xlsUomantopaz11"/>
      <sheetName val="[sept98_xlsUomantopaz11"/>
      <sheetName val="_sept98_xls_x005f_x001d_B_Sheet_9711"/>
      <sheetName val="[sept98_xls_x005f_x001d_B_Sheet_9711"/>
      <sheetName val="PRECAST_lightconc-II11"/>
      <sheetName val="oman_maint15"/>
      <sheetName val="CORPN_OCT15"/>
      <sheetName val="inout_consol-nov15"/>
      <sheetName val="inout_consol_(2)15"/>
      <sheetName val="AS_ON_DT_EXPS_Mar15"/>
      <sheetName val="J_fix_asst15"/>
      <sheetName val="J_fix_asst_sdpl15"/>
      <sheetName val="f_a_obpl15"/>
      <sheetName val="J_fix_asst_obpl15"/>
      <sheetName val="J_fix_asst_scc15"/>
      <sheetName val="J_fix_asst_ripl15"/>
      <sheetName val="fa-pl_&amp;_mach-site15"/>
      <sheetName val="fa_off_eqp15"/>
      <sheetName val="fa_fur&amp;_fix15"/>
      <sheetName val="I_Con_WIP_(2)15"/>
      <sheetName val="TBAL9596_-IIIIRUN15"/>
      <sheetName val="TBCRSsdpl_July9815"/>
      <sheetName val="Other_Proj_Schdl15"/>
      <sheetName val="OT_CLIENTS15"/>
      <sheetName val="inout_consol_July_9815"/>
      <sheetName val="consol_flow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D_Loan__Prom15"/>
      <sheetName val="E_Bank_Loan15"/>
      <sheetName val="G_work_Cap_15"/>
      <sheetName val="H_land_adv15"/>
      <sheetName val="detai_Wip_215"/>
      <sheetName val="detai_Wip_I_15"/>
      <sheetName val="J_Con_WIP15"/>
      <sheetName val="K_L_Oth_Co_15"/>
      <sheetName val="fix_asst_Obpl15"/>
      <sheetName val="TBAL9697__group_wise__sdpl15"/>
      <sheetName val="_sept98_xlsUomantopaz12"/>
      <sheetName val="[sept98_xlsUomantopaz12"/>
      <sheetName val="_sept98_xls_x005f_x001d_B_Sheet_9712"/>
      <sheetName val="[sept98_xls_x005f_x001d_B_Sheet_9712"/>
      <sheetName val="PRECAST_lightconc-II12"/>
      <sheetName val="oman_maint16"/>
      <sheetName val="oman_maint18"/>
      <sheetName val="CORPN_OCT17"/>
      <sheetName val="inout_consol-nov17"/>
      <sheetName val="inout_consol_(2)17"/>
      <sheetName val="AS_ON_DT_EXPS_Mar17"/>
      <sheetName val="J_fix_asst17"/>
      <sheetName val="J_fix_asst_sdpl17"/>
      <sheetName val="f_a_obpl17"/>
      <sheetName val="J_fix_asst_obpl17"/>
      <sheetName val="J_fix_asst_scc17"/>
      <sheetName val="J_fix_asst_ripl17"/>
      <sheetName val="fa-pl_&amp;_mach-site17"/>
      <sheetName val="fa_off_eqp17"/>
      <sheetName val="fa_fur&amp;_fix17"/>
      <sheetName val="I_Con_WIP_(2)17"/>
      <sheetName val="TBAL9596_-IIIIRUN17"/>
      <sheetName val="TBCRSsdpl_July9817"/>
      <sheetName val="Other_Proj_Schdl17"/>
      <sheetName val="OT_CLIENTS17"/>
      <sheetName val="inout_consol_July_9817"/>
      <sheetName val="consol_flow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D_Loan__Prom17"/>
      <sheetName val="E_Bank_Loan17"/>
      <sheetName val="G_work_Cap_17"/>
      <sheetName val="H_land_adv17"/>
      <sheetName val="detai_Wip_217"/>
      <sheetName val="detai_Wip_I_17"/>
      <sheetName val="J_Con_WIP17"/>
      <sheetName val="K_L_Oth_Co_17"/>
      <sheetName val="fix_asst_Obpl17"/>
      <sheetName val="TBAL9697__group_wise__sdpl17"/>
      <sheetName val="_sept98_xlsUomantopaz14"/>
      <sheetName val="[sept98_xlsUomantopaz14"/>
      <sheetName val="_sept98_xls_x005f_x001d_B_Sheet_9714"/>
      <sheetName val="[sept98_xls_x005f_x001d_B_Sheet_9714"/>
      <sheetName val="PRECAST_lightconc-II14"/>
      <sheetName val="oman_maint19"/>
      <sheetName val="CORPN_OCT18"/>
      <sheetName val="inout_consol-nov18"/>
      <sheetName val="inout_consol_(2)18"/>
      <sheetName val="AS_ON_DT_EXPS_Mar18"/>
      <sheetName val="J_fix_asst18"/>
      <sheetName val="J_fix_asst_sdpl18"/>
      <sheetName val="f_a_obpl18"/>
      <sheetName val="J_fix_asst_obpl18"/>
      <sheetName val="J_fix_asst_scc18"/>
      <sheetName val="J_fix_asst_ripl18"/>
      <sheetName val="fa-pl_&amp;_mach-site18"/>
      <sheetName val="fa_off_eqp18"/>
      <sheetName val="fa_fur&amp;_fix18"/>
      <sheetName val="I_Con_WIP_(2)18"/>
      <sheetName val="TBAL9596_-IIIIRUN18"/>
      <sheetName val="TBCRSsdpl_July9818"/>
      <sheetName val="Other_Proj_Schdl18"/>
      <sheetName val="OT_CLIENTS18"/>
      <sheetName val="inout_consol_July_9818"/>
      <sheetName val="consol_flow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D_Loan__Prom18"/>
      <sheetName val="E_Bank_Loan18"/>
      <sheetName val="G_work_Cap_18"/>
      <sheetName val="H_land_adv18"/>
      <sheetName val="detai_Wip_218"/>
      <sheetName val="detai_Wip_I_18"/>
      <sheetName val="J_Con_WIP18"/>
      <sheetName val="K_L_Oth_Co_18"/>
      <sheetName val="fix_asst_Obpl18"/>
      <sheetName val="TBAL9697__group_wise__sdpl18"/>
      <sheetName val="PCC"/>
      <sheetName val="sheet6"/>
      <sheetName val="BS1"/>
      <sheetName val="Area Statement"/>
      <sheetName val="Risk Analysis"/>
      <sheetName val="A-General"/>
      <sheetName val="Names&amp;Cases"/>
      <sheetName val="Ref"/>
      <sheetName val="sept98"/>
      <sheetName val="Sheet2"/>
      <sheetName val="PPM Dates 10-16-07"/>
      <sheetName val="Sheet1 (2)"/>
      <sheetName val="basic-data"/>
      <sheetName val="mem-property"/>
      <sheetName val="TBS_x005f_x0004_PLJ"/>
      <sheetName val="TBS_x0004_PLJ"/>
      <sheetName val="_sept98.xls_x"/>
      <sheetName val="crs -G-1_x001a___TB"/>
      <sheetName val="Dropdowns"/>
      <sheetName val="[sept98.xls_x005f_x001d_B_Sheet"/>
      <sheetName val="PHE BOQ"/>
      <sheetName val="Enquire"/>
      <sheetName val="gen"/>
      <sheetName val="TBAL9697 -group wise sdpl"/>
      <sheetName val="Break up Sheet"/>
      <sheetName val="Legal Risk Analysis"/>
      <sheetName val="WORK TABLE"/>
      <sheetName val="Database"/>
      <sheetName val="schedule nos"/>
      <sheetName val="sheeet7"/>
      <sheetName val="SPT vs PHI"/>
      <sheetName val="oman_maint20"/>
      <sheetName val="CORPN_OCT19"/>
      <sheetName val="inout_consol-nov19"/>
      <sheetName val="inout_consol_(2)19"/>
      <sheetName val="AS_ON_DT_EXPS_Mar19"/>
      <sheetName val="J_fix_asst19"/>
      <sheetName val="J_fix_asst_sdpl19"/>
      <sheetName val="f_a_obpl19"/>
      <sheetName val="J_fix_asst_obpl19"/>
      <sheetName val="J_fix_asst_scc19"/>
      <sheetName val="J_fix_asst_ripl19"/>
      <sheetName val="fa-pl_&amp;_mach-site19"/>
      <sheetName val="fa_off_eqp19"/>
      <sheetName val="fa_fur&amp;_fix19"/>
      <sheetName val="I_Con_WIP_(2)19"/>
      <sheetName val="TBAL9596_-IIIIRUN19"/>
      <sheetName val="TBCRSsdpl_July9819"/>
      <sheetName val="Other_Proj_Schdl19"/>
      <sheetName val="OT_CLIENTS19"/>
      <sheetName val="inout_consol_July_9819"/>
      <sheetName val="consol_flow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D_Loan__Prom19"/>
      <sheetName val="E_Bank_Loan19"/>
      <sheetName val="G_work_Cap_19"/>
      <sheetName val="H_land_adv19"/>
      <sheetName val="detai_Wip_219"/>
      <sheetName val="detai_Wip_I_19"/>
      <sheetName val="J_Con_WIP19"/>
      <sheetName val="K_L_Oth_Co_19"/>
      <sheetName val="fix_asst_Obpl19"/>
      <sheetName val="TBAL9697__group_wise__sdpl19"/>
      <sheetName val="[sept98_xlsUomantopaz15"/>
      <sheetName val="_sept98_xlsUomantopaz15"/>
      <sheetName val="_sept98_xls_x005f_x001d_B_Sheet_9715"/>
      <sheetName val="[sept98_xls_x005f_x001d_B_Sheet_9715"/>
      <sheetName val="PRECAST_lightconc-II15"/>
      <sheetName val="Area_Statement"/>
      <sheetName val="Risk_Analysis"/>
      <sheetName val="TBAL9697_-group_wise_sdpl"/>
      <sheetName val="Break_up_Sheet"/>
      <sheetName val="Legal_Risk_Analysis"/>
      <sheetName val="PPM_Dates_10-16-07"/>
      <sheetName val="Sheet1_(2)"/>
      <sheetName val="TBSPLJ"/>
      <sheetName val="_sept98_xls_x"/>
      <sheetName val="crs_-G-1__TB"/>
      <sheetName val="[sept98_xls_x005f_x001d_B_Sheet"/>
      <sheetName val="PHE_BOQ"/>
      <sheetName val="oman_maint21"/>
      <sheetName val="CORPN_OCT21"/>
      <sheetName val="inout_consol-nov21"/>
      <sheetName val="inout_consol_(2)21"/>
      <sheetName val="AS_ON_DT_EXPS_Mar21"/>
      <sheetName val="J_fix_asst21"/>
      <sheetName val="J_fix_asst_sdpl21"/>
      <sheetName val="f_a_obpl21"/>
      <sheetName val="J_fix_asst_obpl21"/>
      <sheetName val="J_fix_asst_scc21"/>
      <sheetName val="J_fix_asst_ripl21"/>
      <sheetName val="fa-pl_&amp;_mach-site21"/>
      <sheetName val="fa_off_eqp21"/>
      <sheetName val="fa_fur&amp;_fix21"/>
      <sheetName val="I_Con_WIP_(2)21"/>
      <sheetName val="TBAL9596_-IIIIRUN21"/>
      <sheetName val="TBCRSsdpl_July9821"/>
      <sheetName val="Other_Proj_Schdl21"/>
      <sheetName val="OT_CLIENTS21"/>
      <sheetName val="inout_consol_July_9821"/>
      <sheetName val="consol_flow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D_Loan__Prom21"/>
      <sheetName val="E_Bank_Loan21"/>
      <sheetName val="G_work_Cap_21"/>
      <sheetName val="H_land_adv21"/>
      <sheetName val="detai_Wip_221"/>
      <sheetName val="detai_Wip_I_21"/>
      <sheetName val="J_Con_WIP21"/>
      <sheetName val="K_L_Oth_Co_21"/>
      <sheetName val="fix_asst_Obpl21"/>
      <sheetName val="TBAL9697__group_wise__sdpl21"/>
      <sheetName val="[sept98_xlsUomantopaz17"/>
      <sheetName val="_sept98_xlsUomantopaz17"/>
      <sheetName val="_sept98_xls_x005f_x001d_B_Sheet_9717"/>
      <sheetName val="[sept98_xls_x005f_x001d_B_Sheet_9717"/>
      <sheetName val="PRECAST_lightconc-II17"/>
      <sheetName val="Tender_Summary1"/>
      <sheetName val="Area_Statement1"/>
      <sheetName val="Risk_Analysis1"/>
      <sheetName val="TBAL9697_-group_wise_sdpl1"/>
      <sheetName val="Break_up_Sheet1"/>
      <sheetName val="RA_BILL_(47-)1"/>
      <sheetName val="Legal_Risk_Analysis1"/>
      <sheetName val="PPM_Dates_10-16-071"/>
      <sheetName val="Sheet1_(2)1"/>
      <sheetName val="_sept98_xls_x1"/>
      <sheetName val="[sept98_xls_x005f_x001d_B_Sheet1"/>
      <sheetName val="PHE_BOQ1"/>
      <sheetName val="oman_maint23"/>
      <sheetName val="CORPN_OCT23"/>
      <sheetName val="inout_consol-nov23"/>
      <sheetName val="inout_consol_(2)23"/>
      <sheetName val="AS_ON_DT_EXPS_Mar23"/>
      <sheetName val="J_fix_asst23"/>
      <sheetName val="J_fix_asst_sdpl23"/>
      <sheetName val="f_a_obpl23"/>
      <sheetName val="J_fix_asst_obpl23"/>
      <sheetName val="J_fix_asst_scc23"/>
      <sheetName val="J_fix_asst_ripl23"/>
      <sheetName val="fa-pl_&amp;_mach-site23"/>
      <sheetName val="fa_off_eqp23"/>
      <sheetName val="fa_fur&amp;_fix23"/>
      <sheetName val="I_Con_WIP_(2)23"/>
      <sheetName val="TBAL9596_-IIIIRUN23"/>
      <sheetName val="TBCRSsdpl_July9823"/>
      <sheetName val="Other_Proj_Schdl23"/>
      <sheetName val="OT_CLIENTS23"/>
      <sheetName val="inout_consol_July_9823"/>
      <sheetName val="consol_flow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D_Loan__Prom23"/>
      <sheetName val="E_Bank_Loan23"/>
      <sheetName val="G_work_Cap_23"/>
      <sheetName val="H_land_adv23"/>
      <sheetName val="detai_Wip_223"/>
      <sheetName val="detai_Wip_I_23"/>
      <sheetName val="J_Con_WIP23"/>
      <sheetName val="K_L_Oth_Co_23"/>
      <sheetName val="fix_asst_Obpl23"/>
      <sheetName val="TBAL9697__group_wise__sdpl23"/>
      <sheetName val="[sept98_xlsUomantopaz19"/>
      <sheetName val="_sept98_xlsUomantopaz19"/>
      <sheetName val="_sept98_xls_x005f_x001d_B_Sheet_9719"/>
      <sheetName val="[sept98_xls_x005f_x001d_B_Sheet_9719"/>
      <sheetName val="PRECAST_lightconc-II19"/>
      <sheetName val="Tender_Summary2"/>
      <sheetName val="Area_Statement2"/>
      <sheetName val="Risk_Analysis2"/>
      <sheetName val="TBAL9697_-group_wise_sdpl2"/>
      <sheetName val="Break_up_Sheet2"/>
      <sheetName val="RA_BILL_(47-)2"/>
      <sheetName val="Legal_Risk_Analysis2"/>
      <sheetName val="PPM_Dates_10-16-072"/>
      <sheetName val="Sheet1_(2)2"/>
      <sheetName val="_sept98_xls_x2"/>
      <sheetName val="[sept98_xls_x005f_x001d_B_Sheet2"/>
      <sheetName val="PHE_BOQ2"/>
      <sheetName val="Mat_Cost"/>
      <sheetName val="Next Weeks Plan"/>
      <sheetName val="GLOBAL_REFERRENCE_SHEET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rs -G-1_x001a_??TB"/>
      <sheetName val=" Labour bills -Excav,Conc &amp; Rft"/>
      <sheetName val="Cash Details"/>
      <sheetName val="upa"/>
      <sheetName val="COLUMN-CR"/>
      <sheetName val="bending stress"/>
      <sheetName val="VENDQRY"/>
      <sheetName val="boq actual"/>
      <sheetName val="crs -G-1_x005f_x001a_??TBAL9697 -grou"/>
      <sheetName val="RA-markate"/>
      <sheetName val="_sept98_xls_x001d_B_Sheet_9713"/>
      <sheetName val="_sept98_xls_x001d_B_Sheet_977"/>
      <sheetName val="_sept98_xls_x001d_B_Sheet_971"/>
      <sheetName val="_sept98_xls_x001d_B_Sheet_972"/>
      <sheetName val="Driveway Beams"/>
      <sheetName val="Staff Acco_"/>
      <sheetName val="01"/>
      <sheetName val="Data sheet"/>
      <sheetName val="Per Unit"/>
      <sheetName val="TBS_x005f_x005f_x005f_x005F_x005f_x0004_PLJ"/>
      <sheetName val="Columns"/>
      <sheetName val="Gen Info"/>
      <sheetName val="schedule1"/>
      <sheetName val="AutoOpen Stub Data"/>
      <sheetName val="salestax9697-t_x005f_x005f_x005f_x0000_"/>
      <sheetName val="crs -G-1_x005f_x005f_x005f_x001a__x005f_x005f_x00"/>
      <sheetName val="crs -G-1_x005f_x005f_x005f_x001a___TBAL9697"/>
      <sheetName val="Material Rate"/>
      <sheetName val="Lowside"/>
      <sheetName val="Pay_Sep06"/>
      <sheetName val="Preambles"/>
      <sheetName val="ANNEXURE 1"/>
      <sheetName val="ANNEXURE 2"/>
      <sheetName val="ANNEXURE 3"/>
      <sheetName val="ANNEXURE 4 - C&amp;I Works "/>
      <sheetName val="ANNEXURE 4 - C&amp;I(HUB &amp; Toilet)"/>
      <sheetName val="C&amp;I- COMM QUAL"/>
      <sheetName val="ANNEXURE 4 - Site Office"/>
      <sheetName val="ANNEXURE 4.PHE &amp; RO "/>
      <sheetName val="ANNEXURE 4.ELECRICAL WORKS"/>
      <sheetName val="Ele-Cables, Trays, Race Way etc"/>
      <sheetName val="Ele - Circuit Wiring "/>
      <sheetName val="ELE - Inventory"/>
      <sheetName val="ANNEXURE 4 LIGHT FIXTURES"/>
      <sheetName val="ANNEXURE 4.UPS"/>
      <sheetName val="ANNEXURE 4 HVAC"/>
      <sheetName val="HVAC -Measurement"/>
      <sheetName val=" Duct Measurement"/>
      <sheetName val="ANNEXURE 4 PAC"/>
      <sheetName val="PAC- Measurement"/>
      <sheetName val="ANNEXURE 4 FPS"/>
      <sheetName val="FPS- Measurement"/>
      <sheetName val="ANNEXURE 4 ELV-FAS"/>
      <sheetName val="FA - Measurement"/>
      <sheetName val="ANNEXURE 4 ELV- Digital PAS"/>
      <sheetName val="PA -Measurement"/>
      <sheetName val="ANNEXURE 4 ELV-RRS"/>
      <sheetName val="RRS- Measurement"/>
      <sheetName val="ANNEXURE 4 ELV-WLD"/>
      <sheetName val="Measurement -WLD"/>
      <sheetName val="ANNEXURE 4 ELV-BMS"/>
      <sheetName val="BMS- Measurement"/>
      <sheetName val="ANNEXURE 4 ELV-VAV"/>
      <sheetName val="VAV-Measurement"/>
      <sheetName val="ANNEXURE 4 SECURITY-ACS"/>
      <sheetName val="Access-Measurement "/>
      <sheetName val="ANNEXURE 4 SECURITY-VMS"/>
      <sheetName val="ANNEXURE 4 SECURITY-CCTV"/>
      <sheetName val="Measurement -CCTV"/>
      <sheetName val="ANNEXURE 4 PRINTER &amp; LOCKER "/>
      <sheetName val="Code03"/>
      <sheetName val="PRSH"/>
      <sheetName val="TBS_x005f_x005f_x005f_x005f_x00"/>
      <sheetName val="crs -G-1_x005f_x001a__x00"/>
      <sheetName val="crs -G-1_x005f_x001a___TBAL9697"/>
      <sheetName val="crs_-G-1_x005f_x001a__x00"/>
      <sheetName val="crs_-G-1_x005f_x001a___TBAL9697"/>
      <sheetName val="salestax9697-t_x005f_x005f_x005"/>
      <sheetName val="crs -G-1_x005f_x005f_x001"/>
      <sheetName val="crs -G-1_x005f_x001a__x005f_x005f_x00"/>
      <sheetName val="[sept98.xls_x005f_x005f_x"/>
      <sheetName val="accom cash"/>
      <sheetName val="train cash"/>
      <sheetName val="NC"/>
      <sheetName val="_sept98_xls_x001d_B_Sheet"/>
      <sheetName val="CONNECT"/>
      <sheetName val="SLAB SCH"/>
      <sheetName val="Voucher"/>
      <sheetName val="Cal"/>
      <sheetName val="FINOLEX"/>
      <sheetName val="Ring Details"/>
      <sheetName val="CABLERET"/>
      <sheetName val="Detail 1A"/>
      <sheetName val="Rate"/>
      <sheetName val="PARAMETRES"/>
      <sheetName val="PROJECT BRIEF(EX.NEW)"/>
      <sheetName val="_sept98_xls_x001d_B_Sheet_9718"/>
      <sheetName val="_sept98_xls_x001d_B_Sheet_9716"/>
      <sheetName val="Construction"/>
      <sheetName val="ecc_res"/>
      <sheetName val="BOQ Distribution"/>
      <sheetName val="Basement Budget"/>
      <sheetName val="Financials"/>
      <sheetName val="_sept98_xls_x005f_x005f_x005f_x001d_B_She_2"/>
      <sheetName val="_sept98_xls_x005f_x005f_x005f_x001d_B_She_3"/>
      <sheetName val="BM"/>
      <sheetName val="ivory"/>
      <sheetName val="[sept98_xls_x005f_x005f_x005f_x005f_x005f_x005f_x"/>
      <sheetName val="crs_-G-1_x005f_x001a_??TBAL9697_-grou"/>
      <sheetName val="Meas.-Hotel Part"/>
      <sheetName val="SC Cost FEB 03"/>
      <sheetName val="SEW4"/>
      <sheetName val="oman_maint25"/>
      <sheetName val="CORPN_OCT24"/>
      <sheetName val="inout_consol-nov24"/>
      <sheetName val="inout_consol_(2)24"/>
      <sheetName val="AS_ON_DT_EXPS_Mar24"/>
      <sheetName val="J_fix_asst24"/>
      <sheetName val="J_fix_asst_sdpl24"/>
      <sheetName val="f_a_obpl24"/>
      <sheetName val="J_fix_asst_obpl24"/>
      <sheetName val="J_fix_asst_scc24"/>
      <sheetName val="J_fix_asst_ripl24"/>
      <sheetName val="fa-pl_&amp;_mach-site24"/>
      <sheetName val="fa_off_eqp24"/>
      <sheetName val="fa_fur&amp;_fix24"/>
      <sheetName val="I_Con_WIP_(2)24"/>
      <sheetName val="TBAL9596_-IIIIRUN24"/>
      <sheetName val="TBCRSsdpl_July9824"/>
      <sheetName val="Other_Proj_Schdl24"/>
      <sheetName val="OT_CLIENTS24"/>
      <sheetName val="inout_consol_July_9824"/>
      <sheetName val="consol_flow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D_Loan__Prom24"/>
      <sheetName val="E_Bank_Loan24"/>
      <sheetName val="G_work_Cap_24"/>
      <sheetName val="H_land_adv24"/>
      <sheetName val="detai_Wip_224"/>
      <sheetName val="detai_Wip_I_24"/>
      <sheetName val="J_Con_WIP24"/>
      <sheetName val="K_L_Oth_Co_24"/>
      <sheetName val="fix_asst_Obpl24"/>
      <sheetName val="TBAL9697__group_wise__sdpl24"/>
      <sheetName val="[sept98_xlsUomantopaz20"/>
      <sheetName val="_sept98_xlsUomantopaz20"/>
      <sheetName val="_sept98_xls_x005f_x001d_B_Sheet_9720"/>
      <sheetName val="[sept98_xls_x005f_x001d_B_Sheet_9720"/>
      <sheetName val="PRECAST_lightconc-II20"/>
      <sheetName val="Tender_Summary3"/>
      <sheetName val="Area_Statement3"/>
      <sheetName val="Risk_Analysis3"/>
      <sheetName val="TBAL9697_-group_wise_sdpl3"/>
      <sheetName val="Break_up_Sheet3"/>
      <sheetName val="RA_BILL_(47-)3"/>
      <sheetName val="Legal_Risk_Analysis3"/>
      <sheetName val="PPM_Dates_10-16-073"/>
      <sheetName val="Sheet1_(2)3"/>
      <sheetName val="_sept98_xls_x3"/>
      <sheetName val="[sept98_xls_x005f_x001d_B_Sheet3"/>
      <sheetName val="PHE_BOQ3"/>
      <sheetName val="11B "/>
      <sheetName val="6B"/>
      <sheetName val="13"/>
      <sheetName val="Builtup Area"/>
      <sheetName val="Customize_Your_Invoice"/>
      <sheetName val="ANNEXURE_1"/>
      <sheetName val="ANNEXURE_2"/>
      <sheetName val="ANNEXURE_3"/>
      <sheetName val="ANNEXURE_4_-_C&amp;I_Works_"/>
      <sheetName val="ANNEXURE_4_-_C&amp;I(HUB_&amp;_Toilet)"/>
      <sheetName val="C&amp;I-_COMM_QUAL"/>
      <sheetName val="ANNEXURE_4_-_Site_Office"/>
      <sheetName val="ANNEXURE_4_PHE_&amp;_RO_"/>
      <sheetName val="ANNEXURE_4_ELECRICAL_WORKS"/>
      <sheetName val="Ele-Cables,_Trays,_Race_Way_etc"/>
      <sheetName val="Ele_-_Circuit_Wiring_"/>
      <sheetName val="ELE_-_Inventory"/>
      <sheetName val="ANNEXURE_4_LIGHT_FIXTURES"/>
      <sheetName val="ANNEXURE_4_UPS"/>
      <sheetName val="ANNEXURE_4_HVAC"/>
      <sheetName val="HVAC_-Measurement"/>
      <sheetName val="_Duct_Measurement"/>
      <sheetName val="ANNEXURE_4_PAC"/>
      <sheetName val="PAC-_Measurement"/>
      <sheetName val="ANNEXURE_4_FPS"/>
      <sheetName val="FPS-_Measurement"/>
      <sheetName val="ANNEXURE_4_ELV-FAS"/>
      <sheetName val="FA_-_Measurement"/>
      <sheetName val="ANNEXURE_4_ELV-_Digital_PAS"/>
      <sheetName val="PA_-Measurement"/>
      <sheetName val="ANNEXURE_4_ELV-RRS"/>
      <sheetName val="RRS-_Measurement"/>
      <sheetName val="ANNEXURE_4_ELV-WLD"/>
      <sheetName val="Measurement_-WLD"/>
      <sheetName val="ANNEXURE_4_ELV-BMS"/>
      <sheetName val="BMS-_Measurement"/>
      <sheetName val="ANNEXURE_4_ELV-VAV"/>
      <sheetName val="ANNEXURE_4_SECURITY-ACS"/>
      <sheetName val="Access-Measurement_"/>
      <sheetName val="ANNEXURE_4_SECURITY-VMS"/>
      <sheetName val="ANNEXURE_4_SECURITY-CCTV"/>
      <sheetName val="Measurement_-CCTV"/>
      <sheetName val="ANNEXURE_4_PRINTER_&amp;_LOCKER_"/>
      <sheetName val="crs_-G-1_x005f_x005f_x005f_x001a__x005f_x005f_x00"/>
      <sheetName val="crs_-G-1_x005f_x005f_x005f_x001a___TBAL9697"/>
      <sheetName val="AutoOpen_Stub_Data"/>
      <sheetName val="Material_Rate"/>
      <sheetName val="Index"/>
      <sheetName val="Footing "/>
      <sheetName val="_sept98_xlsB_Sheet_973"/>
      <sheetName val="boq_actual"/>
      <sheetName val="Gen_Info"/>
      <sheetName val="_sept98_xlsB_Sheet_972"/>
      <sheetName val="crs_-G-1_x005f_x001a__x001"/>
      <sheetName val="crs_-G-1_x005f_x001a___TBAL96971"/>
      <sheetName val="crs_-G-1_x005f_x005f_x001"/>
      <sheetName val="Fina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rs_-G-1_x005f_x005f_x005f_x001a__x005f_x005f_x01"/>
      <sheetName val="crs_-G-1_x005f_x005f_x005f_x001a___TBAL9691"/>
      <sheetName val="AutoOpen_Stub_Data1"/>
      <sheetName val="Material_Rate1"/>
      <sheetName val="boq_actual1"/>
      <sheetName val="[sept98_xls_x005f_x005f_x005f_x005f_x005f_x005f_1"/>
      <sheetName val="crs_-G-1_x005f_x001a_??TBAL9697_-gro1"/>
      <sheetName val="ANNEXURE_11"/>
      <sheetName val="ANNEXURE_21"/>
      <sheetName val="ANNEXURE_31"/>
      <sheetName val="ANNEXURE_4_-_C&amp;I_Works_1"/>
      <sheetName val="ANNEXURE_4_-_C&amp;I(HUB_&amp;_Toilet)1"/>
      <sheetName val="C&amp;I-_COMM_QUAL1"/>
      <sheetName val="ANNEXURE_4_-_Site_Office1"/>
      <sheetName val="ANNEXURE_4_PHE_&amp;_RO_1"/>
      <sheetName val="ANNEXURE_4_ELECRICAL_WORKS1"/>
      <sheetName val="Ele-Cables,_Trays,_Race_Way_et1"/>
      <sheetName val="Ele_-_Circuit_Wiring_1"/>
      <sheetName val="ELE_-_Inventory1"/>
      <sheetName val="ANNEXURE_4_LIGHT_FIXTURES1"/>
      <sheetName val="ANNEXURE_4_UPS1"/>
      <sheetName val="ANNEXURE_4_HVAC1"/>
      <sheetName val="HVAC_-Measurement1"/>
      <sheetName val="_Duct_Measurement1"/>
      <sheetName val="ANNEXURE_4_PAC1"/>
      <sheetName val="PAC-_Measurement1"/>
      <sheetName val="ANNEXURE_4_FPS1"/>
      <sheetName val="FPS-_Measurement1"/>
      <sheetName val="ANNEXURE_4_ELV-FAS1"/>
      <sheetName val="FA_-_Measurement1"/>
      <sheetName val="ANNEXURE_4_ELV-_Digital_PAS1"/>
      <sheetName val="PA_-Measurement1"/>
      <sheetName val="ANNEXURE_4_ELV-RRS1"/>
      <sheetName val="RRS-_Measurement1"/>
      <sheetName val="ANNEXURE_4_ELV-WLD1"/>
      <sheetName val="Measurement_-WLD1"/>
      <sheetName val="ANNEXURE_4_ELV-BMS1"/>
      <sheetName val="BMS-_Measurement1"/>
      <sheetName val="ANNEXURE_4_ELV-VAV1"/>
      <sheetName val="ANNEXURE_4_SECURITY-ACS1"/>
      <sheetName val="Access-Measurement_1"/>
      <sheetName val="ANNEXURE_4_SECURITY-VMS1"/>
      <sheetName val="ANNEXURE_4_SECURITY-CCTV1"/>
      <sheetName val="Measurement_-CCTV1"/>
      <sheetName val="ANNEXURE_4_PRINTER_&amp;_LOCKER_1"/>
      <sheetName val="Gen_Info1"/>
      <sheetName val="crs_-G-1_x005f_x001a__x002"/>
      <sheetName val="crs_-G-1_x005f_x001a___TBAL96972"/>
      <sheetName val="crs_-G-1_x005f_x005f_x0011"/>
      <sheetName val="Design sheet"/>
      <sheetName val="FORM7"/>
      <sheetName val="Formulas"/>
      <sheetName val="labour coeff"/>
      <sheetName val="Fee Rate Summary"/>
      <sheetName val="A"/>
      <sheetName val="VI Floor Beam "/>
      <sheetName val="crs_-G-1_x001a__x0000__x0000_TB"/>
      <sheetName val="crs_-G-1_x001a___TBAL9697_-grou"/>
      <sheetName val="11A"/>
      <sheetName val="14"/>
      <sheetName val="Boq (Main Building)"/>
      <sheetName val="refer"/>
      <sheetName val="TBS_x005f_x005f_x00"/>
      <sheetName val="crs_-G-1_x001a_"/>
      <sheetName val="[sept98_xls_x001d_B_Sheet_97"/>
      <sheetName val="[sept98_xls_x001d_B_Sheet_971"/>
      <sheetName val="[sept98_xls_x001d_B_Sheet_972"/>
      <sheetName val="Column all floor R1"/>
      <sheetName val="Loan Amortization Schedule"/>
      <sheetName val="6A"/>
      <sheetName val="SCHEDULE OF RATES"/>
      <sheetName val="_sept98_xls_x005f_x001d_B_Shee1"/>
      <sheetName val="[sept98_xls_x005f_x001d_B_Shee1"/>
      <sheetName val="_sept98_xls_x005f_x005f_1"/>
      <sheetName val="HPL"/>
      <sheetName val="Annex"/>
      <sheetName val="_sept98_xlsB_Sheet1"/>
      <sheetName val="crs_-G-1TB1"/>
      <sheetName val="crs_-G-1__TBAL9697_-grou1"/>
      <sheetName val="crs_-G-1_x005f_x005f_x005f_x001a__x005f_x005f_x03"/>
      <sheetName val="crs_-G-1_x005f_x005f_x005f_x001a___TBAL9693"/>
      <sheetName val="AutoOpen_Stub_Data3"/>
      <sheetName val="Material_Rate3"/>
      <sheetName val="boq_actual3"/>
      <sheetName val="[sept98_xls_x005f_x005f_x005f_x005f_x005f_x005f_3"/>
      <sheetName val="crs_-G-1_x005f_x001a_??TBAL9697_-gro3"/>
      <sheetName val="ANNEXURE_13"/>
      <sheetName val="ANNEXURE_23"/>
      <sheetName val="ANNEXURE_33"/>
      <sheetName val="ANNEXURE_4_-_C&amp;I_Works_3"/>
      <sheetName val="ANNEXURE_4_-_C&amp;I(HUB_&amp;_Toilet)3"/>
      <sheetName val="C&amp;I-_COMM_QUAL3"/>
      <sheetName val="ANNEXURE_4_-_Site_Office3"/>
      <sheetName val="ANNEXURE_4_PHE_&amp;_RO_3"/>
      <sheetName val="ANNEXURE_4_ELECRICAL_WORKS3"/>
      <sheetName val="Ele-Cables,_Trays,_Race_Way_et3"/>
      <sheetName val="Ele_-_Circuit_Wiring_3"/>
      <sheetName val="ELE_-_Inventory3"/>
      <sheetName val="ANNEXURE_4_LIGHT_FIXTURES3"/>
      <sheetName val="ANNEXURE_4_UPS3"/>
      <sheetName val="ANNEXURE_4_HVAC3"/>
      <sheetName val="HVAC_-Measurement3"/>
      <sheetName val="_Duct_Measurement3"/>
      <sheetName val="ANNEXURE_4_PAC3"/>
      <sheetName val="PAC-_Measurement3"/>
      <sheetName val="ANNEXURE_4_FPS3"/>
      <sheetName val="FPS-_Measurement3"/>
      <sheetName val="ANNEXURE_4_ELV-FAS3"/>
      <sheetName val="FA_-_Measurement3"/>
      <sheetName val="ANNEXURE_4_ELV-_Digital_PAS3"/>
      <sheetName val="PA_-Measurement3"/>
      <sheetName val="ANNEXURE_4_ELV-RRS3"/>
      <sheetName val="RRS-_Measurement3"/>
      <sheetName val="ANNEXURE_4_ELV-WLD3"/>
      <sheetName val="Measurement_-WLD3"/>
      <sheetName val="ANNEXURE_4_ELV-BMS3"/>
      <sheetName val="BMS-_Measurement3"/>
      <sheetName val="ANNEXURE_4_ELV-VAV3"/>
      <sheetName val="ANNEXURE_4_SECURITY-ACS3"/>
      <sheetName val="Access-Measurement_3"/>
      <sheetName val="ANNEXURE_4_SECURITY-VMS3"/>
      <sheetName val="ANNEXURE_4_SECURITY-CCTV3"/>
      <sheetName val="Measurement_-CCTV3"/>
      <sheetName val="ANNEXURE_4_PRINTER_&amp;_LOCKER_3"/>
      <sheetName val="Gen_Info3"/>
      <sheetName val="crs_-G-1_x005f_x001a__x004"/>
      <sheetName val="crs_-G-1_x005f_x001a___TBAL96974"/>
      <sheetName val="crs_-G-1_x005f_x005f_x0013"/>
      <sheetName val="crs_-G-1_x005f_x001a__x005f_x005f_x001"/>
      <sheetName val="[sept98_xls_x005f_x005f_x1"/>
      <sheetName val="accom_cash1"/>
      <sheetName val="train_cash1"/>
      <sheetName val="SLAB_SCH1"/>
      <sheetName val="Customize_Your_Invoice1"/>
      <sheetName val="Ring_Details1"/>
      <sheetName val="schedule_nos1"/>
      <sheetName val="_sept98_xlsB_Sheet_9713"/>
      <sheetName val="_sept98_xlsB_Sheet_977"/>
      <sheetName val="BOQ_Distribution1"/>
      <sheetName val="Basement_Budget1"/>
      <sheetName val="_sept98_xlsB_Sheet_9718"/>
      <sheetName val="_sept98_xlsB_Sheet_9716"/>
      <sheetName val="Design_sheet1"/>
      <sheetName val="labour_coeff1"/>
      <sheetName val="Fee_Rate_Summary1"/>
      <sheetName val="VI_Floor_Beam_1"/>
      <sheetName val="Boq_(Main_Building)1"/>
      <sheetName val="Detail_1A1"/>
      <sheetName val="PROJECT_BRIEF(EX_NEW)1"/>
      <sheetName val="11B_1"/>
      <sheetName val="Footing_1"/>
      <sheetName val="crs_-G-1_x005f_x005f_x005f_x001a__x005f_x005f_x02"/>
      <sheetName val="crs_-G-1_x005f_x005f_x005f_x001a___TBAL9692"/>
      <sheetName val="AutoOpen_Stub_Data2"/>
      <sheetName val="Material_Rate2"/>
      <sheetName val="boq_actual2"/>
      <sheetName val="[sept98_xls_x005f_x005f_x005f_x005f_x005f_x005f_2"/>
      <sheetName val="crs_-G-1_x005f_x001a_??TBAL9697_-gro2"/>
      <sheetName val="ANNEXURE_12"/>
      <sheetName val="ANNEXURE_22"/>
      <sheetName val="ANNEXURE_32"/>
      <sheetName val="ANNEXURE_4_-_C&amp;I_Works_2"/>
      <sheetName val="ANNEXURE_4_-_C&amp;I(HUB_&amp;_Toilet)2"/>
      <sheetName val="C&amp;I-_COMM_QUAL2"/>
      <sheetName val="ANNEXURE_4_-_Site_Office2"/>
      <sheetName val="ANNEXURE_4_PHE_&amp;_RO_2"/>
      <sheetName val="ANNEXURE_4_ELECRICAL_WORKS2"/>
      <sheetName val="Ele-Cables,_Trays,_Race_Way_et2"/>
      <sheetName val="Ele_-_Circuit_Wiring_2"/>
      <sheetName val="ELE_-_Inventory2"/>
      <sheetName val="ANNEXURE_4_LIGHT_FIXTURES2"/>
      <sheetName val="ANNEXURE_4_UPS2"/>
      <sheetName val="ANNEXURE_4_HVAC2"/>
      <sheetName val="HVAC_-Measurement2"/>
      <sheetName val="_Duct_Measurement2"/>
      <sheetName val="ANNEXURE_4_PAC2"/>
      <sheetName val="PAC-_Measurement2"/>
      <sheetName val="ANNEXURE_4_FPS2"/>
      <sheetName val="FPS-_Measurement2"/>
      <sheetName val="ANNEXURE_4_ELV-FAS2"/>
      <sheetName val="FA_-_Measurement2"/>
      <sheetName val="ANNEXURE_4_ELV-_Digital_PAS2"/>
      <sheetName val="PA_-Measurement2"/>
      <sheetName val="ANNEXURE_4_ELV-RRS2"/>
      <sheetName val="RRS-_Measurement2"/>
      <sheetName val="ANNEXURE_4_ELV-WLD2"/>
      <sheetName val="Measurement_-WLD2"/>
      <sheetName val="ANNEXURE_4_ELV-BMS2"/>
      <sheetName val="BMS-_Measurement2"/>
      <sheetName val="ANNEXURE_4_ELV-VAV2"/>
      <sheetName val="ANNEXURE_4_SECURITY-ACS2"/>
      <sheetName val="Access-Measurement_2"/>
      <sheetName val="ANNEXURE_4_SECURITY-VMS2"/>
      <sheetName val="ANNEXURE_4_SECURITY-CCTV2"/>
      <sheetName val="Measurement_-CCTV2"/>
      <sheetName val="ANNEXURE_4_PRINTER_&amp;_LOCKER_2"/>
      <sheetName val="Gen_Info2"/>
      <sheetName val="crs_-G-1_x005f_x001a__x003"/>
      <sheetName val="crs_-G-1_x005f_x001a___TBAL96973"/>
      <sheetName val="crs_-G-1_x005f_x005f_x0012"/>
      <sheetName val="crs_-G-1_x005f_x001a__x005f_x005f_x00"/>
      <sheetName val="[sept98_xls_x005f_x005f_x"/>
      <sheetName val="accom_cash"/>
      <sheetName val="train_cash"/>
      <sheetName val="SLAB_SCH"/>
      <sheetName val="Ring_Details"/>
      <sheetName val="schedule_nos"/>
      <sheetName val="BOQ_Distribution"/>
      <sheetName val="Basement_Budget"/>
      <sheetName val="Design_sheet"/>
      <sheetName val="labour_coeff"/>
      <sheetName val="Fee_Rate_Summary"/>
      <sheetName val="VI_Floor_Beam_"/>
      <sheetName val="Boq_(Main_Building)"/>
      <sheetName val="Detail_1A"/>
      <sheetName val="PROJECT_BRIEF(EX_NEW)"/>
      <sheetName val="11B_"/>
      <sheetName val="Footing_"/>
      <sheetName val="oman_maint26"/>
      <sheetName val="CORPN_OCT25"/>
      <sheetName val="inout_consol-nov25"/>
      <sheetName val="inout_consol_(2)25"/>
      <sheetName val="AS_ON_DT_EXPS_Mar25"/>
      <sheetName val="J_fix_asst25"/>
      <sheetName val="J_fix_asst_sdpl25"/>
      <sheetName val="f_a_obpl25"/>
      <sheetName val="J_fix_asst_obpl25"/>
      <sheetName val="J_fix_asst_scc25"/>
      <sheetName val="J_fix_asst_ripl25"/>
      <sheetName val="fa-pl_&amp;_mach-site25"/>
      <sheetName val="fa_off_eqp25"/>
      <sheetName val="fa_fur&amp;_fix25"/>
      <sheetName val="I_Con_WIP_(2)25"/>
      <sheetName val="TBAL9596_-IIIIRUN25"/>
      <sheetName val="TBCRSsdpl_July9825"/>
      <sheetName val="Other_Proj_Schdl25"/>
      <sheetName val="OT_CLIENTS25"/>
      <sheetName val="inout_consol_July_9825"/>
      <sheetName val="consol_flow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D_Loan__Prom25"/>
      <sheetName val="E_Bank_Loan25"/>
      <sheetName val="G_work_Cap_25"/>
      <sheetName val="H_land_adv25"/>
      <sheetName val="detai_Wip_225"/>
      <sheetName val="detai_Wip_I_25"/>
      <sheetName val="J_Con_WIP25"/>
      <sheetName val="K_L_Oth_Co_25"/>
      <sheetName val="fix_asst_Obpl25"/>
      <sheetName val="TBAL9697__group_wise__sdpl25"/>
      <sheetName val="[sept98_xlsUomantopaz21"/>
      <sheetName val="_sept98_xlsUomantopaz21"/>
      <sheetName val="_sept98_xls_x005f_x001d_B_Sheet_9721"/>
      <sheetName val="PRECAST_lightconc-II21"/>
      <sheetName val="[sept98_xls_x005f_x001d_B_Sheet_9721"/>
      <sheetName val="Detail_In_Door_Stad4"/>
      <sheetName val="_sept98_xls_x005f_x005f_x005f_x005f_x4"/>
      <sheetName val="KQ_Cost_Controlling4"/>
      <sheetName val="KQ_Appropriation4"/>
      <sheetName val="crs_-G-1_x005f_x001a_4"/>
      <sheetName val="RA_BILL_(47-)4"/>
      <sheetName val="Debits_as_on_12_04_084"/>
      <sheetName val="Basic_Rates4"/>
      <sheetName val="Works_-_Quote_Sheet4"/>
      <sheetName val="Cashflow_projection4"/>
      <sheetName val="220_11__BS_4"/>
      <sheetName val="GR_slab-reinft4"/>
      <sheetName val="GF_Columns4"/>
      <sheetName val="Cash_Flow_Input_Data_ISC4"/>
      <sheetName val="Tender_Summary4"/>
      <sheetName val="Rate_Analysis4"/>
      <sheetName val="Assumption_Inputs4"/>
      <sheetName val="PPM_Dates_10-16-074"/>
      <sheetName val="Sheet1_(2)4"/>
      <sheetName val="_sept98_xls_x4"/>
      <sheetName val="[sept98_xls_x005f_x001d_B_Sheet4"/>
      <sheetName val="PHE_BOQ4"/>
      <sheetName val="SPILL_OVER4"/>
      <sheetName val="Break_up_Sheet4"/>
      <sheetName val="TBAL9697_-group_wise_sdpl4"/>
      <sheetName val="Legal_Risk_Analysis4"/>
      <sheetName val="crs_-G-1_x005f_x005f_x005f_x001a__x005f_x005f_x04"/>
      <sheetName val="crs_-G-1_x005f_x005f_x005f_x001a___TBAL9694"/>
      <sheetName val="AutoOpen_Stub_Data4"/>
      <sheetName val="Material_Rate4"/>
      <sheetName val="Area_Statement4"/>
      <sheetName val="Risk_Analysis4"/>
      <sheetName val="boq_actual4"/>
      <sheetName val="[sept98_xls_x005f_x005f_x005f_x005f_x005f_x005f_4"/>
      <sheetName val="crs_-G-1_x005f_x001a_??TBAL9697_-gro4"/>
      <sheetName val="CABLE_DATA4"/>
      <sheetName val="Break_Dw4"/>
      <sheetName val="ANNEXURE_14"/>
      <sheetName val="ANNEXURE_24"/>
      <sheetName val="ANNEXURE_34"/>
      <sheetName val="ANNEXURE_4_-_C&amp;I_Works_4"/>
      <sheetName val="ANNEXURE_4_-_C&amp;I(HUB_&amp;_Toilet)4"/>
      <sheetName val="C&amp;I-_COMM_QUAL4"/>
      <sheetName val="ANNEXURE_4_-_Site_Office4"/>
      <sheetName val="ANNEXURE_4_PHE_&amp;_RO_4"/>
      <sheetName val="ANNEXURE_4_ELECRICAL_WORKS4"/>
      <sheetName val="Ele-Cables,_Trays,_Race_Way_et4"/>
      <sheetName val="Ele_-_Circuit_Wiring_4"/>
      <sheetName val="ELE_-_Inventory4"/>
      <sheetName val="ANNEXURE_4_LIGHT_FIXTURES4"/>
      <sheetName val="ANNEXURE_4_UPS4"/>
      <sheetName val="ANNEXURE_4_HVAC4"/>
      <sheetName val="HVAC_-Measurement4"/>
      <sheetName val="_Duct_Measurement4"/>
      <sheetName val="ANNEXURE_4_PAC4"/>
      <sheetName val="PAC-_Measurement4"/>
      <sheetName val="ANNEXURE_4_FPS4"/>
      <sheetName val="FPS-_Measurement4"/>
      <sheetName val="ANNEXURE_4_ELV-FAS4"/>
      <sheetName val="FA_-_Measurement4"/>
      <sheetName val="ANNEXURE_4_ELV-_Digital_PAS4"/>
      <sheetName val="PA_-Measurement4"/>
      <sheetName val="ANNEXURE_4_ELV-RRS4"/>
      <sheetName val="RRS-_Measurement4"/>
      <sheetName val="ANNEXURE_4_ELV-WLD4"/>
      <sheetName val="Measurement_-WLD4"/>
      <sheetName val="ANNEXURE_4_ELV-BMS4"/>
      <sheetName val="BMS-_Measurement4"/>
      <sheetName val="ANNEXURE_4_ELV-VAV4"/>
      <sheetName val="ANNEXURE_4_SECURITY-ACS4"/>
      <sheetName val="Access-Measurement_4"/>
      <sheetName val="ANNEXURE_4_SECURITY-VMS4"/>
      <sheetName val="ANNEXURE_4_SECURITY-CCTV4"/>
      <sheetName val="Measurement_-CCTV4"/>
      <sheetName val="ANNEXURE_4_PRINTER_&amp;_LOCKER_4"/>
      <sheetName val="Gen_Info4"/>
      <sheetName val="crs_-G-1_x005f_x001a__x005"/>
      <sheetName val="crs_-G-1_x005f_x001a___TBAL96975"/>
      <sheetName val="crs_-G-1_x005f_x005f_x0014"/>
      <sheetName val="crs_-G-1_x005f_x001a__x005f_x005f_x002"/>
      <sheetName val="[sept98_xls_x005f_x005f_x2"/>
      <sheetName val="accom_cash2"/>
      <sheetName val="train_cash2"/>
      <sheetName val="SLAB_SCH2"/>
      <sheetName val="Customize_Your_Invoice2"/>
      <sheetName val="Ring_Details2"/>
      <sheetName val="schedule_nos2"/>
      <sheetName val="BOQ_Distribution2"/>
      <sheetName val="Basement_Budget2"/>
      <sheetName val="Design_sheet2"/>
      <sheetName val="labour_coeff2"/>
      <sheetName val="Fee_Rate_Summary2"/>
      <sheetName val="VI_Floor_Beam_2"/>
      <sheetName val="Boq_(Main_Building)2"/>
      <sheetName val="Detail_1A2"/>
      <sheetName val="PROJECT_BRIEF(EX_NEW)2"/>
      <sheetName val="11B_2"/>
      <sheetName val="Footing_2"/>
      <sheetName val="Lease rents"/>
      <sheetName val="ord-lost_98&amp;99"/>
      <sheetName val="inWords"/>
      <sheetName val="Column Detail"/>
      <sheetName val="oman_maint27"/>
      <sheetName val="CORPN_OCT26"/>
      <sheetName val="inout_consol-nov26"/>
      <sheetName val="inout_consol_(2)26"/>
      <sheetName val="AS_ON_DT_EXPS_Mar26"/>
      <sheetName val="J_fix_asst26"/>
      <sheetName val="J_fix_asst_sdpl26"/>
      <sheetName val="f_a_obpl26"/>
      <sheetName val="J_fix_asst_obpl26"/>
      <sheetName val="J_fix_asst_scc26"/>
      <sheetName val="J_fix_asst_ripl26"/>
      <sheetName val="fa-pl_&amp;_mach-site26"/>
      <sheetName val="fa_off_eqp26"/>
      <sheetName val="fa_fur&amp;_fix26"/>
      <sheetName val="I_Con_WIP_(2)26"/>
      <sheetName val="TBAL9596_-IIIIRUN26"/>
      <sheetName val="TBCRSsdpl_July9826"/>
      <sheetName val="Other_Proj_Schdl26"/>
      <sheetName val="OT_CLIENTS26"/>
      <sheetName val="inout_consol_July_9826"/>
      <sheetName val="consol_flow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D_Loan__Prom26"/>
      <sheetName val="E_Bank_Loan26"/>
      <sheetName val="G_work_Cap_26"/>
      <sheetName val="H_land_adv26"/>
      <sheetName val="detai_Wip_226"/>
      <sheetName val="detai_Wip_I_26"/>
      <sheetName val="J_Con_WIP26"/>
      <sheetName val="K_L_Oth_Co_26"/>
      <sheetName val="fix_asst_Obpl26"/>
      <sheetName val="TBAL9697__group_wise__sdpl26"/>
      <sheetName val="[sept98_xlsUomantopaz22"/>
      <sheetName val="_sept98_xlsUomantopaz22"/>
      <sheetName val="_sept98_xls_x005f_x001d_B_Sheet_9722"/>
      <sheetName val="[sept98_xls_x005f_x001d_B_Sheet_9722"/>
      <sheetName val="PRECAST_lightconc-II22"/>
      <sheetName val="Detail_In_Door_Stad5"/>
      <sheetName val="_sept98_xls_x005f_x005f_x005f_x005f_x5"/>
      <sheetName val="KQ_Cost_Controlling5"/>
      <sheetName val="KQ_Appropriation5"/>
      <sheetName val="crs_-G-1_x005f_x001a_5"/>
      <sheetName val="RA_BILL_(47-)5"/>
      <sheetName val="Debits_as_on_12_04_085"/>
      <sheetName val="Basic_Rates5"/>
      <sheetName val="Works_-_Quote_Sheet5"/>
      <sheetName val="Cashflow_projection5"/>
      <sheetName val="220_11__BS_5"/>
      <sheetName val="GR_slab-reinft5"/>
      <sheetName val="GF_Columns5"/>
      <sheetName val="Cash_Flow_Input_Data_ISC5"/>
      <sheetName val="Tender_Summary5"/>
      <sheetName val="Rate_Analysis5"/>
      <sheetName val="Assumption_Inputs5"/>
      <sheetName val="PPM_Dates_10-16-075"/>
      <sheetName val="Sheet1_(2)5"/>
      <sheetName val="_sept98_xls_x5"/>
      <sheetName val="[sept98_xls_x005f_x001d_B_Sheet5"/>
      <sheetName val="PHE_BOQ5"/>
      <sheetName val="SPILL_OVER5"/>
      <sheetName val="Break_up_Sheet5"/>
      <sheetName val="TBAL9697_-group_wise_sdpl5"/>
      <sheetName val="Legal_Risk_Analysis5"/>
      <sheetName val="crs_-G-1_x005f_x005f_x005f_x001a__x005f_x005f_x05"/>
      <sheetName val="crs_-G-1_x005f_x005f_x005f_x001a___TBAL9695"/>
      <sheetName val="AutoOpen_Stub_Data5"/>
      <sheetName val="Material_Rate5"/>
      <sheetName val="boq_actual5"/>
      <sheetName val="ANNEXURE_15"/>
      <sheetName val="ANNEXURE_25"/>
      <sheetName val="ANNEXURE_35"/>
      <sheetName val="ANNEXURE_4_-_C&amp;I_Works_5"/>
      <sheetName val="ANNEXURE_4_-_C&amp;I(HUB_&amp;_Toilet)5"/>
      <sheetName val="C&amp;I-_COMM_QUAL5"/>
      <sheetName val="ANNEXURE_4_-_Site_Office5"/>
      <sheetName val="ANNEXURE_4_PHE_&amp;_RO_5"/>
      <sheetName val="ANNEXURE_4_ELECRICAL_WORKS5"/>
      <sheetName val="Ele-Cables,_Trays,_Race_Way_et5"/>
      <sheetName val="Ele_-_Circuit_Wiring_5"/>
      <sheetName val="ELE_-_Inventory5"/>
      <sheetName val="ANNEXURE_4_LIGHT_FIXTURES5"/>
      <sheetName val="ANNEXURE_4_UPS5"/>
      <sheetName val="ANNEXURE_4_HVAC5"/>
      <sheetName val="HVAC_-Measurement5"/>
      <sheetName val="_Duct_Measurement5"/>
      <sheetName val="ANNEXURE_4_PAC5"/>
      <sheetName val="PAC-_Measurement5"/>
      <sheetName val="ANNEXURE_4_FPS5"/>
      <sheetName val="FPS-_Measurement5"/>
      <sheetName val="ANNEXURE_4_ELV-FAS5"/>
      <sheetName val="FA_-_Measurement5"/>
      <sheetName val="ANNEXURE_4_ELV-_Digital_PAS5"/>
      <sheetName val="PA_-Measurement5"/>
      <sheetName val="ANNEXURE_4_ELV-RRS5"/>
      <sheetName val="RRS-_Measurement5"/>
      <sheetName val="ANNEXURE_4_ELV-WLD5"/>
      <sheetName val="Measurement_-WLD5"/>
      <sheetName val="ANNEXURE_4_ELV-BMS5"/>
      <sheetName val="BMS-_Measurement5"/>
      <sheetName val="ANNEXURE_4_ELV-VAV5"/>
      <sheetName val="ANNEXURE_4_SECURITY-ACS5"/>
      <sheetName val="Access-Measurement_5"/>
      <sheetName val="ANNEXURE_4_SECURITY-VMS5"/>
      <sheetName val="ANNEXURE_4_SECURITY-CCTV5"/>
      <sheetName val="Measurement_-CCTV5"/>
      <sheetName val="ANNEXURE_4_PRINTER_&amp;_LOCKER_5"/>
      <sheetName val="Gen_Info5"/>
      <sheetName val="[sept98_xls_x005f_x005f_x005f_x005f_x005f_x005f_5"/>
      <sheetName val="crs_-G-1_x005f_x001a_??TBAL9697_-gro5"/>
      <sheetName val="CABLE_DATA5"/>
      <sheetName val="Break_Dw5"/>
      <sheetName val="crs_-G-1_x005f_x001a__x005f_x005f_x003"/>
      <sheetName val="crs_-G-1_x005f_x001a___TBAL96976"/>
      <sheetName val="[sept98_xls_x005f_x005f_x3"/>
      <sheetName val="accom_cash3"/>
      <sheetName val="train_cash3"/>
      <sheetName val="Area_Statement5"/>
      <sheetName val="Risk_Analysis5"/>
      <sheetName val="crs_-G-1_x005f_x001a__x006"/>
      <sheetName val="crs_-G-1_x005f_x005f_x0015"/>
      <sheetName val="SLAB_SCH3"/>
      <sheetName val="Customize_Your_Invoice3"/>
      <sheetName val="Ring_Details3"/>
      <sheetName val="schedule_nos3"/>
      <sheetName val="BOQ_Distribution3"/>
      <sheetName val="Basement_Budget3"/>
      <sheetName val="Design_sheet3"/>
      <sheetName val="labour_coeff3"/>
      <sheetName val="Fee_Rate_Summary3"/>
      <sheetName val="VI_Floor_Beam_3"/>
      <sheetName val="Boq_(Main_Building)3"/>
      <sheetName val="Detail_1A3"/>
      <sheetName val="PROJECT_BRIEF(EX_NEW)3"/>
      <sheetName val="11B_3"/>
      <sheetName val="Footing_3"/>
      <sheetName val="外気負荷"/>
      <sheetName val="MTO REV.0"/>
      <sheetName val="Core Data"/>
      <sheetName val="ASHRAE Std 62.1-2013"/>
      <sheetName val="LPD VALUE"/>
      <sheetName val="IEQ 6.1 Systems Lighting"/>
      <sheetName val="[sept98_xls_x001d_B_Sheet_9713"/>
      <sheetName val="[sept98_xls_x001d_B_Sheet_977"/>
      <sheetName val="[sept98_xls_x001d_B_Sheet_9718"/>
      <sheetName val="[sept98_xls_x001d_B_Sheet_9716"/>
      <sheetName val="_sept98_xls_x001d_B_Sheet_979"/>
      <sheetName val="[sept98_xls_x001d_B_Sheet_979"/>
      <sheetName val="_sept98_xls_x005f_x001d_B_Shee6"/>
      <sheetName val="[sept98_xls_x005f_x001d_B_Shee6"/>
      <sheetName val="_sept98_xls_x005f_x005f_6"/>
      <sheetName val="crs_-G-1_x001a__x0000__x0000_T6"/>
      <sheetName val="crs_-G-1_x001a___TBAL9697_-gro6"/>
      <sheetName val="_sept98_xls_x001d_B_Sheet6"/>
      <sheetName val="_sept98_xls_x6"/>
      <sheetName val="_sept98_xls_x001d_B_Sheet_976"/>
      <sheetName val="[sept98_xls_x001d_B_Sheet_976"/>
      <sheetName val="_sept98_xls_x005f_x001d_B_Shee4"/>
      <sheetName val="[sept98_xls_x005f_x001d_B_Shee4"/>
      <sheetName val="_sept98_xls_x005f_x005f_4"/>
      <sheetName val="crs_-G-1_x001a__x0000__x0000_T4"/>
      <sheetName val="crs_-G-1_x001a___TBAL9697_-gro4"/>
      <sheetName val="_sept98_xls_x001d_B_Sheet4"/>
      <sheetName val="_sept98_xls_x001d_B_Sheet_975"/>
      <sheetName val="[sept98_xls_x001d_B_Sheet_975"/>
      <sheetName val="_sept98_xls_x005f_x001d_B_Shee3"/>
      <sheetName val="[sept98_xls_x005f_x001d_B_Shee3"/>
      <sheetName val="_sept98_xls_x005f_x005f_3"/>
      <sheetName val="crs_-G-1_x001a__x0000__x0000_T3"/>
      <sheetName val="crs_-G-1_x001a___TBAL9697_-gro3"/>
      <sheetName val="_sept98_xls_x001d_B_Sheet3"/>
      <sheetName val="_sept98_xls_x001d_B_Sheet_973"/>
      <sheetName val="[sept98_xls_x001d_B_Sheet_973"/>
      <sheetName val="crs_-G-1_x001a__x0000__x0000_T1"/>
      <sheetName val="crs_-G-1_x001a___TBAL9697_-gro1"/>
      <sheetName val="_sept98_xls_x001d_B_Sheet1"/>
      <sheetName val="_sept98_xls_x001d_B_Sheet_974"/>
      <sheetName val="[sept98_xls_x001d_B_Sheet_974"/>
      <sheetName val="_sept98_xls_x005f_x001d_B_Shee2"/>
      <sheetName val="[sept98_xls_x005f_x001d_B_Shee2"/>
      <sheetName val="_sept98_xls_x005f_x005f_2"/>
      <sheetName val="crs_-G-1_x001a__x0000__x0000_T2"/>
      <sheetName val="crs_-G-1_x001a___TBAL9697_-gro2"/>
      <sheetName val="_sept98_xls_x001d_B_Sheet2"/>
      <sheetName val="crs_-G-1_x001a_1"/>
      <sheetName val="crs_-G-1_x001a_2"/>
      <sheetName val="_sept98_xls_x001d_B_Sheet_978"/>
      <sheetName val="[sept98_xls_x001d_B_Sheet_978"/>
      <sheetName val="_sept98_xls_x005f_x001d_B_Shee5"/>
      <sheetName val="[sept98_xls_x005f_x001d_B_Shee5"/>
      <sheetName val="_sept98_xls_x005f_x005f_5"/>
      <sheetName val="crs_-G-1_x001a__x0000__x0000_T5"/>
      <sheetName val="crs_-G-1_x001a___TBAL9697_-gro5"/>
      <sheetName val="_sept98_xls_x001d_B_Sheet5"/>
      <sheetName val="_sept98_xls_x001d_B_Sheet_9710"/>
      <sheetName val="[sept98_xls_x001d_B_Sheet_9710"/>
      <sheetName val="_sept98_xls_x005f_x001d_B_Shee7"/>
      <sheetName val="[sept98_xls_x005f_x001d_B_Shee7"/>
      <sheetName val="_sept98_xls_x005f_x005f_7"/>
      <sheetName val="crs_-G-1_x001a__x0000__x0000_T7"/>
      <sheetName val="crs_-G-1_x001a___TBAL9697_-gro7"/>
      <sheetName val="_sept98_xls_x001d_B_Sheet7"/>
      <sheetName val="_sept98_xls_x7"/>
      <sheetName val="crs_-G-1_x001a_3"/>
      <sheetName val="_sept98_xls_x001d_B_Sheet_9711"/>
      <sheetName val="[sept98_xls_x001d_B_Sheet_9711"/>
      <sheetName val="_sept98_xls_x001d_B_Sheet_9712"/>
      <sheetName val="[sept98_xls_x001d_B_Sheet_9712"/>
      <sheetName val="_sept98_xls_x001d_B_Sheet_9714"/>
      <sheetName val="[sept98_xls_x001d_B_Sheet_9714"/>
      <sheetName val="[sept98.xls_x001d_B_Sheet"/>
      <sheetName val="_sept98_xls_x001d_B_Sheet_9715"/>
      <sheetName val="[sept98_xls_x001d_B_Sheet_9715"/>
      <sheetName val="[sept98_xls_x001d_B_Sheet"/>
      <sheetName val="_sept98_xls_x001d_B_Sheet_9717"/>
      <sheetName val="[sept98_xls_x001d_B_Sheet_9717"/>
      <sheetName val="[sept98_xls_x001d_B_Sheet1"/>
      <sheetName val="_sept98_xls_x001d_B_Sheet_9719"/>
      <sheetName val="[sept98_xls_x001d_B_Sheet_9719"/>
      <sheetName val="[sept98_xls_x001d_B_Sheet2"/>
      <sheetName val="crs -G-1_x001a_??TBAL9697 -grou"/>
      <sheetName val="crs -G-1_x001a__x00"/>
      <sheetName val="crs -G-1_x001a___TBAL9697"/>
      <sheetName val="crs_-G-1_x001a__x00"/>
      <sheetName val="crs_-G-1_x001a___TBAL9697"/>
      <sheetName val="salestax9697-t_x005"/>
      <sheetName val="crs -G-1_x001"/>
      <sheetName val="[sept98.xls_x"/>
      <sheetName val="_sept98_xls_x005f_x001d_B_She_2"/>
      <sheetName val="_sept98_xls_x005f_x001d_B_She_3"/>
      <sheetName val="crs -G-1_x001a_TBAL9697 -group wise"/>
      <sheetName val="crs -G-1_x001a_TB"/>
      <sheetName val="crs_-G-1_x001a_TB"/>
      <sheetName val="crs_-G-1_x001a_T6"/>
      <sheetName val="crs_-G-1_x001a_T4"/>
      <sheetName val="crs_-G-1_x001a_T3"/>
      <sheetName val="crs_-G-1_x001a_T1"/>
      <sheetName val="crs_-G-1_x001a_T2"/>
      <sheetName val="crs_-G-1_x001a_T5"/>
      <sheetName val="crs_-G-1_x001a_T7"/>
      <sheetName val="Invoice"/>
      <sheetName val="Footings"/>
      <sheetName val="Gujrat"/>
      <sheetName val="Intro"/>
      <sheetName val="Day2works"/>
      <sheetName val="Lead"/>
      <sheetName val="crs__G_1___TBAL9697__group_wi_2"/>
      <sheetName val="crs__G_1___TBAL9697__group_wi_3"/>
      <sheetName val="FIND THE PART"/>
      <sheetName val="일위대가"/>
      <sheetName val="COST"/>
      <sheetName val="細目"/>
      <sheetName val="Load Details(B1)"/>
      <sheetName val="Default Values"/>
      <sheetName val="Background"/>
      <sheetName val="oman_maint28"/>
      <sheetName val="CORPN_OCT27"/>
      <sheetName val="inout_consol-nov27"/>
      <sheetName val="inout_consol_(2)27"/>
      <sheetName val="AS_ON_DT_EXPS_Mar27"/>
      <sheetName val="J_fix_asst27"/>
      <sheetName val="J_fix_asst_sdpl27"/>
      <sheetName val="f_a_obpl27"/>
      <sheetName val="J_fix_asst_obpl27"/>
      <sheetName val="J_fix_asst_scc27"/>
      <sheetName val="J_fix_asst_ripl27"/>
      <sheetName val="fa-pl_&amp;_mach-site27"/>
      <sheetName val="fa_off_eqp27"/>
      <sheetName val="fa_fur&amp;_fix27"/>
      <sheetName val="I_Con_WIP_(2)27"/>
      <sheetName val="TBAL9596_-IIIIRUN27"/>
      <sheetName val="TBCRSsdpl_July9827"/>
      <sheetName val="Other_Proj_Schdl27"/>
      <sheetName val="OT_CLIENTS27"/>
      <sheetName val="inout_consol_July_9827"/>
      <sheetName val="consol_flow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D_Loan__Prom27"/>
      <sheetName val="E_Bank_Loan27"/>
      <sheetName val="G_work_Cap_27"/>
      <sheetName val="H_land_adv27"/>
      <sheetName val="detai_Wip_227"/>
      <sheetName val="detai_Wip_I_27"/>
      <sheetName val="J_Con_WIP27"/>
      <sheetName val="K_L_Oth_Co_27"/>
      <sheetName val="fix_asst_Obpl27"/>
      <sheetName val="TBAL9697__group_wise__sdpl27"/>
      <sheetName val="[sept98_xlsUomantopaz23"/>
      <sheetName val="_sept98_xlsUomantopaz23"/>
      <sheetName val="_sept98_xls_x005f_x001d_B_Sheet_9723"/>
      <sheetName val="[sept98_xls_x005f_x001d_B_Sheet_9723"/>
      <sheetName val="PRECAST_lightconc-II23"/>
      <sheetName val="Detail_In_Door_Stad6"/>
      <sheetName val="_sept98_xls_x005f_x005f_x005f_x005f_x6"/>
      <sheetName val="KQ_Cost_Controlling6"/>
      <sheetName val="KQ_Appropriation6"/>
      <sheetName val="crs_-G-1_x005f_x001a_6"/>
      <sheetName val="RA_BILL_(47-)6"/>
      <sheetName val="Debits_as_on_12_04_086"/>
      <sheetName val="Basic_Rates6"/>
      <sheetName val="Works_-_Quote_Sheet6"/>
      <sheetName val="Cashflow_projection6"/>
      <sheetName val="220_11__BS_6"/>
      <sheetName val="GR_slab-reinft6"/>
      <sheetName val="GF_Columns6"/>
      <sheetName val="Cash_Flow_Input_Data_ISC6"/>
      <sheetName val="Tender_Summary6"/>
      <sheetName val="Rate_Analysis6"/>
      <sheetName val="Assumption_Inputs6"/>
      <sheetName val="PPM_Dates_10-16-076"/>
      <sheetName val="Sheet1_(2)6"/>
      <sheetName val="[sept98_xls_x005f_x001d_B_Sheet6"/>
      <sheetName val="PHE_BOQ6"/>
      <sheetName val="SPILL_OVER6"/>
      <sheetName val="Break_up_Sheet6"/>
      <sheetName val="TBAL9697_-group_wise_sdpl6"/>
      <sheetName val="Legal_Risk_Analysis6"/>
      <sheetName val="crs_-G-1_x005f_x005f_x005f_x001a__x005f_x005f_x06"/>
      <sheetName val="crs_-G-1_x005f_x005f_x005f_x001a___TBAL9696"/>
      <sheetName val="AutoOpen_Stub_Data6"/>
      <sheetName val="Material_Rate6"/>
      <sheetName val="boq_actual6"/>
      <sheetName val="ANNEXURE_16"/>
      <sheetName val="ANNEXURE_26"/>
      <sheetName val="ANNEXURE_36"/>
      <sheetName val="ANNEXURE_4_-_C&amp;I_Works_6"/>
      <sheetName val="ANNEXURE_4_-_C&amp;I(HUB_&amp;_Toilet)6"/>
      <sheetName val="C&amp;I-_COMM_QUAL6"/>
      <sheetName val="ANNEXURE_4_-_Site_Office6"/>
      <sheetName val="ANNEXURE_4_PHE_&amp;_RO_6"/>
      <sheetName val="ANNEXURE_4_ELECRICAL_WORKS6"/>
      <sheetName val="Ele-Cables,_Trays,_Race_Way_et6"/>
      <sheetName val="Ele_-_Circuit_Wiring_6"/>
      <sheetName val="ELE_-_Inventory6"/>
      <sheetName val="ANNEXURE_4_LIGHT_FIXTURES6"/>
      <sheetName val="ANNEXURE_4_UPS6"/>
      <sheetName val="ANNEXURE_4_HVAC6"/>
      <sheetName val="HVAC_-Measurement6"/>
      <sheetName val="_Duct_Measurement6"/>
      <sheetName val="ANNEXURE_4_PAC6"/>
      <sheetName val="PAC-_Measurement6"/>
      <sheetName val="ANNEXURE_4_FPS6"/>
      <sheetName val="FPS-_Measurement6"/>
      <sheetName val="ANNEXURE_4_ELV-FAS6"/>
      <sheetName val="FA_-_Measurement6"/>
      <sheetName val="ANNEXURE_4_ELV-_Digital_PAS6"/>
      <sheetName val="PA_-Measurement6"/>
      <sheetName val="ANNEXURE_4_ELV-RRS6"/>
      <sheetName val="RRS-_Measurement6"/>
      <sheetName val="ANNEXURE_4_ELV-WLD6"/>
      <sheetName val="Measurement_-WLD6"/>
      <sheetName val="ANNEXURE_4_ELV-BMS6"/>
      <sheetName val="BMS-_Measurement6"/>
      <sheetName val="ANNEXURE_4_ELV-VAV6"/>
      <sheetName val="ANNEXURE_4_SECURITY-ACS6"/>
      <sheetName val="Access-Measurement_6"/>
      <sheetName val="ANNEXURE_4_SECURITY-VMS6"/>
      <sheetName val="ANNEXURE_4_SECURITY-CCTV6"/>
      <sheetName val="Measurement_-CCTV6"/>
      <sheetName val="ANNEXURE_4_PRINTER_&amp;_LOCKER_6"/>
      <sheetName val="Gen_Info6"/>
      <sheetName val="[sept98_xls_x005f_x005f_x005f_x005f_x005f_x005f_6"/>
      <sheetName val="crs_-G-1_x005f_x001a_??TBAL9697_-gro6"/>
      <sheetName val="CABLE_DATA6"/>
      <sheetName val="Break_Dw6"/>
      <sheetName val="crs_-G-1_x005f_x001a__x005f_x005f_x004"/>
      <sheetName val="crs_-G-1_x005f_x001a___TBAL96977"/>
      <sheetName val="[sept98_xls_x005f_x005f_x4"/>
      <sheetName val="accom_cash4"/>
      <sheetName val="train_cash4"/>
      <sheetName val="Area_Statement6"/>
      <sheetName val="Risk_Analysis6"/>
      <sheetName val="crs_-G-1_x005f_x001a__x007"/>
      <sheetName val="crs_-G-1_x005f_x005f_x0016"/>
      <sheetName val="SLAB_SCH4"/>
      <sheetName val="Customize_Your_Invoice4"/>
      <sheetName val="Ring_Details4"/>
      <sheetName val="schedule_nos4"/>
      <sheetName val="BOQ_Distribution4"/>
      <sheetName val="Basement_Budget4"/>
      <sheetName val="Design_sheet4"/>
      <sheetName val="labour_coeff4"/>
      <sheetName val="Fee_Rate_Summary4"/>
      <sheetName val="VI_Floor_Beam_4"/>
      <sheetName val="Boq_(Main_Building)4"/>
      <sheetName val="Detail_1A4"/>
      <sheetName val="PROJECT_BRIEF(EX_NEW)4"/>
      <sheetName val="11B_4"/>
      <sheetName val="Footing_4"/>
      <sheetName val="Lease_rents"/>
      <sheetName val="Column_all_floor_R1"/>
      <sheetName val="Column_Detail"/>
      <sheetName val="WORK_TABLE"/>
      <sheetName val="Meas_-Hotel_Part"/>
      <sheetName val="oman_maint29"/>
      <sheetName val="CORPN_OCT28"/>
      <sheetName val="inout_consol-nov28"/>
      <sheetName val="inout_consol_(2)28"/>
      <sheetName val="AS_ON_DT_EXPS_Mar28"/>
      <sheetName val="J_fix_asst28"/>
      <sheetName val="J_fix_asst_sdpl28"/>
      <sheetName val="f_a_obpl28"/>
      <sheetName val="J_fix_asst_obpl28"/>
      <sheetName val="J_fix_asst_scc28"/>
      <sheetName val="J_fix_asst_ripl28"/>
      <sheetName val="fa-pl_&amp;_mach-site28"/>
      <sheetName val="fa_off_eqp28"/>
      <sheetName val="fa_fur&amp;_fix28"/>
      <sheetName val="I_Con_WIP_(2)28"/>
      <sheetName val="TBAL9596_-IIIIRUN28"/>
      <sheetName val="TBCRSsdpl_July9828"/>
      <sheetName val="Other_Proj_Schdl28"/>
      <sheetName val="OT_CLIENTS28"/>
      <sheetName val="inout_consol_July_9828"/>
      <sheetName val="consol_flow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D_Loan__Prom28"/>
      <sheetName val="E_Bank_Loan28"/>
      <sheetName val="G_work_Cap_28"/>
      <sheetName val="H_land_adv28"/>
      <sheetName val="detai_Wip_228"/>
      <sheetName val="detai_Wip_I_28"/>
      <sheetName val="J_Con_WIP28"/>
      <sheetName val="K_L_Oth_Co_28"/>
      <sheetName val="fix_asst_Obpl28"/>
      <sheetName val="TBAL9697__group_wise__sdpl28"/>
      <sheetName val="_sept98_xlsUomantopaz24"/>
      <sheetName val="_sept98_xls_x005f_x001d_B_Sheet_9724"/>
      <sheetName val="PRECAST_lightconc-II24"/>
      <sheetName val="Staff_Acco_8"/>
      <sheetName val="SITE_OVERHEADS8"/>
      <sheetName val="RCC,Ret__Wall8"/>
      <sheetName val="LIST_OF_MAKES8"/>
      <sheetName val="Project_Details__8"/>
      <sheetName val="scurve_calc_(2)8"/>
      <sheetName val="key_dates8"/>
      <sheetName val="_sept98_xls_x005f_x005f_x005f_x001d_B_Shee8"/>
      <sheetName val="Boq_Block_A8"/>
      <sheetName val="_sept98_xls࡝sdpl_oth_Liab8"/>
      <sheetName val="Labor_abs-NMR8"/>
      <sheetName val="Customize_Your_Purchase_Order8"/>
      <sheetName val="final_abstract8"/>
      <sheetName val="_sept98_xls_x005f_x005f_x005f_x005f_x005f_x005f_8"/>
      <sheetName val="crs_-G-1_x005f_x001a__x005f_x0000__x005f_x0000_T8"/>
      <sheetName val="crs_-G-1_x005f_x001a___TBAL9697_-gro8"/>
      <sheetName val="_sept98_xls_x005f_x001d_B_Sheet8"/>
      <sheetName val="IO_LIST7"/>
      <sheetName val="Detail_In_Door_Stad7"/>
      <sheetName val="_sept98_xls_x005f_x005f_x8"/>
      <sheetName val="_sept98_xls_x005f_x005f_x005f_x005f_x7"/>
      <sheetName val="Fin_Sum8"/>
      <sheetName val="[sept98_xlsUomantopaz24"/>
      <sheetName val="[sept98_xls_x005f_x001d_B_Sheet_9724"/>
      <sheetName val="[sept98_xls_x005f_x005f_x005f_x001d_B_Shee8"/>
      <sheetName val="[sept98_xls࡝sdpl_oth_Liab8"/>
      <sheetName val="GR_slab-reinft7"/>
      <sheetName val="Assumption_Inputs7"/>
      <sheetName val="[sept98_xls_x005f_x001d_B_Sheet7"/>
      <sheetName val="Direct_Cost7"/>
      <sheetName val="INPUT_SHEET7"/>
      <sheetName val="MASTER_RATE_ANALYSIS7"/>
      <sheetName val="BEAM_INPUT7"/>
      <sheetName val="Plinth_beam7"/>
      <sheetName val="DETAILED__BOQ7"/>
      <sheetName val="acevsSp_(ABC)7"/>
      <sheetName val="KQ_Cost_Controlling7"/>
      <sheetName val="KQ_Appropriation7"/>
      <sheetName val="crs_-G-1_x005f_x001a_7"/>
      <sheetName val="RA_BILL_(47-)7"/>
      <sheetName val="Debits_as_on_12_04_087"/>
      <sheetName val="Basic_Rates7"/>
      <sheetName val="Works_-_Quote_Sheet7"/>
      <sheetName val="Cashflow_projection7"/>
      <sheetName val="220_11__BS_7"/>
      <sheetName val="GF_Columns7"/>
      <sheetName val="Cash_Flow_Input_Data_ISC7"/>
      <sheetName val="Tender_Summary7"/>
      <sheetName val="Rate_Analysis7"/>
      <sheetName val="PPM_Dates_10-16-077"/>
      <sheetName val="Sheet1_(2)7"/>
      <sheetName val="TBAL9697_-group_wise_sdpl7"/>
      <sheetName val="Break_up_Sheet7"/>
      <sheetName val="Legal_Risk_Analysis7"/>
      <sheetName val="PHE_BOQ7"/>
      <sheetName val="SPILL_OVER7"/>
      <sheetName val="ANNEXURE_17"/>
      <sheetName val="ANNEXURE_27"/>
      <sheetName val="ANNEXURE_37"/>
      <sheetName val="ANNEXURE_4_-_C&amp;I_Works_7"/>
      <sheetName val="ANNEXURE_4_-_C&amp;I(HUB_&amp;_Toilet)7"/>
      <sheetName val="C&amp;I-_COMM_QUAL7"/>
      <sheetName val="ANNEXURE_4_-_Site_Office7"/>
      <sheetName val="ANNEXURE_4_PHE_&amp;_RO_7"/>
      <sheetName val="ANNEXURE_4_ELECRICAL_WORKS7"/>
      <sheetName val="Ele-Cables,_Trays,_Race_Way_et7"/>
      <sheetName val="Ele_-_Circuit_Wiring_7"/>
      <sheetName val="ELE_-_Inventory7"/>
      <sheetName val="ANNEXURE_4_LIGHT_FIXTURES7"/>
      <sheetName val="ANNEXURE_4_UPS7"/>
      <sheetName val="ANNEXURE_4_HVAC7"/>
      <sheetName val="HVAC_-Measurement7"/>
      <sheetName val="_Duct_Measurement7"/>
      <sheetName val="ANNEXURE_4_PAC7"/>
      <sheetName val="PAC-_Measurement7"/>
      <sheetName val="ANNEXURE_4_FPS7"/>
      <sheetName val="FPS-_Measurement7"/>
      <sheetName val="ANNEXURE_4_ELV-FAS7"/>
      <sheetName val="FA_-_Measurement7"/>
      <sheetName val="ANNEXURE_4_ELV-_Digital_PAS7"/>
      <sheetName val="PA_-Measurement7"/>
      <sheetName val="ANNEXURE_4_ELV-RRS7"/>
      <sheetName val="RRS-_Measurement7"/>
      <sheetName val="ANNEXURE_4_ELV-WLD7"/>
      <sheetName val="Measurement_-WLD7"/>
      <sheetName val="ANNEXURE_4_ELV-BMS7"/>
      <sheetName val="BMS-_Measurement7"/>
      <sheetName val="ANNEXURE_4_ELV-VAV7"/>
      <sheetName val="ANNEXURE_4_SECURITY-ACS7"/>
      <sheetName val="Access-Measurement_7"/>
      <sheetName val="ANNEXURE_4_SECURITY-VMS7"/>
      <sheetName val="ANNEXURE_4_SECURITY-CCTV7"/>
      <sheetName val="Measurement_-CCTV7"/>
      <sheetName val="ANNEXURE_4_PRINTER_&amp;_LOCKER_7"/>
      <sheetName val="Gen_Info7"/>
      <sheetName val="AutoOpen_Stub_Data7"/>
      <sheetName val="boq_actual7"/>
      <sheetName val="[sept98_xls_x005f_x005f_x005f_x005f_x005f_x005f_7"/>
      <sheetName val="crs_-G-1_x005f_x001a_??TBAL9697_-gro7"/>
      <sheetName val="crs_-G-1_x005f_x005f_x005f_x001a__x005f_x005f_x07"/>
      <sheetName val="crs_-G-1_x005f_x005f_x005f_x001a___TBAL9698"/>
      <sheetName val="Material_Rate7"/>
      <sheetName val="CABLE_DATA7"/>
      <sheetName val="Break_Dw7"/>
      <sheetName val="crs_-G-1_x005f_x001a__x005f_x005f_x005"/>
      <sheetName val="crs_-G-1_x005f_x001a___TBAL96978"/>
      <sheetName val="[sept98_xls_x005f_x005f_x5"/>
      <sheetName val="accom_cash5"/>
      <sheetName val="train_cash5"/>
      <sheetName val="Area_Statement7"/>
      <sheetName val="Risk_Analysis7"/>
      <sheetName val="crs_-G-1_x005f_x001a__x008"/>
      <sheetName val="crs_-G-1_x005f_x005f_x0017"/>
      <sheetName val="SLAB_SCH5"/>
      <sheetName val="Customize_Your_Invoice5"/>
      <sheetName val="Ring_Details5"/>
      <sheetName val="schedule_nos5"/>
      <sheetName val="BOQ_Distribution5"/>
      <sheetName val="Basement_Budget5"/>
      <sheetName val="Design_sheet5"/>
      <sheetName val="labour_coeff5"/>
      <sheetName val="Fee_Rate_Summary5"/>
      <sheetName val="VI_Floor_Beam_5"/>
      <sheetName val="Boq_(Main_Building)5"/>
      <sheetName val="Detail_1A5"/>
      <sheetName val="PROJECT_BRIEF(EX_NEW)5"/>
      <sheetName val="11B_5"/>
      <sheetName val="Footing_5"/>
      <sheetName val="?⒤"/>
      <sheetName val="?⒄"/>
      <sheetName val="?ⓤ"/>
      <sheetName val="?┤"/>
      <sheetName val="?╄"/>
      <sheetName val="?┄"/>
      <sheetName val="LB020A(月)"/>
      <sheetName val="Material"/>
      <sheetName val="Plant &amp;  Machinery"/>
      <sheetName val="Criteria"/>
      <sheetName val="SBI(Siliguri)"/>
      <sheetName val="Civil Works"/>
      <sheetName val="Cover"/>
      <sheetName val="SCHEDULE"/>
      <sheetName val="_sept98_xls_x001d_B_Sheet_9720"/>
      <sheetName val="Assumptions"/>
      <sheetName val="KP1590_E"/>
      <sheetName val="RCC_Ret_ Wall"/>
      <sheetName val="pri-com"/>
      <sheetName val="M- Rate"/>
      <sheetName val="Civil Boq"/>
      <sheetName val="crs -G-1_x005f_x005f_x005f_x001a_"/>
      <sheetName val="salestax9697-t_x005f_x005f_x005f_x005f_x005"/>
      <sheetName val="crs -G-1_x005f_x005f_x005f_x005f_x005f_x005f_x001"/>
      <sheetName val="crs -G-1_x005f_x005f_x005f_x001a__x00"/>
      <sheetName val="M-Book for FW"/>
      <sheetName val="M-Book for Conc"/>
      <sheetName val="OH"/>
      <sheetName val="oman_maint32"/>
      <sheetName val="CORPN_OCT31"/>
      <sheetName val="inout_consol-nov31"/>
      <sheetName val="inout_consol_(2)31"/>
      <sheetName val="AS_ON_DT_EXPS_Mar31"/>
      <sheetName val="J_fix_asst31"/>
      <sheetName val="J_fix_asst_sdpl31"/>
      <sheetName val="f_a_obpl31"/>
      <sheetName val="J_fix_asst_obpl31"/>
      <sheetName val="J_fix_asst_scc31"/>
      <sheetName val="J_fix_asst_ripl31"/>
      <sheetName val="fa-pl_&amp;_mach-site31"/>
      <sheetName val="fa_off_eqp31"/>
      <sheetName val="fa_fur&amp;_fix31"/>
      <sheetName val="I_Con_WIP_(2)31"/>
      <sheetName val="TBAL9596_-IIIIRUN31"/>
      <sheetName val="TBCRSsdpl_July9831"/>
      <sheetName val="Other_Proj_Schdl31"/>
      <sheetName val="OT_CLIENTS31"/>
      <sheetName val="inout_consol_July_9831"/>
      <sheetName val="consol_flow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D_Loan__Prom31"/>
      <sheetName val="E_Bank_Loan31"/>
      <sheetName val="G_work_Cap_31"/>
      <sheetName val="H_land_adv31"/>
      <sheetName val="detai_Wip_231"/>
      <sheetName val="detai_Wip_I_31"/>
      <sheetName val="J_Con_WIP31"/>
      <sheetName val="K_L_Oth_Co_31"/>
      <sheetName val="fix_asst_Obpl31"/>
      <sheetName val="TBAL9697__group_wise__sdpl31"/>
      <sheetName val="_sept98_xlsUomantopaz27"/>
      <sheetName val="_sept98_xlsB_Sheet_9721"/>
      <sheetName val="[sept98_xlsUomantopaz27"/>
      <sheetName val="[sept98_xlsB_Sheet_9720"/>
      <sheetName val="_sept98_xls_x005f_x001d_B_Sheet_9727"/>
      <sheetName val="PRECAST_lightconc-II27"/>
      <sheetName val="[sept98_xls_x005f_x001d_B_Sheet_9727"/>
      <sheetName val="Staff_Acco_13"/>
      <sheetName val="SITE_OVERHEADS11"/>
      <sheetName val="RCC,Ret__Wall11"/>
      <sheetName val="Project_Details__11"/>
      <sheetName val="scurve_calc_(2)11"/>
      <sheetName val="LIST_OF_MAKES11"/>
      <sheetName val="[sept98_xls࡝sdpl_oth_Liab11"/>
      <sheetName val="Boq_Block_A11"/>
      <sheetName val="_sept98_xls_x005f_x005f_x005f_x001d_B_She11"/>
      <sheetName val="[sept98_xls_x005f_x005f_x005f_x001d_B_She11"/>
      <sheetName val="_sept98_xls࡝sdpl_oth_Liab11"/>
      <sheetName val="Customize_Your_Purchase_Order11"/>
      <sheetName val="key_dates11"/>
      <sheetName val="Labor_abs-NMR11"/>
      <sheetName val="_sept98_xls_x005f_x005f_x005f_x005f_x005f11"/>
      <sheetName val="crs_-G-1_x005f_x001a__x005f_x0000__x005f_x0000_11"/>
      <sheetName val="crs_-G-1_x005f_x001a___TBAL9697_-gr11"/>
      <sheetName val="final_abstract11"/>
      <sheetName val="Fin_Sum11"/>
      <sheetName val="Direct_Cost10"/>
      <sheetName val="Legal_Risk_Analysis10"/>
      <sheetName val="_sept98_xls_x005f_x001d_B_Sheet11"/>
      <sheetName val="IO_LIST10"/>
      <sheetName val="Detail_In_Door_Stad10"/>
      <sheetName val="_sept98_xlsB_Sheet8"/>
      <sheetName val="_sept98_xls_x005f_x005f_x11"/>
      <sheetName val="_sept98_xls_x005f_x005f_x005f_x005f_x10"/>
      <sheetName val="INPUT_SHEET10"/>
      <sheetName val="MASTER_RATE_ANALYSIS10"/>
      <sheetName val="BEAM_INPUT10"/>
      <sheetName val="Plinth_beam10"/>
      <sheetName val="DETAILED__BOQ10"/>
      <sheetName val="acevsSp_(ABC)10"/>
      <sheetName val="KQ_Cost_Controlling10"/>
      <sheetName val="KQ_Appropriation10"/>
      <sheetName val="crs_-G-1_x005f_x001a_10"/>
      <sheetName val="RA_BILL_(47-)10"/>
      <sheetName val="Debits_as_on_12_04_0810"/>
      <sheetName val="Basic_Rates10"/>
      <sheetName val="Works_-_Quote_Sheet10"/>
      <sheetName val="Cashflow_projection10"/>
      <sheetName val="Rate_Analysis8"/>
      <sheetName val="TBAL9697_-group_wise_sdpl10"/>
      <sheetName val="GR_slab-reinft10"/>
      <sheetName val="Assumption_Inputs10"/>
      <sheetName val="Tender_Summary10"/>
      <sheetName val="Break_up_Sheet10"/>
      <sheetName val="220_11__BS_10"/>
      <sheetName val="GF_Columns10"/>
      <sheetName val="SPILL_OVER10"/>
      <sheetName val="SPT_vs_PHI2"/>
      <sheetName val="_sept98_xls_x10"/>
      <sheetName val="Cash_Flow_Input_Data_ISC10"/>
      <sheetName val="PPM_Dates_10-16-0710"/>
      <sheetName val="Sheet1_(2)10"/>
      <sheetName val="boq_actual10"/>
      <sheetName val="[sept98_xls_x005f_x005f_x005f_x005f_x005f10"/>
      <sheetName val="crs_-G-1_x005f_x001a_??TBAL9697_-gr10"/>
      <sheetName val="CABLE_DATA10"/>
      <sheetName val="Break_Dw10"/>
      <sheetName val="Driveway_Beams2"/>
      <sheetName val="[sept98_xls_x005f_x001d_B_Sheet10"/>
      <sheetName val="PHE_BOQ10"/>
      <sheetName val="Customize_Your_Invoice8"/>
      <sheetName val="AutoOpen_Stub_Data10"/>
      <sheetName val="Material_Rate10"/>
      <sheetName val="ANNEXURE_110"/>
      <sheetName val="ANNEXURE_210"/>
      <sheetName val="ANNEXURE_310"/>
      <sheetName val="ANNEXURE_4_-_C&amp;I_Works_10"/>
      <sheetName val="ANNEXURE_4_-_C&amp;I(HUB_&amp;_Toilet10"/>
      <sheetName val="C&amp;I-_COMM_QUAL10"/>
      <sheetName val="ANNEXURE_4_-_Site_Office10"/>
      <sheetName val="ANNEXURE_4_PHE_&amp;_RO_10"/>
      <sheetName val="ANNEXURE_4_ELECRICAL_WORKS10"/>
      <sheetName val="Ele-Cables,_Trays,_Race_Way_e10"/>
      <sheetName val="Ele_-_Circuit_Wiring_10"/>
      <sheetName val="ELE_-_Inventory10"/>
      <sheetName val="ANNEXURE_4_LIGHT_FIXTURES10"/>
      <sheetName val="ANNEXURE_4_UPS10"/>
      <sheetName val="ANNEXURE_4_HVAC10"/>
      <sheetName val="HVAC_-Measurement10"/>
      <sheetName val="_Duct_Measurement10"/>
      <sheetName val="ANNEXURE_4_PAC10"/>
      <sheetName val="PAC-_Measurement10"/>
      <sheetName val="ANNEXURE_4_FPS10"/>
      <sheetName val="FPS-_Measurement10"/>
      <sheetName val="ANNEXURE_4_ELV-FAS10"/>
      <sheetName val="FA_-_Measurement10"/>
      <sheetName val="ANNEXURE_4_ELV-_Digital_PAS10"/>
      <sheetName val="PA_-Measurement10"/>
      <sheetName val="ANNEXURE_4_ELV-RRS10"/>
      <sheetName val="RRS-_Measurement10"/>
      <sheetName val="ANNEXURE_4_ELV-WLD10"/>
      <sheetName val="Measurement_-WLD10"/>
      <sheetName val="ANNEXURE_4_ELV-BMS10"/>
      <sheetName val="BMS-_Measurement10"/>
      <sheetName val="ANNEXURE_4_ELV-VAV10"/>
      <sheetName val="ANNEXURE_4_SECURITY-ACS10"/>
      <sheetName val="Access-Measurement_10"/>
      <sheetName val="ANNEXURE_4_SECURITY-VMS10"/>
      <sheetName val="ANNEXURE_4_SECURITY-CCTV10"/>
      <sheetName val="Measurement_-CCTV10"/>
      <sheetName val="ANNEXURE_4_PRINTER_&amp;_LOCKER_10"/>
      <sheetName val="crs_-G-1_x005f_x005f_x005f_x001a__x005f_x005f_x10"/>
      <sheetName val="crs_-G-1_x005f_x005f_x005f_x001a___TBAL9611"/>
      <sheetName val="Gen_Info10"/>
      <sheetName val="[sept98_xlsB_Sheet_971"/>
      <sheetName val="[sept98_xlsB_Sheet_972"/>
      <sheetName val="[sept98_xlsB_Sheet_977"/>
      <sheetName val="[sept98_xlsB_Sheet_9713"/>
      <sheetName val="[sept98_xlsB_Sheet_9718"/>
      <sheetName val="[sept98_xlsB_Sheet_9716"/>
      <sheetName val="Labor_abs-PW6"/>
      <sheetName val="SLAB_SCH8"/>
      <sheetName val="Area_Statement10"/>
      <sheetName val="Risk_Analysis10"/>
      <sheetName val="crs_-G-1_x005f_x001a__x0011"/>
      <sheetName val="crs_-G-1_x005f_x001a___TBAL969711"/>
      <sheetName val="crs_-G-1_x005f_x005f_x00110"/>
      <sheetName val="Staff_Acco_14"/>
      <sheetName val="Data_sheet2"/>
      <sheetName val="Per_Unit2"/>
      <sheetName val="BOQ_Distribution8"/>
      <sheetName val="crs_-G-1_x005f_x001a__x005f_x005f_x008"/>
      <sheetName val="[sept98_xls_x005f_x005f_x8"/>
      <sheetName val="accom_cash8"/>
      <sheetName val="train_cash8"/>
      <sheetName val="Basement_Budget8"/>
      <sheetName val="FIND_THE_PART2"/>
      <sheetName val="VI_Floor_Beam_8"/>
      <sheetName val="WORK_TABLE3"/>
      <sheetName val="Load_Details(B1)2"/>
      <sheetName val="labour_coeff8"/>
      <sheetName val="Ring_Details8"/>
      <sheetName val="schedule_nos8"/>
      <sheetName val="Detail_1A8"/>
      <sheetName val="Column_all_floor_R13"/>
      <sheetName val="Builtup_Area2"/>
      <sheetName val="Loan_Amortization_Schedule2"/>
      <sheetName val="11B_8"/>
      <sheetName val="SCHEDULE_OF_RATES2"/>
      <sheetName val="PROJECT_BRIEF(EX_NEW)8"/>
      <sheetName val="Boq_(Main_Building)8"/>
      <sheetName val="Default_Values2"/>
      <sheetName val="Design_sheet8"/>
      <sheetName val="Fee_Rate_Summary8"/>
      <sheetName val="Footing_8"/>
      <sheetName val="Lease_rents3"/>
      <sheetName val="Column_Detail3"/>
      <sheetName val="Meas_-Hotel_Part3"/>
      <sheetName val="MTO_REV_02"/>
      <sheetName val="crs_-G-1??TB"/>
      <sheetName val="SC_Cost_FEB_032"/>
      <sheetName val="bending_stress2"/>
      <sheetName val="ASHRAE_Std_62_1-20132"/>
      <sheetName val="LPD_VALUE2"/>
      <sheetName val="IEQ_6_1_Systems_Lighting2"/>
      <sheetName val="Core_Data2"/>
      <sheetName val="Plant_&amp;__Machinery2"/>
      <sheetName val="Civil_Works2"/>
      <sheetName val="Next_Weeks_Plan2"/>
      <sheetName val="_sept98_xlsB_Sheet_9710"/>
      <sheetName val="_sept98_xlsB_Sheet_976"/>
      <sheetName val="_sept98_xlsB_Sheet_974"/>
      <sheetName val="_sept98_xlsB_Sheet_975"/>
      <sheetName val="_sept98_xlsB_Sheet_978"/>
      <sheetName val="_sept98_xlsB_Sheet_979"/>
      <sheetName val="_sept98_xlsB_Sheet_9711"/>
      <sheetName val="_sept98_xlsB_Sheet_9712"/>
      <sheetName val="_sept98_xlsB_Sheet_9714"/>
      <sheetName val="crs_-G-1_x001"/>
      <sheetName val="crs_-G-1__TBAL96971"/>
      <sheetName val="crs_-G-1_x00"/>
      <sheetName val="crs_-G-1__TBAL9697"/>
      <sheetName val="_sept98_xlsB_Sheet_9715"/>
      <sheetName val="crs_-G-1T1"/>
      <sheetName val="crs_-G-1__TBAL9697_-gro1"/>
      <sheetName val="_sept98_xlsB_Sheet_9717"/>
      <sheetName val="_sept98_xlsB_Sheet2"/>
      <sheetName val="crs_-G-1T2"/>
      <sheetName val="crs_-G-1__TBAL9697_-gro2"/>
      <sheetName val="_sept98_xlsB_Sheet_9719"/>
      <sheetName val="_sept98_xlsB_Sheet3"/>
      <sheetName val="crs_-G-1T3"/>
      <sheetName val="crs_-G-1__TBAL9697_-gro3"/>
      <sheetName val="_sept98_xlsB_Sheet_9720"/>
      <sheetName val="_sept98_xlsB_Sheet4"/>
      <sheetName val="crs_-G-1T4"/>
      <sheetName val="crs_-G-1__TBAL9697_-gro4"/>
      <sheetName val="crs_-G-1_x0012"/>
      <sheetName val="RCC_Ret__Wall2"/>
      <sheetName val="M-_Rate2"/>
      <sheetName val="Civil_Boq2"/>
      <sheetName val="GM_&amp;_TA3"/>
      <sheetName val="_Labour_bills_-Excav,Conc_&amp;_Rf2"/>
      <sheetName val="Cash_Details2"/>
      <sheetName val="[sept98_xlsB_Sheet_979"/>
      <sheetName val="crs_-G-1T6"/>
      <sheetName val="crs_-G-1__TBAL9697_-gro6"/>
      <sheetName val="_sept98_xlsB_Sheet6"/>
      <sheetName val="[sept98_xlsB_Sheet_976"/>
      <sheetName val="[sept98_xlsB_Sheet_975"/>
      <sheetName val="[sept98_xlsB_Sheet_973"/>
      <sheetName val="[sept98_xlsB_Sheet_974"/>
      <sheetName val="[sept98_xlsB_Sheet_978"/>
      <sheetName val="crs_-G-1T5"/>
      <sheetName val="crs_-G-1__TBAL9697_-gro5"/>
      <sheetName val="_sept98_xlsB_Sheet5"/>
      <sheetName val="[sept98_xlsB_Sheet_9710"/>
      <sheetName val="crs_-G-1T7"/>
      <sheetName val="crs_-G-1__TBAL9697_-gro7"/>
      <sheetName val="_sept98_xlsB_Sheet7"/>
      <sheetName val="[sept98_xlsB_Sheet_9711"/>
      <sheetName val="[sept98_xlsB_Sheet_9712"/>
      <sheetName val="[sept98_xlsB_Sheet_9714"/>
      <sheetName val="[sept98_xlsB_Sheet3"/>
      <sheetName val="[sept98_xlsB_Sheet_9715"/>
      <sheetName val="[sept98_xlsB_Sheet"/>
      <sheetName val="[sept98_xlsB_Sheet_9717"/>
      <sheetName val="[sept98_xlsB_Sheet1"/>
      <sheetName val="[sept98_xlsB_Sheet_9719"/>
      <sheetName val="[sept98_xlsB_Sheet2"/>
      <sheetName val="crs_-G-1??TBAL9697_-grou"/>
      <sheetName val="[sept98_xls_x2"/>
      <sheetName val="oman_maint31"/>
      <sheetName val="CORPN_OCT30"/>
      <sheetName val="inout_consol-nov30"/>
      <sheetName val="inout_consol_(2)30"/>
      <sheetName val="AS_ON_DT_EXPS_Mar30"/>
      <sheetName val="J_fix_asst30"/>
      <sheetName val="J_fix_asst_sdpl30"/>
      <sheetName val="f_a_obpl30"/>
      <sheetName val="J_fix_asst_obpl30"/>
      <sheetName val="J_fix_asst_scc30"/>
      <sheetName val="J_fix_asst_ripl30"/>
      <sheetName val="fa-pl_&amp;_mach-site30"/>
      <sheetName val="fa_off_eqp30"/>
      <sheetName val="fa_fur&amp;_fix30"/>
      <sheetName val="I_Con_WIP_(2)30"/>
      <sheetName val="TBAL9596_-IIIIRUN30"/>
      <sheetName val="TBCRSsdpl_July9830"/>
      <sheetName val="Other_Proj_Schdl30"/>
      <sheetName val="OT_CLIENTS30"/>
      <sheetName val="inout_consol_July_9830"/>
      <sheetName val="consol_flow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D_Loan__Prom30"/>
      <sheetName val="E_Bank_Loan30"/>
      <sheetName val="G_work_Cap_30"/>
      <sheetName val="H_land_adv30"/>
      <sheetName val="detai_Wip_230"/>
      <sheetName val="detai_Wip_I_30"/>
      <sheetName val="J_Con_WIP30"/>
      <sheetName val="K_L_Oth_Co_30"/>
      <sheetName val="fix_asst_Obpl30"/>
      <sheetName val="TBAL9697__group_wise__sdpl30"/>
      <sheetName val="[sept98_xlsUomantopaz26"/>
      <sheetName val="_sept98_xlsUomantopaz26"/>
      <sheetName val="_sept98_xls_x005f_x001d_B_Sheet_9726"/>
      <sheetName val="PRECAST_lightconc-II26"/>
      <sheetName val="[sept98_xls_x005f_x001d_B_Sheet_9726"/>
      <sheetName val="_sept98_xls_x005f_x005f_x005f_x001d_B_She10"/>
      <sheetName val="[sept98_xls_x005f_x005f_x005f_x001d_B_She10"/>
      <sheetName val="Staff_Acco_11"/>
      <sheetName val="SITE_OVERHEADS10"/>
      <sheetName val="RCC,Ret__Wall10"/>
      <sheetName val="Project_Details__10"/>
      <sheetName val="scurve_calc_(2)10"/>
      <sheetName val="LIST_OF_MAKES10"/>
      <sheetName val="Boq_Block_A10"/>
      <sheetName val="[sept98_xls࡝sdpl_oth_Liab10"/>
      <sheetName val="_sept98_xls_x005f_x005f_x005f_x005f_x005f10"/>
      <sheetName val="crs_-G-1_x005f_x001a__x005f_x0000__x005f_x0000_10"/>
      <sheetName val="crs_-G-1_x005f_x001a___TBAL9697_-gr10"/>
      <sheetName val="final_abstract10"/>
      <sheetName val="_sept98_xls࡝sdpl_oth_Liab10"/>
      <sheetName val="key_dates10"/>
      <sheetName val="Labor_abs-NMR10"/>
      <sheetName val="Fin_Sum10"/>
      <sheetName val="Customize_Your_Purchase_Order10"/>
      <sheetName val="_sept98_xls_x005f_x001d_B_Sheet10"/>
      <sheetName val="_sept98_xls_x005f_x005f_x10"/>
      <sheetName val="INPUT_SHEET9"/>
      <sheetName val="DETAILED__BOQ9"/>
      <sheetName val="acevsSp_(ABC)9"/>
      <sheetName val="MASTER_RATE_ANALYSIS9"/>
      <sheetName val="BEAM_INPUT9"/>
      <sheetName val="Plinth_beam9"/>
      <sheetName val="Direct_Cost9"/>
      <sheetName val="IO_LIST9"/>
      <sheetName val="Detail_In_Door_Stad9"/>
      <sheetName val="_sept98_xls_x005f_x005f_x005f_x005f_x9"/>
      <sheetName val="Labor_abs-PW5"/>
      <sheetName val="Debits_as_on_12_04_089"/>
      <sheetName val="Basic_Rates9"/>
      <sheetName val="Works_-_Quote_Sheet9"/>
      <sheetName val="Cashflow_projection9"/>
      <sheetName val="220_11__BS_9"/>
      <sheetName val="GR_slab-reinft9"/>
      <sheetName val="Assumption_Inputs9"/>
      <sheetName val="SPILL_OVER9"/>
      <sheetName val="GF_Columns9"/>
      <sheetName val="KQ_Cost_Controlling9"/>
      <sheetName val="KQ_Appropriation9"/>
      <sheetName val="crs_-G-1_x005f_x001a_9"/>
      <sheetName val="Cash_Flow_Input_Data_ISC9"/>
      <sheetName val="CABLE_DATA9"/>
      <sheetName val="Break_Dw9"/>
      <sheetName val="Tender_Summary9"/>
      <sheetName val="RA_BILL_(47-)9"/>
      <sheetName val="GM_&amp;_TA2"/>
      <sheetName val="[sept98_xls_x005f_x005f_x005f_x005f_x005f_x005f_9"/>
      <sheetName val="Customize_Your_Invoice7"/>
      <sheetName val="_Labour_bills_-Excav,Conc_&amp;_Rf1"/>
      <sheetName val="Area_Statement9"/>
      <sheetName val="Risk_Analysis9"/>
      <sheetName val="PPM_Dates_10-16-079"/>
      <sheetName val="Sheet1_(2)9"/>
      <sheetName val="_sept98_xls_x9"/>
      <sheetName val="[sept98_xls_x005f_x001d_B_Sheet9"/>
      <sheetName val="PHE_BOQ9"/>
      <sheetName val="TBAL9697_-group_wise_sdpl9"/>
      <sheetName val="Break_up_Sheet9"/>
      <sheetName val="Legal_Risk_Analysis9"/>
      <sheetName val="WORK_TABLE2"/>
      <sheetName val="schedule_nos7"/>
      <sheetName val="SPT_vs_PHI1"/>
      <sheetName val="Next_Weeks_Plan1"/>
      <sheetName val="Cash_Details1"/>
      <sheetName val="bending_stress1"/>
      <sheetName val="boq_actual9"/>
      <sheetName val="crs_-G-1_x005f_x001a_??TBAL9697_-gro9"/>
      <sheetName val="Driveway_Beams1"/>
      <sheetName val="Staff_Acco_12"/>
      <sheetName val="Data_sheet1"/>
      <sheetName val="Per_Unit1"/>
      <sheetName val="Gen_Info9"/>
      <sheetName val="AutoOpen_Stub_Data9"/>
      <sheetName val="crs_-G-1_x005f_x005f_x005f_x001a__x005f_x005f_x09"/>
      <sheetName val="crs_-G-1_x005f_x005f_x005f_x001a___TBAL9610"/>
      <sheetName val="Material_Rate9"/>
      <sheetName val="ANNEXURE_19"/>
      <sheetName val="ANNEXURE_29"/>
      <sheetName val="ANNEXURE_39"/>
      <sheetName val="ANNEXURE_4_-_C&amp;I_Works_9"/>
      <sheetName val="ANNEXURE_4_-_C&amp;I(HUB_&amp;_Toilet)9"/>
      <sheetName val="C&amp;I-_COMM_QUAL9"/>
      <sheetName val="ANNEXURE_4_-_Site_Office9"/>
      <sheetName val="ANNEXURE_4_PHE_&amp;_RO_9"/>
      <sheetName val="ANNEXURE_4_ELECRICAL_WORKS9"/>
      <sheetName val="Ele-Cables,_Trays,_Race_Way_et9"/>
      <sheetName val="Ele_-_Circuit_Wiring_9"/>
      <sheetName val="ELE_-_Inventory9"/>
      <sheetName val="ANNEXURE_4_LIGHT_FIXTURES9"/>
      <sheetName val="ANNEXURE_4_UPS9"/>
      <sheetName val="ANNEXURE_4_HVAC9"/>
      <sheetName val="HVAC_-Measurement9"/>
      <sheetName val="_Duct_Measurement9"/>
      <sheetName val="ANNEXURE_4_PAC9"/>
      <sheetName val="PAC-_Measurement9"/>
      <sheetName val="ANNEXURE_4_FPS9"/>
      <sheetName val="FPS-_Measurement9"/>
      <sheetName val="ANNEXURE_4_ELV-FAS9"/>
      <sheetName val="FA_-_Measurement9"/>
      <sheetName val="ANNEXURE_4_ELV-_Digital_PAS9"/>
      <sheetName val="PA_-Measurement9"/>
      <sheetName val="ANNEXURE_4_ELV-RRS9"/>
      <sheetName val="RRS-_Measurement9"/>
      <sheetName val="ANNEXURE_4_ELV-WLD9"/>
      <sheetName val="Measurement_-WLD9"/>
      <sheetName val="ANNEXURE_4_ELV-BMS9"/>
      <sheetName val="BMS-_Measurement9"/>
      <sheetName val="ANNEXURE_4_ELV-VAV9"/>
      <sheetName val="ANNEXURE_4_SECURITY-ACS9"/>
      <sheetName val="Access-Measurement_9"/>
      <sheetName val="ANNEXURE_4_SECURITY-VMS9"/>
      <sheetName val="ANNEXURE_4_SECURITY-CCTV9"/>
      <sheetName val="Measurement_-CCTV9"/>
      <sheetName val="ANNEXURE_4_PRINTER_&amp;_LOCKER_9"/>
      <sheetName val="crs_-G-1_x005f_x001a__x0010"/>
      <sheetName val="crs_-G-1_x005f_x001a___TBAL969710"/>
      <sheetName val="crs_-G-1_x005f_x005f_x0019"/>
      <sheetName val="crs_-G-1_x005f_x001a__x005f_x005f_x007"/>
      <sheetName val="[sept98_xls_x005f_x005f_x7"/>
      <sheetName val="accom_cash7"/>
      <sheetName val="train_cash7"/>
      <sheetName val="SLAB_SCH7"/>
      <sheetName val="Ring_Details7"/>
      <sheetName val="Detail_1A7"/>
      <sheetName val="PROJECT_BRIEF(EX_NEW)7"/>
      <sheetName val="BOQ_Distribution7"/>
      <sheetName val="Basement_Budget7"/>
      <sheetName val="crs_-G-1_x0011"/>
      <sheetName val="[sept98_xls_x1"/>
      <sheetName val="FIND_THE_PART1"/>
      <sheetName val="VI_Floor_Beam_7"/>
      <sheetName val="Load_Details(B1)1"/>
      <sheetName val="labour_coeff7"/>
      <sheetName val="Column_all_floor_R12"/>
      <sheetName val="Builtup_Area1"/>
      <sheetName val="Loan_Amortization_Schedule1"/>
      <sheetName val="11B_7"/>
      <sheetName val="SCHEDULE_OF_RATES1"/>
      <sheetName val="Boq_(Main_Building)7"/>
      <sheetName val="Default_Values1"/>
      <sheetName val="Design_sheet7"/>
      <sheetName val="Fee_Rate_Summary7"/>
      <sheetName val="Footing_7"/>
      <sheetName val="Lease_rents2"/>
      <sheetName val="Column_Detail2"/>
      <sheetName val="Meas_-Hotel_Part2"/>
      <sheetName val="MTO_REV_01"/>
      <sheetName val="SC_Cost_FEB_031"/>
      <sheetName val="ASHRAE_Std_62_1-20131"/>
      <sheetName val="LPD_VALUE1"/>
      <sheetName val="IEQ_6_1_Systems_Lighting1"/>
      <sheetName val="Core_Data1"/>
      <sheetName val="Plant_&amp;__Machinery1"/>
      <sheetName val="Civil_Works1"/>
      <sheetName val="RCC_Ret__Wall1"/>
      <sheetName val="M-_Rate1"/>
      <sheetName val="Civil_Boq1"/>
      <sheetName val="crs_-G-1_x005f_x005f_x005f_x001a_1"/>
      <sheetName val="crs_-G-1_x005f_x005f_x005f_x005f_x005f_x005f_x002"/>
      <sheetName val="crs_-G-1_x005f_x005f_x005f_x001a__x001"/>
      <sheetName val="M-Book_for_FW1"/>
      <sheetName val="M-Book_for_Conc1"/>
      <sheetName val="oman_maint30"/>
      <sheetName val="CORPN_OCT29"/>
      <sheetName val="inout_consol-nov29"/>
      <sheetName val="inout_consol_(2)29"/>
      <sheetName val="AS_ON_DT_EXPS_Mar29"/>
      <sheetName val="J_fix_asst29"/>
      <sheetName val="J_fix_asst_sdpl29"/>
      <sheetName val="f_a_obpl29"/>
      <sheetName val="J_fix_asst_obpl29"/>
      <sheetName val="J_fix_asst_scc29"/>
      <sheetName val="J_fix_asst_ripl29"/>
      <sheetName val="fa-pl_&amp;_mach-site29"/>
      <sheetName val="fa_off_eqp29"/>
      <sheetName val="fa_fur&amp;_fix29"/>
      <sheetName val="I_Con_WIP_(2)29"/>
      <sheetName val="TBAL9596_-IIIIRUN29"/>
      <sheetName val="TBCRSsdpl_July9829"/>
      <sheetName val="Other_Proj_Schdl29"/>
      <sheetName val="OT_CLIENTS29"/>
      <sheetName val="inout_consol_July_9829"/>
      <sheetName val="consol_flow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D_Loan__Prom29"/>
      <sheetName val="E_Bank_Loan29"/>
      <sheetName val="G_work_Cap_29"/>
      <sheetName val="H_land_adv29"/>
      <sheetName val="detai_Wip_229"/>
      <sheetName val="detai_Wip_I_29"/>
      <sheetName val="J_Con_WIP29"/>
      <sheetName val="K_L_Oth_Co_29"/>
      <sheetName val="fix_asst_Obpl29"/>
      <sheetName val="TBAL9697__group_wise__sdpl29"/>
      <sheetName val="[sept98_xlsUomantopaz25"/>
      <sheetName val="_sept98_xlsUomantopaz25"/>
      <sheetName val="_sept98_xls_x005f_x001d_B_Sheet_9725"/>
      <sheetName val="PRECAST_lightconc-II25"/>
      <sheetName val="[sept98_xls_x005f_x001d_B_Sheet_9725"/>
      <sheetName val="_sept98_xls_x005f_x005f_x005f_x001d_B_Shee9"/>
      <sheetName val="[sept98_xls_x005f_x005f_x005f_x001d_B_Shee9"/>
      <sheetName val="Staff_Acco_9"/>
      <sheetName val="SITE_OVERHEADS9"/>
      <sheetName val="RCC,Ret__Wall9"/>
      <sheetName val="Project_Details__9"/>
      <sheetName val="scurve_calc_(2)9"/>
      <sheetName val="LIST_OF_MAKES9"/>
      <sheetName val="Boq_Block_A9"/>
      <sheetName val="[sept98_xls࡝sdpl_oth_Liab9"/>
      <sheetName val="_sept98_xls_x005f_x005f_x005f_x005f_x005f_x005f_9"/>
      <sheetName val="crs_-G-1_x005f_x001a__x005f_x0000__x005f_x0000_T9"/>
      <sheetName val="crs_-G-1_x005f_x001a___TBAL9697_-gro9"/>
      <sheetName val="final_abstract9"/>
      <sheetName val="_sept98_xls࡝sdpl_oth_Liab9"/>
      <sheetName val="key_dates9"/>
      <sheetName val="Labor_abs-NMR9"/>
      <sheetName val="Fin_Sum9"/>
      <sheetName val="Customize_Your_Purchase_Order9"/>
      <sheetName val="_sept98_xls_x005f_x001d_B_Sheet9"/>
      <sheetName val="_sept98_xls_x005f_x005f_x9"/>
      <sheetName val="INPUT_SHEET8"/>
      <sheetName val="DETAILED__BOQ8"/>
      <sheetName val="acevsSp_(ABC)8"/>
      <sheetName val="MASTER_RATE_ANALYSIS8"/>
      <sheetName val="BEAM_INPUT8"/>
      <sheetName val="Plinth_beam8"/>
      <sheetName val="Direct_Cost8"/>
      <sheetName val="IO_LIST8"/>
      <sheetName val="Detail_In_Door_Stad8"/>
      <sheetName val="_sept98_xls_x005f_x005f_x005f_x005f_x8"/>
      <sheetName val="Labor_abs-PW4"/>
      <sheetName val="Debits_as_on_12_04_088"/>
      <sheetName val="Basic_Rates8"/>
      <sheetName val="Works_-_Quote_Sheet8"/>
      <sheetName val="Cashflow_projection8"/>
      <sheetName val="220_11__BS_8"/>
      <sheetName val="GR_slab-reinft8"/>
      <sheetName val="Assumption_Inputs8"/>
      <sheetName val="SPILL_OVER8"/>
      <sheetName val="GF_Columns8"/>
      <sheetName val="KQ_Cost_Controlling8"/>
      <sheetName val="KQ_Appropriation8"/>
      <sheetName val="crs_-G-1_x005f_x001a_8"/>
      <sheetName val="Cash_Flow_Input_Data_ISC8"/>
      <sheetName val="CABLE_DATA8"/>
      <sheetName val="Break_Dw8"/>
      <sheetName val="Tender_Summary8"/>
      <sheetName val="RA_BILL_(47-)8"/>
      <sheetName val="GM_&amp;_TA1"/>
      <sheetName val="[sept98_xls_x005f_x005f_x005f_x005f_x005f_x005f_8"/>
      <sheetName val="Customize_Your_Invoice6"/>
      <sheetName val="_Labour_bills_-Excav,Conc_&amp;_Rft"/>
      <sheetName val="Area_Statement8"/>
      <sheetName val="Risk_Analysis8"/>
      <sheetName val="PPM_Dates_10-16-078"/>
      <sheetName val="Sheet1_(2)8"/>
      <sheetName val="_sept98_xls_x8"/>
      <sheetName val="[sept98_xls_x005f_x001d_B_Sheet8"/>
      <sheetName val="PHE_BOQ8"/>
      <sheetName val="TBAL9697_-group_wise_sdpl8"/>
      <sheetName val="Break_up_Sheet8"/>
      <sheetName val="Legal_Risk_Analysis8"/>
      <sheetName val="WORK_TABLE1"/>
      <sheetName val="schedule_nos6"/>
      <sheetName val="SPT_vs_PHI"/>
      <sheetName val="Next_Weeks_Plan"/>
      <sheetName val="Cash_Details"/>
      <sheetName val="bending_stress"/>
      <sheetName val="boq_actual8"/>
      <sheetName val="crs_-G-1_x005f_x001a_??TBAL9697_-gro8"/>
      <sheetName val="Driveway_Beams"/>
      <sheetName val="Staff_Acco_10"/>
      <sheetName val="Data_sheet"/>
      <sheetName val="Per_Unit"/>
      <sheetName val="Gen_Info8"/>
      <sheetName val="AutoOpen_Stub_Data8"/>
      <sheetName val="crs_-G-1_x005f_x005f_x005f_x001a__x005f_x005f_x08"/>
      <sheetName val="crs_-G-1_x005f_x005f_x005f_x001a___TBAL9699"/>
      <sheetName val="Material_Rate8"/>
      <sheetName val="ANNEXURE_18"/>
      <sheetName val="ANNEXURE_28"/>
      <sheetName val="ANNEXURE_38"/>
      <sheetName val="ANNEXURE_4_-_C&amp;I_Works_8"/>
      <sheetName val="ANNEXURE_4_-_C&amp;I(HUB_&amp;_Toilet)8"/>
      <sheetName val="C&amp;I-_COMM_QUAL8"/>
      <sheetName val="ANNEXURE_4_-_Site_Office8"/>
      <sheetName val="ANNEXURE_4_PHE_&amp;_RO_8"/>
      <sheetName val="ANNEXURE_4_ELECRICAL_WORKS8"/>
      <sheetName val="Ele-Cables,_Trays,_Race_Way_et8"/>
      <sheetName val="Ele_-_Circuit_Wiring_8"/>
      <sheetName val="ELE_-_Inventory8"/>
      <sheetName val="ANNEXURE_4_LIGHT_FIXTURES8"/>
      <sheetName val="ANNEXURE_4_UPS8"/>
      <sheetName val="ANNEXURE_4_HVAC8"/>
      <sheetName val="HVAC_-Measurement8"/>
      <sheetName val="_Duct_Measurement8"/>
      <sheetName val="ANNEXURE_4_PAC8"/>
      <sheetName val="PAC-_Measurement8"/>
      <sheetName val="ANNEXURE_4_FPS8"/>
      <sheetName val="FPS-_Measurement8"/>
      <sheetName val="ANNEXURE_4_ELV-FAS8"/>
      <sheetName val="FA_-_Measurement8"/>
      <sheetName val="ANNEXURE_4_ELV-_Digital_PAS8"/>
      <sheetName val="PA_-Measurement8"/>
      <sheetName val="ANNEXURE_4_ELV-RRS8"/>
      <sheetName val="RRS-_Measurement8"/>
      <sheetName val="ANNEXURE_4_ELV-WLD8"/>
      <sheetName val="Measurement_-WLD8"/>
      <sheetName val="ANNEXURE_4_ELV-BMS8"/>
      <sheetName val="BMS-_Measurement8"/>
      <sheetName val="ANNEXURE_4_ELV-VAV8"/>
      <sheetName val="ANNEXURE_4_SECURITY-ACS8"/>
      <sheetName val="Access-Measurement_8"/>
      <sheetName val="ANNEXURE_4_SECURITY-VMS8"/>
      <sheetName val="ANNEXURE_4_SECURITY-CCTV8"/>
      <sheetName val="Measurement_-CCTV8"/>
      <sheetName val="ANNEXURE_4_PRINTER_&amp;_LOCKER_8"/>
      <sheetName val="crs_-G-1_x005f_x001a__x009"/>
      <sheetName val="crs_-G-1_x005f_x001a___TBAL96979"/>
      <sheetName val="crs_-G-1_x005f_x005f_x0018"/>
      <sheetName val="crs_-G-1_x005f_x001a__x005f_x005f_x006"/>
      <sheetName val="[sept98_xls_x005f_x005f_x6"/>
      <sheetName val="accom_cash6"/>
      <sheetName val="train_cash6"/>
      <sheetName val="SLAB_SCH6"/>
      <sheetName val="Ring_Details6"/>
      <sheetName val="Detail_1A6"/>
      <sheetName val="PROJECT_BRIEF(EX_NEW)6"/>
      <sheetName val="BOQ_Distribution6"/>
      <sheetName val="Basement_Budget6"/>
      <sheetName val="[sept98_xls_x"/>
      <sheetName val="FIND_THE_PART"/>
      <sheetName val="VI_Floor_Beam_6"/>
      <sheetName val="Load_Details(B1)"/>
      <sheetName val="labour_coeff6"/>
      <sheetName val="Column_all_floor_R11"/>
      <sheetName val="Builtup_Area"/>
      <sheetName val="Loan_Amortization_Schedule"/>
      <sheetName val="11B_6"/>
      <sheetName val="SCHEDULE_OF_RATES"/>
      <sheetName val="Boq_(Main_Building)6"/>
      <sheetName val="Default_Values"/>
      <sheetName val="Design_sheet6"/>
      <sheetName val="Fee_Rate_Summary6"/>
      <sheetName val="Footing_6"/>
      <sheetName val="Lease_rents1"/>
      <sheetName val="Column_Detail1"/>
      <sheetName val="Meas_-Hotel_Part1"/>
      <sheetName val="MTO_REV_0"/>
      <sheetName val="SC_Cost_FEB_03"/>
      <sheetName val="ASHRAE_Std_62_1-2013"/>
      <sheetName val="LPD_VALUE"/>
      <sheetName val="IEQ_6_1_Systems_Lighting"/>
      <sheetName val="Core_Data"/>
      <sheetName val="Plant_&amp;__Machinery"/>
      <sheetName val="Civil_Works"/>
      <sheetName val="RCC_Ret__Wall"/>
      <sheetName val="M-_Rate"/>
      <sheetName val="Civil_Boq"/>
      <sheetName val="crs_-G-1_x005f_x005f_x005f_x001a_"/>
      <sheetName val="crs_-G-1_x005f_x005f_x005f_x005f_x005f_x005f_x001"/>
      <sheetName val="crs_-G-1_x005f_x005f_x005f_x001a__x00"/>
      <sheetName val="M-Book_for_FW"/>
      <sheetName val="M-Book_for_Conc"/>
      <sheetName val="A.O.R r1Str"/>
      <sheetName val="A.O.R r1"/>
      <sheetName val="A.O.R (2)"/>
      <sheetName val="Development Strategy"/>
      <sheetName val="Development_Strategy"/>
      <sheetName val="B'Sheet"/>
      <sheetName val="Asmp"/>
      <sheetName val="BTB"/>
      <sheetName val="cf"/>
      <sheetName val="orders"/>
      <sheetName val="LABOUR RATE"/>
      <sheetName val="Cash2"/>
      <sheetName val="Z"/>
      <sheetName val="Estimate"/>
      <sheetName val="LABOUR_RATE"/>
      <sheetName val="Approved MTD Proj #'s"/>
      <sheetName val="Main Summary"/>
      <sheetName val="설계내역서"/>
      <sheetName val="General"/>
      <sheetName val="total export"/>
      <sheetName val="rc01"/>
      <sheetName val="Datas"/>
      <sheetName val="갑지1"/>
      <sheetName val="Structure Bills Qty"/>
      <sheetName val="DATI_CONS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定义"/>
      <sheetName val="AN2"/>
      <sheetName val="21"/>
      <sheetName val="Total  Amount"/>
      <sheetName val="Summary Transformers"/>
      <sheetName val="AN"/>
      <sheetName val="basdat"/>
      <sheetName val="Sqn-Abs(G+6) "/>
      <sheetName val="WO-Abs (G+2) 6 DUs"/>
      <sheetName val="Air-Abs(G+6) 23 DUs"/>
      <sheetName val="M.R.List (2)"/>
      <sheetName val="SSR &amp; NSSR Market final"/>
      <sheetName val="dBase"/>
      <sheetName val="Quantity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Program"/>
      <sheetName val="Unit cost- Drain-Protection-1 "/>
      <sheetName val="Setup Variables"/>
      <sheetName val="Capital Expenditures"/>
      <sheetName val="Compensation"/>
      <sheetName val="Start"/>
      <sheetName val="administrative prices"/>
      <sheetName val="BLOCK-A (MEA.SHEET)"/>
      <sheetName val="Headings"/>
      <sheetName val="Data Input"/>
      <sheetName val="Costcal"/>
      <sheetName val="BoQ-1"/>
      <sheetName val="BoQ-2"/>
      <sheetName val="Sales &amp; Prod"/>
      <sheetName val="2.3.1 - CFR MAIN"/>
      <sheetName val="FAO dwnld"/>
      <sheetName val="Download M-10"/>
      <sheetName val="FR_M10"/>
      <sheetName val="FR_TREND"/>
      <sheetName val="1R_M10"/>
      <sheetName val="M10_2R"/>
      <sheetName val="3R_M10"/>
      <sheetName val="data m10"/>
      <sheetName val="ACTUAL - 12 MTHS DATA"/>
      <sheetName val="Download Prior Year"/>
      <sheetName val="3s"/>
      <sheetName val="PLAN - 12 MTHS DATA"/>
      <sheetName val="9F2RTRND"/>
      <sheetName val="9F3RTRND"/>
      <sheetName val="[sept98.xlsMB_Sheet_97-BEXP18"/>
      <sheetName val="Site Dev BOQ"/>
      <sheetName val="pt-cw"/>
      <sheetName val="10"/>
      <sheetName val="Material List "/>
      <sheetName val="Bed Class"/>
      <sheetName val="Cd"/>
      <sheetName val="MB FOR SUPERSTRUCTURE"/>
      <sheetName val="X rate"/>
      <sheetName val="LABOUR_RATE1"/>
      <sheetName val="SPT_vs_PHI3"/>
      <sheetName val="LABOUR_RATE3"/>
      <sheetName val="LABOUR_RATE2"/>
      <sheetName val="meas-wp"/>
      <sheetName val="재1"/>
      <sheetName val="Capital_by_Years_Valuation"/>
      <sheetName val="ReportsParameters"/>
      <sheetName val="Nopat_by_Years_Valuation"/>
      <sheetName val="1 - B1 (KBIs)"/>
      <sheetName val="Trigger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csdim"/>
      <sheetName val="cdsload"/>
      <sheetName val="chsload"/>
      <sheetName val="CLAMP"/>
      <sheetName val="cvsload"/>
      <sheetName val="pipe"/>
      <sheetName val="Measurment"/>
      <sheetName val="A.O.R."/>
      <sheetName val="project rollout plan"/>
      <sheetName val="Project Budget Worksheet"/>
      <sheetName val="Door"/>
      <sheetName val="C_link"/>
      <sheetName val="P_link"/>
      <sheetName val="coa_ramco_168"/>
      <sheetName val="Bill 1"/>
      <sheetName val="Bill 2"/>
      <sheetName val="Bill 3"/>
      <sheetName val="Bill 4"/>
      <sheetName val="Bill 5"/>
      <sheetName val="Bill 6"/>
      <sheetName val="Bill 7"/>
      <sheetName val="Variation Statement"/>
      <sheetName val="sumary"/>
      <sheetName val="2nd "/>
      <sheetName val="shuttering"/>
      <sheetName val="concrete"/>
      <sheetName val="Field Values"/>
      <sheetName val="Detail P&amp;L"/>
      <sheetName val="PRICE-COMP"/>
      <sheetName val="Assumption Sheet"/>
      <sheetName val="crs_-G-1_x001a_??TBAL9697_-grou"/>
      <sheetName val="crs_-G-1_x001a__x001"/>
      <sheetName val="crs_-G-1_x001a___TBAL96971"/>
      <sheetName val="crs_-G-1_x005f_x001a__x01"/>
      <sheetName val="crs_-G-1_x005f_x001a___TBAL9691"/>
      <sheetName val="[sept98_xls_x005f_x005f_1"/>
      <sheetName val="crs_-G-1_x001a_??TBAL9697_-gro1"/>
      <sheetName val="crs_-G-1_x001a__x002"/>
      <sheetName val="crs_-G-1_x001a___TBAL96972"/>
      <sheetName val="_sept98_xls_x001d_B_Shee1"/>
      <sheetName val="[sept98_xls_x001d_B_Shee1"/>
      <sheetName val="_sept98_xls_1"/>
      <sheetName val="[sept98_xls_x001d_B_Sheet_9720"/>
      <sheetName val="[sept98_xls_x001d_B_Sheet3"/>
      <sheetName val="crs_-G-1_x005f_x001a__x03"/>
      <sheetName val="crs_-G-1_x005f_x001a___TBAL9693"/>
      <sheetName val="[sept98_xls_x005f_x005f_3"/>
      <sheetName val="crs_-G-1_x001a_??TBAL9697_-gro3"/>
      <sheetName val="crs_-G-1_x001a__x004"/>
      <sheetName val="crs_-G-1_x001a___TBAL96974"/>
      <sheetName val="crs_-G-1_x0013"/>
      <sheetName val="crs_-G-1_x005f_x001a__x02"/>
      <sheetName val="crs_-G-1_x005f_x001a___TBAL9692"/>
      <sheetName val="[sept98_xls_x005f_x005f_2"/>
      <sheetName val="crs_-G-1_x001a_??TBAL9697_-gro2"/>
      <sheetName val="crs_-G-1_x001a__x003"/>
      <sheetName val="crs_-G-1_x001a___TBAL96973"/>
      <sheetName val="_sept98_xls_x001d_B_Sheet_9721"/>
      <sheetName val="[sept98_xls_x001d_B_Sheet_9721"/>
      <sheetName val="crs_-G-1_x001a_4"/>
      <sheetName val="[sept98_xls_x001d_B_Sheet4"/>
      <sheetName val="crs_-G-1_x005f_x001a__x04"/>
      <sheetName val="crs_-G-1_x005f_x001a___TBAL9694"/>
      <sheetName val="[sept98_xls_x005f_x005f_4"/>
      <sheetName val="crs_-G-1_x001a_??TBAL9697_-gro4"/>
      <sheetName val="crs_-G-1_x001a__x005"/>
      <sheetName val="crs_-G-1_x001a___TBAL96975"/>
      <sheetName val="crs_-G-1_x0014"/>
      <sheetName val="_sept98_xls_x001d_B_Sheet_9722"/>
      <sheetName val="[sept98_xls_x001d_B_Sheet_9722"/>
      <sheetName val="crs_-G-1_x001a_5"/>
      <sheetName val="[sept98_xls_x001d_B_Sheet5"/>
      <sheetName val="crs_-G-1_x005f_x001a__x05"/>
      <sheetName val="crs_-G-1_x005f_x001a___TBAL9695"/>
      <sheetName val="[sept98_xls_x005f_x005f_5"/>
      <sheetName val="crs_-G-1_x001a_??TBAL9697_-gro5"/>
      <sheetName val="crs_-G-1_x001a___TBAL96976"/>
      <sheetName val="[sept98_xls_x3"/>
      <sheetName val="crs_-G-1_x001a__x006"/>
      <sheetName val="crs_-G-1_x0015"/>
      <sheetName val="TBS_x00"/>
      <sheetName val="_sept98_xls_x001d_B_Sheet_9723"/>
      <sheetName val="[sept98_xls_x001d_B_Sheet_9723"/>
      <sheetName val="crs_-G-1_x001a_6"/>
      <sheetName val="[sept98_xls_x001d_B_Sheet6"/>
      <sheetName val="crs_-G-1_x005f_x001a__x06"/>
      <sheetName val="crs_-G-1_x005f_x001a___TBAL9696"/>
      <sheetName val="[sept98_xls_x005f_x005f_6"/>
      <sheetName val="crs_-G-1_x001a_??TBAL9697_-gro6"/>
      <sheetName val="crs_-G-1_x001a___TBAL96977"/>
      <sheetName val="[sept98_xls_x4"/>
      <sheetName val="crs_-G-1_x001a__x007"/>
      <sheetName val="crs_-G-1_x0016"/>
      <sheetName val="_sept98_xls_x001d_B_Sheet_9724"/>
      <sheetName val="_sept98_xls_x005f_x001d_B_Shee8"/>
      <sheetName val="_sept98_xls_x005f_x005f_8"/>
      <sheetName val="crs_-G-1_x001a__x0000__x0000_T8"/>
      <sheetName val="crs_-G-1_x001a___TBAL9697_-gro8"/>
      <sheetName val="_sept98_xls_x001d_B_Sheet8"/>
      <sheetName val="[sept98_xls_x001d_B_Sheet_9724"/>
      <sheetName val="[sept98_xls_x005f_x001d_B_Shee8"/>
      <sheetName val="[sept98_xls_x001d_B_Sheet7"/>
      <sheetName val="crs_-G-1_x001a_7"/>
      <sheetName val="[sept98_xls_x005f_x005f_7"/>
      <sheetName val="crs_-G-1_x001a_??TBAL9697_-gro7"/>
      <sheetName val="crs_-G-1_x005f_x001a__x07"/>
      <sheetName val="crs_-G-1_x005f_x001a___TBAL9698"/>
      <sheetName val="crs_-G-1_x001a___TBAL96978"/>
      <sheetName val="[sept98_xls_x5"/>
      <sheetName val="crs_-G-1_x001a__x008"/>
      <sheetName val="crs_-G-1_x0017"/>
      <sheetName val="_sept98_xls_x001d_B_Shee2"/>
      <sheetName val="_sept98_xls_x001d_B_Shee3"/>
      <sheetName val="_sept98_xls_x001d_B_Shee4"/>
      <sheetName val="Rate_Analysis9"/>
      <sheetName val="SPT_vs_PHI4"/>
      <sheetName val="LABOUR_RATE4"/>
      <sheetName val="MTO_REV_03"/>
      <sheetName val="Core_Data3"/>
      <sheetName val="Builtup_Area3"/>
      <sheetName val="Loan_Amortization_Schedule3"/>
      <sheetName val="SCHEDULE_OF_RATES3"/>
      <sheetName val="Driveway_Beams3"/>
      <sheetName val="ASHRAE_Std_62_1-20133"/>
      <sheetName val="LPD_VALUE3"/>
      <sheetName val="IEQ_6_1_Systems_Lighting3"/>
      <sheetName val="SC_Cost_FEB_033"/>
      <sheetName val="Plant_&amp;__Machinery3"/>
      <sheetName val="bending_stress3"/>
      <sheetName val="Staff_Acco_15"/>
      <sheetName val="Rate_Analysis10"/>
      <sheetName val="Staff_Acco_16"/>
      <sheetName val="SPT_vs_PHI5"/>
      <sheetName val="LABOUR_RATE5"/>
      <sheetName val="MTO_REV_04"/>
      <sheetName val="Core_Data4"/>
      <sheetName val="Column_all_floor_R14"/>
      <sheetName val="Builtup_Area4"/>
      <sheetName val="Loan_Amortization_Schedule4"/>
      <sheetName val="SCHEDULE_OF_RATES4"/>
      <sheetName val="Driveway_Beams4"/>
      <sheetName val="WORK_TABLE4"/>
      <sheetName val="ASHRAE_Std_62_1-20134"/>
      <sheetName val="LPD_VALUE4"/>
      <sheetName val="IEQ_6_1_Systems_Lighting4"/>
      <sheetName val="Meas_-Hotel_Part4"/>
      <sheetName val="SC_Cost_FEB_034"/>
      <sheetName val="Lease_rents4"/>
      <sheetName val="Column_Detail4"/>
      <sheetName val="Plant_&amp;__Machinery4"/>
      <sheetName val="bending_stress4"/>
      <sheetName val="Boundary Wall Summary"/>
      <sheetName val="r"/>
      <sheetName val="crs_-G-1_x001a_T8"/>
      <sheetName val="Misc. Data"/>
      <sheetName val="QCEQPT-owned"/>
      <sheetName val="288-1"/>
      <sheetName val="Sheet4"/>
      <sheetName val="General Info"/>
      <sheetName val="SOLUT001"/>
      <sheetName val="Capital_Expenditures"/>
      <sheetName val="Capital_Expenditures1"/>
      <sheetName val="Capital_Expenditures2"/>
      <sheetName val="Tools Rev"/>
      <sheetName val="Capital_Expenditures3"/>
      <sheetName val="Sheet5"/>
      <sheetName val="Tools_Rev4"/>
      <sheetName val="GI"/>
      <sheetName val="Tax_RF"/>
      <sheetName val="Income_VAT Output"/>
      <sheetName val="Capital_Expenditures4"/>
      <sheetName val="INPUT-DATA"/>
      <sheetName val="CRK-W1-500"/>
      <sheetName val="Interaction Charts-43"/>
      <sheetName val="Interaction Charts-44"/>
      <sheetName val="Interaction Charts-45"/>
      <sheetName val="Interaction Charts-46"/>
      <sheetName val="DLC lookup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TPL_RECEIPTS_MB51"/>
      <sheetName val="ROW_Orders_for_March_05"/>
      <sheetName val="PKG_PO"/>
      <sheetName val="LLM_DPRECEIPTS_MB51"/>
      <sheetName val="ZSEM_stock_(ympc038)"/>
      <sheetName val="MFG_PO"/>
      <sheetName val="BLOCK-A_(MEA_SHEET)"/>
      <sheetName val="DLC_lookups"/>
      <sheetName val="DOOR-WINDOW SCHEDULE"/>
      <sheetName val="I-BEAM-BASE-SLAB(0-1)"/>
      <sheetName val="I-BEAM-(PLINTH)"/>
      <sheetName val="CABLE"/>
      <sheetName val="number"/>
      <sheetName val="s"/>
      <sheetName val="18-misc"/>
      <sheetName val="5-pipe"/>
      <sheetName val="11-hsd"/>
      <sheetName val="13-septic"/>
      <sheetName val="7-ug"/>
      <sheetName val="2-u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214">
          <cell r="A214" t="str">
            <v>ADMINISTRATIVE &amp; MANAGEMENT EXPENSES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>
        <row r="214">
          <cell r="A214" t="str">
            <v>ADMINISTRATIVE &amp; MANAGEMENT EXPENSES</v>
          </cell>
        </row>
      </sheetData>
      <sheetData sheetId="130" refreshError="1"/>
      <sheetData sheetId="131" refreshError="1"/>
      <sheetData sheetId="132" refreshError="1"/>
      <sheetData sheetId="133">
        <row r="214">
          <cell r="A214" t="str">
            <v>ADMINISTRATIVE &amp; MANAGEMENT EXPENSES</v>
          </cell>
        </row>
      </sheetData>
      <sheetData sheetId="134">
        <row r="214">
          <cell r="A214" t="str">
            <v>ADMINISTRATIVE &amp; MANAGEMENT EXPENSES</v>
          </cell>
        </row>
      </sheetData>
      <sheetData sheetId="135">
        <row r="214">
          <cell r="A214" t="str">
            <v>ADMINISTRATIVE &amp; MANAGEMENT EXPENSES</v>
          </cell>
        </row>
      </sheetData>
      <sheetData sheetId="136">
        <row r="214">
          <cell r="A214" t="str">
            <v>ADMINISTRATIVE &amp; MANAGEMENT EXPENSES</v>
          </cell>
        </row>
      </sheetData>
      <sheetData sheetId="137">
        <row r="214">
          <cell r="A214" t="str">
            <v>ADMINISTRATIVE &amp; MANAGEMENT EXPENSES</v>
          </cell>
        </row>
      </sheetData>
      <sheetData sheetId="138">
        <row r="214">
          <cell r="A214" t="str">
            <v>ADMINISTRATIVE &amp; MANAGEMENT EXPENSES</v>
          </cell>
        </row>
      </sheetData>
      <sheetData sheetId="139">
        <row r="214">
          <cell r="A214" t="str">
            <v>ADMINISTRATIVE &amp; MANAGEMENT EXPENSES</v>
          </cell>
        </row>
      </sheetData>
      <sheetData sheetId="140">
        <row r="214">
          <cell r="A214" t="str">
            <v>ADMINISTRATIVE &amp; MANAGEMENT EXPENSES</v>
          </cell>
        </row>
      </sheetData>
      <sheetData sheetId="141">
        <row r="214">
          <cell r="A214" t="str">
            <v>ADMINISTRATIVE &amp; MANAGEMENT EXPENSES</v>
          </cell>
        </row>
      </sheetData>
      <sheetData sheetId="142">
        <row r="214">
          <cell r="A214" t="str">
            <v>ADMINISTRATIVE &amp; MANAGEMENT EXPENSES</v>
          </cell>
        </row>
      </sheetData>
      <sheetData sheetId="143">
        <row r="214">
          <cell r="A214" t="str">
            <v>ADMINISTRATIVE &amp; MANAGEMENT EXPENSES</v>
          </cell>
        </row>
      </sheetData>
      <sheetData sheetId="144">
        <row r="214">
          <cell r="A214" t="str">
            <v>ADMINISTRATIVE &amp; MANAGEMENT EXPENSES</v>
          </cell>
        </row>
      </sheetData>
      <sheetData sheetId="145">
        <row r="214">
          <cell r="A214" t="str">
            <v>ADMINISTRATIVE &amp; MANAGEMENT EXPENSES</v>
          </cell>
        </row>
      </sheetData>
      <sheetData sheetId="146">
        <row r="214">
          <cell r="A214" t="str">
            <v>ADMINISTRATIVE &amp; MANAGEMENT EXPENSES</v>
          </cell>
        </row>
      </sheetData>
      <sheetData sheetId="147">
        <row r="214">
          <cell r="A214" t="str">
            <v>ADMINISTRATIVE &amp; MANAGEMENT EXPENSES</v>
          </cell>
        </row>
      </sheetData>
      <sheetData sheetId="148">
        <row r="214">
          <cell r="A214" t="str">
            <v>ADMINISTRATIVE &amp; MANAGEMENT EXPENSES</v>
          </cell>
        </row>
      </sheetData>
      <sheetData sheetId="149">
        <row r="214">
          <cell r="A214" t="str">
            <v>ADMINISTRATIVE &amp; MANAGEMENT EXPENSES</v>
          </cell>
        </row>
      </sheetData>
      <sheetData sheetId="150">
        <row r="214">
          <cell r="A214" t="str">
            <v>ADMINISTRATIVE &amp; MANAGEMENT EXPENSES</v>
          </cell>
        </row>
      </sheetData>
      <sheetData sheetId="151">
        <row r="214">
          <cell r="A214" t="str">
            <v>ADMINISTRATIVE &amp; MANAGEMENT EXPENSES</v>
          </cell>
        </row>
      </sheetData>
      <sheetData sheetId="152">
        <row r="214">
          <cell r="A214" t="str">
            <v>ADMINISTRATIVE &amp; MANAGEMENT EXPENSES</v>
          </cell>
        </row>
      </sheetData>
      <sheetData sheetId="153">
        <row r="214">
          <cell r="A214" t="str">
            <v>ADMINISTRATIVE &amp; MANAGEMENT EXPENSES</v>
          </cell>
        </row>
      </sheetData>
      <sheetData sheetId="154">
        <row r="214">
          <cell r="A214" t="str">
            <v>ADMINISTRATIVE &amp; MANAGEMENT EXPENSES</v>
          </cell>
        </row>
      </sheetData>
      <sheetData sheetId="155">
        <row r="214">
          <cell r="A214" t="str">
            <v>ADMINISTRATIVE &amp; MANAGEMENT EXPENSES</v>
          </cell>
        </row>
      </sheetData>
      <sheetData sheetId="156">
        <row r="214">
          <cell r="A214" t="str">
            <v>ADMINISTRATIVE &amp; MANAGEMENT EXPENSES</v>
          </cell>
        </row>
      </sheetData>
      <sheetData sheetId="157">
        <row r="214">
          <cell r="A214" t="str">
            <v>ADMINISTRATIVE &amp; MANAGEMENT EXPENSES</v>
          </cell>
        </row>
      </sheetData>
      <sheetData sheetId="158">
        <row r="214">
          <cell r="A214" t="str">
            <v>ADMINISTRATIVE &amp; MANAGEMENT EXPENSES</v>
          </cell>
        </row>
      </sheetData>
      <sheetData sheetId="159">
        <row r="214">
          <cell r="A214" t="str">
            <v>ADMINISTRATIVE &amp; MANAGEMENT EXPENSES</v>
          </cell>
        </row>
      </sheetData>
      <sheetData sheetId="160">
        <row r="214">
          <cell r="A214" t="str">
            <v>ADMINISTRATIVE &amp; MANAGEMENT EXPENSES</v>
          </cell>
        </row>
      </sheetData>
      <sheetData sheetId="161">
        <row r="214">
          <cell r="A214" t="str">
            <v>ADMINISTRATIVE &amp; MANAGEMENT EXPENSES</v>
          </cell>
        </row>
      </sheetData>
      <sheetData sheetId="162">
        <row r="214">
          <cell r="A214" t="str">
            <v>ADMINISTRATIVE &amp; MANAGEMENT EXPENSES</v>
          </cell>
        </row>
      </sheetData>
      <sheetData sheetId="163">
        <row r="214">
          <cell r="A214" t="str">
            <v>ADMINISTRATIVE &amp; MANAGEMENT EXPENSES</v>
          </cell>
        </row>
      </sheetData>
      <sheetData sheetId="164">
        <row r="214">
          <cell r="A214" t="str">
            <v>ADMINISTRATIVE &amp; MANAGEMENT EXPENSES</v>
          </cell>
        </row>
      </sheetData>
      <sheetData sheetId="165">
        <row r="214">
          <cell r="A214" t="str">
            <v>ADMINISTRATIVE &amp; MANAGEMENT EXPENSES</v>
          </cell>
        </row>
      </sheetData>
      <sheetData sheetId="166">
        <row r="214">
          <cell r="A214" t="str">
            <v>ADMINISTRATIVE &amp; MANAGEMENT EXPENSES</v>
          </cell>
        </row>
      </sheetData>
      <sheetData sheetId="167">
        <row r="214">
          <cell r="A214" t="str">
            <v>ADMINISTRATIVE &amp; MANAGEMENT EXPENSES</v>
          </cell>
        </row>
      </sheetData>
      <sheetData sheetId="168">
        <row r="214">
          <cell r="A214" t="str">
            <v>ADMINISTRATIVE &amp; MANAGEMENT EXPENSES</v>
          </cell>
        </row>
      </sheetData>
      <sheetData sheetId="169">
        <row r="214">
          <cell r="A214" t="str">
            <v>ADMINISTRATIVE &amp; MANAGEMENT EXPENSES</v>
          </cell>
        </row>
      </sheetData>
      <sheetData sheetId="170">
        <row r="214">
          <cell r="A214" t="str">
            <v>ADMINISTRATIVE &amp; MANAGEMENT EXPENSES</v>
          </cell>
        </row>
      </sheetData>
      <sheetData sheetId="171">
        <row r="214">
          <cell r="A214" t="str">
            <v>ADMINISTRATIVE &amp; MANAGEMENT EXPENSES</v>
          </cell>
        </row>
      </sheetData>
      <sheetData sheetId="172">
        <row r="214">
          <cell r="A214" t="str">
            <v>ADMINISTRATIVE &amp; MANAGEMENT EXPENSES</v>
          </cell>
        </row>
      </sheetData>
      <sheetData sheetId="173">
        <row r="214">
          <cell r="A214" t="str">
            <v>ADMINISTRATIVE &amp; MANAGEMENT EXPENSES</v>
          </cell>
        </row>
      </sheetData>
      <sheetData sheetId="174">
        <row r="214">
          <cell r="A214" t="str">
            <v>ADMINISTRATIVE &amp; MANAGEMENT EXPENSES</v>
          </cell>
        </row>
      </sheetData>
      <sheetData sheetId="175">
        <row r="214">
          <cell r="A214" t="str">
            <v>ADMINISTRATIVE &amp; MANAGEMENT EXPENSES</v>
          </cell>
        </row>
      </sheetData>
      <sheetData sheetId="176">
        <row r="214">
          <cell r="A214" t="str">
            <v>ADMINISTRATIVE &amp; MANAGEMENT EXPENSES</v>
          </cell>
        </row>
      </sheetData>
      <sheetData sheetId="177">
        <row r="214">
          <cell r="A214" t="str">
            <v>ADMINISTRATIVE &amp; MANAGEMENT EXPENSES</v>
          </cell>
        </row>
      </sheetData>
      <sheetData sheetId="178">
        <row r="214">
          <cell r="A214" t="str">
            <v>ADMINISTRATIVE &amp; MANAGEMENT EXPENSES</v>
          </cell>
        </row>
      </sheetData>
      <sheetData sheetId="179">
        <row r="214">
          <cell r="A214" t="str">
            <v>ADMINISTRATIVE &amp; MANAGEMENT EXPENSES</v>
          </cell>
        </row>
      </sheetData>
      <sheetData sheetId="180">
        <row r="214">
          <cell r="A214" t="str">
            <v>ADMINISTRATIVE &amp; MANAGEMENT EXPENSES</v>
          </cell>
        </row>
      </sheetData>
      <sheetData sheetId="181">
        <row r="214">
          <cell r="A214" t="str">
            <v>ADMINISTRATIVE &amp; MANAGEMENT EXPENSES</v>
          </cell>
        </row>
      </sheetData>
      <sheetData sheetId="182">
        <row r="214">
          <cell r="A214" t="str">
            <v>ADMINISTRATIVE &amp; MANAGEMENT EXPENSES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214">
          <cell r="A214" t="str">
            <v>ADMINISTRATIVE &amp; MANAGEMENT EXPENSES</v>
          </cell>
        </row>
      </sheetData>
      <sheetData sheetId="223">
        <row r="214">
          <cell r="A214" t="str">
            <v>ADMINISTRATIVE &amp; MANAGEMENT EXPENSES</v>
          </cell>
        </row>
      </sheetData>
      <sheetData sheetId="224">
        <row r="214">
          <cell r="A214" t="str">
            <v>ADMINISTRATIVE &amp; MANAGEMENT EXPENSES</v>
          </cell>
        </row>
      </sheetData>
      <sheetData sheetId="225">
        <row r="214">
          <cell r="A214" t="str">
            <v>ADMINISTRATIVE &amp; MANAGEMENT EXPENSES</v>
          </cell>
        </row>
      </sheetData>
      <sheetData sheetId="226">
        <row r="214">
          <cell r="A214" t="str">
            <v>ADMINISTRATIVE &amp; MANAGEMENT EXPENSES</v>
          </cell>
        </row>
      </sheetData>
      <sheetData sheetId="227" refreshError="1"/>
      <sheetData sheetId="228">
        <row r="214">
          <cell r="A214" t="str">
            <v>ADMINISTRATIVE &amp; MANAGEMENT EXPENSES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>
        <row r="214">
          <cell r="A214" t="str">
            <v>ADMINISTRATIVE &amp; MANAGEMENT EXPENSES</v>
          </cell>
        </row>
      </sheetData>
      <sheetData sheetId="234">
        <row r="214">
          <cell r="A214" t="str">
            <v>ADMINISTRATIVE &amp; MANAGEMENT EXPENSES</v>
          </cell>
        </row>
      </sheetData>
      <sheetData sheetId="235">
        <row r="214">
          <cell r="A214" t="str">
            <v>ADMINISTRATIVE &amp; MANAGEMENT EXPENSES</v>
          </cell>
        </row>
      </sheetData>
      <sheetData sheetId="236">
        <row r="214">
          <cell r="A214" t="str">
            <v>ADMINISTRATIVE &amp; MANAGEMENT EXPENSES</v>
          </cell>
        </row>
      </sheetData>
      <sheetData sheetId="237">
        <row r="214">
          <cell r="A214" t="str">
            <v>ADMINISTRATIVE &amp; MANAGEMENT EXPENSES</v>
          </cell>
        </row>
      </sheetData>
      <sheetData sheetId="238">
        <row r="214">
          <cell r="A214" t="str">
            <v>ADMINISTRATIVE &amp; MANAGEMENT EXPENSES</v>
          </cell>
        </row>
      </sheetData>
      <sheetData sheetId="239">
        <row r="214">
          <cell r="A214" t="str">
            <v>ADMINISTRATIVE &amp; MANAGEMENT EXPENSES</v>
          </cell>
        </row>
      </sheetData>
      <sheetData sheetId="240">
        <row r="214">
          <cell r="A214" t="str">
            <v>ADMINISTRATIVE &amp; MANAGEMENT EXPENSES</v>
          </cell>
        </row>
      </sheetData>
      <sheetData sheetId="241">
        <row r="214">
          <cell r="A214" t="str">
            <v>ADMINISTRATIVE &amp; MANAGEMENT EXPENSES</v>
          </cell>
        </row>
      </sheetData>
      <sheetData sheetId="242">
        <row r="214">
          <cell r="A214" t="str">
            <v>ADMINISTRATIVE &amp; MANAGEMENT EXPENSES</v>
          </cell>
        </row>
      </sheetData>
      <sheetData sheetId="243">
        <row r="214">
          <cell r="A214" t="str">
            <v>ADMINISTRATIVE &amp; MANAGEMENT EXPENSES</v>
          </cell>
        </row>
      </sheetData>
      <sheetData sheetId="244">
        <row r="214">
          <cell r="A214" t="str">
            <v>ADMINISTRATIVE &amp; MANAGEMENT EXPENSES</v>
          </cell>
        </row>
      </sheetData>
      <sheetData sheetId="245">
        <row r="214">
          <cell r="A214" t="str">
            <v>ADMINISTRATIVE &amp; MANAGEMENT EXPENSES</v>
          </cell>
        </row>
      </sheetData>
      <sheetData sheetId="246">
        <row r="214">
          <cell r="A214" t="str">
            <v>ADMINISTRATIVE &amp; MANAGEMENT EXPENSES</v>
          </cell>
        </row>
      </sheetData>
      <sheetData sheetId="247">
        <row r="214">
          <cell r="A214" t="str">
            <v>ADMINISTRATIVE &amp; MANAGEMENT EXPENSES</v>
          </cell>
        </row>
      </sheetData>
      <sheetData sheetId="248">
        <row r="214">
          <cell r="A214" t="str">
            <v>ADMINISTRATIVE &amp; MANAGEMENT EXPENSES</v>
          </cell>
        </row>
      </sheetData>
      <sheetData sheetId="249">
        <row r="214">
          <cell r="A214" t="str">
            <v>ADMINISTRATIVE &amp; MANAGEMENT EXPENSES</v>
          </cell>
        </row>
      </sheetData>
      <sheetData sheetId="250">
        <row r="214">
          <cell r="A214" t="str">
            <v>ADMINISTRATIVE &amp; MANAGEMENT EXPENSES</v>
          </cell>
        </row>
      </sheetData>
      <sheetData sheetId="251">
        <row r="214">
          <cell r="A214" t="str">
            <v>ADMINISTRATIVE &amp; MANAGEMENT EXPENSES</v>
          </cell>
        </row>
      </sheetData>
      <sheetData sheetId="252">
        <row r="214">
          <cell r="A214" t="str">
            <v>ADMINISTRATIVE &amp; MANAGEMENT EXPENSES</v>
          </cell>
        </row>
      </sheetData>
      <sheetData sheetId="253">
        <row r="214">
          <cell r="A214" t="str">
            <v>ADMINISTRATIVE &amp; MANAGEMENT EXPENSES</v>
          </cell>
        </row>
      </sheetData>
      <sheetData sheetId="254">
        <row r="214">
          <cell r="A214" t="str">
            <v>ADMINISTRATIVE &amp; MANAGEMENT EXPENSES</v>
          </cell>
        </row>
      </sheetData>
      <sheetData sheetId="255">
        <row r="214">
          <cell r="A214" t="str">
            <v>ADMINISTRATIVE &amp; MANAGEMENT EXPENSES</v>
          </cell>
        </row>
      </sheetData>
      <sheetData sheetId="256">
        <row r="214">
          <cell r="A214" t="str">
            <v>ADMINISTRATIVE &amp; MANAGEMENT EXPENSES</v>
          </cell>
        </row>
      </sheetData>
      <sheetData sheetId="257">
        <row r="214">
          <cell r="A214" t="str">
            <v>ADMINISTRATIVE &amp; MANAGEMENT EXPENSES</v>
          </cell>
        </row>
      </sheetData>
      <sheetData sheetId="258">
        <row r="214">
          <cell r="A214" t="str">
            <v>ADMINISTRATIVE &amp; MANAGEMENT EXPENSES</v>
          </cell>
        </row>
      </sheetData>
      <sheetData sheetId="259">
        <row r="214">
          <cell r="A214" t="str">
            <v>ADMINISTRATIVE &amp; MANAGEMENT EXPENSES</v>
          </cell>
        </row>
      </sheetData>
      <sheetData sheetId="260">
        <row r="214">
          <cell r="A214" t="str">
            <v>ADMINISTRATIVE &amp; MANAGEMENT EXPENSES</v>
          </cell>
        </row>
      </sheetData>
      <sheetData sheetId="261">
        <row r="214">
          <cell r="A214" t="str">
            <v>ADMINISTRATIVE &amp; MANAGEMENT EXPENSES</v>
          </cell>
        </row>
      </sheetData>
      <sheetData sheetId="262">
        <row r="214">
          <cell r="A214" t="str">
            <v>ADMINISTRATIVE &amp; MANAGEMENT EXPENSES</v>
          </cell>
        </row>
      </sheetData>
      <sheetData sheetId="263">
        <row r="214">
          <cell r="A214" t="str">
            <v>ADMINISTRATIVE &amp; MANAGEMENT EXPENSES</v>
          </cell>
        </row>
      </sheetData>
      <sheetData sheetId="264">
        <row r="214">
          <cell r="A214" t="str">
            <v>ADMINISTRATIVE &amp; MANAGEMENT EXPENSES</v>
          </cell>
        </row>
      </sheetData>
      <sheetData sheetId="265">
        <row r="214">
          <cell r="A214" t="str">
            <v>ADMINISTRATIVE &amp; MANAGEMENT EXPENSES</v>
          </cell>
        </row>
      </sheetData>
      <sheetData sheetId="266">
        <row r="214">
          <cell r="A214" t="str">
            <v>ADMINISTRATIVE &amp; MANAGEMENT EXPENSES</v>
          </cell>
        </row>
      </sheetData>
      <sheetData sheetId="267">
        <row r="214">
          <cell r="A214" t="str">
            <v>ADMINISTRATIVE &amp; MANAGEMENT EXPENSES</v>
          </cell>
        </row>
      </sheetData>
      <sheetData sheetId="268">
        <row r="214">
          <cell r="A214" t="str">
            <v>ADMINISTRATIVE &amp; MANAGEMENT EXPENSES</v>
          </cell>
        </row>
      </sheetData>
      <sheetData sheetId="269">
        <row r="214">
          <cell r="A214" t="str">
            <v>ADMINISTRATIVE &amp; MANAGEMENT EXPENSES</v>
          </cell>
        </row>
      </sheetData>
      <sheetData sheetId="270">
        <row r="214">
          <cell r="A214" t="str">
            <v>ADMINISTRATIVE &amp; MANAGEMENT EXPENSES</v>
          </cell>
        </row>
      </sheetData>
      <sheetData sheetId="271">
        <row r="214">
          <cell r="A214" t="str">
            <v>ADMINISTRATIVE &amp; MANAGEMENT EXPENSES</v>
          </cell>
        </row>
      </sheetData>
      <sheetData sheetId="272">
        <row r="214">
          <cell r="A214" t="str">
            <v>ADMINISTRATIVE &amp; MANAGEMENT EXPENSES</v>
          </cell>
        </row>
      </sheetData>
      <sheetData sheetId="273">
        <row r="214">
          <cell r="A214" t="str">
            <v>ADMINISTRATIVE &amp; MANAGEMENT EXPENSES</v>
          </cell>
        </row>
      </sheetData>
      <sheetData sheetId="274">
        <row r="214">
          <cell r="A214" t="str">
            <v>ADMINISTRATIVE &amp; MANAGEMENT EXPENSES</v>
          </cell>
        </row>
      </sheetData>
      <sheetData sheetId="275">
        <row r="214">
          <cell r="A214" t="str">
            <v>ADMINISTRATIVE &amp; MANAGEMENT EXPENSES</v>
          </cell>
        </row>
      </sheetData>
      <sheetData sheetId="276">
        <row r="214">
          <cell r="A214" t="str">
            <v>ADMINISTRATIVE &amp; MANAGEMENT EXPENSES</v>
          </cell>
        </row>
      </sheetData>
      <sheetData sheetId="277">
        <row r="214">
          <cell r="A214" t="str">
            <v>ADMINISTRATIVE &amp; MANAGEMENT EXPENSES</v>
          </cell>
        </row>
      </sheetData>
      <sheetData sheetId="278">
        <row r="214">
          <cell r="A214" t="str">
            <v>ADMINISTRATIVE &amp; MANAGEMENT EXPENSES</v>
          </cell>
        </row>
      </sheetData>
      <sheetData sheetId="279">
        <row r="214">
          <cell r="A214" t="str">
            <v>ADMINISTRATIVE &amp; MANAGEMENT EXPENSES</v>
          </cell>
        </row>
      </sheetData>
      <sheetData sheetId="280">
        <row r="214">
          <cell r="A214" t="str">
            <v>ADMINISTRATIVE &amp; MANAGEMENT EXPENSES</v>
          </cell>
        </row>
      </sheetData>
      <sheetData sheetId="281">
        <row r="214">
          <cell r="A214" t="str">
            <v>ADMINISTRATIVE &amp; MANAGEMENT EXPENSES</v>
          </cell>
        </row>
      </sheetData>
      <sheetData sheetId="282">
        <row r="214">
          <cell r="A214" t="str">
            <v>ADMINISTRATIVE &amp; MANAGEMENT EXPENSES</v>
          </cell>
        </row>
      </sheetData>
      <sheetData sheetId="283">
        <row r="214">
          <cell r="A214" t="str">
            <v>ADMINISTRATIVE &amp; MANAGEMENT EXPENSES</v>
          </cell>
        </row>
      </sheetData>
      <sheetData sheetId="284">
        <row r="214">
          <cell r="A214" t="str">
            <v>ADMINISTRATIVE &amp; MANAGEMENT EXPENSES</v>
          </cell>
        </row>
      </sheetData>
      <sheetData sheetId="285">
        <row r="214">
          <cell r="A214" t="str">
            <v>ADMINISTRATIVE &amp; MANAGEMENT EXPENSES</v>
          </cell>
        </row>
      </sheetData>
      <sheetData sheetId="286">
        <row r="214">
          <cell r="A214" t="str">
            <v>ADMINISTRATIVE &amp; MANAGEMENT EXPENSES</v>
          </cell>
        </row>
      </sheetData>
      <sheetData sheetId="287">
        <row r="214">
          <cell r="A214" t="str">
            <v>ADMINISTRATIVE &amp; MANAGEMENT EXPENSES</v>
          </cell>
        </row>
      </sheetData>
      <sheetData sheetId="288">
        <row r="214">
          <cell r="A214" t="str">
            <v>ADMINISTRATIVE &amp; MANAGEMENT EXPENSES</v>
          </cell>
        </row>
      </sheetData>
      <sheetData sheetId="289">
        <row r="214">
          <cell r="A214" t="str">
            <v>ADMINISTRATIVE &amp; MANAGEMENT EXPENSES</v>
          </cell>
        </row>
      </sheetData>
      <sheetData sheetId="290">
        <row r="214">
          <cell r="A214" t="str">
            <v>ADMINISTRATIVE &amp; MANAGEMENT EXPENSES</v>
          </cell>
        </row>
      </sheetData>
      <sheetData sheetId="291">
        <row r="214">
          <cell r="A214" t="str">
            <v>ADMINISTRATIVE &amp; MANAGEMENT EXPENSES</v>
          </cell>
        </row>
      </sheetData>
      <sheetData sheetId="292">
        <row r="214">
          <cell r="A214" t="str">
            <v>ADMINISTRATIVE &amp; MANAGEMENT EXPENSES</v>
          </cell>
        </row>
      </sheetData>
      <sheetData sheetId="293">
        <row r="214">
          <cell r="A214" t="str">
            <v>ADMINISTRATIVE &amp; MANAGEMENT EXPENSES</v>
          </cell>
        </row>
      </sheetData>
      <sheetData sheetId="294">
        <row r="214">
          <cell r="A214" t="str">
            <v>ADMINISTRATIVE &amp; MANAGEMENT EXPENSES</v>
          </cell>
        </row>
      </sheetData>
      <sheetData sheetId="295">
        <row r="214">
          <cell r="A214" t="str">
            <v>ADMINISTRATIVE &amp; MANAGEMENT EXPENSES</v>
          </cell>
        </row>
      </sheetData>
      <sheetData sheetId="296">
        <row r="214">
          <cell r="A214" t="str">
            <v>ADMINISTRATIVE &amp; MANAGEMENT EXPENSES</v>
          </cell>
        </row>
      </sheetData>
      <sheetData sheetId="297">
        <row r="214">
          <cell r="A214" t="str">
            <v>ADMINISTRATIVE &amp; MANAGEMENT EXPENSES</v>
          </cell>
        </row>
      </sheetData>
      <sheetData sheetId="298">
        <row r="214">
          <cell r="A214" t="str">
            <v>ADMINISTRATIVE &amp; MANAGEMENT EXPENSES</v>
          </cell>
        </row>
      </sheetData>
      <sheetData sheetId="299">
        <row r="214">
          <cell r="A214" t="str">
            <v>ADMINISTRATIVE &amp; MANAGEMENT EXPENSES</v>
          </cell>
        </row>
      </sheetData>
      <sheetData sheetId="300">
        <row r="214">
          <cell r="A214" t="str">
            <v>ADMINISTRATIVE &amp; MANAGEMENT EXPENSES</v>
          </cell>
        </row>
      </sheetData>
      <sheetData sheetId="301">
        <row r="214">
          <cell r="A214" t="str">
            <v>ADMINISTRATIVE &amp; MANAGEMENT EXPENSES</v>
          </cell>
        </row>
      </sheetData>
      <sheetData sheetId="302">
        <row r="214">
          <cell r="A214" t="str">
            <v>ADMINISTRATIVE &amp; MANAGEMENT EXPENSES</v>
          </cell>
        </row>
      </sheetData>
      <sheetData sheetId="303">
        <row r="214">
          <cell r="A214" t="str">
            <v>ADMINISTRATIVE &amp; MANAGEMENT EXPENSES</v>
          </cell>
        </row>
      </sheetData>
      <sheetData sheetId="304">
        <row r="214">
          <cell r="A214" t="str">
            <v>ADMINISTRATIVE &amp; MANAGEMENT EXPENSES</v>
          </cell>
        </row>
      </sheetData>
      <sheetData sheetId="305">
        <row r="214">
          <cell r="A214" t="str">
            <v>ADMINISTRATIVE &amp; MANAGEMENT EXPENSES</v>
          </cell>
        </row>
      </sheetData>
      <sheetData sheetId="306">
        <row r="214">
          <cell r="A214" t="str">
            <v>ADMINISTRATIVE &amp; MANAGEMENT EXPENSES</v>
          </cell>
        </row>
      </sheetData>
      <sheetData sheetId="307">
        <row r="214">
          <cell r="A214" t="str">
            <v>ADMINISTRATIVE &amp; MANAGEMENT EXPENSES</v>
          </cell>
        </row>
      </sheetData>
      <sheetData sheetId="308">
        <row r="214">
          <cell r="A214" t="str">
            <v>ADMINISTRATIVE &amp; MANAGEMENT EXPENSES</v>
          </cell>
        </row>
      </sheetData>
      <sheetData sheetId="309">
        <row r="214">
          <cell r="A214" t="str">
            <v>ADMINISTRATIVE &amp; MANAGEMENT EXPENSES</v>
          </cell>
        </row>
      </sheetData>
      <sheetData sheetId="310">
        <row r="214">
          <cell r="A214" t="str">
            <v>ADMINISTRATIVE &amp; MANAGEMENT EXPENSES</v>
          </cell>
        </row>
      </sheetData>
      <sheetData sheetId="311">
        <row r="214">
          <cell r="A214" t="str">
            <v>ADMINISTRATIVE &amp; MANAGEMENT EXPENSES</v>
          </cell>
        </row>
      </sheetData>
      <sheetData sheetId="312">
        <row r="214">
          <cell r="A214" t="str">
            <v>ADMINISTRATIVE &amp; MANAGEMENT EXPENSES</v>
          </cell>
        </row>
      </sheetData>
      <sheetData sheetId="313">
        <row r="214">
          <cell r="A214" t="str">
            <v>ADMINISTRATIVE &amp; MANAGEMENT EXPENSES</v>
          </cell>
        </row>
      </sheetData>
      <sheetData sheetId="314">
        <row r="214">
          <cell r="A214" t="str">
            <v>ADMINISTRATIVE &amp; MANAGEMENT EXPENSES</v>
          </cell>
        </row>
      </sheetData>
      <sheetData sheetId="315">
        <row r="214">
          <cell r="A214" t="str">
            <v>ADMINISTRATIVE &amp; MANAGEMENT EXPENSES</v>
          </cell>
        </row>
      </sheetData>
      <sheetData sheetId="316">
        <row r="214">
          <cell r="A214" t="str">
            <v>ADMINISTRATIVE &amp; MANAGEMENT EXPENSES</v>
          </cell>
        </row>
      </sheetData>
      <sheetData sheetId="317">
        <row r="214">
          <cell r="A214" t="str">
            <v>ADMINISTRATIVE &amp; MANAGEMENT EXPENSES</v>
          </cell>
        </row>
      </sheetData>
      <sheetData sheetId="318">
        <row r="214">
          <cell r="A214" t="str">
            <v>ADMINISTRATIVE &amp; MANAGEMENT EXPENSES</v>
          </cell>
        </row>
      </sheetData>
      <sheetData sheetId="319">
        <row r="214">
          <cell r="A214" t="str">
            <v>ADMINISTRATIVE &amp; MANAGEMENT EXPENSES</v>
          </cell>
        </row>
      </sheetData>
      <sheetData sheetId="320">
        <row r="214">
          <cell r="A214" t="str">
            <v>ADMINISTRATIVE &amp; MANAGEMENT EXPENSES</v>
          </cell>
        </row>
      </sheetData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214">
          <cell r="A214" t="str">
            <v>ADMINISTRATIVE &amp; MANAGEMENT EXPENSES</v>
          </cell>
        </row>
      </sheetData>
      <sheetData sheetId="332">
        <row r="214">
          <cell r="A214" t="str">
            <v>ADMINISTRATIVE &amp; MANAGEMENT EXPENSES</v>
          </cell>
        </row>
      </sheetData>
      <sheetData sheetId="333">
        <row r="214">
          <cell r="A214" t="str">
            <v>ADMINISTRATIVE &amp; MANAGEMENT EXPENSES</v>
          </cell>
        </row>
      </sheetData>
      <sheetData sheetId="334">
        <row r="214">
          <cell r="A214" t="str">
            <v>ADMINISTRATIVE &amp; MANAGEMENT EXPENSES</v>
          </cell>
        </row>
      </sheetData>
      <sheetData sheetId="335">
        <row r="214">
          <cell r="A214" t="str">
            <v>ADMINISTRATIVE &amp; MANAGEMENT EXPENSES</v>
          </cell>
        </row>
      </sheetData>
      <sheetData sheetId="336">
        <row r="214">
          <cell r="A214" t="str">
            <v>ADMINISTRATIVE &amp; MANAGEMENT EXPENSES</v>
          </cell>
        </row>
      </sheetData>
      <sheetData sheetId="337">
        <row r="214">
          <cell r="A214" t="str">
            <v>ADMINISTRATIVE &amp; MANAGEMENT EXPENSES</v>
          </cell>
        </row>
      </sheetData>
      <sheetData sheetId="338">
        <row r="214">
          <cell r="A214" t="str">
            <v>ADMINISTRATIVE &amp; MANAGEMENT EXPENSES</v>
          </cell>
        </row>
      </sheetData>
      <sheetData sheetId="339">
        <row r="214">
          <cell r="A214" t="str">
            <v>ADMINISTRATIVE &amp; MANAGEMENT EXPENSES</v>
          </cell>
        </row>
      </sheetData>
      <sheetData sheetId="340">
        <row r="214">
          <cell r="A214" t="str">
            <v>ADMINISTRATIVE &amp; MANAGEMENT EXPENSES</v>
          </cell>
        </row>
      </sheetData>
      <sheetData sheetId="341">
        <row r="214">
          <cell r="A214" t="str">
            <v>ADMINISTRATIVE &amp; MANAGEMENT EXPENSES</v>
          </cell>
        </row>
      </sheetData>
      <sheetData sheetId="342">
        <row r="214">
          <cell r="A214" t="str">
            <v>ADMINISTRATIVE &amp; MANAGEMENT EXPENSES</v>
          </cell>
        </row>
      </sheetData>
      <sheetData sheetId="343">
        <row r="214">
          <cell r="A214" t="str">
            <v>ADMINISTRATIVE &amp; MANAGEMENT EXPENSES</v>
          </cell>
        </row>
      </sheetData>
      <sheetData sheetId="344">
        <row r="214">
          <cell r="A214" t="str">
            <v>ADMINISTRATIVE &amp; MANAGEMENT EXPENSES</v>
          </cell>
        </row>
      </sheetData>
      <sheetData sheetId="345">
        <row r="214">
          <cell r="A214" t="str">
            <v>ADMINISTRATIVE &amp; MANAGEMENT EXPENSES</v>
          </cell>
        </row>
      </sheetData>
      <sheetData sheetId="346">
        <row r="214">
          <cell r="A214" t="str">
            <v>ADMINISTRATIVE &amp; MANAGEMENT EXPENSES</v>
          </cell>
        </row>
      </sheetData>
      <sheetData sheetId="347">
        <row r="214">
          <cell r="A214" t="str">
            <v>ADMINISTRATIVE &amp; MANAGEMENT EXPENSES</v>
          </cell>
        </row>
      </sheetData>
      <sheetData sheetId="348">
        <row r="214">
          <cell r="A214" t="str">
            <v>ADMINISTRATIVE &amp; MANAGEMENT EXPENSES</v>
          </cell>
        </row>
      </sheetData>
      <sheetData sheetId="349">
        <row r="214">
          <cell r="A214" t="str">
            <v>ADMINISTRATIVE &amp; MANAGEMENT EXPENSES</v>
          </cell>
        </row>
      </sheetData>
      <sheetData sheetId="350">
        <row r="214">
          <cell r="A214" t="str">
            <v>ADMINISTRATIVE &amp; MANAGEMENT EXPENSES</v>
          </cell>
        </row>
      </sheetData>
      <sheetData sheetId="351">
        <row r="214">
          <cell r="A214" t="str">
            <v>ADMINISTRATIVE &amp; MANAGEMENT EXPENSES</v>
          </cell>
        </row>
      </sheetData>
      <sheetData sheetId="352">
        <row r="214">
          <cell r="A214" t="str">
            <v>ADMINISTRATIVE &amp; MANAGEMENT EXPENSES</v>
          </cell>
        </row>
      </sheetData>
      <sheetData sheetId="353">
        <row r="214">
          <cell r="A214" t="str">
            <v>ADMINISTRATIVE &amp; MANAGEMENT EXPENSES</v>
          </cell>
        </row>
      </sheetData>
      <sheetData sheetId="354">
        <row r="214">
          <cell r="A214" t="str">
            <v>ADMINISTRATIVE &amp; MANAGEMENT EXPENSES</v>
          </cell>
        </row>
      </sheetData>
      <sheetData sheetId="355">
        <row r="214">
          <cell r="A214" t="str">
            <v>ADMINISTRATIVE &amp; MANAGEMENT EXPENSES</v>
          </cell>
        </row>
      </sheetData>
      <sheetData sheetId="356">
        <row r="214">
          <cell r="A214" t="str">
            <v>ADMINISTRATIVE &amp; MANAGEMENT EXPENSES</v>
          </cell>
        </row>
      </sheetData>
      <sheetData sheetId="357">
        <row r="214">
          <cell r="A214" t="str">
            <v>ADMINISTRATIVE &amp; MANAGEMENT EXPENSES</v>
          </cell>
        </row>
      </sheetData>
      <sheetData sheetId="358">
        <row r="214">
          <cell r="A214" t="str">
            <v>ADMINISTRATIVE &amp; MANAGEMENT EXPENSES</v>
          </cell>
        </row>
      </sheetData>
      <sheetData sheetId="359">
        <row r="214">
          <cell r="A214" t="str">
            <v>ADMINISTRATIVE &amp; MANAGEMENT EXPENSES</v>
          </cell>
        </row>
      </sheetData>
      <sheetData sheetId="360">
        <row r="214">
          <cell r="A214" t="str">
            <v>ADMINISTRATIVE &amp; MANAGEMENT EXPENSES</v>
          </cell>
        </row>
      </sheetData>
      <sheetData sheetId="361">
        <row r="214">
          <cell r="A214" t="str">
            <v>ADMINISTRATIVE &amp; MANAGEMENT EXPENSES</v>
          </cell>
        </row>
      </sheetData>
      <sheetData sheetId="362">
        <row r="214">
          <cell r="A214" t="str">
            <v>ADMINISTRATIVE &amp; MANAGEMENT EXPENSES</v>
          </cell>
        </row>
      </sheetData>
      <sheetData sheetId="363">
        <row r="214">
          <cell r="A214" t="str">
            <v>ADMINISTRATIVE &amp; MANAGEMENT EXPENSES</v>
          </cell>
        </row>
      </sheetData>
      <sheetData sheetId="364">
        <row r="214">
          <cell r="A214" t="str">
            <v>ADMINISTRATIVE &amp; MANAGEMENT EXPENSES</v>
          </cell>
        </row>
      </sheetData>
      <sheetData sheetId="365">
        <row r="214">
          <cell r="A214" t="str">
            <v>ADMINISTRATIVE &amp; MANAGEMENT EXPENSES</v>
          </cell>
        </row>
      </sheetData>
      <sheetData sheetId="366">
        <row r="214">
          <cell r="A214" t="str">
            <v>ADMINISTRATIVE &amp; MANAGEMENT EXPENSES</v>
          </cell>
        </row>
      </sheetData>
      <sheetData sheetId="367">
        <row r="214">
          <cell r="A214" t="str">
            <v>ADMINISTRATIVE &amp; MANAGEMENT EXPENSES</v>
          </cell>
        </row>
      </sheetData>
      <sheetData sheetId="368">
        <row r="214">
          <cell r="A214" t="str">
            <v>ADMINISTRATIVE &amp; MANAGEMENT EXPENSES</v>
          </cell>
        </row>
      </sheetData>
      <sheetData sheetId="369">
        <row r="214">
          <cell r="A214" t="str">
            <v>ADMINISTRATIVE &amp; MANAGEMENT EXPENSES</v>
          </cell>
        </row>
      </sheetData>
      <sheetData sheetId="370">
        <row r="214">
          <cell r="A214" t="str">
            <v>ADMINISTRATIVE &amp; MANAGEMENT EXPENSES</v>
          </cell>
        </row>
      </sheetData>
      <sheetData sheetId="371">
        <row r="214">
          <cell r="A214" t="str">
            <v>ADMINISTRATIVE &amp; MANAGEMENT EXPENSES</v>
          </cell>
        </row>
      </sheetData>
      <sheetData sheetId="372">
        <row r="214">
          <cell r="A214" t="str">
            <v>ADMINISTRATIVE &amp; MANAGEMENT EXPENSES</v>
          </cell>
        </row>
      </sheetData>
      <sheetData sheetId="373">
        <row r="214">
          <cell r="A214" t="str">
            <v>ADMINISTRATIVE &amp; MANAGEMENT EXPENSES</v>
          </cell>
        </row>
      </sheetData>
      <sheetData sheetId="374">
        <row r="214">
          <cell r="A214" t="str">
            <v>ADMINISTRATIVE &amp; MANAGEMENT EXPENSES</v>
          </cell>
        </row>
      </sheetData>
      <sheetData sheetId="375">
        <row r="214">
          <cell r="A214" t="str">
            <v>ADMINISTRATIVE &amp; MANAGEMENT EXPENSES</v>
          </cell>
        </row>
      </sheetData>
      <sheetData sheetId="376">
        <row r="214">
          <cell r="A214" t="str">
            <v>ADMINISTRATIVE &amp; MANAGEMENT EXPENSES</v>
          </cell>
        </row>
      </sheetData>
      <sheetData sheetId="377">
        <row r="214">
          <cell r="A214" t="str">
            <v>ADMINISTRATIVE &amp; MANAGEMENT EXPENSES</v>
          </cell>
        </row>
      </sheetData>
      <sheetData sheetId="378">
        <row r="214">
          <cell r="A214" t="str">
            <v>ADMINISTRATIVE &amp; MANAGEMENT EXPENSES</v>
          </cell>
        </row>
      </sheetData>
      <sheetData sheetId="379">
        <row r="214">
          <cell r="A214" t="str">
            <v>ADMINISTRATIVE &amp; MANAGEMENT EXPENSES</v>
          </cell>
        </row>
      </sheetData>
      <sheetData sheetId="380">
        <row r="214">
          <cell r="A214" t="str">
            <v>ADMINISTRATIVE &amp; MANAGEMENT EXPENSES</v>
          </cell>
        </row>
      </sheetData>
      <sheetData sheetId="381">
        <row r="214">
          <cell r="A214" t="str">
            <v>ADMINISTRATIVE &amp; MANAGEMENT EXPENSES</v>
          </cell>
        </row>
      </sheetData>
      <sheetData sheetId="382">
        <row r="214">
          <cell r="A214" t="str">
            <v>ADMINISTRATIVE &amp; MANAGEMENT EXPENSES</v>
          </cell>
        </row>
      </sheetData>
      <sheetData sheetId="383">
        <row r="214">
          <cell r="A214" t="str">
            <v>ADMINISTRATIVE &amp; MANAGEMENT EXPENSES</v>
          </cell>
        </row>
      </sheetData>
      <sheetData sheetId="384">
        <row r="214">
          <cell r="A214" t="str">
            <v>ADMINISTRATIVE &amp; MANAGEMENT EXPENSES</v>
          </cell>
        </row>
      </sheetData>
      <sheetData sheetId="385">
        <row r="214">
          <cell r="A214" t="str">
            <v>ADMINISTRATIVE &amp; MANAGEMENT EXPENSES</v>
          </cell>
        </row>
      </sheetData>
      <sheetData sheetId="386">
        <row r="214">
          <cell r="A214" t="str">
            <v>ADMINISTRATIVE &amp; MANAGEMENT EXPENSES</v>
          </cell>
        </row>
      </sheetData>
      <sheetData sheetId="387">
        <row r="214">
          <cell r="A214" t="str">
            <v>ADMINISTRATIVE &amp; MANAGEMENT EXPENSES</v>
          </cell>
        </row>
      </sheetData>
      <sheetData sheetId="388">
        <row r="214">
          <cell r="A214" t="str">
            <v>ADMINISTRATIVE &amp; MANAGEMENT EXPENSES</v>
          </cell>
        </row>
      </sheetData>
      <sheetData sheetId="389">
        <row r="214">
          <cell r="A214" t="str">
            <v>ADMINISTRATIVE &amp; MANAGEMENT EXPENSES</v>
          </cell>
        </row>
      </sheetData>
      <sheetData sheetId="390">
        <row r="214">
          <cell r="A214" t="str">
            <v>ADMINISTRATIVE &amp; MANAGEMENT EXPENSES</v>
          </cell>
        </row>
      </sheetData>
      <sheetData sheetId="391">
        <row r="214">
          <cell r="A214" t="str">
            <v>ADMINISTRATIVE &amp; MANAGEMENT EXPENSES</v>
          </cell>
        </row>
      </sheetData>
      <sheetData sheetId="392">
        <row r="214">
          <cell r="A214" t="str">
            <v>ADMINISTRATIVE &amp; MANAGEMENT EXPENSES</v>
          </cell>
        </row>
      </sheetData>
      <sheetData sheetId="393">
        <row r="214">
          <cell r="A214" t="str">
            <v>ADMINISTRATIVE &amp; MANAGEMENT EXPENSES</v>
          </cell>
        </row>
      </sheetData>
      <sheetData sheetId="394">
        <row r="214">
          <cell r="A214" t="str">
            <v>ADMINISTRATIVE &amp; MANAGEMENT EXPENSES</v>
          </cell>
        </row>
      </sheetData>
      <sheetData sheetId="395">
        <row r="214">
          <cell r="A214" t="str">
            <v>ADMINISTRATIVE &amp; MANAGEMENT EXPENSES</v>
          </cell>
        </row>
      </sheetData>
      <sheetData sheetId="396">
        <row r="214">
          <cell r="A214" t="str">
            <v>ADMINISTRATIVE &amp; MANAGEMENT EXPENSES</v>
          </cell>
        </row>
      </sheetData>
      <sheetData sheetId="397">
        <row r="214">
          <cell r="A214" t="str">
            <v>ADMINISTRATIVE &amp; MANAGEMENT EXPENSES</v>
          </cell>
        </row>
      </sheetData>
      <sheetData sheetId="398">
        <row r="214">
          <cell r="A214" t="str">
            <v>ADMINISTRATIVE &amp; MANAGEMENT EXPENSES</v>
          </cell>
        </row>
      </sheetData>
      <sheetData sheetId="399">
        <row r="214">
          <cell r="A214" t="str">
            <v>ADMINISTRATIVE &amp; MANAGEMENT EXPENSES</v>
          </cell>
        </row>
      </sheetData>
      <sheetData sheetId="400">
        <row r="214">
          <cell r="A214" t="str">
            <v>ADMINISTRATIVE &amp; MANAGEMENT EXPENSES</v>
          </cell>
        </row>
      </sheetData>
      <sheetData sheetId="401">
        <row r="214">
          <cell r="A214" t="str">
            <v>ADMINISTRATIVE &amp; MANAGEMENT EXPENSES</v>
          </cell>
        </row>
      </sheetData>
      <sheetData sheetId="402">
        <row r="214">
          <cell r="A214" t="str">
            <v>ADMINISTRATIVE &amp; MANAGEMENT EXPENSES</v>
          </cell>
        </row>
      </sheetData>
      <sheetData sheetId="403">
        <row r="214">
          <cell r="A214" t="str">
            <v>ADMINISTRATIVE &amp; MANAGEMENT EXPENSES</v>
          </cell>
        </row>
      </sheetData>
      <sheetData sheetId="404">
        <row r="214">
          <cell r="A214" t="str">
            <v>ADMINISTRATIVE &amp; MANAGEMENT EXPENSES</v>
          </cell>
        </row>
      </sheetData>
      <sheetData sheetId="405">
        <row r="214">
          <cell r="A214" t="str">
            <v>ADMINISTRATIVE &amp; MANAGEMENT EXPENSES</v>
          </cell>
        </row>
      </sheetData>
      <sheetData sheetId="406">
        <row r="214">
          <cell r="A214" t="str">
            <v>ADMINISTRATIVE &amp; MANAGEMENT EXPENSES</v>
          </cell>
        </row>
      </sheetData>
      <sheetData sheetId="407">
        <row r="214">
          <cell r="A214" t="str">
            <v>ADMINISTRATIVE &amp; MANAGEMENT EXPENSES</v>
          </cell>
        </row>
      </sheetData>
      <sheetData sheetId="408">
        <row r="214">
          <cell r="A214" t="str">
            <v>ADMINISTRATIVE &amp; MANAGEMENT EXPENSES</v>
          </cell>
        </row>
      </sheetData>
      <sheetData sheetId="409">
        <row r="214">
          <cell r="A214" t="str">
            <v>ADMINISTRATIVE &amp; MANAGEMENT EXPENSES</v>
          </cell>
        </row>
      </sheetData>
      <sheetData sheetId="410">
        <row r="214">
          <cell r="A214" t="str">
            <v>ADMINISTRATIVE &amp; MANAGEMENT EXPENSES</v>
          </cell>
        </row>
      </sheetData>
      <sheetData sheetId="411">
        <row r="214">
          <cell r="A214" t="str">
            <v>ADMINISTRATIVE &amp; MANAGEMENT EXPENSES</v>
          </cell>
        </row>
      </sheetData>
      <sheetData sheetId="412">
        <row r="214">
          <cell r="A214" t="str">
            <v>ADMINISTRATIVE &amp; MANAGEMENT EXPENSES</v>
          </cell>
        </row>
      </sheetData>
      <sheetData sheetId="413">
        <row r="214">
          <cell r="A214" t="str">
            <v>ADMINISTRATIVE &amp; MANAGEMENT EXPENSES</v>
          </cell>
        </row>
      </sheetData>
      <sheetData sheetId="414">
        <row r="214">
          <cell r="A214" t="str">
            <v>ADMINISTRATIVE &amp; MANAGEMENT EXPENSES</v>
          </cell>
        </row>
      </sheetData>
      <sheetData sheetId="415">
        <row r="214">
          <cell r="A214" t="str">
            <v>ADMINISTRATIVE &amp; MANAGEMENT EXPENSES</v>
          </cell>
        </row>
      </sheetData>
      <sheetData sheetId="416">
        <row r="214">
          <cell r="A214" t="str">
            <v>ADMINISTRATIVE &amp; MANAGEMENT EXPENSES</v>
          </cell>
        </row>
      </sheetData>
      <sheetData sheetId="417">
        <row r="214">
          <cell r="A214" t="str">
            <v>ADMINISTRATIVE &amp; MANAGEMENT EXPENSES</v>
          </cell>
        </row>
      </sheetData>
      <sheetData sheetId="418">
        <row r="214">
          <cell r="A214" t="str">
            <v>ADMINISTRATIVE &amp; MANAGEMENT EXPENSES</v>
          </cell>
        </row>
      </sheetData>
      <sheetData sheetId="419">
        <row r="214">
          <cell r="A214" t="str">
            <v>ADMINISTRATIVE &amp; MANAGEMENT EXPENSES</v>
          </cell>
        </row>
      </sheetData>
      <sheetData sheetId="420">
        <row r="214">
          <cell r="A214" t="str">
            <v>ADMINISTRATIVE &amp; MANAGEMENT EXPENSES</v>
          </cell>
        </row>
      </sheetData>
      <sheetData sheetId="421">
        <row r="214">
          <cell r="A214" t="str">
            <v>ADMINISTRATIVE &amp; MANAGEMENT EXPENSES</v>
          </cell>
        </row>
      </sheetData>
      <sheetData sheetId="422">
        <row r="214">
          <cell r="A214" t="str">
            <v>ADMINISTRATIVE &amp; MANAGEMENT EXPENSES</v>
          </cell>
        </row>
      </sheetData>
      <sheetData sheetId="423">
        <row r="214">
          <cell r="A214" t="str">
            <v>ADMINISTRATIVE &amp; MANAGEMENT EXPENSES</v>
          </cell>
        </row>
      </sheetData>
      <sheetData sheetId="424">
        <row r="214">
          <cell r="A214" t="str">
            <v>ADMINISTRATIVE &amp; MANAGEMENT EXPENSES</v>
          </cell>
        </row>
      </sheetData>
      <sheetData sheetId="425">
        <row r="214">
          <cell r="A214" t="str">
            <v>ADMINISTRATIVE &amp; MANAGEMENT EXPENSES</v>
          </cell>
        </row>
      </sheetData>
      <sheetData sheetId="426">
        <row r="214">
          <cell r="A214" t="str">
            <v>ADMINISTRATIVE &amp; MANAGEMENT EXPENSES</v>
          </cell>
        </row>
      </sheetData>
      <sheetData sheetId="427">
        <row r="214">
          <cell r="A214" t="str">
            <v>ADMINISTRATIVE &amp; MANAGEMENT EXPENSES</v>
          </cell>
        </row>
      </sheetData>
      <sheetData sheetId="428">
        <row r="214">
          <cell r="A214" t="str">
            <v>ADMINISTRATIVE &amp; MANAGEMENT EXPENSES</v>
          </cell>
        </row>
      </sheetData>
      <sheetData sheetId="429">
        <row r="214">
          <cell r="A214" t="str">
            <v>ADMINISTRATIVE &amp; MANAGEMENT EXPENSES</v>
          </cell>
        </row>
      </sheetData>
      <sheetData sheetId="430">
        <row r="214">
          <cell r="A214" t="str">
            <v>ADMINISTRATIVE &amp; MANAGEMENT EXPENSES</v>
          </cell>
        </row>
      </sheetData>
      <sheetData sheetId="431">
        <row r="214">
          <cell r="A214" t="str">
            <v>ADMINISTRATIVE &amp; MANAGEMENT EXPENSES</v>
          </cell>
        </row>
      </sheetData>
      <sheetData sheetId="432">
        <row r="214">
          <cell r="A214" t="str">
            <v>ADMINISTRATIVE &amp; MANAGEMENT EXPENSES</v>
          </cell>
        </row>
      </sheetData>
      <sheetData sheetId="433">
        <row r="214">
          <cell r="A214" t="str">
            <v>ADMINISTRATIVE &amp; MANAGEMENT EXPENSES</v>
          </cell>
        </row>
      </sheetData>
      <sheetData sheetId="434">
        <row r="214">
          <cell r="A214" t="str">
            <v>ADMINISTRATIVE &amp; MANAGEMENT EXPENSES</v>
          </cell>
        </row>
      </sheetData>
      <sheetData sheetId="435">
        <row r="214">
          <cell r="A214" t="str">
            <v>ADMINISTRATIVE &amp; MANAGEMENT EXPENSES</v>
          </cell>
        </row>
      </sheetData>
      <sheetData sheetId="436">
        <row r="214">
          <cell r="A214" t="str">
            <v>ADMINISTRATIVE &amp; MANAGEMENT EXPENSES</v>
          </cell>
        </row>
      </sheetData>
      <sheetData sheetId="437">
        <row r="214">
          <cell r="A214" t="str">
            <v>ADMINISTRATIVE &amp; MANAGEMENT EXPENSES</v>
          </cell>
        </row>
      </sheetData>
      <sheetData sheetId="438">
        <row r="214">
          <cell r="A214" t="str">
            <v>ADMINISTRATIVE &amp; MANAGEMENT EXPENSES</v>
          </cell>
        </row>
      </sheetData>
      <sheetData sheetId="439">
        <row r="214">
          <cell r="A214" t="str">
            <v>ADMINISTRATIVE &amp; MANAGEMENT EXPENSES</v>
          </cell>
        </row>
      </sheetData>
      <sheetData sheetId="440">
        <row r="214">
          <cell r="A214" t="str">
            <v>ADMINISTRATIVE &amp; MANAGEMENT EXPENSES</v>
          </cell>
        </row>
      </sheetData>
      <sheetData sheetId="441">
        <row r="214">
          <cell r="A214" t="str">
            <v>ADMINISTRATIVE &amp; MANAGEMENT EXPENSES</v>
          </cell>
        </row>
      </sheetData>
      <sheetData sheetId="442">
        <row r="214">
          <cell r="A214" t="str">
            <v>ADMINISTRATIVE &amp; MANAGEMENT EXPENSES</v>
          </cell>
        </row>
      </sheetData>
      <sheetData sheetId="443">
        <row r="214">
          <cell r="A214" t="str">
            <v>ADMINISTRATIVE &amp; MANAGEMENT EXPENSES</v>
          </cell>
        </row>
      </sheetData>
      <sheetData sheetId="444">
        <row r="214">
          <cell r="A214" t="str">
            <v>ADMINISTRATIVE &amp; MANAGEMENT EXPENSES</v>
          </cell>
        </row>
      </sheetData>
      <sheetData sheetId="445">
        <row r="214">
          <cell r="A214" t="str">
            <v>ADMINISTRATIVE &amp; MANAGEMENT EXPENSES</v>
          </cell>
        </row>
      </sheetData>
      <sheetData sheetId="446">
        <row r="214">
          <cell r="A214" t="str">
            <v>ADMINISTRATIVE &amp; MANAGEMENT EXPENSES</v>
          </cell>
        </row>
      </sheetData>
      <sheetData sheetId="447">
        <row r="214">
          <cell r="A214" t="str">
            <v>ADMINISTRATIVE &amp; MANAGEMENT EXPENSES</v>
          </cell>
        </row>
      </sheetData>
      <sheetData sheetId="448">
        <row r="214">
          <cell r="A214" t="str">
            <v>ADMINISTRATIVE &amp; MANAGEMENT EXPENSES</v>
          </cell>
        </row>
      </sheetData>
      <sheetData sheetId="449">
        <row r="214">
          <cell r="A214" t="str">
            <v>ADMINISTRATIVE &amp; MANAGEMENT EXPENSES</v>
          </cell>
        </row>
      </sheetData>
      <sheetData sheetId="450">
        <row r="214">
          <cell r="A214" t="str">
            <v>ADMINISTRATIVE &amp; MANAGEMENT EXPENSES</v>
          </cell>
        </row>
      </sheetData>
      <sheetData sheetId="451">
        <row r="214">
          <cell r="A214" t="str">
            <v>ADMINISTRATIVE &amp; MANAGEMENT EXPENSES</v>
          </cell>
        </row>
      </sheetData>
      <sheetData sheetId="452">
        <row r="214">
          <cell r="A214" t="str">
            <v>ADMINISTRATIVE &amp; MANAGEMENT EXPENSES</v>
          </cell>
        </row>
      </sheetData>
      <sheetData sheetId="453" refreshError="1"/>
      <sheetData sheetId="454" refreshError="1"/>
      <sheetData sheetId="455" refreshError="1"/>
      <sheetData sheetId="456" refreshError="1"/>
      <sheetData sheetId="457">
        <row r="214">
          <cell r="A214" t="str">
            <v>ADMINISTRATIVE &amp; MANAGEMENT EXPENSES</v>
          </cell>
        </row>
      </sheetData>
      <sheetData sheetId="458">
        <row r="214">
          <cell r="A214" t="str">
            <v>ADMINISTRATIVE &amp; MANAGEMENT EXPENSES</v>
          </cell>
        </row>
      </sheetData>
      <sheetData sheetId="459">
        <row r="214">
          <cell r="A214" t="str">
            <v>ADMINISTRATIVE &amp; MANAGEMENT EXPENSES</v>
          </cell>
        </row>
      </sheetData>
      <sheetData sheetId="460">
        <row r="214">
          <cell r="A214" t="str">
            <v>ADMINISTRATIVE &amp; MANAGEMENT EXPENSES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214">
          <cell r="A214" t="str">
            <v>ADMINISTRATIVE &amp; MANAGEMENT EXPENSES</v>
          </cell>
        </row>
      </sheetData>
      <sheetData sheetId="467">
        <row r="214">
          <cell r="A214" t="str">
            <v>ADMINISTRATIVE &amp; MANAGEMENT EXPENSES</v>
          </cell>
        </row>
      </sheetData>
      <sheetData sheetId="468">
        <row r="214">
          <cell r="A214" t="str">
            <v>ADMINISTRATIVE &amp; MANAGEMENT EXPENSES</v>
          </cell>
        </row>
      </sheetData>
      <sheetData sheetId="469">
        <row r="214">
          <cell r="A214" t="str">
            <v>ADMINISTRATIVE &amp; MANAGEMENT EXPENSES</v>
          </cell>
        </row>
      </sheetData>
      <sheetData sheetId="470">
        <row r="214">
          <cell r="A214" t="str">
            <v>ADMINISTRATIVE &amp; MANAGEMENT EXPENSES</v>
          </cell>
        </row>
      </sheetData>
      <sheetData sheetId="471">
        <row r="214">
          <cell r="A214" t="str">
            <v>ADMINISTRATIVE &amp; MANAGEMENT EXPENSES</v>
          </cell>
        </row>
      </sheetData>
      <sheetData sheetId="472">
        <row r="214">
          <cell r="A214" t="str">
            <v>ADMINISTRATIVE &amp; MANAGEMENT EXPENSES</v>
          </cell>
        </row>
      </sheetData>
      <sheetData sheetId="473">
        <row r="214">
          <cell r="A214" t="str">
            <v>ADMINISTRATIVE &amp; MANAGEMENT EXPENSES</v>
          </cell>
        </row>
      </sheetData>
      <sheetData sheetId="474">
        <row r="214">
          <cell r="A214" t="str">
            <v>ADMINISTRATIVE &amp; MANAGEMENT EXPENSES</v>
          </cell>
        </row>
      </sheetData>
      <sheetData sheetId="475">
        <row r="214">
          <cell r="A214" t="str">
            <v>ADMINISTRATIVE &amp; MANAGEMENT EXPENSES</v>
          </cell>
        </row>
      </sheetData>
      <sheetData sheetId="476">
        <row r="214">
          <cell r="A214" t="str">
            <v>ADMINISTRATIVE &amp; MANAGEMENT EXPENSES</v>
          </cell>
        </row>
      </sheetData>
      <sheetData sheetId="477">
        <row r="214">
          <cell r="A214" t="str">
            <v>ADMINISTRATIVE &amp; MANAGEMENT EXPENSES</v>
          </cell>
        </row>
      </sheetData>
      <sheetData sheetId="478">
        <row r="214">
          <cell r="A214" t="str">
            <v>ADMINISTRATIVE &amp; MANAGEMENT EXPENSES</v>
          </cell>
        </row>
      </sheetData>
      <sheetData sheetId="479">
        <row r="214">
          <cell r="A214" t="str">
            <v>ADMINISTRATIVE &amp; MANAGEMENT EXPENSES</v>
          </cell>
        </row>
      </sheetData>
      <sheetData sheetId="480">
        <row r="214">
          <cell r="A214" t="str">
            <v>ADMINISTRATIVE &amp; MANAGEMENT EXPENSES</v>
          </cell>
        </row>
      </sheetData>
      <sheetData sheetId="481">
        <row r="214">
          <cell r="A214" t="str">
            <v>ADMINISTRATIVE &amp; MANAGEMENT EXPENSES</v>
          </cell>
        </row>
      </sheetData>
      <sheetData sheetId="482">
        <row r="214">
          <cell r="A214" t="str">
            <v>ADMINISTRATIVE &amp; MANAGEMENT EXPENSES</v>
          </cell>
        </row>
      </sheetData>
      <sheetData sheetId="483">
        <row r="214">
          <cell r="A214" t="str">
            <v>ADMINISTRATIVE &amp; MANAGEMENT EXPENSES</v>
          </cell>
        </row>
      </sheetData>
      <sheetData sheetId="484">
        <row r="214">
          <cell r="A214" t="str">
            <v>ADMINISTRATIVE &amp; MANAGEMENT EXPENSES</v>
          </cell>
        </row>
      </sheetData>
      <sheetData sheetId="485">
        <row r="214">
          <cell r="A214" t="str">
            <v>ADMINISTRATIVE &amp; MANAGEMENT EXPENSES</v>
          </cell>
        </row>
      </sheetData>
      <sheetData sheetId="486">
        <row r="214">
          <cell r="A214" t="str">
            <v>ADMINISTRATIVE &amp; MANAGEMENT EXPENSES</v>
          </cell>
        </row>
      </sheetData>
      <sheetData sheetId="487">
        <row r="214">
          <cell r="A214" t="str">
            <v>ADMINISTRATIVE &amp; MANAGEMENT EXPENSES</v>
          </cell>
        </row>
      </sheetData>
      <sheetData sheetId="488">
        <row r="214">
          <cell r="A214" t="str">
            <v>ADMINISTRATIVE &amp; MANAGEMENT EXPENSES</v>
          </cell>
        </row>
      </sheetData>
      <sheetData sheetId="489">
        <row r="214">
          <cell r="A214" t="str">
            <v>ADMINISTRATIVE &amp; MANAGEMENT EXPENSES</v>
          </cell>
        </row>
      </sheetData>
      <sheetData sheetId="490">
        <row r="214">
          <cell r="A214" t="str">
            <v>ADMINISTRATIVE &amp; MANAGEMENT EXPENSES</v>
          </cell>
        </row>
      </sheetData>
      <sheetData sheetId="491">
        <row r="214">
          <cell r="A214" t="str">
            <v>ADMINISTRATIVE &amp; MANAGEMENT EXPENSES</v>
          </cell>
        </row>
      </sheetData>
      <sheetData sheetId="492">
        <row r="214">
          <cell r="A214" t="str">
            <v>ADMINISTRATIVE &amp; MANAGEMENT EXPENSES</v>
          </cell>
        </row>
      </sheetData>
      <sheetData sheetId="493">
        <row r="214">
          <cell r="A214" t="str">
            <v>ADMINISTRATIVE &amp; MANAGEMENT EXPENSES</v>
          </cell>
        </row>
      </sheetData>
      <sheetData sheetId="494">
        <row r="214">
          <cell r="A214" t="str">
            <v>ADMINISTRATIVE &amp; MANAGEMENT EXPENSES</v>
          </cell>
        </row>
      </sheetData>
      <sheetData sheetId="495">
        <row r="214">
          <cell r="A214" t="str">
            <v>ADMINISTRATIVE &amp; MANAGEMENT EXPENSES</v>
          </cell>
        </row>
      </sheetData>
      <sheetData sheetId="496">
        <row r="214">
          <cell r="A214" t="str">
            <v>ADMINISTRATIVE &amp; MANAGEMENT EXPENSES</v>
          </cell>
        </row>
      </sheetData>
      <sheetData sheetId="497">
        <row r="214">
          <cell r="A214" t="str">
            <v>ADMINISTRATIVE &amp; MANAGEMENT EXPENSES</v>
          </cell>
        </row>
      </sheetData>
      <sheetData sheetId="498">
        <row r="214">
          <cell r="A214" t="str">
            <v>ADMINISTRATIVE &amp; MANAGEMENT EXPENSES</v>
          </cell>
        </row>
      </sheetData>
      <sheetData sheetId="499">
        <row r="214">
          <cell r="A214" t="str">
            <v>ADMINISTRATIVE &amp; MANAGEMENT EXPENSES</v>
          </cell>
        </row>
      </sheetData>
      <sheetData sheetId="500">
        <row r="214">
          <cell r="A214" t="str">
            <v>ADMINISTRATIVE &amp; MANAGEMENT EXPENSES</v>
          </cell>
        </row>
      </sheetData>
      <sheetData sheetId="501">
        <row r="214">
          <cell r="A214" t="str">
            <v>ADMINISTRATIVE &amp; MANAGEMENT EXPENSES</v>
          </cell>
        </row>
      </sheetData>
      <sheetData sheetId="502">
        <row r="214">
          <cell r="A214" t="str">
            <v>ADMINISTRATIVE &amp; MANAGEMENT EXPENSES</v>
          </cell>
        </row>
      </sheetData>
      <sheetData sheetId="503">
        <row r="214">
          <cell r="A214" t="str">
            <v>ADMINISTRATIVE &amp; MANAGEMENT EXPENSES</v>
          </cell>
        </row>
      </sheetData>
      <sheetData sheetId="504">
        <row r="214">
          <cell r="A214" t="str">
            <v>ADMINISTRATIVE &amp; MANAGEMENT EXPENSES</v>
          </cell>
        </row>
      </sheetData>
      <sheetData sheetId="505">
        <row r="214">
          <cell r="A214" t="str">
            <v>ADMINISTRATIVE &amp; MANAGEMENT EXPENSES</v>
          </cell>
        </row>
      </sheetData>
      <sheetData sheetId="506">
        <row r="214">
          <cell r="A214" t="str">
            <v>ADMINISTRATIVE &amp; MANAGEMENT EXPENSES</v>
          </cell>
        </row>
      </sheetData>
      <sheetData sheetId="507">
        <row r="214">
          <cell r="A214" t="str">
            <v>ADMINISTRATIVE &amp; MANAGEMENT EXPENSES</v>
          </cell>
        </row>
      </sheetData>
      <sheetData sheetId="508">
        <row r="214">
          <cell r="A214" t="str">
            <v>ADMINISTRATIVE &amp; MANAGEMENT EXPENSES</v>
          </cell>
        </row>
      </sheetData>
      <sheetData sheetId="509">
        <row r="214">
          <cell r="A214" t="str">
            <v>ADMINISTRATIVE &amp; MANAGEMENT EXPENSES</v>
          </cell>
        </row>
      </sheetData>
      <sheetData sheetId="510">
        <row r="214">
          <cell r="A214" t="str">
            <v>ADMINISTRATIVE &amp; MANAGEMENT EXPENSES</v>
          </cell>
        </row>
      </sheetData>
      <sheetData sheetId="511">
        <row r="214">
          <cell r="A214" t="str">
            <v>ADMINISTRATIVE &amp; MANAGEMENT EXPENSES</v>
          </cell>
        </row>
      </sheetData>
      <sheetData sheetId="512">
        <row r="214">
          <cell r="A214" t="str">
            <v>ADMINISTRATIVE &amp; MANAGEMENT EXPENSES</v>
          </cell>
        </row>
      </sheetData>
      <sheetData sheetId="513">
        <row r="214">
          <cell r="A214" t="str">
            <v>ADMINISTRATIVE &amp; MANAGEMENT EXPENSES</v>
          </cell>
        </row>
      </sheetData>
      <sheetData sheetId="514">
        <row r="214">
          <cell r="A214" t="str">
            <v>ADMINISTRATIVE &amp; MANAGEMENT EXPENSES</v>
          </cell>
        </row>
      </sheetData>
      <sheetData sheetId="515">
        <row r="214">
          <cell r="A214" t="str">
            <v>ADMINISTRATIVE &amp; MANAGEMENT EXPENSES</v>
          </cell>
        </row>
      </sheetData>
      <sheetData sheetId="516">
        <row r="214">
          <cell r="A214" t="str">
            <v>ADMINISTRATIVE &amp; MANAGEMENT EXPENSES</v>
          </cell>
        </row>
      </sheetData>
      <sheetData sheetId="517" refreshError="1"/>
      <sheetData sheetId="518" refreshError="1"/>
      <sheetData sheetId="519" refreshError="1"/>
      <sheetData sheetId="520">
        <row r="214">
          <cell r="A214" t="str">
            <v>ADMINISTRATIVE &amp; MANAGEMENT EXPENSES</v>
          </cell>
        </row>
      </sheetData>
      <sheetData sheetId="521" refreshError="1"/>
      <sheetData sheetId="522" refreshError="1"/>
      <sheetData sheetId="523">
        <row r="214">
          <cell r="A214" t="str">
            <v>ADMINISTRATIVE &amp; MANAGEMENT EXPENSES</v>
          </cell>
        </row>
      </sheetData>
      <sheetData sheetId="524">
        <row r="214">
          <cell r="A214" t="str">
            <v>ADMINISTRATIVE &amp; MANAGEMENT EXPENSES</v>
          </cell>
        </row>
      </sheetData>
      <sheetData sheetId="525">
        <row r="214">
          <cell r="A214" t="str">
            <v>ADMINISTRATIVE &amp; MANAGEMENT EXPENSES</v>
          </cell>
        </row>
      </sheetData>
      <sheetData sheetId="526">
        <row r="214">
          <cell r="A214" t="str">
            <v>ADMINISTRATIVE &amp; MANAGEMENT EXPENSES</v>
          </cell>
        </row>
      </sheetData>
      <sheetData sheetId="527">
        <row r="214">
          <cell r="A214" t="str">
            <v>ADMINISTRATIVE &amp; MANAGEMENT EXPENSES</v>
          </cell>
        </row>
      </sheetData>
      <sheetData sheetId="528">
        <row r="214">
          <cell r="A214" t="str">
            <v>ADMINISTRATIVE &amp; MANAGEMENT EXPENSES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14">
          <cell r="A214" t="str">
            <v>ADMINISTRATIVE &amp; MANAGEMENT EXPENSES</v>
          </cell>
        </row>
      </sheetData>
      <sheetData sheetId="539">
        <row r="214">
          <cell r="A214" t="str">
            <v>ADMINISTRATIVE &amp; MANAGEMENT EXPENSES</v>
          </cell>
        </row>
      </sheetData>
      <sheetData sheetId="540">
        <row r="214">
          <cell r="A214" t="str">
            <v>ADMINISTRATIVE &amp; MANAGEMENT EXPENSES</v>
          </cell>
        </row>
      </sheetData>
      <sheetData sheetId="541">
        <row r="214">
          <cell r="A214" t="str">
            <v>ADMINISTRATIVE &amp; MANAGEMENT EXPENSES</v>
          </cell>
        </row>
      </sheetData>
      <sheetData sheetId="542" refreshError="1"/>
      <sheetData sheetId="543">
        <row r="214">
          <cell r="A214" t="str">
            <v>ADMINISTRATIVE &amp; MANAGEMENT EXPENSES</v>
          </cell>
        </row>
      </sheetData>
      <sheetData sheetId="544">
        <row r="214">
          <cell r="A214" t="str">
            <v>ADMINISTRATIVE &amp; MANAGEMENT EXPENSES</v>
          </cell>
        </row>
      </sheetData>
      <sheetData sheetId="545">
        <row r="214">
          <cell r="A214" t="str">
            <v>ADMINISTRATIVE &amp; MANAGEMENT EXPENSES</v>
          </cell>
        </row>
      </sheetData>
      <sheetData sheetId="546">
        <row r="214">
          <cell r="A214" t="str">
            <v>ADMINISTRATIVE &amp; MANAGEMENT EXPENSES</v>
          </cell>
        </row>
      </sheetData>
      <sheetData sheetId="547">
        <row r="214">
          <cell r="A214" t="str">
            <v>ADMINISTRATIVE &amp; MANAGEMENT EXPENSES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214">
          <cell r="A214" t="str">
            <v>ADMINISTRATIVE &amp; MANAGEMENT EXPENSES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>
        <row r="214">
          <cell r="A214" t="str">
            <v>ADMINISTRATIVE &amp; MANAGEMENT EXPENSES</v>
          </cell>
        </row>
      </sheetData>
      <sheetData sheetId="803">
        <row r="214">
          <cell r="A214" t="str">
            <v>ADMINISTRATIVE &amp; MANAGEMENT EXPENSES</v>
          </cell>
        </row>
      </sheetData>
      <sheetData sheetId="804">
        <row r="214">
          <cell r="A214" t="str">
            <v>ADMINISTRATIVE &amp; MANAGEMENT EXPENSES</v>
          </cell>
        </row>
      </sheetData>
      <sheetData sheetId="805">
        <row r="214">
          <cell r="A214" t="str">
            <v>ADMINISTRATIVE &amp; MANAGEMENT EXPENSES</v>
          </cell>
        </row>
      </sheetData>
      <sheetData sheetId="806">
        <row r="214">
          <cell r="A214" t="str">
            <v>ADMINISTRATIVE &amp; MANAGEMENT EXPENSES</v>
          </cell>
        </row>
      </sheetData>
      <sheetData sheetId="807">
        <row r="214">
          <cell r="A214" t="str">
            <v>ADMINISTRATIVE &amp; MANAGEMENT EXPENSES</v>
          </cell>
        </row>
      </sheetData>
      <sheetData sheetId="808">
        <row r="214">
          <cell r="A214" t="str">
            <v>ADMINISTRATIVE &amp; MANAGEMENT EXPENSES</v>
          </cell>
        </row>
      </sheetData>
      <sheetData sheetId="809">
        <row r="214">
          <cell r="A214" t="str">
            <v>ADMINISTRATIVE &amp; MANAGEMENT EXPENSES</v>
          </cell>
        </row>
      </sheetData>
      <sheetData sheetId="810">
        <row r="214">
          <cell r="A214" t="str">
            <v>ADMINISTRATIVE &amp; MANAGEMENT EXPENSES</v>
          </cell>
        </row>
      </sheetData>
      <sheetData sheetId="811">
        <row r="214">
          <cell r="A214" t="str">
            <v>ADMINISTRATIVE &amp; MANAGEMENT EXPENSES</v>
          </cell>
        </row>
      </sheetData>
      <sheetData sheetId="812">
        <row r="214">
          <cell r="A214" t="str">
            <v>ADMINISTRATIVE &amp; MANAGEMENT EXPENSES</v>
          </cell>
        </row>
      </sheetData>
      <sheetData sheetId="813">
        <row r="214">
          <cell r="A214" t="str">
            <v>ADMINISTRATIVE &amp; MANAGEMENT EXPENSES</v>
          </cell>
        </row>
      </sheetData>
      <sheetData sheetId="814">
        <row r="214">
          <cell r="A214" t="str">
            <v>ADMINISTRATIVE &amp; MANAGEMENT EXPENSES</v>
          </cell>
        </row>
      </sheetData>
      <sheetData sheetId="815">
        <row r="214">
          <cell r="A214" t="str">
            <v>ADMINISTRATIVE &amp; MANAGEMENT EXPENSES</v>
          </cell>
        </row>
      </sheetData>
      <sheetData sheetId="816">
        <row r="214">
          <cell r="A214" t="str">
            <v>ADMINISTRATIVE &amp; MANAGEMENT EXPENSES</v>
          </cell>
        </row>
      </sheetData>
      <sheetData sheetId="817">
        <row r="214">
          <cell r="A214" t="str">
            <v>ADMINISTRATIVE &amp; MANAGEMENT EXPENSES</v>
          </cell>
        </row>
      </sheetData>
      <sheetData sheetId="818">
        <row r="214">
          <cell r="A214" t="str">
            <v>ADMINISTRATIVE &amp; MANAGEMENT EXPENSES</v>
          </cell>
        </row>
      </sheetData>
      <sheetData sheetId="819">
        <row r="214">
          <cell r="A214" t="str">
            <v>ADMINISTRATIVE &amp; MANAGEMENT EXPENSES</v>
          </cell>
        </row>
      </sheetData>
      <sheetData sheetId="820">
        <row r="214">
          <cell r="A214" t="str">
            <v>ADMINISTRATIVE &amp; MANAGEMENT EXPENSES</v>
          </cell>
        </row>
      </sheetData>
      <sheetData sheetId="821">
        <row r="214">
          <cell r="A214" t="str">
            <v>ADMINISTRATIVE &amp; MANAGEMENT EXPENSES</v>
          </cell>
        </row>
      </sheetData>
      <sheetData sheetId="822">
        <row r="214">
          <cell r="A214" t="str">
            <v>ADMINISTRATIVE &amp; MANAGEMENT EXPENSES</v>
          </cell>
        </row>
      </sheetData>
      <sheetData sheetId="823">
        <row r="214">
          <cell r="A214" t="str">
            <v>ADMINISTRATIVE &amp; MANAGEMENT EXPENSES</v>
          </cell>
        </row>
      </sheetData>
      <sheetData sheetId="824">
        <row r="214">
          <cell r="A214" t="str">
            <v>ADMINISTRATIVE &amp; MANAGEMENT EXPENSES</v>
          </cell>
        </row>
      </sheetData>
      <sheetData sheetId="825">
        <row r="214">
          <cell r="A214" t="str">
            <v>ADMINISTRATIVE &amp; MANAGEMENT EXPENSES</v>
          </cell>
        </row>
      </sheetData>
      <sheetData sheetId="826">
        <row r="214">
          <cell r="A214" t="str">
            <v>ADMINISTRATIVE &amp; MANAGEMENT EXPENSES</v>
          </cell>
        </row>
      </sheetData>
      <sheetData sheetId="827">
        <row r="214">
          <cell r="A214" t="str">
            <v>ADMINISTRATIVE &amp; MANAGEMENT EXPENSES</v>
          </cell>
        </row>
      </sheetData>
      <sheetData sheetId="828">
        <row r="214">
          <cell r="A214" t="str">
            <v>ADMINISTRATIVE &amp; MANAGEMENT EXPENSES</v>
          </cell>
        </row>
      </sheetData>
      <sheetData sheetId="829">
        <row r="214">
          <cell r="A214" t="str">
            <v>ADMINISTRATIVE &amp; MANAGEMENT EXPENSES</v>
          </cell>
        </row>
      </sheetData>
      <sheetData sheetId="830">
        <row r="214">
          <cell r="A214" t="str">
            <v>ADMINISTRATIVE &amp; MANAGEMENT EXPENSES</v>
          </cell>
        </row>
      </sheetData>
      <sheetData sheetId="831">
        <row r="214">
          <cell r="A214" t="str">
            <v>ADMINISTRATIVE &amp; MANAGEMENT EXPENSES</v>
          </cell>
        </row>
      </sheetData>
      <sheetData sheetId="832">
        <row r="214">
          <cell r="A214" t="str">
            <v>ADMINISTRATIVE &amp; MANAGEMENT EXPENSES</v>
          </cell>
        </row>
      </sheetData>
      <sheetData sheetId="833">
        <row r="214">
          <cell r="A214" t="str">
            <v>ADMINISTRATIVE &amp; MANAGEMENT EXPENSES</v>
          </cell>
        </row>
      </sheetData>
      <sheetData sheetId="834">
        <row r="214">
          <cell r="A214" t="str">
            <v>ADMINISTRATIVE &amp; MANAGEMENT EXPENSES</v>
          </cell>
        </row>
      </sheetData>
      <sheetData sheetId="835">
        <row r="214">
          <cell r="A214" t="str">
            <v>ADMINISTRATIVE &amp; MANAGEMENT EXPENSES</v>
          </cell>
        </row>
      </sheetData>
      <sheetData sheetId="836">
        <row r="214">
          <cell r="A214" t="str">
            <v>ADMINISTRATIVE &amp; MANAGEMENT EXPENSES</v>
          </cell>
        </row>
      </sheetData>
      <sheetData sheetId="837">
        <row r="214">
          <cell r="A214" t="str">
            <v>ADMINISTRATIVE &amp; MANAGEMENT EXPENSES</v>
          </cell>
        </row>
      </sheetData>
      <sheetData sheetId="838">
        <row r="214">
          <cell r="A214" t="str">
            <v>ADMINISTRATIVE &amp; MANAGEMENT EXPENSES</v>
          </cell>
        </row>
      </sheetData>
      <sheetData sheetId="839">
        <row r="214">
          <cell r="A214" t="str">
            <v>ADMINISTRATIVE &amp; MANAGEMENT EXPENSES</v>
          </cell>
        </row>
      </sheetData>
      <sheetData sheetId="840">
        <row r="214">
          <cell r="A214" t="str">
            <v>ADMINISTRATIVE &amp; MANAGEMENT EXPENSES</v>
          </cell>
        </row>
      </sheetData>
      <sheetData sheetId="841">
        <row r="214">
          <cell r="A214" t="str">
            <v>ADMINISTRATIVE &amp; MANAGEMENT EXPENSES</v>
          </cell>
        </row>
      </sheetData>
      <sheetData sheetId="842">
        <row r="214">
          <cell r="A214" t="str">
            <v>ADMINISTRATIVE &amp; MANAGEMENT EXPENSES</v>
          </cell>
        </row>
      </sheetData>
      <sheetData sheetId="843">
        <row r="214">
          <cell r="A214" t="str">
            <v>ADMINISTRATIVE &amp; MANAGEMENT EXPENSES</v>
          </cell>
        </row>
      </sheetData>
      <sheetData sheetId="844">
        <row r="214">
          <cell r="A214" t="str">
            <v>ADMINISTRATIVE &amp; MANAGEMENT EXPENSES</v>
          </cell>
        </row>
      </sheetData>
      <sheetData sheetId="845">
        <row r="214">
          <cell r="A214" t="str">
            <v>ADMINISTRATIVE &amp; MANAGEMENT EXPENSES</v>
          </cell>
        </row>
      </sheetData>
      <sheetData sheetId="846">
        <row r="214">
          <cell r="A214" t="str">
            <v>ADMINISTRATIVE &amp; MANAGEMENT EXPENSES</v>
          </cell>
        </row>
      </sheetData>
      <sheetData sheetId="847">
        <row r="214">
          <cell r="A214" t="str">
            <v>ADMINISTRATIVE &amp; MANAGEMENT EXPENSES</v>
          </cell>
        </row>
      </sheetData>
      <sheetData sheetId="848">
        <row r="214">
          <cell r="A214" t="str">
            <v>ADMINISTRATIVE &amp; MANAGEMENT EXPENSES</v>
          </cell>
        </row>
      </sheetData>
      <sheetData sheetId="849">
        <row r="214">
          <cell r="A214" t="str">
            <v>ADMINISTRATIVE &amp; MANAGEMENT EXPENSES</v>
          </cell>
        </row>
      </sheetData>
      <sheetData sheetId="850">
        <row r="214">
          <cell r="A214" t="str">
            <v>ADMINISTRATIVE &amp; MANAGEMENT EXPENSES</v>
          </cell>
        </row>
      </sheetData>
      <sheetData sheetId="851">
        <row r="214">
          <cell r="A214" t="str">
            <v>ADMINISTRATIVE &amp; MANAGEMENT EXPENSES</v>
          </cell>
        </row>
      </sheetData>
      <sheetData sheetId="852">
        <row r="214">
          <cell r="A214" t="str">
            <v>ADMINISTRATIVE &amp; MANAGEMENT EXPENSES</v>
          </cell>
        </row>
      </sheetData>
      <sheetData sheetId="853">
        <row r="214">
          <cell r="A214" t="str">
            <v>ADMINISTRATIVE &amp; MANAGEMENT EXPENSES</v>
          </cell>
        </row>
      </sheetData>
      <sheetData sheetId="854">
        <row r="214">
          <cell r="A214" t="str">
            <v>ADMINISTRATIVE &amp; MANAGEMENT EXPENSES</v>
          </cell>
        </row>
      </sheetData>
      <sheetData sheetId="855">
        <row r="214">
          <cell r="A214" t="str">
            <v>ADMINISTRATIVE &amp; MANAGEMENT EXPENSES</v>
          </cell>
        </row>
      </sheetData>
      <sheetData sheetId="856">
        <row r="214">
          <cell r="A214" t="str">
            <v>ADMINISTRATIVE &amp; MANAGEMENT EXPENSES</v>
          </cell>
        </row>
      </sheetData>
      <sheetData sheetId="857">
        <row r="214">
          <cell r="A214" t="str">
            <v>ADMINISTRATIVE &amp; MANAGEMENT EXPENSES</v>
          </cell>
        </row>
      </sheetData>
      <sheetData sheetId="858">
        <row r="214">
          <cell r="A214" t="str">
            <v>ADMINISTRATIVE &amp; MANAGEMENT EXPENSES</v>
          </cell>
        </row>
      </sheetData>
      <sheetData sheetId="859">
        <row r="214">
          <cell r="A214" t="str">
            <v>ADMINISTRATIVE &amp; MANAGEMENT EXPENSES</v>
          </cell>
        </row>
      </sheetData>
      <sheetData sheetId="860">
        <row r="214">
          <cell r="A214" t="str">
            <v>ADMINISTRATIVE &amp; MANAGEMENT EXPENSES</v>
          </cell>
        </row>
      </sheetData>
      <sheetData sheetId="861">
        <row r="214">
          <cell r="A214" t="str">
            <v>ADMINISTRATIVE &amp; MANAGEMENT EXPENSES</v>
          </cell>
        </row>
      </sheetData>
      <sheetData sheetId="862">
        <row r="214">
          <cell r="A214" t="str">
            <v>ADMINISTRATIVE &amp; MANAGEMENT EXPENSES</v>
          </cell>
        </row>
      </sheetData>
      <sheetData sheetId="863">
        <row r="214">
          <cell r="A214" t="str">
            <v>ADMINISTRATIVE &amp; MANAGEMENT EXPENSES</v>
          </cell>
        </row>
      </sheetData>
      <sheetData sheetId="864">
        <row r="214">
          <cell r="A214" t="str">
            <v>ADMINISTRATIVE &amp; MANAGEMENT EXPENSES</v>
          </cell>
        </row>
      </sheetData>
      <sheetData sheetId="865">
        <row r="214">
          <cell r="A214" t="str">
            <v>ADMINISTRATIVE &amp; MANAGEMENT EXPENSES</v>
          </cell>
        </row>
      </sheetData>
      <sheetData sheetId="866">
        <row r="214">
          <cell r="A214" t="str">
            <v>ADMINISTRATIVE &amp; MANAGEMENT EXPENSES</v>
          </cell>
        </row>
      </sheetData>
      <sheetData sheetId="867">
        <row r="214">
          <cell r="A214" t="str">
            <v>ADMINISTRATIVE &amp; MANAGEMENT EXPENSES</v>
          </cell>
        </row>
      </sheetData>
      <sheetData sheetId="868">
        <row r="214">
          <cell r="A214" t="str">
            <v>ADMINISTRATIVE &amp; MANAGEMENT EXPENSES</v>
          </cell>
        </row>
      </sheetData>
      <sheetData sheetId="869">
        <row r="214">
          <cell r="A214" t="str">
            <v>ADMINISTRATIVE &amp; MANAGEMENT EXPENSES</v>
          </cell>
        </row>
      </sheetData>
      <sheetData sheetId="870">
        <row r="214">
          <cell r="A214" t="str">
            <v>ADMINISTRATIVE &amp; MANAGEMENT EXPENSES</v>
          </cell>
        </row>
      </sheetData>
      <sheetData sheetId="871">
        <row r="214">
          <cell r="A214" t="str">
            <v>ADMINISTRATIVE &amp; MANAGEMENT EXPENSES</v>
          </cell>
        </row>
      </sheetData>
      <sheetData sheetId="872">
        <row r="214">
          <cell r="A214" t="str">
            <v>ADMINISTRATIVE &amp; MANAGEMENT EXPENSES</v>
          </cell>
        </row>
      </sheetData>
      <sheetData sheetId="873">
        <row r="214">
          <cell r="A214" t="str">
            <v>ADMINISTRATIVE &amp; MANAGEMENT EXPENSES</v>
          </cell>
        </row>
      </sheetData>
      <sheetData sheetId="874">
        <row r="214">
          <cell r="A214" t="str">
            <v>ADMINISTRATIVE &amp; MANAGEMENT EXPENSES</v>
          </cell>
        </row>
      </sheetData>
      <sheetData sheetId="875">
        <row r="214">
          <cell r="A214" t="str">
            <v>ADMINISTRATIVE &amp; MANAGEMENT EXPENSES</v>
          </cell>
        </row>
      </sheetData>
      <sheetData sheetId="876">
        <row r="214">
          <cell r="A214" t="str">
            <v>ADMINISTRATIVE &amp; MANAGEMENT EXPENSES</v>
          </cell>
        </row>
      </sheetData>
      <sheetData sheetId="877">
        <row r="214">
          <cell r="A214" t="str">
            <v>ADMINISTRATIVE &amp; MANAGEMENT EXPENSES</v>
          </cell>
        </row>
      </sheetData>
      <sheetData sheetId="878">
        <row r="214">
          <cell r="A214" t="str">
            <v>ADMINISTRATIVE &amp; MANAGEMENT EXPENSES</v>
          </cell>
        </row>
      </sheetData>
      <sheetData sheetId="879">
        <row r="214">
          <cell r="A214" t="str">
            <v>ADMINISTRATIVE &amp; MANAGEMENT EXPENSES</v>
          </cell>
        </row>
      </sheetData>
      <sheetData sheetId="880">
        <row r="214">
          <cell r="A214" t="str">
            <v>ADMINISTRATIVE &amp; MANAGEMENT EXPENSES</v>
          </cell>
        </row>
      </sheetData>
      <sheetData sheetId="881">
        <row r="214">
          <cell r="A214" t="str">
            <v>ADMINISTRATIVE &amp; MANAGEMENT EXPENSES</v>
          </cell>
        </row>
      </sheetData>
      <sheetData sheetId="882">
        <row r="214">
          <cell r="A214" t="str">
            <v>ADMINISTRATIVE &amp; MANAGEMENT EXPENSES</v>
          </cell>
        </row>
      </sheetData>
      <sheetData sheetId="883">
        <row r="214">
          <cell r="A214" t="str">
            <v>ADMINISTRATIVE &amp; MANAGEMENT EXPENSES</v>
          </cell>
        </row>
      </sheetData>
      <sheetData sheetId="884">
        <row r="214">
          <cell r="A214" t="str">
            <v>ADMINISTRATIVE &amp; MANAGEMENT EXPENSES</v>
          </cell>
        </row>
      </sheetData>
      <sheetData sheetId="885">
        <row r="214">
          <cell r="A214" t="str">
            <v>ADMINISTRATIVE &amp; MANAGEMENT EXPENSES</v>
          </cell>
        </row>
      </sheetData>
      <sheetData sheetId="886">
        <row r="214">
          <cell r="A214" t="str">
            <v>ADMINISTRATIVE &amp; MANAGEMENT EXPENSES</v>
          </cell>
        </row>
      </sheetData>
      <sheetData sheetId="887">
        <row r="214">
          <cell r="A214" t="str">
            <v>ADMINISTRATIVE &amp; MANAGEMENT EXPENSES</v>
          </cell>
        </row>
      </sheetData>
      <sheetData sheetId="888">
        <row r="214">
          <cell r="A214" t="str">
            <v>ADMINISTRATIVE &amp; MANAGEMENT EXPENSES</v>
          </cell>
        </row>
      </sheetData>
      <sheetData sheetId="889">
        <row r="214">
          <cell r="A214" t="str">
            <v>ADMINISTRATIVE &amp; MANAGEMENT EXPENSES</v>
          </cell>
        </row>
      </sheetData>
      <sheetData sheetId="890">
        <row r="214">
          <cell r="A214" t="str">
            <v>ADMINISTRATIVE &amp; MANAGEMENT EXPENSES</v>
          </cell>
        </row>
      </sheetData>
      <sheetData sheetId="891">
        <row r="214">
          <cell r="A214" t="str">
            <v>ADMINISTRATIVE &amp; MANAGEMENT EXPENSES</v>
          </cell>
        </row>
      </sheetData>
      <sheetData sheetId="892">
        <row r="214">
          <cell r="A214" t="str">
            <v>ADMINISTRATIVE &amp; MANAGEMENT EXPENSES</v>
          </cell>
        </row>
      </sheetData>
      <sheetData sheetId="893">
        <row r="214">
          <cell r="A214" t="str">
            <v>ADMINISTRATIVE &amp; MANAGEMENT EXPENSES</v>
          </cell>
        </row>
      </sheetData>
      <sheetData sheetId="894">
        <row r="214">
          <cell r="A214" t="str">
            <v>ADMINISTRATIVE &amp; MANAGEMENT EXPENSES</v>
          </cell>
        </row>
      </sheetData>
      <sheetData sheetId="895">
        <row r="214">
          <cell r="A214" t="str">
            <v>ADMINISTRATIVE &amp; MANAGEMENT EXPENSES</v>
          </cell>
        </row>
      </sheetData>
      <sheetData sheetId="896">
        <row r="214">
          <cell r="A214" t="str">
            <v>ADMINISTRATIVE &amp; MANAGEMENT EXPENSES</v>
          </cell>
        </row>
      </sheetData>
      <sheetData sheetId="897">
        <row r="214">
          <cell r="A214" t="str">
            <v>ADMINISTRATIVE &amp; MANAGEMENT EXPENSES</v>
          </cell>
        </row>
      </sheetData>
      <sheetData sheetId="898">
        <row r="214">
          <cell r="A214" t="str">
            <v>ADMINISTRATIVE &amp; MANAGEMENT EXPENSES</v>
          </cell>
        </row>
      </sheetData>
      <sheetData sheetId="899">
        <row r="214">
          <cell r="A214" t="str">
            <v>ADMINISTRATIVE &amp; MANAGEMENT EXPENSES</v>
          </cell>
        </row>
      </sheetData>
      <sheetData sheetId="900">
        <row r="214">
          <cell r="A214" t="str">
            <v>ADMINISTRATIVE &amp; MANAGEMENT EXPENSES</v>
          </cell>
        </row>
      </sheetData>
      <sheetData sheetId="901">
        <row r="214">
          <cell r="A214" t="str">
            <v>ADMINISTRATIVE &amp; MANAGEMENT EXPENSES</v>
          </cell>
        </row>
      </sheetData>
      <sheetData sheetId="902">
        <row r="214">
          <cell r="A214" t="str">
            <v>ADMINISTRATIVE &amp; MANAGEMENT EXPENSES</v>
          </cell>
        </row>
      </sheetData>
      <sheetData sheetId="903">
        <row r="214">
          <cell r="A214" t="str">
            <v>ADMINISTRATIVE &amp; MANAGEMENT EXPENSES</v>
          </cell>
        </row>
      </sheetData>
      <sheetData sheetId="904">
        <row r="214">
          <cell r="A214" t="str">
            <v>ADMINISTRATIVE &amp; MANAGEMENT EXPENSES</v>
          </cell>
        </row>
      </sheetData>
      <sheetData sheetId="905">
        <row r="214">
          <cell r="A214" t="str">
            <v>ADMINISTRATIVE &amp; MANAGEMENT EXPENSES</v>
          </cell>
        </row>
      </sheetData>
      <sheetData sheetId="906">
        <row r="214">
          <cell r="A214" t="str">
            <v>ADMINISTRATIVE &amp; MANAGEMENT EXPENSES</v>
          </cell>
        </row>
      </sheetData>
      <sheetData sheetId="907">
        <row r="214">
          <cell r="A214" t="str">
            <v>ADMINISTRATIVE &amp; MANAGEMENT EXPENSES</v>
          </cell>
        </row>
      </sheetData>
      <sheetData sheetId="908">
        <row r="214">
          <cell r="A214" t="str">
            <v>ADMINISTRATIVE &amp; MANAGEMENT EXPENSES</v>
          </cell>
        </row>
      </sheetData>
      <sheetData sheetId="909">
        <row r="214">
          <cell r="A214" t="str">
            <v>ADMINISTRATIVE &amp; MANAGEMENT EXPENSES</v>
          </cell>
        </row>
      </sheetData>
      <sheetData sheetId="910">
        <row r="214">
          <cell r="A214" t="str">
            <v>ADMINISTRATIVE &amp; MANAGEMENT EXPENSES</v>
          </cell>
        </row>
      </sheetData>
      <sheetData sheetId="911">
        <row r="214">
          <cell r="A214" t="str">
            <v>ADMINISTRATIVE &amp; MANAGEMENT EXPENSES</v>
          </cell>
        </row>
      </sheetData>
      <sheetData sheetId="912">
        <row r="214">
          <cell r="A214" t="str">
            <v>ADMINISTRATIVE &amp; MANAGEMENT EXPENSES</v>
          </cell>
        </row>
      </sheetData>
      <sheetData sheetId="913">
        <row r="214">
          <cell r="A214" t="str">
            <v>ADMINISTRATIVE &amp; MANAGEMENT EXPENSES</v>
          </cell>
        </row>
      </sheetData>
      <sheetData sheetId="914">
        <row r="214">
          <cell r="A214" t="str">
            <v>ADMINISTRATIVE &amp; MANAGEMENT EXPENSES</v>
          </cell>
        </row>
      </sheetData>
      <sheetData sheetId="915">
        <row r="214">
          <cell r="A214" t="str">
            <v>ADMINISTRATIVE &amp; MANAGEMENT EXPENSES</v>
          </cell>
        </row>
      </sheetData>
      <sheetData sheetId="916">
        <row r="214">
          <cell r="A214" t="str">
            <v>ADMINISTRATIVE &amp; MANAGEMENT EXPENSES</v>
          </cell>
        </row>
      </sheetData>
      <sheetData sheetId="917">
        <row r="214">
          <cell r="A214" t="str">
            <v>ADMINISTRATIVE &amp; MANAGEMENT EXPENSES</v>
          </cell>
        </row>
      </sheetData>
      <sheetData sheetId="918">
        <row r="214">
          <cell r="A214" t="str">
            <v>ADMINISTRATIVE &amp; MANAGEMENT EXPENSES</v>
          </cell>
        </row>
      </sheetData>
      <sheetData sheetId="919">
        <row r="214">
          <cell r="A214" t="str">
            <v>ADMINISTRATIVE &amp; MANAGEMENT EXPENSES</v>
          </cell>
        </row>
      </sheetData>
      <sheetData sheetId="920">
        <row r="214">
          <cell r="A214" t="str">
            <v>ADMINISTRATIVE &amp; MANAGEMENT EXPENSES</v>
          </cell>
        </row>
      </sheetData>
      <sheetData sheetId="921">
        <row r="214">
          <cell r="A214" t="str">
            <v>ADMINISTRATIVE &amp; MANAGEMENT EXPENSES</v>
          </cell>
        </row>
      </sheetData>
      <sheetData sheetId="922">
        <row r="214">
          <cell r="A214" t="str">
            <v>ADMINISTRATIVE &amp; MANAGEMENT EXPENSES</v>
          </cell>
        </row>
      </sheetData>
      <sheetData sheetId="923">
        <row r="214">
          <cell r="A214" t="str">
            <v>ADMINISTRATIVE &amp; MANAGEMENT EXPENSES</v>
          </cell>
        </row>
      </sheetData>
      <sheetData sheetId="924">
        <row r="214">
          <cell r="A214" t="str">
            <v>ADMINISTRATIVE &amp; MANAGEMENT EXPENSES</v>
          </cell>
        </row>
      </sheetData>
      <sheetData sheetId="925">
        <row r="214">
          <cell r="A214" t="str">
            <v>ADMINISTRATIVE &amp; MANAGEMENT EXPENSES</v>
          </cell>
        </row>
      </sheetData>
      <sheetData sheetId="926">
        <row r="214">
          <cell r="A214" t="str">
            <v>ADMINISTRATIVE &amp; MANAGEMENT EXPENSES</v>
          </cell>
        </row>
      </sheetData>
      <sheetData sheetId="927">
        <row r="214">
          <cell r="A214" t="str">
            <v>ADMINISTRATIVE &amp; MANAGEMENT EXPENSES</v>
          </cell>
        </row>
      </sheetData>
      <sheetData sheetId="928">
        <row r="214">
          <cell r="A214" t="str">
            <v>ADMINISTRATIVE &amp; MANAGEMENT EXPENSES</v>
          </cell>
        </row>
      </sheetData>
      <sheetData sheetId="929">
        <row r="214">
          <cell r="A214" t="str">
            <v>ADMINISTRATIVE &amp; MANAGEMENT EXPENSES</v>
          </cell>
        </row>
      </sheetData>
      <sheetData sheetId="930">
        <row r="214">
          <cell r="A214" t="str">
            <v>ADMINISTRATIVE &amp; MANAGEMENT EXPENSES</v>
          </cell>
        </row>
      </sheetData>
      <sheetData sheetId="931">
        <row r="214">
          <cell r="A214" t="str">
            <v>ADMINISTRATIVE &amp; MANAGEMENT EXPENSES</v>
          </cell>
        </row>
      </sheetData>
      <sheetData sheetId="932">
        <row r="214">
          <cell r="A214" t="str">
            <v>ADMINISTRATIVE &amp; MANAGEMENT EXPENSES</v>
          </cell>
        </row>
      </sheetData>
      <sheetData sheetId="933">
        <row r="214">
          <cell r="A214" t="str">
            <v>ADMINISTRATIVE &amp; MANAGEMENT EXPENSES</v>
          </cell>
        </row>
      </sheetData>
      <sheetData sheetId="934">
        <row r="214">
          <cell r="A214" t="str">
            <v>ADMINISTRATIVE &amp; MANAGEMENT EXPENSES</v>
          </cell>
        </row>
      </sheetData>
      <sheetData sheetId="935">
        <row r="214">
          <cell r="A214" t="str">
            <v>ADMINISTRATIVE &amp; MANAGEMENT EXPENSES</v>
          </cell>
        </row>
      </sheetData>
      <sheetData sheetId="936">
        <row r="214">
          <cell r="A214" t="str">
            <v>ADMINISTRATIVE &amp; MANAGEMENT EXPENSES</v>
          </cell>
        </row>
      </sheetData>
      <sheetData sheetId="937">
        <row r="214">
          <cell r="A214" t="str">
            <v>ADMINISTRATIVE &amp; MANAGEMENT EXPENSES</v>
          </cell>
        </row>
      </sheetData>
      <sheetData sheetId="938">
        <row r="214">
          <cell r="A214" t="str">
            <v>ADMINISTRATIVE &amp; MANAGEMENT EXPENSES</v>
          </cell>
        </row>
      </sheetData>
      <sheetData sheetId="939">
        <row r="214">
          <cell r="A214" t="str">
            <v>ADMINISTRATIVE &amp; MANAGEMENT EXPENSES</v>
          </cell>
        </row>
      </sheetData>
      <sheetData sheetId="940">
        <row r="214">
          <cell r="A214" t="str">
            <v>ADMINISTRATIVE &amp; MANAGEMENT EXPENSES</v>
          </cell>
        </row>
      </sheetData>
      <sheetData sheetId="941">
        <row r="214">
          <cell r="A214" t="str">
            <v>ADMINISTRATIVE &amp; MANAGEMENT EXPENSES</v>
          </cell>
        </row>
      </sheetData>
      <sheetData sheetId="942">
        <row r="214">
          <cell r="A214" t="str">
            <v>ADMINISTRATIVE &amp; MANAGEMENT EXPENSES</v>
          </cell>
        </row>
      </sheetData>
      <sheetData sheetId="943">
        <row r="214">
          <cell r="A214" t="str">
            <v>ADMINISTRATIVE &amp; MANAGEMENT EXPENSES</v>
          </cell>
        </row>
      </sheetData>
      <sheetData sheetId="944">
        <row r="214">
          <cell r="A214" t="str">
            <v>ADMINISTRATIVE &amp; MANAGEMENT EXPENSES</v>
          </cell>
        </row>
      </sheetData>
      <sheetData sheetId="945">
        <row r="214">
          <cell r="A214" t="str">
            <v>ADMINISTRATIVE &amp; MANAGEMENT EXPENSES</v>
          </cell>
        </row>
      </sheetData>
      <sheetData sheetId="946">
        <row r="214">
          <cell r="A214" t="str">
            <v>ADMINISTRATIVE &amp; MANAGEMENT EXPENSES</v>
          </cell>
        </row>
      </sheetData>
      <sheetData sheetId="947">
        <row r="214">
          <cell r="A214" t="str">
            <v>ADMINISTRATIVE &amp; MANAGEMENT EXPENSES</v>
          </cell>
        </row>
      </sheetData>
      <sheetData sheetId="948">
        <row r="214">
          <cell r="A214" t="str">
            <v>ADMINISTRATIVE &amp; MANAGEMENT EXPENSES</v>
          </cell>
        </row>
      </sheetData>
      <sheetData sheetId="949">
        <row r="214">
          <cell r="A214" t="str">
            <v>ADMINISTRATIVE &amp; MANAGEMENT EXPENSES</v>
          </cell>
        </row>
      </sheetData>
      <sheetData sheetId="950">
        <row r="214">
          <cell r="A214" t="str">
            <v>ADMINISTRATIVE &amp; MANAGEMENT EXPENSES</v>
          </cell>
        </row>
      </sheetData>
      <sheetData sheetId="951">
        <row r="214">
          <cell r="A214" t="str">
            <v>ADMINISTRATIVE &amp; MANAGEMENT EXPENSES</v>
          </cell>
        </row>
      </sheetData>
      <sheetData sheetId="952">
        <row r="214">
          <cell r="A214" t="str">
            <v>ADMINISTRATIVE &amp; MANAGEMENT EXPENSES</v>
          </cell>
        </row>
      </sheetData>
      <sheetData sheetId="953">
        <row r="214">
          <cell r="A214" t="str">
            <v>ADMINISTRATIVE &amp; MANAGEMENT EXPENSES</v>
          </cell>
        </row>
      </sheetData>
      <sheetData sheetId="954">
        <row r="214">
          <cell r="A214" t="str">
            <v>ADMINISTRATIVE &amp; MANAGEMENT EXPENSES</v>
          </cell>
        </row>
      </sheetData>
      <sheetData sheetId="955">
        <row r="214">
          <cell r="A214" t="str">
            <v>ADMINISTRATIVE &amp; MANAGEMENT EXPENSES</v>
          </cell>
        </row>
      </sheetData>
      <sheetData sheetId="956">
        <row r="214">
          <cell r="A214" t="str">
            <v>ADMINISTRATIVE &amp; MANAGEMENT EXPENSES</v>
          </cell>
        </row>
      </sheetData>
      <sheetData sheetId="957">
        <row r="214">
          <cell r="A214" t="str">
            <v>ADMINISTRATIVE &amp; MANAGEMENT EXPENSES</v>
          </cell>
        </row>
      </sheetData>
      <sheetData sheetId="958">
        <row r="214">
          <cell r="A214" t="str">
            <v>ADMINISTRATIVE &amp; MANAGEMENT EXPENSES</v>
          </cell>
        </row>
      </sheetData>
      <sheetData sheetId="959">
        <row r="214">
          <cell r="A214" t="str">
            <v>ADMINISTRATIVE &amp; MANAGEMENT EXPENSES</v>
          </cell>
        </row>
      </sheetData>
      <sheetData sheetId="960">
        <row r="214">
          <cell r="A214" t="str">
            <v>ADMINISTRATIVE &amp; MANAGEMENT EXPENSES</v>
          </cell>
        </row>
      </sheetData>
      <sheetData sheetId="961">
        <row r="214">
          <cell r="A214" t="str">
            <v>ADMINISTRATIVE &amp; MANAGEMENT EXPENSES</v>
          </cell>
        </row>
      </sheetData>
      <sheetData sheetId="962">
        <row r="214">
          <cell r="A214" t="str">
            <v>ADMINISTRATIVE &amp; MANAGEMENT EXPENSES</v>
          </cell>
        </row>
      </sheetData>
      <sheetData sheetId="963">
        <row r="214">
          <cell r="A214" t="str">
            <v>ADMINISTRATIVE &amp; MANAGEMENT EXPENSES</v>
          </cell>
        </row>
      </sheetData>
      <sheetData sheetId="964">
        <row r="214">
          <cell r="A214" t="str">
            <v>ADMINISTRATIVE &amp; MANAGEMENT EXPENSES</v>
          </cell>
        </row>
      </sheetData>
      <sheetData sheetId="965">
        <row r="214">
          <cell r="A214" t="str">
            <v>ADMINISTRATIVE &amp; MANAGEMENT EXPENSES</v>
          </cell>
        </row>
      </sheetData>
      <sheetData sheetId="966">
        <row r="214">
          <cell r="A214" t="str">
            <v>ADMINISTRATIVE &amp; MANAGEMENT EXPENSES</v>
          </cell>
        </row>
      </sheetData>
      <sheetData sheetId="967">
        <row r="214">
          <cell r="A214" t="str">
            <v>ADMINISTRATIVE &amp; MANAGEMENT EXPENSES</v>
          </cell>
        </row>
      </sheetData>
      <sheetData sheetId="968">
        <row r="214">
          <cell r="A214" t="str">
            <v>ADMINISTRATIVE &amp; MANAGEMENT EXPENSES</v>
          </cell>
        </row>
      </sheetData>
      <sheetData sheetId="969">
        <row r="214">
          <cell r="A214" t="str">
            <v>ADMINISTRATIVE &amp; MANAGEMENT EXPENSES</v>
          </cell>
        </row>
      </sheetData>
      <sheetData sheetId="970">
        <row r="214">
          <cell r="A214" t="str">
            <v>ADMINISTRATIVE &amp; MANAGEMENT EXPENSES</v>
          </cell>
        </row>
      </sheetData>
      <sheetData sheetId="971">
        <row r="214">
          <cell r="A214" t="str">
            <v>ADMINISTRATIVE &amp; MANAGEMENT EXPENSES</v>
          </cell>
        </row>
      </sheetData>
      <sheetData sheetId="972">
        <row r="214">
          <cell r="A214" t="str">
            <v>ADMINISTRATIVE &amp; MANAGEMENT EXPENSES</v>
          </cell>
        </row>
      </sheetData>
      <sheetData sheetId="973">
        <row r="214">
          <cell r="A214" t="str">
            <v>ADMINISTRATIVE &amp; MANAGEMENT EXPENSES</v>
          </cell>
        </row>
      </sheetData>
      <sheetData sheetId="974">
        <row r="214">
          <cell r="A214" t="str">
            <v>ADMINISTRATIVE &amp; MANAGEMENT EXPENSES</v>
          </cell>
        </row>
      </sheetData>
      <sheetData sheetId="975">
        <row r="214">
          <cell r="A214" t="str">
            <v>ADMINISTRATIVE &amp; MANAGEMENT EXPENSES</v>
          </cell>
        </row>
      </sheetData>
      <sheetData sheetId="976">
        <row r="214">
          <cell r="A214" t="str">
            <v>ADMINISTRATIVE &amp; MANAGEMENT EXPENSES</v>
          </cell>
        </row>
      </sheetData>
      <sheetData sheetId="977">
        <row r="214">
          <cell r="A214" t="str">
            <v>ADMINISTRATIVE &amp; MANAGEMENT EXPENSES</v>
          </cell>
        </row>
      </sheetData>
      <sheetData sheetId="978">
        <row r="214">
          <cell r="A214" t="str">
            <v>ADMINISTRATIVE &amp; MANAGEMENT EXPENSES</v>
          </cell>
        </row>
      </sheetData>
      <sheetData sheetId="979">
        <row r="214">
          <cell r="A214" t="str">
            <v>ADMINISTRATIVE &amp; MANAGEMENT EXPENSES</v>
          </cell>
        </row>
      </sheetData>
      <sheetData sheetId="980">
        <row r="214">
          <cell r="A214" t="str">
            <v>ADMINISTRATIVE &amp; MANAGEMENT EXPENSES</v>
          </cell>
        </row>
      </sheetData>
      <sheetData sheetId="981">
        <row r="214">
          <cell r="A214" t="str">
            <v>ADMINISTRATIVE &amp; MANAGEMENT EXPENSES</v>
          </cell>
        </row>
      </sheetData>
      <sheetData sheetId="982">
        <row r="214">
          <cell r="A214" t="str">
            <v>ADMINISTRATIVE &amp; MANAGEMENT EXPENSES</v>
          </cell>
        </row>
      </sheetData>
      <sheetData sheetId="983">
        <row r="214">
          <cell r="A214" t="str">
            <v>ADMINISTRATIVE &amp; MANAGEMENT EXPENSES</v>
          </cell>
        </row>
      </sheetData>
      <sheetData sheetId="984">
        <row r="214">
          <cell r="A214" t="str">
            <v>ADMINISTRATIVE &amp; MANAGEMENT EXPENSES</v>
          </cell>
        </row>
      </sheetData>
      <sheetData sheetId="985">
        <row r="214">
          <cell r="A214" t="str">
            <v>ADMINISTRATIVE &amp; MANAGEMENT EXPENSES</v>
          </cell>
        </row>
      </sheetData>
      <sheetData sheetId="986">
        <row r="214">
          <cell r="A214" t="str">
            <v>ADMINISTRATIVE &amp; MANAGEMENT EXPENSES</v>
          </cell>
        </row>
      </sheetData>
      <sheetData sheetId="987">
        <row r="214">
          <cell r="A214" t="str">
            <v>ADMINISTRATIVE &amp; MANAGEMENT EXPENSES</v>
          </cell>
        </row>
      </sheetData>
      <sheetData sheetId="988">
        <row r="214">
          <cell r="A214" t="str">
            <v>ADMINISTRATIVE &amp; MANAGEMENT EXPENSES</v>
          </cell>
        </row>
      </sheetData>
      <sheetData sheetId="989">
        <row r="214">
          <cell r="A214" t="str">
            <v>ADMINISTRATIVE &amp; MANAGEMENT EXPENSES</v>
          </cell>
        </row>
      </sheetData>
      <sheetData sheetId="990">
        <row r="214">
          <cell r="A214" t="str">
            <v>ADMINISTRATIVE &amp; MANAGEMENT EXPENSES</v>
          </cell>
        </row>
      </sheetData>
      <sheetData sheetId="991">
        <row r="214">
          <cell r="A214" t="str">
            <v>ADMINISTRATIVE &amp; MANAGEMENT EXPENSES</v>
          </cell>
        </row>
      </sheetData>
      <sheetData sheetId="992">
        <row r="214">
          <cell r="A214" t="str">
            <v>ADMINISTRATIVE &amp; MANAGEMENT EXPENSES</v>
          </cell>
        </row>
      </sheetData>
      <sheetData sheetId="993">
        <row r="214">
          <cell r="A214" t="str">
            <v>ADMINISTRATIVE &amp; MANAGEMENT EXPENSES</v>
          </cell>
        </row>
      </sheetData>
      <sheetData sheetId="994">
        <row r="214">
          <cell r="A214" t="str">
            <v>ADMINISTRATIVE &amp; MANAGEMENT EXPENSES</v>
          </cell>
        </row>
      </sheetData>
      <sheetData sheetId="995">
        <row r="214">
          <cell r="A214" t="str">
            <v>ADMINISTRATIVE &amp; MANAGEMENT EXPENSES</v>
          </cell>
        </row>
      </sheetData>
      <sheetData sheetId="996">
        <row r="214">
          <cell r="A214" t="str">
            <v>ADMINISTRATIVE &amp; MANAGEMENT EXPENSES</v>
          </cell>
        </row>
      </sheetData>
      <sheetData sheetId="997">
        <row r="214">
          <cell r="A214" t="str">
            <v>ADMINISTRATIVE &amp; MANAGEMENT EXPENSES</v>
          </cell>
        </row>
      </sheetData>
      <sheetData sheetId="998">
        <row r="214">
          <cell r="A214" t="str">
            <v>ADMINISTRATIVE &amp; MANAGEMENT EXPENSES</v>
          </cell>
        </row>
      </sheetData>
      <sheetData sheetId="999">
        <row r="214">
          <cell r="A214" t="str">
            <v>ADMINISTRATIVE &amp; MANAGEMENT EXPENSES</v>
          </cell>
        </row>
      </sheetData>
      <sheetData sheetId="1000">
        <row r="214">
          <cell r="A214" t="str">
            <v>ADMINISTRATIVE &amp; MANAGEMENT EXPENSES</v>
          </cell>
        </row>
      </sheetData>
      <sheetData sheetId="1001">
        <row r="214">
          <cell r="A214" t="str">
            <v>ADMINISTRATIVE &amp; MANAGEMENT EXPENSES</v>
          </cell>
        </row>
      </sheetData>
      <sheetData sheetId="1002">
        <row r="214">
          <cell r="A214" t="str">
            <v>ADMINISTRATIVE &amp; MANAGEMENT EXPENSES</v>
          </cell>
        </row>
      </sheetData>
      <sheetData sheetId="1003">
        <row r="214">
          <cell r="A214" t="str">
            <v>ADMINISTRATIVE &amp; MANAGEMENT EXPENSES</v>
          </cell>
        </row>
      </sheetData>
      <sheetData sheetId="1004">
        <row r="214">
          <cell r="A214" t="str">
            <v>ADMINISTRATIVE &amp; MANAGEMENT EXPENSES</v>
          </cell>
        </row>
      </sheetData>
      <sheetData sheetId="1005">
        <row r="214">
          <cell r="A214" t="str">
            <v>ADMINISTRATIVE &amp; MANAGEMENT EXPENSES</v>
          </cell>
        </row>
      </sheetData>
      <sheetData sheetId="1006">
        <row r="214">
          <cell r="A214" t="str">
            <v>ADMINISTRATIVE &amp; MANAGEMENT EXPENSES</v>
          </cell>
        </row>
      </sheetData>
      <sheetData sheetId="1007">
        <row r="214">
          <cell r="A214" t="str">
            <v>ADMINISTRATIVE &amp; MANAGEMENT EXPENSES</v>
          </cell>
        </row>
      </sheetData>
      <sheetData sheetId="1008">
        <row r="214">
          <cell r="A214" t="str">
            <v>ADMINISTRATIVE &amp; MANAGEMENT EXPENSES</v>
          </cell>
        </row>
      </sheetData>
      <sheetData sheetId="1009">
        <row r="214">
          <cell r="A214" t="str">
            <v>ADMINISTRATIVE &amp; MANAGEMENT EXPENSES</v>
          </cell>
        </row>
      </sheetData>
      <sheetData sheetId="1010">
        <row r="214">
          <cell r="A214" t="str">
            <v>ADMINISTRATIVE &amp; MANAGEMENT EXPENSES</v>
          </cell>
        </row>
      </sheetData>
      <sheetData sheetId="1011">
        <row r="214">
          <cell r="A214" t="str">
            <v>ADMINISTRATIVE &amp; MANAGEMENT EXPENSES</v>
          </cell>
        </row>
      </sheetData>
      <sheetData sheetId="1012">
        <row r="214">
          <cell r="A214" t="str">
            <v>ADMINISTRATIVE &amp; MANAGEMENT EXPENSES</v>
          </cell>
        </row>
      </sheetData>
      <sheetData sheetId="1013">
        <row r="214">
          <cell r="A214" t="str">
            <v>ADMINISTRATIVE &amp; MANAGEMENT EXPENSES</v>
          </cell>
        </row>
      </sheetData>
      <sheetData sheetId="1014">
        <row r="214">
          <cell r="A214" t="str">
            <v>ADMINISTRATIVE &amp; MANAGEMENT EXPENSES</v>
          </cell>
        </row>
      </sheetData>
      <sheetData sheetId="1015">
        <row r="214">
          <cell r="A214" t="str">
            <v>ADMINISTRATIVE &amp; MANAGEMENT EXPENSES</v>
          </cell>
        </row>
      </sheetData>
      <sheetData sheetId="1016">
        <row r="214">
          <cell r="A214" t="str">
            <v>ADMINISTRATIVE &amp; MANAGEMENT EXPENSES</v>
          </cell>
        </row>
      </sheetData>
      <sheetData sheetId="1017">
        <row r="214">
          <cell r="A214" t="str">
            <v>ADMINISTRATIVE &amp; MANAGEMENT EXPENSES</v>
          </cell>
        </row>
      </sheetData>
      <sheetData sheetId="1018">
        <row r="214">
          <cell r="A214" t="str">
            <v>ADMINISTRATIVE &amp; MANAGEMENT EXPENSES</v>
          </cell>
        </row>
      </sheetData>
      <sheetData sheetId="1019">
        <row r="214">
          <cell r="A214" t="str">
            <v>ADMINISTRATIVE &amp; MANAGEMENT EXPENSES</v>
          </cell>
        </row>
      </sheetData>
      <sheetData sheetId="1020">
        <row r="214">
          <cell r="A214" t="str">
            <v>ADMINISTRATIVE &amp; MANAGEMENT EXPENSES</v>
          </cell>
        </row>
      </sheetData>
      <sheetData sheetId="1021">
        <row r="214">
          <cell r="A214" t="str">
            <v>ADMINISTRATIVE &amp; MANAGEMENT EXPENSES</v>
          </cell>
        </row>
      </sheetData>
      <sheetData sheetId="1022">
        <row r="214">
          <cell r="A214" t="str">
            <v>ADMINISTRATIVE &amp; MANAGEMENT EXPENSES</v>
          </cell>
        </row>
      </sheetData>
      <sheetData sheetId="1023">
        <row r="214">
          <cell r="A214" t="str">
            <v>ADMINISTRATIVE &amp; MANAGEMENT EXPENSES</v>
          </cell>
        </row>
      </sheetData>
      <sheetData sheetId="1024">
        <row r="214">
          <cell r="A214" t="str">
            <v>ADMINISTRATIVE &amp; MANAGEMENT EXPENSES</v>
          </cell>
        </row>
      </sheetData>
      <sheetData sheetId="1025">
        <row r="214">
          <cell r="A214" t="str">
            <v>ADMINISTRATIVE &amp; MANAGEMENT EXPENSES</v>
          </cell>
        </row>
      </sheetData>
      <sheetData sheetId="1026">
        <row r="214">
          <cell r="A214" t="str">
            <v>ADMINISTRATIVE &amp; MANAGEMENT EXPENSES</v>
          </cell>
        </row>
      </sheetData>
      <sheetData sheetId="1027">
        <row r="214">
          <cell r="A214" t="str">
            <v>ADMINISTRATIVE &amp; MANAGEMENT EXPENSES</v>
          </cell>
        </row>
      </sheetData>
      <sheetData sheetId="1028">
        <row r="214">
          <cell r="A214" t="str">
            <v>ADMINISTRATIVE &amp; MANAGEMENT EXPENSES</v>
          </cell>
        </row>
      </sheetData>
      <sheetData sheetId="1029">
        <row r="214">
          <cell r="A214" t="str">
            <v>ADMINISTRATIVE &amp; MANAGEMENT EXPENSES</v>
          </cell>
        </row>
      </sheetData>
      <sheetData sheetId="1030">
        <row r="214">
          <cell r="A214" t="str">
            <v>ADMINISTRATIVE &amp; MANAGEMENT EXPENSES</v>
          </cell>
        </row>
      </sheetData>
      <sheetData sheetId="1031">
        <row r="214">
          <cell r="A214" t="str">
            <v>ADMINISTRATIVE &amp; MANAGEMENT EXPENSES</v>
          </cell>
        </row>
      </sheetData>
      <sheetData sheetId="1032">
        <row r="214">
          <cell r="A214" t="str">
            <v>ADMINISTRATIVE &amp; MANAGEMENT EXPENSES</v>
          </cell>
        </row>
      </sheetData>
      <sheetData sheetId="1033">
        <row r="214">
          <cell r="A214" t="str">
            <v>ADMINISTRATIVE &amp; MANAGEMENT EXPENSES</v>
          </cell>
        </row>
      </sheetData>
      <sheetData sheetId="1034">
        <row r="214">
          <cell r="A214" t="str">
            <v>ADMINISTRATIVE &amp; MANAGEMENT EXPENSES</v>
          </cell>
        </row>
      </sheetData>
      <sheetData sheetId="1035">
        <row r="214">
          <cell r="A214" t="str">
            <v>ADMINISTRATIVE &amp; MANAGEMENT EXPENSES</v>
          </cell>
        </row>
      </sheetData>
      <sheetData sheetId="1036">
        <row r="214">
          <cell r="A214" t="str">
            <v>ADMINISTRATIVE &amp; MANAGEMENT EXPENSES</v>
          </cell>
        </row>
      </sheetData>
      <sheetData sheetId="1037">
        <row r="214">
          <cell r="A214" t="str">
            <v>ADMINISTRATIVE &amp; MANAGEMENT EXPENSES</v>
          </cell>
        </row>
      </sheetData>
      <sheetData sheetId="1038">
        <row r="214">
          <cell r="A214" t="str">
            <v>ADMINISTRATIVE &amp; MANAGEMENT EXPENSES</v>
          </cell>
        </row>
      </sheetData>
      <sheetData sheetId="1039">
        <row r="214">
          <cell r="A214" t="str">
            <v>ADMINISTRATIVE &amp; MANAGEMENT EXPENSES</v>
          </cell>
        </row>
      </sheetData>
      <sheetData sheetId="1040">
        <row r="214">
          <cell r="A214" t="str">
            <v>ADMINISTRATIVE &amp; MANAGEMENT EXPENSES</v>
          </cell>
        </row>
      </sheetData>
      <sheetData sheetId="1041">
        <row r="214">
          <cell r="A214" t="str">
            <v>ADMINISTRATIVE &amp; MANAGEMENT EXPENSES</v>
          </cell>
        </row>
      </sheetData>
      <sheetData sheetId="1042">
        <row r="214">
          <cell r="A214" t="str">
            <v>ADMINISTRATIVE &amp; MANAGEMENT EXPENSES</v>
          </cell>
        </row>
      </sheetData>
      <sheetData sheetId="1043">
        <row r="214">
          <cell r="A214" t="str">
            <v>ADMINISTRATIVE &amp; MANAGEMENT EXPENSES</v>
          </cell>
        </row>
      </sheetData>
      <sheetData sheetId="1044">
        <row r="214">
          <cell r="A214" t="str">
            <v>ADMINISTRATIVE &amp; MANAGEMENT EXPENSES</v>
          </cell>
        </row>
      </sheetData>
      <sheetData sheetId="1045">
        <row r="214">
          <cell r="A214" t="str">
            <v>ADMINISTRATIVE &amp; MANAGEMENT EXPENSES</v>
          </cell>
        </row>
      </sheetData>
      <sheetData sheetId="1046">
        <row r="214">
          <cell r="A214" t="str">
            <v>ADMINISTRATIVE &amp; MANAGEMENT EXPENSES</v>
          </cell>
        </row>
      </sheetData>
      <sheetData sheetId="1047">
        <row r="214">
          <cell r="A214" t="str">
            <v>ADMINISTRATIVE &amp; MANAGEMENT EXPENSES</v>
          </cell>
        </row>
      </sheetData>
      <sheetData sheetId="1048">
        <row r="214">
          <cell r="A214" t="str">
            <v>ADMINISTRATIVE &amp; MANAGEMENT EXPENSES</v>
          </cell>
        </row>
      </sheetData>
      <sheetData sheetId="1049">
        <row r="214">
          <cell r="A214" t="str">
            <v>ADMINISTRATIVE &amp; MANAGEMENT EXPENSES</v>
          </cell>
        </row>
      </sheetData>
      <sheetData sheetId="1050">
        <row r="214">
          <cell r="A214" t="str">
            <v>ADMINISTRATIVE &amp; MANAGEMENT EXPENSES</v>
          </cell>
        </row>
      </sheetData>
      <sheetData sheetId="1051">
        <row r="214">
          <cell r="A214" t="str">
            <v>ADMINISTRATIVE &amp; MANAGEMENT EXPENSES</v>
          </cell>
        </row>
      </sheetData>
      <sheetData sheetId="1052">
        <row r="214">
          <cell r="A214" t="str">
            <v>ADMINISTRATIVE &amp; MANAGEMENT EXPENSES</v>
          </cell>
        </row>
      </sheetData>
      <sheetData sheetId="1053">
        <row r="214">
          <cell r="A214" t="str">
            <v>ADMINISTRATIVE &amp; MANAGEMENT EXPENSES</v>
          </cell>
        </row>
      </sheetData>
      <sheetData sheetId="1054">
        <row r="214">
          <cell r="A214" t="str">
            <v>ADMINISTRATIVE &amp; MANAGEMENT EXPENSES</v>
          </cell>
        </row>
      </sheetData>
      <sheetData sheetId="1055">
        <row r="214">
          <cell r="A214" t="str">
            <v>ADMINISTRATIVE &amp; MANAGEMENT EXPENSES</v>
          </cell>
        </row>
      </sheetData>
      <sheetData sheetId="1056">
        <row r="214">
          <cell r="A214" t="str">
            <v>ADMINISTRATIVE &amp; MANAGEMENT EXPENSES</v>
          </cell>
        </row>
      </sheetData>
      <sheetData sheetId="1057">
        <row r="214">
          <cell r="A214" t="str">
            <v>ADMINISTRATIVE &amp; MANAGEMENT EXPENSES</v>
          </cell>
        </row>
      </sheetData>
      <sheetData sheetId="1058">
        <row r="214">
          <cell r="A214" t="str">
            <v>ADMINISTRATIVE &amp; MANAGEMENT EXPENSES</v>
          </cell>
        </row>
      </sheetData>
      <sheetData sheetId="1059">
        <row r="214">
          <cell r="A214" t="str">
            <v>ADMINISTRATIVE &amp; MANAGEMENT EXPENSES</v>
          </cell>
        </row>
      </sheetData>
      <sheetData sheetId="1060">
        <row r="214">
          <cell r="A214" t="str">
            <v>ADMINISTRATIVE &amp; MANAGEMENT EXPENSES</v>
          </cell>
        </row>
      </sheetData>
      <sheetData sheetId="1061">
        <row r="214">
          <cell r="A214" t="str">
            <v>ADMINISTRATIVE &amp; MANAGEMENT EXPENSES</v>
          </cell>
        </row>
      </sheetData>
      <sheetData sheetId="1062">
        <row r="214">
          <cell r="A214" t="str">
            <v>ADMINISTRATIVE &amp; MANAGEMENT EXPENSES</v>
          </cell>
        </row>
      </sheetData>
      <sheetData sheetId="1063">
        <row r="214">
          <cell r="A214" t="str">
            <v>ADMINISTRATIVE &amp; MANAGEMENT EXPENSES</v>
          </cell>
        </row>
      </sheetData>
      <sheetData sheetId="1064">
        <row r="214">
          <cell r="A214" t="str">
            <v>ADMINISTRATIVE &amp; MANAGEMENT EXPENSES</v>
          </cell>
        </row>
      </sheetData>
      <sheetData sheetId="1065">
        <row r="214">
          <cell r="A214" t="str">
            <v>ADMINISTRATIVE &amp; MANAGEMENT EXPENSES</v>
          </cell>
        </row>
      </sheetData>
      <sheetData sheetId="1066">
        <row r="214">
          <cell r="A214" t="str">
            <v>ADMINISTRATIVE &amp; MANAGEMENT EXPENSES</v>
          </cell>
        </row>
      </sheetData>
      <sheetData sheetId="1067">
        <row r="214">
          <cell r="A214" t="str">
            <v>ADMINISTRATIVE &amp; MANAGEMENT EXPENSES</v>
          </cell>
        </row>
      </sheetData>
      <sheetData sheetId="1068">
        <row r="214">
          <cell r="A214" t="str">
            <v>ADMINISTRATIVE &amp; MANAGEMENT EXPENSES</v>
          </cell>
        </row>
      </sheetData>
      <sheetData sheetId="1069">
        <row r="214">
          <cell r="A214" t="str">
            <v>ADMINISTRATIVE &amp; MANAGEMENT EXPENSES</v>
          </cell>
        </row>
      </sheetData>
      <sheetData sheetId="1070">
        <row r="214">
          <cell r="A214" t="str">
            <v>ADMINISTRATIVE &amp; MANAGEMENT EXPENSES</v>
          </cell>
        </row>
      </sheetData>
      <sheetData sheetId="1071">
        <row r="214">
          <cell r="A214" t="str">
            <v>ADMINISTRATIVE &amp; MANAGEMENT EXPENSES</v>
          </cell>
        </row>
      </sheetData>
      <sheetData sheetId="1072">
        <row r="214">
          <cell r="A214" t="str">
            <v>ADMINISTRATIVE &amp; MANAGEMENT EXPENSES</v>
          </cell>
        </row>
      </sheetData>
      <sheetData sheetId="1073">
        <row r="214">
          <cell r="A214" t="str">
            <v>ADMINISTRATIVE &amp; MANAGEMENT EXPENSES</v>
          </cell>
        </row>
      </sheetData>
      <sheetData sheetId="1074">
        <row r="214">
          <cell r="A214" t="str">
            <v>ADMINISTRATIVE &amp; MANAGEMENT EXPENSES</v>
          </cell>
        </row>
      </sheetData>
      <sheetData sheetId="1075">
        <row r="214">
          <cell r="A214" t="str">
            <v>ADMINISTRATIVE &amp; MANAGEMENT EXPENSES</v>
          </cell>
        </row>
      </sheetData>
      <sheetData sheetId="1076">
        <row r="214">
          <cell r="A214" t="str">
            <v>ADMINISTRATIVE &amp; MANAGEMENT EXPENSES</v>
          </cell>
        </row>
      </sheetData>
      <sheetData sheetId="1077">
        <row r="214">
          <cell r="A214" t="str">
            <v>ADMINISTRATIVE &amp; MANAGEMENT EXPENSES</v>
          </cell>
        </row>
      </sheetData>
      <sheetData sheetId="1078">
        <row r="214">
          <cell r="A214" t="str">
            <v>ADMINISTRATIVE &amp; MANAGEMENT EXPENSES</v>
          </cell>
        </row>
      </sheetData>
      <sheetData sheetId="1079">
        <row r="214">
          <cell r="A214" t="str">
            <v>ADMINISTRATIVE &amp; MANAGEMENT EXPENSES</v>
          </cell>
        </row>
      </sheetData>
      <sheetData sheetId="1080">
        <row r="214">
          <cell r="A214" t="str">
            <v>ADMINISTRATIVE &amp; MANAGEMENT EXPENSES</v>
          </cell>
        </row>
      </sheetData>
      <sheetData sheetId="1081">
        <row r="214">
          <cell r="A214" t="str">
            <v>ADMINISTRATIVE &amp; MANAGEMENT EXPENSES</v>
          </cell>
        </row>
      </sheetData>
      <sheetData sheetId="1082">
        <row r="214">
          <cell r="A214" t="str">
            <v>ADMINISTRATIVE &amp; MANAGEMENT EXPENSES</v>
          </cell>
        </row>
      </sheetData>
      <sheetData sheetId="1083">
        <row r="214">
          <cell r="A214" t="str">
            <v>ADMINISTRATIVE &amp; MANAGEMENT EXPENSES</v>
          </cell>
        </row>
      </sheetData>
      <sheetData sheetId="1084">
        <row r="214">
          <cell r="A214" t="str">
            <v>ADMINISTRATIVE &amp; MANAGEMENT EXPENSES</v>
          </cell>
        </row>
      </sheetData>
      <sheetData sheetId="1085">
        <row r="214">
          <cell r="A214" t="str">
            <v>ADMINISTRATIVE &amp; MANAGEMENT EXPENSES</v>
          </cell>
        </row>
      </sheetData>
      <sheetData sheetId="1086">
        <row r="214">
          <cell r="A214" t="str">
            <v>ADMINISTRATIVE &amp; MANAGEMENT EXPENSES</v>
          </cell>
        </row>
      </sheetData>
      <sheetData sheetId="1087">
        <row r="214">
          <cell r="A214" t="str">
            <v>ADMINISTRATIVE &amp; MANAGEMENT EXPENSES</v>
          </cell>
        </row>
      </sheetData>
      <sheetData sheetId="1088">
        <row r="214">
          <cell r="A214" t="str">
            <v>ADMINISTRATIVE &amp; MANAGEMENT EXPENSES</v>
          </cell>
        </row>
      </sheetData>
      <sheetData sheetId="1089">
        <row r="214">
          <cell r="A214" t="str">
            <v>ADMINISTRATIVE &amp; MANAGEMENT EXPENSES</v>
          </cell>
        </row>
      </sheetData>
      <sheetData sheetId="1090">
        <row r="214">
          <cell r="A214" t="str">
            <v>ADMINISTRATIVE &amp; MANAGEMENT EXPENSES</v>
          </cell>
        </row>
      </sheetData>
      <sheetData sheetId="1091">
        <row r="214">
          <cell r="A214" t="str">
            <v>ADMINISTRATIVE &amp; MANAGEMENT EXPENSES</v>
          </cell>
        </row>
      </sheetData>
      <sheetData sheetId="1092">
        <row r="214">
          <cell r="A214" t="str">
            <v>ADMINISTRATIVE &amp; MANAGEMENT EXPENSES</v>
          </cell>
        </row>
      </sheetData>
      <sheetData sheetId="1093">
        <row r="214">
          <cell r="A214" t="str">
            <v>ADMINISTRATIVE &amp; MANAGEMENT EXPENSES</v>
          </cell>
        </row>
      </sheetData>
      <sheetData sheetId="1094">
        <row r="214">
          <cell r="A214" t="str">
            <v>ADMINISTRATIVE &amp; MANAGEMENT EXPENSES</v>
          </cell>
        </row>
      </sheetData>
      <sheetData sheetId="1095">
        <row r="214">
          <cell r="A214" t="str">
            <v>ADMINISTRATIVE &amp; MANAGEMENT EXPENSES</v>
          </cell>
        </row>
      </sheetData>
      <sheetData sheetId="1096">
        <row r="214">
          <cell r="A214" t="str">
            <v>ADMINISTRATIVE &amp; MANAGEMENT EXPENSES</v>
          </cell>
        </row>
      </sheetData>
      <sheetData sheetId="1097">
        <row r="214">
          <cell r="A214" t="str">
            <v>ADMINISTRATIVE &amp; MANAGEMENT EXPENSES</v>
          </cell>
        </row>
      </sheetData>
      <sheetData sheetId="1098">
        <row r="214">
          <cell r="A214" t="str">
            <v>ADMINISTRATIVE &amp; MANAGEMENT EXPENSES</v>
          </cell>
        </row>
      </sheetData>
      <sheetData sheetId="1099">
        <row r="214">
          <cell r="A214" t="str">
            <v>ADMINISTRATIVE &amp; MANAGEMENT EXPENSES</v>
          </cell>
        </row>
      </sheetData>
      <sheetData sheetId="1100">
        <row r="214">
          <cell r="A214" t="str">
            <v>ADMINISTRATIVE &amp; MANAGEMENT EXPENSES</v>
          </cell>
        </row>
      </sheetData>
      <sheetData sheetId="1101">
        <row r="214">
          <cell r="A214" t="str">
            <v>ADMINISTRATIVE &amp; MANAGEMENT EXPENSES</v>
          </cell>
        </row>
      </sheetData>
      <sheetData sheetId="1102">
        <row r="214">
          <cell r="A214" t="str">
            <v>ADMINISTRATIVE &amp; MANAGEMENT EXPENSES</v>
          </cell>
        </row>
      </sheetData>
      <sheetData sheetId="1103">
        <row r="214">
          <cell r="A214" t="str">
            <v>ADMINISTRATIVE &amp; MANAGEMENT EXPENSES</v>
          </cell>
        </row>
      </sheetData>
      <sheetData sheetId="1104">
        <row r="214">
          <cell r="A214" t="str">
            <v>ADMINISTRATIVE &amp; MANAGEMENT EXPENSES</v>
          </cell>
        </row>
      </sheetData>
      <sheetData sheetId="1105">
        <row r="214">
          <cell r="A214" t="str">
            <v>ADMINISTRATIVE &amp; MANAGEMENT EXPENSES</v>
          </cell>
        </row>
      </sheetData>
      <sheetData sheetId="1106">
        <row r="214">
          <cell r="A214" t="str">
            <v>ADMINISTRATIVE &amp; MANAGEMENT EXPENSES</v>
          </cell>
        </row>
      </sheetData>
      <sheetData sheetId="1107">
        <row r="214">
          <cell r="A214" t="str">
            <v>ADMINISTRATIVE &amp; MANAGEMENT EXPENSES</v>
          </cell>
        </row>
      </sheetData>
      <sheetData sheetId="1108">
        <row r="214">
          <cell r="A214" t="str">
            <v>ADMINISTRATIVE &amp; MANAGEMENT EXPENSES</v>
          </cell>
        </row>
      </sheetData>
      <sheetData sheetId="1109">
        <row r="214">
          <cell r="A214" t="str">
            <v>ADMINISTRATIVE &amp; MANAGEMENT EXPENSES</v>
          </cell>
        </row>
      </sheetData>
      <sheetData sheetId="1110">
        <row r="214">
          <cell r="A214" t="str">
            <v>ADMINISTRATIVE &amp; MANAGEMENT EXPENSES</v>
          </cell>
        </row>
      </sheetData>
      <sheetData sheetId="1111">
        <row r="214">
          <cell r="A214" t="str">
            <v>ADMINISTRATIVE &amp; MANAGEMENT EXPENSES</v>
          </cell>
        </row>
      </sheetData>
      <sheetData sheetId="1112">
        <row r="214">
          <cell r="A214" t="str">
            <v>ADMINISTRATIVE &amp; MANAGEMENT EXPENSES</v>
          </cell>
        </row>
      </sheetData>
      <sheetData sheetId="1113">
        <row r="214">
          <cell r="A214" t="str">
            <v>ADMINISTRATIVE &amp; MANAGEMENT EXPENSES</v>
          </cell>
        </row>
      </sheetData>
      <sheetData sheetId="1114">
        <row r="214">
          <cell r="A214" t="str">
            <v>ADMINISTRATIVE &amp; MANAGEMENT EXPENSES</v>
          </cell>
        </row>
      </sheetData>
      <sheetData sheetId="1115">
        <row r="214">
          <cell r="A214" t="str">
            <v>ADMINISTRATIVE &amp; MANAGEMENT EXPENSES</v>
          </cell>
        </row>
      </sheetData>
      <sheetData sheetId="1116">
        <row r="214">
          <cell r="A214" t="str">
            <v>ADMINISTRATIVE &amp; MANAGEMENT EXPENSES</v>
          </cell>
        </row>
      </sheetData>
      <sheetData sheetId="1117">
        <row r="214">
          <cell r="A214" t="str">
            <v>ADMINISTRATIVE &amp; MANAGEMENT EXPENSES</v>
          </cell>
        </row>
      </sheetData>
      <sheetData sheetId="1118">
        <row r="214">
          <cell r="A214" t="str">
            <v>ADMINISTRATIVE &amp; MANAGEMENT EXPENSES</v>
          </cell>
        </row>
      </sheetData>
      <sheetData sheetId="1119">
        <row r="214">
          <cell r="A214" t="str">
            <v>ADMINISTRATIVE &amp; MANAGEMENT EXPENSES</v>
          </cell>
        </row>
      </sheetData>
      <sheetData sheetId="1120">
        <row r="214">
          <cell r="A214" t="str">
            <v>ADMINISTRATIVE &amp; MANAGEMENT EXPENSES</v>
          </cell>
        </row>
      </sheetData>
      <sheetData sheetId="1121">
        <row r="214">
          <cell r="A214" t="str">
            <v>ADMINISTRATIVE &amp; MANAGEMENT EXPENSES</v>
          </cell>
        </row>
      </sheetData>
      <sheetData sheetId="1122">
        <row r="214">
          <cell r="A214" t="str">
            <v>ADMINISTRATIVE &amp; MANAGEMENT EXPENSES</v>
          </cell>
        </row>
      </sheetData>
      <sheetData sheetId="1123">
        <row r="214">
          <cell r="A214" t="str">
            <v>ADMINISTRATIVE &amp; MANAGEMENT EXPENSES</v>
          </cell>
        </row>
      </sheetData>
      <sheetData sheetId="1124">
        <row r="214">
          <cell r="A214" t="str">
            <v>ADMINISTRATIVE &amp; MANAGEMENT EXPENSES</v>
          </cell>
        </row>
      </sheetData>
      <sheetData sheetId="1125">
        <row r="214">
          <cell r="A214" t="str">
            <v>ADMINISTRATIVE &amp; MANAGEMENT EXPENSES</v>
          </cell>
        </row>
      </sheetData>
      <sheetData sheetId="1126">
        <row r="214">
          <cell r="A214" t="str">
            <v>ADMINISTRATIVE &amp; MANAGEMENT EXPENSES</v>
          </cell>
        </row>
      </sheetData>
      <sheetData sheetId="1127">
        <row r="214">
          <cell r="A214" t="str">
            <v>ADMINISTRATIVE &amp; MANAGEMENT EXPENSES</v>
          </cell>
        </row>
      </sheetData>
      <sheetData sheetId="1128">
        <row r="214">
          <cell r="A214" t="str">
            <v>ADMINISTRATIVE &amp; MANAGEMENT EXPENSES</v>
          </cell>
        </row>
      </sheetData>
      <sheetData sheetId="1129">
        <row r="214">
          <cell r="A214" t="str">
            <v>ADMINISTRATIVE &amp; MANAGEMENT EXPENSES</v>
          </cell>
        </row>
      </sheetData>
      <sheetData sheetId="1130">
        <row r="214">
          <cell r="A214" t="str">
            <v>ADMINISTRATIVE &amp; MANAGEMENT EXPENSES</v>
          </cell>
        </row>
      </sheetData>
      <sheetData sheetId="1131">
        <row r="214">
          <cell r="A214" t="str">
            <v>ADMINISTRATIVE &amp; MANAGEMENT EXPENSES</v>
          </cell>
        </row>
      </sheetData>
      <sheetData sheetId="1132">
        <row r="214">
          <cell r="A214" t="str">
            <v>ADMINISTRATIVE &amp; MANAGEMENT EXPENSES</v>
          </cell>
        </row>
      </sheetData>
      <sheetData sheetId="1133">
        <row r="214">
          <cell r="A214" t="str">
            <v>ADMINISTRATIVE &amp; MANAGEMENT EXPENSES</v>
          </cell>
        </row>
      </sheetData>
      <sheetData sheetId="1134">
        <row r="214">
          <cell r="A214" t="str">
            <v>ADMINISTRATIVE &amp; MANAGEMENT EXPENSES</v>
          </cell>
        </row>
      </sheetData>
      <sheetData sheetId="1135">
        <row r="214">
          <cell r="A214" t="str">
            <v>ADMINISTRATIVE &amp; MANAGEMENT EXPENSES</v>
          </cell>
        </row>
      </sheetData>
      <sheetData sheetId="1136">
        <row r="214">
          <cell r="A214" t="str">
            <v>ADMINISTRATIVE &amp; MANAGEMENT EXPENSES</v>
          </cell>
        </row>
      </sheetData>
      <sheetData sheetId="1137">
        <row r="214">
          <cell r="A214" t="str">
            <v>ADMINISTRATIVE &amp; MANAGEMENT EXPENSES</v>
          </cell>
        </row>
      </sheetData>
      <sheetData sheetId="1138">
        <row r="214">
          <cell r="A214" t="str">
            <v>ADMINISTRATIVE &amp; MANAGEMENT EXPENSES</v>
          </cell>
        </row>
      </sheetData>
      <sheetData sheetId="1139">
        <row r="214">
          <cell r="A214" t="str">
            <v>ADMINISTRATIVE &amp; MANAGEMENT EXPENSES</v>
          </cell>
        </row>
      </sheetData>
      <sheetData sheetId="1140">
        <row r="214">
          <cell r="A214" t="str">
            <v>ADMINISTRATIVE &amp; MANAGEMENT EXPENSES</v>
          </cell>
        </row>
      </sheetData>
      <sheetData sheetId="1141">
        <row r="214">
          <cell r="A214" t="str">
            <v>ADMINISTRATIVE &amp; MANAGEMENT EXPENSES</v>
          </cell>
        </row>
      </sheetData>
      <sheetData sheetId="1142">
        <row r="214">
          <cell r="A214" t="str">
            <v>ADMINISTRATIVE &amp; MANAGEMENT EXPENSES</v>
          </cell>
        </row>
      </sheetData>
      <sheetData sheetId="1143">
        <row r="214">
          <cell r="A214" t="str">
            <v>ADMINISTRATIVE &amp; MANAGEMENT EXPENSES</v>
          </cell>
        </row>
      </sheetData>
      <sheetData sheetId="1144">
        <row r="214">
          <cell r="A214" t="str">
            <v>ADMINISTRATIVE &amp; MANAGEMENT EXPENSES</v>
          </cell>
        </row>
      </sheetData>
      <sheetData sheetId="1145">
        <row r="214">
          <cell r="A214" t="str">
            <v>ADMINISTRATIVE &amp; MANAGEMENT EXPENSES</v>
          </cell>
        </row>
      </sheetData>
      <sheetData sheetId="1146">
        <row r="214">
          <cell r="A214" t="str">
            <v>ADMINISTRATIVE &amp; MANAGEMENT EXPENSES</v>
          </cell>
        </row>
      </sheetData>
      <sheetData sheetId="1147">
        <row r="214">
          <cell r="A214" t="str">
            <v>ADMINISTRATIVE &amp; MANAGEMENT EXPENSES</v>
          </cell>
        </row>
      </sheetData>
      <sheetData sheetId="1148">
        <row r="214">
          <cell r="A214" t="str">
            <v>ADMINISTRATIVE &amp; MANAGEMENT EXPENSES</v>
          </cell>
        </row>
      </sheetData>
      <sheetData sheetId="1149">
        <row r="214">
          <cell r="A214" t="str">
            <v>ADMINISTRATIVE &amp; MANAGEMENT EXPENSES</v>
          </cell>
        </row>
      </sheetData>
      <sheetData sheetId="1150">
        <row r="214">
          <cell r="A214" t="str">
            <v>ADMINISTRATIVE &amp; MANAGEMENT EXPENSES</v>
          </cell>
        </row>
      </sheetData>
      <sheetData sheetId="1151">
        <row r="214">
          <cell r="A214" t="str">
            <v>ADMINISTRATIVE &amp; MANAGEMENT EXPENSES</v>
          </cell>
        </row>
      </sheetData>
      <sheetData sheetId="1152">
        <row r="214">
          <cell r="A214" t="str">
            <v>ADMINISTRATIVE &amp; MANAGEMENT EXPENSES</v>
          </cell>
        </row>
      </sheetData>
      <sheetData sheetId="1153">
        <row r="214">
          <cell r="A214" t="str">
            <v>ADMINISTRATIVE &amp; MANAGEMENT EXPENSES</v>
          </cell>
        </row>
      </sheetData>
      <sheetData sheetId="1154">
        <row r="214">
          <cell r="A214" t="str">
            <v>ADMINISTRATIVE &amp; MANAGEMENT EXPENSES</v>
          </cell>
        </row>
      </sheetData>
      <sheetData sheetId="1155">
        <row r="214">
          <cell r="A214" t="str">
            <v>ADMINISTRATIVE &amp; MANAGEMENT EXPENSES</v>
          </cell>
        </row>
      </sheetData>
      <sheetData sheetId="1156">
        <row r="214">
          <cell r="A214" t="str">
            <v>ADMINISTRATIVE &amp; MANAGEMENT EXPENSES</v>
          </cell>
        </row>
      </sheetData>
      <sheetData sheetId="1157">
        <row r="214">
          <cell r="A214" t="str">
            <v>ADMINISTRATIVE &amp; MANAGEMENT EXPENSES</v>
          </cell>
        </row>
      </sheetData>
      <sheetData sheetId="1158">
        <row r="214">
          <cell r="A214" t="str">
            <v>ADMINISTRATIVE &amp; MANAGEMENT EXPENSES</v>
          </cell>
        </row>
      </sheetData>
      <sheetData sheetId="1159">
        <row r="214">
          <cell r="A214" t="str">
            <v>ADMINISTRATIVE &amp; MANAGEMENT EXPENSES</v>
          </cell>
        </row>
      </sheetData>
      <sheetData sheetId="1160">
        <row r="214">
          <cell r="A214" t="str">
            <v>ADMINISTRATIVE &amp; MANAGEMENT EXPENSES</v>
          </cell>
        </row>
      </sheetData>
      <sheetData sheetId="1161">
        <row r="214">
          <cell r="A214" t="str">
            <v>ADMINISTRATIVE &amp; MANAGEMENT EXPENSES</v>
          </cell>
        </row>
      </sheetData>
      <sheetData sheetId="1162">
        <row r="214">
          <cell r="A214" t="str">
            <v>ADMINISTRATIVE &amp; MANAGEMENT EXPENSES</v>
          </cell>
        </row>
      </sheetData>
      <sheetData sheetId="1163">
        <row r="214">
          <cell r="A214" t="str">
            <v>ADMINISTRATIVE &amp; MANAGEMENT EXPENSES</v>
          </cell>
        </row>
      </sheetData>
      <sheetData sheetId="1164">
        <row r="214">
          <cell r="A214" t="str">
            <v>ADMINISTRATIVE &amp; MANAGEMENT EXPENSES</v>
          </cell>
        </row>
      </sheetData>
      <sheetData sheetId="1165">
        <row r="214">
          <cell r="A214" t="str">
            <v>ADMINISTRATIVE &amp; MANAGEMENT EXPENSES</v>
          </cell>
        </row>
      </sheetData>
      <sheetData sheetId="1166">
        <row r="214">
          <cell r="A214" t="str">
            <v>ADMINISTRATIVE &amp; MANAGEMENT EXPENSES</v>
          </cell>
        </row>
      </sheetData>
      <sheetData sheetId="1167">
        <row r="214">
          <cell r="A214" t="str">
            <v>ADMINISTRATIVE &amp; MANAGEMENT EXPENSES</v>
          </cell>
        </row>
      </sheetData>
      <sheetData sheetId="1168">
        <row r="214">
          <cell r="A214" t="str">
            <v>ADMINISTRATIVE &amp; MANAGEMENT EXPENSES</v>
          </cell>
        </row>
      </sheetData>
      <sheetData sheetId="1169">
        <row r="214">
          <cell r="A214" t="str">
            <v>ADMINISTRATIVE &amp; MANAGEMENT EXPENSES</v>
          </cell>
        </row>
      </sheetData>
      <sheetData sheetId="1170">
        <row r="214">
          <cell r="A214" t="str">
            <v>ADMINISTRATIVE &amp; MANAGEMENT EXPENSES</v>
          </cell>
        </row>
      </sheetData>
      <sheetData sheetId="1171">
        <row r="214">
          <cell r="A214" t="str">
            <v>ADMINISTRATIVE &amp; MANAGEMENT EXPENSES</v>
          </cell>
        </row>
      </sheetData>
      <sheetData sheetId="1172">
        <row r="214">
          <cell r="A214" t="str">
            <v>ADMINISTRATIVE &amp; MANAGEMENT EXPENSES</v>
          </cell>
        </row>
      </sheetData>
      <sheetData sheetId="1173">
        <row r="214">
          <cell r="A214" t="str">
            <v>ADMINISTRATIVE &amp; MANAGEMENT EXPENSES</v>
          </cell>
        </row>
      </sheetData>
      <sheetData sheetId="1174">
        <row r="214">
          <cell r="A214" t="str">
            <v>ADMINISTRATIVE &amp; MANAGEMENT EXPENSES</v>
          </cell>
        </row>
      </sheetData>
      <sheetData sheetId="1175">
        <row r="214">
          <cell r="A214" t="str">
            <v>ADMINISTRATIVE &amp; MANAGEMENT EXPENSES</v>
          </cell>
        </row>
      </sheetData>
      <sheetData sheetId="1176">
        <row r="214">
          <cell r="A214" t="str">
            <v>ADMINISTRATIVE &amp; MANAGEMENT EXPENSES</v>
          </cell>
        </row>
      </sheetData>
      <sheetData sheetId="1177">
        <row r="214">
          <cell r="A214" t="str">
            <v>ADMINISTRATIVE &amp; MANAGEMENT EXPENSES</v>
          </cell>
        </row>
      </sheetData>
      <sheetData sheetId="1178">
        <row r="214">
          <cell r="A214" t="str">
            <v>ADMINISTRATIVE &amp; MANAGEMENT EXPENSES</v>
          </cell>
        </row>
      </sheetData>
      <sheetData sheetId="1179">
        <row r="214">
          <cell r="A214" t="str">
            <v>ADMINISTRATIVE &amp; MANAGEMENT EXPENSES</v>
          </cell>
        </row>
      </sheetData>
      <sheetData sheetId="1180">
        <row r="214">
          <cell r="A214" t="str">
            <v>ADMINISTRATIVE &amp; MANAGEMENT EXPENSES</v>
          </cell>
        </row>
      </sheetData>
      <sheetData sheetId="1181">
        <row r="214">
          <cell r="A214" t="str">
            <v>ADMINISTRATIVE &amp; MANAGEMENT EXPENSES</v>
          </cell>
        </row>
      </sheetData>
      <sheetData sheetId="1182">
        <row r="214">
          <cell r="A214" t="str">
            <v>ADMINISTRATIVE &amp; MANAGEMENT EXPENSES</v>
          </cell>
        </row>
      </sheetData>
      <sheetData sheetId="1183">
        <row r="214">
          <cell r="A214" t="str">
            <v>ADMINISTRATIVE &amp; MANAGEMENT EXPENSES</v>
          </cell>
        </row>
      </sheetData>
      <sheetData sheetId="1184">
        <row r="214">
          <cell r="A214" t="str">
            <v>ADMINISTRATIVE &amp; MANAGEMENT EXPENSES</v>
          </cell>
        </row>
      </sheetData>
      <sheetData sheetId="1185">
        <row r="214">
          <cell r="A214" t="str">
            <v>ADMINISTRATIVE &amp; MANAGEMENT EXPENSES</v>
          </cell>
        </row>
      </sheetData>
      <sheetData sheetId="1186">
        <row r="214">
          <cell r="A214" t="str">
            <v>ADMINISTRATIVE &amp; MANAGEMENT EXPENSES</v>
          </cell>
        </row>
      </sheetData>
      <sheetData sheetId="1187">
        <row r="214">
          <cell r="A214" t="str">
            <v>ADMINISTRATIVE &amp; MANAGEMENT EXPENSES</v>
          </cell>
        </row>
      </sheetData>
      <sheetData sheetId="1188">
        <row r="214">
          <cell r="A214" t="str">
            <v>ADMINISTRATIVE &amp; MANAGEMENT EXPENSES</v>
          </cell>
        </row>
      </sheetData>
      <sheetData sheetId="1189">
        <row r="214">
          <cell r="A214" t="str">
            <v>ADMINISTRATIVE &amp; MANAGEMENT EXPENSES</v>
          </cell>
        </row>
      </sheetData>
      <sheetData sheetId="1190">
        <row r="214">
          <cell r="A214" t="str">
            <v>ADMINISTRATIVE &amp; MANAGEMENT EXPENSES</v>
          </cell>
        </row>
      </sheetData>
      <sheetData sheetId="1191">
        <row r="214">
          <cell r="A214" t="str">
            <v>ADMINISTRATIVE &amp; MANAGEMENT EXPENSES</v>
          </cell>
        </row>
      </sheetData>
      <sheetData sheetId="1192">
        <row r="214">
          <cell r="A214" t="str">
            <v>ADMINISTRATIVE &amp; MANAGEMENT EXPENSES</v>
          </cell>
        </row>
      </sheetData>
      <sheetData sheetId="1193">
        <row r="214">
          <cell r="A214" t="str">
            <v>ADMINISTRATIVE &amp; MANAGEMENT EXPENSES</v>
          </cell>
        </row>
      </sheetData>
      <sheetData sheetId="1194">
        <row r="214">
          <cell r="A214" t="str">
            <v>ADMINISTRATIVE &amp; MANAGEMENT EXPENSES</v>
          </cell>
        </row>
      </sheetData>
      <sheetData sheetId="1195">
        <row r="214">
          <cell r="A214" t="str">
            <v>ADMINISTRATIVE &amp; MANAGEMENT EXPENSES</v>
          </cell>
        </row>
      </sheetData>
      <sheetData sheetId="1196">
        <row r="214">
          <cell r="A214" t="str">
            <v>ADMINISTRATIVE &amp; MANAGEMENT EXPENSES</v>
          </cell>
        </row>
      </sheetData>
      <sheetData sheetId="1197">
        <row r="214">
          <cell r="A214" t="str">
            <v>ADMINISTRATIVE &amp; MANAGEMENT EXPENSES</v>
          </cell>
        </row>
      </sheetData>
      <sheetData sheetId="1198">
        <row r="214">
          <cell r="A214" t="str">
            <v>ADMINISTRATIVE &amp; MANAGEMENT EXPENSES</v>
          </cell>
        </row>
      </sheetData>
      <sheetData sheetId="1199">
        <row r="214">
          <cell r="A214" t="str">
            <v>ADMINISTRATIVE &amp; MANAGEMENT EXPENSES</v>
          </cell>
        </row>
      </sheetData>
      <sheetData sheetId="1200">
        <row r="214">
          <cell r="A214" t="str">
            <v>ADMINISTRATIVE &amp; MANAGEMENT EXPENSES</v>
          </cell>
        </row>
      </sheetData>
      <sheetData sheetId="1201">
        <row r="214">
          <cell r="A214" t="str">
            <v>ADMINISTRATIVE &amp; MANAGEMENT EXPENSES</v>
          </cell>
        </row>
      </sheetData>
      <sheetData sheetId="1202">
        <row r="214">
          <cell r="A214" t="str">
            <v>ADMINISTRATIVE &amp; MANAGEMENT EXPENSES</v>
          </cell>
        </row>
      </sheetData>
      <sheetData sheetId="1203">
        <row r="214">
          <cell r="A214" t="str">
            <v>ADMINISTRATIVE &amp; MANAGEMENT EXPENSES</v>
          </cell>
        </row>
      </sheetData>
      <sheetData sheetId="1204">
        <row r="214">
          <cell r="A214" t="str">
            <v>ADMINISTRATIVE &amp; MANAGEMENT EXPENSES</v>
          </cell>
        </row>
      </sheetData>
      <sheetData sheetId="1205">
        <row r="214">
          <cell r="A214" t="str">
            <v>ADMINISTRATIVE &amp; MANAGEMENT EXPENSES</v>
          </cell>
        </row>
      </sheetData>
      <sheetData sheetId="1206">
        <row r="214">
          <cell r="A214" t="str">
            <v>ADMINISTRATIVE &amp; MANAGEMENT EXPENSES</v>
          </cell>
        </row>
      </sheetData>
      <sheetData sheetId="1207">
        <row r="214">
          <cell r="A214" t="str">
            <v>ADMINISTRATIVE &amp; MANAGEMENT EXPENSES</v>
          </cell>
        </row>
      </sheetData>
      <sheetData sheetId="1208">
        <row r="214">
          <cell r="A214" t="str">
            <v>ADMINISTRATIVE &amp; MANAGEMENT EXPENSES</v>
          </cell>
        </row>
      </sheetData>
      <sheetData sheetId="1209">
        <row r="214">
          <cell r="A214" t="str">
            <v>ADMINISTRATIVE &amp; MANAGEMENT EXPENSES</v>
          </cell>
        </row>
      </sheetData>
      <sheetData sheetId="1210">
        <row r="214">
          <cell r="A214" t="str">
            <v>ADMINISTRATIVE &amp; MANAGEMENT EXPENSES</v>
          </cell>
        </row>
      </sheetData>
      <sheetData sheetId="1211">
        <row r="214">
          <cell r="A214" t="str">
            <v>ADMINISTRATIVE &amp; MANAGEMENT EXPENSES</v>
          </cell>
        </row>
      </sheetData>
      <sheetData sheetId="1212">
        <row r="214">
          <cell r="A214" t="str">
            <v>ADMINISTRATIVE &amp; MANAGEMENT EXPENSES</v>
          </cell>
        </row>
      </sheetData>
      <sheetData sheetId="1213">
        <row r="214">
          <cell r="A214" t="str">
            <v>ADMINISTRATIVE &amp; MANAGEMENT EXPENSES</v>
          </cell>
        </row>
      </sheetData>
      <sheetData sheetId="1214">
        <row r="214">
          <cell r="A214" t="str">
            <v>ADMINISTRATIVE &amp; MANAGEMENT EXPENSES</v>
          </cell>
        </row>
      </sheetData>
      <sheetData sheetId="1215">
        <row r="214">
          <cell r="A214" t="str">
            <v>ADMINISTRATIVE &amp; MANAGEMENT EXPENSES</v>
          </cell>
        </row>
      </sheetData>
      <sheetData sheetId="1216">
        <row r="214">
          <cell r="A214" t="str">
            <v>ADMINISTRATIVE &amp; MANAGEMENT EXPENSES</v>
          </cell>
        </row>
      </sheetData>
      <sheetData sheetId="1217">
        <row r="214">
          <cell r="A214" t="str">
            <v>ADMINISTRATIVE &amp; MANAGEMENT EXPENSES</v>
          </cell>
        </row>
      </sheetData>
      <sheetData sheetId="1218">
        <row r="214">
          <cell r="A214" t="str">
            <v>ADMINISTRATIVE &amp; MANAGEMENT EXPENSES</v>
          </cell>
        </row>
      </sheetData>
      <sheetData sheetId="1219">
        <row r="214">
          <cell r="A214" t="str">
            <v>ADMINISTRATIVE &amp; MANAGEMENT EXPENSES</v>
          </cell>
        </row>
      </sheetData>
      <sheetData sheetId="1220">
        <row r="214">
          <cell r="A214" t="str">
            <v>ADMINISTRATIVE &amp; MANAGEMENT EXPENSES</v>
          </cell>
        </row>
      </sheetData>
      <sheetData sheetId="1221">
        <row r="214">
          <cell r="A214" t="str">
            <v>ADMINISTRATIVE &amp; MANAGEMENT EXPENSES</v>
          </cell>
        </row>
      </sheetData>
      <sheetData sheetId="1222">
        <row r="214">
          <cell r="A214" t="str">
            <v>ADMINISTRATIVE &amp; MANAGEMENT EXPENSES</v>
          </cell>
        </row>
      </sheetData>
      <sheetData sheetId="1223">
        <row r="214">
          <cell r="A214" t="str">
            <v>ADMINISTRATIVE &amp; MANAGEMENT EXPENSES</v>
          </cell>
        </row>
      </sheetData>
      <sheetData sheetId="1224">
        <row r="214">
          <cell r="A214" t="str">
            <v>ADMINISTRATIVE &amp; MANAGEMENT EXPENSES</v>
          </cell>
        </row>
      </sheetData>
      <sheetData sheetId="1225">
        <row r="214">
          <cell r="A214" t="str">
            <v>ADMINISTRATIVE &amp; MANAGEMENT EXPENSES</v>
          </cell>
        </row>
      </sheetData>
      <sheetData sheetId="1226">
        <row r="214">
          <cell r="A214" t="str">
            <v>ADMINISTRATIVE &amp; MANAGEMENT EXPENSES</v>
          </cell>
        </row>
      </sheetData>
      <sheetData sheetId="1227">
        <row r="214">
          <cell r="A214" t="str">
            <v>ADMINISTRATIVE &amp; MANAGEMENT EXPENSES</v>
          </cell>
        </row>
      </sheetData>
      <sheetData sheetId="1228">
        <row r="214">
          <cell r="A214" t="str">
            <v>ADMINISTRATIVE &amp; MANAGEMENT EXPENSES</v>
          </cell>
        </row>
      </sheetData>
      <sheetData sheetId="1229">
        <row r="214">
          <cell r="A214" t="str">
            <v>ADMINISTRATIVE &amp; MANAGEMENT EXPENSES</v>
          </cell>
        </row>
      </sheetData>
      <sheetData sheetId="1230">
        <row r="214">
          <cell r="A214" t="str">
            <v>ADMINISTRATIVE &amp; MANAGEMENT EXPENSES</v>
          </cell>
        </row>
      </sheetData>
      <sheetData sheetId="1231">
        <row r="214">
          <cell r="A214" t="str">
            <v>ADMINISTRATIVE &amp; MANAGEMENT EXPENSES</v>
          </cell>
        </row>
      </sheetData>
      <sheetData sheetId="1232">
        <row r="214">
          <cell r="A214" t="str">
            <v>ADMINISTRATIVE &amp; MANAGEMENT EXPENSES</v>
          </cell>
        </row>
      </sheetData>
      <sheetData sheetId="1233">
        <row r="214">
          <cell r="A214" t="str">
            <v>ADMINISTRATIVE &amp; MANAGEMENT EXPENSES</v>
          </cell>
        </row>
      </sheetData>
      <sheetData sheetId="1234">
        <row r="214">
          <cell r="A214" t="str">
            <v>ADMINISTRATIVE &amp; MANAGEMENT EXPENSES</v>
          </cell>
        </row>
      </sheetData>
      <sheetData sheetId="1235">
        <row r="214">
          <cell r="A214" t="str">
            <v>ADMINISTRATIVE &amp; MANAGEMENT EXPENSES</v>
          </cell>
        </row>
      </sheetData>
      <sheetData sheetId="1236">
        <row r="214">
          <cell r="A214" t="str">
            <v>ADMINISTRATIVE &amp; MANAGEMENT EXPENSES</v>
          </cell>
        </row>
      </sheetData>
      <sheetData sheetId="1237">
        <row r="214">
          <cell r="A214" t="str">
            <v>ADMINISTRATIVE &amp; MANAGEMENT EXPENSES</v>
          </cell>
        </row>
      </sheetData>
      <sheetData sheetId="1238">
        <row r="214">
          <cell r="A214" t="str">
            <v>ADMINISTRATIVE &amp; MANAGEMENT EXPENSES</v>
          </cell>
        </row>
      </sheetData>
      <sheetData sheetId="1239">
        <row r="214">
          <cell r="A214" t="str">
            <v>ADMINISTRATIVE &amp; MANAGEMENT EXPENSES</v>
          </cell>
        </row>
      </sheetData>
      <sheetData sheetId="1240">
        <row r="214">
          <cell r="A214" t="str">
            <v>ADMINISTRATIVE &amp; MANAGEMENT EXPENSES</v>
          </cell>
        </row>
      </sheetData>
      <sheetData sheetId="1241">
        <row r="214">
          <cell r="A214" t="str">
            <v>ADMINISTRATIVE &amp; MANAGEMENT EXPENSES</v>
          </cell>
        </row>
      </sheetData>
      <sheetData sheetId="1242">
        <row r="214">
          <cell r="A214" t="str">
            <v>ADMINISTRATIVE &amp; MANAGEMENT EXPENSES</v>
          </cell>
        </row>
      </sheetData>
      <sheetData sheetId="1243">
        <row r="214">
          <cell r="A214" t="str">
            <v>ADMINISTRATIVE &amp; MANAGEMENT EXPENSES</v>
          </cell>
        </row>
      </sheetData>
      <sheetData sheetId="1244">
        <row r="214">
          <cell r="A214" t="str">
            <v>ADMINISTRATIVE &amp; MANAGEMENT EXPENSES</v>
          </cell>
        </row>
      </sheetData>
      <sheetData sheetId="1245">
        <row r="214">
          <cell r="A214" t="str">
            <v>ADMINISTRATIVE &amp; MANAGEMENT EXPENSES</v>
          </cell>
        </row>
      </sheetData>
      <sheetData sheetId="1246">
        <row r="214">
          <cell r="A214" t="str">
            <v>ADMINISTRATIVE &amp; MANAGEMENT EXPENSES</v>
          </cell>
        </row>
      </sheetData>
      <sheetData sheetId="1247">
        <row r="214">
          <cell r="A214" t="str">
            <v>ADMINISTRATIVE &amp; MANAGEMENT EXPENSES</v>
          </cell>
        </row>
      </sheetData>
      <sheetData sheetId="1248">
        <row r="214">
          <cell r="A214" t="str">
            <v>ADMINISTRATIVE &amp; MANAGEMENT EXPENSES</v>
          </cell>
        </row>
      </sheetData>
      <sheetData sheetId="1249">
        <row r="214">
          <cell r="A214" t="str">
            <v>ADMINISTRATIVE &amp; MANAGEMENT EXPENSES</v>
          </cell>
        </row>
      </sheetData>
      <sheetData sheetId="1250">
        <row r="214">
          <cell r="A214" t="str">
            <v>ADMINISTRATIVE &amp; MANAGEMENT EXPENSES</v>
          </cell>
        </row>
      </sheetData>
      <sheetData sheetId="1251">
        <row r="214">
          <cell r="A214" t="str">
            <v>ADMINISTRATIVE &amp; MANAGEMENT EXPENSES</v>
          </cell>
        </row>
      </sheetData>
      <sheetData sheetId="1252">
        <row r="214">
          <cell r="A214" t="str">
            <v>ADMINISTRATIVE &amp; MANAGEMENT EXPENSES</v>
          </cell>
        </row>
      </sheetData>
      <sheetData sheetId="1253">
        <row r="214">
          <cell r="A214" t="str">
            <v>ADMINISTRATIVE &amp; MANAGEMENT EXPENSES</v>
          </cell>
        </row>
      </sheetData>
      <sheetData sheetId="1254">
        <row r="214">
          <cell r="A214" t="str">
            <v>ADMINISTRATIVE &amp; MANAGEMENT EXPENSES</v>
          </cell>
        </row>
      </sheetData>
      <sheetData sheetId="1255">
        <row r="214">
          <cell r="A214" t="str">
            <v>ADMINISTRATIVE &amp; MANAGEMENT EXPENSES</v>
          </cell>
        </row>
      </sheetData>
      <sheetData sheetId="1256">
        <row r="214">
          <cell r="A214" t="str">
            <v>ADMINISTRATIVE &amp; MANAGEMENT EXPENSES</v>
          </cell>
        </row>
      </sheetData>
      <sheetData sheetId="1257">
        <row r="214">
          <cell r="A214" t="str">
            <v>ADMINISTRATIVE &amp; MANAGEMENT EXPENSES</v>
          </cell>
        </row>
      </sheetData>
      <sheetData sheetId="1258">
        <row r="214">
          <cell r="A214" t="str">
            <v>ADMINISTRATIVE &amp; MANAGEMENT EXPENSES</v>
          </cell>
        </row>
      </sheetData>
      <sheetData sheetId="1259">
        <row r="214">
          <cell r="A214" t="str">
            <v>ADMINISTRATIVE &amp; MANAGEMENT EXPENSES</v>
          </cell>
        </row>
      </sheetData>
      <sheetData sheetId="1260">
        <row r="214">
          <cell r="A214" t="str">
            <v>ADMINISTRATIVE &amp; MANAGEMENT EXPENSES</v>
          </cell>
        </row>
      </sheetData>
      <sheetData sheetId="1261">
        <row r="214">
          <cell r="A214" t="str">
            <v>ADMINISTRATIVE &amp; MANAGEMENT EXPENSES</v>
          </cell>
        </row>
      </sheetData>
      <sheetData sheetId="1262">
        <row r="214">
          <cell r="A214" t="str">
            <v>ADMINISTRATIVE &amp; MANAGEMENT EXPENSES</v>
          </cell>
        </row>
      </sheetData>
      <sheetData sheetId="1263">
        <row r="214">
          <cell r="A214" t="str">
            <v>ADMINISTRATIVE &amp; MANAGEMENT EXPENSES</v>
          </cell>
        </row>
      </sheetData>
      <sheetData sheetId="1264">
        <row r="214">
          <cell r="A214" t="str">
            <v>ADMINISTRATIVE &amp; MANAGEMENT EXPENSES</v>
          </cell>
        </row>
      </sheetData>
      <sheetData sheetId="1265">
        <row r="214">
          <cell r="A214" t="str">
            <v>ADMINISTRATIVE &amp; MANAGEMENT EXPENSES</v>
          </cell>
        </row>
      </sheetData>
      <sheetData sheetId="1266">
        <row r="214">
          <cell r="A214" t="str">
            <v>ADMINISTRATIVE &amp; MANAGEMENT EXPENSES</v>
          </cell>
        </row>
      </sheetData>
      <sheetData sheetId="1267">
        <row r="214">
          <cell r="A214" t="str">
            <v>ADMINISTRATIVE &amp; MANAGEMENT EXPENSES</v>
          </cell>
        </row>
      </sheetData>
      <sheetData sheetId="1268">
        <row r="214">
          <cell r="A214" t="str">
            <v>ADMINISTRATIVE &amp; MANAGEMENT EXPENSES</v>
          </cell>
        </row>
      </sheetData>
      <sheetData sheetId="1269">
        <row r="214">
          <cell r="A214" t="str">
            <v>ADMINISTRATIVE &amp; MANAGEMENT EXPENSES</v>
          </cell>
        </row>
      </sheetData>
      <sheetData sheetId="1270">
        <row r="214">
          <cell r="A214" t="str">
            <v>ADMINISTRATIVE &amp; MANAGEMENT EXPENSES</v>
          </cell>
        </row>
      </sheetData>
      <sheetData sheetId="1271">
        <row r="214">
          <cell r="A214" t="str">
            <v>ADMINISTRATIVE &amp; MANAGEMENT EXPENSES</v>
          </cell>
        </row>
      </sheetData>
      <sheetData sheetId="1272">
        <row r="214">
          <cell r="A214" t="str">
            <v>ADMINISTRATIVE &amp; MANAGEMENT EXPENSES</v>
          </cell>
        </row>
      </sheetData>
      <sheetData sheetId="1273">
        <row r="214">
          <cell r="A214" t="str">
            <v>ADMINISTRATIVE &amp; MANAGEMENT EXPENSES</v>
          </cell>
        </row>
      </sheetData>
      <sheetData sheetId="1274">
        <row r="214">
          <cell r="A214" t="str">
            <v>ADMINISTRATIVE &amp; MANAGEMENT EXPENSES</v>
          </cell>
        </row>
      </sheetData>
      <sheetData sheetId="1275">
        <row r="214">
          <cell r="A214" t="str">
            <v>ADMINISTRATIVE &amp; MANAGEMENT EXPENSES</v>
          </cell>
        </row>
      </sheetData>
      <sheetData sheetId="1276">
        <row r="214">
          <cell r="A214" t="str">
            <v>ADMINISTRATIVE &amp; MANAGEMENT EXPENSES</v>
          </cell>
        </row>
      </sheetData>
      <sheetData sheetId="1277">
        <row r="214">
          <cell r="A214" t="str">
            <v>ADMINISTRATIVE &amp; MANAGEMENT EXPENSES</v>
          </cell>
        </row>
      </sheetData>
      <sheetData sheetId="1278">
        <row r="214">
          <cell r="A214" t="str">
            <v>ADMINISTRATIVE &amp; MANAGEMENT EXPENSES</v>
          </cell>
        </row>
      </sheetData>
      <sheetData sheetId="1279">
        <row r="214">
          <cell r="A214" t="str">
            <v>ADMINISTRATIVE &amp; MANAGEMENT EXPENSES</v>
          </cell>
        </row>
      </sheetData>
      <sheetData sheetId="1280">
        <row r="214">
          <cell r="A214" t="str">
            <v>ADMINISTRATIVE &amp; MANAGEMENT EXPENSES</v>
          </cell>
        </row>
      </sheetData>
      <sheetData sheetId="1281">
        <row r="214">
          <cell r="A214" t="str">
            <v>ADMINISTRATIVE &amp; MANAGEMENT EXPENSES</v>
          </cell>
        </row>
      </sheetData>
      <sheetData sheetId="1282">
        <row r="214">
          <cell r="A214" t="str">
            <v>ADMINISTRATIVE &amp; MANAGEMENT EXPENSES</v>
          </cell>
        </row>
      </sheetData>
      <sheetData sheetId="1283">
        <row r="214">
          <cell r="A214" t="str">
            <v>ADMINISTRATIVE &amp; MANAGEMENT EXPENSES</v>
          </cell>
        </row>
      </sheetData>
      <sheetData sheetId="1284">
        <row r="214">
          <cell r="A214" t="str">
            <v>ADMINISTRATIVE &amp; MANAGEMENT EXPENSES</v>
          </cell>
        </row>
      </sheetData>
      <sheetData sheetId="1285">
        <row r="214">
          <cell r="A214" t="str">
            <v>ADMINISTRATIVE &amp; MANAGEMENT EXPENSES</v>
          </cell>
        </row>
      </sheetData>
      <sheetData sheetId="1286">
        <row r="214">
          <cell r="A214" t="str">
            <v>ADMINISTRATIVE &amp; MANAGEMENT EXPENSES</v>
          </cell>
        </row>
      </sheetData>
      <sheetData sheetId="1287">
        <row r="214">
          <cell r="A214" t="str">
            <v>ADMINISTRATIVE &amp; MANAGEMENT EXPENSES</v>
          </cell>
        </row>
      </sheetData>
      <sheetData sheetId="1288">
        <row r="214">
          <cell r="A214" t="str">
            <v>ADMINISTRATIVE &amp; MANAGEMENT EXPENSES</v>
          </cell>
        </row>
      </sheetData>
      <sheetData sheetId="1289">
        <row r="214">
          <cell r="A214" t="str">
            <v>ADMINISTRATIVE &amp; MANAGEMENT EXPENSES</v>
          </cell>
        </row>
      </sheetData>
      <sheetData sheetId="1290">
        <row r="214">
          <cell r="A214" t="str">
            <v>ADMINISTRATIVE &amp; MANAGEMENT EXPENSES</v>
          </cell>
        </row>
      </sheetData>
      <sheetData sheetId="1291">
        <row r="214">
          <cell r="A214" t="str">
            <v>ADMINISTRATIVE &amp; MANAGEMENT EXPENSES</v>
          </cell>
        </row>
      </sheetData>
      <sheetData sheetId="1292">
        <row r="214">
          <cell r="A214" t="str">
            <v>ADMINISTRATIVE &amp; MANAGEMENT EXPENSES</v>
          </cell>
        </row>
      </sheetData>
      <sheetData sheetId="1293">
        <row r="214">
          <cell r="A214" t="str">
            <v>ADMINISTRATIVE &amp; MANAGEMENT EXPENSES</v>
          </cell>
        </row>
      </sheetData>
      <sheetData sheetId="1294">
        <row r="214">
          <cell r="A214" t="str">
            <v>ADMINISTRATIVE &amp; MANAGEMENT EXPENSES</v>
          </cell>
        </row>
      </sheetData>
      <sheetData sheetId="1295">
        <row r="214">
          <cell r="A214" t="str">
            <v>ADMINISTRATIVE &amp; MANAGEMENT EXPENSES</v>
          </cell>
        </row>
      </sheetData>
      <sheetData sheetId="1296">
        <row r="214">
          <cell r="A214" t="str">
            <v>ADMINISTRATIVE &amp; MANAGEMENT EXPENSES</v>
          </cell>
        </row>
      </sheetData>
      <sheetData sheetId="1297">
        <row r="214">
          <cell r="A214" t="str">
            <v>ADMINISTRATIVE &amp; MANAGEMENT EXPENSES</v>
          </cell>
        </row>
      </sheetData>
      <sheetData sheetId="1298">
        <row r="214">
          <cell r="A214" t="str">
            <v>ADMINISTRATIVE &amp; MANAGEMENT EXPENSES</v>
          </cell>
        </row>
      </sheetData>
      <sheetData sheetId="1299">
        <row r="214">
          <cell r="A214" t="str">
            <v>ADMINISTRATIVE &amp; MANAGEMENT EXPENSES</v>
          </cell>
        </row>
      </sheetData>
      <sheetData sheetId="1300">
        <row r="214">
          <cell r="A214" t="str">
            <v>ADMINISTRATIVE &amp; MANAGEMENT EXPENSES</v>
          </cell>
        </row>
      </sheetData>
      <sheetData sheetId="1301">
        <row r="214">
          <cell r="A214" t="str">
            <v>ADMINISTRATIVE &amp; MANAGEMENT EXPENSES</v>
          </cell>
        </row>
      </sheetData>
      <sheetData sheetId="1302">
        <row r="214">
          <cell r="A214" t="str">
            <v>ADMINISTRATIVE &amp; MANAGEMENT EXPENSES</v>
          </cell>
        </row>
      </sheetData>
      <sheetData sheetId="1303">
        <row r="214">
          <cell r="A214" t="str">
            <v>ADMINISTRATIVE &amp; MANAGEMENT EXPENSES</v>
          </cell>
        </row>
      </sheetData>
      <sheetData sheetId="1304">
        <row r="214">
          <cell r="A214" t="str">
            <v>ADMINISTRATIVE &amp; MANAGEMENT EXPENSES</v>
          </cell>
        </row>
      </sheetData>
      <sheetData sheetId="1305">
        <row r="214">
          <cell r="A214" t="str">
            <v>ADMINISTRATIVE &amp; MANAGEMENT EXPENSES</v>
          </cell>
        </row>
      </sheetData>
      <sheetData sheetId="1306">
        <row r="214">
          <cell r="A214" t="str">
            <v>ADMINISTRATIVE &amp; MANAGEMENT EXPENSES</v>
          </cell>
        </row>
      </sheetData>
      <sheetData sheetId="1307">
        <row r="214">
          <cell r="A214" t="str">
            <v>ADMINISTRATIVE &amp; MANAGEMENT EXPENSES</v>
          </cell>
        </row>
      </sheetData>
      <sheetData sheetId="1308">
        <row r="214">
          <cell r="A214" t="str">
            <v>ADMINISTRATIVE &amp; MANAGEMENT EXPENSES</v>
          </cell>
        </row>
      </sheetData>
      <sheetData sheetId="1309">
        <row r="214">
          <cell r="A214" t="str">
            <v>ADMINISTRATIVE &amp; MANAGEMENT EXPENSES</v>
          </cell>
        </row>
      </sheetData>
      <sheetData sheetId="1310">
        <row r="214">
          <cell r="A214" t="str">
            <v>ADMINISTRATIVE &amp; MANAGEMENT EXPENSES</v>
          </cell>
        </row>
      </sheetData>
      <sheetData sheetId="1311">
        <row r="214">
          <cell r="A214" t="str">
            <v>ADMINISTRATIVE &amp; MANAGEMENT EXPENSES</v>
          </cell>
        </row>
      </sheetData>
      <sheetData sheetId="1312">
        <row r="214">
          <cell r="A214" t="str">
            <v>ADMINISTRATIVE &amp; MANAGEMENT EXPENSES</v>
          </cell>
        </row>
      </sheetData>
      <sheetData sheetId="1313">
        <row r="214">
          <cell r="A214" t="str">
            <v>ADMINISTRATIVE &amp; MANAGEMENT EXPENSES</v>
          </cell>
        </row>
      </sheetData>
      <sheetData sheetId="1314">
        <row r="214">
          <cell r="A214" t="str">
            <v>ADMINISTRATIVE &amp; MANAGEMENT EXPENSES</v>
          </cell>
        </row>
      </sheetData>
      <sheetData sheetId="1315">
        <row r="214">
          <cell r="A214" t="str">
            <v>ADMINISTRATIVE &amp; MANAGEMENT EXPENSES</v>
          </cell>
        </row>
      </sheetData>
      <sheetData sheetId="1316">
        <row r="214">
          <cell r="A214" t="str">
            <v>ADMINISTRATIVE &amp; MANAGEMENT EXPENSES</v>
          </cell>
        </row>
      </sheetData>
      <sheetData sheetId="1317">
        <row r="214">
          <cell r="A214" t="str">
            <v>ADMINISTRATIVE &amp; MANAGEMENT EXPENSES</v>
          </cell>
        </row>
      </sheetData>
      <sheetData sheetId="1318">
        <row r="214">
          <cell r="A214" t="str">
            <v>ADMINISTRATIVE &amp; MANAGEMENT EXPENSES</v>
          </cell>
        </row>
      </sheetData>
      <sheetData sheetId="1319">
        <row r="214">
          <cell r="A214" t="str">
            <v>ADMINISTRATIVE &amp; MANAGEMENT EXPENSES</v>
          </cell>
        </row>
      </sheetData>
      <sheetData sheetId="1320">
        <row r="214">
          <cell r="A214" t="str">
            <v>ADMINISTRATIVE &amp; MANAGEMENT EXPENSES</v>
          </cell>
        </row>
      </sheetData>
      <sheetData sheetId="1321">
        <row r="214">
          <cell r="A214" t="str">
            <v>ADMINISTRATIVE &amp; MANAGEMENT EXPENSES</v>
          </cell>
        </row>
      </sheetData>
      <sheetData sheetId="1322">
        <row r="214">
          <cell r="A214" t="str">
            <v>ADMINISTRATIVE &amp; MANAGEMENT EXPENSES</v>
          </cell>
        </row>
      </sheetData>
      <sheetData sheetId="1323">
        <row r="214">
          <cell r="A214" t="str">
            <v>ADMINISTRATIVE &amp; MANAGEMENT EXPENSES</v>
          </cell>
        </row>
      </sheetData>
      <sheetData sheetId="1324">
        <row r="214">
          <cell r="A214" t="str">
            <v>ADMINISTRATIVE &amp; MANAGEMENT EXPENSES</v>
          </cell>
        </row>
      </sheetData>
      <sheetData sheetId="1325">
        <row r="214">
          <cell r="A214" t="str">
            <v>ADMINISTRATIVE &amp; MANAGEMENT EXPENSES</v>
          </cell>
        </row>
      </sheetData>
      <sheetData sheetId="1326">
        <row r="214">
          <cell r="A214" t="str">
            <v>ADMINISTRATIVE &amp; MANAGEMENT EXPENSES</v>
          </cell>
        </row>
      </sheetData>
      <sheetData sheetId="1327">
        <row r="214">
          <cell r="A214" t="str">
            <v>ADMINISTRATIVE &amp; MANAGEMENT EXPENSES</v>
          </cell>
        </row>
      </sheetData>
      <sheetData sheetId="1328">
        <row r="214">
          <cell r="A214" t="str">
            <v>ADMINISTRATIVE &amp; MANAGEMENT EXPENSES</v>
          </cell>
        </row>
      </sheetData>
      <sheetData sheetId="1329">
        <row r="214">
          <cell r="A214" t="str">
            <v>ADMINISTRATIVE &amp; MANAGEMENT EXPENSES</v>
          </cell>
        </row>
      </sheetData>
      <sheetData sheetId="1330">
        <row r="214">
          <cell r="A214" t="str">
            <v>ADMINISTRATIVE &amp; MANAGEMENT EXPENSES</v>
          </cell>
        </row>
      </sheetData>
      <sheetData sheetId="1331">
        <row r="214">
          <cell r="A214" t="str">
            <v>ADMINISTRATIVE &amp; MANAGEMENT EXPENSES</v>
          </cell>
        </row>
      </sheetData>
      <sheetData sheetId="1332">
        <row r="214">
          <cell r="A214" t="str">
            <v>ADMINISTRATIVE &amp; MANAGEMENT EXPENSES</v>
          </cell>
        </row>
      </sheetData>
      <sheetData sheetId="1333">
        <row r="214">
          <cell r="A214" t="str">
            <v>ADMINISTRATIVE &amp; MANAGEMENT EXPENSES</v>
          </cell>
        </row>
      </sheetData>
      <sheetData sheetId="1334">
        <row r="214">
          <cell r="A214" t="str">
            <v>ADMINISTRATIVE &amp; MANAGEMENT EXPENSES</v>
          </cell>
        </row>
      </sheetData>
      <sheetData sheetId="1335">
        <row r="214">
          <cell r="A214" t="str">
            <v>ADMINISTRATIVE &amp; MANAGEMENT EXPENSES</v>
          </cell>
        </row>
      </sheetData>
      <sheetData sheetId="1336">
        <row r="214">
          <cell r="A214" t="str">
            <v>ADMINISTRATIVE &amp; MANAGEMENT EXPENSES</v>
          </cell>
        </row>
      </sheetData>
      <sheetData sheetId="1337">
        <row r="214">
          <cell r="A214" t="str">
            <v>ADMINISTRATIVE &amp; MANAGEMENT EXPENSES</v>
          </cell>
        </row>
      </sheetData>
      <sheetData sheetId="1338">
        <row r="214">
          <cell r="A214" t="str">
            <v>ADMINISTRATIVE &amp; MANAGEMENT EXPENSES</v>
          </cell>
        </row>
      </sheetData>
      <sheetData sheetId="1339">
        <row r="214">
          <cell r="A214" t="str">
            <v>ADMINISTRATIVE &amp; MANAGEMENT EXPENSES</v>
          </cell>
        </row>
      </sheetData>
      <sheetData sheetId="1340">
        <row r="214">
          <cell r="A214" t="str">
            <v>ADMINISTRATIVE &amp; MANAGEMENT EXPENSES</v>
          </cell>
        </row>
      </sheetData>
      <sheetData sheetId="1341">
        <row r="214">
          <cell r="A214" t="str">
            <v>ADMINISTRATIVE &amp; MANAGEMENT EXPENSES</v>
          </cell>
        </row>
      </sheetData>
      <sheetData sheetId="1342">
        <row r="214">
          <cell r="A214" t="str">
            <v>ADMINISTRATIVE &amp; MANAGEMENT EXPENSES</v>
          </cell>
        </row>
      </sheetData>
      <sheetData sheetId="1343">
        <row r="214">
          <cell r="A214" t="str">
            <v>ADMINISTRATIVE &amp; MANAGEMENT EXPENSES</v>
          </cell>
        </row>
      </sheetData>
      <sheetData sheetId="1344">
        <row r="214">
          <cell r="A214" t="str">
            <v>ADMINISTRATIVE &amp; MANAGEMENT EXPENSES</v>
          </cell>
        </row>
      </sheetData>
      <sheetData sheetId="1345">
        <row r="214">
          <cell r="A214" t="str">
            <v>ADMINISTRATIVE &amp; MANAGEMENT EXPENSES</v>
          </cell>
        </row>
      </sheetData>
      <sheetData sheetId="1346">
        <row r="214">
          <cell r="A214" t="str">
            <v>ADMINISTRATIVE &amp; MANAGEMENT EXPENSES</v>
          </cell>
        </row>
      </sheetData>
      <sheetData sheetId="1347">
        <row r="214">
          <cell r="A214" t="str">
            <v>ADMINISTRATIVE &amp; MANAGEMENT EXPENSES</v>
          </cell>
        </row>
      </sheetData>
      <sheetData sheetId="1348">
        <row r="214">
          <cell r="A214" t="str">
            <v>ADMINISTRATIVE &amp; MANAGEMENT EXPENSES</v>
          </cell>
        </row>
      </sheetData>
      <sheetData sheetId="1349">
        <row r="214">
          <cell r="A214" t="str">
            <v>ADMINISTRATIVE &amp; MANAGEMENT EXPENSES</v>
          </cell>
        </row>
      </sheetData>
      <sheetData sheetId="1350">
        <row r="214">
          <cell r="A214" t="str">
            <v>ADMINISTRATIVE &amp; MANAGEMENT EXPENSES</v>
          </cell>
        </row>
      </sheetData>
      <sheetData sheetId="1351">
        <row r="214">
          <cell r="A214" t="str">
            <v>ADMINISTRATIVE &amp; MANAGEMENT EXPENSES</v>
          </cell>
        </row>
      </sheetData>
      <sheetData sheetId="1352">
        <row r="214">
          <cell r="A214" t="str">
            <v>ADMINISTRATIVE &amp; MANAGEMENT EXPENSES</v>
          </cell>
        </row>
      </sheetData>
      <sheetData sheetId="1353">
        <row r="214">
          <cell r="A214" t="str">
            <v>ADMINISTRATIVE &amp; MANAGEMENT EXPENSES</v>
          </cell>
        </row>
      </sheetData>
      <sheetData sheetId="1354">
        <row r="214">
          <cell r="A214" t="str">
            <v>ADMINISTRATIVE &amp; MANAGEMENT EXPENSES</v>
          </cell>
        </row>
      </sheetData>
      <sheetData sheetId="1355">
        <row r="214">
          <cell r="A214" t="str">
            <v>ADMINISTRATIVE &amp; MANAGEMENT EXPENSES</v>
          </cell>
        </row>
      </sheetData>
      <sheetData sheetId="1356">
        <row r="214">
          <cell r="A214" t="str">
            <v>ADMINISTRATIVE &amp; MANAGEMENT EXPENSES</v>
          </cell>
        </row>
      </sheetData>
      <sheetData sheetId="1357">
        <row r="214">
          <cell r="A214" t="str">
            <v>ADMINISTRATIVE &amp; MANAGEMENT EXPENSES</v>
          </cell>
        </row>
      </sheetData>
      <sheetData sheetId="1358">
        <row r="214">
          <cell r="A214" t="str">
            <v>ADMINISTRATIVE &amp; MANAGEMENT EXPENSES</v>
          </cell>
        </row>
      </sheetData>
      <sheetData sheetId="1359">
        <row r="214">
          <cell r="A214" t="str">
            <v>ADMINISTRATIVE &amp; MANAGEMENT EXPENSES</v>
          </cell>
        </row>
      </sheetData>
      <sheetData sheetId="1360">
        <row r="214">
          <cell r="A214" t="str">
            <v>ADMINISTRATIVE &amp; MANAGEMENT EXPENSES</v>
          </cell>
        </row>
      </sheetData>
      <sheetData sheetId="1361">
        <row r="214">
          <cell r="A214" t="str">
            <v>ADMINISTRATIVE &amp; MANAGEMENT EXPENSES</v>
          </cell>
        </row>
      </sheetData>
      <sheetData sheetId="1362">
        <row r="214">
          <cell r="A214" t="str">
            <v>ADMINISTRATIVE &amp; MANAGEMENT EXPENSES</v>
          </cell>
        </row>
      </sheetData>
      <sheetData sheetId="1363">
        <row r="214">
          <cell r="A214" t="str">
            <v>ADMINISTRATIVE &amp; MANAGEMENT EXPENSES</v>
          </cell>
        </row>
      </sheetData>
      <sheetData sheetId="1364">
        <row r="214">
          <cell r="A214" t="str">
            <v>ADMINISTRATIVE &amp; MANAGEMENT EXPENSES</v>
          </cell>
        </row>
      </sheetData>
      <sheetData sheetId="1365">
        <row r="214">
          <cell r="A214" t="str">
            <v>ADMINISTRATIVE &amp; MANAGEMENT EXPENSES</v>
          </cell>
        </row>
      </sheetData>
      <sheetData sheetId="1366">
        <row r="214">
          <cell r="A214" t="str">
            <v>ADMINISTRATIVE &amp; MANAGEMENT EXPENSES</v>
          </cell>
        </row>
      </sheetData>
      <sheetData sheetId="1367">
        <row r="214">
          <cell r="A214" t="str">
            <v>ADMINISTRATIVE &amp; MANAGEMENT EXPENSES</v>
          </cell>
        </row>
      </sheetData>
      <sheetData sheetId="1368">
        <row r="214">
          <cell r="A214" t="str">
            <v>ADMINISTRATIVE &amp; MANAGEMENT EXPENSES</v>
          </cell>
        </row>
      </sheetData>
      <sheetData sheetId="1369">
        <row r="214">
          <cell r="A214" t="str">
            <v>ADMINISTRATIVE &amp; MANAGEMENT EXPENSES</v>
          </cell>
        </row>
      </sheetData>
      <sheetData sheetId="1370">
        <row r="214">
          <cell r="A214" t="str">
            <v>ADMINISTRATIVE &amp; MANAGEMENT EXPENSES</v>
          </cell>
        </row>
      </sheetData>
      <sheetData sheetId="1371">
        <row r="214">
          <cell r="A214" t="str">
            <v>ADMINISTRATIVE &amp; MANAGEMENT EXPENSES</v>
          </cell>
        </row>
      </sheetData>
      <sheetData sheetId="1372">
        <row r="214">
          <cell r="A214" t="str">
            <v>ADMINISTRATIVE &amp; MANAGEMENT EXPENSES</v>
          </cell>
        </row>
      </sheetData>
      <sheetData sheetId="1373">
        <row r="214">
          <cell r="A214" t="str">
            <v>ADMINISTRATIVE &amp; MANAGEMENT EXPENSES</v>
          </cell>
        </row>
      </sheetData>
      <sheetData sheetId="1374">
        <row r="214">
          <cell r="A214" t="str">
            <v>ADMINISTRATIVE &amp; MANAGEMENT EXPENSES</v>
          </cell>
        </row>
      </sheetData>
      <sheetData sheetId="1375">
        <row r="214">
          <cell r="A214" t="str">
            <v>ADMINISTRATIVE &amp; MANAGEMENT EXPENSES</v>
          </cell>
        </row>
      </sheetData>
      <sheetData sheetId="1376">
        <row r="214">
          <cell r="A214" t="str">
            <v>ADMINISTRATIVE &amp; MANAGEMENT EXPENSES</v>
          </cell>
        </row>
      </sheetData>
      <sheetData sheetId="1377">
        <row r="214">
          <cell r="A214" t="str">
            <v>ADMINISTRATIVE &amp; MANAGEMENT EXPENSES</v>
          </cell>
        </row>
      </sheetData>
      <sheetData sheetId="1378">
        <row r="214">
          <cell r="A214" t="str">
            <v>ADMINISTRATIVE &amp; MANAGEMENT EXPENSES</v>
          </cell>
        </row>
      </sheetData>
      <sheetData sheetId="1379">
        <row r="214">
          <cell r="A214" t="str">
            <v>ADMINISTRATIVE &amp; MANAGEMENT EXPENSES</v>
          </cell>
        </row>
      </sheetData>
      <sheetData sheetId="1380">
        <row r="214">
          <cell r="A214" t="str">
            <v>ADMINISTRATIVE &amp; MANAGEMENT EXPENSES</v>
          </cell>
        </row>
      </sheetData>
      <sheetData sheetId="1381">
        <row r="214">
          <cell r="A214" t="str">
            <v>ADMINISTRATIVE &amp; MANAGEMENT EXPENSES</v>
          </cell>
        </row>
      </sheetData>
      <sheetData sheetId="1382">
        <row r="214">
          <cell r="A214" t="str">
            <v>ADMINISTRATIVE &amp; MANAGEMENT EXPENSES</v>
          </cell>
        </row>
      </sheetData>
      <sheetData sheetId="1383">
        <row r="214">
          <cell r="A214" t="str">
            <v>ADMINISTRATIVE &amp; MANAGEMENT EXPENSES</v>
          </cell>
        </row>
      </sheetData>
      <sheetData sheetId="1384">
        <row r="214">
          <cell r="A214" t="str">
            <v>ADMINISTRATIVE &amp; MANAGEMENT EXPENSES</v>
          </cell>
        </row>
      </sheetData>
      <sheetData sheetId="1385">
        <row r="214">
          <cell r="A214" t="str">
            <v>ADMINISTRATIVE &amp; MANAGEMENT EXPENSES</v>
          </cell>
        </row>
      </sheetData>
      <sheetData sheetId="1386">
        <row r="214">
          <cell r="A214" t="str">
            <v>ADMINISTRATIVE &amp; MANAGEMENT EXPENSES</v>
          </cell>
        </row>
      </sheetData>
      <sheetData sheetId="1387">
        <row r="214">
          <cell r="A214" t="str">
            <v>ADMINISTRATIVE &amp; MANAGEMENT EXPENSES</v>
          </cell>
        </row>
      </sheetData>
      <sheetData sheetId="1388">
        <row r="214">
          <cell r="A214" t="str">
            <v>ADMINISTRATIVE &amp; MANAGEMENT EXPENSES</v>
          </cell>
        </row>
      </sheetData>
      <sheetData sheetId="1389">
        <row r="214">
          <cell r="A214" t="str">
            <v>ADMINISTRATIVE &amp; MANAGEMENT EXPENSES</v>
          </cell>
        </row>
      </sheetData>
      <sheetData sheetId="1390">
        <row r="214">
          <cell r="A214" t="str">
            <v>ADMINISTRATIVE &amp; MANAGEMENT EXPENSES</v>
          </cell>
        </row>
      </sheetData>
      <sheetData sheetId="1391">
        <row r="214">
          <cell r="A214" t="str">
            <v>ADMINISTRATIVE &amp; MANAGEMENT EXPENSES</v>
          </cell>
        </row>
      </sheetData>
      <sheetData sheetId="1392">
        <row r="214">
          <cell r="A214" t="str">
            <v>ADMINISTRATIVE &amp; MANAGEMENT EXPENSES</v>
          </cell>
        </row>
      </sheetData>
      <sheetData sheetId="1393">
        <row r="214">
          <cell r="A214" t="str">
            <v>ADMINISTRATIVE &amp; MANAGEMENT EXPENSES</v>
          </cell>
        </row>
      </sheetData>
      <sheetData sheetId="1394">
        <row r="214">
          <cell r="A214" t="str">
            <v>ADMINISTRATIVE &amp; MANAGEMENT EXPENSES</v>
          </cell>
        </row>
      </sheetData>
      <sheetData sheetId="1395">
        <row r="214">
          <cell r="A214" t="str">
            <v>ADMINISTRATIVE &amp; MANAGEMENT EXPENSES</v>
          </cell>
        </row>
      </sheetData>
      <sheetData sheetId="1396">
        <row r="214">
          <cell r="A214" t="str">
            <v>ADMINISTRATIVE &amp; MANAGEMENT EXPENSES</v>
          </cell>
        </row>
      </sheetData>
      <sheetData sheetId="1397">
        <row r="214">
          <cell r="A214" t="str">
            <v>ADMINISTRATIVE &amp; MANAGEMENT EXPENSES</v>
          </cell>
        </row>
      </sheetData>
      <sheetData sheetId="1398">
        <row r="214">
          <cell r="A214" t="str">
            <v>ADMINISTRATIVE &amp; MANAGEMENT EXPENSES</v>
          </cell>
        </row>
      </sheetData>
      <sheetData sheetId="1399">
        <row r="214">
          <cell r="A214" t="str">
            <v>ADMINISTRATIVE &amp; MANAGEMENT EXPENSES</v>
          </cell>
        </row>
      </sheetData>
      <sheetData sheetId="1400">
        <row r="214">
          <cell r="A214" t="str">
            <v>ADMINISTRATIVE &amp; MANAGEMENT EXPENSES</v>
          </cell>
        </row>
      </sheetData>
      <sheetData sheetId="1401">
        <row r="214">
          <cell r="A214" t="str">
            <v>ADMINISTRATIVE &amp; MANAGEMENT EXPENSES</v>
          </cell>
        </row>
      </sheetData>
      <sheetData sheetId="1402">
        <row r="214">
          <cell r="A214" t="str">
            <v>ADMINISTRATIVE &amp; MANAGEMENT EXPENSES</v>
          </cell>
        </row>
      </sheetData>
      <sheetData sheetId="1403">
        <row r="214">
          <cell r="A214" t="str">
            <v>ADMINISTRATIVE &amp; MANAGEMENT EXPENSES</v>
          </cell>
        </row>
      </sheetData>
      <sheetData sheetId="1404">
        <row r="214">
          <cell r="A214" t="str">
            <v>ADMINISTRATIVE &amp; MANAGEMENT EXPENSES</v>
          </cell>
        </row>
      </sheetData>
      <sheetData sheetId="1405">
        <row r="214">
          <cell r="A214" t="str">
            <v>ADMINISTRATIVE &amp; MANAGEMENT EXPENSES</v>
          </cell>
        </row>
      </sheetData>
      <sheetData sheetId="1406">
        <row r="214">
          <cell r="A214" t="str">
            <v>ADMINISTRATIVE &amp; MANAGEMENT EXPENSES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>
        <row r="214">
          <cell r="A214" t="str">
            <v>ADMINISTRATIVE &amp; MANAGEMENT EXPENSES</v>
          </cell>
        </row>
      </sheetData>
      <sheetData sheetId="1416">
        <row r="214">
          <cell r="A214" t="str">
            <v>ADMINISTRATIVE &amp; MANAGEMENT EXPENSES</v>
          </cell>
        </row>
      </sheetData>
      <sheetData sheetId="1417">
        <row r="214">
          <cell r="A214" t="str">
            <v>ADMINISTRATIVE &amp; MANAGEMENT EXPENSES</v>
          </cell>
        </row>
      </sheetData>
      <sheetData sheetId="1418">
        <row r="214">
          <cell r="A214" t="str">
            <v>ADMINISTRATIVE &amp; MANAGEMENT EXPENSES</v>
          </cell>
        </row>
      </sheetData>
      <sheetData sheetId="1419">
        <row r="214">
          <cell r="A214" t="str">
            <v>ADMINISTRATIVE &amp; MANAGEMENT EXPENSES</v>
          </cell>
        </row>
      </sheetData>
      <sheetData sheetId="1420">
        <row r="214">
          <cell r="A214" t="str">
            <v>ADMINISTRATIVE &amp; MANAGEMENT EXPENSES</v>
          </cell>
        </row>
      </sheetData>
      <sheetData sheetId="1421">
        <row r="214">
          <cell r="A214" t="str">
            <v>ADMINISTRATIVE &amp; MANAGEMENT EXPENSES</v>
          </cell>
        </row>
      </sheetData>
      <sheetData sheetId="1422">
        <row r="214">
          <cell r="A214" t="str">
            <v>ADMINISTRATIVE &amp; MANAGEMENT EXPENSES</v>
          </cell>
        </row>
      </sheetData>
      <sheetData sheetId="1423">
        <row r="214">
          <cell r="A214" t="str">
            <v>ADMINISTRATIVE &amp; MANAGEMENT EXPENSES</v>
          </cell>
        </row>
      </sheetData>
      <sheetData sheetId="1424">
        <row r="214">
          <cell r="A214" t="str">
            <v>ADMINISTRATIVE &amp; MANAGEMENT EXPENSES</v>
          </cell>
        </row>
      </sheetData>
      <sheetData sheetId="1425">
        <row r="214">
          <cell r="A214" t="str">
            <v>ADMINISTRATIVE &amp; MANAGEMENT EXPENSES</v>
          </cell>
        </row>
      </sheetData>
      <sheetData sheetId="1426">
        <row r="214">
          <cell r="A214" t="str">
            <v>ADMINISTRATIVE &amp; MANAGEMENT EXPENSES</v>
          </cell>
        </row>
      </sheetData>
      <sheetData sheetId="1427">
        <row r="214">
          <cell r="A214" t="str">
            <v>ADMINISTRATIVE &amp; MANAGEMENT EXPENSES</v>
          </cell>
        </row>
      </sheetData>
      <sheetData sheetId="1428">
        <row r="214">
          <cell r="A214" t="str">
            <v>ADMINISTRATIVE &amp; MANAGEMENT EXPENSES</v>
          </cell>
        </row>
      </sheetData>
      <sheetData sheetId="1429">
        <row r="214">
          <cell r="A214" t="str">
            <v>ADMINISTRATIVE &amp; MANAGEMENT EXPENSES</v>
          </cell>
        </row>
      </sheetData>
      <sheetData sheetId="1430">
        <row r="214">
          <cell r="A214" t="str">
            <v>ADMINISTRATIVE &amp; MANAGEMENT EXPENSES</v>
          </cell>
        </row>
      </sheetData>
      <sheetData sheetId="1431">
        <row r="214">
          <cell r="A214" t="str">
            <v>ADMINISTRATIVE &amp; MANAGEMENT EXPENSES</v>
          </cell>
        </row>
      </sheetData>
      <sheetData sheetId="1432">
        <row r="214">
          <cell r="A214" t="str">
            <v>ADMINISTRATIVE &amp; MANAGEMENT EXPENSES</v>
          </cell>
        </row>
      </sheetData>
      <sheetData sheetId="1433">
        <row r="214">
          <cell r="A214" t="str">
            <v>ADMINISTRATIVE &amp; MANAGEMENT EXPENSES</v>
          </cell>
        </row>
      </sheetData>
      <sheetData sheetId="1434">
        <row r="214">
          <cell r="A214" t="str">
            <v>ADMINISTRATIVE &amp; MANAGEMENT EXPENSES</v>
          </cell>
        </row>
      </sheetData>
      <sheetData sheetId="1435">
        <row r="214">
          <cell r="A214" t="str">
            <v>ADMINISTRATIVE &amp; MANAGEMENT EXPENSES</v>
          </cell>
        </row>
      </sheetData>
      <sheetData sheetId="1436">
        <row r="214">
          <cell r="A214" t="str">
            <v>ADMINISTRATIVE &amp; MANAGEMENT EXPENSES</v>
          </cell>
        </row>
      </sheetData>
      <sheetData sheetId="1437">
        <row r="214">
          <cell r="A214" t="str">
            <v>ADMINISTRATIVE &amp; MANAGEMENT EXPENSES</v>
          </cell>
        </row>
      </sheetData>
      <sheetData sheetId="1438">
        <row r="214">
          <cell r="A214" t="str">
            <v>ADMINISTRATIVE &amp; MANAGEMENT EXPENSES</v>
          </cell>
        </row>
      </sheetData>
      <sheetData sheetId="1439">
        <row r="214">
          <cell r="A214" t="str">
            <v>ADMINISTRATIVE &amp; MANAGEMENT EXPENSES</v>
          </cell>
        </row>
      </sheetData>
      <sheetData sheetId="1440">
        <row r="214">
          <cell r="A214" t="str">
            <v>ADMINISTRATIVE &amp; MANAGEMENT EXPENSES</v>
          </cell>
        </row>
      </sheetData>
      <sheetData sheetId="1441">
        <row r="214">
          <cell r="A214" t="str">
            <v>ADMINISTRATIVE &amp; MANAGEMENT EXPENSES</v>
          </cell>
        </row>
      </sheetData>
      <sheetData sheetId="1442">
        <row r="214">
          <cell r="A214" t="str">
            <v>ADMINISTRATIVE &amp; MANAGEMENT EXPENSES</v>
          </cell>
        </row>
      </sheetData>
      <sheetData sheetId="1443">
        <row r="214">
          <cell r="A214" t="str">
            <v>ADMINISTRATIVE &amp; MANAGEMENT EXPENSES</v>
          </cell>
        </row>
      </sheetData>
      <sheetData sheetId="1444">
        <row r="214">
          <cell r="A214" t="str">
            <v>ADMINISTRATIVE &amp; MANAGEMENT EXPENSES</v>
          </cell>
        </row>
      </sheetData>
      <sheetData sheetId="1445">
        <row r="214">
          <cell r="A214" t="str">
            <v>ADMINISTRATIVE &amp; MANAGEMENT EXPENSES</v>
          </cell>
        </row>
      </sheetData>
      <sheetData sheetId="1446">
        <row r="214">
          <cell r="A214" t="str">
            <v>ADMINISTRATIVE &amp; MANAGEMENT EXPENSES</v>
          </cell>
        </row>
      </sheetData>
      <sheetData sheetId="1447">
        <row r="214">
          <cell r="A214" t="str">
            <v>ADMINISTRATIVE &amp; MANAGEMENT EXPENSES</v>
          </cell>
        </row>
      </sheetData>
      <sheetData sheetId="1448">
        <row r="214">
          <cell r="A214" t="str">
            <v>ADMINISTRATIVE &amp; MANAGEMENT EXPENSES</v>
          </cell>
        </row>
      </sheetData>
      <sheetData sheetId="1449">
        <row r="214">
          <cell r="A214" t="str">
            <v>ADMINISTRATIVE &amp; MANAGEMENT EXPENSES</v>
          </cell>
        </row>
      </sheetData>
      <sheetData sheetId="1450">
        <row r="214">
          <cell r="A214" t="str">
            <v>ADMINISTRATIVE &amp; MANAGEMENT EXPENSES</v>
          </cell>
        </row>
      </sheetData>
      <sheetData sheetId="1451">
        <row r="214">
          <cell r="A214" t="str">
            <v>ADMINISTRATIVE &amp; MANAGEMENT EXPENSES</v>
          </cell>
        </row>
      </sheetData>
      <sheetData sheetId="1452">
        <row r="214">
          <cell r="A214" t="str">
            <v>ADMINISTRATIVE &amp; MANAGEMENT EXPENSES</v>
          </cell>
        </row>
      </sheetData>
      <sheetData sheetId="1453">
        <row r="214">
          <cell r="A214" t="str">
            <v>ADMINISTRATIVE &amp; MANAGEMENT EXPENSES</v>
          </cell>
        </row>
      </sheetData>
      <sheetData sheetId="1454">
        <row r="214">
          <cell r="A214" t="str">
            <v>ADMINISTRATIVE &amp; MANAGEMENT EXPENSES</v>
          </cell>
        </row>
      </sheetData>
      <sheetData sheetId="1455">
        <row r="214">
          <cell r="A214" t="str">
            <v>ADMINISTRATIVE &amp; MANAGEMENT EXPENSES</v>
          </cell>
        </row>
      </sheetData>
      <sheetData sheetId="1456">
        <row r="214">
          <cell r="A214" t="str">
            <v>ADMINISTRATIVE &amp; MANAGEMENT EXPENSES</v>
          </cell>
        </row>
      </sheetData>
      <sheetData sheetId="1457">
        <row r="214">
          <cell r="A214" t="str">
            <v>ADMINISTRATIVE &amp; MANAGEMENT EXPENSES</v>
          </cell>
        </row>
      </sheetData>
      <sheetData sheetId="1458">
        <row r="214">
          <cell r="A214" t="str">
            <v>ADMINISTRATIVE &amp; MANAGEMENT EXPENSES</v>
          </cell>
        </row>
      </sheetData>
      <sheetData sheetId="1459">
        <row r="214">
          <cell r="A214" t="str">
            <v>ADMINISTRATIVE &amp; MANAGEMENT EXPENSES</v>
          </cell>
        </row>
      </sheetData>
      <sheetData sheetId="1460">
        <row r="214">
          <cell r="A214" t="str">
            <v>ADMINISTRATIVE &amp; MANAGEMENT EXPENSES</v>
          </cell>
        </row>
      </sheetData>
      <sheetData sheetId="1461">
        <row r="214">
          <cell r="A214" t="str">
            <v>ADMINISTRATIVE &amp; MANAGEMENT EXPENSES</v>
          </cell>
        </row>
      </sheetData>
      <sheetData sheetId="1462">
        <row r="214">
          <cell r="A214" t="str">
            <v>ADMINISTRATIVE &amp; MANAGEMENT EXPENSES</v>
          </cell>
        </row>
      </sheetData>
      <sheetData sheetId="1463">
        <row r="214">
          <cell r="A214" t="str">
            <v>ADMINISTRATIVE &amp; MANAGEMENT EXPENSES</v>
          </cell>
        </row>
      </sheetData>
      <sheetData sheetId="1464">
        <row r="214">
          <cell r="A214" t="str">
            <v>ADMINISTRATIVE &amp; MANAGEMENT EXPENSES</v>
          </cell>
        </row>
      </sheetData>
      <sheetData sheetId="1465">
        <row r="214">
          <cell r="A214" t="str">
            <v>ADMINISTRATIVE &amp; MANAGEMENT EXPENSES</v>
          </cell>
        </row>
      </sheetData>
      <sheetData sheetId="1466">
        <row r="214">
          <cell r="A214" t="str">
            <v>ADMINISTRATIVE &amp; MANAGEMENT EXPENSES</v>
          </cell>
        </row>
      </sheetData>
      <sheetData sheetId="1467">
        <row r="214">
          <cell r="A214" t="str">
            <v>ADMINISTRATIVE &amp; MANAGEMENT EXPENSES</v>
          </cell>
        </row>
      </sheetData>
      <sheetData sheetId="1468">
        <row r="214">
          <cell r="A214" t="str">
            <v>ADMINISTRATIVE &amp; MANAGEMENT EXPENSES</v>
          </cell>
        </row>
      </sheetData>
      <sheetData sheetId="1469">
        <row r="214">
          <cell r="A214" t="str">
            <v>ADMINISTRATIVE &amp; MANAGEMENT EXPENSES</v>
          </cell>
        </row>
      </sheetData>
      <sheetData sheetId="1470">
        <row r="214">
          <cell r="A214" t="str">
            <v>ADMINISTRATIVE &amp; MANAGEMENT EXPENSES</v>
          </cell>
        </row>
      </sheetData>
      <sheetData sheetId="1471">
        <row r="214">
          <cell r="A214" t="str">
            <v>ADMINISTRATIVE &amp; MANAGEMENT EXPENSES</v>
          </cell>
        </row>
      </sheetData>
      <sheetData sheetId="1472">
        <row r="214">
          <cell r="A214" t="str">
            <v>ADMINISTRATIVE &amp; MANAGEMENT EXPENSES</v>
          </cell>
        </row>
      </sheetData>
      <sheetData sheetId="1473">
        <row r="214">
          <cell r="A214" t="str">
            <v>ADMINISTRATIVE &amp; MANAGEMENT EXPENSES</v>
          </cell>
        </row>
      </sheetData>
      <sheetData sheetId="1474">
        <row r="214">
          <cell r="A214" t="str">
            <v>ADMINISTRATIVE &amp; MANAGEMENT EXPENSES</v>
          </cell>
        </row>
      </sheetData>
      <sheetData sheetId="1475">
        <row r="214">
          <cell r="A214" t="str">
            <v>ADMINISTRATIVE &amp; MANAGEMENT EXPENSES</v>
          </cell>
        </row>
      </sheetData>
      <sheetData sheetId="1476">
        <row r="214">
          <cell r="A214" t="str">
            <v>ADMINISTRATIVE &amp; MANAGEMENT EXPENSES</v>
          </cell>
        </row>
      </sheetData>
      <sheetData sheetId="1477">
        <row r="214">
          <cell r="A214" t="str">
            <v>ADMINISTRATIVE &amp; MANAGEMENT EXPENSES</v>
          </cell>
        </row>
      </sheetData>
      <sheetData sheetId="1478">
        <row r="214">
          <cell r="A214" t="str">
            <v>ADMINISTRATIVE &amp; MANAGEMENT EXPENSES</v>
          </cell>
        </row>
      </sheetData>
      <sheetData sheetId="1479">
        <row r="214">
          <cell r="A214" t="str">
            <v>ADMINISTRATIVE &amp; MANAGEMENT EXPENSES</v>
          </cell>
        </row>
      </sheetData>
      <sheetData sheetId="1480">
        <row r="214">
          <cell r="A214" t="str">
            <v>ADMINISTRATIVE &amp; MANAGEMENT EXPENSES</v>
          </cell>
        </row>
      </sheetData>
      <sheetData sheetId="1481">
        <row r="214">
          <cell r="A214" t="str">
            <v>ADMINISTRATIVE &amp; MANAGEMENT EXPENSES</v>
          </cell>
        </row>
      </sheetData>
      <sheetData sheetId="1482">
        <row r="214">
          <cell r="A214" t="str">
            <v>ADMINISTRATIVE &amp; MANAGEMENT EXPENSES</v>
          </cell>
        </row>
      </sheetData>
      <sheetData sheetId="1483">
        <row r="214">
          <cell r="A214" t="str">
            <v>ADMINISTRATIVE &amp; MANAGEMENT EXPENSES</v>
          </cell>
        </row>
      </sheetData>
      <sheetData sheetId="1484">
        <row r="214">
          <cell r="A214" t="str">
            <v>ADMINISTRATIVE &amp; MANAGEMENT EXPENSES</v>
          </cell>
        </row>
      </sheetData>
      <sheetData sheetId="1485">
        <row r="214">
          <cell r="A214" t="str">
            <v>ADMINISTRATIVE &amp; MANAGEMENT EXPENSES</v>
          </cell>
        </row>
      </sheetData>
      <sheetData sheetId="1486">
        <row r="214">
          <cell r="A214" t="str">
            <v>ADMINISTRATIVE &amp; MANAGEMENT EXPENSES</v>
          </cell>
        </row>
      </sheetData>
      <sheetData sheetId="1487">
        <row r="214">
          <cell r="A214" t="str">
            <v>ADMINISTRATIVE &amp; MANAGEMENT EXPENSES</v>
          </cell>
        </row>
      </sheetData>
      <sheetData sheetId="1488">
        <row r="214">
          <cell r="A214" t="str">
            <v>ADMINISTRATIVE &amp; MANAGEMENT EXPENSES</v>
          </cell>
        </row>
      </sheetData>
      <sheetData sheetId="1489">
        <row r="214">
          <cell r="A214" t="str">
            <v>ADMINISTRATIVE &amp; MANAGEMENT EXPENSES</v>
          </cell>
        </row>
      </sheetData>
      <sheetData sheetId="1490">
        <row r="214">
          <cell r="A214" t="str">
            <v>ADMINISTRATIVE &amp; MANAGEMENT EXPENSES</v>
          </cell>
        </row>
      </sheetData>
      <sheetData sheetId="1491">
        <row r="214">
          <cell r="A214" t="str">
            <v>ADMINISTRATIVE &amp; MANAGEMENT EXPENSES</v>
          </cell>
        </row>
      </sheetData>
      <sheetData sheetId="1492">
        <row r="214">
          <cell r="A214" t="str">
            <v>ADMINISTRATIVE &amp; MANAGEMENT EXPENSES</v>
          </cell>
        </row>
      </sheetData>
      <sheetData sheetId="1493">
        <row r="214">
          <cell r="A214" t="str">
            <v>ADMINISTRATIVE &amp; MANAGEMENT EXPENSES</v>
          </cell>
        </row>
      </sheetData>
      <sheetData sheetId="1494">
        <row r="214">
          <cell r="A214" t="str">
            <v>ADMINISTRATIVE &amp; MANAGEMENT EXPENSES</v>
          </cell>
        </row>
      </sheetData>
      <sheetData sheetId="1495">
        <row r="214">
          <cell r="A214" t="str">
            <v>ADMINISTRATIVE &amp; MANAGEMENT EXPENSES</v>
          </cell>
        </row>
      </sheetData>
      <sheetData sheetId="1496">
        <row r="214">
          <cell r="A214" t="str">
            <v>ADMINISTRATIVE &amp; MANAGEMENT EXPENSES</v>
          </cell>
        </row>
      </sheetData>
      <sheetData sheetId="1497">
        <row r="214">
          <cell r="A214" t="str">
            <v>ADMINISTRATIVE &amp; MANAGEMENT EXPENSES</v>
          </cell>
        </row>
      </sheetData>
      <sheetData sheetId="1498">
        <row r="214">
          <cell r="A214" t="str">
            <v>ADMINISTRATIVE &amp; MANAGEMENT EXPENSES</v>
          </cell>
        </row>
      </sheetData>
      <sheetData sheetId="1499">
        <row r="214">
          <cell r="A214" t="str">
            <v>ADMINISTRATIVE &amp; MANAGEMENT EXPENSES</v>
          </cell>
        </row>
      </sheetData>
      <sheetData sheetId="1500">
        <row r="214">
          <cell r="A214" t="str">
            <v>ADMINISTRATIVE &amp; MANAGEMENT EXPENSES</v>
          </cell>
        </row>
      </sheetData>
      <sheetData sheetId="1501">
        <row r="214">
          <cell r="A214" t="str">
            <v>ADMINISTRATIVE &amp; MANAGEMENT EXPENSES</v>
          </cell>
        </row>
      </sheetData>
      <sheetData sheetId="1502">
        <row r="214">
          <cell r="A214" t="str">
            <v>ADMINISTRATIVE &amp; MANAGEMENT EXPENSES</v>
          </cell>
        </row>
      </sheetData>
      <sheetData sheetId="1503">
        <row r="214">
          <cell r="A214" t="str">
            <v>ADMINISTRATIVE &amp; MANAGEMENT EXPENSES</v>
          </cell>
        </row>
      </sheetData>
      <sheetData sheetId="1504">
        <row r="214">
          <cell r="A214" t="str">
            <v>ADMINISTRATIVE &amp; MANAGEMENT EXPENSES</v>
          </cell>
        </row>
      </sheetData>
      <sheetData sheetId="1505">
        <row r="214">
          <cell r="A214" t="str">
            <v>ADMINISTRATIVE &amp; MANAGEMENT EXPENSES</v>
          </cell>
        </row>
      </sheetData>
      <sheetData sheetId="1506">
        <row r="214">
          <cell r="A214" t="str">
            <v>ADMINISTRATIVE &amp; MANAGEMENT EXPENSES</v>
          </cell>
        </row>
      </sheetData>
      <sheetData sheetId="1507">
        <row r="214">
          <cell r="A214" t="str">
            <v>ADMINISTRATIVE &amp; MANAGEMENT EXPENSES</v>
          </cell>
        </row>
      </sheetData>
      <sheetData sheetId="1508">
        <row r="214">
          <cell r="A214" t="str">
            <v>ADMINISTRATIVE &amp; MANAGEMENT EXPENSES</v>
          </cell>
        </row>
      </sheetData>
      <sheetData sheetId="1509">
        <row r="214">
          <cell r="A214" t="str">
            <v>ADMINISTRATIVE &amp; MANAGEMENT EXPENSES</v>
          </cell>
        </row>
      </sheetData>
      <sheetData sheetId="1510">
        <row r="214">
          <cell r="A214" t="str">
            <v>ADMINISTRATIVE &amp; MANAGEMENT EXPENSES</v>
          </cell>
        </row>
      </sheetData>
      <sheetData sheetId="1511">
        <row r="214">
          <cell r="A214" t="str">
            <v>ADMINISTRATIVE &amp; MANAGEMENT EXPENSES</v>
          </cell>
        </row>
      </sheetData>
      <sheetData sheetId="1512">
        <row r="214">
          <cell r="A214" t="str">
            <v>ADMINISTRATIVE &amp; MANAGEMENT EXPENSES</v>
          </cell>
        </row>
      </sheetData>
      <sheetData sheetId="1513">
        <row r="214">
          <cell r="A214" t="str">
            <v>ADMINISTRATIVE &amp; MANAGEMENT EXPENSES</v>
          </cell>
        </row>
      </sheetData>
      <sheetData sheetId="1514">
        <row r="214">
          <cell r="A214" t="str">
            <v>ADMINISTRATIVE &amp; MANAGEMENT EXPENSES</v>
          </cell>
        </row>
      </sheetData>
      <sheetData sheetId="1515">
        <row r="214">
          <cell r="A214" t="str">
            <v>ADMINISTRATIVE &amp; MANAGEMENT EXPENSES</v>
          </cell>
        </row>
      </sheetData>
      <sheetData sheetId="1516">
        <row r="214">
          <cell r="A214" t="str">
            <v>ADMINISTRATIVE &amp; MANAGEMENT EXPENSES</v>
          </cell>
        </row>
      </sheetData>
      <sheetData sheetId="1517">
        <row r="214">
          <cell r="A214" t="str">
            <v>ADMINISTRATIVE &amp; MANAGEMENT EXPENSES</v>
          </cell>
        </row>
      </sheetData>
      <sheetData sheetId="1518">
        <row r="214">
          <cell r="A214" t="str">
            <v>ADMINISTRATIVE &amp; MANAGEMENT EXPENSES</v>
          </cell>
        </row>
      </sheetData>
      <sheetData sheetId="1519">
        <row r="214">
          <cell r="A214" t="str">
            <v>ADMINISTRATIVE &amp; MANAGEMENT EXPENSES</v>
          </cell>
        </row>
      </sheetData>
      <sheetData sheetId="1520">
        <row r="214">
          <cell r="A214" t="str">
            <v>ADMINISTRATIVE &amp; MANAGEMENT EXPENSES</v>
          </cell>
        </row>
      </sheetData>
      <sheetData sheetId="1521">
        <row r="214">
          <cell r="A214" t="str">
            <v>ADMINISTRATIVE &amp; MANAGEMENT EXPENSES</v>
          </cell>
        </row>
      </sheetData>
      <sheetData sheetId="1522">
        <row r="214">
          <cell r="A214" t="str">
            <v>ADMINISTRATIVE &amp; MANAGEMENT EXPENSES</v>
          </cell>
        </row>
      </sheetData>
      <sheetData sheetId="1523">
        <row r="214">
          <cell r="A214" t="str">
            <v>ADMINISTRATIVE &amp; MANAGEMENT EXPENSES</v>
          </cell>
        </row>
      </sheetData>
      <sheetData sheetId="1524">
        <row r="214">
          <cell r="A214" t="str">
            <v>ADMINISTRATIVE &amp; MANAGEMENT EXPENSES</v>
          </cell>
        </row>
      </sheetData>
      <sheetData sheetId="1525">
        <row r="214">
          <cell r="A214" t="str">
            <v>ADMINISTRATIVE &amp; MANAGEMENT EXPENSES</v>
          </cell>
        </row>
      </sheetData>
      <sheetData sheetId="1526">
        <row r="214">
          <cell r="A214" t="str">
            <v>ADMINISTRATIVE &amp; MANAGEMENT EXPENSES</v>
          </cell>
        </row>
      </sheetData>
      <sheetData sheetId="1527">
        <row r="214">
          <cell r="A214" t="str">
            <v>ADMINISTRATIVE &amp; MANAGEMENT EXPENSES</v>
          </cell>
        </row>
      </sheetData>
      <sheetData sheetId="1528" refreshError="1"/>
      <sheetData sheetId="1529">
        <row r="214">
          <cell r="A214" t="str">
            <v>ADMINISTRATIVE &amp; MANAGEMENT EXPENSES</v>
          </cell>
        </row>
      </sheetData>
      <sheetData sheetId="1530">
        <row r="214">
          <cell r="A214" t="str">
            <v>ADMINISTRATIVE &amp; MANAGEMENT EXPENSES</v>
          </cell>
        </row>
      </sheetData>
      <sheetData sheetId="1531">
        <row r="214">
          <cell r="A214" t="str">
            <v>ADMINISTRATIVE &amp; MANAGEMENT EXPENSES</v>
          </cell>
        </row>
      </sheetData>
      <sheetData sheetId="1532">
        <row r="214">
          <cell r="A214" t="str">
            <v>ADMINISTRATIVE &amp; MANAGEMENT EXPENSES</v>
          </cell>
        </row>
      </sheetData>
      <sheetData sheetId="1533">
        <row r="214">
          <cell r="A214" t="str">
            <v>ADMINISTRATIVE &amp; MANAGEMENT EXPENSES</v>
          </cell>
        </row>
      </sheetData>
      <sheetData sheetId="1534">
        <row r="214">
          <cell r="A214" t="str">
            <v>ADMINISTRATIVE &amp; MANAGEMENT EXPENSES</v>
          </cell>
        </row>
      </sheetData>
      <sheetData sheetId="1535">
        <row r="214">
          <cell r="A214" t="str">
            <v>ADMINISTRATIVE &amp; MANAGEMENT EXPENSES</v>
          </cell>
        </row>
      </sheetData>
      <sheetData sheetId="1536">
        <row r="214">
          <cell r="A214" t="str">
            <v>ADMINISTRATIVE &amp; MANAGEMENT EXPENSES</v>
          </cell>
        </row>
      </sheetData>
      <sheetData sheetId="1537">
        <row r="214">
          <cell r="A214" t="str">
            <v>ADMINISTRATIVE &amp; MANAGEMENT EXPENSES</v>
          </cell>
        </row>
      </sheetData>
      <sheetData sheetId="1538">
        <row r="214">
          <cell r="A214" t="str">
            <v>ADMINISTRATIVE &amp; MANAGEMENT EXPENSES</v>
          </cell>
        </row>
      </sheetData>
      <sheetData sheetId="1539">
        <row r="214">
          <cell r="A214" t="str">
            <v>ADMINISTRATIVE &amp; MANAGEMENT EXPENSES</v>
          </cell>
        </row>
      </sheetData>
      <sheetData sheetId="1540">
        <row r="214">
          <cell r="A214" t="str">
            <v>ADMINISTRATIVE &amp; MANAGEMENT EXPENSES</v>
          </cell>
        </row>
      </sheetData>
      <sheetData sheetId="1541">
        <row r="214">
          <cell r="A214" t="str">
            <v>ADMINISTRATIVE &amp; MANAGEMENT EXPENSES</v>
          </cell>
        </row>
      </sheetData>
      <sheetData sheetId="1542">
        <row r="214">
          <cell r="A214" t="str">
            <v>ADMINISTRATIVE &amp; MANAGEMENT EXPENSES</v>
          </cell>
        </row>
      </sheetData>
      <sheetData sheetId="1543">
        <row r="214">
          <cell r="A214" t="str">
            <v>ADMINISTRATIVE &amp; MANAGEMENT EXPENSES</v>
          </cell>
        </row>
      </sheetData>
      <sheetData sheetId="1544">
        <row r="214">
          <cell r="A214" t="str">
            <v>ADMINISTRATIVE &amp; MANAGEMENT EXPENSES</v>
          </cell>
        </row>
      </sheetData>
      <sheetData sheetId="1545">
        <row r="214">
          <cell r="A214" t="str">
            <v>ADMINISTRATIVE &amp; MANAGEMENT EXPENSES</v>
          </cell>
        </row>
      </sheetData>
      <sheetData sheetId="1546">
        <row r="214">
          <cell r="A214" t="str">
            <v>ADMINISTRATIVE &amp; MANAGEMENT EXPENSES</v>
          </cell>
        </row>
      </sheetData>
      <sheetData sheetId="1547">
        <row r="214">
          <cell r="A214" t="str">
            <v>ADMINISTRATIVE &amp; MANAGEMENT EXPENSES</v>
          </cell>
        </row>
      </sheetData>
      <sheetData sheetId="1548">
        <row r="214">
          <cell r="A214" t="str">
            <v>ADMINISTRATIVE &amp; MANAGEMENT EXPENSES</v>
          </cell>
        </row>
      </sheetData>
      <sheetData sheetId="1549">
        <row r="214">
          <cell r="A214" t="str">
            <v>ADMINISTRATIVE &amp; MANAGEMENT EXPENSES</v>
          </cell>
        </row>
      </sheetData>
      <sheetData sheetId="1550">
        <row r="214">
          <cell r="A214" t="str">
            <v>ADMINISTRATIVE &amp; MANAGEMENT EXPENSES</v>
          </cell>
        </row>
      </sheetData>
      <sheetData sheetId="1551">
        <row r="214">
          <cell r="A214" t="str">
            <v>ADMINISTRATIVE &amp; MANAGEMENT EXPENSES</v>
          </cell>
        </row>
      </sheetData>
      <sheetData sheetId="1552">
        <row r="214">
          <cell r="A214" t="str">
            <v>ADMINISTRATIVE &amp; MANAGEMENT EXPENSES</v>
          </cell>
        </row>
      </sheetData>
      <sheetData sheetId="1553">
        <row r="214">
          <cell r="A214" t="str">
            <v>ADMINISTRATIVE &amp; MANAGEMENT EXPENSES</v>
          </cell>
        </row>
      </sheetData>
      <sheetData sheetId="1554">
        <row r="214">
          <cell r="A214" t="str">
            <v>ADMINISTRATIVE &amp; MANAGEMENT EXPENSES</v>
          </cell>
        </row>
      </sheetData>
      <sheetData sheetId="1555">
        <row r="214">
          <cell r="A214" t="str">
            <v>ADMINISTRATIVE &amp; MANAGEMENT EXPENSES</v>
          </cell>
        </row>
      </sheetData>
      <sheetData sheetId="1556">
        <row r="214">
          <cell r="A214" t="str">
            <v>ADMINISTRATIVE &amp; MANAGEMENT EXPENSES</v>
          </cell>
        </row>
      </sheetData>
      <sheetData sheetId="1557">
        <row r="214">
          <cell r="A214" t="str">
            <v>ADMINISTRATIVE &amp; MANAGEMENT EXPENSES</v>
          </cell>
        </row>
      </sheetData>
      <sheetData sheetId="1558">
        <row r="214">
          <cell r="A214" t="str">
            <v>ADMINISTRATIVE &amp; MANAGEMENT EXPENSES</v>
          </cell>
        </row>
      </sheetData>
      <sheetData sheetId="1559">
        <row r="214">
          <cell r="A214" t="str">
            <v>ADMINISTRATIVE &amp; MANAGEMENT EXPENSES</v>
          </cell>
        </row>
      </sheetData>
      <sheetData sheetId="1560">
        <row r="214">
          <cell r="A214" t="str">
            <v>ADMINISTRATIVE &amp; MANAGEMENT EXPENSES</v>
          </cell>
        </row>
      </sheetData>
      <sheetData sheetId="1561">
        <row r="214">
          <cell r="A214" t="str">
            <v>ADMINISTRATIVE &amp; MANAGEMENT EXPENSES</v>
          </cell>
        </row>
      </sheetData>
      <sheetData sheetId="1562">
        <row r="214">
          <cell r="A214" t="str">
            <v>ADMINISTRATIVE &amp; MANAGEMENT EXPENSES</v>
          </cell>
        </row>
      </sheetData>
      <sheetData sheetId="1563">
        <row r="214">
          <cell r="A214" t="str">
            <v>ADMINISTRATIVE &amp; MANAGEMENT EXPENSES</v>
          </cell>
        </row>
      </sheetData>
      <sheetData sheetId="1564">
        <row r="214">
          <cell r="A214" t="str">
            <v>ADMINISTRATIVE &amp; MANAGEMENT EXPENSES</v>
          </cell>
        </row>
      </sheetData>
      <sheetData sheetId="1565">
        <row r="214">
          <cell r="A214" t="str">
            <v>ADMINISTRATIVE &amp; MANAGEMENT EXPENSES</v>
          </cell>
        </row>
      </sheetData>
      <sheetData sheetId="1566">
        <row r="214">
          <cell r="A214" t="str">
            <v>ADMINISTRATIVE &amp; MANAGEMENT EXPENSES</v>
          </cell>
        </row>
      </sheetData>
      <sheetData sheetId="1567">
        <row r="214">
          <cell r="A214" t="str">
            <v>ADMINISTRATIVE &amp; MANAGEMENT EXPENSES</v>
          </cell>
        </row>
      </sheetData>
      <sheetData sheetId="1568">
        <row r="214">
          <cell r="A214" t="str">
            <v>ADMINISTRATIVE &amp; MANAGEMENT EXPENSES</v>
          </cell>
        </row>
      </sheetData>
      <sheetData sheetId="1569">
        <row r="214">
          <cell r="A214" t="str">
            <v>ADMINISTRATIVE &amp; MANAGEMENT EXPENSES</v>
          </cell>
        </row>
      </sheetData>
      <sheetData sheetId="1570">
        <row r="214">
          <cell r="A214" t="str">
            <v>ADMINISTRATIVE &amp; MANAGEMENT EXPENSES</v>
          </cell>
        </row>
      </sheetData>
      <sheetData sheetId="1571">
        <row r="214">
          <cell r="A214" t="str">
            <v>ADMINISTRATIVE &amp; MANAGEMENT EXPENSES</v>
          </cell>
        </row>
      </sheetData>
      <sheetData sheetId="1572">
        <row r="214">
          <cell r="A214" t="str">
            <v>ADMINISTRATIVE &amp; MANAGEMENT EXPENSES</v>
          </cell>
        </row>
      </sheetData>
      <sheetData sheetId="1573">
        <row r="214">
          <cell r="A214" t="str">
            <v>ADMINISTRATIVE &amp; MANAGEMENT EXPENSES</v>
          </cell>
        </row>
      </sheetData>
      <sheetData sheetId="1574">
        <row r="214">
          <cell r="A214" t="str">
            <v>ADMINISTRATIVE &amp; MANAGEMENT EXPENSES</v>
          </cell>
        </row>
      </sheetData>
      <sheetData sheetId="1575">
        <row r="214">
          <cell r="A214" t="str">
            <v>ADMINISTRATIVE &amp; MANAGEMENT EXPENSES</v>
          </cell>
        </row>
      </sheetData>
      <sheetData sheetId="1576">
        <row r="214">
          <cell r="A214" t="str">
            <v>ADMINISTRATIVE &amp; MANAGEMENT EXPENSES</v>
          </cell>
        </row>
      </sheetData>
      <sheetData sheetId="1577">
        <row r="214">
          <cell r="A214" t="str">
            <v>ADMINISTRATIVE &amp; MANAGEMENT EXPENSES</v>
          </cell>
        </row>
      </sheetData>
      <sheetData sheetId="1578">
        <row r="214">
          <cell r="A214" t="str">
            <v>ADMINISTRATIVE &amp; MANAGEMENT EXPENSES</v>
          </cell>
        </row>
      </sheetData>
      <sheetData sheetId="1579">
        <row r="214">
          <cell r="A214" t="str">
            <v>ADMINISTRATIVE &amp; MANAGEMENT EXPENSES</v>
          </cell>
        </row>
      </sheetData>
      <sheetData sheetId="1580">
        <row r="214">
          <cell r="A214" t="str">
            <v>ADMINISTRATIVE &amp; MANAGEMENT EXPENSES</v>
          </cell>
        </row>
      </sheetData>
      <sheetData sheetId="1581">
        <row r="214">
          <cell r="A214" t="str">
            <v>ADMINISTRATIVE &amp; MANAGEMENT EXPENSES</v>
          </cell>
        </row>
      </sheetData>
      <sheetData sheetId="1582">
        <row r="214">
          <cell r="A214" t="str">
            <v>ADMINISTRATIVE &amp; MANAGEMENT EXPENSES</v>
          </cell>
        </row>
      </sheetData>
      <sheetData sheetId="1583">
        <row r="214">
          <cell r="A214" t="str">
            <v>ADMINISTRATIVE &amp; MANAGEMENT EXPENSES</v>
          </cell>
        </row>
      </sheetData>
      <sheetData sheetId="1584">
        <row r="214">
          <cell r="A214" t="str">
            <v>ADMINISTRATIVE &amp; MANAGEMENT EXPENSES</v>
          </cell>
        </row>
      </sheetData>
      <sheetData sheetId="1585">
        <row r="214">
          <cell r="A214" t="str">
            <v>ADMINISTRATIVE &amp; MANAGEMENT EXPENSES</v>
          </cell>
        </row>
      </sheetData>
      <sheetData sheetId="1586">
        <row r="214">
          <cell r="A214" t="str">
            <v>ADMINISTRATIVE &amp; MANAGEMENT EXPENSES</v>
          </cell>
        </row>
      </sheetData>
      <sheetData sheetId="1587">
        <row r="214">
          <cell r="A214" t="str">
            <v>ADMINISTRATIVE &amp; MANAGEMENT EXPENSES</v>
          </cell>
        </row>
      </sheetData>
      <sheetData sheetId="1588">
        <row r="214">
          <cell r="A214" t="str">
            <v>ADMINISTRATIVE &amp; MANAGEMENT EXPENSES</v>
          </cell>
        </row>
      </sheetData>
      <sheetData sheetId="1589">
        <row r="214">
          <cell r="A214" t="str">
            <v>ADMINISTRATIVE &amp; MANAGEMENT EXPENSES</v>
          </cell>
        </row>
      </sheetData>
      <sheetData sheetId="1590">
        <row r="214">
          <cell r="A214" t="str">
            <v>ADMINISTRATIVE &amp; MANAGEMENT EXPENSES</v>
          </cell>
        </row>
      </sheetData>
      <sheetData sheetId="1591">
        <row r="214">
          <cell r="A214" t="str">
            <v>ADMINISTRATIVE &amp; MANAGEMENT EXPENSES</v>
          </cell>
        </row>
      </sheetData>
      <sheetData sheetId="1592">
        <row r="214">
          <cell r="A214" t="str">
            <v>ADMINISTRATIVE &amp; MANAGEMENT EXPENSES</v>
          </cell>
        </row>
      </sheetData>
      <sheetData sheetId="1593">
        <row r="214">
          <cell r="A214" t="str">
            <v>ADMINISTRATIVE &amp; MANAGEMENT EXPENSES</v>
          </cell>
        </row>
      </sheetData>
      <sheetData sheetId="1594">
        <row r="214">
          <cell r="A214" t="str">
            <v>ADMINISTRATIVE &amp; MANAGEMENT EXPENSES</v>
          </cell>
        </row>
      </sheetData>
      <sheetData sheetId="1595">
        <row r="214">
          <cell r="A214" t="str">
            <v>ADMINISTRATIVE &amp; MANAGEMENT EXPENSES</v>
          </cell>
        </row>
      </sheetData>
      <sheetData sheetId="1596">
        <row r="214">
          <cell r="A214" t="str">
            <v>ADMINISTRATIVE &amp; MANAGEMENT EXPENSES</v>
          </cell>
        </row>
      </sheetData>
      <sheetData sheetId="1597">
        <row r="214">
          <cell r="A214" t="str">
            <v>ADMINISTRATIVE &amp; MANAGEMENT EXPENSES</v>
          </cell>
        </row>
      </sheetData>
      <sheetData sheetId="1598">
        <row r="214">
          <cell r="A214" t="str">
            <v>ADMINISTRATIVE &amp; MANAGEMENT EXPENSES</v>
          </cell>
        </row>
      </sheetData>
      <sheetData sheetId="1599">
        <row r="214">
          <cell r="A214" t="str">
            <v>ADMINISTRATIVE &amp; MANAGEMENT EXPENSES</v>
          </cell>
        </row>
      </sheetData>
      <sheetData sheetId="1600">
        <row r="214">
          <cell r="A214" t="str">
            <v>ADMINISTRATIVE &amp; MANAGEMENT EXPENSES</v>
          </cell>
        </row>
      </sheetData>
      <sheetData sheetId="1601">
        <row r="214">
          <cell r="A214" t="str">
            <v>ADMINISTRATIVE &amp; MANAGEMENT EXPENSES</v>
          </cell>
        </row>
      </sheetData>
      <sheetData sheetId="1602">
        <row r="214">
          <cell r="A214" t="str">
            <v>ADMINISTRATIVE &amp; MANAGEMENT EXPENSES</v>
          </cell>
        </row>
      </sheetData>
      <sheetData sheetId="1603">
        <row r="214">
          <cell r="A214" t="str">
            <v>ADMINISTRATIVE &amp; MANAGEMENT EXPENSES</v>
          </cell>
        </row>
      </sheetData>
      <sheetData sheetId="1604">
        <row r="214">
          <cell r="A214" t="str">
            <v>ADMINISTRATIVE &amp; MANAGEMENT EXPENSES</v>
          </cell>
        </row>
      </sheetData>
      <sheetData sheetId="1605">
        <row r="214">
          <cell r="A214" t="str">
            <v>ADMINISTRATIVE &amp; MANAGEMENT EXPENSES</v>
          </cell>
        </row>
      </sheetData>
      <sheetData sheetId="1606">
        <row r="214">
          <cell r="A214" t="str">
            <v>ADMINISTRATIVE &amp; MANAGEMENT EXPENSES</v>
          </cell>
        </row>
      </sheetData>
      <sheetData sheetId="1607">
        <row r="214">
          <cell r="A214" t="str">
            <v>ADMINISTRATIVE &amp; MANAGEMENT EXPENSES</v>
          </cell>
        </row>
      </sheetData>
      <sheetData sheetId="1608" refreshError="1"/>
      <sheetData sheetId="1609" refreshError="1"/>
      <sheetData sheetId="1610" refreshError="1"/>
      <sheetData sheetId="1611">
        <row r="214">
          <cell r="A214" t="str">
            <v>ADMINISTRATIVE &amp; MANAGEMENT EXPENSES</v>
          </cell>
        </row>
      </sheetData>
      <sheetData sheetId="1612">
        <row r="214">
          <cell r="A214" t="str">
            <v>ADMINISTRATIVE &amp; MANAGEMENT EXPENSES</v>
          </cell>
        </row>
      </sheetData>
      <sheetData sheetId="1613">
        <row r="214">
          <cell r="A214" t="str">
            <v>ADMINISTRATIVE &amp; MANAGEMENT EXPENSES</v>
          </cell>
        </row>
      </sheetData>
      <sheetData sheetId="1614">
        <row r="214">
          <cell r="A214" t="str">
            <v>ADMINISTRATIVE &amp; MANAGEMENT EXPENSES</v>
          </cell>
        </row>
      </sheetData>
      <sheetData sheetId="1615">
        <row r="214">
          <cell r="A214" t="str">
            <v>ADMINISTRATIVE &amp; MANAGEMENT EXPENSES</v>
          </cell>
        </row>
      </sheetData>
      <sheetData sheetId="1616">
        <row r="214">
          <cell r="A214" t="str">
            <v>ADMINISTRATIVE &amp; MANAGEMENT EXPENSES</v>
          </cell>
        </row>
      </sheetData>
      <sheetData sheetId="1617">
        <row r="214">
          <cell r="A214" t="str">
            <v>ADMINISTRATIVE &amp; MANAGEMENT EXPENSES</v>
          </cell>
        </row>
      </sheetData>
      <sheetData sheetId="1618">
        <row r="214">
          <cell r="A214" t="str">
            <v>ADMINISTRATIVE &amp; MANAGEMENT EXPENSES</v>
          </cell>
        </row>
      </sheetData>
      <sheetData sheetId="1619">
        <row r="214">
          <cell r="A214" t="str">
            <v>ADMINISTRATIVE &amp; MANAGEMENT EXPENSES</v>
          </cell>
        </row>
      </sheetData>
      <sheetData sheetId="1620">
        <row r="214">
          <cell r="A214" t="str">
            <v>ADMINISTRATIVE &amp; MANAGEMENT EXPENSES</v>
          </cell>
        </row>
      </sheetData>
      <sheetData sheetId="1621">
        <row r="214">
          <cell r="A214" t="str">
            <v>ADMINISTRATIVE &amp; MANAGEMENT EXPENSES</v>
          </cell>
        </row>
      </sheetData>
      <sheetData sheetId="1622">
        <row r="214">
          <cell r="A214" t="str">
            <v>ADMINISTRATIVE &amp; MANAGEMENT EXPENSES</v>
          </cell>
        </row>
      </sheetData>
      <sheetData sheetId="1623">
        <row r="214">
          <cell r="A214" t="str">
            <v>ADMINISTRATIVE &amp; MANAGEMENT EXPENSES</v>
          </cell>
        </row>
      </sheetData>
      <sheetData sheetId="1624">
        <row r="214">
          <cell r="A214" t="str">
            <v>ADMINISTRATIVE &amp; MANAGEMENT EXPENSES</v>
          </cell>
        </row>
      </sheetData>
      <sheetData sheetId="1625">
        <row r="214">
          <cell r="A214" t="str">
            <v>ADMINISTRATIVE &amp; MANAGEMENT EXPENSES</v>
          </cell>
        </row>
      </sheetData>
      <sheetData sheetId="1626">
        <row r="214">
          <cell r="A214" t="str">
            <v>ADMINISTRATIVE &amp; MANAGEMENT EXPENSES</v>
          </cell>
        </row>
      </sheetData>
      <sheetData sheetId="1627">
        <row r="214">
          <cell r="A214" t="str">
            <v>ADMINISTRATIVE &amp; MANAGEMENT EXPENSES</v>
          </cell>
        </row>
      </sheetData>
      <sheetData sheetId="1628">
        <row r="214">
          <cell r="A214" t="str">
            <v>ADMINISTRATIVE &amp; MANAGEMENT EXPENSES</v>
          </cell>
        </row>
      </sheetData>
      <sheetData sheetId="1629">
        <row r="214">
          <cell r="A214" t="str">
            <v>ADMINISTRATIVE &amp; MANAGEMENT EXPENSES</v>
          </cell>
        </row>
      </sheetData>
      <sheetData sheetId="1630">
        <row r="214">
          <cell r="A214" t="str">
            <v>ADMINISTRATIVE &amp; MANAGEMENT EXPENSES</v>
          </cell>
        </row>
      </sheetData>
      <sheetData sheetId="1631">
        <row r="214">
          <cell r="A214" t="str">
            <v>ADMINISTRATIVE &amp; MANAGEMENT EXPENSES</v>
          </cell>
        </row>
      </sheetData>
      <sheetData sheetId="1632">
        <row r="214">
          <cell r="A214" t="str">
            <v>ADMINISTRATIVE &amp; MANAGEMENT EXPENSES</v>
          </cell>
        </row>
      </sheetData>
      <sheetData sheetId="1633">
        <row r="214">
          <cell r="A214" t="str">
            <v>ADMINISTRATIVE &amp; MANAGEMENT EXPENSES</v>
          </cell>
        </row>
      </sheetData>
      <sheetData sheetId="1634">
        <row r="214">
          <cell r="A214" t="str">
            <v>ADMINISTRATIVE &amp; MANAGEMENT EXPENSES</v>
          </cell>
        </row>
      </sheetData>
      <sheetData sheetId="1635">
        <row r="214">
          <cell r="A214" t="str">
            <v>ADMINISTRATIVE &amp; MANAGEMENT EXPENSES</v>
          </cell>
        </row>
      </sheetData>
      <sheetData sheetId="1636">
        <row r="214">
          <cell r="A214" t="str">
            <v>ADMINISTRATIVE &amp; MANAGEMENT EXPENSES</v>
          </cell>
        </row>
      </sheetData>
      <sheetData sheetId="1637">
        <row r="214">
          <cell r="A214" t="str">
            <v>ADMINISTRATIVE &amp; MANAGEMENT EXPENSES</v>
          </cell>
        </row>
      </sheetData>
      <sheetData sheetId="1638">
        <row r="214">
          <cell r="A214" t="str">
            <v>ADMINISTRATIVE &amp; MANAGEMENT EXPENSES</v>
          </cell>
        </row>
      </sheetData>
      <sheetData sheetId="1639">
        <row r="214">
          <cell r="A214" t="str">
            <v>ADMINISTRATIVE &amp; MANAGEMENT EXPENSES</v>
          </cell>
        </row>
      </sheetData>
      <sheetData sheetId="1640">
        <row r="214">
          <cell r="A214" t="str">
            <v>ADMINISTRATIVE &amp; MANAGEMENT EXPENSES</v>
          </cell>
        </row>
      </sheetData>
      <sheetData sheetId="1641">
        <row r="214">
          <cell r="A214" t="str">
            <v>ADMINISTRATIVE &amp; MANAGEMENT EXPENSES</v>
          </cell>
        </row>
      </sheetData>
      <sheetData sheetId="1642">
        <row r="214">
          <cell r="A214" t="str">
            <v>ADMINISTRATIVE &amp; MANAGEMENT EXPENSES</v>
          </cell>
        </row>
      </sheetData>
      <sheetData sheetId="1643">
        <row r="214">
          <cell r="A214" t="str">
            <v>ADMINISTRATIVE &amp; MANAGEMENT EXPENSES</v>
          </cell>
        </row>
      </sheetData>
      <sheetData sheetId="1644">
        <row r="214">
          <cell r="A214" t="str">
            <v>ADMINISTRATIVE &amp; MANAGEMENT EXPENSES</v>
          </cell>
        </row>
      </sheetData>
      <sheetData sheetId="1645">
        <row r="214">
          <cell r="A214" t="str">
            <v>ADMINISTRATIVE &amp; MANAGEMENT EXPENSES</v>
          </cell>
        </row>
      </sheetData>
      <sheetData sheetId="1646">
        <row r="214">
          <cell r="A214" t="str">
            <v>ADMINISTRATIVE &amp; MANAGEMENT EXPENSES</v>
          </cell>
        </row>
      </sheetData>
      <sheetData sheetId="1647">
        <row r="214">
          <cell r="A214" t="str">
            <v>ADMINISTRATIVE &amp; MANAGEMENT EXPENSES</v>
          </cell>
        </row>
      </sheetData>
      <sheetData sheetId="1648">
        <row r="214">
          <cell r="A214" t="str">
            <v>ADMINISTRATIVE &amp; MANAGEMENT EXPENSES</v>
          </cell>
        </row>
      </sheetData>
      <sheetData sheetId="1649">
        <row r="214">
          <cell r="A214" t="str">
            <v>ADMINISTRATIVE &amp; MANAGEMENT EXPENSES</v>
          </cell>
        </row>
      </sheetData>
      <sheetData sheetId="1650">
        <row r="214">
          <cell r="A214" t="str">
            <v>ADMINISTRATIVE &amp; MANAGEMENT EXPENSES</v>
          </cell>
        </row>
      </sheetData>
      <sheetData sheetId="1651">
        <row r="214">
          <cell r="A214" t="str">
            <v>ADMINISTRATIVE &amp; MANAGEMENT EXPENSES</v>
          </cell>
        </row>
      </sheetData>
      <sheetData sheetId="1652">
        <row r="214">
          <cell r="A214" t="str">
            <v>ADMINISTRATIVE &amp; MANAGEMENT EXPENSES</v>
          </cell>
        </row>
      </sheetData>
      <sheetData sheetId="1653">
        <row r="214">
          <cell r="A214" t="str">
            <v>ADMINISTRATIVE &amp; MANAGEMENT EXPENSES</v>
          </cell>
        </row>
      </sheetData>
      <sheetData sheetId="1654">
        <row r="214">
          <cell r="A214" t="str">
            <v>ADMINISTRATIVE &amp; MANAGEMENT EXPENSES</v>
          </cell>
        </row>
      </sheetData>
      <sheetData sheetId="1655">
        <row r="214">
          <cell r="A214" t="str">
            <v>ADMINISTRATIVE &amp; MANAGEMENT EXPENSES</v>
          </cell>
        </row>
      </sheetData>
      <sheetData sheetId="1656">
        <row r="214">
          <cell r="A214" t="str">
            <v>ADMINISTRATIVE &amp; MANAGEMENT EXPENSES</v>
          </cell>
        </row>
      </sheetData>
      <sheetData sheetId="1657">
        <row r="214">
          <cell r="A214" t="str">
            <v>ADMINISTRATIVE &amp; MANAGEMENT EXPENSES</v>
          </cell>
        </row>
      </sheetData>
      <sheetData sheetId="1658">
        <row r="214">
          <cell r="A214" t="str">
            <v>ADMINISTRATIVE &amp; MANAGEMENT EXPENSES</v>
          </cell>
        </row>
      </sheetData>
      <sheetData sheetId="1659">
        <row r="214">
          <cell r="A214" t="str">
            <v>ADMINISTRATIVE &amp; MANAGEMENT EXPENSES</v>
          </cell>
        </row>
      </sheetData>
      <sheetData sheetId="1660">
        <row r="214">
          <cell r="A214" t="str">
            <v>ADMINISTRATIVE &amp; MANAGEMENT EXPENSES</v>
          </cell>
        </row>
      </sheetData>
      <sheetData sheetId="1661">
        <row r="214">
          <cell r="A214" t="str">
            <v>ADMINISTRATIVE &amp; MANAGEMENT EXPENSES</v>
          </cell>
        </row>
      </sheetData>
      <sheetData sheetId="1662">
        <row r="214">
          <cell r="A214" t="str">
            <v>ADMINISTRATIVE &amp; MANAGEMENT EXPENSES</v>
          </cell>
        </row>
      </sheetData>
      <sheetData sheetId="1663">
        <row r="214">
          <cell r="A214" t="str">
            <v>ADMINISTRATIVE &amp; MANAGEMENT EXPENSES</v>
          </cell>
        </row>
      </sheetData>
      <sheetData sheetId="1664">
        <row r="214">
          <cell r="A214" t="str">
            <v>ADMINISTRATIVE &amp; MANAGEMENT EXPENSES</v>
          </cell>
        </row>
      </sheetData>
      <sheetData sheetId="1665">
        <row r="214">
          <cell r="A214" t="str">
            <v>ADMINISTRATIVE &amp; MANAGEMENT EXPENSES</v>
          </cell>
        </row>
      </sheetData>
      <sheetData sheetId="1666">
        <row r="214">
          <cell r="A214" t="str">
            <v>ADMINISTRATIVE &amp; MANAGEMENT EXPENSES</v>
          </cell>
        </row>
      </sheetData>
      <sheetData sheetId="1667">
        <row r="214">
          <cell r="A214" t="str">
            <v>ADMINISTRATIVE &amp; MANAGEMENT EXPENSES</v>
          </cell>
        </row>
      </sheetData>
      <sheetData sheetId="1668">
        <row r="214">
          <cell r="A214" t="str">
            <v>ADMINISTRATIVE &amp; MANAGEMENT EXPENSES</v>
          </cell>
        </row>
      </sheetData>
      <sheetData sheetId="1669">
        <row r="214">
          <cell r="A214" t="str">
            <v>ADMINISTRATIVE &amp; MANAGEMENT EXPENSES</v>
          </cell>
        </row>
      </sheetData>
      <sheetData sheetId="1670">
        <row r="214">
          <cell r="A214" t="str">
            <v>ADMINISTRATIVE &amp; MANAGEMENT EXPENSES</v>
          </cell>
        </row>
      </sheetData>
      <sheetData sheetId="1671">
        <row r="214">
          <cell r="A214" t="str">
            <v>ADMINISTRATIVE &amp; MANAGEMENT EXPENSES</v>
          </cell>
        </row>
      </sheetData>
      <sheetData sheetId="1672">
        <row r="214">
          <cell r="A214" t="str">
            <v>ADMINISTRATIVE &amp; MANAGEMENT EXPENSES</v>
          </cell>
        </row>
      </sheetData>
      <sheetData sheetId="1673">
        <row r="214">
          <cell r="A214" t="str">
            <v>ADMINISTRATIVE &amp; MANAGEMENT EXPENSES</v>
          </cell>
        </row>
      </sheetData>
      <sheetData sheetId="1674">
        <row r="214">
          <cell r="A214" t="str">
            <v>ADMINISTRATIVE &amp; MANAGEMENT EXPENSES</v>
          </cell>
        </row>
      </sheetData>
      <sheetData sheetId="1675">
        <row r="214">
          <cell r="A214" t="str">
            <v>ADMINISTRATIVE &amp; MANAGEMENT EXPENSES</v>
          </cell>
        </row>
      </sheetData>
      <sheetData sheetId="1676">
        <row r="214">
          <cell r="A214" t="str">
            <v>ADMINISTRATIVE &amp; MANAGEMENT EXPENSES</v>
          </cell>
        </row>
      </sheetData>
      <sheetData sheetId="1677">
        <row r="214">
          <cell r="A214" t="str">
            <v>ADMINISTRATIVE &amp; MANAGEMENT EXPENSES</v>
          </cell>
        </row>
      </sheetData>
      <sheetData sheetId="1678">
        <row r="214">
          <cell r="A214" t="str">
            <v>ADMINISTRATIVE &amp; MANAGEMENT EXPENSES</v>
          </cell>
        </row>
      </sheetData>
      <sheetData sheetId="1679">
        <row r="214">
          <cell r="A214" t="str">
            <v>ADMINISTRATIVE &amp; MANAGEMENT EXPENSES</v>
          </cell>
        </row>
      </sheetData>
      <sheetData sheetId="1680">
        <row r="214">
          <cell r="A214" t="str">
            <v>ADMINISTRATIVE &amp; MANAGEMENT EXPENSES</v>
          </cell>
        </row>
      </sheetData>
      <sheetData sheetId="1681">
        <row r="214">
          <cell r="A214" t="str">
            <v>ADMINISTRATIVE &amp; MANAGEMENT EXPENSES</v>
          </cell>
        </row>
      </sheetData>
      <sheetData sheetId="1682">
        <row r="214">
          <cell r="A214" t="str">
            <v>ADMINISTRATIVE &amp; MANAGEMENT EXPENSES</v>
          </cell>
        </row>
      </sheetData>
      <sheetData sheetId="1683">
        <row r="214">
          <cell r="A214" t="str">
            <v>ADMINISTRATIVE &amp; MANAGEMENT EXPENSES</v>
          </cell>
        </row>
      </sheetData>
      <sheetData sheetId="1684">
        <row r="214">
          <cell r="A214" t="str">
            <v>ADMINISTRATIVE &amp; MANAGEMENT EXPENSES</v>
          </cell>
        </row>
      </sheetData>
      <sheetData sheetId="1685">
        <row r="214">
          <cell r="A214" t="str">
            <v>ADMINISTRATIVE &amp; MANAGEMENT EXPENSES</v>
          </cell>
        </row>
      </sheetData>
      <sheetData sheetId="1686">
        <row r="214">
          <cell r="A214" t="str">
            <v>ADMINISTRATIVE &amp; MANAGEMENT EXPENSES</v>
          </cell>
        </row>
      </sheetData>
      <sheetData sheetId="1687">
        <row r="214">
          <cell r="A214" t="str">
            <v>ADMINISTRATIVE &amp; MANAGEMENT EXPENSES</v>
          </cell>
        </row>
      </sheetData>
      <sheetData sheetId="1688">
        <row r="214">
          <cell r="A214" t="str">
            <v>ADMINISTRATIVE &amp; MANAGEMENT EXPENSES</v>
          </cell>
        </row>
      </sheetData>
      <sheetData sheetId="1689">
        <row r="214">
          <cell r="A214" t="str">
            <v>ADMINISTRATIVE &amp; MANAGEMENT EXPENSES</v>
          </cell>
        </row>
      </sheetData>
      <sheetData sheetId="1690">
        <row r="214">
          <cell r="A214" t="str">
            <v>ADMINISTRATIVE &amp; MANAGEMENT EXPENSES</v>
          </cell>
        </row>
      </sheetData>
      <sheetData sheetId="1691">
        <row r="214">
          <cell r="A214" t="str">
            <v>ADMINISTRATIVE &amp; MANAGEMENT EXPENSES</v>
          </cell>
        </row>
      </sheetData>
      <sheetData sheetId="1692">
        <row r="214">
          <cell r="A214" t="str">
            <v>ADMINISTRATIVE &amp; MANAGEMENT EXPENSES</v>
          </cell>
        </row>
      </sheetData>
      <sheetData sheetId="1693">
        <row r="214">
          <cell r="A214" t="str">
            <v>ADMINISTRATIVE &amp; MANAGEMENT EXPENSES</v>
          </cell>
        </row>
      </sheetData>
      <sheetData sheetId="1694">
        <row r="214">
          <cell r="A214" t="str">
            <v>ADMINISTRATIVE &amp; MANAGEMENT EXPENSES</v>
          </cell>
        </row>
      </sheetData>
      <sheetData sheetId="1695">
        <row r="214">
          <cell r="A214" t="str">
            <v>ADMINISTRATIVE &amp; MANAGEMENT EXPENSES</v>
          </cell>
        </row>
      </sheetData>
      <sheetData sheetId="1696">
        <row r="214">
          <cell r="A214" t="str">
            <v>ADMINISTRATIVE &amp; MANAGEMENT EXPENSES</v>
          </cell>
        </row>
      </sheetData>
      <sheetData sheetId="1697">
        <row r="214">
          <cell r="A214" t="str">
            <v>ADMINISTRATIVE &amp; MANAGEMENT EXPENSES</v>
          </cell>
        </row>
      </sheetData>
      <sheetData sheetId="1698">
        <row r="214">
          <cell r="A214" t="str">
            <v>ADMINISTRATIVE &amp; MANAGEMENT EXPENSES</v>
          </cell>
        </row>
      </sheetData>
      <sheetData sheetId="1699">
        <row r="214">
          <cell r="A214" t="str">
            <v>ADMINISTRATIVE &amp; MANAGEMENT EXPENSES</v>
          </cell>
        </row>
      </sheetData>
      <sheetData sheetId="1700">
        <row r="214">
          <cell r="A214" t="str">
            <v>ADMINISTRATIVE &amp; MANAGEMENT EXPENSES</v>
          </cell>
        </row>
      </sheetData>
      <sheetData sheetId="1701">
        <row r="214">
          <cell r="A214" t="str">
            <v>ADMINISTRATIVE &amp; MANAGEMENT EXPENSES</v>
          </cell>
        </row>
      </sheetData>
      <sheetData sheetId="1702">
        <row r="214">
          <cell r="A214" t="str">
            <v>ADMINISTRATIVE &amp; MANAGEMENT EXPENSES</v>
          </cell>
        </row>
      </sheetData>
      <sheetData sheetId="1703">
        <row r="214">
          <cell r="A214" t="str">
            <v>ADMINISTRATIVE &amp; MANAGEMENT EXPENSES</v>
          </cell>
        </row>
      </sheetData>
      <sheetData sheetId="1704">
        <row r="214">
          <cell r="A214" t="str">
            <v>ADMINISTRATIVE &amp; MANAGEMENT EXPENSES</v>
          </cell>
        </row>
      </sheetData>
      <sheetData sheetId="1705">
        <row r="214">
          <cell r="A214" t="str">
            <v>ADMINISTRATIVE &amp; MANAGEMENT EXPENSES</v>
          </cell>
        </row>
      </sheetData>
      <sheetData sheetId="1706">
        <row r="214">
          <cell r="A214" t="str">
            <v>ADMINISTRATIVE &amp; MANAGEMENT EXPENSES</v>
          </cell>
        </row>
      </sheetData>
      <sheetData sheetId="1707">
        <row r="214">
          <cell r="A214" t="str">
            <v>ADMINISTRATIVE &amp; MANAGEMENT EXPENSES</v>
          </cell>
        </row>
      </sheetData>
      <sheetData sheetId="1708">
        <row r="214">
          <cell r="A214" t="str">
            <v>ADMINISTRATIVE &amp; MANAGEMENT EXPENSES</v>
          </cell>
        </row>
      </sheetData>
      <sheetData sheetId="1709">
        <row r="214">
          <cell r="A214" t="str">
            <v>ADMINISTRATIVE &amp; MANAGEMENT EXPENSES</v>
          </cell>
        </row>
      </sheetData>
      <sheetData sheetId="1710">
        <row r="214">
          <cell r="A214" t="str">
            <v>ADMINISTRATIVE &amp; MANAGEMENT EXPENSES</v>
          </cell>
        </row>
      </sheetData>
      <sheetData sheetId="1711">
        <row r="214">
          <cell r="A214" t="str">
            <v>ADMINISTRATIVE &amp; MANAGEMENT EXPENSES</v>
          </cell>
        </row>
      </sheetData>
      <sheetData sheetId="1712">
        <row r="214">
          <cell r="A214" t="str">
            <v>ADMINISTRATIVE &amp; MANAGEMENT EXPENSES</v>
          </cell>
        </row>
      </sheetData>
      <sheetData sheetId="1713">
        <row r="214">
          <cell r="A214" t="str">
            <v>ADMINISTRATIVE &amp; MANAGEMENT EXPENSES</v>
          </cell>
        </row>
      </sheetData>
      <sheetData sheetId="1714">
        <row r="214">
          <cell r="A214" t="str">
            <v>ADMINISTRATIVE &amp; MANAGEMENT EXPENSES</v>
          </cell>
        </row>
      </sheetData>
      <sheetData sheetId="1715">
        <row r="214">
          <cell r="A214" t="str">
            <v>ADMINISTRATIVE &amp; MANAGEMENT EXPENSES</v>
          </cell>
        </row>
      </sheetData>
      <sheetData sheetId="1716">
        <row r="214">
          <cell r="A214" t="str">
            <v>ADMINISTRATIVE &amp; MANAGEMENT EXPENSES</v>
          </cell>
        </row>
      </sheetData>
      <sheetData sheetId="1717">
        <row r="214">
          <cell r="A214" t="str">
            <v>ADMINISTRATIVE &amp; MANAGEMENT EXPENSES</v>
          </cell>
        </row>
      </sheetData>
      <sheetData sheetId="1718">
        <row r="214">
          <cell r="A214" t="str">
            <v>ADMINISTRATIVE &amp; MANAGEMENT EXPENSES</v>
          </cell>
        </row>
      </sheetData>
      <sheetData sheetId="1719">
        <row r="214">
          <cell r="A214" t="str">
            <v>ADMINISTRATIVE &amp; MANAGEMENT EXPENSES</v>
          </cell>
        </row>
      </sheetData>
      <sheetData sheetId="1720">
        <row r="214">
          <cell r="A214" t="str">
            <v>ADMINISTRATIVE &amp; MANAGEMENT EXPENSES</v>
          </cell>
        </row>
      </sheetData>
      <sheetData sheetId="1721">
        <row r="214">
          <cell r="A214" t="str">
            <v>ADMINISTRATIVE &amp; MANAGEMENT EXPENSES</v>
          </cell>
        </row>
      </sheetData>
      <sheetData sheetId="1722">
        <row r="214">
          <cell r="A214" t="str">
            <v>ADMINISTRATIVE &amp; MANAGEMENT EXPENSES</v>
          </cell>
        </row>
      </sheetData>
      <sheetData sheetId="1723">
        <row r="214">
          <cell r="A214" t="str">
            <v>ADMINISTRATIVE &amp; MANAGEMENT EXPENSES</v>
          </cell>
        </row>
      </sheetData>
      <sheetData sheetId="1724">
        <row r="214">
          <cell r="A214" t="str">
            <v>ADMINISTRATIVE &amp; MANAGEMENT EXPENSES</v>
          </cell>
        </row>
      </sheetData>
      <sheetData sheetId="1725">
        <row r="214">
          <cell r="A214" t="str">
            <v>ADMINISTRATIVE &amp; MANAGEMENT EXPENSES</v>
          </cell>
        </row>
      </sheetData>
      <sheetData sheetId="1726">
        <row r="214">
          <cell r="A214" t="str">
            <v>ADMINISTRATIVE &amp; MANAGEMENT EXPENSES</v>
          </cell>
        </row>
      </sheetData>
      <sheetData sheetId="1727">
        <row r="214">
          <cell r="A214" t="str">
            <v>ADMINISTRATIVE &amp; MANAGEMENT EXPENSES</v>
          </cell>
        </row>
      </sheetData>
      <sheetData sheetId="1728">
        <row r="214">
          <cell r="A214" t="str">
            <v>ADMINISTRATIVE &amp; MANAGEMENT EXPENSES</v>
          </cell>
        </row>
      </sheetData>
      <sheetData sheetId="1729">
        <row r="214">
          <cell r="A214" t="str">
            <v>ADMINISTRATIVE &amp; MANAGEMENT EXPENSES</v>
          </cell>
        </row>
      </sheetData>
      <sheetData sheetId="1730">
        <row r="214">
          <cell r="A214" t="str">
            <v>ADMINISTRATIVE &amp; MANAGEMENT EXPENSES</v>
          </cell>
        </row>
      </sheetData>
      <sheetData sheetId="1731">
        <row r="214">
          <cell r="A214" t="str">
            <v>ADMINISTRATIVE &amp; MANAGEMENT EXPENSES</v>
          </cell>
        </row>
      </sheetData>
      <sheetData sheetId="1732">
        <row r="214">
          <cell r="A214" t="str">
            <v>ADMINISTRATIVE &amp; MANAGEMENT EXPENSES</v>
          </cell>
        </row>
      </sheetData>
      <sheetData sheetId="1733">
        <row r="214">
          <cell r="A214" t="str">
            <v>ADMINISTRATIVE &amp; MANAGEMENT EXPENSES</v>
          </cell>
        </row>
      </sheetData>
      <sheetData sheetId="1734">
        <row r="214">
          <cell r="A214" t="str">
            <v>ADMINISTRATIVE &amp; MANAGEMENT EXPENSES</v>
          </cell>
        </row>
      </sheetData>
      <sheetData sheetId="1735">
        <row r="214">
          <cell r="A214" t="str">
            <v>ADMINISTRATIVE &amp; MANAGEMENT EXPENSES</v>
          </cell>
        </row>
      </sheetData>
      <sheetData sheetId="1736">
        <row r="214">
          <cell r="A214" t="str">
            <v>ADMINISTRATIVE &amp; MANAGEMENT EXPENSES</v>
          </cell>
        </row>
      </sheetData>
      <sheetData sheetId="1737">
        <row r="214">
          <cell r="A214" t="str">
            <v>ADMINISTRATIVE &amp; MANAGEMENT EXPENSES</v>
          </cell>
        </row>
      </sheetData>
      <sheetData sheetId="1738">
        <row r="214">
          <cell r="A214" t="str">
            <v>ADMINISTRATIVE &amp; MANAGEMENT EXPENSES</v>
          </cell>
        </row>
      </sheetData>
      <sheetData sheetId="1739">
        <row r="214">
          <cell r="A214" t="str">
            <v>ADMINISTRATIVE &amp; MANAGEMENT EXPENSES</v>
          </cell>
        </row>
      </sheetData>
      <sheetData sheetId="1740">
        <row r="214">
          <cell r="A214" t="str">
            <v>ADMINISTRATIVE &amp; MANAGEMENT EXPENSES</v>
          </cell>
        </row>
      </sheetData>
      <sheetData sheetId="1741">
        <row r="214">
          <cell r="A214" t="str">
            <v>ADMINISTRATIVE &amp; MANAGEMENT EXPENSES</v>
          </cell>
        </row>
      </sheetData>
      <sheetData sheetId="1742">
        <row r="214">
          <cell r="A214" t="str">
            <v>ADMINISTRATIVE &amp; MANAGEMENT EXPENSES</v>
          </cell>
        </row>
      </sheetData>
      <sheetData sheetId="1743">
        <row r="214">
          <cell r="A214" t="str">
            <v>ADMINISTRATIVE &amp; MANAGEMENT EXPENSES</v>
          </cell>
        </row>
      </sheetData>
      <sheetData sheetId="1744">
        <row r="214">
          <cell r="A214" t="str">
            <v>ADMINISTRATIVE &amp; MANAGEMENT EXPENSES</v>
          </cell>
        </row>
      </sheetData>
      <sheetData sheetId="1745">
        <row r="214">
          <cell r="A214" t="str">
            <v>ADMINISTRATIVE &amp; MANAGEMENT EXPENSES</v>
          </cell>
        </row>
      </sheetData>
      <sheetData sheetId="1746">
        <row r="214">
          <cell r="A214" t="str">
            <v>ADMINISTRATIVE &amp; MANAGEMENT EXPENSES</v>
          </cell>
        </row>
      </sheetData>
      <sheetData sheetId="1747">
        <row r="214">
          <cell r="A214" t="str">
            <v>ADMINISTRATIVE &amp; MANAGEMENT EXPENSES</v>
          </cell>
        </row>
      </sheetData>
      <sheetData sheetId="1748">
        <row r="214">
          <cell r="A214" t="str">
            <v>ADMINISTRATIVE &amp; MANAGEMENT EXPENSES</v>
          </cell>
        </row>
      </sheetData>
      <sheetData sheetId="1749">
        <row r="214">
          <cell r="A214" t="str">
            <v>ADMINISTRATIVE &amp; MANAGEMENT EXPENSES</v>
          </cell>
        </row>
      </sheetData>
      <sheetData sheetId="1750">
        <row r="214">
          <cell r="A214" t="str">
            <v>ADMINISTRATIVE &amp; MANAGEMENT EXPENSES</v>
          </cell>
        </row>
      </sheetData>
      <sheetData sheetId="1751">
        <row r="214">
          <cell r="A214" t="str">
            <v>ADMINISTRATIVE &amp; MANAGEMENT EXPENSES</v>
          </cell>
        </row>
      </sheetData>
      <sheetData sheetId="1752">
        <row r="214">
          <cell r="A214" t="str">
            <v>ADMINISTRATIVE &amp; MANAGEMENT EXPENSES</v>
          </cell>
        </row>
      </sheetData>
      <sheetData sheetId="1753">
        <row r="214">
          <cell r="A214" t="str">
            <v>ADMINISTRATIVE &amp; MANAGEMENT EXPENSES</v>
          </cell>
        </row>
      </sheetData>
      <sheetData sheetId="1754">
        <row r="214">
          <cell r="A214" t="str">
            <v>ADMINISTRATIVE &amp; MANAGEMENT EXPENSES</v>
          </cell>
        </row>
      </sheetData>
      <sheetData sheetId="1755">
        <row r="214">
          <cell r="A214" t="str">
            <v>ADMINISTRATIVE &amp; MANAGEMENT EXPENSES</v>
          </cell>
        </row>
      </sheetData>
      <sheetData sheetId="1756">
        <row r="214">
          <cell r="A214" t="str">
            <v>ADMINISTRATIVE &amp; MANAGEMENT EXPENSES</v>
          </cell>
        </row>
      </sheetData>
      <sheetData sheetId="1757">
        <row r="214">
          <cell r="A214" t="str">
            <v>ADMINISTRATIVE &amp; MANAGEMENT EXPENSES</v>
          </cell>
        </row>
      </sheetData>
      <sheetData sheetId="1758">
        <row r="214">
          <cell r="A214" t="str">
            <v>ADMINISTRATIVE &amp; MANAGEMENT EXPENSES</v>
          </cell>
        </row>
      </sheetData>
      <sheetData sheetId="1759">
        <row r="214">
          <cell r="A214" t="str">
            <v>ADMINISTRATIVE &amp; MANAGEMENT EXPENSES</v>
          </cell>
        </row>
      </sheetData>
      <sheetData sheetId="1760">
        <row r="214">
          <cell r="A214" t="str">
            <v>ADMINISTRATIVE &amp; MANAGEMENT EXPENSES</v>
          </cell>
        </row>
      </sheetData>
      <sheetData sheetId="1761">
        <row r="214">
          <cell r="A214" t="str">
            <v>ADMINISTRATIVE &amp; MANAGEMENT EXPENSES</v>
          </cell>
        </row>
      </sheetData>
      <sheetData sheetId="1762">
        <row r="214">
          <cell r="A214" t="str">
            <v>ADMINISTRATIVE &amp; MANAGEMENT EXPENSES</v>
          </cell>
        </row>
      </sheetData>
      <sheetData sheetId="1763">
        <row r="214">
          <cell r="A214" t="str">
            <v>ADMINISTRATIVE &amp; MANAGEMENT EXPENSES</v>
          </cell>
        </row>
      </sheetData>
      <sheetData sheetId="1764">
        <row r="214">
          <cell r="A214" t="str">
            <v>ADMINISTRATIVE &amp; MANAGEMENT EXPENSES</v>
          </cell>
        </row>
      </sheetData>
      <sheetData sheetId="1765">
        <row r="214">
          <cell r="A214" t="str">
            <v>ADMINISTRATIVE &amp; MANAGEMENT EXPENSES</v>
          </cell>
        </row>
      </sheetData>
      <sheetData sheetId="1766">
        <row r="214">
          <cell r="A214" t="str">
            <v>ADMINISTRATIVE &amp; MANAGEMENT EXPENSES</v>
          </cell>
        </row>
      </sheetData>
      <sheetData sheetId="1767">
        <row r="214">
          <cell r="A214" t="str">
            <v>ADMINISTRATIVE &amp; MANAGEMENT EXPENSES</v>
          </cell>
        </row>
      </sheetData>
      <sheetData sheetId="1768">
        <row r="214">
          <cell r="A214" t="str">
            <v>ADMINISTRATIVE &amp; MANAGEMENT EXPENSES</v>
          </cell>
        </row>
      </sheetData>
      <sheetData sheetId="1769">
        <row r="214">
          <cell r="A214" t="str">
            <v>ADMINISTRATIVE &amp; MANAGEMENT EXPENSES</v>
          </cell>
        </row>
      </sheetData>
      <sheetData sheetId="1770">
        <row r="214">
          <cell r="A214" t="str">
            <v>ADMINISTRATIVE &amp; MANAGEMENT EXPENSES</v>
          </cell>
        </row>
      </sheetData>
      <sheetData sheetId="1771">
        <row r="214">
          <cell r="A214" t="str">
            <v>ADMINISTRATIVE &amp; MANAGEMENT EXPENSES</v>
          </cell>
        </row>
      </sheetData>
      <sheetData sheetId="1772">
        <row r="214">
          <cell r="A214" t="str">
            <v>ADMINISTRATIVE &amp; MANAGEMENT EXPENSES</v>
          </cell>
        </row>
      </sheetData>
      <sheetData sheetId="1773">
        <row r="214">
          <cell r="A214" t="str">
            <v>ADMINISTRATIVE &amp; MANAGEMENT EXPENSES</v>
          </cell>
        </row>
      </sheetData>
      <sheetData sheetId="1774">
        <row r="214">
          <cell r="A214" t="str">
            <v>ADMINISTRATIVE &amp; MANAGEMENT EXPENSES</v>
          </cell>
        </row>
      </sheetData>
      <sheetData sheetId="1775">
        <row r="214">
          <cell r="A214" t="str">
            <v>ADMINISTRATIVE &amp; MANAGEMENT EXPENSES</v>
          </cell>
        </row>
      </sheetData>
      <sheetData sheetId="1776">
        <row r="214">
          <cell r="A214" t="str">
            <v>ADMINISTRATIVE &amp; MANAGEMENT EXPENSES</v>
          </cell>
        </row>
      </sheetData>
      <sheetData sheetId="1777">
        <row r="214">
          <cell r="A214" t="str">
            <v>ADMINISTRATIVE &amp; MANAGEMENT EXPENSES</v>
          </cell>
        </row>
      </sheetData>
      <sheetData sheetId="1778">
        <row r="214">
          <cell r="A214" t="str">
            <v>ADMINISTRATIVE &amp; MANAGEMENT EXPENSES</v>
          </cell>
        </row>
      </sheetData>
      <sheetData sheetId="1779">
        <row r="214">
          <cell r="A214" t="str">
            <v>ADMINISTRATIVE &amp; MANAGEMENT EXPENSES</v>
          </cell>
        </row>
      </sheetData>
      <sheetData sheetId="1780">
        <row r="214">
          <cell r="A214" t="str">
            <v>ADMINISTRATIVE &amp; MANAGEMENT EXPENSES</v>
          </cell>
        </row>
      </sheetData>
      <sheetData sheetId="1781">
        <row r="214">
          <cell r="A214" t="str">
            <v>ADMINISTRATIVE &amp; MANAGEMENT EXPENSES</v>
          </cell>
        </row>
      </sheetData>
      <sheetData sheetId="1782">
        <row r="214">
          <cell r="A214" t="str">
            <v>ADMINISTRATIVE &amp; MANAGEMENT EXPENSES</v>
          </cell>
        </row>
      </sheetData>
      <sheetData sheetId="1783">
        <row r="214">
          <cell r="A214" t="str">
            <v>ADMINISTRATIVE &amp; MANAGEMENT EXPENSES</v>
          </cell>
        </row>
      </sheetData>
      <sheetData sheetId="1784">
        <row r="214">
          <cell r="A214" t="str">
            <v>ADMINISTRATIVE &amp; MANAGEMENT EXPENSES</v>
          </cell>
        </row>
      </sheetData>
      <sheetData sheetId="1785">
        <row r="214">
          <cell r="A214" t="str">
            <v>ADMINISTRATIVE &amp; MANAGEMENT EXPENSES</v>
          </cell>
        </row>
      </sheetData>
      <sheetData sheetId="1786">
        <row r="214">
          <cell r="A214" t="str">
            <v>ADMINISTRATIVE &amp; MANAGEMENT EXPENSES</v>
          </cell>
        </row>
      </sheetData>
      <sheetData sheetId="1787">
        <row r="214">
          <cell r="A214" t="str">
            <v>ADMINISTRATIVE &amp; MANAGEMENT EXPENSES</v>
          </cell>
        </row>
      </sheetData>
      <sheetData sheetId="1788">
        <row r="214">
          <cell r="A214" t="str">
            <v>ADMINISTRATIVE &amp; MANAGEMENT EXPENSES</v>
          </cell>
        </row>
      </sheetData>
      <sheetData sheetId="1789">
        <row r="214">
          <cell r="A214" t="str">
            <v>ADMINISTRATIVE &amp; MANAGEMENT EXPENSES</v>
          </cell>
        </row>
      </sheetData>
      <sheetData sheetId="1790">
        <row r="214">
          <cell r="A214" t="str">
            <v>ADMINISTRATIVE &amp; MANAGEMENT EXPENSES</v>
          </cell>
        </row>
      </sheetData>
      <sheetData sheetId="1791">
        <row r="214">
          <cell r="A214" t="str">
            <v>ADMINISTRATIVE &amp; MANAGEMENT EXPENSES</v>
          </cell>
        </row>
      </sheetData>
      <sheetData sheetId="1792">
        <row r="214">
          <cell r="A214" t="str">
            <v>ADMINISTRATIVE &amp; MANAGEMENT EXPENSES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>
        <row r="214">
          <cell r="A214" t="str">
            <v>ADMINISTRATIVE &amp; MANAGEMENT EXPENSES</v>
          </cell>
        </row>
      </sheetData>
      <sheetData sheetId="1881">
        <row r="214">
          <cell r="A214" t="str">
            <v>ADMINISTRATIVE &amp; MANAGEMENT EXPENSES</v>
          </cell>
        </row>
      </sheetData>
      <sheetData sheetId="1882">
        <row r="214">
          <cell r="A214" t="str">
            <v>ADMINISTRATIVE &amp; MANAGEMENT EXPENSES</v>
          </cell>
        </row>
      </sheetData>
      <sheetData sheetId="1883">
        <row r="214">
          <cell r="A214" t="str">
            <v>ADMINISTRATIVE &amp; MANAGEMENT EXPENSES</v>
          </cell>
        </row>
      </sheetData>
      <sheetData sheetId="1884">
        <row r="214">
          <cell r="A214" t="str">
            <v>ADMINISTRATIVE &amp; MANAGEMENT EXPENSES</v>
          </cell>
        </row>
      </sheetData>
      <sheetData sheetId="1885">
        <row r="214">
          <cell r="A214" t="str">
            <v>ADMINISTRATIVE &amp; MANAGEMENT EXPENSES</v>
          </cell>
        </row>
      </sheetData>
      <sheetData sheetId="1886">
        <row r="214">
          <cell r="A214" t="str">
            <v>ADMINISTRATIVE &amp; MANAGEMENT EXPENSES</v>
          </cell>
        </row>
      </sheetData>
      <sheetData sheetId="1887">
        <row r="214">
          <cell r="A214" t="str">
            <v>ADMINISTRATIVE &amp; MANAGEMENT EXPENSES</v>
          </cell>
        </row>
      </sheetData>
      <sheetData sheetId="1888">
        <row r="214">
          <cell r="A214" t="str">
            <v>ADMINISTRATIVE &amp; MANAGEMENT EXPENSES</v>
          </cell>
        </row>
      </sheetData>
      <sheetData sheetId="1889">
        <row r="214">
          <cell r="A214" t="str">
            <v>ADMINISTRATIVE &amp; MANAGEMENT EXPENSES</v>
          </cell>
        </row>
      </sheetData>
      <sheetData sheetId="1890">
        <row r="214">
          <cell r="A214" t="str">
            <v>ADMINISTRATIVE &amp; MANAGEMENT EXPENSES</v>
          </cell>
        </row>
      </sheetData>
      <sheetData sheetId="1891">
        <row r="214">
          <cell r="A214" t="str">
            <v>ADMINISTRATIVE &amp; MANAGEMENT EXPENSES</v>
          </cell>
        </row>
      </sheetData>
      <sheetData sheetId="1892">
        <row r="214">
          <cell r="A214" t="str">
            <v>ADMINISTRATIVE &amp; MANAGEMENT EXPENSES</v>
          </cell>
        </row>
      </sheetData>
      <sheetData sheetId="1893">
        <row r="214">
          <cell r="A214" t="str">
            <v>ADMINISTRATIVE &amp; MANAGEMENT EXPENSES</v>
          </cell>
        </row>
      </sheetData>
      <sheetData sheetId="1894">
        <row r="214">
          <cell r="A214" t="str">
            <v>ADMINISTRATIVE &amp; MANAGEMENT EXPENSES</v>
          </cell>
        </row>
      </sheetData>
      <sheetData sheetId="1895">
        <row r="214">
          <cell r="A214" t="str">
            <v>ADMINISTRATIVE &amp; MANAGEMENT EXPENSES</v>
          </cell>
        </row>
      </sheetData>
      <sheetData sheetId="1896">
        <row r="214">
          <cell r="A214" t="str">
            <v>ADMINISTRATIVE &amp; MANAGEMENT EXPENSES</v>
          </cell>
        </row>
      </sheetData>
      <sheetData sheetId="1897">
        <row r="214">
          <cell r="A214" t="str">
            <v>ADMINISTRATIVE &amp; MANAGEMENT EXPENSES</v>
          </cell>
        </row>
      </sheetData>
      <sheetData sheetId="1898">
        <row r="214">
          <cell r="A214" t="str">
            <v>ADMINISTRATIVE &amp; MANAGEMENT EXPENSES</v>
          </cell>
        </row>
      </sheetData>
      <sheetData sheetId="1899">
        <row r="214">
          <cell r="A214" t="str">
            <v>ADMINISTRATIVE &amp; MANAGEMENT EXPENSES</v>
          </cell>
        </row>
      </sheetData>
      <sheetData sheetId="1900">
        <row r="214">
          <cell r="A214" t="str">
            <v>ADMINISTRATIVE &amp; MANAGEMENT EXPENSES</v>
          </cell>
        </row>
      </sheetData>
      <sheetData sheetId="1901">
        <row r="214">
          <cell r="A214" t="str">
            <v>ADMINISTRATIVE &amp; MANAGEMENT EXPENSES</v>
          </cell>
        </row>
      </sheetData>
      <sheetData sheetId="1902">
        <row r="214">
          <cell r="A214" t="str">
            <v>ADMINISTRATIVE &amp; MANAGEMENT EXPENSES</v>
          </cell>
        </row>
      </sheetData>
      <sheetData sheetId="1903">
        <row r="214">
          <cell r="A214" t="str">
            <v>ADMINISTRATIVE &amp; MANAGEMENT EXPENSES</v>
          </cell>
        </row>
      </sheetData>
      <sheetData sheetId="1904">
        <row r="214">
          <cell r="A214" t="str">
            <v>ADMINISTRATIVE &amp; MANAGEMENT EXPENSES</v>
          </cell>
        </row>
      </sheetData>
      <sheetData sheetId="1905">
        <row r="214">
          <cell r="A214" t="str">
            <v>ADMINISTRATIVE &amp; MANAGEMENT EXPENSES</v>
          </cell>
        </row>
      </sheetData>
      <sheetData sheetId="1906">
        <row r="214">
          <cell r="A214" t="str">
            <v>ADMINISTRATIVE &amp; MANAGEMENT EXPENSES</v>
          </cell>
        </row>
      </sheetData>
      <sheetData sheetId="1907">
        <row r="214">
          <cell r="A214" t="str">
            <v>ADMINISTRATIVE &amp; MANAGEMENT EXPENSES</v>
          </cell>
        </row>
      </sheetData>
      <sheetData sheetId="1908">
        <row r="214">
          <cell r="A214" t="str">
            <v>ADMINISTRATIVE &amp; MANAGEMENT EXPENSES</v>
          </cell>
        </row>
      </sheetData>
      <sheetData sheetId="1909">
        <row r="214">
          <cell r="A214" t="str">
            <v>ADMINISTRATIVE &amp; MANAGEMENT EXPENSES</v>
          </cell>
        </row>
      </sheetData>
      <sheetData sheetId="1910">
        <row r="214">
          <cell r="A214" t="str">
            <v>ADMINISTRATIVE &amp; MANAGEMENT EXPENSES</v>
          </cell>
        </row>
      </sheetData>
      <sheetData sheetId="1911">
        <row r="214">
          <cell r="A214" t="str">
            <v>ADMINISTRATIVE &amp; MANAGEMENT EXPENSES</v>
          </cell>
        </row>
      </sheetData>
      <sheetData sheetId="1912">
        <row r="214">
          <cell r="A214" t="str">
            <v>ADMINISTRATIVE &amp; MANAGEMENT EXPENSES</v>
          </cell>
        </row>
      </sheetData>
      <sheetData sheetId="1913">
        <row r="214">
          <cell r="A214" t="str">
            <v>ADMINISTRATIVE &amp; MANAGEMENT EXPENSES</v>
          </cell>
        </row>
      </sheetData>
      <sheetData sheetId="1914">
        <row r="214">
          <cell r="A214" t="str">
            <v>ADMINISTRATIVE &amp; MANAGEMENT EXPENSES</v>
          </cell>
        </row>
      </sheetData>
      <sheetData sheetId="1915">
        <row r="214">
          <cell r="A214" t="str">
            <v>ADMINISTRATIVE &amp; MANAGEMENT EXPENSES</v>
          </cell>
        </row>
      </sheetData>
      <sheetData sheetId="1916">
        <row r="214">
          <cell r="A214" t="str">
            <v>ADMINISTRATIVE &amp; MANAGEMENT EXPENSES</v>
          </cell>
        </row>
      </sheetData>
      <sheetData sheetId="1917">
        <row r="214">
          <cell r="A214" t="str">
            <v>ADMINISTRATIVE &amp; MANAGEMENT EXPENSES</v>
          </cell>
        </row>
      </sheetData>
      <sheetData sheetId="1918">
        <row r="214">
          <cell r="A214" t="str">
            <v>ADMINISTRATIVE &amp; MANAGEMENT EXPENSES</v>
          </cell>
        </row>
      </sheetData>
      <sheetData sheetId="1919">
        <row r="214">
          <cell r="A214" t="str">
            <v>ADMINISTRATIVE &amp; MANAGEMENT EXPENSES</v>
          </cell>
        </row>
      </sheetData>
      <sheetData sheetId="1920">
        <row r="214">
          <cell r="A214" t="str">
            <v>ADMINISTRATIVE &amp; MANAGEMENT EXPENSES</v>
          </cell>
        </row>
      </sheetData>
      <sheetData sheetId="1921">
        <row r="214">
          <cell r="A214" t="str">
            <v>ADMINISTRATIVE &amp; MANAGEMENT EXPENSES</v>
          </cell>
        </row>
      </sheetData>
      <sheetData sheetId="1922">
        <row r="214">
          <cell r="A214" t="str">
            <v>ADMINISTRATIVE &amp; MANAGEMENT EXPENSES</v>
          </cell>
        </row>
      </sheetData>
      <sheetData sheetId="1923">
        <row r="214">
          <cell r="A214" t="str">
            <v>ADMINISTRATIVE &amp; MANAGEMENT EXPENSES</v>
          </cell>
        </row>
      </sheetData>
      <sheetData sheetId="1924">
        <row r="214">
          <cell r="A214" t="str">
            <v>ADMINISTRATIVE &amp; MANAGEMENT EXPENSES</v>
          </cell>
        </row>
      </sheetData>
      <sheetData sheetId="1925">
        <row r="214">
          <cell r="A214" t="str">
            <v>ADMINISTRATIVE &amp; MANAGEMENT EXPENSES</v>
          </cell>
        </row>
      </sheetData>
      <sheetData sheetId="1926">
        <row r="214">
          <cell r="A214" t="str">
            <v>ADMINISTRATIVE &amp; MANAGEMENT EXPENSES</v>
          </cell>
        </row>
      </sheetData>
      <sheetData sheetId="1927">
        <row r="214">
          <cell r="A214" t="str">
            <v>ADMINISTRATIVE &amp; MANAGEMENT EXPENSES</v>
          </cell>
        </row>
      </sheetData>
      <sheetData sheetId="1928">
        <row r="214">
          <cell r="A214" t="str">
            <v>ADMINISTRATIVE &amp; MANAGEMENT EXPENSES</v>
          </cell>
        </row>
      </sheetData>
      <sheetData sheetId="1929">
        <row r="214">
          <cell r="A214" t="str">
            <v>ADMINISTRATIVE &amp; MANAGEMENT EXPENSES</v>
          </cell>
        </row>
      </sheetData>
      <sheetData sheetId="1930">
        <row r="214">
          <cell r="A214" t="str">
            <v>ADMINISTRATIVE &amp; MANAGEMENT EXPENSES</v>
          </cell>
        </row>
      </sheetData>
      <sheetData sheetId="1931">
        <row r="214">
          <cell r="A214" t="str">
            <v>ADMINISTRATIVE &amp; MANAGEMENT EXPENSES</v>
          </cell>
        </row>
      </sheetData>
      <sheetData sheetId="1932">
        <row r="214">
          <cell r="A214" t="str">
            <v>ADMINISTRATIVE &amp; MANAGEMENT EXPENSES</v>
          </cell>
        </row>
      </sheetData>
      <sheetData sheetId="1933">
        <row r="214">
          <cell r="A214" t="str">
            <v>ADMINISTRATIVE &amp; MANAGEMENT EXPENSES</v>
          </cell>
        </row>
      </sheetData>
      <sheetData sheetId="1934">
        <row r="214">
          <cell r="A214" t="str">
            <v>ADMINISTRATIVE &amp; MANAGEMENT EXPENSES</v>
          </cell>
        </row>
      </sheetData>
      <sheetData sheetId="1935">
        <row r="214">
          <cell r="A214" t="str">
            <v>ADMINISTRATIVE &amp; MANAGEMENT EXPENSES</v>
          </cell>
        </row>
      </sheetData>
      <sheetData sheetId="1936">
        <row r="214">
          <cell r="A214" t="str">
            <v>ADMINISTRATIVE &amp; MANAGEMENT EXPENSES</v>
          </cell>
        </row>
      </sheetData>
      <sheetData sheetId="1937">
        <row r="214">
          <cell r="A214" t="str">
            <v>ADMINISTRATIVE &amp; MANAGEMENT EXPENSES</v>
          </cell>
        </row>
      </sheetData>
      <sheetData sheetId="1938">
        <row r="214">
          <cell r="A214" t="str">
            <v>ADMINISTRATIVE &amp; MANAGEMENT EXPENSES</v>
          </cell>
        </row>
      </sheetData>
      <sheetData sheetId="1939">
        <row r="214">
          <cell r="A214" t="str">
            <v>ADMINISTRATIVE &amp; MANAGEMENT EXPENSES</v>
          </cell>
        </row>
      </sheetData>
      <sheetData sheetId="1940">
        <row r="214">
          <cell r="A214" t="str">
            <v>ADMINISTRATIVE &amp; MANAGEMENT EXPENSES</v>
          </cell>
        </row>
      </sheetData>
      <sheetData sheetId="1941">
        <row r="214">
          <cell r="A214" t="str">
            <v>ADMINISTRATIVE &amp; MANAGEMENT EXPENSES</v>
          </cell>
        </row>
      </sheetData>
      <sheetData sheetId="1942">
        <row r="214">
          <cell r="A214" t="str">
            <v>ADMINISTRATIVE &amp; MANAGEMENT EXPENSES</v>
          </cell>
        </row>
      </sheetData>
      <sheetData sheetId="1943">
        <row r="214">
          <cell r="A214" t="str">
            <v>ADMINISTRATIVE &amp; MANAGEMENT EXPENSES</v>
          </cell>
        </row>
      </sheetData>
      <sheetData sheetId="1944">
        <row r="214">
          <cell r="A214" t="str">
            <v>ADMINISTRATIVE &amp; MANAGEMENT EXPENSES</v>
          </cell>
        </row>
      </sheetData>
      <sheetData sheetId="1945">
        <row r="214">
          <cell r="A214" t="str">
            <v>ADMINISTRATIVE &amp; MANAGEMENT EXPENSES</v>
          </cell>
        </row>
      </sheetData>
      <sheetData sheetId="1946">
        <row r="214">
          <cell r="A214" t="str">
            <v>ADMINISTRATIVE &amp; MANAGEMENT EXPENSES</v>
          </cell>
        </row>
      </sheetData>
      <sheetData sheetId="1947">
        <row r="214">
          <cell r="A214" t="str">
            <v>ADMINISTRATIVE &amp; MANAGEMENT EXPENSES</v>
          </cell>
        </row>
      </sheetData>
      <sheetData sheetId="1948">
        <row r="214">
          <cell r="A214" t="str">
            <v>ADMINISTRATIVE &amp; MANAGEMENT EXPENSES</v>
          </cell>
        </row>
      </sheetData>
      <sheetData sheetId="1949">
        <row r="214">
          <cell r="A214" t="str">
            <v>ADMINISTRATIVE &amp; MANAGEMENT EXPENSES</v>
          </cell>
        </row>
      </sheetData>
      <sheetData sheetId="1950">
        <row r="214">
          <cell r="A214" t="str">
            <v>ADMINISTRATIVE &amp; MANAGEMENT EXPENSES</v>
          </cell>
        </row>
      </sheetData>
      <sheetData sheetId="1951">
        <row r="214">
          <cell r="A214" t="str">
            <v>ADMINISTRATIVE &amp; MANAGEMENT EXPENSES</v>
          </cell>
        </row>
      </sheetData>
      <sheetData sheetId="1952">
        <row r="214">
          <cell r="A214" t="str">
            <v>ADMINISTRATIVE &amp; MANAGEMENT EXPENSES</v>
          </cell>
        </row>
      </sheetData>
      <sheetData sheetId="1953">
        <row r="214">
          <cell r="A214" t="str">
            <v>ADMINISTRATIVE &amp; MANAGEMENT EXPENSES</v>
          </cell>
        </row>
      </sheetData>
      <sheetData sheetId="1954">
        <row r="214">
          <cell r="A214" t="str">
            <v>ADMINISTRATIVE &amp; MANAGEMENT EXPENSES</v>
          </cell>
        </row>
      </sheetData>
      <sheetData sheetId="1955">
        <row r="214">
          <cell r="A214" t="str">
            <v>ADMINISTRATIVE &amp; MANAGEMENT EXPENSES</v>
          </cell>
        </row>
      </sheetData>
      <sheetData sheetId="1956">
        <row r="214">
          <cell r="A214" t="str">
            <v>ADMINISTRATIVE &amp; MANAGEMENT EXPENSES</v>
          </cell>
        </row>
      </sheetData>
      <sheetData sheetId="1957">
        <row r="214">
          <cell r="A214" t="str">
            <v>ADMINISTRATIVE &amp; MANAGEMENT EXPENSES</v>
          </cell>
        </row>
      </sheetData>
      <sheetData sheetId="1958">
        <row r="214">
          <cell r="A214" t="str">
            <v>ADMINISTRATIVE &amp; MANAGEMENT EXPENSES</v>
          </cell>
        </row>
      </sheetData>
      <sheetData sheetId="1959">
        <row r="214">
          <cell r="A214" t="str">
            <v>ADMINISTRATIVE &amp; MANAGEMENT EXPENSES</v>
          </cell>
        </row>
      </sheetData>
      <sheetData sheetId="1960">
        <row r="214">
          <cell r="A214" t="str">
            <v>ADMINISTRATIVE &amp; MANAGEMENT EXPENSES</v>
          </cell>
        </row>
      </sheetData>
      <sheetData sheetId="1961">
        <row r="214">
          <cell r="A214" t="str">
            <v>ADMINISTRATIVE &amp; MANAGEMENT EXPENSES</v>
          </cell>
        </row>
      </sheetData>
      <sheetData sheetId="1962">
        <row r="214">
          <cell r="A214" t="str">
            <v>ADMINISTRATIVE &amp; MANAGEMENT EXPENSES</v>
          </cell>
        </row>
      </sheetData>
      <sheetData sheetId="1963">
        <row r="214">
          <cell r="A214" t="str">
            <v>ADMINISTRATIVE &amp; MANAGEMENT EXPENSES</v>
          </cell>
        </row>
      </sheetData>
      <sheetData sheetId="1964">
        <row r="214">
          <cell r="A214" t="str">
            <v>ADMINISTRATIVE &amp; MANAGEMENT EXPENSES</v>
          </cell>
        </row>
      </sheetData>
      <sheetData sheetId="1965">
        <row r="214">
          <cell r="A214" t="str">
            <v>ADMINISTRATIVE &amp; MANAGEMENT EXPENSES</v>
          </cell>
        </row>
      </sheetData>
      <sheetData sheetId="1966">
        <row r="214">
          <cell r="A214" t="str">
            <v>ADMINISTRATIVE &amp; MANAGEMENT EXPENSES</v>
          </cell>
        </row>
      </sheetData>
      <sheetData sheetId="1967">
        <row r="214">
          <cell r="A214" t="str">
            <v>ADMINISTRATIVE &amp; MANAGEMENT EXPENSES</v>
          </cell>
        </row>
      </sheetData>
      <sheetData sheetId="1968">
        <row r="214">
          <cell r="A214" t="str">
            <v>ADMINISTRATIVE &amp; MANAGEMENT EXPENSES</v>
          </cell>
        </row>
      </sheetData>
      <sheetData sheetId="1969">
        <row r="214">
          <cell r="A214" t="str">
            <v>ADMINISTRATIVE &amp; MANAGEMENT EXPENSES</v>
          </cell>
        </row>
      </sheetData>
      <sheetData sheetId="1970">
        <row r="214">
          <cell r="A214" t="str">
            <v>ADMINISTRATIVE &amp; MANAGEMENT EXPENSES</v>
          </cell>
        </row>
      </sheetData>
      <sheetData sheetId="1971">
        <row r="214">
          <cell r="A214" t="str">
            <v>ADMINISTRATIVE &amp; MANAGEMENT EXPENSES</v>
          </cell>
        </row>
      </sheetData>
      <sheetData sheetId="1972">
        <row r="214">
          <cell r="A214" t="str">
            <v>ADMINISTRATIVE &amp; MANAGEMENT EXPENSES</v>
          </cell>
        </row>
      </sheetData>
      <sheetData sheetId="1973">
        <row r="214">
          <cell r="A214" t="str">
            <v>ADMINISTRATIVE &amp; MANAGEMENT EXPENSES</v>
          </cell>
        </row>
      </sheetData>
      <sheetData sheetId="1974">
        <row r="214">
          <cell r="A214" t="str">
            <v>ADMINISTRATIVE &amp; MANAGEMENT EXPENSES</v>
          </cell>
        </row>
      </sheetData>
      <sheetData sheetId="1975">
        <row r="214">
          <cell r="A214" t="str">
            <v>ADMINISTRATIVE &amp; MANAGEMENT EXPENSES</v>
          </cell>
        </row>
      </sheetData>
      <sheetData sheetId="1976">
        <row r="214">
          <cell r="A214" t="str">
            <v>ADMINISTRATIVE &amp; MANAGEMENT EXPENSES</v>
          </cell>
        </row>
      </sheetData>
      <sheetData sheetId="1977">
        <row r="214">
          <cell r="A214" t="str">
            <v>ADMINISTRATIVE &amp; MANAGEMENT EXPENSES</v>
          </cell>
        </row>
      </sheetData>
      <sheetData sheetId="1978">
        <row r="214">
          <cell r="A214" t="str">
            <v>ADMINISTRATIVE &amp; MANAGEMENT EXPENSES</v>
          </cell>
        </row>
      </sheetData>
      <sheetData sheetId="1979">
        <row r="214">
          <cell r="A214" t="str">
            <v>ADMINISTRATIVE &amp; MANAGEMENT EXPENSES</v>
          </cell>
        </row>
      </sheetData>
      <sheetData sheetId="1980">
        <row r="214">
          <cell r="A214" t="str">
            <v>ADMINISTRATIVE &amp; MANAGEMENT EXPENSES</v>
          </cell>
        </row>
      </sheetData>
      <sheetData sheetId="1981">
        <row r="214">
          <cell r="A214" t="str">
            <v>ADMINISTRATIVE &amp; MANAGEMENT EXPENSES</v>
          </cell>
        </row>
      </sheetData>
      <sheetData sheetId="1982">
        <row r="214">
          <cell r="A214" t="str">
            <v>ADMINISTRATIVE &amp; MANAGEMENT EXPENSES</v>
          </cell>
        </row>
      </sheetData>
      <sheetData sheetId="1983">
        <row r="214">
          <cell r="A214" t="str">
            <v>ADMINISTRATIVE &amp; MANAGEMENT EXPENSES</v>
          </cell>
        </row>
      </sheetData>
      <sheetData sheetId="1984">
        <row r="214">
          <cell r="A214" t="str">
            <v>ADMINISTRATIVE &amp; MANAGEMENT EXPENSES</v>
          </cell>
        </row>
      </sheetData>
      <sheetData sheetId="1985">
        <row r="214">
          <cell r="A214" t="str">
            <v>ADMINISTRATIVE &amp; MANAGEMENT EXPENSES</v>
          </cell>
        </row>
      </sheetData>
      <sheetData sheetId="1986">
        <row r="214">
          <cell r="A214" t="str">
            <v>ADMINISTRATIVE &amp; MANAGEMENT EXPENSES</v>
          </cell>
        </row>
      </sheetData>
      <sheetData sheetId="1987">
        <row r="214">
          <cell r="A214" t="str">
            <v>ADMINISTRATIVE &amp; MANAGEMENT EXPENSES</v>
          </cell>
        </row>
      </sheetData>
      <sheetData sheetId="1988">
        <row r="214">
          <cell r="A214" t="str">
            <v>ADMINISTRATIVE &amp; MANAGEMENT EXPENSES</v>
          </cell>
        </row>
      </sheetData>
      <sheetData sheetId="1989">
        <row r="214">
          <cell r="A214" t="str">
            <v>ADMINISTRATIVE &amp; MANAGEMENT EXPENSES</v>
          </cell>
        </row>
      </sheetData>
      <sheetData sheetId="1990">
        <row r="214">
          <cell r="A214" t="str">
            <v>ADMINISTRATIVE &amp; MANAGEMENT EXPENSES</v>
          </cell>
        </row>
      </sheetData>
      <sheetData sheetId="1991">
        <row r="214">
          <cell r="A214" t="str">
            <v>ADMINISTRATIVE &amp; MANAGEMENT EXPENSES</v>
          </cell>
        </row>
      </sheetData>
      <sheetData sheetId="1992">
        <row r="214">
          <cell r="A214" t="str">
            <v>ADMINISTRATIVE &amp; MANAGEMENT EXPENSES</v>
          </cell>
        </row>
      </sheetData>
      <sheetData sheetId="1993">
        <row r="214">
          <cell r="A214" t="str">
            <v>ADMINISTRATIVE &amp; MANAGEMENT EXPENSES</v>
          </cell>
        </row>
      </sheetData>
      <sheetData sheetId="1994">
        <row r="214">
          <cell r="A214" t="str">
            <v>ADMINISTRATIVE &amp; MANAGEMENT EXPENSES</v>
          </cell>
        </row>
      </sheetData>
      <sheetData sheetId="1995">
        <row r="214">
          <cell r="A214" t="str">
            <v>ADMINISTRATIVE &amp; MANAGEMENT EXPENSES</v>
          </cell>
        </row>
      </sheetData>
      <sheetData sheetId="1996">
        <row r="214">
          <cell r="A214" t="str">
            <v>ADMINISTRATIVE &amp; MANAGEMENT EXPENSES</v>
          </cell>
        </row>
      </sheetData>
      <sheetData sheetId="1997">
        <row r="214">
          <cell r="A214" t="str">
            <v>ADMINISTRATIVE &amp; MANAGEMENT EXPENSES</v>
          </cell>
        </row>
      </sheetData>
      <sheetData sheetId="1998">
        <row r="214">
          <cell r="A214" t="str">
            <v>ADMINISTRATIVE &amp; MANAGEMENT EXPENSES</v>
          </cell>
        </row>
      </sheetData>
      <sheetData sheetId="1999">
        <row r="214">
          <cell r="A214" t="str">
            <v>ADMINISTRATIVE &amp; MANAGEMENT EXPENSES</v>
          </cell>
        </row>
      </sheetData>
      <sheetData sheetId="2000">
        <row r="214">
          <cell r="A214" t="str">
            <v>ADMINISTRATIVE &amp; MANAGEMENT EXPENSES</v>
          </cell>
        </row>
      </sheetData>
      <sheetData sheetId="2001">
        <row r="214">
          <cell r="A214" t="str">
            <v>ADMINISTRATIVE &amp; MANAGEMENT EXPENSES</v>
          </cell>
        </row>
      </sheetData>
      <sheetData sheetId="2002">
        <row r="214">
          <cell r="A214" t="str">
            <v>ADMINISTRATIVE &amp; MANAGEMENT EXPENSES</v>
          </cell>
        </row>
      </sheetData>
      <sheetData sheetId="2003">
        <row r="214">
          <cell r="A214" t="str">
            <v>ADMINISTRATIVE &amp; MANAGEMENT EXPENSES</v>
          </cell>
        </row>
      </sheetData>
      <sheetData sheetId="2004">
        <row r="214">
          <cell r="A214" t="str">
            <v>ADMINISTRATIVE &amp; MANAGEMENT EXPENSES</v>
          </cell>
        </row>
      </sheetData>
      <sheetData sheetId="2005">
        <row r="214">
          <cell r="A214" t="str">
            <v>ADMINISTRATIVE &amp; MANAGEMENT EXPENSES</v>
          </cell>
        </row>
      </sheetData>
      <sheetData sheetId="2006">
        <row r="214">
          <cell r="A214" t="str">
            <v>ADMINISTRATIVE &amp; MANAGEMENT EXPENSES</v>
          </cell>
        </row>
      </sheetData>
      <sheetData sheetId="2007">
        <row r="214">
          <cell r="A214" t="str">
            <v>ADMINISTRATIVE &amp; MANAGEMENT EXPENSES</v>
          </cell>
        </row>
      </sheetData>
      <sheetData sheetId="2008">
        <row r="214">
          <cell r="A214" t="str">
            <v>ADMINISTRATIVE &amp; MANAGEMENT EXPENSES</v>
          </cell>
        </row>
      </sheetData>
      <sheetData sheetId="2009">
        <row r="214">
          <cell r="A214" t="str">
            <v>ADMINISTRATIVE &amp; MANAGEMENT EXPENSES</v>
          </cell>
        </row>
      </sheetData>
      <sheetData sheetId="2010">
        <row r="214">
          <cell r="A214" t="str">
            <v>ADMINISTRATIVE &amp; MANAGEMENT EXPENSES</v>
          </cell>
        </row>
      </sheetData>
      <sheetData sheetId="2011">
        <row r="214">
          <cell r="A214" t="str">
            <v>ADMINISTRATIVE &amp; MANAGEMENT EXPENSES</v>
          </cell>
        </row>
      </sheetData>
      <sheetData sheetId="2012">
        <row r="214">
          <cell r="A214" t="str">
            <v>ADMINISTRATIVE &amp; MANAGEMENT EXPENSES</v>
          </cell>
        </row>
      </sheetData>
      <sheetData sheetId="2013">
        <row r="214">
          <cell r="A214" t="str">
            <v>ADMINISTRATIVE &amp; MANAGEMENT EXPENSES</v>
          </cell>
        </row>
      </sheetData>
      <sheetData sheetId="2014">
        <row r="214">
          <cell r="A214" t="str">
            <v>ADMINISTRATIVE &amp; MANAGEMENT EXPENSES</v>
          </cell>
        </row>
      </sheetData>
      <sheetData sheetId="2015">
        <row r="214">
          <cell r="A214" t="str">
            <v>ADMINISTRATIVE &amp; MANAGEMENT EXPENSES</v>
          </cell>
        </row>
      </sheetData>
      <sheetData sheetId="2016">
        <row r="214">
          <cell r="A214" t="str">
            <v>ADMINISTRATIVE &amp; MANAGEMENT EXPENSES</v>
          </cell>
        </row>
      </sheetData>
      <sheetData sheetId="2017">
        <row r="214">
          <cell r="A214" t="str">
            <v>ADMINISTRATIVE &amp; MANAGEMENT EXPENSES</v>
          </cell>
        </row>
      </sheetData>
      <sheetData sheetId="2018">
        <row r="214">
          <cell r="A214" t="str">
            <v>ADMINISTRATIVE &amp; MANAGEMENT EXPENSES</v>
          </cell>
        </row>
      </sheetData>
      <sheetData sheetId="2019">
        <row r="214">
          <cell r="A214" t="str">
            <v>ADMINISTRATIVE &amp; MANAGEMENT EXPENSES</v>
          </cell>
        </row>
      </sheetData>
      <sheetData sheetId="2020">
        <row r="214">
          <cell r="A214" t="str">
            <v>ADMINISTRATIVE &amp; MANAGEMENT EXPENSES</v>
          </cell>
        </row>
      </sheetData>
      <sheetData sheetId="2021">
        <row r="214">
          <cell r="A214" t="str">
            <v>ADMINISTRATIVE &amp; MANAGEMENT EXPENSES</v>
          </cell>
        </row>
      </sheetData>
      <sheetData sheetId="2022">
        <row r="214">
          <cell r="A214" t="str">
            <v>ADMINISTRATIVE &amp; MANAGEMENT EXPENSES</v>
          </cell>
        </row>
      </sheetData>
      <sheetData sheetId="2023">
        <row r="214">
          <cell r="A214" t="str">
            <v>ADMINISTRATIVE &amp; MANAGEMENT EXPENSES</v>
          </cell>
        </row>
      </sheetData>
      <sheetData sheetId="2024">
        <row r="214">
          <cell r="A214" t="str">
            <v>ADMINISTRATIVE &amp; MANAGEMENT EXPENSES</v>
          </cell>
        </row>
      </sheetData>
      <sheetData sheetId="2025">
        <row r="214">
          <cell r="A214" t="str">
            <v>ADMINISTRATIVE &amp; MANAGEMENT EXPENSES</v>
          </cell>
        </row>
      </sheetData>
      <sheetData sheetId="2026">
        <row r="214">
          <cell r="A214" t="str">
            <v>ADMINISTRATIVE &amp; MANAGEMENT EXPENSES</v>
          </cell>
        </row>
      </sheetData>
      <sheetData sheetId="2027">
        <row r="214">
          <cell r="A214" t="str">
            <v>ADMINISTRATIVE &amp; MANAGEMENT EXPENSES</v>
          </cell>
        </row>
      </sheetData>
      <sheetData sheetId="2028">
        <row r="214">
          <cell r="A214" t="str">
            <v>ADMINISTRATIVE &amp; MANAGEMENT EXPENSES</v>
          </cell>
        </row>
      </sheetData>
      <sheetData sheetId="2029">
        <row r="214">
          <cell r="A214" t="str">
            <v>ADMINISTRATIVE &amp; MANAGEMENT EXPENSES</v>
          </cell>
        </row>
      </sheetData>
      <sheetData sheetId="2030">
        <row r="214">
          <cell r="A214" t="str">
            <v>ADMINISTRATIVE &amp; MANAGEMENT EXPENSES</v>
          </cell>
        </row>
      </sheetData>
      <sheetData sheetId="2031">
        <row r="214">
          <cell r="A214" t="str">
            <v>ADMINISTRATIVE &amp; MANAGEMENT EXPENSES</v>
          </cell>
        </row>
      </sheetData>
      <sheetData sheetId="2032">
        <row r="214">
          <cell r="A214" t="str">
            <v>ADMINISTRATIVE &amp; MANAGEMENT EXPENSES</v>
          </cell>
        </row>
      </sheetData>
      <sheetData sheetId="2033">
        <row r="214">
          <cell r="A214" t="str">
            <v>ADMINISTRATIVE &amp; MANAGEMENT EXPENSES</v>
          </cell>
        </row>
      </sheetData>
      <sheetData sheetId="2034">
        <row r="214">
          <cell r="A214" t="str">
            <v>ADMINISTRATIVE &amp; MANAGEMENT EXPENSES</v>
          </cell>
        </row>
      </sheetData>
      <sheetData sheetId="2035">
        <row r="214">
          <cell r="A214" t="str">
            <v>ADMINISTRATIVE &amp; MANAGEMENT EXPENSES</v>
          </cell>
        </row>
      </sheetData>
      <sheetData sheetId="2036">
        <row r="214">
          <cell r="A214" t="str">
            <v>ADMINISTRATIVE &amp; MANAGEMENT EXPENSES</v>
          </cell>
        </row>
      </sheetData>
      <sheetData sheetId="2037">
        <row r="214">
          <cell r="A214" t="str">
            <v>ADMINISTRATIVE &amp; MANAGEMENT EXPENSES</v>
          </cell>
        </row>
      </sheetData>
      <sheetData sheetId="2038">
        <row r="214">
          <cell r="A214" t="str">
            <v>ADMINISTRATIVE &amp; MANAGEMENT EXPENSES</v>
          </cell>
        </row>
      </sheetData>
      <sheetData sheetId="2039">
        <row r="214">
          <cell r="A214" t="str">
            <v>ADMINISTRATIVE &amp; MANAGEMENT EXPENSES</v>
          </cell>
        </row>
      </sheetData>
      <sheetData sheetId="2040">
        <row r="214">
          <cell r="A214" t="str">
            <v>ADMINISTRATIVE &amp; MANAGEMENT EXPENSES</v>
          </cell>
        </row>
      </sheetData>
      <sheetData sheetId="2041">
        <row r="214">
          <cell r="A214" t="str">
            <v>ADMINISTRATIVE &amp; MANAGEMENT EXPENSES</v>
          </cell>
        </row>
      </sheetData>
      <sheetData sheetId="2042">
        <row r="214">
          <cell r="A214" t="str">
            <v>ADMINISTRATIVE &amp; MANAGEMENT EXPENSES</v>
          </cell>
        </row>
      </sheetData>
      <sheetData sheetId="2043">
        <row r="214">
          <cell r="A214" t="str">
            <v>ADMINISTRATIVE &amp; MANAGEMENT EXPENSES</v>
          </cell>
        </row>
      </sheetData>
      <sheetData sheetId="2044">
        <row r="214">
          <cell r="A214" t="str">
            <v>ADMINISTRATIVE &amp; MANAGEMENT EXPENSES</v>
          </cell>
        </row>
      </sheetData>
      <sheetData sheetId="2045">
        <row r="214">
          <cell r="A214" t="str">
            <v>ADMINISTRATIVE &amp; MANAGEMENT EXPENSES</v>
          </cell>
        </row>
      </sheetData>
      <sheetData sheetId="2046">
        <row r="214">
          <cell r="A214" t="str">
            <v>ADMINISTRATIVE &amp; MANAGEMENT EXPENSES</v>
          </cell>
        </row>
      </sheetData>
      <sheetData sheetId="2047">
        <row r="214">
          <cell r="A214" t="str">
            <v>ADMINISTRATIVE &amp; MANAGEMENT EXPENSES</v>
          </cell>
        </row>
      </sheetData>
      <sheetData sheetId="2048">
        <row r="214">
          <cell r="A214" t="str">
            <v>ADMINISTRATIVE &amp; MANAGEMENT EXPENSES</v>
          </cell>
        </row>
      </sheetData>
      <sheetData sheetId="2049">
        <row r="214">
          <cell r="A214" t="str">
            <v>ADMINISTRATIVE &amp; MANAGEMENT EXPENSES</v>
          </cell>
        </row>
      </sheetData>
      <sheetData sheetId="2050">
        <row r="214">
          <cell r="A214" t="str">
            <v>ADMINISTRATIVE &amp; MANAGEMENT EXPENSES</v>
          </cell>
        </row>
      </sheetData>
      <sheetData sheetId="2051">
        <row r="214">
          <cell r="A214" t="str">
            <v>ADMINISTRATIVE &amp; MANAGEMENT EXPENSES</v>
          </cell>
        </row>
      </sheetData>
      <sheetData sheetId="2052">
        <row r="214">
          <cell r="A214" t="str">
            <v>ADMINISTRATIVE &amp; MANAGEMENT EXPENSES</v>
          </cell>
        </row>
      </sheetData>
      <sheetData sheetId="2053">
        <row r="214">
          <cell r="A214" t="str">
            <v>ADMINISTRATIVE &amp; MANAGEMENT EXPENSES</v>
          </cell>
        </row>
      </sheetData>
      <sheetData sheetId="2054">
        <row r="214">
          <cell r="A214" t="str">
            <v>ADMINISTRATIVE &amp; MANAGEMENT EXPENSES</v>
          </cell>
        </row>
      </sheetData>
      <sheetData sheetId="2055">
        <row r="214">
          <cell r="A214" t="str">
            <v>ADMINISTRATIVE &amp; MANAGEMENT EXPENSES</v>
          </cell>
        </row>
      </sheetData>
      <sheetData sheetId="2056">
        <row r="214">
          <cell r="A214" t="str">
            <v>ADMINISTRATIVE &amp; MANAGEMENT EXPENSES</v>
          </cell>
        </row>
      </sheetData>
      <sheetData sheetId="2057">
        <row r="214">
          <cell r="A214" t="str">
            <v>ADMINISTRATIVE &amp; MANAGEMENT EXPENSES</v>
          </cell>
        </row>
      </sheetData>
      <sheetData sheetId="2058">
        <row r="214">
          <cell r="A214" t="str">
            <v>ADMINISTRATIVE &amp; MANAGEMENT EXPENSES</v>
          </cell>
        </row>
      </sheetData>
      <sheetData sheetId="2059">
        <row r="214">
          <cell r="A214" t="str">
            <v>ADMINISTRATIVE &amp; MANAGEMENT EXPENSES</v>
          </cell>
        </row>
      </sheetData>
      <sheetData sheetId="2060">
        <row r="214">
          <cell r="A214" t="str">
            <v>ADMINISTRATIVE &amp; MANAGEMENT EXPENSES</v>
          </cell>
        </row>
      </sheetData>
      <sheetData sheetId="2061">
        <row r="214">
          <cell r="A214" t="str">
            <v>ADMINISTRATIVE &amp; MANAGEMENT EXPENSES</v>
          </cell>
        </row>
      </sheetData>
      <sheetData sheetId="2062">
        <row r="214">
          <cell r="A214" t="str">
            <v>ADMINISTRATIVE &amp; MANAGEMENT EXPENSES</v>
          </cell>
        </row>
      </sheetData>
      <sheetData sheetId="2063">
        <row r="214">
          <cell r="A214" t="str">
            <v>ADMINISTRATIVE &amp; MANAGEMENT EXPENSES</v>
          </cell>
        </row>
      </sheetData>
      <sheetData sheetId="2064">
        <row r="214">
          <cell r="A214" t="str">
            <v>ADMINISTRATIVE &amp; MANAGEMENT EXPENSES</v>
          </cell>
        </row>
      </sheetData>
      <sheetData sheetId="2065">
        <row r="214">
          <cell r="A214" t="str">
            <v>ADMINISTRATIVE &amp; MANAGEMENT EXPENSES</v>
          </cell>
        </row>
      </sheetData>
      <sheetData sheetId="2066">
        <row r="214">
          <cell r="A214" t="str">
            <v>ADMINISTRATIVE &amp; MANAGEMENT EXPENSES</v>
          </cell>
        </row>
      </sheetData>
      <sheetData sheetId="2067">
        <row r="214">
          <cell r="A214" t="str">
            <v>ADMINISTRATIVE &amp; MANAGEMENT EXPENSES</v>
          </cell>
        </row>
      </sheetData>
      <sheetData sheetId="2068">
        <row r="214">
          <cell r="A214" t="str">
            <v>ADMINISTRATIVE &amp; MANAGEMENT EXPENSES</v>
          </cell>
        </row>
      </sheetData>
      <sheetData sheetId="2069">
        <row r="214">
          <cell r="A214" t="str">
            <v>ADMINISTRATIVE &amp; MANAGEMENT EXPENSES</v>
          </cell>
        </row>
      </sheetData>
      <sheetData sheetId="2070">
        <row r="214">
          <cell r="A214" t="str">
            <v>ADMINISTRATIVE &amp; MANAGEMENT EXPENSES</v>
          </cell>
        </row>
      </sheetData>
      <sheetData sheetId="2071">
        <row r="214">
          <cell r="A214" t="str">
            <v>ADMINISTRATIVE &amp; MANAGEMENT EXPENSES</v>
          </cell>
        </row>
      </sheetData>
      <sheetData sheetId="2072">
        <row r="214">
          <cell r="A214" t="str">
            <v>ADMINISTRATIVE &amp; MANAGEMENT EXPENSES</v>
          </cell>
        </row>
      </sheetData>
      <sheetData sheetId="2073">
        <row r="214">
          <cell r="A214" t="str">
            <v>ADMINISTRATIVE &amp; MANAGEMENT EXPENSES</v>
          </cell>
        </row>
      </sheetData>
      <sheetData sheetId="2074">
        <row r="214">
          <cell r="A214" t="str">
            <v>ADMINISTRATIVE &amp; MANAGEMENT EXPENSES</v>
          </cell>
        </row>
      </sheetData>
      <sheetData sheetId="2075">
        <row r="214">
          <cell r="A214" t="str">
            <v>ADMINISTRATIVE &amp; MANAGEMENT EXPENSES</v>
          </cell>
        </row>
      </sheetData>
      <sheetData sheetId="2076">
        <row r="214">
          <cell r="A214" t="str">
            <v>ADMINISTRATIVE &amp; MANAGEMENT EXPENSES</v>
          </cell>
        </row>
      </sheetData>
      <sheetData sheetId="2077">
        <row r="214">
          <cell r="A214" t="str">
            <v>ADMINISTRATIVE &amp; MANAGEMENT EXPENSES</v>
          </cell>
        </row>
      </sheetData>
      <sheetData sheetId="2078">
        <row r="214">
          <cell r="A214" t="str">
            <v>ADMINISTRATIVE &amp; MANAGEMENT EXPENSES</v>
          </cell>
        </row>
      </sheetData>
      <sheetData sheetId="2079">
        <row r="214">
          <cell r="A214" t="str">
            <v>ADMINISTRATIVE &amp; MANAGEMENT EXPENSES</v>
          </cell>
        </row>
      </sheetData>
      <sheetData sheetId="2080">
        <row r="214">
          <cell r="A214" t="str">
            <v>ADMINISTRATIVE &amp; MANAGEMENT EXPENSES</v>
          </cell>
        </row>
      </sheetData>
      <sheetData sheetId="2081">
        <row r="214">
          <cell r="A214" t="str">
            <v>ADMINISTRATIVE &amp; MANAGEMENT EXPENSES</v>
          </cell>
        </row>
      </sheetData>
      <sheetData sheetId="2082">
        <row r="214">
          <cell r="A214" t="str">
            <v>ADMINISTRATIVE &amp; MANAGEMENT EXPENSES</v>
          </cell>
        </row>
      </sheetData>
      <sheetData sheetId="2083">
        <row r="214">
          <cell r="A214" t="str">
            <v>ADMINISTRATIVE &amp; MANAGEMENT EXPENSES</v>
          </cell>
        </row>
      </sheetData>
      <sheetData sheetId="2084">
        <row r="214">
          <cell r="A214" t="str">
            <v>ADMINISTRATIVE &amp; MANAGEMENT EXPENSES</v>
          </cell>
        </row>
      </sheetData>
      <sheetData sheetId="2085">
        <row r="214">
          <cell r="A214" t="str">
            <v>ADMINISTRATIVE &amp; MANAGEMENT EXPENSES</v>
          </cell>
        </row>
      </sheetData>
      <sheetData sheetId="2086">
        <row r="214">
          <cell r="A214" t="str">
            <v>ADMINISTRATIVE &amp; MANAGEMENT EXPENSES</v>
          </cell>
        </row>
      </sheetData>
      <sheetData sheetId="2087">
        <row r="214">
          <cell r="A214" t="str">
            <v>ADMINISTRATIVE &amp; MANAGEMENT EXPENSES</v>
          </cell>
        </row>
      </sheetData>
      <sheetData sheetId="2088">
        <row r="214">
          <cell r="A214" t="str">
            <v>ADMINISTRATIVE &amp; MANAGEMENT EXPENSES</v>
          </cell>
        </row>
      </sheetData>
      <sheetData sheetId="2089">
        <row r="214">
          <cell r="A214" t="str">
            <v>ADMINISTRATIVE &amp; MANAGEMENT EXPENSES</v>
          </cell>
        </row>
      </sheetData>
      <sheetData sheetId="2090">
        <row r="214">
          <cell r="A214" t="str">
            <v>ADMINISTRATIVE &amp; MANAGEMENT EXPENSES</v>
          </cell>
        </row>
      </sheetData>
      <sheetData sheetId="2091">
        <row r="214">
          <cell r="A214" t="str">
            <v>ADMINISTRATIVE &amp; MANAGEMENT EXPENSES</v>
          </cell>
        </row>
      </sheetData>
      <sheetData sheetId="2092">
        <row r="214">
          <cell r="A214" t="str">
            <v>ADMINISTRATIVE &amp; MANAGEMENT EXPENSES</v>
          </cell>
        </row>
      </sheetData>
      <sheetData sheetId="2093">
        <row r="214">
          <cell r="A214" t="str">
            <v>ADMINISTRATIVE &amp; MANAGEMENT EXPENSES</v>
          </cell>
        </row>
      </sheetData>
      <sheetData sheetId="2094">
        <row r="214">
          <cell r="A214" t="str">
            <v>ADMINISTRATIVE &amp; MANAGEMENT EXPENSES</v>
          </cell>
        </row>
      </sheetData>
      <sheetData sheetId="2095">
        <row r="214">
          <cell r="A214" t="str">
            <v>ADMINISTRATIVE &amp; MANAGEMENT EXPENSES</v>
          </cell>
        </row>
      </sheetData>
      <sheetData sheetId="2096">
        <row r="214">
          <cell r="A214" t="str">
            <v>ADMINISTRATIVE &amp; MANAGEMENT EXPENSES</v>
          </cell>
        </row>
      </sheetData>
      <sheetData sheetId="2097">
        <row r="214">
          <cell r="A214" t="str">
            <v>ADMINISTRATIVE &amp; MANAGEMENT EXPENSES</v>
          </cell>
        </row>
      </sheetData>
      <sheetData sheetId="2098">
        <row r="214">
          <cell r="A214" t="str">
            <v>ADMINISTRATIVE &amp; MANAGEMENT EXPENSES</v>
          </cell>
        </row>
      </sheetData>
      <sheetData sheetId="2099">
        <row r="214">
          <cell r="A214" t="str">
            <v>ADMINISTRATIVE &amp; MANAGEMENT EXPENSES</v>
          </cell>
        </row>
      </sheetData>
      <sheetData sheetId="2100">
        <row r="214">
          <cell r="A214" t="str">
            <v>ADMINISTRATIVE &amp; MANAGEMENT EXPENSES</v>
          </cell>
        </row>
      </sheetData>
      <sheetData sheetId="2101">
        <row r="214">
          <cell r="A214" t="str">
            <v>ADMINISTRATIVE &amp; MANAGEMENT EXPENSES</v>
          </cell>
        </row>
      </sheetData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>
        <row r="214">
          <cell r="A214" t="str">
            <v>ADMINISTRATIVE &amp; MANAGEMENT EXPENSES</v>
          </cell>
        </row>
      </sheetData>
      <sheetData sheetId="2215">
        <row r="214">
          <cell r="A214" t="str">
            <v>ADMINISTRATIVE &amp; MANAGEMENT EXPENSES</v>
          </cell>
        </row>
      </sheetData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>
        <row r="214">
          <cell r="A214" t="str">
            <v>ADMINISTRATIVE &amp; MANAGEMENT EXPENSES</v>
          </cell>
        </row>
      </sheetData>
      <sheetData sheetId="2223">
        <row r="214">
          <cell r="A214" t="str">
            <v>ADMINISTRATIVE &amp; MANAGEMENT EXPENSES</v>
          </cell>
        </row>
      </sheetData>
      <sheetData sheetId="2224" refreshError="1"/>
      <sheetData sheetId="2225" refreshError="1"/>
      <sheetData sheetId="2226" refreshError="1"/>
      <sheetData sheetId="2227">
        <row r="214">
          <cell r="A214" t="str">
            <v>ADMINISTRATIVE &amp; MANAGEMENT EXPENSES</v>
          </cell>
        </row>
      </sheetData>
      <sheetData sheetId="2228">
        <row r="214">
          <cell r="A214" t="str">
            <v>ADMINISTRATIVE &amp; MANAGEMENT EXPENSES</v>
          </cell>
        </row>
      </sheetData>
      <sheetData sheetId="2229">
        <row r="214">
          <cell r="A214" t="str">
            <v>ADMINISTRATIVE &amp; MANAGEMENT EXPENSES</v>
          </cell>
        </row>
      </sheetData>
      <sheetData sheetId="2230">
        <row r="214">
          <cell r="A214" t="str">
            <v>ADMINISTRATIVE &amp; MANAGEMENT EXPENSES</v>
          </cell>
        </row>
      </sheetData>
      <sheetData sheetId="2231">
        <row r="214">
          <cell r="A214" t="str">
            <v>ADMINISTRATIVE &amp; MANAGEMENT EXPENSES</v>
          </cell>
        </row>
      </sheetData>
      <sheetData sheetId="2232">
        <row r="214">
          <cell r="A214" t="str">
            <v>ADMINISTRATIVE &amp; MANAGEMENT EXPENSES</v>
          </cell>
        </row>
      </sheetData>
      <sheetData sheetId="2233">
        <row r="214">
          <cell r="A214" t="str">
            <v>ADMINISTRATIVE &amp; MANAGEMENT EXPENSES</v>
          </cell>
        </row>
      </sheetData>
      <sheetData sheetId="2234">
        <row r="214">
          <cell r="A214" t="str">
            <v>ADMINISTRATIVE &amp; MANAGEMENT EXPENSES</v>
          </cell>
        </row>
      </sheetData>
      <sheetData sheetId="2235">
        <row r="214">
          <cell r="A214" t="str">
            <v>ADMINISTRATIVE &amp; MANAGEMENT EXPENSES</v>
          </cell>
        </row>
      </sheetData>
      <sheetData sheetId="2236">
        <row r="214">
          <cell r="A214" t="str">
            <v>ADMINISTRATIVE &amp; MANAGEMENT EXPENSES</v>
          </cell>
        </row>
      </sheetData>
      <sheetData sheetId="2237">
        <row r="214">
          <cell r="A214" t="str">
            <v>ADMINISTRATIVE &amp; MANAGEMENT EXPENSES</v>
          </cell>
        </row>
      </sheetData>
      <sheetData sheetId="2238">
        <row r="214">
          <cell r="A214" t="str">
            <v>ADMINISTRATIVE &amp; MANAGEMENT EXPENSES</v>
          </cell>
        </row>
      </sheetData>
      <sheetData sheetId="2239">
        <row r="214">
          <cell r="A214" t="str">
            <v>ADMINISTRATIVE &amp; MANAGEMENT EXPENSES</v>
          </cell>
        </row>
      </sheetData>
      <sheetData sheetId="2240">
        <row r="214">
          <cell r="A214" t="str">
            <v>ADMINISTRATIVE &amp; MANAGEMENT EXPENSES</v>
          </cell>
        </row>
      </sheetData>
      <sheetData sheetId="2241">
        <row r="214">
          <cell r="A214" t="str">
            <v>ADMINISTRATIVE &amp; MANAGEMENT EXPENSES</v>
          </cell>
        </row>
      </sheetData>
      <sheetData sheetId="2242">
        <row r="214">
          <cell r="A214" t="str">
            <v>ADMINISTRATIVE &amp; MANAGEMENT EXPENSES</v>
          </cell>
        </row>
      </sheetData>
      <sheetData sheetId="2243">
        <row r="214">
          <cell r="A214" t="str">
            <v>ADMINISTRATIVE &amp; MANAGEMENT EXPENSES</v>
          </cell>
        </row>
      </sheetData>
      <sheetData sheetId="2244">
        <row r="214">
          <cell r="A214" t="str">
            <v>ADMINISTRATIVE &amp; MANAGEMENT EXPENSES</v>
          </cell>
        </row>
      </sheetData>
      <sheetData sheetId="2245">
        <row r="214">
          <cell r="A214" t="str">
            <v>ADMINISTRATIVE &amp; MANAGEMENT EXPENSES</v>
          </cell>
        </row>
      </sheetData>
      <sheetData sheetId="2246">
        <row r="214">
          <cell r="A214" t="str">
            <v>ADMINISTRATIVE &amp; MANAGEMENT EXPENSES</v>
          </cell>
        </row>
      </sheetData>
      <sheetData sheetId="2247">
        <row r="214">
          <cell r="A214" t="str">
            <v>ADMINISTRATIVE &amp; MANAGEMENT EXPENSES</v>
          </cell>
        </row>
      </sheetData>
      <sheetData sheetId="2248">
        <row r="214">
          <cell r="A214" t="str">
            <v>ADMINISTRATIVE &amp; MANAGEMENT EXPENSES</v>
          </cell>
        </row>
      </sheetData>
      <sheetData sheetId="2249">
        <row r="214">
          <cell r="A214" t="str">
            <v>ADMINISTRATIVE &amp; MANAGEMENT EXPENSES</v>
          </cell>
        </row>
      </sheetData>
      <sheetData sheetId="2250">
        <row r="214">
          <cell r="A214" t="str">
            <v>ADMINISTRATIVE &amp; MANAGEMENT EXPENSES</v>
          </cell>
        </row>
      </sheetData>
      <sheetData sheetId="2251">
        <row r="214">
          <cell r="A214" t="str">
            <v>ADMINISTRATIVE &amp; MANAGEMENT EXPENSES</v>
          </cell>
        </row>
      </sheetData>
      <sheetData sheetId="2252">
        <row r="214">
          <cell r="A214" t="str">
            <v>ADMINISTRATIVE &amp; MANAGEMENT EXPENSES</v>
          </cell>
        </row>
      </sheetData>
      <sheetData sheetId="2253">
        <row r="214">
          <cell r="A214" t="str">
            <v>ADMINISTRATIVE &amp; MANAGEMENT EXPENSES</v>
          </cell>
        </row>
      </sheetData>
      <sheetData sheetId="2254">
        <row r="214">
          <cell r="A214" t="str">
            <v>ADMINISTRATIVE &amp; MANAGEMENT EXPENSES</v>
          </cell>
        </row>
      </sheetData>
      <sheetData sheetId="2255">
        <row r="214">
          <cell r="A214" t="str">
            <v>ADMINISTRATIVE &amp; MANAGEMENT EXPENSES</v>
          </cell>
        </row>
      </sheetData>
      <sheetData sheetId="2256">
        <row r="214">
          <cell r="A214" t="str">
            <v>ADMINISTRATIVE &amp; MANAGEMENT EXPENSES</v>
          </cell>
        </row>
      </sheetData>
      <sheetData sheetId="2257">
        <row r="214">
          <cell r="A214" t="str">
            <v>ADMINISTRATIVE &amp; MANAGEMENT EXPENSES</v>
          </cell>
        </row>
      </sheetData>
      <sheetData sheetId="2258">
        <row r="214">
          <cell r="A214" t="str">
            <v>ADMINISTRATIVE &amp; MANAGEMENT EXPENSES</v>
          </cell>
        </row>
      </sheetData>
      <sheetData sheetId="2259">
        <row r="214">
          <cell r="A214" t="str">
            <v>ADMINISTRATIVE &amp; MANAGEMENT EXPENSES</v>
          </cell>
        </row>
      </sheetData>
      <sheetData sheetId="2260">
        <row r="214">
          <cell r="A214" t="str">
            <v>ADMINISTRATIVE &amp; MANAGEMENT EXPENSES</v>
          </cell>
        </row>
      </sheetData>
      <sheetData sheetId="2261">
        <row r="214">
          <cell r="A214" t="str">
            <v>ADMINISTRATIVE &amp; MANAGEMENT EXPENSES</v>
          </cell>
        </row>
      </sheetData>
      <sheetData sheetId="2262">
        <row r="214">
          <cell r="A214" t="str">
            <v>ADMINISTRATIVE &amp; MANAGEMENT EXPENSES</v>
          </cell>
        </row>
      </sheetData>
      <sheetData sheetId="2263">
        <row r="214">
          <cell r="A214" t="str">
            <v>ADMINISTRATIVE &amp; MANAGEMENT EXPENSES</v>
          </cell>
        </row>
      </sheetData>
      <sheetData sheetId="2264">
        <row r="214">
          <cell r="A214" t="str">
            <v>ADMINISTRATIVE &amp; MANAGEMENT EXPENSES</v>
          </cell>
        </row>
      </sheetData>
      <sheetData sheetId="2265">
        <row r="214">
          <cell r="A214" t="str">
            <v>ADMINISTRATIVE &amp; MANAGEMENT EXPENSES</v>
          </cell>
        </row>
      </sheetData>
      <sheetData sheetId="2266">
        <row r="214">
          <cell r="A214" t="str">
            <v>ADMINISTRATIVE &amp; MANAGEMENT EXPENSES</v>
          </cell>
        </row>
      </sheetData>
      <sheetData sheetId="2267">
        <row r="214">
          <cell r="A214" t="str">
            <v>ADMINISTRATIVE &amp; MANAGEMENT EXPENSES</v>
          </cell>
        </row>
      </sheetData>
      <sheetData sheetId="2268">
        <row r="214">
          <cell r="A214" t="str">
            <v>ADMINISTRATIVE &amp; MANAGEMENT EXPENSES</v>
          </cell>
        </row>
      </sheetData>
      <sheetData sheetId="2269">
        <row r="214">
          <cell r="A214" t="str">
            <v>ADMINISTRATIVE &amp; MANAGEMENT EXPENSES</v>
          </cell>
        </row>
      </sheetData>
      <sheetData sheetId="2270">
        <row r="214">
          <cell r="A214" t="str">
            <v>ADMINISTRATIVE &amp; MANAGEMENT EXPENSES</v>
          </cell>
        </row>
      </sheetData>
      <sheetData sheetId="2271">
        <row r="214">
          <cell r="A214" t="str">
            <v>ADMINISTRATIVE &amp; MANAGEMENT EXPENSES</v>
          </cell>
        </row>
      </sheetData>
      <sheetData sheetId="2272">
        <row r="214">
          <cell r="A214" t="str">
            <v>ADMINISTRATIVE &amp; MANAGEMENT EXPENSES</v>
          </cell>
        </row>
      </sheetData>
      <sheetData sheetId="2273">
        <row r="214">
          <cell r="A214" t="str">
            <v>ADMINISTRATIVE &amp; MANAGEMENT EXPENSES</v>
          </cell>
        </row>
      </sheetData>
      <sheetData sheetId="2274">
        <row r="214">
          <cell r="A214" t="str">
            <v>ADMINISTRATIVE &amp; MANAGEMENT EXPENSES</v>
          </cell>
        </row>
      </sheetData>
      <sheetData sheetId="2275">
        <row r="214">
          <cell r="A214" t="str">
            <v>ADMINISTRATIVE &amp; MANAGEMENT EXPENSES</v>
          </cell>
        </row>
      </sheetData>
      <sheetData sheetId="2276">
        <row r="214">
          <cell r="A214" t="str">
            <v>ADMINISTRATIVE &amp; MANAGEMENT EXPENSES</v>
          </cell>
        </row>
      </sheetData>
      <sheetData sheetId="2277">
        <row r="214">
          <cell r="A214" t="str">
            <v>ADMINISTRATIVE &amp; MANAGEMENT EXPENSES</v>
          </cell>
        </row>
      </sheetData>
      <sheetData sheetId="2278">
        <row r="214">
          <cell r="A214" t="str">
            <v>ADMINISTRATIVE &amp; MANAGEMENT EXPENSES</v>
          </cell>
        </row>
      </sheetData>
      <sheetData sheetId="2279">
        <row r="214">
          <cell r="A214" t="str">
            <v>ADMINISTRATIVE &amp; MANAGEMENT EXPENSES</v>
          </cell>
        </row>
      </sheetData>
      <sheetData sheetId="2280">
        <row r="214">
          <cell r="A214" t="str">
            <v>ADMINISTRATIVE &amp; MANAGEMENT EXPENSES</v>
          </cell>
        </row>
      </sheetData>
      <sheetData sheetId="2281">
        <row r="214">
          <cell r="A214" t="str">
            <v>ADMINISTRATIVE &amp; MANAGEMENT EXPENSES</v>
          </cell>
        </row>
      </sheetData>
      <sheetData sheetId="2282">
        <row r="214">
          <cell r="A214" t="str">
            <v>ADMINISTRATIVE &amp; MANAGEMENT EXPENSES</v>
          </cell>
        </row>
      </sheetData>
      <sheetData sheetId="2283">
        <row r="214">
          <cell r="A214" t="str">
            <v>ADMINISTRATIVE &amp; MANAGEMENT EXPENSES</v>
          </cell>
        </row>
      </sheetData>
      <sheetData sheetId="2284">
        <row r="214">
          <cell r="A214" t="str">
            <v>ADMINISTRATIVE &amp; MANAGEMENT EXPENSES</v>
          </cell>
        </row>
      </sheetData>
      <sheetData sheetId="2285">
        <row r="214">
          <cell r="A214" t="str">
            <v>ADMINISTRATIVE &amp; MANAGEMENT EXPENSES</v>
          </cell>
        </row>
      </sheetData>
      <sheetData sheetId="2286">
        <row r="214">
          <cell r="A214" t="str">
            <v>ADMINISTRATIVE &amp; MANAGEMENT EXPENSES</v>
          </cell>
        </row>
      </sheetData>
      <sheetData sheetId="2287">
        <row r="214">
          <cell r="A214" t="str">
            <v>ADMINISTRATIVE &amp; MANAGEMENT EXPENSES</v>
          </cell>
        </row>
      </sheetData>
      <sheetData sheetId="2288">
        <row r="214">
          <cell r="A214" t="str">
            <v>ADMINISTRATIVE &amp; MANAGEMENT EXPENSES</v>
          </cell>
        </row>
      </sheetData>
      <sheetData sheetId="2289">
        <row r="214">
          <cell r="A214" t="str">
            <v>ADMINISTRATIVE &amp; MANAGEMENT EXPENSES</v>
          </cell>
        </row>
      </sheetData>
      <sheetData sheetId="2290">
        <row r="214">
          <cell r="A214" t="str">
            <v>ADMINISTRATIVE &amp; MANAGEMENT EXPENSES</v>
          </cell>
        </row>
      </sheetData>
      <sheetData sheetId="2291">
        <row r="214">
          <cell r="A214" t="str">
            <v>ADMINISTRATIVE &amp; MANAGEMENT EXPENSES</v>
          </cell>
        </row>
      </sheetData>
      <sheetData sheetId="2292">
        <row r="214">
          <cell r="A214" t="str">
            <v>ADMINISTRATIVE &amp; MANAGEMENT EXPENSES</v>
          </cell>
        </row>
      </sheetData>
      <sheetData sheetId="2293">
        <row r="214">
          <cell r="A214" t="str">
            <v>ADMINISTRATIVE &amp; MANAGEMENT EXPENSES</v>
          </cell>
        </row>
      </sheetData>
      <sheetData sheetId="2294">
        <row r="214">
          <cell r="A214" t="str">
            <v>ADMINISTRATIVE &amp; MANAGEMENT EXPENSES</v>
          </cell>
        </row>
      </sheetData>
      <sheetData sheetId="2295">
        <row r="214">
          <cell r="A214" t="str">
            <v>ADMINISTRATIVE &amp; MANAGEMENT EXPENSES</v>
          </cell>
        </row>
      </sheetData>
      <sheetData sheetId="2296">
        <row r="214">
          <cell r="A214" t="str">
            <v>ADMINISTRATIVE &amp; MANAGEMENT EXPENSES</v>
          </cell>
        </row>
      </sheetData>
      <sheetData sheetId="2297">
        <row r="214">
          <cell r="A214" t="str">
            <v>ADMINISTRATIVE &amp; MANAGEMENT EXPENSES</v>
          </cell>
        </row>
      </sheetData>
      <sheetData sheetId="2298">
        <row r="214">
          <cell r="A214" t="str">
            <v>ADMINISTRATIVE &amp; MANAGEMENT EXPENSES</v>
          </cell>
        </row>
      </sheetData>
      <sheetData sheetId="2299">
        <row r="214">
          <cell r="A214" t="str">
            <v>ADMINISTRATIVE &amp; MANAGEMENT EXPENSES</v>
          </cell>
        </row>
      </sheetData>
      <sheetData sheetId="2300">
        <row r="214">
          <cell r="A214" t="str">
            <v>ADMINISTRATIVE &amp; MANAGEMENT EXPENSES</v>
          </cell>
        </row>
      </sheetData>
      <sheetData sheetId="2301" refreshError="1"/>
      <sheetData sheetId="2302" refreshError="1"/>
      <sheetData sheetId="2303" refreshError="1"/>
      <sheetData sheetId="2304" refreshError="1"/>
      <sheetData sheetId="2305">
        <row r="214">
          <cell r="A214" t="str">
            <v>ADMINISTRATIVE &amp; MANAGEMENT EXPENSES</v>
          </cell>
        </row>
      </sheetData>
      <sheetData sheetId="2306">
        <row r="214">
          <cell r="A214" t="str">
            <v>ADMINISTRATIVE &amp; MANAGEMENT EXPENSES</v>
          </cell>
        </row>
      </sheetData>
      <sheetData sheetId="2307">
        <row r="214">
          <cell r="A214" t="str">
            <v>ADMINISTRATIVE &amp; MANAGEMENT EXPENSES</v>
          </cell>
        </row>
      </sheetData>
      <sheetData sheetId="2308">
        <row r="214">
          <cell r="A214" t="str">
            <v>ADMINISTRATIVE &amp; MANAGEMENT EXPENSES</v>
          </cell>
        </row>
      </sheetData>
      <sheetData sheetId="2309">
        <row r="214">
          <cell r="A214" t="str">
            <v>ADMINISTRATIVE &amp; MANAGEMENT EXPENSES</v>
          </cell>
        </row>
      </sheetData>
      <sheetData sheetId="2310">
        <row r="214">
          <cell r="A214" t="str">
            <v>ADMINISTRATIVE &amp; MANAGEMENT EXPENSES</v>
          </cell>
        </row>
      </sheetData>
      <sheetData sheetId="2311">
        <row r="214">
          <cell r="A214" t="str">
            <v>ADMINISTRATIVE &amp; MANAGEMENT EXPENSES</v>
          </cell>
        </row>
      </sheetData>
      <sheetData sheetId="2312">
        <row r="214">
          <cell r="A214" t="str">
            <v>ADMINISTRATIVE &amp; MANAGEMENT EXPENSES</v>
          </cell>
        </row>
      </sheetData>
      <sheetData sheetId="2313">
        <row r="214">
          <cell r="A214" t="str">
            <v>ADMINISTRATIVE &amp; MANAGEMENT EXPENSES</v>
          </cell>
        </row>
      </sheetData>
      <sheetData sheetId="2314">
        <row r="214">
          <cell r="A214" t="str">
            <v>ADMINISTRATIVE &amp; MANAGEMENT EXPENSES</v>
          </cell>
        </row>
      </sheetData>
      <sheetData sheetId="2315">
        <row r="214">
          <cell r="A214" t="str">
            <v>ADMINISTRATIVE &amp; MANAGEMENT EXPENSES</v>
          </cell>
        </row>
      </sheetData>
      <sheetData sheetId="2316">
        <row r="214">
          <cell r="A214" t="str">
            <v>ADMINISTRATIVE &amp; MANAGEMENT EXPENSES</v>
          </cell>
        </row>
      </sheetData>
      <sheetData sheetId="2317">
        <row r="214">
          <cell r="A214" t="str">
            <v>ADMINISTRATIVE &amp; MANAGEMENT EXPENSES</v>
          </cell>
        </row>
      </sheetData>
      <sheetData sheetId="2318">
        <row r="214">
          <cell r="A214" t="str">
            <v>ADMINISTRATIVE &amp; MANAGEMENT EXPENSES</v>
          </cell>
        </row>
      </sheetData>
      <sheetData sheetId="2319">
        <row r="214">
          <cell r="A214" t="str">
            <v>ADMINISTRATIVE &amp; MANAGEMENT EXPENSES</v>
          </cell>
        </row>
      </sheetData>
      <sheetData sheetId="2320">
        <row r="214">
          <cell r="A214" t="str">
            <v>ADMINISTRATIVE &amp; MANAGEMENT EXPENSES</v>
          </cell>
        </row>
      </sheetData>
      <sheetData sheetId="2321">
        <row r="214">
          <cell r="A214" t="str">
            <v>ADMINISTRATIVE &amp; MANAGEMENT EXPENSES</v>
          </cell>
        </row>
      </sheetData>
      <sheetData sheetId="2322">
        <row r="214">
          <cell r="A214" t="str">
            <v>ADMINISTRATIVE &amp; MANAGEMENT EXPENSES</v>
          </cell>
        </row>
      </sheetData>
      <sheetData sheetId="2323">
        <row r="214">
          <cell r="A214" t="str">
            <v>ADMINISTRATIVE &amp; MANAGEMENT EXPENSES</v>
          </cell>
        </row>
      </sheetData>
      <sheetData sheetId="2324">
        <row r="214">
          <cell r="A214" t="str">
            <v>ADMINISTRATIVE &amp; MANAGEMENT EXPENSES</v>
          </cell>
        </row>
      </sheetData>
      <sheetData sheetId="2325">
        <row r="214">
          <cell r="A214" t="str">
            <v>ADMINISTRATIVE &amp; MANAGEMENT EXPENSES</v>
          </cell>
        </row>
      </sheetData>
      <sheetData sheetId="2326">
        <row r="214">
          <cell r="A214" t="str">
            <v>ADMINISTRATIVE &amp; MANAGEMENT EXPENSES</v>
          </cell>
        </row>
      </sheetData>
      <sheetData sheetId="2327">
        <row r="214">
          <cell r="A214" t="str">
            <v>ADMINISTRATIVE &amp; MANAGEMENT EXPENSES</v>
          </cell>
        </row>
      </sheetData>
      <sheetData sheetId="2328">
        <row r="214">
          <cell r="A214" t="str">
            <v>ADMINISTRATIVE &amp; MANAGEMENT EXPENSES</v>
          </cell>
        </row>
      </sheetData>
      <sheetData sheetId="2329">
        <row r="214">
          <cell r="A214" t="str">
            <v>ADMINISTRATIVE &amp; MANAGEMENT EXPENSES</v>
          </cell>
        </row>
      </sheetData>
      <sheetData sheetId="2330">
        <row r="214">
          <cell r="A214" t="str">
            <v>ADMINISTRATIVE &amp; MANAGEMENT EXPENSES</v>
          </cell>
        </row>
      </sheetData>
      <sheetData sheetId="2331">
        <row r="214">
          <cell r="A214" t="str">
            <v>ADMINISTRATIVE &amp; MANAGEMENT EXPENSES</v>
          </cell>
        </row>
      </sheetData>
      <sheetData sheetId="2332">
        <row r="214">
          <cell r="A214" t="str">
            <v>ADMINISTRATIVE &amp; MANAGEMENT EXPENSES</v>
          </cell>
        </row>
      </sheetData>
      <sheetData sheetId="2333">
        <row r="214">
          <cell r="A214" t="str">
            <v>ADMINISTRATIVE &amp; MANAGEMENT EXPENSES</v>
          </cell>
        </row>
      </sheetData>
      <sheetData sheetId="2334">
        <row r="214">
          <cell r="A214" t="str">
            <v>ADMINISTRATIVE &amp; MANAGEMENT EXPENSES</v>
          </cell>
        </row>
      </sheetData>
      <sheetData sheetId="2335">
        <row r="214">
          <cell r="A214" t="str">
            <v>ADMINISTRATIVE &amp; MANAGEMENT EXPENSES</v>
          </cell>
        </row>
      </sheetData>
      <sheetData sheetId="2336">
        <row r="214">
          <cell r="A214" t="str">
            <v>ADMINISTRATIVE &amp; MANAGEMENT EXPENSES</v>
          </cell>
        </row>
      </sheetData>
      <sheetData sheetId="2337">
        <row r="214">
          <cell r="A214" t="str">
            <v>ADMINISTRATIVE &amp; MANAGEMENT EXPENSES</v>
          </cell>
        </row>
      </sheetData>
      <sheetData sheetId="2338">
        <row r="214">
          <cell r="A214" t="str">
            <v>ADMINISTRATIVE &amp; MANAGEMENT EXPENSES</v>
          </cell>
        </row>
      </sheetData>
      <sheetData sheetId="2339">
        <row r="214">
          <cell r="A214" t="str">
            <v>ADMINISTRATIVE &amp; MANAGEMENT EXPENSES</v>
          </cell>
        </row>
      </sheetData>
      <sheetData sheetId="2340">
        <row r="214">
          <cell r="A214" t="str">
            <v>ADMINISTRATIVE &amp; MANAGEMENT EXPENSES</v>
          </cell>
        </row>
      </sheetData>
      <sheetData sheetId="2341">
        <row r="214">
          <cell r="A214" t="str">
            <v>ADMINISTRATIVE &amp; MANAGEMENT EXPENSES</v>
          </cell>
        </row>
      </sheetData>
      <sheetData sheetId="2342">
        <row r="214">
          <cell r="A214" t="str">
            <v>ADMINISTRATIVE &amp; MANAGEMENT EXPENSES</v>
          </cell>
        </row>
      </sheetData>
      <sheetData sheetId="2343">
        <row r="214">
          <cell r="A214" t="str">
            <v>ADMINISTRATIVE &amp; MANAGEMENT EXPENSES</v>
          </cell>
        </row>
      </sheetData>
      <sheetData sheetId="2344">
        <row r="214">
          <cell r="A214" t="str">
            <v>ADMINISTRATIVE &amp; MANAGEMENT EXPENSES</v>
          </cell>
        </row>
      </sheetData>
      <sheetData sheetId="2345">
        <row r="214">
          <cell r="A214" t="str">
            <v>ADMINISTRATIVE &amp; MANAGEMENT EXPENSES</v>
          </cell>
        </row>
      </sheetData>
      <sheetData sheetId="2346">
        <row r="214">
          <cell r="A214" t="str">
            <v>ADMINISTRATIVE &amp; MANAGEMENT EXPENSES</v>
          </cell>
        </row>
      </sheetData>
      <sheetData sheetId="2347">
        <row r="214">
          <cell r="A214" t="str">
            <v>ADMINISTRATIVE &amp; MANAGEMENT EXPENSES</v>
          </cell>
        </row>
      </sheetData>
      <sheetData sheetId="2348" refreshError="1"/>
      <sheetData sheetId="2349" refreshError="1"/>
      <sheetData sheetId="2350">
        <row r="214">
          <cell r="A214" t="str">
            <v>ADMINISTRATIVE &amp; MANAGEMENT EXPENSES</v>
          </cell>
        </row>
      </sheetData>
      <sheetData sheetId="2351">
        <row r="214">
          <cell r="A214" t="str">
            <v>ADMINISTRATIVE &amp; MANAGEMENT EXPENSES</v>
          </cell>
        </row>
      </sheetData>
      <sheetData sheetId="2352">
        <row r="214">
          <cell r="A214" t="str">
            <v>ADMINISTRATIVE &amp; MANAGEMENT EXPENSES</v>
          </cell>
        </row>
      </sheetData>
      <sheetData sheetId="2353">
        <row r="214">
          <cell r="A214" t="str">
            <v>ADMINISTRATIVE &amp; MANAGEMENT EXPENSES</v>
          </cell>
        </row>
      </sheetData>
      <sheetData sheetId="2354">
        <row r="214">
          <cell r="A214" t="str">
            <v>ADMINISTRATIVE &amp; MANAGEMENT EXPENSES</v>
          </cell>
        </row>
      </sheetData>
      <sheetData sheetId="2355">
        <row r="214">
          <cell r="A214" t="str">
            <v>ADMINISTRATIVE &amp; MANAGEMENT EXPENSES</v>
          </cell>
        </row>
      </sheetData>
      <sheetData sheetId="2356">
        <row r="214">
          <cell r="A214" t="str">
            <v>ADMINISTRATIVE &amp; MANAGEMENT EXPENSES</v>
          </cell>
        </row>
      </sheetData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>
        <row r="214">
          <cell r="A214" t="str">
            <v>ADMINISTRATIVE &amp; MANAGEMENT EXPENSES</v>
          </cell>
        </row>
      </sheetData>
      <sheetData sheetId="2373">
        <row r="214">
          <cell r="A214" t="str">
            <v>ADMINISTRATIVE &amp; MANAGEMENT EXPENSES</v>
          </cell>
        </row>
      </sheetData>
      <sheetData sheetId="2374">
        <row r="214">
          <cell r="A214" t="str">
            <v>ADMINISTRATIVE &amp; MANAGEMENT EXPENSES</v>
          </cell>
        </row>
      </sheetData>
      <sheetData sheetId="2375">
        <row r="214">
          <cell r="A214" t="str">
            <v>ADMINISTRATIVE &amp; MANAGEMENT EXPENSES</v>
          </cell>
        </row>
      </sheetData>
      <sheetData sheetId="2376">
        <row r="214">
          <cell r="A214" t="str">
            <v>ADMINISTRATIVE &amp; MANAGEMENT EXPENSES</v>
          </cell>
        </row>
      </sheetData>
      <sheetData sheetId="2377">
        <row r="214">
          <cell r="A214" t="str">
            <v>ADMINISTRATIVE &amp; MANAGEMENT EXPENSES</v>
          </cell>
        </row>
      </sheetData>
      <sheetData sheetId="2378">
        <row r="214">
          <cell r="A214" t="str">
            <v>ADMINISTRATIVE &amp; MANAGEMENT EXPENSES</v>
          </cell>
        </row>
      </sheetData>
      <sheetData sheetId="2379">
        <row r="214">
          <cell r="A214" t="str">
            <v>ADMINISTRATIVE &amp; MANAGEMENT EXPENSES</v>
          </cell>
        </row>
      </sheetData>
      <sheetData sheetId="2380">
        <row r="214">
          <cell r="A214" t="str">
            <v>ADMINISTRATIVE &amp; MANAGEMENT EXPENSES</v>
          </cell>
        </row>
      </sheetData>
      <sheetData sheetId="2381">
        <row r="214">
          <cell r="A214" t="str">
            <v>ADMINISTRATIVE &amp; MANAGEMENT EXPENSES</v>
          </cell>
        </row>
      </sheetData>
      <sheetData sheetId="2382">
        <row r="214">
          <cell r="A214" t="str">
            <v>ADMINISTRATIVE &amp; MANAGEMENT EXPENSES</v>
          </cell>
        </row>
      </sheetData>
      <sheetData sheetId="2383">
        <row r="214">
          <cell r="A214" t="str">
            <v>ADMINISTRATIVE &amp; MANAGEMENT EXPENSES</v>
          </cell>
        </row>
      </sheetData>
      <sheetData sheetId="2384">
        <row r="214">
          <cell r="A214" t="str">
            <v>ADMINISTRATIVE &amp; MANAGEMENT EXPENSES</v>
          </cell>
        </row>
      </sheetData>
      <sheetData sheetId="2385">
        <row r="214">
          <cell r="A214" t="str">
            <v>ADMINISTRATIVE &amp; MANAGEMENT EXPENSES</v>
          </cell>
        </row>
      </sheetData>
      <sheetData sheetId="2386">
        <row r="214">
          <cell r="A214" t="str">
            <v>ADMINISTRATIVE &amp; MANAGEMENT EXPENSES</v>
          </cell>
        </row>
      </sheetData>
      <sheetData sheetId="2387">
        <row r="214">
          <cell r="A214" t="str">
            <v>ADMINISTRATIVE &amp; MANAGEMENT EXPENSES</v>
          </cell>
        </row>
      </sheetData>
      <sheetData sheetId="2388">
        <row r="214">
          <cell r="A214" t="str">
            <v>ADMINISTRATIVE &amp; MANAGEMENT EXPENSES</v>
          </cell>
        </row>
      </sheetData>
      <sheetData sheetId="2389">
        <row r="214">
          <cell r="A214" t="str">
            <v>ADMINISTRATIVE &amp; MANAGEMENT EXPENSES</v>
          </cell>
        </row>
      </sheetData>
      <sheetData sheetId="2390">
        <row r="214">
          <cell r="A214" t="str">
            <v>ADMINISTRATIVE &amp; MANAGEMENT EXPENSES</v>
          </cell>
        </row>
      </sheetData>
      <sheetData sheetId="2391">
        <row r="214">
          <cell r="A214" t="str">
            <v>ADMINISTRATIVE &amp; MANAGEMENT EXPENSES</v>
          </cell>
        </row>
      </sheetData>
      <sheetData sheetId="2392">
        <row r="214">
          <cell r="A214" t="str">
            <v>ADMINISTRATIVE &amp; MANAGEMENT EXPENSES</v>
          </cell>
        </row>
      </sheetData>
      <sheetData sheetId="2393">
        <row r="214">
          <cell r="A214" t="str">
            <v>ADMINISTRATIVE &amp; MANAGEMENT EXPENSES</v>
          </cell>
        </row>
      </sheetData>
      <sheetData sheetId="2394">
        <row r="214">
          <cell r="A214" t="str">
            <v>ADMINISTRATIVE &amp; MANAGEMENT EXPENSES</v>
          </cell>
        </row>
      </sheetData>
      <sheetData sheetId="2395">
        <row r="214">
          <cell r="A214" t="str">
            <v>ADMINISTRATIVE &amp; MANAGEMENT EXPENSES</v>
          </cell>
        </row>
      </sheetData>
      <sheetData sheetId="2396">
        <row r="214">
          <cell r="A214" t="str">
            <v>ADMINISTRATIVE &amp; MANAGEMENT EXPENSES</v>
          </cell>
        </row>
      </sheetData>
      <sheetData sheetId="2397">
        <row r="214">
          <cell r="A214" t="str">
            <v>ADMINISTRATIVE &amp; MANAGEMENT EXPENSES</v>
          </cell>
        </row>
      </sheetData>
      <sheetData sheetId="2398">
        <row r="214">
          <cell r="A214" t="str">
            <v>ADMINISTRATIVE &amp; MANAGEMENT EXPENSES</v>
          </cell>
        </row>
      </sheetData>
      <sheetData sheetId="2399">
        <row r="214">
          <cell r="A214" t="str">
            <v>ADMINISTRATIVE &amp; MANAGEMENT EXPENSES</v>
          </cell>
        </row>
      </sheetData>
      <sheetData sheetId="2400">
        <row r="214">
          <cell r="A214" t="str">
            <v>ADMINISTRATIVE &amp; MANAGEMENT EXPENSES</v>
          </cell>
        </row>
      </sheetData>
      <sheetData sheetId="2401">
        <row r="214">
          <cell r="A214" t="str">
            <v>ADMINISTRATIVE &amp; MANAGEMENT EXPENSES</v>
          </cell>
        </row>
      </sheetData>
      <sheetData sheetId="2402">
        <row r="214">
          <cell r="A214" t="str">
            <v>ADMINISTRATIVE &amp; MANAGEMENT EXPENSES</v>
          </cell>
        </row>
      </sheetData>
      <sheetData sheetId="2403">
        <row r="214">
          <cell r="A214" t="str">
            <v>ADMINISTRATIVE &amp; MANAGEMENT EXPENSES</v>
          </cell>
        </row>
      </sheetData>
      <sheetData sheetId="2404">
        <row r="214">
          <cell r="A214" t="str">
            <v>ADMINISTRATIVE &amp; MANAGEMENT EXPENSES</v>
          </cell>
        </row>
      </sheetData>
      <sheetData sheetId="2405">
        <row r="214">
          <cell r="A214" t="str">
            <v>ADMINISTRATIVE &amp; MANAGEMENT EXPENSES</v>
          </cell>
        </row>
      </sheetData>
      <sheetData sheetId="2406">
        <row r="214">
          <cell r="A214" t="str">
            <v>ADMINISTRATIVE &amp; MANAGEMENT EXPENSES</v>
          </cell>
        </row>
      </sheetData>
      <sheetData sheetId="2407">
        <row r="214">
          <cell r="A214" t="str">
            <v>ADMINISTRATIVE &amp; MANAGEMENT EXPENSES</v>
          </cell>
        </row>
      </sheetData>
      <sheetData sheetId="2408">
        <row r="214">
          <cell r="A214" t="str">
            <v>ADMINISTRATIVE &amp; MANAGEMENT EXPENSES</v>
          </cell>
        </row>
      </sheetData>
      <sheetData sheetId="2409">
        <row r="214">
          <cell r="A214" t="str">
            <v>ADMINISTRATIVE &amp; MANAGEMENT EXPENSES</v>
          </cell>
        </row>
      </sheetData>
      <sheetData sheetId="2410">
        <row r="214">
          <cell r="A214" t="str">
            <v>ADMINISTRATIVE &amp; MANAGEMENT EXPENSES</v>
          </cell>
        </row>
      </sheetData>
      <sheetData sheetId="2411">
        <row r="214">
          <cell r="A214" t="str">
            <v>ADMINISTRATIVE &amp; MANAGEMENT EXPENSES</v>
          </cell>
        </row>
      </sheetData>
      <sheetData sheetId="2412">
        <row r="214">
          <cell r="A214" t="str">
            <v>ADMINISTRATIVE &amp; MANAGEMENT EXPENSES</v>
          </cell>
        </row>
      </sheetData>
      <sheetData sheetId="2413">
        <row r="214">
          <cell r="A214" t="str">
            <v>ADMINISTRATIVE &amp; MANAGEMENT EXPENSES</v>
          </cell>
        </row>
      </sheetData>
      <sheetData sheetId="2414">
        <row r="214">
          <cell r="A214" t="str">
            <v>ADMINISTRATIVE &amp; MANAGEMENT EXPENSES</v>
          </cell>
        </row>
      </sheetData>
      <sheetData sheetId="2415">
        <row r="214">
          <cell r="A214" t="str">
            <v>ADMINISTRATIVE &amp; MANAGEMENT EXPENSES</v>
          </cell>
        </row>
      </sheetData>
      <sheetData sheetId="2416">
        <row r="214">
          <cell r="A214" t="str">
            <v>ADMINISTRATIVE &amp; MANAGEMENT EXPENSES</v>
          </cell>
        </row>
      </sheetData>
      <sheetData sheetId="2417">
        <row r="214">
          <cell r="A214" t="str">
            <v>ADMINISTRATIVE &amp; MANAGEMENT EXPENSES</v>
          </cell>
        </row>
      </sheetData>
      <sheetData sheetId="2418">
        <row r="214">
          <cell r="A214" t="str">
            <v>ADMINISTRATIVE &amp; MANAGEMENT EXPENSES</v>
          </cell>
        </row>
      </sheetData>
      <sheetData sheetId="2419">
        <row r="214">
          <cell r="A214" t="str">
            <v>ADMINISTRATIVE &amp; MANAGEMENT EXPENSES</v>
          </cell>
        </row>
      </sheetData>
      <sheetData sheetId="2420">
        <row r="214">
          <cell r="A214" t="str">
            <v>ADMINISTRATIVE &amp; MANAGEMENT EXPENSES</v>
          </cell>
        </row>
      </sheetData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>
        <row r="214">
          <cell r="A214" t="str">
            <v>ADMINISTRATIVE &amp; MANAGEMENT EXPENSES</v>
          </cell>
        </row>
      </sheetData>
      <sheetData sheetId="2444">
        <row r="214">
          <cell r="A214" t="str">
            <v>ADMINISTRATIVE &amp; MANAGEMENT EXPENSES</v>
          </cell>
        </row>
      </sheetData>
      <sheetData sheetId="2445">
        <row r="214">
          <cell r="A214" t="str">
            <v>ADMINISTRATIVE &amp; MANAGEMENT EXPENSES</v>
          </cell>
        </row>
      </sheetData>
      <sheetData sheetId="2446" refreshError="1"/>
      <sheetData sheetId="2447" refreshError="1"/>
      <sheetData sheetId="2448">
        <row r="214">
          <cell r="A214" t="str">
            <v>ADMINISTRATIVE &amp; MANAGEMENT EXPENSES</v>
          </cell>
        </row>
      </sheetData>
      <sheetData sheetId="2449">
        <row r="214">
          <cell r="A214" t="str">
            <v>ADMINISTRATIVE &amp; MANAGEMENT EXPENSES</v>
          </cell>
        </row>
      </sheetData>
      <sheetData sheetId="2450">
        <row r="214">
          <cell r="A214" t="str">
            <v>ADMINISTRATIVE &amp; MANAGEMENT EXPENSES</v>
          </cell>
        </row>
      </sheetData>
      <sheetData sheetId="2451">
        <row r="214">
          <cell r="A214" t="str">
            <v>ADMINISTRATIVE &amp; MANAGEMENT EXPENSES</v>
          </cell>
        </row>
      </sheetData>
      <sheetData sheetId="2452">
        <row r="214">
          <cell r="A214" t="str">
            <v>ADMINISTRATIVE &amp; MANAGEMENT EXPENSES</v>
          </cell>
        </row>
      </sheetData>
      <sheetData sheetId="2453">
        <row r="214">
          <cell r="A214" t="str">
            <v>ADMINISTRATIVE &amp; MANAGEMENT EXPENSES</v>
          </cell>
        </row>
      </sheetData>
      <sheetData sheetId="2454">
        <row r="214">
          <cell r="A214" t="str">
            <v>ADMINISTRATIVE &amp; MANAGEMENT EXPENSES</v>
          </cell>
        </row>
      </sheetData>
      <sheetData sheetId="2455">
        <row r="214">
          <cell r="A214" t="str">
            <v>ADMINISTRATIVE &amp; MANAGEMENT EXPENSES</v>
          </cell>
        </row>
      </sheetData>
      <sheetData sheetId="2456">
        <row r="214">
          <cell r="A214" t="str">
            <v>ADMINISTRATIVE &amp; MANAGEMENT EXPENSES</v>
          </cell>
        </row>
      </sheetData>
      <sheetData sheetId="2457">
        <row r="214">
          <cell r="A214" t="str">
            <v>ADMINISTRATIVE &amp; MANAGEMENT EXPENSES</v>
          </cell>
        </row>
      </sheetData>
      <sheetData sheetId="2458">
        <row r="214">
          <cell r="A214" t="str">
            <v>ADMINISTRATIVE &amp; MANAGEMENT EXPENSES</v>
          </cell>
        </row>
      </sheetData>
      <sheetData sheetId="2459">
        <row r="214">
          <cell r="A214" t="str">
            <v>ADMINISTRATIVE &amp; MANAGEMENT EXPENSES</v>
          </cell>
        </row>
      </sheetData>
      <sheetData sheetId="2460">
        <row r="214">
          <cell r="A214" t="str">
            <v>ADMINISTRATIVE &amp; MANAGEMENT EXPENSES</v>
          </cell>
        </row>
      </sheetData>
      <sheetData sheetId="2461">
        <row r="214">
          <cell r="A214" t="str">
            <v>ADMINISTRATIVE &amp; MANAGEMENT EXPENSES</v>
          </cell>
        </row>
      </sheetData>
      <sheetData sheetId="2462">
        <row r="214">
          <cell r="A214" t="str">
            <v>ADMINISTRATIVE &amp; MANAGEMENT EXPENSES</v>
          </cell>
        </row>
      </sheetData>
      <sheetData sheetId="2463">
        <row r="214">
          <cell r="A214" t="str">
            <v>ADMINISTRATIVE &amp; MANAGEMENT EXPENSES</v>
          </cell>
        </row>
      </sheetData>
      <sheetData sheetId="2464">
        <row r="214">
          <cell r="A214" t="str">
            <v>ADMINISTRATIVE &amp; MANAGEMENT EXPENSES</v>
          </cell>
        </row>
      </sheetData>
      <sheetData sheetId="2465">
        <row r="214">
          <cell r="A214" t="str">
            <v>ADMINISTRATIVE &amp; MANAGEMENT EXPENSES</v>
          </cell>
        </row>
      </sheetData>
      <sheetData sheetId="2466">
        <row r="214">
          <cell r="A214" t="str">
            <v>ADMINISTRATIVE &amp; MANAGEMENT EXPENSES</v>
          </cell>
        </row>
      </sheetData>
      <sheetData sheetId="2467">
        <row r="214">
          <cell r="A214" t="str">
            <v>ADMINISTRATIVE &amp; MANAGEMENT EXPENSES</v>
          </cell>
        </row>
      </sheetData>
      <sheetData sheetId="2468">
        <row r="214">
          <cell r="A214" t="str">
            <v>ADMINISTRATIVE &amp; MANAGEMENT EXPENSES</v>
          </cell>
        </row>
      </sheetData>
      <sheetData sheetId="2469">
        <row r="214">
          <cell r="A214" t="str">
            <v>ADMINISTRATIVE &amp; MANAGEMENT EXPENSES</v>
          </cell>
        </row>
      </sheetData>
      <sheetData sheetId="2470">
        <row r="214">
          <cell r="A214" t="str">
            <v>ADMINISTRATIVE &amp; MANAGEMENT EXPENSES</v>
          </cell>
        </row>
      </sheetData>
      <sheetData sheetId="2471">
        <row r="214">
          <cell r="A214" t="str">
            <v>ADMINISTRATIVE &amp; MANAGEMENT EXPENSES</v>
          </cell>
        </row>
      </sheetData>
      <sheetData sheetId="2472">
        <row r="214">
          <cell r="A214" t="str">
            <v>ADMINISTRATIVE &amp; MANAGEMENT EXPENSES</v>
          </cell>
        </row>
      </sheetData>
      <sheetData sheetId="2473">
        <row r="214">
          <cell r="A214" t="str">
            <v>ADMINISTRATIVE &amp; MANAGEMENT EXPENSES</v>
          </cell>
        </row>
      </sheetData>
      <sheetData sheetId="2474">
        <row r="214">
          <cell r="A214" t="str">
            <v>ADMINISTRATIVE &amp; MANAGEMENT EXPENSES</v>
          </cell>
        </row>
      </sheetData>
      <sheetData sheetId="2475">
        <row r="214">
          <cell r="A214" t="str">
            <v>ADMINISTRATIVE &amp; MANAGEMENT EXPENSES</v>
          </cell>
        </row>
      </sheetData>
      <sheetData sheetId="2476">
        <row r="214">
          <cell r="A214" t="str">
            <v>ADMINISTRATIVE &amp; MANAGEMENT EXPENSES</v>
          </cell>
        </row>
      </sheetData>
      <sheetData sheetId="2477">
        <row r="214">
          <cell r="A214" t="str">
            <v>ADMINISTRATIVE &amp; MANAGEMENT EXPENSES</v>
          </cell>
        </row>
      </sheetData>
      <sheetData sheetId="2478">
        <row r="214">
          <cell r="A214" t="str">
            <v>ADMINISTRATIVE &amp; MANAGEMENT EXPENSES</v>
          </cell>
        </row>
      </sheetData>
      <sheetData sheetId="2479">
        <row r="214">
          <cell r="A214" t="str">
            <v>ADMINISTRATIVE &amp; MANAGEMENT EXPENSES</v>
          </cell>
        </row>
      </sheetData>
      <sheetData sheetId="2480">
        <row r="214">
          <cell r="A214" t="str">
            <v>ADMINISTRATIVE &amp; MANAGEMENT EXPENSES</v>
          </cell>
        </row>
      </sheetData>
      <sheetData sheetId="2481">
        <row r="214">
          <cell r="A214" t="str">
            <v>ADMINISTRATIVE &amp; MANAGEMENT EXPENSES</v>
          </cell>
        </row>
      </sheetData>
      <sheetData sheetId="2482">
        <row r="214">
          <cell r="A214" t="str">
            <v>ADMINISTRATIVE &amp; MANAGEMENT EXPENSES</v>
          </cell>
        </row>
      </sheetData>
      <sheetData sheetId="2483">
        <row r="214">
          <cell r="A214" t="str">
            <v>ADMINISTRATIVE &amp; MANAGEMENT EXPENSES</v>
          </cell>
        </row>
      </sheetData>
      <sheetData sheetId="2484">
        <row r="214">
          <cell r="A214" t="str">
            <v>ADMINISTRATIVE &amp; MANAGEMENT EXPENSES</v>
          </cell>
        </row>
      </sheetData>
      <sheetData sheetId="2485">
        <row r="214">
          <cell r="A214" t="str">
            <v>ADMINISTRATIVE &amp; MANAGEMENT EXPENSES</v>
          </cell>
        </row>
      </sheetData>
      <sheetData sheetId="2486">
        <row r="214">
          <cell r="A214" t="str">
            <v>ADMINISTRATIVE &amp; MANAGEMENT EXPENSES</v>
          </cell>
        </row>
      </sheetData>
      <sheetData sheetId="2487">
        <row r="214">
          <cell r="A214" t="str">
            <v>ADMINISTRATIVE &amp; MANAGEMENT EXPENSES</v>
          </cell>
        </row>
      </sheetData>
      <sheetData sheetId="2488">
        <row r="214">
          <cell r="A214" t="str">
            <v>ADMINISTRATIVE &amp; MANAGEMENT EXPENSES</v>
          </cell>
        </row>
      </sheetData>
      <sheetData sheetId="2489">
        <row r="214">
          <cell r="A214" t="str">
            <v>ADMINISTRATIVE &amp; MANAGEMENT EXPENSES</v>
          </cell>
        </row>
      </sheetData>
      <sheetData sheetId="2490">
        <row r="214">
          <cell r="A214" t="str">
            <v>ADMINISTRATIVE &amp; MANAGEMENT EXPENSES</v>
          </cell>
        </row>
      </sheetData>
      <sheetData sheetId="2491">
        <row r="214">
          <cell r="A214" t="str">
            <v>ADMINISTRATIVE &amp; MANAGEMENT EXPENSES</v>
          </cell>
        </row>
      </sheetData>
      <sheetData sheetId="2492">
        <row r="214">
          <cell r="A214" t="str">
            <v>ADMINISTRATIVE &amp; MANAGEMENT EXPENSES</v>
          </cell>
        </row>
      </sheetData>
      <sheetData sheetId="2493">
        <row r="214">
          <cell r="A214" t="str">
            <v>ADMINISTRATIVE &amp; MANAGEMENT EXPENSES</v>
          </cell>
        </row>
      </sheetData>
      <sheetData sheetId="2494">
        <row r="214">
          <cell r="A214" t="str">
            <v>ADMINISTRATIVE &amp; MANAGEMENT EXPENSES</v>
          </cell>
        </row>
      </sheetData>
      <sheetData sheetId="2495">
        <row r="214">
          <cell r="A214" t="str">
            <v>ADMINISTRATIVE &amp; MANAGEMENT EXPENSES</v>
          </cell>
        </row>
      </sheetData>
      <sheetData sheetId="2496">
        <row r="214">
          <cell r="A214" t="str">
            <v>ADMINISTRATIVE &amp; MANAGEMENT EXPENSES</v>
          </cell>
        </row>
      </sheetData>
      <sheetData sheetId="2497">
        <row r="214">
          <cell r="A214" t="str">
            <v>ADMINISTRATIVE &amp; MANAGEMENT EXPENSES</v>
          </cell>
        </row>
      </sheetData>
      <sheetData sheetId="2498">
        <row r="214">
          <cell r="A214" t="str">
            <v>ADMINISTRATIVE &amp; MANAGEMENT EXPENSES</v>
          </cell>
        </row>
      </sheetData>
      <sheetData sheetId="2499">
        <row r="214">
          <cell r="A214" t="str">
            <v>ADMINISTRATIVE &amp; MANAGEMENT EXPENSES</v>
          </cell>
        </row>
      </sheetData>
      <sheetData sheetId="2500">
        <row r="214">
          <cell r="A214" t="str">
            <v>ADMINISTRATIVE &amp; MANAGEMENT EXPENSES</v>
          </cell>
        </row>
      </sheetData>
      <sheetData sheetId="2501">
        <row r="214">
          <cell r="A214" t="str">
            <v>ADMINISTRATIVE &amp; MANAGEMENT EXPENSES</v>
          </cell>
        </row>
      </sheetData>
      <sheetData sheetId="2502">
        <row r="214">
          <cell r="A214" t="str">
            <v>ADMINISTRATIVE &amp; MANAGEMENT EXPENSES</v>
          </cell>
        </row>
      </sheetData>
      <sheetData sheetId="2503">
        <row r="214">
          <cell r="A214" t="str">
            <v>ADMINISTRATIVE &amp; MANAGEMENT EXPENSES</v>
          </cell>
        </row>
      </sheetData>
      <sheetData sheetId="2504">
        <row r="214">
          <cell r="A214" t="str">
            <v>ADMINISTRATIVE &amp; MANAGEMENT EXPENSES</v>
          </cell>
        </row>
      </sheetData>
      <sheetData sheetId="2505">
        <row r="214">
          <cell r="A214" t="str">
            <v>ADMINISTRATIVE &amp; MANAGEMENT EXPENSES</v>
          </cell>
        </row>
      </sheetData>
      <sheetData sheetId="2506">
        <row r="214">
          <cell r="A214" t="str">
            <v>ADMINISTRATIVE &amp; MANAGEMENT EXPENSES</v>
          </cell>
        </row>
      </sheetData>
      <sheetData sheetId="2507">
        <row r="214">
          <cell r="A214" t="str">
            <v>ADMINISTRATIVE &amp; MANAGEMENT EXPENSES</v>
          </cell>
        </row>
      </sheetData>
      <sheetData sheetId="2508">
        <row r="214">
          <cell r="A214" t="str">
            <v>ADMINISTRATIVE &amp; MANAGEMENT EXPENSES</v>
          </cell>
        </row>
      </sheetData>
      <sheetData sheetId="2509">
        <row r="214">
          <cell r="A214" t="str">
            <v>ADMINISTRATIVE &amp; MANAGEMENT EXPENSES</v>
          </cell>
        </row>
      </sheetData>
      <sheetData sheetId="2510">
        <row r="214">
          <cell r="A214" t="str">
            <v>ADMINISTRATIVE &amp; MANAGEMENT EXPENSES</v>
          </cell>
        </row>
      </sheetData>
      <sheetData sheetId="2511">
        <row r="214">
          <cell r="A214" t="str">
            <v>ADMINISTRATIVE &amp; MANAGEMENT EXPENSES</v>
          </cell>
        </row>
      </sheetData>
      <sheetData sheetId="2512">
        <row r="214">
          <cell r="A214" t="str">
            <v>ADMINISTRATIVE &amp; MANAGEMENT EXPENSES</v>
          </cell>
        </row>
      </sheetData>
      <sheetData sheetId="2513">
        <row r="214">
          <cell r="A214" t="str">
            <v>ADMINISTRATIVE &amp; MANAGEMENT EXPENSES</v>
          </cell>
        </row>
      </sheetData>
      <sheetData sheetId="2514">
        <row r="214">
          <cell r="A214" t="str">
            <v>ADMINISTRATIVE &amp; MANAGEMENT EXPENSES</v>
          </cell>
        </row>
      </sheetData>
      <sheetData sheetId="2515">
        <row r="214">
          <cell r="A214" t="str">
            <v>ADMINISTRATIVE &amp; MANAGEMENT EXPENSES</v>
          </cell>
        </row>
      </sheetData>
      <sheetData sheetId="2516">
        <row r="214">
          <cell r="A214" t="str">
            <v>ADMINISTRATIVE &amp; MANAGEMENT EXPENSES</v>
          </cell>
        </row>
      </sheetData>
      <sheetData sheetId="2517">
        <row r="214">
          <cell r="A214" t="str">
            <v>ADMINISTRATIVE &amp; MANAGEMENT EXPENSES</v>
          </cell>
        </row>
      </sheetData>
      <sheetData sheetId="2518">
        <row r="214">
          <cell r="A214" t="str">
            <v>ADMINISTRATIVE &amp; MANAGEMENT EXPENSES</v>
          </cell>
        </row>
      </sheetData>
      <sheetData sheetId="2519">
        <row r="214">
          <cell r="A214" t="str">
            <v>ADMINISTRATIVE &amp; MANAGEMENT EXPENSES</v>
          </cell>
        </row>
      </sheetData>
      <sheetData sheetId="2520">
        <row r="214">
          <cell r="A214" t="str">
            <v>ADMINISTRATIVE &amp; MANAGEMENT EXPENSES</v>
          </cell>
        </row>
      </sheetData>
      <sheetData sheetId="2521">
        <row r="214">
          <cell r="A214" t="str">
            <v>ADMINISTRATIVE &amp; MANAGEMENT EXPENSES</v>
          </cell>
        </row>
      </sheetData>
      <sheetData sheetId="2522">
        <row r="214">
          <cell r="A214" t="str">
            <v>ADMINISTRATIVE &amp; MANAGEMENT EXPENSES</v>
          </cell>
        </row>
      </sheetData>
      <sheetData sheetId="2523">
        <row r="214">
          <cell r="A214" t="str">
            <v>ADMINISTRATIVE &amp; MANAGEMENT EXPENSES</v>
          </cell>
        </row>
      </sheetData>
      <sheetData sheetId="2524">
        <row r="214">
          <cell r="A214" t="str">
            <v>ADMINISTRATIVE &amp; MANAGEMENT EXPENSES</v>
          </cell>
        </row>
      </sheetData>
      <sheetData sheetId="2525">
        <row r="214">
          <cell r="A214" t="str">
            <v>ADMINISTRATIVE &amp; MANAGEMENT EXPENSES</v>
          </cell>
        </row>
      </sheetData>
      <sheetData sheetId="2526">
        <row r="214">
          <cell r="A214" t="str">
            <v>ADMINISTRATIVE &amp; MANAGEMENT EXPENSES</v>
          </cell>
        </row>
      </sheetData>
      <sheetData sheetId="2527">
        <row r="214">
          <cell r="A214" t="str">
            <v>ADMINISTRATIVE &amp; MANAGEMENT EXPENSES</v>
          </cell>
        </row>
      </sheetData>
      <sheetData sheetId="2528">
        <row r="214">
          <cell r="A214" t="str">
            <v>ADMINISTRATIVE &amp; MANAGEMENT EXPENSES</v>
          </cell>
        </row>
      </sheetData>
      <sheetData sheetId="2529">
        <row r="214">
          <cell r="A214" t="str">
            <v>ADMINISTRATIVE &amp; MANAGEMENT EXPENSES</v>
          </cell>
        </row>
      </sheetData>
      <sheetData sheetId="2530">
        <row r="214">
          <cell r="A214" t="str">
            <v>ADMINISTRATIVE &amp; MANAGEMENT EXPENSES</v>
          </cell>
        </row>
      </sheetData>
      <sheetData sheetId="2531">
        <row r="214">
          <cell r="A214" t="str">
            <v>ADMINISTRATIVE &amp; MANAGEMENT EXPENSES</v>
          </cell>
        </row>
      </sheetData>
      <sheetData sheetId="2532">
        <row r="214">
          <cell r="A214" t="str">
            <v>ADMINISTRATIVE &amp; MANAGEMENT EXPENSES</v>
          </cell>
        </row>
      </sheetData>
      <sheetData sheetId="2533">
        <row r="214">
          <cell r="A214" t="str">
            <v>ADMINISTRATIVE &amp; MANAGEMENT EXPENSES</v>
          </cell>
        </row>
      </sheetData>
      <sheetData sheetId="2534">
        <row r="214">
          <cell r="A214" t="str">
            <v>ADMINISTRATIVE &amp; MANAGEMENT EXPENSES</v>
          </cell>
        </row>
      </sheetData>
      <sheetData sheetId="2535">
        <row r="214">
          <cell r="A214" t="str">
            <v>ADMINISTRATIVE &amp; MANAGEMENT EXPENSES</v>
          </cell>
        </row>
      </sheetData>
      <sheetData sheetId="2536">
        <row r="214">
          <cell r="A214" t="str">
            <v>ADMINISTRATIVE &amp; MANAGEMENT EXPENSES</v>
          </cell>
        </row>
      </sheetData>
      <sheetData sheetId="2537">
        <row r="214">
          <cell r="A214" t="str">
            <v>ADMINISTRATIVE &amp; MANAGEMENT EXPENSES</v>
          </cell>
        </row>
      </sheetData>
      <sheetData sheetId="2538">
        <row r="214">
          <cell r="A214" t="str">
            <v>ADMINISTRATIVE &amp; MANAGEMENT EXPENSES</v>
          </cell>
        </row>
      </sheetData>
      <sheetData sheetId="2539">
        <row r="214">
          <cell r="A214" t="str">
            <v>ADMINISTRATIVE &amp; MANAGEMENT EXPENSES</v>
          </cell>
        </row>
      </sheetData>
      <sheetData sheetId="2540">
        <row r="214">
          <cell r="A214" t="str">
            <v>ADMINISTRATIVE &amp; MANAGEMENT EXPENSES</v>
          </cell>
        </row>
      </sheetData>
      <sheetData sheetId="2541">
        <row r="214">
          <cell r="A214" t="str">
            <v>ADMINISTRATIVE &amp; MANAGEMENT EXPENSES</v>
          </cell>
        </row>
      </sheetData>
      <sheetData sheetId="2542">
        <row r="214">
          <cell r="A214" t="str">
            <v>ADMINISTRATIVE &amp; MANAGEMENT EXPENSES</v>
          </cell>
        </row>
      </sheetData>
      <sheetData sheetId="2543">
        <row r="214">
          <cell r="A214" t="str">
            <v>ADMINISTRATIVE &amp; MANAGEMENT EXPENSES</v>
          </cell>
        </row>
      </sheetData>
      <sheetData sheetId="2544">
        <row r="214">
          <cell r="A214" t="str">
            <v>ADMINISTRATIVE &amp; MANAGEMENT EXPENSES</v>
          </cell>
        </row>
      </sheetData>
      <sheetData sheetId="2545">
        <row r="214">
          <cell r="A214" t="str">
            <v>ADMINISTRATIVE &amp; MANAGEMENT EXPENSES</v>
          </cell>
        </row>
      </sheetData>
      <sheetData sheetId="2546">
        <row r="214">
          <cell r="A214" t="str">
            <v>ADMINISTRATIVE &amp; MANAGEMENT EXPENSES</v>
          </cell>
        </row>
      </sheetData>
      <sheetData sheetId="2547">
        <row r="214">
          <cell r="A214" t="str">
            <v>ADMINISTRATIVE &amp; MANAGEMENT EXPENSES</v>
          </cell>
        </row>
      </sheetData>
      <sheetData sheetId="2548">
        <row r="214">
          <cell r="A214" t="str">
            <v>ADMINISTRATIVE &amp; MANAGEMENT EXPENSES</v>
          </cell>
        </row>
      </sheetData>
      <sheetData sheetId="2549">
        <row r="214">
          <cell r="A214" t="str">
            <v>ADMINISTRATIVE &amp; MANAGEMENT EXPENSES</v>
          </cell>
        </row>
      </sheetData>
      <sheetData sheetId="2550">
        <row r="214">
          <cell r="A214" t="str">
            <v>ADMINISTRATIVE &amp; MANAGEMENT EXPENSES</v>
          </cell>
        </row>
      </sheetData>
      <sheetData sheetId="2551">
        <row r="214">
          <cell r="A214" t="str">
            <v>ADMINISTRATIVE &amp; MANAGEMENT EXPENSES</v>
          </cell>
        </row>
      </sheetData>
      <sheetData sheetId="2552">
        <row r="214">
          <cell r="A214" t="str">
            <v>ADMINISTRATIVE &amp; MANAGEMENT EXPENSES</v>
          </cell>
        </row>
      </sheetData>
      <sheetData sheetId="2553">
        <row r="214">
          <cell r="A214" t="str">
            <v>ADMINISTRATIVE &amp; MANAGEMENT EXPENSES</v>
          </cell>
        </row>
      </sheetData>
      <sheetData sheetId="2554">
        <row r="214">
          <cell r="A214" t="str">
            <v>ADMINISTRATIVE &amp; MANAGEMENT EXPENSES</v>
          </cell>
        </row>
      </sheetData>
      <sheetData sheetId="2555">
        <row r="214">
          <cell r="A214" t="str">
            <v>ADMINISTRATIVE &amp; MANAGEMENT EXPENSES</v>
          </cell>
        </row>
      </sheetData>
      <sheetData sheetId="2556">
        <row r="214">
          <cell r="A214" t="str">
            <v>ADMINISTRATIVE &amp; MANAGEMENT EXPENSES</v>
          </cell>
        </row>
      </sheetData>
      <sheetData sheetId="2557">
        <row r="214">
          <cell r="A214" t="str">
            <v>ADMINISTRATIVE &amp; MANAGEMENT EXPENSES</v>
          </cell>
        </row>
      </sheetData>
      <sheetData sheetId="2558">
        <row r="214">
          <cell r="A214" t="str">
            <v>ADMINISTRATIVE &amp; MANAGEMENT EXPENSES</v>
          </cell>
        </row>
      </sheetData>
      <sheetData sheetId="2559">
        <row r="214">
          <cell r="A214" t="str">
            <v>ADMINISTRATIVE &amp; MANAGEMENT EXPENSES</v>
          </cell>
        </row>
      </sheetData>
      <sheetData sheetId="2560">
        <row r="214">
          <cell r="A214" t="str">
            <v>ADMINISTRATIVE &amp; MANAGEMENT EXPENSES</v>
          </cell>
        </row>
      </sheetData>
      <sheetData sheetId="2561">
        <row r="214">
          <cell r="A214" t="str">
            <v>ADMINISTRATIVE &amp; MANAGEMENT EXPENSES</v>
          </cell>
        </row>
      </sheetData>
      <sheetData sheetId="2562">
        <row r="214">
          <cell r="A214" t="str">
            <v>ADMINISTRATIVE &amp; MANAGEMENT EXPENSES</v>
          </cell>
        </row>
      </sheetData>
      <sheetData sheetId="2563">
        <row r="214">
          <cell r="A214" t="str">
            <v>ADMINISTRATIVE &amp; MANAGEMENT EXPENSES</v>
          </cell>
        </row>
      </sheetData>
      <sheetData sheetId="2564">
        <row r="214">
          <cell r="A214" t="str">
            <v>ADMINISTRATIVE &amp; MANAGEMENT EXPENSES</v>
          </cell>
        </row>
      </sheetData>
      <sheetData sheetId="2565">
        <row r="214">
          <cell r="A214" t="str">
            <v>ADMINISTRATIVE &amp; MANAGEMENT EXPENSES</v>
          </cell>
        </row>
      </sheetData>
      <sheetData sheetId="2566">
        <row r="214">
          <cell r="A214" t="str">
            <v>ADMINISTRATIVE &amp; MANAGEMENT EXPENSES</v>
          </cell>
        </row>
      </sheetData>
      <sheetData sheetId="2567">
        <row r="214">
          <cell r="A214" t="str">
            <v>ADMINISTRATIVE &amp; MANAGEMENT EXPENSES</v>
          </cell>
        </row>
      </sheetData>
      <sheetData sheetId="2568">
        <row r="214">
          <cell r="A214" t="str">
            <v>ADMINISTRATIVE &amp; MANAGEMENT EXPENSES</v>
          </cell>
        </row>
      </sheetData>
      <sheetData sheetId="2569">
        <row r="214">
          <cell r="A214" t="str">
            <v>ADMINISTRATIVE &amp; MANAGEMENT EXPENSES</v>
          </cell>
        </row>
      </sheetData>
      <sheetData sheetId="2570">
        <row r="214">
          <cell r="A214" t="str">
            <v>ADMINISTRATIVE &amp; MANAGEMENT EXPENSES</v>
          </cell>
        </row>
      </sheetData>
      <sheetData sheetId="2571">
        <row r="214">
          <cell r="A214" t="str">
            <v>ADMINISTRATIVE &amp; MANAGEMENT EXPENSES</v>
          </cell>
        </row>
      </sheetData>
      <sheetData sheetId="2572">
        <row r="214">
          <cell r="A214" t="str">
            <v>ADMINISTRATIVE &amp; MANAGEMENT EXPENSES</v>
          </cell>
        </row>
      </sheetData>
      <sheetData sheetId="2573">
        <row r="214">
          <cell r="A214" t="str">
            <v>ADMINISTRATIVE &amp; MANAGEMENT EXPENSES</v>
          </cell>
        </row>
      </sheetData>
      <sheetData sheetId="2574">
        <row r="214">
          <cell r="A214" t="str">
            <v>ADMINISTRATIVE &amp; MANAGEMENT EXPENSES</v>
          </cell>
        </row>
      </sheetData>
      <sheetData sheetId="2575">
        <row r="214">
          <cell r="A214" t="str">
            <v>ADMINISTRATIVE &amp; MANAGEMENT EXPENSES</v>
          </cell>
        </row>
      </sheetData>
      <sheetData sheetId="2576">
        <row r="214">
          <cell r="A214" t="str">
            <v>ADMINISTRATIVE &amp; MANAGEMENT EXPENSES</v>
          </cell>
        </row>
      </sheetData>
      <sheetData sheetId="2577">
        <row r="214">
          <cell r="A214" t="str">
            <v>ADMINISTRATIVE &amp; MANAGEMENT EXPENSES</v>
          </cell>
        </row>
      </sheetData>
      <sheetData sheetId="2578">
        <row r="214">
          <cell r="A214" t="str">
            <v>ADMINISTRATIVE &amp; MANAGEMENT EXPENSES</v>
          </cell>
        </row>
      </sheetData>
      <sheetData sheetId="2579">
        <row r="214">
          <cell r="A214" t="str">
            <v>ADMINISTRATIVE &amp; MANAGEMENT EXPENSES</v>
          </cell>
        </row>
      </sheetData>
      <sheetData sheetId="2580">
        <row r="214">
          <cell r="A214" t="str">
            <v>ADMINISTRATIVE &amp; MANAGEMENT EXPENSES</v>
          </cell>
        </row>
      </sheetData>
      <sheetData sheetId="2581">
        <row r="214">
          <cell r="A214" t="str">
            <v>ADMINISTRATIVE &amp; MANAGEMENT EXPENSES</v>
          </cell>
        </row>
      </sheetData>
      <sheetData sheetId="2582">
        <row r="214">
          <cell r="A214" t="str">
            <v>ADMINISTRATIVE &amp; MANAGEMENT EXPENSES</v>
          </cell>
        </row>
      </sheetData>
      <sheetData sheetId="2583">
        <row r="214">
          <cell r="A214" t="str">
            <v>ADMINISTRATIVE &amp; MANAGEMENT EXPENSES</v>
          </cell>
        </row>
      </sheetData>
      <sheetData sheetId="2584">
        <row r="214">
          <cell r="A214" t="str">
            <v>ADMINISTRATIVE &amp; MANAGEMENT EXPENSES</v>
          </cell>
        </row>
      </sheetData>
      <sheetData sheetId="2585">
        <row r="214">
          <cell r="A214" t="str">
            <v>ADMINISTRATIVE &amp; MANAGEMENT EXPENSES</v>
          </cell>
        </row>
      </sheetData>
      <sheetData sheetId="2586">
        <row r="214">
          <cell r="A214" t="str">
            <v>ADMINISTRATIVE &amp; MANAGEMENT EXPENSES</v>
          </cell>
        </row>
      </sheetData>
      <sheetData sheetId="2587">
        <row r="214">
          <cell r="A214" t="str">
            <v>ADMINISTRATIVE &amp; MANAGEMENT EXPENSES</v>
          </cell>
        </row>
      </sheetData>
      <sheetData sheetId="2588">
        <row r="214">
          <cell r="A214" t="str">
            <v>ADMINISTRATIVE &amp; MANAGEMENT EXPENSES</v>
          </cell>
        </row>
      </sheetData>
      <sheetData sheetId="2589">
        <row r="214">
          <cell r="A214" t="str">
            <v>ADMINISTRATIVE &amp; MANAGEMENT EXPENSES</v>
          </cell>
        </row>
      </sheetData>
      <sheetData sheetId="2590">
        <row r="214">
          <cell r="A214" t="str">
            <v>ADMINISTRATIVE &amp; MANAGEMENT EXPENSES</v>
          </cell>
        </row>
      </sheetData>
      <sheetData sheetId="2591">
        <row r="214">
          <cell r="A214" t="str">
            <v>ADMINISTRATIVE &amp; MANAGEMENT EXPENSES</v>
          </cell>
        </row>
      </sheetData>
      <sheetData sheetId="2592">
        <row r="214">
          <cell r="A214" t="str">
            <v>ADMINISTRATIVE &amp; MANAGEMENT EXPENSES</v>
          </cell>
        </row>
      </sheetData>
      <sheetData sheetId="2593">
        <row r="214">
          <cell r="A214" t="str">
            <v>ADMINISTRATIVE &amp; MANAGEMENT EXPENSES</v>
          </cell>
        </row>
      </sheetData>
      <sheetData sheetId="2594">
        <row r="214">
          <cell r="A214" t="str">
            <v>ADMINISTRATIVE &amp; MANAGEMENT EXPENSES</v>
          </cell>
        </row>
      </sheetData>
      <sheetData sheetId="2595">
        <row r="214">
          <cell r="A214" t="str">
            <v>ADMINISTRATIVE &amp; MANAGEMENT EXPENSES</v>
          </cell>
        </row>
      </sheetData>
      <sheetData sheetId="2596">
        <row r="214">
          <cell r="A214" t="str">
            <v>ADMINISTRATIVE &amp; MANAGEMENT EXPENSES</v>
          </cell>
        </row>
      </sheetData>
      <sheetData sheetId="2597">
        <row r="214">
          <cell r="A214" t="str">
            <v>ADMINISTRATIVE &amp; MANAGEMENT EXPENSES</v>
          </cell>
        </row>
      </sheetData>
      <sheetData sheetId="2598">
        <row r="214">
          <cell r="A214" t="str">
            <v>ADMINISTRATIVE &amp; MANAGEMENT EXPENSES</v>
          </cell>
        </row>
      </sheetData>
      <sheetData sheetId="2599">
        <row r="214">
          <cell r="A214" t="str">
            <v>ADMINISTRATIVE &amp; MANAGEMENT EXPENSES</v>
          </cell>
        </row>
      </sheetData>
      <sheetData sheetId="2600">
        <row r="214">
          <cell r="A214" t="str">
            <v>ADMINISTRATIVE &amp; MANAGEMENT EXPENSES</v>
          </cell>
        </row>
      </sheetData>
      <sheetData sheetId="2601">
        <row r="214">
          <cell r="A214" t="str">
            <v>ADMINISTRATIVE &amp; MANAGEMENT EXPENSES</v>
          </cell>
        </row>
      </sheetData>
      <sheetData sheetId="2602">
        <row r="214">
          <cell r="A214" t="str">
            <v>ADMINISTRATIVE &amp; MANAGEMENT EXPENSES</v>
          </cell>
        </row>
      </sheetData>
      <sheetData sheetId="2603">
        <row r="214">
          <cell r="A214" t="str">
            <v>ADMINISTRATIVE &amp; MANAGEMENT EXPENSES</v>
          </cell>
        </row>
      </sheetData>
      <sheetData sheetId="2604">
        <row r="214">
          <cell r="A214" t="str">
            <v>ADMINISTRATIVE &amp; MANAGEMENT EXPENSES</v>
          </cell>
        </row>
      </sheetData>
      <sheetData sheetId="2605">
        <row r="214">
          <cell r="A214" t="str">
            <v>ADMINISTRATIVE &amp; MANAGEMENT EXPENSES</v>
          </cell>
        </row>
      </sheetData>
      <sheetData sheetId="2606">
        <row r="214">
          <cell r="A214" t="str">
            <v>ADMINISTRATIVE &amp; MANAGEMENT EXPENSES</v>
          </cell>
        </row>
      </sheetData>
      <sheetData sheetId="2607">
        <row r="214">
          <cell r="A214" t="str">
            <v>ADMINISTRATIVE &amp; MANAGEMENT EXPENSES</v>
          </cell>
        </row>
      </sheetData>
      <sheetData sheetId="2608">
        <row r="214">
          <cell r="A214" t="str">
            <v>ADMINISTRATIVE &amp; MANAGEMENT EXPENSES</v>
          </cell>
        </row>
      </sheetData>
      <sheetData sheetId="2609">
        <row r="214">
          <cell r="A214" t="str">
            <v>ADMINISTRATIVE &amp; MANAGEMENT EXPENSES</v>
          </cell>
        </row>
      </sheetData>
      <sheetData sheetId="2610">
        <row r="214">
          <cell r="A214" t="str">
            <v>ADMINISTRATIVE &amp; MANAGEMENT EXPENSES</v>
          </cell>
        </row>
      </sheetData>
      <sheetData sheetId="2611">
        <row r="214">
          <cell r="A214" t="str">
            <v>ADMINISTRATIVE &amp; MANAGEMENT EXPENSES</v>
          </cell>
        </row>
      </sheetData>
      <sheetData sheetId="2612">
        <row r="214">
          <cell r="A214" t="str">
            <v>ADMINISTRATIVE &amp; MANAGEMENT EXPENSES</v>
          </cell>
        </row>
      </sheetData>
      <sheetData sheetId="2613">
        <row r="214">
          <cell r="A214" t="str">
            <v>ADMINISTRATIVE &amp; MANAGEMENT EXPENSES</v>
          </cell>
        </row>
      </sheetData>
      <sheetData sheetId="2614">
        <row r="214">
          <cell r="A214" t="str">
            <v>ADMINISTRATIVE &amp; MANAGEMENT EXPENSES</v>
          </cell>
        </row>
      </sheetData>
      <sheetData sheetId="2615">
        <row r="214">
          <cell r="A214" t="str">
            <v>ADMINISTRATIVE &amp; MANAGEMENT EXPENSES</v>
          </cell>
        </row>
      </sheetData>
      <sheetData sheetId="2616">
        <row r="214">
          <cell r="A214" t="str">
            <v>ADMINISTRATIVE &amp; MANAGEMENT EXPENSES</v>
          </cell>
        </row>
      </sheetData>
      <sheetData sheetId="2617">
        <row r="214">
          <cell r="A214" t="str">
            <v>ADMINISTRATIVE &amp; MANAGEMENT EXPENSES</v>
          </cell>
        </row>
      </sheetData>
      <sheetData sheetId="2618">
        <row r="214">
          <cell r="A214" t="str">
            <v>ADMINISTRATIVE &amp; MANAGEMENT EXPENSES</v>
          </cell>
        </row>
      </sheetData>
      <sheetData sheetId="2619">
        <row r="214">
          <cell r="A214" t="str">
            <v>ADMINISTRATIVE &amp; MANAGEMENT EXPENSES</v>
          </cell>
        </row>
      </sheetData>
      <sheetData sheetId="2620">
        <row r="214">
          <cell r="A214" t="str">
            <v>ADMINISTRATIVE &amp; MANAGEMENT EXPENSES</v>
          </cell>
        </row>
      </sheetData>
      <sheetData sheetId="2621">
        <row r="214">
          <cell r="A214" t="str">
            <v>ADMINISTRATIVE &amp; MANAGEMENT EXPENSES</v>
          </cell>
        </row>
      </sheetData>
      <sheetData sheetId="2622">
        <row r="214">
          <cell r="A214" t="str">
            <v>ADMINISTRATIVE &amp; MANAGEMENT EXPENSES</v>
          </cell>
        </row>
      </sheetData>
      <sheetData sheetId="2623">
        <row r="214">
          <cell r="A214" t="str">
            <v>ADMINISTRATIVE &amp; MANAGEMENT EXPENSES</v>
          </cell>
        </row>
      </sheetData>
      <sheetData sheetId="2624">
        <row r="214">
          <cell r="A214" t="str">
            <v>ADMINISTRATIVE &amp; MANAGEMENT EXPENSES</v>
          </cell>
        </row>
      </sheetData>
      <sheetData sheetId="2625">
        <row r="214">
          <cell r="A214" t="str">
            <v>ADMINISTRATIVE &amp; MANAGEMENT EXPENSES</v>
          </cell>
        </row>
      </sheetData>
      <sheetData sheetId="2626">
        <row r="214">
          <cell r="A214" t="str">
            <v>ADMINISTRATIVE &amp; MANAGEMENT EXPENSES</v>
          </cell>
        </row>
      </sheetData>
      <sheetData sheetId="2627">
        <row r="214">
          <cell r="A214" t="str">
            <v>ADMINISTRATIVE &amp; MANAGEMENT EXPENSES</v>
          </cell>
        </row>
      </sheetData>
      <sheetData sheetId="2628">
        <row r="214">
          <cell r="A214" t="str">
            <v>ADMINISTRATIVE &amp; MANAGEMENT EXPENSES</v>
          </cell>
        </row>
      </sheetData>
      <sheetData sheetId="2629">
        <row r="214">
          <cell r="A214" t="str">
            <v>ADMINISTRATIVE &amp; MANAGEMENT EXPENSES</v>
          </cell>
        </row>
      </sheetData>
      <sheetData sheetId="2630">
        <row r="214">
          <cell r="A214" t="str">
            <v>ADMINISTRATIVE &amp; MANAGEMENT EXPENSES</v>
          </cell>
        </row>
      </sheetData>
      <sheetData sheetId="2631">
        <row r="214">
          <cell r="A214" t="str">
            <v>ADMINISTRATIVE &amp; MANAGEMENT EXPENSES</v>
          </cell>
        </row>
      </sheetData>
      <sheetData sheetId="2632">
        <row r="214">
          <cell r="A214" t="str">
            <v>ADMINISTRATIVE &amp; MANAGEMENT EXPENSES</v>
          </cell>
        </row>
      </sheetData>
      <sheetData sheetId="2633">
        <row r="214">
          <cell r="A214" t="str">
            <v>ADMINISTRATIVE &amp; MANAGEMENT EXPENSES</v>
          </cell>
        </row>
      </sheetData>
      <sheetData sheetId="2634">
        <row r="214">
          <cell r="A214" t="str">
            <v>ADMINISTRATIVE &amp; MANAGEMENT EXPENSES</v>
          </cell>
        </row>
      </sheetData>
      <sheetData sheetId="2635">
        <row r="214">
          <cell r="A214" t="str">
            <v>ADMINISTRATIVE &amp; MANAGEMENT EXPENSES</v>
          </cell>
        </row>
      </sheetData>
      <sheetData sheetId="2636">
        <row r="214">
          <cell r="A214" t="str">
            <v>ADMINISTRATIVE &amp; MANAGEMENT EXPENSES</v>
          </cell>
        </row>
      </sheetData>
      <sheetData sheetId="2637">
        <row r="214">
          <cell r="A214" t="str">
            <v>ADMINISTRATIVE &amp; MANAGEMENT EXPENSES</v>
          </cell>
        </row>
      </sheetData>
      <sheetData sheetId="2638">
        <row r="214">
          <cell r="A214" t="str">
            <v>ADMINISTRATIVE &amp; MANAGEMENT EXPENSES</v>
          </cell>
        </row>
      </sheetData>
      <sheetData sheetId="2639">
        <row r="214">
          <cell r="A214" t="str">
            <v>ADMINISTRATIVE &amp; MANAGEMENT EXPENSES</v>
          </cell>
        </row>
      </sheetData>
      <sheetData sheetId="2640">
        <row r="214">
          <cell r="A214" t="str">
            <v>ADMINISTRATIVE &amp; MANAGEMENT EXPENSES</v>
          </cell>
        </row>
      </sheetData>
      <sheetData sheetId="2641">
        <row r="214">
          <cell r="A214" t="str">
            <v>ADMINISTRATIVE &amp; MANAGEMENT EXPENSES</v>
          </cell>
        </row>
      </sheetData>
      <sheetData sheetId="2642">
        <row r="214">
          <cell r="A214" t="str">
            <v>ADMINISTRATIVE &amp; MANAGEMENT EXPENSES</v>
          </cell>
        </row>
      </sheetData>
      <sheetData sheetId="2643">
        <row r="214">
          <cell r="A214" t="str">
            <v>ADMINISTRATIVE &amp; MANAGEMENT EXPENSES</v>
          </cell>
        </row>
      </sheetData>
      <sheetData sheetId="2644">
        <row r="214">
          <cell r="A214" t="str">
            <v>ADMINISTRATIVE &amp; MANAGEMENT EXPENSES</v>
          </cell>
        </row>
      </sheetData>
      <sheetData sheetId="2645">
        <row r="214">
          <cell r="A214" t="str">
            <v>ADMINISTRATIVE &amp; MANAGEMENT EXPENSES</v>
          </cell>
        </row>
      </sheetData>
      <sheetData sheetId="2646">
        <row r="214">
          <cell r="A214" t="str">
            <v>ADMINISTRATIVE &amp; MANAGEMENT EXPENSES</v>
          </cell>
        </row>
      </sheetData>
      <sheetData sheetId="2647">
        <row r="214">
          <cell r="A214" t="str">
            <v>ADMINISTRATIVE &amp; MANAGEMENT EXPENSES</v>
          </cell>
        </row>
      </sheetData>
      <sheetData sheetId="2648">
        <row r="214">
          <cell r="A214" t="str">
            <v>ADMINISTRATIVE &amp; MANAGEMENT EXPENSES</v>
          </cell>
        </row>
      </sheetData>
      <sheetData sheetId="2649">
        <row r="214">
          <cell r="A214" t="str">
            <v>ADMINISTRATIVE &amp; MANAGEMENT EXPENSES</v>
          </cell>
        </row>
      </sheetData>
      <sheetData sheetId="2650">
        <row r="214">
          <cell r="A214" t="str">
            <v>ADMINISTRATIVE &amp; MANAGEMENT EXPENSES</v>
          </cell>
        </row>
      </sheetData>
      <sheetData sheetId="2651">
        <row r="214">
          <cell r="A214" t="str">
            <v>ADMINISTRATIVE &amp; MANAGEMENT EXPENSES</v>
          </cell>
        </row>
      </sheetData>
      <sheetData sheetId="2652">
        <row r="214">
          <cell r="A214" t="str">
            <v>ADMINISTRATIVE &amp; MANAGEMENT EXPENSES</v>
          </cell>
        </row>
      </sheetData>
      <sheetData sheetId="2653">
        <row r="214">
          <cell r="A214" t="str">
            <v>ADMINISTRATIVE &amp; MANAGEMENT EXPENSES</v>
          </cell>
        </row>
      </sheetData>
      <sheetData sheetId="2654">
        <row r="214">
          <cell r="A214" t="str">
            <v>ADMINISTRATIVE &amp; MANAGEMENT EXPENSES</v>
          </cell>
        </row>
      </sheetData>
      <sheetData sheetId="2655">
        <row r="214">
          <cell r="A214" t="str">
            <v>ADMINISTRATIVE &amp; MANAGEMENT EXPENSES</v>
          </cell>
        </row>
      </sheetData>
      <sheetData sheetId="2656">
        <row r="214">
          <cell r="A214" t="str">
            <v>ADMINISTRATIVE &amp; MANAGEMENT EXPENSES</v>
          </cell>
        </row>
      </sheetData>
      <sheetData sheetId="2657">
        <row r="214">
          <cell r="A214" t="str">
            <v>ADMINISTRATIVE &amp; MANAGEMENT EXPENSES</v>
          </cell>
        </row>
      </sheetData>
      <sheetData sheetId="2658">
        <row r="214">
          <cell r="A214" t="str">
            <v>ADMINISTRATIVE &amp; MANAGEMENT EXPENSES</v>
          </cell>
        </row>
      </sheetData>
      <sheetData sheetId="2659">
        <row r="214">
          <cell r="A214" t="str">
            <v>ADMINISTRATIVE &amp; MANAGEMENT EXPENSES</v>
          </cell>
        </row>
      </sheetData>
      <sheetData sheetId="2660">
        <row r="214">
          <cell r="A214" t="str">
            <v>ADMINISTRATIVE &amp; MANAGEMENT EXPENSES</v>
          </cell>
        </row>
      </sheetData>
      <sheetData sheetId="2661">
        <row r="214">
          <cell r="A214" t="str">
            <v>ADMINISTRATIVE &amp; MANAGEMENT EXPENSES</v>
          </cell>
        </row>
      </sheetData>
      <sheetData sheetId="2662">
        <row r="214">
          <cell r="A214" t="str">
            <v>ADMINISTRATIVE &amp; MANAGEMENT EXPENSES</v>
          </cell>
        </row>
      </sheetData>
      <sheetData sheetId="2663">
        <row r="214">
          <cell r="A214" t="str">
            <v>ADMINISTRATIVE &amp; MANAGEMENT EXPENSES</v>
          </cell>
        </row>
      </sheetData>
      <sheetData sheetId="2664">
        <row r="214">
          <cell r="A214" t="str">
            <v>ADMINISTRATIVE &amp; MANAGEMENT EXPENSES</v>
          </cell>
        </row>
      </sheetData>
      <sheetData sheetId="2665">
        <row r="214">
          <cell r="A214" t="str">
            <v>ADMINISTRATIVE &amp; MANAGEMENT EXPENSES</v>
          </cell>
        </row>
      </sheetData>
      <sheetData sheetId="2666">
        <row r="214">
          <cell r="A214" t="str">
            <v>ADMINISTRATIVE &amp; MANAGEMENT EXPENSES</v>
          </cell>
        </row>
      </sheetData>
      <sheetData sheetId="2667">
        <row r="214">
          <cell r="A214" t="str">
            <v>ADMINISTRATIVE &amp; MANAGEMENT EXPENSES</v>
          </cell>
        </row>
      </sheetData>
      <sheetData sheetId="2668">
        <row r="214">
          <cell r="A214" t="str">
            <v>ADMINISTRATIVE &amp; MANAGEMENT EXPENSES</v>
          </cell>
        </row>
      </sheetData>
      <sheetData sheetId="2669">
        <row r="214">
          <cell r="A214" t="str">
            <v>ADMINISTRATIVE &amp; MANAGEMENT EXPENSES</v>
          </cell>
        </row>
      </sheetData>
      <sheetData sheetId="2670">
        <row r="214">
          <cell r="A214" t="str">
            <v>ADMINISTRATIVE &amp; MANAGEMENT EXPENSES</v>
          </cell>
        </row>
      </sheetData>
      <sheetData sheetId="2671">
        <row r="214">
          <cell r="A214" t="str">
            <v>ADMINISTRATIVE &amp; MANAGEMENT EXPENSES</v>
          </cell>
        </row>
      </sheetData>
      <sheetData sheetId="2672">
        <row r="214">
          <cell r="A214" t="str">
            <v>ADMINISTRATIVE &amp; MANAGEMENT EXPENSES</v>
          </cell>
        </row>
      </sheetData>
      <sheetData sheetId="2673">
        <row r="214">
          <cell r="A214" t="str">
            <v>ADMINISTRATIVE &amp; MANAGEMENT EXPENSES</v>
          </cell>
        </row>
      </sheetData>
      <sheetData sheetId="2674">
        <row r="214">
          <cell r="A214" t="str">
            <v>ADMINISTRATIVE &amp; MANAGEMENT EXPENSES</v>
          </cell>
        </row>
      </sheetData>
      <sheetData sheetId="2675">
        <row r="214">
          <cell r="A214" t="str">
            <v>ADMINISTRATIVE &amp; MANAGEMENT EXPENSES</v>
          </cell>
        </row>
      </sheetData>
      <sheetData sheetId="2676">
        <row r="214">
          <cell r="A214" t="str">
            <v>ADMINISTRATIVE &amp; MANAGEMENT EXPENSES</v>
          </cell>
        </row>
      </sheetData>
      <sheetData sheetId="2677">
        <row r="214">
          <cell r="A214" t="str">
            <v>ADMINISTRATIVE &amp; MANAGEMENT EXPENSES</v>
          </cell>
        </row>
      </sheetData>
      <sheetData sheetId="2678">
        <row r="214">
          <cell r="A214" t="str">
            <v>ADMINISTRATIVE &amp; MANAGEMENT EXPENSES</v>
          </cell>
        </row>
      </sheetData>
      <sheetData sheetId="2679">
        <row r="214">
          <cell r="A214" t="str">
            <v>ADMINISTRATIVE &amp; MANAGEMENT EXPENSES</v>
          </cell>
        </row>
      </sheetData>
      <sheetData sheetId="2680">
        <row r="214">
          <cell r="A214" t="str">
            <v>ADMINISTRATIVE &amp; MANAGEMENT EXPENSES</v>
          </cell>
        </row>
      </sheetData>
      <sheetData sheetId="2681">
        <row r="214">
          <cell r="A214" t="str">
            <v>ADMINISTRATIVE &amp; MANAGEMENT EXPENSES</v>
          </cell>
        </row>
      </sheetData>
      <sheetData sheetId="2682">
        <row r="214">
          <cell r="A214" t="str">
            <v>ADMINISTRATIVE &amp; MANAGEMENT EXPENSES</v>
          </cell>
        </row>
      </sheetData>
      <sheetData sheetId="2683">
        <row r="214">
          <cell r="A214" t="str">
            <v>ADMINISTRATIVE &amp; MANAGEMENT EXPENSES</v>
          </cell>
        </row>
      </sheetData>
      <sheetData sheetId="2684">
        <row r="214">
          <cell r="A214" t="str">
            <v>ADMINISTRATIVE &amp; MANAGEMENT EXPENSES</v>
          </cell>
        </row>
      </sheetData>
      <sheetData sheetId="2685">
        <row r="214">
          <cell r="A214" t="str">
            <v>ADMINISTRATIVE &amp; MANAGEMENT EXPENSES</v>
          </cell>
        </row>
      </sheetData>
      <sheetData sheetId="2686">
        <row r="214">
          <cell r="A214" t="str">
            <v>ADMINISTRATIVE &amp; MANAGEMENT EXPENSES</v>
          </cell>
        </row>
      </sheetData>
      <sheetData sheetId="2687">
        <row r="214">
          <cell r="A214" t="str">
            <v>ADMINISTRATIVE &amp; MANAGEMENT EXPENSES</v>
          </cell>
        </row>
      </sheetData>
      <sheetData sheetId="2688">
        <row r="214">
          <cell r="A214" t="str">
            <v>ADMINISTRATIVE &amp; MANAGEMENT EXPENSES</v>
          </cell>
        </row>
      </sheetData>
      <sheetData sheetId="2689">
        <row r="214">
          <cell r="A214" t="str">
            <v>ADMINISTRATIVE &amp; MANAGEMENT EXPENSES</v>
          </cell>
        </row>
      </sheetData>
      <sheetData sheetId="2690">
        <row r="214">
          <cell r="A214" t="str">
            <v>ADMINISTRATIVE &amp; MANAGEMENT EXPENSES</v>
          </cell>
        </row>
      </sheetData>
      <sheetData sheetId="2691">
        <row r="214">
          <cell r="A214" t="str">
            <v>ADMINISTRATIVE &amp; MANAGEMENT EXPENSES</v>
          </cell>
        </row>
      </sheetData>
      <sheetData sheetId="2692">
        <row r="214">
          <cell r="A214" t="str">
            <v>ADMINISTRATIVE &amp; MANAGEMENT EXPENSES</v>
          </cell>
        </row>
      </sheetData>
      <sheetData sheetId="2693">
        <row r="214">
          <cell r="A214" t="str">
            <v>ADMINISTRATIVE &amp; MANAGEMENT EXPENSES</v>
          </cell>
        </row>
      </sheetData>
      <sheetData sheetId="2694">
        <row r="214">
          <cell r="A214" t="str">
            <v>ADMINISTRATIVE &amp; MANAGEMENT EXPENSES</v>
          </cell>
        </row>
      </sheetData>
      <sheetData sheetId="2695">
        <row r="214">
          <cell r="A214" t="str">
            <v>ADMINISTRATIVE &amp; MANAGEMENT EXPENSES</v>
          </cell>
        </row>
      </sheetData>
      <sheetData sheetId="2696">
        <row r="214">
          <cell r="A214" t="str">
            <v>ADMINISTRATIVE &amp; MANAGEMENT EXPENSES</v>
          </cell>
        </row>
      </sheetData>
      <sheetData sheetId="2697">
        <row r="214">
          <cell r="A214" t="str">
            <v>ADMINISTRATIVE &amp; MANAGEMENT EXPENSES</v>
          </cell>
        </row>
      </sheetData>
      <sheetData sheetId="2698">
        <row r="214">
          <cell r="A214" t="str">
            <v>ADMINISTRATIVE &amp; MANAGEMENT EXPENSES</v>
          </cell>
        </row>
      </sheetData>
      <sheetData sheetId="2699">
        <row r="214">
          <cell r="A214" t="str">
            <v>ADMINISTRATIVE &amp; MANAGEMENT EXPENSES</v>
          </cell>
        </row>
      </sheetData>
      <sheetData sheetId="2700">
        <row r="214">
          <cell r="A214" t="str">
            <v>ADMINISTRATIVE &amp; MANAGEMENT EXPENSES</v>
          </cell>
        </row>
      </sheetData>
      <sheetData sheetId="2701">
        <row r="214">
          <cell r="A214" t="str">
            <v>ADMINISTRATIVE &amp; MANAGEMENT EXPENSES</v>
          </cell>
        </row>
      </sheetData>
      <sheetData sheetId="2702">
        <row r="214">
          <cell r="A214" t="str">
            <v>ADMINISTRATIVE &amp; MANAGEMENT EXPENSES</v>
          </cell>
        </row>
      </sheetData>
      <sheetData sheetId="2703">
        <row r="214">
          <cell r="A214" t="str">
            <v>ADMINISTRATIVE &amp; MANAGEMENT EXPENSES</v>
          </cell>
        </row>
      </sheetData>
      <sheetData sheetId="2704">
        <row r="214">
          <cell r="A214" t="str">
            <v>ADMINISTRATIVE &amp; MANAGEMENT EXPENSES</v>
          </cell>
        </row>
      </sheetData>
      <sheetData sheetId="2705">
        <row r="214">
          <cell r="A214" t="str">
            <v>ADMINISTRATIVE &amp; MANAGEMENT EXPENSES</v>
          </cell>
        </row>
      </sheetData>
      <sheetData sheetId="2706">
        <row r="214">
          <cell r="A214" t="str">
            <v>ADMINISTRATIVE &amp; MANAGEMENT EXPENSES</v>
          </cell>
        </row>
      </sheetData>
      <sheetData sheetId="2707">
        <row r="214">
          <cell r="A214" t="str">
            <v>ADMINISTRATIVE &amp; MANAGEMENT EXPENSES</v>
          </cell>
        </row>
      </sheetData>
      <sheetData sheetId="2708">
        <row r="214">
          <cell r="A214" t="str">
            <v>ADMINISTRATIVE &amp; MANAGEMENT EXPENSES</v>
          </cell>
        </row>
      </sheetData>
      <sheetData sheetId="2709">
        <row r="214">
          <cell r="A214" t="str">
            <v>ADMINISTRATIVE &amp; MANAGEMENT EXPENSES</v>
          </cell>
        </row>
      </sheetData>
      <sheetData sheetId="2710">
        <row r="214">
          <cell r="A214" t="str">
            <v>ADMINISTRATIVE &amp; MANAGEMENT EXPENSES</v>
          </cell>
        </row>
      </sheetData>
      <sheetData sheetId="2711">
        <row r="214">
          <cell r="A214" t="str">
            <v>ADMINISTRATIVE &amp; MANAGEMENT EXPENSES</v>
          </cell>
        </row>
      </sheetData>
      <sheetData sheetId="2712">
        <row r="214">
          <cell r="A214" t="str">
            <v>ADMINISTRATIVE &amp; MANAGEMENT EXPENSES</v>
          </cell>
        </row>
      </sheetData>
      <sheetData sheetId="2713">
        <row r="214">
          <cell r="A214" t="str">
            <v>ADMINISTRATIVE &amp; MANAGEMENT EXPENSES</v>
          </cell>
        </row>
      </sheetData>
      <sheetData sheetId="2714">
        <row r="214">
          <cell r="A214" t="str">
            <v>ADMINISTRATIVE &amp; MANAGEMENT EXPENSES</v>
          </cell>
        </row>
      </sheetData>
      <sheetData sheetId="2715">
        <row r="214">
          <cell r="A214" t="str">
            <v>ADMINISTRATIVE &amp; MANAGEMENT EXPENSES</v>
          </cell>
        </row>
      </sheetData>
      <sheetData sheetId="2716">
        <row r="214">
          <cell r="A214" t="str">
            <v>ADMINISTRATIVE &amp; MANAGEMENT EXPENSES</v>
          </cell>
        </row>
      </sheetData>
      <sheetData sheetId="2717">
        <row r="214">
          <cell r="A214" t="str">
            <v>ADMINISTRATIVE &amp; MANAGEMENT EXPENSES</v>
          </cell>
        </row>
      </sheetData>
      <sheetData sheetId="2718">
        <row r="214">
          <cell r="A214" t="str">
            <v>ADMINISTRATIVE &amp; MANAGEMENT EXPENSES</v>
          </cell>
        </row>
      </sheetData>
      <sheetData sheetId="2719">
        <row r="214">
          <cell r="A214" t="str">
            <v>ADMINISTRATIVE &amp; MANAGEMENT EXPENSES</v>
          </cell>
        </row>
      </sheetData>
      <sheetData sheetId="2720">
        <row r="214">
          <cell r="A214" t="str">
            <v>ADMINISTRATIVE &amp; MANAGEMENT EXPENSES</v>
          </cell>
        </row>
      </sheetData>
      <sheetData sheetId="2721">
        <row r="214">
          <cell r="A214" t="str">
            <v>ADMINISTRATIVE &amp; MANAGEMENT EXPENSES</v>
          </cell>
        </row>
      </sheetData>
      <sheetData sheetId="2722">
        <row r="214">
          <cell r="A214" t="str">
            <v>ADMINISTRATIVE &amp; MANAGEMENT EXPENSES</v>
          </cell>
        </row>
      </sheetData>
      <sheetData sheetId="2723">
        <row r="214">
          <cell r="A214" t="str">
            <v>ADMINISTRATIVE &amp; MANAGEMENT EXPENSES</v>
          </cell>
        </row>
      </sheetData>
      <sheetData sheetId="2724">
        <row r="214">
          <cell r="A214" t="str">
            <v>ADMINISTRATIVE &amp; MANAGEMENT EXPENSES</v>
          </cell>
        </row>
      </sheetData>
      <sheetData sheetId="2725">
        <row r="214">
          <cell r="A214" t="str">
            <v>ADMINISTRATIVE &amp; MANAGEMENT EXPENSES</v>
          </cell>
        </row>
      </sheetData>
      <sheetData sheetId="2726">
        <row r="214">
          <cell r="A214" t="str">
            <v>ADMINISTRATIVE &amp; MANAGEMENT EXPENSES</v>
          </cell>
        </row>
      </sheetData>
      <sheetData sheetId="2727">
        <row r="214">
          <cell r="A214" t="str">
            <v>ADMINISTRATIVE &amp; MANAGEMENT EXPENSES</v>
          </cell>
        </row>
      </sheetData>
      <sheetData sheetId="2728">
        <row r="214">
          <cell r="A214" t="str">
            <v>ADMINISTRATIVE &amp; MANAGEMENT EXPENSES</v>
          </cell>
        </row>
      </sheetData>
      <sheetData sheetId="2729">
        <row r="214">
          <cell r="A214" t="str">
            <v>ADMINISTRATIVE &amp; MANAGEMENT EXPENSES</v>
          </cell>
        </row>
      </sheetData>
      <sheetData sheetId="2730">
        <row r="214">
          <cell r="A214" t="str">
            <v>ADMINISTRATIVE &amp; MANAGEMENT EXPENSES</v>
          </cell>
        </row>
      </sheetData>
      <sheetData sheetId="2731">
        <row r="214">
          <cell r="A214" t="str">
            <v>ADMINISTRATIVE &amp; MANAGEMENT EXPENSES</v>
          </cell>
        </row>
      </sheetData>
      <sheetData sheetId="2732">
        <row r="214">
          <cell r="A214" t="str">
            <v>ADMINISTRATIVE &amp; MANAGEMENT EXPENSES</v>
          </cell>
        </row>
      </sheetData>
      <sheetData sheetId="2733">
        <row r="214">
          <cell r="A214" t="str">
            <v>ADMINISTRATIVE &amp; MANAGEMENT EXPENSES</v>
          </cell>
        </row>
      </sheetData>
      <sheetData sheetId="2734">
        <row r="214">
          <cell r="A214" t="str">
            <v>ADMINISTRATIVE &amp; MANAGEMENT EXPENSES</v>
          </cell>
        </row>
      </sheetData>
      <sheetData sheetId="2735">
        <row r="214">
          <cell r="A214" t="str">
            <v>ADMINISTRATIVE &amp; MANAGEMENT EXPENSES</v>
          </cell>
        </row>
      </sheetData>
      <sheetData sheetId="2736">
        <row r="214">
          <cell r="A214" t="str">
            <v>ADMINISTRATIVE &amp; MANAGEMENT EXPENSES</v>
          </cell>
        </row>
      </sheetData>
      <sheetData sheetId="2737">
        <row r="214">
          <cell r="A214" t="str">
            <v>ADMINISTRATIVE &amp; MANAGEMENT EXPENSES</v>
          </cell>
        </row>
      </sheetData>
      <sheetData sheetId="2738">
        <row r="214">
          <cell r="A214" t="str">
            <v>ADMINISTRATIVE &amp; MANAGEMENT EXPENSES</v>
          </cell>
        </row>
      </sheetData>
      <sheetData sheetId="2739">
        <row r="214">
          <cell r="A214" t="str">
            <v>ADMINISTRATIVE &amp; MANAGEMENT EXPENSES</v>
          </cell>
        </row>
      </sheetData>
      <sheetData sheetId="2740">
        <row r="214">
          <cell r="A214" t="str">
            <v>ADMINISTRATIVE &amp; MANAGEMENT EXPENSES</v>
          </cell>
        </row>
      </sheetData>
      <sheetData sheetId="2741">
        <row r="214">
          <cell r="A214" t="str">
            <v>ADMINISTRATIVE &amp; MANAGEMENT EXPENSES</v>
          </cell>
        </row>
      </sheetData>
      <sheetData sheetId="2742">
        <row r="214">
          <cell r="A214" t="str">
            <v>ADMINISTRATIVE &amp; MANAGEMENT EXPENSES</v>
          </cell>
        </row>
      </sheetData>
      <sheetData sheetId="2743">
        <row r="214">
          <cell r="A214" t="str">
            <v>ADMINISTRATIVE &amp; MANAGEMENT EXPENSES</v>
          </cell>
        </row>
      </sheetData>
      <sheetData sheetId="2744">
        <row r="214">
          <cell r="A214" t="str">
            <v>ADMINISTRATIVE &amp; MANAGEMENT EXPENSES</v>
          </cell>
        </row>
      </sheetData>
      <sheetData sheetId="2745">
        <row r="214">
          <cell r="A214" t="str">
            <v>ADMINISTRATIVE &amp; MANAGEMENT EXPENSES</v>
          </cell>
        </row>
      </sheetData>
      <sheetData sheetId="2746">
        <row r="214">
          <cell r="A214" t="str">
            <v>ADMINISTRATIVE &amp; MANAGEMENT EXPENSES</v>
          </cell>
        </row>
      </sheetData>
      <sheetData sheetId="2747">
        <row r="214">
          <cell r="A214" t="str">
            <v>ADMINISTRATIVE &amp; MANAGEMENT EXPENSES</v>
          </cell>
        </row>
      </sheetData>
      <sheetData sheetId="2748">
        <row r="214">
          <cell r="A214" t="str">
            <v>ADMINISTRATIVE &amp; MANAGEMENT EXPENSES</v>
          </cell>
        </row>
      </sheetData>
      <sheetData sheetId="2749">
        <row r="214">
          <cell r="A214" t="str">
            <v>ADMINISTRATIVE &amp; MANAGEMENT EXPENSES</v>
          </cell>
        </row>
      </sheetData>
      <sheetData sheetId="2750" refreshError="1"/>
      <sheetData sheetId="2751" refreshError="1"/>
      <sheetData sheetId="2752" refreshError="1"/>
      <sheetData sheetId="2753" refreshError="1"/>
      <sheetData sheetId="2754">
        <row r="214">
          <cell r="A214" t="str">
            <v>ADMINISTRATIVE &amp; MANAGEMENT EXPENSES</v>
          </cell>
        </row>
      </sheetData>
      <sheetData sheetId="2755">
        <row r="214">
          <cell r="A214" t="str">
            <v>ADMINISTRATIVE &amp; MANAGEMENT EXPENSES</v>
          </cell>
        </row>
      </sheetData>
      <sheetData sheetId="2756">
        <row r="214">
          <cell r="A214" t="str">
            <v>ADMINISTRATIVE &amp; MANAGEMENT EXPENSES</v>
          </cell>
        </row>
      </sheetData>
      <sheetData sheetId="2757">
        <row r="214">
          <cell r="A214" t="str">
            <v>ADMINISTRATIVE &amp; MANAGEMENT EXPENSES</v>
          </cell>
        </row>
      </sheetData>
      <sheetData sheetId="2758">
        <row r="214">
          <cell r="A214" t="str">
            <v>ADMINISTRATIVE &amp; MANAGEMENT EXPENSES</v>
          </cell>
        </row>
      </sheetData>
      <sheetData sheetId="2759">
        <row r="214">
          <cell r="A214" t="str">
            <v>ADMINISTRATIVE &amp; MANAGEMENT EXPENSES</v>
          </cell>
        </row>
      </sheetData>
      <sheetData sheetId="2760">
        <row r="214">
          <cell r="A214" t="str">
            <v>ADMINISTRATIVE &amp; MANAGEMENT EXPENSES</v>
          </cell>
        </row>
      </sheetData>
      <sheetData sheetId="2761">
        <row r="214">
          <cell r="A214" t="str">
            <v>ADMINISTRATIVE &amp; MANAGEMENT EXPENSES</v>
          </cell>
        </row>
      </sheetData>
      <sheetData sheetId="2762">
        <row r="214">
          <cell r="A214" t="str">
            <v>ADMINISTRATIVE &amp; MANAGEMENT EXPENSES</v>
          </cell>
        </row>
      </sheetData>
      <sheetData sheetId="2763">
        <row r="214">
          <cell r="A214" t="str">
            <v>ADMINISTRATIVE &amp; MANAGEMENT EXPENSES</v>
          </cell>
        </row>
      </sheetData>
      <sheetData sheetId="2764">
        <row r="214">
          <cell r="A214" t="str">
            <v>ADMINISTRATIVE &amp; MANAGEMENT EXPENSES</v>
          </cell>
        </row>
      </sheetData>
      <sheetData sheetId="2765">
        <row r="214">
          <cell r="A214" t="str">
            <v>ADMINISTRATIVE &amp; MANAGEMENT EXPENSES</v>
          </cell>
        </row>
      </sheetData>
      <sheetData sheetId="2766">
        <row r="214">
          <cell r="A214" t="str">
            <v>ADMINISTRATIVE &amp; MANAGEMENT EXPENSES</v>
          </cell>
        </row>
      </sheetData>
      <sheetData sheetId="2767">
        <row r="214">
          <cell r="A214" t="str">
            <v>ADMINISTRATIVE &amp; MANAGEMENT EXPENSES</v>
          </cell>
        </row>
      </sheetData>
      <sheetData sheetId="2768">
        <row r="214">
          <cell r="A214" t="str">
            <v>ADMINISTRATIVE &amp; MANAGEMENT EXPENSES</v>
          </cell>
        </row>
      </sheetData>
      <sheetData sheetId="2769">
        <row r="214">
          <cell r="A214" t="str">
            <v>ADMINISTRATIVE &amp; MANAGEMENT EXPENSES</v>
          </cell>
        </row>
      </sheetData>
      <sheetData sheetId="2770">
        <row r="214">
          <cell r="A214" t="str">
            <v>ADMINISTRATIVE &amp; MANAGEMENT EXPENSES</v>
          </cell>
        </row>
      </sheetData>
      <sheetData sheetId="2771">
        <row r="214">
          <cell r="A214" t="str">
            <v>ADMINISTRATIVE &amp; MANAGEMENT EXPENSES</v>
          </cell>
        </row>
      </sheetData>
      <sheetData sheetId="2772">
        <row r="214">
          <cell r="A214" t="str">
            <v>ADMINISTRATIVE &amp; MANAGEMENT EXPENSES</v>
          </cell>
        </row>
      </sheetData>
      <sheetData sheetId="2773">
        <row r="214">
          <cell r="A214" t="str">
            <v>ADMINISTRATIVE &amp; MANAGEMENT EXPENSES</v>
          </cell>
        </row>
      </sheetData>
      <sheetData sheetId="2774">
        <row r="214">
          <cell r="A214" t="str">
            <v>ADMINISTRATIVE &amp; MANAGEMENT EXPENSES</v>
          </cell>
        </row>
      </sheetData>
      <sheetData sheetId="2775">
        <row r="214">
          <cell r="A214" t="str">
            <v>ADMINISTRATIVE &amp; MANAGEMENT EXPENSES</v>
          </cell>
        </row>
      </sheetData>
      <sheetData sheetId="2776">
        <row r="214">
          <cell r="A214" t="str">
            <v>ADMINISTRATIVE &amp; MANAGEMENT EXPENSES</v>
          </cell>
        </row>
      </sheetData>
      <sheetData sheetId="2777">
        <row r="214">
          <cell r="A214" t="str">
            <v>ADMINISTRATIVE &amp; MANAGEMENT EXPENSES</v>
          </cell>
        </row>
      </sheetData>
      <sheetData sheetId="2778">
        <row r="214">
          <cell r="A214" t="str">
            <v>ADMINISTRATIVE &amp; MANAGEMENT EXPENSES</v>
          </cell>
        </row>
      </sheetData>
      <sheetData sheetId="2779">
        <row r="214">
          <cell r="A214" t="str">
            <v>ADMINISTRATIVE &amp; MANAGEMENT EXPENSES</v>
          </cell>
        </row>
      </sheetData>
      <sheetData sheetId="2780">
        <row r="214">
          <cell r="A214" t="str">
            <v>ADMINISTRATIVE &amp; MANAGEMENT EXPENSES</v>
          </cell>
        </row>
      </sheetData>
      <sheetData sheetId="2781">
        <row r="214">
          <cell r="A214" t="str">
            <v>ADMINISTRATIVE &amp; MANAGEMENT EXPENSES</v>
          </cell>
        </row>
      </sheetData>
      <sheetData sheetId="2782">
        <row r="214">
          <cell r="A214" t="str">
            <v>ADMINISTRATIVE &amp; MANAGEMENT EXPENSES</v>
          </cell>
        </row>
      </sheetData>
      <sheetData sheetId="2783">
        <row r="214">
          <cell r="A214" t="str">
            <v>ADMINISTRATIVE &amp; MANAGEMENT EXPENSES</v>
          </cell>
        </row>
      </sheetData>
      <sheetData sheetId="2784">
        <row r="214">
          <cell r="A214" t="str">
            <v>ADMINISTRATIVE &amp; MANAGEMENT EXPENSES</v>
          </cell>
        </row>
      </sheetData>
      <sheetData sheetId="2785">
        <row r="214">
          <cell r="A214" t="str">
            <v>ADMINISTRATIVE &amp; MANAGEMENT EXPENSES</v>
          </cell>
        </row>
      </sheetData>
      <sheetData sheetId="2786">
        <row r="214">
          <cell r="A214" t="str">
            <v>ADMINISTRATIVE &amp; MANAGEMENT EXPENSES</v>
          </cell>
        </row>
      </sheetData>
      <sheetData sheetId="2787">
        <row r="214">
          <cell r="A214" t="str">
            <v>ADMINISTRATIVE &amp; MANAGEMENT EXPENSES</v>
          </cell>
        </row>
      </sheetData>
      <sheetData sheetId="2788">
        <row r="214">
          <cell r="A214" t="str">
            <v>ADMINISTRATIVE &amp; MANAGEMENT EXPENSES</v>
          </cell>
        </row>
      </sheetData>
      <sheetData sheetId="2789">
        <row r="214">
          <cell r="A214" t="str">
            <v>ADMINISTRATIVE &amp; MANAGEMENT EXPENSES</v>
          </cell>
        </row>
      </sheetData>
      <sheetData sheetId="2790">
        <row r="214">
          <cell r="A214" t="str">
            <v>ADMINISTRATIVE &amp; MANAGEMENT EXPENSES</v>
          </cell>
        </row>
      </sheetData>
      <sheetData sheetId="2791">
        <row r="214">
          <cell r="A214" t="str">
            <v>ADMINISTRATIVE &amp; MANAGEMENT EXPENSES</v>
          </cell>
        </row>
      </sheetData>
      <sheetData sheetId="2792">
        <row r="214">
          <cell r="A214" t="str">
            <v>ADMINISTRATIVE &amp; MANAGEMENT EXPENSES</v>
          </cell>
        </row>
      </sheetData>
      <sheetData sheetId="2793">
        <row r="214">
          <cell r="A214" t="str">
            <v>ADMINISTRATIVE &amp; MANAGEMENT EXPENSES</v>
          </cell>
        </row>
      </sheetData>
      <sheetData sheetId="2794">
        <row r="214">
          <cell r="A214" t="str">
            <v>ADMINISTRATIVE &amp; MANAGEMENT EXPENSES</v>
          </cell>
        </row>
      </sheetData>
      <sheetData sheetId="2795">
        <row r="214">
          <cell r="A214" t="str">
            <v>ADMINISTRATIVE &amp; MANAGEMENT EXPENSES</v>
          </cell>
        </row>
      </sheetData>
      <sheetData sheetId="2796">
        <row r="214">
          <cell r="A214" t="str">
            <v>ADMINISTRATIVE &amp; MANAGEMENT EXPENSES</v>
          </cell>
        </row>
      </sheetData>
      <sheetData sheetId="2797">
        <row r="214">
          <cell r="A214" t="str">
            <v>ADMINISTRATIVE &amp; MANAGEMENT EXPENSES</v>
          </cell>
        </row>
      </sheetData>
      <sheetData sheetId="2798">
        <row r="214">
          <cell r="A214" t="str">
            <v>ADMINISTRATIVE &amp; MANAGEMENT EXPENSES</v>
          </cell>
        </row>
      </sheetData>
      <sheetData sheetId="2799">
        <row r="214">
          <cell r="A214" t="str">
            <v>ADMINISTRATIVE &amp; MANAGEMENT EXPENSES</v>
          </cell>
        </row>
      </sheetData>
      <sheetData sheetId="2800">
        <row r="214">
          <cell r="A214" t="str">
            <v>ADMINISTRATIVE &amp; MANAGEMENT EXPENSES</v>
          </cell>
        </row>
      </sheetData>
      <sheetData sheetId="2801">
        <row r="214">
          <cell r="A214" t="str">
            <v>ADMINISTRATIVE &amp; MANAGEMENT EXPENSES</v>
          </cell>
        </row>
      </sheetData>
      <sheetData sheetId="2802">
        <row r="214">
          <cell r="A214" t="str">
            <v>ADMINISTRATIVE &amp; MANAGEMENT EXPENSES</v>
          </cell>
        </row>
      </sheetData>
      <sheetData sheetId="2803">
        <row r="214">
          <cell r="A214" t="str">
            <v>ADMINISTRATIVE &amp; MANAGEMENT EXPENSES</v>
          </cell>
        </row>
      </sheetData>
      <sheetData sheetId="2804">
        <row r="214">
          <cell r="A214" t="str">
            <v>ADMINISTRATIVE &amp; MANAGEMENT EXPENSES</v>
          </cell>
        </row>
      </sheetData>
      <sheetData sheetId="2805">
        <row r="214">
          <cell r="A214" t="str">
            <v>ADMINISTRATIVE &amp; MANAGEMENT EXPENSES</v>
          </cell>
        </row>
      </sheetData>
      <sheetData sheetId="2806">
        <row r="214">
          <cell r="A214" t="str">
            <v>ADMINISTRATIVE &amp; MANAGEMENT EXPENSES</v>
          </cell>
        </row>
      </sheetData>
      <sheetData sheetId="2807">
        <row r="214">
          <cell r="A214" t="str">
            <v>ADMINISTRATIVE &amp; MANAGEMENT EXPENSES</v>
          </cell>
        </row>
      </sheetData>
      <sheetData sheetId="2808">
        <row r="214">
          <cell r="A214" t="str">
            <v>ADMINISTRATIVE &amp; MANAGEMENT EXPENSES</v>
          </cell>
        </row>
      </sheetData>
      <sheetData sheetId="2809">
        <row r="214">
          <cell r="A214" t="str">
            <v>ADMINISTRATIVE &amp; MANAGEMENT EXPENSES</v>
          </cell>
        </row>
      </sheetData>
      <sheetData sheetId="2810">
        <row r="214">
          <cell r="A214" t="str">
            <v>ADMINISTRATIVE &amp; MANAGEMENT EXPENSES</v>
          </cell>
        </row>
      </sheetData>
      <sheetData sheetId="2811">
        <row r="214">
          <cell r="A214" t="str">
            <v>ADMINISTRATIVE &amp; MANAGEMENT EXPENSES</v>
          </cell>
        </row>
      </sheetData>
      <sheetData sheetId="2812">
        <row r="214">
          <cell r="A214" t="str">
            <v>ADMINISTRATIVE &amp; MANAGEMENT EXPENSES</v>
          </cell>
        </row>
      </sheetData>
      <sheetData sheetId="2813">
        <row r="214">
          <cell r="A214" t="str">
            <v>ADMINISTRATIVE &amp; MANAGEMENT EXPENSES</v>
          </cell>
        </row>
      </sheetData>
      <sheetData sheetId="2814">
        <row r="214">
          <cell r="A214" t="str">
            <v>ADMINISTRATIVE &amp; MANAGEMENT EXPENSES</v>
          </cell>
        </row>
      </sheetData>
      <sheetData sheetId="2815">
        <row r="214">
          <cell r="A214" t="str">
            <v>ADMINISTRATIVE &amp; MANAGEMENT EXPENSES</v>
          </cell>
        </row>
      </sheetData>
      <sheetData sheetId="2816">
        <row r="214">
          <cell r="A214" t="str">
            <v>ADMINISTRATIVE &amp; MANAGEMENT EXPENSES</v>
          </cell>
        </row>
      </sheetData>
      <sheetData sheetId="2817">
        <row r="214">
          <cell r="A214" t="str">
            <v>ADMINISTRATIVE &amp; MANAGEMENT EXPENSES</v>
          </cell>
        </row>
      </sheetData>
      <sheetData sheetId="2818">
        <row r="214">
          <cell r="A214" t="str">
            <v>ADMINISTRATIVE &amp; MANAGEMENT EXPENSES</v>
          </cell>
        </row>
      </sheetData>
      <sheetData sheetId="2819">
        <row r="214">
          <cell r="A214" t="str">
            <v>ADMINISTRATIVE &amp; MANAGEMENT EXPENSES</v>
          </cell>
        </row>
      </sheetData>
      <sheetData sheetId="2820">
        <row r="214">
          <cell r="A214" t="str">
            <v>ADMINISTRATIVE &amp; MANAGEMENT EXPENSES</v>
          </cell>
        </row>
      </sheetData>
      <sheetData sheetId="2821">
        <row r="214">
          <cell r="A214" t="str">
            <v>ADMINISTRATIVE &amp; MANAGEMENT EXPENSES</v>
          </cell>
        </row>
      </sheetData>
      <sheetData sheetId="2822">
        <row r="214">
          <cell r="A214" t="str">
            <v>ADMINISTRATIVE &amp; MANAGEMENT EXPENSES</v>
          </cell>
        </row>
      </sheetData>
      <sheetData sheetId="2823">
        <row r="214">
          <cell r="A214" t="str">
            <v>ADMINISTRATIVE &amp; MANAGEMENT EXPENSES</v>
          </cell>
        </row>
      </sheetData>
      <sheetData sheetId="2824">
        <row r="214">
          <cell r="A214" t="str">
            <v>ADMINISTRATIVE &amp; MANAGEMENT EXPENSES</v>
          </cell>
        </row>
      </sheetData>
      <sheetData sheetId="2825">
        <row r="214">
          <cell r="A214" t="str">
            <v>ADMINISTRATIVE &amp; MANAGEMENT EXPENSES</v>
          </cell>
        </row>
      </sheetData>
      <sheetData sheetId="2826">
        <row r="214">
          <cell r="A214" t="str">
            <v>ADMINISTRATIVE &amp; MANAGEMENT EXPENSES</v>
          </cell>
        </row>
      </sheetData>
      <sheetData sheetId="2827">
        <row r="214">
          <cell r="A214" t="str">
            <v>ADMINISTRATIVE &amp; MANAGEMENT EXPENSES</v>
          </cell>
        </row>
      </sheetData>
      <sheetData sheetId="2828">
        <row r="214">
          <cell r="A214" t="str">
            <v>ADMINISTRATIVE &amp; MANAGEMENT EXPENSES</v>
          </cell>
        </row>
      </sheetData>
      <sheetData sheetId="2829">
        <row r="214">
          <cell r="A214" t="str">
            <v>ADMINISTRATIVE &amp; MANAGEMENT EXPENSES</v>
          </cell>
        </row>
      </sheetData>
      <sheetData sheetId="2830">
        <row r="214">
          <cell r="A214" t="str">
            <v>ADMINISTRATIVE &amp; MANAGEMENT EXPENSES</v>
          </cell>
        </row>
      </sheetData>
      <sheetData sheetId="2831">
        <row r="214">
          <cell r="A214" t="str">
            <v>ADMINISTRATIVE &amp; MANAGEMENT EXPENSES</v>
          </cell>
        </row>
      </sheetData>
      <sheetData sheetId="2832">
        <row r="214">
          <cell r="A214" t="str">
            <v>ADMINISTRATIVE &amp; MANAGEMENT EXPENSES</v>
          </cell>
        </row>
      </sheetData>
      <sheetData sheetId="2833">
        <row r="214">
          <cell r="A214" t="str">
            <v>ADMINISTRATIVE &amp; MANAGEMENT EXPENSES</v>
          </cell>
        </row>
      </sheetData>
      <sheetData sheetId="2834">
        <row r="214">
          <cell r="A214" t="str">
            <v>ADMINISTRATIVE &amp; MANAGEMENT EXPENSES</v>
          </cell>
        </row>
      </sheetData>
      <sheetData sheetId="2835"/>
      <sheetData sheetId="2836">
        <row r="214">
          <cell r="A214" t="str">
            <v>ADMINISTRATIVE &amp; MANAGEMENT EXPENSES</v>
          </cell>
        </row>
      </sheetData>
      <sheetData sheetId="2837">
        <row r="214">
          <cell r="A214" t="str">
            <v>ADMINISTRATIVE &amp; MANAGEMENT EXPENSES</v>
          </cell>
        </row>
      </sheetData>
      <sheetData sheetId="2838">
        <row r="214">
          <cell r="A214" t="str">
            <v>ADMINISTRATIVE &amp; MANAGEMENT EXPENSES</v>
          </cell>
        </row>
      </sheetData>
      <sheetData sheetId="2839">
        <row r="214">
          <cell r="A214" t="str">
            <v>ADMINISTRATIVE &amp; MANAGEMENT EXPENSES</v>
          </cell>
        </row>
      </sheetData>
      <sheetData sheetId="2840">
        <row r="214">
          <cell r="A214" t="str">
            <v>ADMINISTRATIVE &amp; MANAGEMENT EXPENSES</v>
          </cell>
        </row>
      </sheetData>
      <sheetData sheetId="2841">
        <row r="214">
          <cell r="A214" t="str">
            <v>ADMINISTRATIVE &amp; MANAGEMENT EXPENSES</v>
          </cell>
        </row>
      </sheetData>
      <sheetData sheetId="2842">
        <row r="214">
          <cell r="A214" t="str">
            <v>ADMINISTRATIVE &amp; MANAGEMENT EXPENSES</v>
          </cell>
        </row>
      </sheetData>
      <sheetData sheetId="2843">
        <row r="214">
          <cell r="A214" t="str">
            <v>ADMINISTRATIVE &amp; MANAGEMENT EXPENSES</v>
          </cell>
        </row>
      </sheetData>
      <sheetData sheetId="2844">
        <row r="214">
          <cell r="A214" t="str">
            <v>ADMINISTRATIVE &amp; MANAGEMENT EXPENSES</v>
          </cell>
        </row>
      </sheetData>
      <sheetData sheetId="2845">
        <row r="214">
          <cell r="A214" t="str">
            <v>ADMINISTRATIVE &amp; MANAGEMENT EXPENSES</v>
          </cell>
        </row>
      </sheetData>
      <sheetData sheetId="2846">
        <row r="214">
          <cell r="A214" t="str">
            <v>ADMINISTRATIVE &amp; MANAGEMENT EXPENSES</v>
          </cell>
        </row>
      </sheetData>
      <sheetData sheetId="2847">
        <row r="214">
          <cell r="A214" t="str">
            <v>ADMINISTRATIVE &amp; MANAGEMENT EXPENSES</v>
          </cell>
        </row>
      </sheetData>
      <sheetData sheetId="2848">
        <row r="214">
          <cell r="A214" t="str">
            <v>ADMINISTRATIVE &amp; MANAGEMENT EXPENSES</v>
          </cell>
        </row>
      </sheetData>
      <sheetData sheetId="2849">
        <row r="214">
          <cell r="A214" t="str">
            <v>ADMINISTRATIVE &amp; MANAGEMENT EXPENSES</v>
          </cell>
        </row>
      </sheetData>
      <sheetData sheetId="2850">
        <row r="214">
          <cell r="A214" t="str">
            <v>ADMINISTRATIVE &amp; MANAGEMENT EXPENSES</v>
          </cell>
        </row>
      </sheetData>
      <sheetData sheetId="2851">
        <row r="214">
          <cell r="A214" t="str">
            <v>ADMINISTRATIVE &amp; MANAGEMENT EXPENSES</v>
          </cell>
        </row>
      </sheetData>
      <sheetData sheetId="2852">
        <row r="214">
          <cell r="A214" t="str">
            <v>ADMINISTRATIVE &amp; MANAGEMENT EXPENSES</v>
          </cell>
        </row>
      </sheetData>
      <sheetData sheetId="2853">
        <row r="214">
          <cell r="A214" t="str">
            <v>ADMINISTRATIVE &amp; MANAGEMENT EXPENSES</v>
          </cell>
        </row>
      </sheetData>
      <sheetData sheetId="2854">
        <row r="214">
          <cell r="A214" t="str">
            <v>ADMINISTRATIVE &amp; MANAGEMENT EXPENSES</v>
          </cell>
        </row>
      </sheetData>
      <sheetData sheetId="2855">
        <row r="214">
          <cell r="A214" t="str">
            <v>ADMINISTRATIVE &amp; MANAGEMENT EXPENSES</v>
          </cell>
        </row>
      </sheetData>
      <sheetData sheetId="2856">
        <row r="214">
          <cell r="A214" t="str">
            <v>ADMINISTRATIVE &amp; MANAGEMENT EXPENSES</v>
          </cell>
        </row>
      </sheetData>
      <sheetData sheetId="2857">
        <row r="214">
          <cell r="A214" t="str">
            <v>ADMINISTRATIVE &amp; MANAGEMENT EXPENSES</v>
          </cell>
        </row>
      </sheetData>
      <sheetData sheetId="2858">
        <row r="214">
          <cell r="A214" t="str">
            <v>ADMINISTRATIVE &amp; MANAGEMENT EXPENSES</v>
          </cell>
        </row>
      </sheetData>
      <sheetData sheetId="2859">
        <row r="214">
          <cell r="A214" t="str">
            <v>ADMINISTRATIVE &amp; MANAGEMENT EXPENSES</v>
          </cell>
        </row>
      </sheetData>
      <sheetData sheetId="2860">
        <row r="214">
          <cell r="A214" t="str">
            <v>ADMINISTRATIVE &amp; MANAGEMENT EXPENSES</v>
          </cell>
        </row>
      </sheetData>
      <sheetData sheetId="2861">
        <row r="214">
          <cell r="A214" t="str">
            <v>ADMINISTRATIVE &amp; MANAGEMENT EXPENSES</v>
          </cell>
        </row>
      </sheetData>
      <sheetData sheetId="2862">
        <row r="214">
          <cell r="A214" t="str">
            <v>ADMINISTRATIVE &amp; MANAGEMENT EXPENSES</v>
          </cell>
        </row>
      </sheetData>
      <sheetData sheetId="2863">
        <row r="214">
          <cell r="A214" t="str">
            <v>ADMINISTRATIVE &amp; MANAGEMENT EXPENSES</v>
          </cell>
        </row>
      </sheetData>
      <sheetData sheetId="2864">
        <row r="214">
          <cell r="A214" t="str">
            <v>ADMINISTRATIVE &amp; MANAGEMENT EXPENSES</v>
          </cell>
        </row>
      </sheetData>
      <sheetData sheetId="2865">
        <row r="214">
          <cell r="A214" t="str">
            <v>ADMINISTRATIVE &amp; MANAGEMENT EXPENSES</v>
          </cell>
        </row>
      </sheetData>
      <sheetData sheetId="2866">
        <row r="214">
          <cell r="A214" t="str">
            <v>ADMINISTRATIVE &amp; MANAGEMENT EXPENSES</v>
          </cell>
        </row>
      </sheetData>
      <sheetData sheetId="2867">
        <row r="214">
          <cell r="A214" t="str">
            <v>ADMINISTRATIVE &amp; MANAGEMENT EXPENSES</v>
          </cell>
        </row>
      </sheetData>
      <sheetData sheetId="2868">
        <row r="214">
          <cell r="A214" t="str">
            <v>ADMINISTRATIVE &amp; MANAGEMENT EXPENSES</v>
          </cell>
        </row>
      </sheetData>
      <sheetData sheetId="2869">
        <row r="214">
          <cell r="A214" t="str">
            <v>ADMINISTRATIVE &amp; MANAGEMENT EXPENSES</v>
          </cell>
        </row>
      </sheetData>
      <sheetData sheetId="2870">
        <row r="214">
          <cell r="A214" t="str">
            <v>ADMINISTRATIVE &amp; MANAGEMENT EXPENSES</v>
          </cell>
        </row>
      </sheetData>
      <sheetData sheetId="2871">
        <row r="214">
          <cell r="A214" t="str">
            <v>ADMINISTRATIVE &amp; MANAGEMENT EXPENSES</v>
          </cell>
        </row>
      </sheetData>
      <sheetData sheetId="2872"/>
      <sheetData sheetId="2873">
        <row r="214">
          <cell r="A214" t="str">
            <v>ADMINISTRATIVE &amp; MANAGEMENT EXPENSES</v>
          </cell>
        </row>
      </sheetData>
      <sheetData sheetId="2874">
        <row r="214">
          <cell r="A214" t="str">
            <v>ADMINISTRATIVE &amp; MANAGEMENT EXPENSES</v>
          </cell>
        </row>
      </sheetData>
      <sheetData sheetId="2875">
        <row r="214">
          <cell r="A214" t="str">
            <v>ADMINISTRATIVE &amp; MANAGEMENT EXPENSES</v>
          </cell>
        </row>
      </sheetData>
      <sheetData sheetId="2876">
        <row r="214">
          <cell r="A214" t="str">
            <v>ADMINISTRATIVE &amp; MANAGEMENT EXPENSES</v>
          </cell>
        </row>
      </sheetData>
      <sheetData sheetId="2877">
        <row r="214">
          <cell r="A214" t="str">
            <v>ADMINISTRATIVE &amp; MANAGEMENT EXPENSES</v>
          </cell>
        </row>
      </sheetData>
      <sheetData sheetId="2878">
        <row r="214">
          <cell r="A214" t="str">
            <v>ADMINISTRATIVE &amp; MANAGEMENT EXPENSES</v>
          </cell>
        </row>
      </sheetData>
      <sheetData sheetId="2879">
        <row r="214">
          <cell r="A214" t="str">
            <v>ADMINISTRATIVE &amp; MANAGEMENT EXPENSES</v>
          </cell>
        </row>
      </sheetData>
      <sheetData sheetId="2880">
        <row r="214">
          <cell r="A214" t="str">
            <v>ADMINISTRATIVE &amp; MANAGEMENT EXPENSES</v>
          </cell>
        </row>
      </sheetData>
      <sheetData sheetId="2881">
        <row r="214">
          <cell r="A214" t="str">
            <v>ADMINISTRATIVE &amp; MANAGEMENT EXPENSES</v>
          </cell>
        </row>
      </sheetData>
      <sheetData sheetId="2882">
        <row r="214">
          <cell r="A214" t="str">
            <v>ADMINISTRATIVE &amp; MANAGEMENT EXPENSES</v>
          </cell>
        </row>
      </sheetData>
      <sheetData sheetId="2883">
        <row r="214">
          <cell r="A214" t="str">
            <v>ADMINISTRATIVE &amp; MANAGEMENT EXPENSES</v>
          </cell>
        </row>
      </sheetData>
      <sheetData sheetId="2884">
        <row r="214">
          <cell r="A214" t="str">
            <v>ADMINISTRATIVE &amp; MANAGEMENT EXPENSES</v>
          </cell>
        </row>
      </sheetData>
      <sheetData sheetId="2885">
        <row r="214">
          <cell r="A214" t="str">
            <v>ADMINISTRATIVE &amp; MANAGEMENT EXPENSES</v>
          </cell>
        </row>
      </sheetData>
      <sheetData sheetId="2886">
        <row r="214">
          <cell r="A214" t="str">
            <v>ADMINISTRATIVE &amp; MANAGEMENT EXPENSES</v>
          </cell>
        </row>
      </sheetData>
      <sheetData sheetId="2887">
        <row r="214">
          <cell r="A214" t="str">
            <v>ADMINISTRATIVE &amp; MANAGEMENT EXPENSES</v>
          </cell>
        </row>
      </sheetData>
      <sheetData sheetId="2888">
        <row r="214">
          <cell r="A214" t="str">
            <v>ADMINISTRATIVE &amp; MANAGEMENT EXPENSES</v>
          </cell>
        </row>
      </sheetData>
      <sheetData sheetId="2889">
        <row r="214">
          <cell r="A214" t="str">
            <v>ADMINISTRATIVE &amp; MANAGEMENT EXPENSES</v>
          </cell>
        </row>
      </sheetData>
      <sheetData sheetId="2890">
        <row r="214">
          <cell r="A214" t="str">
            <v>ADMINISTRATIVE &amp; MANAGEMENT EXPENSES</v>
          </cell>
        </row>
      </sheetData>
      <sheetData sheetId="2891">
        <row r="214">
          <cell r="A214" t="str">
            <v>ADMINISTRATIVE &amp; MANAGEMENT EXPENSES</v>
          </cell>
        </row>
      </sheetData>
      <sheetData sheetId="2892">
        <row r="214">
          <cell r="A214" t="str">
            <v>ADMINISTRATIVE &amp; MANAGEMENT EXPENSES</v>
          </cell>
        </row>
      </sheetData>
      <sheetData sheetId="2893">
        <row r="214">
          <cell r="A214" t="str">
            <v>ADMINISTRATIVE &amp; MANAGEMENT EXPENSES</v>
          </cell>
        </row>
      </sheetData>
      <sheetData sheetId="2894">
        <row r="214">
          <cell r="A214" t="str">
            <v>ADMINISTRATIVE &amp; MANAGEMENT EXPENSES</v>
          </cell>
        </row>
      </sheetData>
      <sheetData sheetId="2895">
        <row r="214">
          <cell r="A214" t="str">
            <v>ADMINISTRATIVE &amp; MANAGEMENT EXPENSES</v>
          </cell>
        </row>
      </sheetData>
      <sheetData sheetId="2896">
        <row r="214">
          <cell r="A214" t="str">
            <v>ADMINISTRATIVE &amp; MANAGEMENT EXPENSES</v>
          </cell>
        </row>
      </sheetData>
      <sheetData sheetId="2897">
        <row r="214">
          <cell r="A214" t="str">
            <v>ADMINISTRATIVE &amp; MANAGEMENT EXPENSES</v>
          </cell>
        </row>
      </sheetData>
      <sheetData sheetId="2898">
        <row r="214">
          <cell r="A214" t="str">
            <v>ADMINISTRATIVE &amp; MANAGEMENT EXPENSES</v>
          </cell>
        </row>
      </sheetData>
      <sheetData sheetId="2899">
        <row r="214">
          <cell r="A214" t="str">
            <v>ADMINISTRATIVE &amp; MANAGEMENT EXPENSES</v>
          </cell>
        </row>
      </sheetData>
      <sheetData sheetId="2900">
        <row r="214">
          <cell r="A214" t="str">
            <v>ADMINISTRATIVE &amp; MANAGEMENT EXPENSES</v>
          </cell>
        </row>
      </sheetData>
      <sheetData sheetId="2901">
        <row r="214">
          <cell r="A214" t="str">
            <v>ADMINISTRATIVE &amp; MANAGEMENT EXPENSES</v>
          </cell>
        </row>
      </sheetData>
      <sheetData sheetId="2902">
        <row r="214">
          <cell r="A214" t="str">
            <v>ADMINISTRATIVE &amp; MANAGEMENT EXPENSES</v>
          </cell>
        </row>
      </sheetData>
      <sheetData sheetId="2903">
        <row r="214">
          <cell r="A214" t="str">
            <v>ADMINISTRATIVE &amp; MANAGEMENT EXPENSES</v>
          </cell>
        </row>
      </sheetData>
      <sheetData sheetId="2904">
        <row r="214">
          <cell r="A214" t="str">
            <v>ADMINISTRATIVE &amp; MANAGEMENT EXPENSES</v>
          </cell>
        </row>
      </sheetData>
      <sheetData sheetId="2905">
        <row r="214">
          <cell r="A214" t="str">
            <v>ADMINISTRATIVE &amp; MANAGEMENT EXPENSES</v>
          </cell>
        </row>
      </sheetData>
      <sheetData sheetId="2906">
        <row r="214">
          <cell r="A214" t="str">
            <v>ADMINISTRATIVE &amp; MANAGEMENT EXPENSES</v>
          </cell>
        </row>
      </sheetData>
      <sheetData sheetId="2907">
        <row r="214">
          <cell r="A214" t="str">
            <v>ADMINISTRATIVE &amp; MANAGEMENT EXPENSES</v>
          </cell>
        </row>
      </sheetData>
      <sheetData sheetId="2908">
        <row r="214">
          <cell r="A214" t="str">
            <v>ADMINISTRATIVE &amp; MANAGEMENT EXPENSES</v>
          </cell>
        </row>
      </sheetData>
      <sheetData sheetId="2909">
        <row r="214">
          <cell r="A214" t="str">
            <v>ADMINISTRATIVE &amp; MANAGEMENT EXPENSES</v>
          </cell>
        </row>
      </sheetData>
      <sheetData sheetId="2910">
        <row r="214">
          <cell r="A214" t="str">
            <v>ADMINISTRATIVE &amp; MANAGEMENT EXPENSES</v>
          </cell>
        </row>
      </sheetData>
      <sheetData sheetId="2911">
        <row r="214">
          <cell r="A214" t="str">
            <v>ADMINISTRATIVE &amp; MANAGEMENT EXPENSES</v>
          </cell>
        </row>
      </sheetData>
      <sheetData sheetId="2912">
        <row r="214">
          <cell r="A214" t="str">
            <v>ADMINISTRATIVE &amp; MANAGEMENT EXPENSES</v>
          </cell>
        </row>
      </sheetData>
      <sheetData sheetId="2913">
        <row r="214">
          <cell r="A214" t="str">
            <v>ADMINISTRATIVE &amp; MANAGEMENT EXPENSES</v>
          </cell>
        </row>
      </sheetData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>
        <row r="214">
          <cell r="A214" t="str">
            <v>ADMINISTRATIVE &amp; MANAGEMENT EXPENSES</v>
          </cell>
        </row>
      </sheetData>
      <sheetData sheetId="3034">
        <row r="214">
          <cell r="A214" t="str">
            <v>ADMINISTRATIVE &amp; MANAGEMENT EXPENSES</v>
          </cell>
        </row>
      </sheetData>
      <sheetData sheetId="3035">
        <row r="214">
          <cell r="A214" t="str">
            <v>ADMINISTRATIVE &amp; MANAGEMENT EXPENSES</v>
          </cell>
        </row>
      </sheetData>
      <sheetData sheetId="3036">
        <row r="214">
          <cell r="A214" t="str">
            <v>ADMINISTRATIVE &amp; MANAGEMENT EXPENSES</v>
          </cell>
        </row>
      </sheetData>
      <sheetData sheetId="3037">
        <row r="214">
          <cell r="A214" t="str">
            <v>ADMINISTRATIVE &amp; MANAGEMENT EXPENSES</v>
          </cell>
        </row>
      </sheetData>
      <sheetData sheetId="3038">
        <row r="214">
          <cell r="A214" t="str">
            <v>ADMINISTRATIVE &amp; MANAGEMENT EXPENSES</v>
          </cell>
        </row>
      </sheetData>
      <sheetData sheetId="3039">
        <row r="214">
          <cell r="A214" t="str">
            <v>ADMINISTRATIVE &amp; MANAGEMENT EXPENSES</v>
          </cell>
        </row>
      </sheetData>
      <sheetData sheetId="3040">
        <row r="214">
          <cell r="A214" t="str">
            <v>ADMINISTRATIVE &amp; MANAGEMENT EXPENSES</v>
          </cell>
        </row>
      </sheetData>
      <sheetData sheetId="3041">
        <row r="214">
          <cell r="A214" t="str">
            <v>ADMINISTRATIVE &amp; MANAGEMENT EXPENSES</v>
          </cell>
        </row>
      </sheetData>
      <sheetData sheetId="3042">
        <row r="214">
          <cell r="A214" t="str">
            <v>ADMINISTRATIVE &amp; MANAGEMENT EXPENSES</v>
          </cell>
        </row>
      </sheetData>
      <sheetData sheetId="3043">
        <row r="214">
          <cell r="A214" t="str">
            <v>ADMINISTRATIVE &amp; MANAGEMENT EXPENSES</v>
          </cell>
        </row>
      </sheetData>
      <sheetData sheetId="3044">
        <row r="214">
          <cell r="A214" t="str">
            <v>ADMINISTRATIVE &amp; MANAGEMENT EXPENSES</v>
          </cell>
        </row>
      </sheetData>
      <sheetData sheetId="3045">
        <row r="214">
          <cell r="A214" t="str">
            <v>ADMINISTRATIVE &amp; MANAGEMENT EXPENSES</v>
          </cell>
        </row>
      </sheetData>
      <sheetData sheetId="3046">
        <row r="214">
          <cell r="A214" t="str">
            <v>ADMINISTRATIVE &amp; MANAGEMENT EXPENSES</v>
          </cell>
        </row>
      </sheetData>
      <sheetData sheetId="3047">
        <row r="214">
          <cell r="A214" t="str">
            <v>ADMINISTRATIVE &amp; MANAGEMENT EXPENSES</v>
          </cell>
        </row>
      </sheetData>
      <sheetData sheetId="3048">
        <row r="214">
          <cell r="A214" t="str">
            <v>ADMINISTRATIVE &amp; MANAGEMENT EXPENSES</v>
          </cell>
        </row>
      </sheetData>
      <sheetData sheetId="3049">
        <row r="214">
          <cell r="A214" t="str">
            <v>ADMINISTRATIVE &amp; MANAGEMENT EXPENSES</v>
          </cell>
        </row>
      </sheetData>
      <sheetData sheetId="3050">
        <row r="214">
          <cell r="A214" t="str">
            <v>ADMINISTRATIVE &amp; MANAGEMENT EXPENSES</v>
          </cell>
        </row>
      </sheetData>
      <sheetData sheetId="3051">
        <row r="214">
          <cell r="A214" t="str">
            <v>ADMINISTRATIVE &amp; MANAGEMENT EXPENSES</v>
          </cell>
        </row>
      </sheetData>
      <sheetData sheetId="3052">
        <row r="214">
          <cell r="A214" t="str">
            <v>ADMINISTRATIVE &amp; MANAGEMENT EXPENSES</v>
          </cell>
        </row>
      </sheetData>
      <sheetData sheetId="3053">
        <row r="214">
          <cell r="A214" t="str">
            <v>ADMINISTRATIVE &amp; MANAGEMENT EXPENSES</v>
          </cell>
        </row>
      </sheetData>
      <sheetData sheetId="3054">
        <row r="214">
          <cell r="A214" t="str">
            <v>ADMINISTRATIVE &amp; MANAGEMENT EXPENSES</v>
          </cell>
        </row>
      </sheetData>
      <sheetData sheetId="3055">
        <row r="214">
          <cell r="A214" t="str">
            <v>ADMINISTRATIVE &amp; MANAGEMENT EXPENSES</v>
          </cell>
        </row>
      </sheetData>
      <sheetData sheetId="3056">
        <row r="214">
          <cell r="A214" t="str">
            <v>ADMINISTRATIVE &amp; MANAGEMENT EXPENSES</v>
          </cell>
        </row>
      </sheetData>
      <sheetData sheetId="3057">
        <row r="214">
          <cell r="A214" t="str">
            <v>ADMINISTRATIVE &amp; MANAGEMENT EXPENSES</v>
          </cell>
        </row>
      </sheetData>
      <sheetData sheetId="3058">
        <row r="214">
          <cell r="A214" t="str">
            <v>ADMINISTRATIVE &amp; MANAGEMENT EXPENSES</v>
          </cell>
        </row>
      </sheetData>
      <sheetData sheetId="3059">
        <row r="214">
          <cell r="A214" t="str">
            <v>ADMINISTRATIVE &amp; MANAGEMENT EXPENSES</v>
          </cell>
        </row>
      </sheetData>
      <sheetData sheetId="3060">
        <row r="214">
          <cell r="A214" t="str">
            <v>ADMINISTRATIVE &amp; MANAGEMENT EXPENSES</v>
          </cell>
        </row>
      </sheetData>
      <sheetData sheetId="3061">
        <row r="214">
          <cell r="A214" t="str">
            <v>ADMINISTRATIVE &amp; MANAGEMENT EXPENSES</v>
          </cell>
        </row>
      </sheetData>
      <sheetData sheetId="3062">
        <row r="214">
          <cell r="A214" t="str">
            <v>ADMINISTRATIVE &amp; MANAGEMENT EXPENSES</v>
          </cell>
        </row>
      </sheetData>
      <sheetData sheetId="3063">
        <row r="214">
          <cell r="A214" t="str">
            <v>ADMINISTRATIVE &amp; MANAGEMENT EXPENSES</v>
          </cell>
        </row>
      </sheetData>
      <sheetData sheetId="3064">
        <row r="214">
          <cell r="A214" t="str">
            <v>ADMINISTRATIVE &amp; MANAGEMENT EXPENSES</v>
          </cell>
        </row>
      </sheetData>
      <sheetData sheetId="3065">
        <row r="214">
          <cell r="A214" t="str">
            <v>ADMINISTRATIVE &amp; MANAGEMENT EXPENSES</v>
          </cell>
        </row>
      </sheetData>
      <sheetData sheetId="3066">
        <row r="214">
          <cell r="A214" t="str">
            <v>ADMINISTRATIVE &amp; MANAGEMENT EXPENSES</v>
          </cell>
        </row>
      </sheetData>
      <sheetData sheetId="3067">
        <row r="214">
          <cell r="A214" t="str">
            <v>ADMINISTRATIVE &amp; MANAGEMENT EXPENSES</v>
          </cell>
        </row>
      </sheetData>
      <sheetData sheetId="3068">
        <row r="214">
          <cell r="A214" t="str">
            <v>ADMINISTRATIVE &amp; MANAGEMENT EXPENSES</v>
          </cell>
        </row>
      </sheetData>
      <sheetData sheetId="3069">
        <row r="214">
          <cell r="A214" t="str">
            <v>ADMINISTRATIVE &amp; MANAGEMENT EXPENSES</v>
          </cell>
        </row>
      </sheetData>
      <sheetData sheetId="3070">
        <row r="214">
          <cell r="A214" t="str">
            <v>ADMINISTRATIVE &amp; MANAGEMENT EXPENSES</v>
          </cell>
        </row>
      </sheetData>
      <sheetData sheetId="3071">
        <row r="214">
          <cell r="A214" t="str">
            <v>ADMINISTRATIVE &amp; MANAGEMENT EXPENSES</v>
          </cell>
        </row>
      </sheetData>
      <sheetData sheetId="3072">
        <row r="214">
          <cell r="A214" t="str">
            <v>ADMINISTRATIVE &amp; MANAGEMENT EXPENSES</v>
          </cell>
        </row>
      </sheetData>
      <sheetData sheetId="3073">
        <row r="214">
          <cell r="A214" t="str">
            <v>ADMINISTRATIVE &amp; MANAGEMENT EXPENSES</v>
          </cell>
        </row>
      </sheetData>
      <sheetData sheetId="3074">
        <row r="214">
          <cell r="A214" t="str">
            <v>ADMINISTRATIVE &amp; MANAGEMENT EXPENSES</v>
          </cell>
        </row>
      </sheetData>
      <sheetData sheetId="3075">
        <row r="214">
          <cell r="A214" t="str">
            <v>ADMINISTRATIVE &amp; MANAGEMENT EXPENSES</v>
          </cell>
        </row>
      </sheetData>
      <sheetData sheetId="3076">
        <row r="214">
          <cell r="A214" t="str">
            <v>ADMINISTRATIVE &amp; MANAGEMENT EXPENSES</v>
          </cell>
        </row>
      </sheetData>
      <sheetData sheetId="3077">
        <row r="214">
          <cell r="A214" t="str">
            <v>ADMINISTRATIVE &amp; MANAGEMENT EXPENSES</v>
          </cell>
        </row>
      </sheetData>
      <sheetData sheetId="3078">
        <row r="214">
          <cell r="A214" t="str">
            <v>ADMINISTRATIVE &amp; MANAGEMENT EXPENSES</v>
          </cell>
        </row>
      </sheetData>
      <sheetData sheetId="3079">
        <row r="214">
          <cell r="A214" t="str">
            <v>ADMINISTRATIVE &amp; MANAGEMENT EXPENSES</v>
          </cell>
        </row>
      </sheetData>
      <sheetData sheetId="3080">
        <row r="214">
          <cell r="A214" t="str">
            <v>ADMINISTRATIVE &amp; MANAGEMENT EXPENSES</v>
          </cell>
        </row>
      </sheetData>
      <sheetData sheetId="3081">
        <row r="214">
          <cell r="A214" t="str">
            <v>ADMINISTRATIVE &amp; MANAGEMENT EXPENSES</v>
          </cell>
        </row>
      </sheetData>
      <sheetData sheetId="3082">
        <row r="214">
          <cell r="A214" t="str">
            <v>ADMINISTRATIVE &amp; MANAGEMENT EXPENSES</v>
          </cell>
        </row>
      </sheetData>
      <sheetData sheetId="3083">
        <row r="214">
          <cell r="A214" t="str">
            <v>ADMINISTRATIVE &amp; MANAGEMENT EXPENSES</v>
          </cell>
        </row>
      </sheetData>
      <sheetData sheetId="3084">
        <row r="214">
          <cell r="A214" t="str">
            <v>ADMINISTRATIVE &amp; MANAGEMENT EXPENSES</v>
          </cell>
        </row>
      </sheetData>
      <sheetData sheetId="3085">
        <row r="214">
          <cell r="A214" t="str">
            <v>ADMINISTRATIVE &amp; MANAGEMENT EXPENSES</v>
          </cell>
        </row>
      </sheetData>
      <sheetData sheetId="3086">
        <row r="214">
          <cell r="A214" t="str">
            <v>ADMINISTRATIVE &amp; MANAGEMENT EXPENSES</v>
          </cell>
        </row>
      </sheetData>
      <sheetData sheetId="3087">
        <row r="214">
          <cell r="A214" t="str">
            <v>ADMINISTRATIVE &amp; MANAGEMENT EXPENSES</v>
          </cell>
        </row>
      </sheetData>
      <sheetData sheetId="3088">
        <row r="214">
          <cell r="A214" t="str">
            <v>ADMINISTRATIVE &amp; MANAGEMENT EXPENSES</v>
          </cell>
        </row>
      </sheetData>
      <sheetData sheetId="3089">
        <row r="214">
          <cell r="A214" t="str">
            <v>ADMINISTRATIVE &amp; MANAGEMENT EXPENSES</v>
          </cell>
        </row>
      </sheetData>
      <sheetData sheetId="3090">
        <row r="214">
          <cell r="A214" t="str">
            <v>ADMINISTRATIVE &amp; MANAGEMENT EXPENSES</v>
          </cell>
        </row>
      </sheetData>
      <sheetData sheetId="3091">
        <row r="214">
          <cell r="A214" t="str">
            <v>ADMINISTRATIVE &amp; MANAGEMENT EXPENSES</v>
          </cell>
        </row>
      </sheetData>
      <sheetData sheetId="3092">
        <row r="214">
          <cell r="A214" t="str">
            <v>ADMINISTRATIVE &amp; MANAGEMENT EXPENSES</v>
          </cell>
        </row>
      </sheetData>
      <sheetData sheetId="3093">
        <row r="214">
          <cell r="A214" t="str">
            <v>ADMINISTRATIVE &amp; MANAGEMENT EXPENSES</v>
          </cell>
        </row>
      </sheetData>
      <sheetData sheetId="3094">
        <row r="214">
          <cell r="A214" t="str">
            <v>ADMINISTRATIVE &amp; MANAGEMENT EXPENSES</v>
          </cell>
        </row>
      </sheetData>
      <sheetData sheetId="3095">
        <row r="214">
          <cell r="A214" t="str">
            <v>ADMINISTRATIVE &amp; MANAGEMENT EXPENSES</v>
          </cell>
        </row>
      </sheetData>
      <sheetData sheetId="3096">
        <row r="214">
          <cell r="A214" t="str">
            <v>ADMINISTRATIVE &amp; MANAGEMENT EXPENSES</v>
          </cell>
        </row>
      </sheetData>
      <sheetData sheetId="3097">
        <row r="214">
          <cell r="A214" t="str">
            <v>ADMINISTRATIVE &amp; MANAGEMENT EXPENSES</v>
          </cell>
        </row>
      </sheetData>
      <sheetData sheetId="3098">
        <row r="214">
          <cell r="A214" t="str">
            <v>ADMINISTRATIVE &amp; MANAGEMENT EXPENSES</v>
          </cell>
        </row>
      </sheetData>
      <sheetData sheetId="3099">
        <row r="214">
          <cell r="A214" t="str">
            <v>ADMINISTRATIVE &amp; MANAGEMENT EXPENSES</v>
          </cell>
        </row>
      </sheetData>
      <sheetData sheetId="3100">
        <row r="214">
          <cell r="A214" t="str">
            <v>ADMINISTRATIVE &amp; MANAGEMENT EXPENSES</v>
          </cell>
        </row>
      </sheetData>
      <sheetData sheetId="3101">
        <row r="214">
          <cell r="A214" t="str">
            <v>ADMINISTRATIVE &amp; MANAGEMENT EXPENSES</v>
          </cell>
        </row>
      </sheetData>
      <sheetData sheetId="3102">
        <row r="214">
          <cell r="A214" t="str">
            <v>ADMINISTRATIVE &amp; MANAGEMENT EXPENSES</v>
          </cell>
        </row>
      </sheetData>
      <sheetData sheetId="3103">
        <row r="214">
          <cell r="A214" t="str">
            <v>ADMINISTRATIVE &amp; MANAGEMENT EXPENSES</v>
          </cell>
        </row>
      </sheetData>
      <sheetData sheetId="3104">
        <row r="214">
          <cell r="A214" t="str">
            <v>ADMINISTRATIVE &amp; MANAGEMENT EXPENSES</v>
          </cell>
        </row>
      </sheetData>
      <sheetData sheetId="3105">
        <row r="214">
          <cell r="A214" t="str">
            <v>ADMINISTRATIVE &amp; MANAGEMENT EXPENSES</v>
          </cell>
        </row>
      </sheetData>
      <sheetData sheetId="3106">
        <row r="214">
          <cell r="A214" t="str">
            <v>ADMINISTRATIVE &amp; MANAGEMENT EXPENSES</v>
          </cell>
        </row>
      </sheetData>
      <sheetData sheetId="3107">
        <row r="214">
          <cell r="A214" t="str">
            <v>ADMINISTRATIVE &amp; MANAGEMENT EXPENSES</v>
          </cell>
        </row>
      </sheetData>
      <sheetData sheetId="3108">
        <row r="214">
          <cell r="A214" t="str">
            <v>ADMINISTRATIVE &amp; MANAGEMENT EXPENSES</v>
          </cell>
        </row>
      </sheetData>
      <sheetData sheetId="3109">
        <row r="214">
          <cell r="A214" t="str">
            <v>ADMINISTRATIVE &amp; MANAGEMENT EXPENSES</v>
          </cell>
        </row>
      </sheetData>
      <sheetData sheetId="3110">
        <row r="214">
          <cell r="A214" t="str">
            <v>ADMINISTRATIVE &amp; MANAGEMENT EXPENSES</v>
          </cell>
        </row>
      </sheetData>
      <sheetData sheetId="3111">
        <row r="214">
          <cell r="A214" t="str">
            <v>ADMINISTRATIVE &amp; MANAGEMENT EXPENSES</v>
          </cell>
        </row>
      </sheetData>
      <sheetData sheetId="3112">
        <row r="214">
          <cell r="A214" t="str">
            <v>ADMINISTRATIVE &amp; MANAGEMENT EXPENSES</v>
          </cell>
        </row>
      </sheetData>
      <sheetData sheetId="3113">
        <row r="214">
          <cell r="A214" t="str">
            <v>ADMINISTRATIVE &amp; MANAGEMENT EXPENSES</v>
          </cell>
        </row>
      </sheetData>
      <sheetData sheetId="3114">
        <row r="214">
          <cell r="A214" t="str">
            <v>ADMINISTRATIVE &amp; MANAGEMENT EXPENSES</v>
          </cell>
        </row>
      </sheetData>
      <sheetData sheetId="3115">
        <row r="214">
          <cell r="A214" t="str">
            <v>ADMINISTRATIVE &amp; MANAGEMENT EXPENSES</v>
          </cell>
        </row>
      </sheetData>
      <sheetData sheetId="3116">
        <row r="214">
          <cell r="A214" t="str">
            <v>ADMINISTRATIVE &amp; MANAGEMENT EXPENSES</v>
          </cell>
        </row>
      </sheetData>
      <sheetData sheetId="3117">
        <row r="214">
          <cell r="A214" t="str">
            <v>ADMINISTRATIVE &amp; MANAGEMENT EXPENSES</v>
          </cell>
        </row>
      </sheetData>
      <sheetData sheetId="3118">
        <row r="214">
          <cell r="A214" t="str">
            <v>ADMINISTRATIVE &amp; MANAGEMENT EXPENSES</v>
          </cell>
        </row>
      </sheetData>
      <sheetData sheetId="3119">
        <row r="214">
          <cell r="A214" t="str">
            <v>ADMINISTRATIVE &amp; MANAGEMENT EXPENSES</v>
          </cell>
        </row>
      </sheetData>
      <sheetData sheetId="3120">
        <row r="214">
          <cell r="A214" t="str">
            <v>ADMINISTRATIVE &amp; MANAGEMENT EXPENSES</v>
          </cell>
        </row>
      </sheetData>
      <sheetData sheetId="3121">
        <row r="214">
          <cell r="A214" t="str">
            <v>ADMINISTRATIVE &amp; MANAGEMENT EXPENSES</v>
          </cell>
        </row>
      </sheetData>
      <sheetData sheetId="3122">
        <row r="214">
          <cell r="A214" t="str">
            <v>ADMINISTRATIVE &amp; MANAGEMENT EXPENSES</v>
          </cell>
        </row>
      </sheetData>
      <sheetData sheetId="3123">
        <row r="214">
          <cell r="A214" t="str">
            <v>ADMINISTRATIVE &amp; MANAGEMENT EXPENSES</v>
          </cell>
        </row>
      </sheetData>
      <sheetData sheetId="3124">
        <row r="214">
          <cell r="A214" t="str">
            <v>ADMINISTRATIVE &amp; MANAGEMENT EXPENSES</v>
          </cell>
        </row>
      </sheetData>
      <sheetData sheetId="3125">
        <row r="214">
          <cell r="A214" t="str">
            <v>ADMINISTRATIVE &amp; MANAGEMENT EXPENSES</v>
          </cell>
        </row>
      </sheetData>
      <sheetData sheetId="3126">
        <row r="214">
          <cell r="A214" t="str">
            <v>ADMINISTRATIVE &amp; MANAGEMENT EXPENSES</v>
          </cell>
        </row>
      </sheetData>
      <sheetData sheetId="3127">
        <row r="214">
          <cell r="A214" t="str">
            <v>ADMINISTRATIVE &amp; MANAGEMENT EXPENSES</v>
          </cell>
        </row>
      </sheetData>
      <sheetData sheetId="3128">
        <row r="214">
          <cell r="A214" t="str">
            <v>ADMINISTRATIVE &amp; MANAGEMENT EXPENSES</v>
          </cell>
        </row>
      </sheetData>
      <sheetData sheetId="3129">
        <row r="214">
          <cell r="A214" t="str">
            <v>ADMINISTRATIVE &amp; MANAGEMENT EXPENSES</v>
          </cell>
        </row>
      </sheetData>
      <sheetData sheetId="3130">
        <row r="214">
          <cell r="A214" t="str">
            <v>ADMINISTRATIVE &amp; MANAGEMENT EXPENSES</v>
          </cell>
        </row>
      </sheetData>
      <sheetData sheetId="3131">
        <row r="214">
          <cell r="A214" t="str">
            <v>ADMINISTRATIVE &amp; MANAGEMENT EXPENSES</v>
          </cell>
        </row>
      </sheetData>
      <sheetData sheetId="3132">
        <row r="214">
          <cell r="A214" t="str">
            <v>ADMINISTRATIVE &amp; MANAGEMENT EXPENSES</v>
          </cell>
        </row>
      </sheetData>
      <sheetData sheetId="3133">
        <row r="214">
          <cell r="A214" t="str">
            <v>ADMINISTRATIVE &amp; MANAGEMENT EXPENSES</v>
          </cell>
        </row>
      </sheetData>
      <sheetData sheetId="3134">
        <row r="214">
          <cell r="A214" t="str">
            <v>ADMINISTRATIVE &amp; MANAGEMENT EXPENSES</v>
          </cell>
        </row>
      </sheetData>
      <sheetData sheetId="3135">
        <row r="214">
          <cell r="A214" t="str">
            <v>ADMINISTRATIVE &amp; MANAGEMENT EXPENSES</v>
          </cell>
        </row>
      </sheetData>
      <sheetData sheetId="3136">
        <row r="214">
          <cell r="A214" t="str">
            <v>ADMINISTRATIVE &amp; MANAGEMENT EXPENSES</v>
          </cell>
        </row>
      </sheetData>
      <sheetData sheetId="3137">
        <row r="214">
          <cell r="A214" t="str">
            <v>ADMINISTRATIVE &amp; MANAGEMENT EXPENSES</v>
          </cell>
        </row>
      </sheetData>
      <sheetData sheetId="3138">
        <row r="214">
          <cell r="A214" t="str">
            <v>ADMINISTRATIVE &amp; MANAGEMENT EXPENSES</v>
          </cell>
        </row>
      </sheetData>
      <sheetData sheetId="3139">
        <row r="214">
          <cell r="A214" t="str">
            <v>ADMINISTRATIVE &amp; MANAGEMENT EXPENSES</v>
          </cell>
        </row>
      </sheetData>
      <sheetData sheetId="3140">
        <row r="214">
          <cell r="A214" t="str">
            <v>ADMINISTRATIVE &amp; MANAGEMENT EXPENSES</v>
          </cell>
        </row>
      </sheetData>
      <sheetData sheetId="3141">
        <row r="214">
          <cell r="A214" t="str">
            <v>ADMINISTRATIVE &amp; MANAGEMENT EXPENSES</v>
          </cell>
        </row>
      </sheetData>
      <sheetData sheetId="3142">
        <row r="214">
          <cell r="A214" t="str">
            <v>ADMINISTRATIVE &amp; MANAGEMENT EXPENSES</v>
          </cell>
        </row>
      </sheetData>
      <sheetData sheetId="3143">
        <row r="214">
          <cell r="A214" t="str">
            <v>ADMINISTRATIVE &amp; MANAGEMENT EXPENSES</v>
          </cell>
        </row>
      </sheetData>
      <sheetData sheetId="3144">
        <row r="214">
          <cell r="A214" t="str">
            <v>ADMINISTRATIVE &amp; MANAGEMENT EXPENSES</v>
          </cell>
        </row>
      </sheetData>
      <sheetData sheetId="3145">
        <row r="214">
          <cell r="A214" t="str">
            <v>ADMINISTRATIVE &amp; MANAGEMENT EXPENSES</v>
          </cell>
        </row>
      </sheetData>
      <sheetData sheetId="3146">
        <row r="214">
          <cell r="A214" t="str">
            <v>ADMINISTRATIVE &amp; MANAGEMENT EXPENSES</v>
          </cell>
        </row>
      </sheetData>
      <sheetData sheetId="3147">
        <row r="214">
          <cell r="A214" t="str">
            <v>ADMINISTRATIVE &amp; MANAGEMENT EXPENSES</v>
          </cell>
        </row>
      </sheetData>
      <sheetData sheetId="3148">
        <row r="214">
          <cell r="A214" t="str">
            <v>ADMINISTRATIVE &amp; MANAGEMENT EXPENSES</v>
          </cell>
        </row>
      </sheetData>
      <sheetData sheetId="3149">
        <row r="214">
          <cell r="A214" t="str">
            <v>ADMINISTRATIVE &amp; MANAGEMENT EXPENSES</v>
          </cell>
        </row>
      </sheetData>
      <sheetData sheetId="3150">
        <row r="214">
          <cell r="A214" t="str">
            <v>ADMINISTRATIVE &amp; MANAGEMENT EXPENSES</v>
          </cell>
        </row>
      </sheetData>
      <sheetData sheetId="3151">
        <row r="214">
          <cell r="A214" t="str">
            <v>ADMINISTRATIVE &amp; MANAGEMENT EXPENSES</v>
          </cell>
        </row>
      </sheetData>
      <sheetData sheetId="3152">
        <row r="214">
          <cell r="A214" t="str">
            <v>ADMINISTRATIVE &amp; MANAGEMENT EXPENSES</v>
          </cell>
        </row>
      </sheetData>
      <sheetData sheetId="3153">
        <row r="214">
          <cell r="A214" t="str">
            <v>ADMINISTRATIVE &amp; MANAGEMENT EXPENSES</v>
          </cell>
        </row>
      </sheetData>
      <sheetData sheetId="3154">
        <row r="214">
          <cell r="A214" t="str">
            <v>ADMINISTRATIVE &amp; MANAGEMENT EXPENSES</v>
          </cell>
        </row>
      </sheetData>
      <sheetData sheetId="3155">
        <row r="214">
          <cell r="A214" t="str">
            <v>ADMINISTRATIVE &amp; MANAGEMENT EXPENSES</v>
          </cell>
        </row>
      </sheetData>
      <sheetData sheetId="3156">
        <row r="214">
          <cell r="A214" t="str">
            <v>ADMINISTRATIVE &amp; MANAGEMENT EXPENSES</v>
          </cell>
        </row>
      </sheetData>
      <sheetData sheetId="3157">
        <row r="214">
          <cell r="A214" t="str">
            <v>ADMINISTRATIVE &amp; MANAGEMENT EXPENSES</v>
          </cell>
        </row>
      </sheetData>
      <sheetData sheetId="3158">
        <row r="214">
          <cell r="A214" t="str">
            <v>ADMINISTRATIVE &amp; MANAGEMENT EXPENSES</v>
          </cell>
        </row>
      </sheetData>
      <sheetData sheetId="3159">
        <row r="214">
          <cell r="A214" t="str">
            <v>ADMINISTRATIVE &amp; MANAGEMENT EXPENSES</v>
          </cell>
        </row>
      </sheetData>
      <sheetData sheetId="3160">
        <row r="214">
          <cell r="A214" t="str">
            <v>ADMINISTRATIVE &amp; MANAGEMENT EXPENSES</v>
          </cell>
        </row>
      </sheetData>
      <sheetData sheetId="3161">
        <row r="214">
          <cell r="A214" t="str">
            <v>ADMINISTRATIVE &amp; MANAGEMENT EXPENSES</v>
          </cell>
        </row>
      </sheetData>
      <sheetData sheetId="3162">
        <row r="214">
          <cell r="A214" t="str">
            <v>ADMINISTRATIVE &amp; MANAGEMENT EXPENSES</v>
          </cell>
        </row>
      </sheetData>
      <sheetData sheetId="3163">
        <row r="214">
          <cell r="A214" t="str">
            <v>ADMINISTRATIVE &amp; MANAGEMENT EXPENSES</v>
          </cell>
        </row>
      </sheetData>
      <sheetData sheetId="3164">
        <row r="214">
          <cell r="A214" t="str">
            <v>ADMINISTRATIVE &amp; MANAGEMENT EXPENSES</v>
          </cell>
        </row>
      </sheetData>
      <sheetData sheetId="3165">
        <row r="214">
          <cell r="A214" t="str">
            <v>ADMINISTRATIVE &amp; MANAGEMENT EXPENSES</v>
          </cell>
        </row>
      </sheetData>
      <sheetData sheetId="3166">
        <row r="214">
          <cell r="A214" t="str">
            <v>ADMINISTRATIVE &amp; MANAGEMENT EXPENSES</v>
          </cell>
        </row>
      </sheetData>
      <sheetData sheetId="3167">
        <row r="214">
          <cell r="A214" t="str">
            <v>ADMINISTRATIVE &amp; MANAGEMENT EXPENSES</v>
          </cell>
        </row>
      </sheetData>
      <sheetData sheetId="3168">
        <row r="214">
          <cell r="A214" t="str">
            <v>ADMINISTRATIVE &amp; MANAGEMENT EXPENSES</v>
          </cell>
        </row>
      </sheetData>
      <sheetData sheetId="3169">
        <row r="214">
          <cell r="A214" t="str">
            <v>ADMINISTRATIVE &amp; MANAGEMENT EXPENSES</v>
          </cell>
        </row>
      </sheetData>
      <sheetData sheetId="3170">
        <row r="214">
          <cell r="A214" t="str">
            <v>ADMINISTRATIVE &amp; MANAGEMENT EXPENSES</v>
          </cell>
        </row>
      </sheetData>
      <sheetData sheetId="3171">
        <row r="214">
          <cell r="A214" t="str">
            <v>ADMINISTRATIVE &amp; MANAGEMENT EXPENSES</v>
          </cell>
        </row>
      </sheetData>
      <sheetData sheetId="3172">
        <row r="214">
          <cell r="A214" t="str">
            <v>ADMINISTRATIVE &amp; MANAGEMENT EXPENSES</v>
          </cell>
        </row>
      </sheetData>
      <sheetData sheetId="3173">
        <row r="214">
          <cell r="A214" t="str">
            <v>ADMINISTRATIVE &amp; MANAGEMENT EXPENSES</v>
          </cell>
        </row>
      </sheetData>
      <sheetData sheetId="3174">
        <row r="214">
          <cell r="A214" t="str">
            <v>ADMINISTRATIVE &amp; MANAGEMENT EXPENSES</v>
          </cell>
        </row>
      </sheetData>
      <sheetData sheetId="3175">
        <row r="214">
          <cell r="A214" t="str">
            <v>ADMINISTRATIVE &amp; MANAGEMENT EXPENSES</v>
          </cell>
        </row>
      </sheetData>
      <sheetData sheetId="3176">
        <row r="214">
          <cell r="A214" t="str">
            <v>ADMINISTRATIVE &amp; MANAGEMENT EXPENSES</v>
          </cell>
        </row>
      </sheetData>
      <sheetData sheetId="3177">
        <row r="214">
          <cell r="A214" t="str">
            <v>ADMINISTRATIVE &amp; MANAGEMENT EXPENSES</v>
          </cell>
        </row>
      </sheetData>
      <sheetData sheetId="3178">
        <row r="214">
          <cell r="A214" t="str">
            <v>ADMINISTRATIVE &amp; MANAGEMENT EXPENSES</v>
          </cell>
        </row>
      </sheetData>
      <sheetData sheetId="3179">
        <row r="214">
          <cell r="A214" t="str">
            <v>ADMINISTRATIVE &amp; MANAGEMENT EXPENSES</v>
          </cell>
        </row>
      </sheetData>
      <sheetData sheetId="3180">
        <row r="214">
          <cell r="A214" t="str">
            <v>ADMINISTRATIVE &amp; MANAGEMENT EXPENSES</v>
          </cell>
        </row>
      </sheetData>
      <sheetData sheetId="3181">
        <row r="214">
          <cell r="A214" t="str">
            <v>ADMINISTRATIVE &amp; MANAGEMENT EXPENSES</v>
          </cell>
        </row>
      </sheetData>
      <sheetData sheetId="3182">
        <row r="214">
          <cell r="A214" t="str">
            <v>ADMINISTRATIVE &amp; MANAGEMENT EXPENSES</v>
          </cell>
        </row>
      </sheetData>
      <sheetData sheetId="3183">
        <row r="214">
          <cell r="A214" t="str">
            <v>ADMINISTRATIVE &amp; MANAGEMENT EXPENSES</v>
          </cell>
        </row>
      </sheetData>
      <sheetData sheetId="3184">
        <row r="214">
          <cell r="A214" t="str">
            <v>ADMINISTRATIVE &amp; MANAGEMENT EXPENSES</v>
          </cell>
        </row>
      </sheetData>
      <sheetData sheetId="3185">
        <row r="214">
          <cell r="A214" t="str">
            <v>ADMINISTRATIVE &amp; MANAGEMENT EXPENSES</v>
          </cell>
        </row>
      </sheetData>
      <sheetData sheetId="3186">
        <row r="214">
          <cell r="A214" t="str">
            <v>ADMINISTRATIVE &amp; MANAGEMENT EXPENSES</v>
          </cell>
        </row>
      </sheetData>
      <sheetData sheetId="3187">
        <row r="214">
          <cell r="A214" t="str">
            <v>ADMINISTRATIVE &amp; MANAGEMENT EXPENSES</v>
          </cell>
        </row>
      </sheetData>
      <sheetData sheetId="3188">
        <row r="214">
          <cell r="A214" t="str">
            <v>ADMINISTRATIVE &amp; MANAGEMENT EXPENSES</v>
          </cell>
        </row>
      </sheetData>
      <sheetData sheetId="3189">
        <row r="214">
          <cell r="A214" t="str">
            <v>ADMINISTRATIVE &amp; MANAGEMENT EXPENSES</v>
          </cell>
        </row>
      </sheetData>
      <sheetData sheetId="3190">
        <row r="214">
          <cell r="A214" t="str">
            <v>ADMINISTRATIVE &amp; MANAGEMENT EXPENSES</v>
          </cell>
        </row>
      </sheetData>
      <sheetData sheetId="3191">
        <row r="214">
          <cell r="A214" t="str">
            <v>ADMINISTRATIVE &amp; MANAGEMENT EXPENSES</v>
          </cell>
        </row>
      </sheetData>
      <sheetData sheetId="3192">
        <row r="214">
          <cell r="A214" t="str">
            <v>ADMINISTRATIVE &amp; MANAGEMENT EXPENSES</v>
          </cell>
        </row>
      </sheetData>
      <sheetData sheetId="3193">
        <row r="214">
          <cell r="A214" t="str">
            <v>ADMINISTRATIVE &amp; MANAGEMENT EXPENSES</v>
          </cell>
        </row>
      </sheetData>
      <sheetData sheetId="3194">
        <row r="214">
          <cell r="A214" t="str">
            <v>ADMINISTRATIVE &amp; MANAGEMENT EXPENSES</v>
          </cell>
        </row>
      </sheetData>
      <sheetData sheetId="3195">
        <row r="214">
          <cell r="A214" t="str">
            <v>ADMINISTRATIVE &amp; MANAGEMENT EXPENSES</v>
          </cell>
        </row>
      </sheetData>
      <sheetData sheetId="3196">
        <row r="214">
          <cell r="A214" t="str">
            <v>ADMINISTRATIVE &amp; MANAGEMENT EXPENSES</v>
          </cell>
        </row>
      </sheetData>
      <sheetData sheetId="3197"/>
      <sheetData sheetId="3198"/>
      <sheetData sheetId="3199"/>
      <sheetData sheetId="3200"/>
      <sheetData sheetId="3201">
        <row r="214">
          <cell r="A214" t="str">
            <v>ADMINISTRATIVE &amp; MANAGEMENT EXPENSES</v>
          </cell>
        </row>
      </sheetData>
      <sheetData sheetId="3202"/>
      <sheetData sheetId="3203"/>
      <sheetData sheetId="3204"/>
      <sheetData sheetId="3205">
        <row r="214">
          <cell r="A214" t="str">
            <v>ADMINISTRATIVE &amp; MANAGEMENT EXPENSES</v>
          </cell>
        </row>
      </sheetData>
      <sheetData sheetId="3206"/>
      <sheetData sheetId="3207">
        <row r="214">
          <cell r="A214" t="str">
            <v>ADMINISTRATIVE &amp; MANAGEMENT EXPENSES</v>
          </cell>
        </row>
      </sheetData>
      <sheetData sheetId="3208">
        <row r="214">
          <cell r="A214" t="str">
            <v>ADMINISTRATIVE &amp; MANAGEMENT EXPENSES</v>
          </cell>
        </row>
      </sheetData>
      <sheetData sheetId="3209">
        <row r="214">
          <cell r="A214" t="str">
            <v>ADMINISTRATIVE &amp; MANAGEMENT EXPENSES</v>
          </cell>
        </row>
      </sheetData>
      <sheetData sheetId="3210">
        <row r="214">
          <cell r="A214" t="str">
            <v>ADMINISTRATIVE &amp; MANAGEMENT EXPENSES</v>
          </cell>
        </row>
      </sheetData>
      <sheetData sheetId="3211">
        <row r="214">
          <cell r="A214" t="str">
            <v>ADMINISTRATIVE &amp; MANAGEMENT EXPENSES</v>
          </cell>
        </row>
      </sheetData>
      <sheetData sheetId="3212">
        <row r="214">
          <cell r="A214" t="str">
            <v>ADMINISTRATIVE &amp; MANAGEMENT EXPENSES</v>
          </cell>
        </row>
      </sheetData>
      <sheetData sheetId="3213">
        <row r="214">
          <cell r="A214" t="str">
            <v>ADMINISTRATIVE &amp; MANAGEMENT EXPENSES</v>
          </cell>
        </row>
      </sheetData>
      <sheetData sheetId="3214">
        <row r="214">
          <cell r="A214" t="str">
            <v>ADMINISTRATIVE &amp; MANAGEMENT EXPENSES</v>
          </cell>
        </row>
      </sheetData>
      <sheetData sheetId="3215">
        <row r="214">
          <cell r="A214" t="str">
            <v>ADMINISTRATIVE &amp; MANAGEMENT EXPENSES</v>
          </cell>
        </row>
      </sheetData>
      <sheetData sheetId="3216">
        <row r="214">
          <cell r="A214" t="str">
            <v>ADMINISTRATIVE &amp; MANAGEMENT EXPENSES</v>
          </cell>
        </row>
      </sheetData>
      <sheetData sheetId="3217">
        <row r="214">
          <cell r="A214" t="str">
            <v>ADMINISTRATIVE &amp; MANAGEMENT EXPENSES</v>
          </cell>
        </row>
      </sheetData>
      <sheetData sheetId="3218">
        <row r="214">
          <cell r="A214" t="str">
            <v>ADMINISTRATIVE &amp; MANAGEMENT EXPENSES</v>
          </cell>
        </row>
      </sheetData>
      <sheetData sheetId="3219">
        <row r="214">
          <cell r="A214" t="str">
            <v>ADMINISTRATIVE &amp; MANAGEMENT EXPENSES</v>
          </cell>
        </row>
      </sheetData>
      <sheetData sheetId="3220">
        <row r="214">
          <cell r="A214" t="str">
            <v>ADMINISTRATIVE &amp; MANAGEMENT EXPENSES</v>
          </cell>
        </row>
      </sheetData>
      <sheetData sheetId="3221">
        <row r="214">
          <cell r="A214" t="str">
            <v>ADMINISTRATIVE &amp; MANAGEMENT EXPENSES</v>
          </cell>
        </row>
      </sheetData>
      <sheetData sheetId="3222">
        <row r="214">
          <cell r="A214" t="str">
            <v>ADMINISTRATIVE &amp; MANAGEMENT EXPENSES</v>
          </cell>
        </row>
      </sheetData>
      <sheetData sheetId="3223">
        <row r="214">
          <cell r="A214" t="str">
            <v>ADMINISTRATIVE &amp; MANAGEMENT EXPENSES</v>
          </cell>
        </row>
      </sheetData>
      <sheetData sheetId="3224">
        <row r="214">
          <cell r="A214" t="str">
            <v>ADMINISTRATIVE &amp; MANAGEMENT EXPENSES</v>
          </cell>
        </row>
      </sheetData>
      <sheetData sheetId="3225">
        <row r="214">
          <cell r="A214" t="str">
            <v>ADMINISTRATIVE &amp; MANAGEMENT EXPENSES</v>
          </cell>
        </row>
      </sheetData>
      <sheetData sheetId="3226">
        <row r="214">
          <cell r="A214" t="str">
            <v>ADMINISTRATIVE &amp; MANAGEMENT EXPENSES</v>
          </cell>
        </row>
      </sheetData>
      <sheetData sheetId="3227">
        <row r="214">
          <cell r="A214" t="str">
            <v>ADMINISTRATIVE &amp; MANAGEMENT EXPENSES</v>
          </cell>
        </row>
      </sheetData>
      <sheetData sheetId="3228">
        <row r="214">
          <cell r="A214" t="str">
            <v>ADMINISTRATIVE &amp; MANAGEMENT EXPENSES</v>
          </cell>
        </row>
      </sheetData>
      <sheetData sheetId="3229">
        <row r="214">
          <cell r="A214" t="str">
            <v>ADMINISTRATIVE &amp; MANAGEMENT EXPENSES</v>
          </cell>
        </row>
      </sheetData>
      <sheetData sheetId="3230">
        <row r="214">
          <cell r="A214" t="str">
            <v>ADMINISTRATIVE &amp; MANAGEMENT EXPENSES</v>
          </cell>
        </row>
      </sheetData>
      <sheetData sheetId="3231">
        <row r="214">
          <cell r="A214" t="str">
            <v>ADMINISTRATIVE &amp; MANAGEMENT EXPENSES</v>
          </cell>
        </row>
      </sheetData>
      <sheetData sheetId="3232">
        <row r="214">
          <cell r="A214" t="str">
            <v>ADMINISTRATIVE &amp; MANAGEMENT EXPENSES</v>
          </cell>
        </row>
      </sheetData>
      <sheetData sheetId="3233">
        <row r="214">
          <cell r="A214" t="str">
            <v>ADMINISTRATIVE &amp; MANAGEMENT EXPENSES</v>
          </cell>
        </row>
      </sheetData>
      <sheetData sheetId="3234">
        <row r="214">
          <cell r="A214" t="str">
            <v>ADMINISTRATIVE &amp; MANAGEMENT EXPENSES</v>
          </cell>
        </row>
      </sheetData>
      <sheetData sheetId="3235">
        <row r="214">
          <cell r="A214" t="str">
            <v>ADMINISTRATIVE &amp; MANAGEMENT EXPENSES</v>
          </cell>
        </row>
      </sheetData>
      <sheetData sheetId="3236">
        <row r="214">
          <cell r="A214" t="str">
            <v>ADMINISTRATIVE &amp; MANAGEMENT EXPENSES</v>
          </cell>
        </row>
      </sheetData>
      <sheetData sheetId="3237">
        <row r="214">
          <cell r="A214" t="str">
            <v>ADMINISTRATIVE &amp; MANAGEMENT EXPENSES</v>
          </cell>
        </row>
      </sheetData>
      <sheetData sheetId="3238">
        <row r="214">
          <cell r="A214" t="str">
            <v>ADMINISTRATIVE &amp; MANAGEMENT EXPENSES</v>
          </cell>
        </row>
      </sheetData>
      <sheetData sheetId="3239">
        <row r="214">
          <cell r="A214" t="str">
            <v>ADMINISTRATIVE &amp; MANAGEMENT EXPENSES</v>
          </cell>
        </row>
      </sheetData>
      <sheetData sheetId="3240">
        <row r="214">
          <cell r="A214" t="str">
            <v>ADMINISTRATIVE &amp; MANAGEMENT EXPENSES</v>
          </cell>
        </row>
      </sheetData>
      <sheetData sheetId="3241">
        <row r="214">
          <cell r="A214" t="str">
            <v>ADMINISTRATIVE &amp; MANAGEMENT EXPENSES</v>
          </cell>
        </row>
      </sheetData>
      <sheetData sheetId="3242">
        <row r="214">
          <cell r="A214" t="str">
            <v>ADMINISTRATIVE &amp; MANAGEMENT EXPENSES</v>
          </cell>
        </row>
      </sheetData>
      <sheetData sheetId="3243">
        <row r="214">
          <cell r="A214" t="str">
            <v>ADMINISTRATIVE &amp; MANAGEMENT EXPENSES</v>
          </cell>
        </row>
      </sheetData>
      <sheetData sheetId="3244">
        <row r="214">
          <cell r="A214" t="str">
            <v>ADMINISTRATIVE &amp; MANAGEMENT EXPENSES</v>
          </cell>
        </row>
      </sheetData>
      <sheetData sheetId="3245">
        <row r="214">
          <cell r="A214" t="str">
            <v>ADMINISTRATIVE &amp; MANAGEMENT EXPENSES</v>
          </cell>
        </row>
      </sheetData>
      <sheetData sheetId="3246">
        <row r="214">
          <cell r="A214" t="str">
            <v>ADMINISTRATIVE &amp; MANAGEMENT EXPENSES</v>
          </cell>
        </row>
      </sheetData>
      <sheetData sheetId="3247">
        <row r="214">
          <cell r="A214" t="str">
            <v>ADMINISTRATIVE &amp; MANAGEMENT EXPENSES</v>
          </cell>
        </row>
      </sheetData>
      <sheetData sheetId="3248">
        <row r="214">
          <cell r="A214" t="str">
            <v>ADMINISTRATIVE &amp; MANAGEMENT EXPENSES</v>
          </cell>
        </row>
      </sheetData>
      <sheetData sheetId="3249">
        <row r="214">
          <cell r="A214" t="str">
            <v>ADMINISTRATIVE &amp; MANAGEMENT EXPENSES</v>
          </cell>
        </row>
      </sheetData>
      <sheetData sheetId="3250">
        <row r="214">
          <cell r="A214" t="str">
            <v>ADMINISTRATIVE &amp; MANAGEMENT EXPENSES</v>
          </cell>
        </row>
      </sheetData>
      <sheetData sheetId="3251">
        <row r="214">
          <cell r="A214" t="str">
            <v>ADMINISTRATIVE &amp; MANAGEMENT EXPENSES</v>
          </cell>
        </row>
      </sheetData>
      <sheetData sheetId="3252">
        <row r="214">
          <cell r="A214" t="str">
            <v>ADMINISTRATIVE &amp; MANAGEMENT EXPENSES</v>
          </cell>
        </row>
      </sheetData>
      <sheetData sheetId="3253">
        <row r="214">
          <cell r="A214" t="str">
            <v>ADMINISTRATIVE &amp; MANAGEMENT EXPENSES</v>
          </cell>
        </row>
      </sheetData>
      <sheetData sheetId="3254">
        <row r="214">
          <cell r="A214" t="str">
            <v>ADMINISTRATIVE &amp; MANAGEMENT EXPENSES</v>
          </cell>
        </row>
      </sheetData>
      <sheetData sheetId="3255">
        <row r="214">
          <cell r="A214" t="str">
            <v>ADMINISTRATIVE &amp; MANAGEMENT EXPENSES</v>
          </cell>
        </row>
      </sheetData>
      <sheetData sheetId="3256">
        <row r="214">
          <cell r="A214" t="str">
            <v>ADMINISTRATIVE &amp; MANAGEMENT EXPENSES</v>
          </cell>
        </row>
      </sheetData>
      <sheetData sheetId="3257">
        <row r="214">
          <cell r="A214" t="str">
            <v>ADMINISTRATIVE &amp; MANAGEMENT EXPENSES</v>
          </cell>
        </row>
      </sheetData>
      <sheetData sheetId="3258">
        <row r="214">
          <cell r="A214" t="str">
            <v>ADMINISTRATIVE &amp; MANAGEMENT EXPENSES</v>
          </cell>
        </row>
      </sheetData>
      <sheetData sheetId="3259">
        <row r="214">
          <cell r="A214" t="str">
            <v>ADMINISTRATIVE &amp; MANAGEMENT EXPENSES</v>
          </cell>
        </row>
      </sheetData>
      <sheetData sheetId="3260">
        <row r="214">
          <cell r="A214" t="str">
            <v>ADMINISTRATIVE &amp; MANAGEMENT EXPENSES</v>
          </cell>
        </row>
      </sheetData>
      <sheetData sheetId="3261">
        <row r="214">
          <cell r="A214" t="str">
            <v>ADMINISTRATIVE &amp; MANAGEMENT EXPENSES</v>
          </cell>
        </row>
      </sheetData>
      <sheetData sheetId="3262">
        <row r="214">
          <cell r="A214" t="str">
            <v>ADMINISTRATIVE &amp; MANAGEMENT EXPENSES</v>
          </cell>
        </row>
      </sheetData>
      <sheetData sheetId="3263">
        <row r="214">
          <cell r="A214" t="str">
            <v>ADMINISTRATIVE &amp; MANAGEMENT EXPENSES</v>
          </cell>
        </row>
      </sheetData>
      <sheetData sheetId="3264">
        <row r="214">
          <cell r="A214" t="str">
            <v>ADMINISTRATIVE &amp; MANAGEMENT EXPENSES</v>
          </cell>
        </row>
      </sheetData>
      <sheetData sheetId="3265">
        <row r="214">
          <cell r="A214" t="str">
            <v>ADMINISTRATIVE &amp; MANAGEMENT EXPENSES</v>
          </cell>
        </row>
      </sheetData>
      <sheetData sheetId="3266">
        <row r="214">
          <cell r="A214" t="str">
            <v>ADMINISTRATIVE &amp; MANAGEMENT EXPENSES</v>
          </cell>
        </row>
      </sheetData>
      <sheetData sheetId="3267">
        <row r="214">
          <cell r="A214" t="str">
            <v>ADMINISTRATIVE &amp; MANAGEMENT EXPENSES</v>
          </cell>
        </row>
      </sheetData>
      <sheetData sheetId="3268">
        <row r="214">
          <cell r="A214" t="str">
            <v>ADMINISTRATIVE &amp; MANAGEMENT EXPENSES</v>
          </cell>
        </row>
      </sheetData>
      <sheetData sheetId="3269">
        <row r="214">
          <cell r="A214" t="str">
            <v>ADMINISTRATIVE &amp; MANAGEMENT EXPENSES</v>
          </cell>
        </row>
      </sheetData>
      <sheetData sheetId="3270">
        <row r="214">
          <cell r="A214" t="str">
            <v>ADMINISTRATIVE &amp; MANAGEMENT EXPENSES</v>
          </cell>
        </row>
      </sheetData>
      <sheetData sheetId="3271">
        <row r="214">
          <cell r="A214" t="str">
            <v>ADMINISTRATIVE &amp; MANAGEMENT EXPENSES</v>
          </cell>
        </row>
      </sheetData>
      <sheetData sheetId="3272">
        <row r="214">
          <cell r="A214" t="str">
            <v>ADMINISTRATIVE &amp; MANAGEMENT EXPENSES</v>
          </cell>
        </row>
      </sheetData>
      <sheetData sheetId="3273">
        <row r="214">
          <cell r="A214" t="str">
            <v>ADMINISTRATIVE &amp; MANAGEMENT EXPENSES</v>
          </cell>
        </row>
      </sheetData>
      <sheetData sheetId="3274">
        <row r="214">
          <cell r="A214" t="str">
            <v>ADMINISTRATIVE &amp; MANAGEMENT EXPENSES</v>
          </cell>
        </row>
      </sheetData>
      <sheetData sheetId="3275">
        <row r="214">
          <cell r="A214" t="str">
            <v>ADMINISTRATIVE &amp; MANAGEMENT EXPENSES</v>
          </cell>
        </row>
      </sheetData>
      <sheetData sheetId="3276">
        <row r="214">
          <cell r="A214" t="str">
            <v>ADMINISTRATIVE &amp; MANAGEMENT EXPENSES</v>
          </cell>
        </row>
      </sheetData>
      <sheetData sheetId="3277">
        <row r="214">
          <cell r="A214" t="str">
            <v>ADMINISTRATIVE &amp; MANAGEMENT EXPENSES</v>
          </cell>
        </row>
      </sheetData>
      <sheetData sheetId="3278">
        <row r="214">
          <cell r="A214" t="str">
            <v>ADMINISTRATIVE &amp; MANAGEMENT EXPENSES</v>
          </cell>
        </row>
      </sheetData>
      <sheetData sheetId="3279">
        <row r="214">
          <cell r="A214" t="str">
            <v>ADMINISTRATIVE &amp; MANAGEMENT EXPENSES</v>
          </cell>
        </row>
      </sheetData>
      <sheetData sheetId="3280">
        <row r="214">
          <cell r="A214" t="str">
            <v>ADMINISTRATIVE &amp; MANAGEMENT EXPENSES</v>
          </cell>
        </row>
      </sheetData>
      <sheetData sheetId="3281">
        <row r="214">
          <cell r="A214" t="str">
            <v>ADMINISTRATIVE &amp; MANAGEMENT EXPENSES</v>
          </cell>
        </row>
      </sheetData>
      <sheetData sheetId="3282">
        <row r="214">
          <cell r="A214" t="str">
            <v>ADMINISTRATIVE &amp; MANAGEMENT EXPENSES</v>
          </cell>
        </row>
      </sheetData>
      <sheetData sheetId="3283">
        <row r="214">
          <cell r="A214" t="str">
            <v>ADMINISTRATIVE &amp; MANAGEMENT EXPENSES</v>
          </cell>
        </row>
      </sheetData>
      <sheetData sheetId="3284">
        <row r="214">
          <cell r="A214" t="str">
            <v>ADMINISTRATIVE &amp; MANAGEMENT EXPENSES</v>
          </cell>
        </row>
      </sheetData>
      <sheetData sheetId="3285">
        <row r="214">
          <cell r="A214" t="str">
            <v>ADMINISTRATIVE &amp; MANAGEMENT EXPENSES</v>
          </cell>
        </row>
      </sheetData>
      <sheetData sheetId="3286">
        <row r="214">
          <cell r="A214" t="str">
            <v>ADMINISTRATIVE &amp; MANAGEMENT EXPENSES</v>
          </cell>
        </row>
      </sheetData>
      <sheetData sheetId="3287">
        <row r="214">
          <cell r="A214" t="str">
            <v>ADMINISTRATIVE &amp; MANAGEMENT EXPENSES</v>
          </cell>
        </row>
      </sheetData>
      <sheetData sheetId="3288">
        <row r="214">
          <cell r="A214" t="str">
            <v>ADMINISTRATIVE &amp; MANAGEMENT EXPENSES</v>
          </cell>
        </row>
      </sheetData>
      <sheetData sheetId="3289">
        <row r="214">
          <cell r="A214" t="str">
            <v>ADMINISTRATIVE &amp; MANAGEMENT EXPENSES</v>
          </cell>
        </row>
      </sheetData>
      <sheetData sheetId="3290">
        <row r="214">
          <cell r="A214" t="str">
            <v>ADMINISTRATIVE &amp; MANAGEMENT EXPENSES</v>
          </cell>
        </row>
      </sheetData>
      <sheetData sheetId="3291">
        <row r="214">
          <cell r="A214" t="str">
            <v>ADMINISTRATIVE &amp; MANAGEMENT EXPENSES</v>
          </cell>
        </row>
      </sheetData>
      <sheetData sheetId="3292">
        <row r="214">
          <cell r="A214" t="str">
            <v>ADMINISTRATIVE &amp; MANAGEMENT EXPENSES</v>
          </cell>
        </row>
      </sheetData>
      <sheetData sheetId="3293">
        <row r="214">
          <cell r="A214" t="str">
            <v>ADMINISTRATIVE &amp; MANAGEMENT EXPENSES</v>
          </cell>
        </row>
      </sheetData>
      <sheetData sheetId="3294">
        <row r="214">
          <cell r="A214" t="str">
            <v>ADMINISTRATIVE &amp; MANAGEMENT EXPENSES</v>
          </cell>
        </row>
      </sheetData>
      <sheetData sheetId="3295">
        <row r="214">
          <cell r="A214" t="str">
            <v>ADMINISTRATIVE &amp; MANAGEMENT EXPENSES</v>
          </cell>
        </row>
      </sheetData>
      <sheetData sheetId="3296">
        <row r="214">
          <cell r="A214" t="str">
            <v>ADMINISTRATIVE &amp; MANAGEMENT EXPENSES</v>
          </cell>
        </row>
      </sheetData>
      <sheetData sheetId="3297">
        <row r="214">
          <cell r="A214" t="str">
            <v>ADMINISTRATIVE &amp; MANAGEMENT EXPENSES</v>
          </cell>
        </row>
      </sheetData>
      <sheetData sheetId="3298">
        <row r="214">
          <cell r="A214" t="str">
            <v>ADMINISTRATIVE &amp; MANAGEMENT EXPENSES</v>
          </cell>
        </row>
      </sheetData>
      <sheetData sheetId="3299">
        <row r="214">
          <cell r="A214" t="str">
            <v>ADMINISTRATIVE &amp; MANAGEMENT EXPENSES</v>
          </cell>
        </row>
      </sheetData>
      <sheetData sheetId="3300">
        <row r="214">
          <cell r="A214" t="str">
            <v>ADMINISTRATIVE &amp; MANAGEMENT EXPENSES</v>
          </cell>
        </row>
      </sheetData>
      <sheetData sheetId="3301">
        <row r="214">
          <cell r="A214" t="str">
            <v>ADMINISTRATIVE &amp; MANAGEMENT EXPENSES</v>
          </cell>
        </row>
      </sheetData>
      <sheetData sheetId="3302">
        <row r="214">
          <cell r="A214" t="str">
            <v>ADMINISTRATIVE &amp; MANAGEMENT EXPENSES</v>
          </cell>
        </row>
      </sheetData>
      <sheetData sheetId="3303">
        <row r="214">
          <cell r="A214" t="str">
            <v>ADMINISTRATIVE &amp; MANAGEMENT EXPENSES</v>
          </cell>
        </row>
      </sheetData>
      <sheetData sheetId="3304">
        <row r="214">
          <cell r="A214" t="str">
            <v>ADMINISTRATIVE &amp; MANAGEMENT EXPENSES</v>
          </cell>
        </row>
      </sheetData>
      <sheetData sheetId="3305">
        <row r="214">
          <cell r="A214" t="str">
            <v>ADMINISTRATIVE &amp; MANAGEMENT EXPENSES</v>
          </cell>
        </row>
      </sheetData>
      <sheetData sheetId="3306">
        <row r="214">
          <cell r="A214" t="str">
            <v>ADMINISTRATIVE &amp; MANAGEMENT EXPENSES</v>
          </cell>
        </row>
      </sheetData>
      <sheetData sheetId="3307">
        <row r="214">
          <cell r="A214" t="str">
            <v>ADMINISTRATIVE &amp; MANAGEMENT EXPENSES</v>
          </cell>
        </row>
      </sheetData>
      <sheetData sheetId="3308">
        <row r="214">
          <cell r="A214" t="str">
            <v>ADMINISTRATIVE &amp; MANAGEMENT EXPENSES</v>
          </cell>
        </row>
      </sheetData>
      <sheetData sheetId="3309">
        <row r="214">
          <cell r="A214" t="str">
            <v>ADMINISTRATIVE &amp; MANAGEMENT EXPENSES</v>
          </cell>
        </row>
      </sheetData>
      <sheetData sheetId="3310">
        <row r="214">
          <cell r="A214" t="str">
            <v>ADMINISTRATIVE &amp; MANAGEMENT EXPENSES</v>
          </cell>
        </row>
      </sheetData>
      <sheetData sheetId="3311">
        <row r="214">
          <cell r="A214" t="str">
            <v>ADMINISTRATIVE &amp; MANAGEMENT EXPENSES</v>
          </cell>
        </row>
      </sheetData>
      <sheetData sheetId="3312">
        <row r="214">
          <cell r="A214" t="str">
            <v>ADMINISTRATIVE &amp; MANAGEMENT EXPENSES</v>
          </cell>
        </row>
      </sheetData>
      <sheetData sheetId="3313">
        <row r="214">
          <cell r="A214" t="str">
            <v>ADMINISTRATIVE &amp; MANAGEMENT EXPENSES</v>
          </cell>
        </row>
      </sheetData>
      <sheetData sheetId="3314">
        <row r="214">
          <cell r="A214" t="str">
            <v>ADMINISTRATIVE &amp; MANAGEMENT EXPENSES</v>
          </cell>
        </row>
      </sheetData>
      <sheetData sheetId="3315">
        <row r="214">
          <cell r="A214" t="str">
            <v>ADMINISTRATIVE &amp; MANAGEMENT EXPENSES</v>
          </cell>
        </row>
      </sheetData>
      <sheetData sheetId="3316">
        <row r="214">
          <cell r="A214" t="str">
            <v>ADMINISTRATIVE &amp; MANAGEMENT EXPENSES</v>
          </cell>
        </row>
      </sheetData>
      <sheetData sheetId="3317">
        <row r="214">
          <cell r="A214" t="str">
            <v>ADMINISTRATIVE &amp; MANAGEMENT EXPENSES</v>
          </cell>
        </row>
      </sheetData>
      <sheetData sheetId="3318">
        <row r="214">
          <cell r="A214" t="str">
            <v>ADMINISTRATIVE &amp; MANAGEMENT EXPENSES</v>
          </cell>
        </row>
      </sheetData>
      <sheetData sheetId="3319">
        <row r="214">
          <cell r="A214" t="str">
            <v>ADMINISTRATIVE &amp; MANAGEMENT EXPENSES</v>
          </cell>
        </row>
      </sheetData>
      <sheetData sheetId="3320">
        <row r="214">
          <cell r="A214" t="str">
            <v>ADMINISTRATIVE &amp; MANAGEMENT EXPENSES</v>
          </cell>
        </row>
      </sheetData>
      <sheetData sheetId="3321">
        <row r="214">
          <cell r="A214" t="str">
            <v>ADMINISTRATIVE &amp; MANAGEMENT EXPENSES</v>
          </cell>
        </row>
      </sheetData>
      <sheetData sheetId="3322">
        <row r="214">
          <cell r="A214" t="str">
            <v>ADMINISTRATIVE &amp; MANAGEMENT EXPENSES</v>
          </cell>
        </row>
      </sheetData>
      <sheetData sheetId="3323">
        <row r="214">
          <cell r="A214" t="str">
            <v>ADMINISTRATIVE &amp; MANAGEMENT EXPENSES</v>
          </cell>
        </row>
      </sheetData>
      <sheetData sheetId="3324">
        <row r="214">
          <cell r="A214" t="str">
            <v>ADMINISTRATIVE &amp; MANAGEMENT EXPENSES</v>
          </cell>
        </row>
      </sheetData>
      <sheetData sheetId="3325">
        <row r="214">
          <cell r="A214" t="str">
            <v>ADMINISTRATIVE &amp; MANAGEMENT EXPENSES</v>
          </cell>
        </row>
      </sheetData>
      <sheetData sheetId="3326">
        <row r="214">
          <cell r="A214" t="str">
            <v>ADMINISTRATIVE &amp; MANAGEMENT EXPENSES</v>
          </cell>
        </row>
      </sheetData>
      <sheetData sheetId="3327">
        <row r="214">
          <cell r="A214" t="str">
            <v>ADMINISTRATIVE &amp; MANAGEMENT EXPENSES</v>
          </cell>
        </row>
      </sheetData>
      <sheetData sheetId="3328">
        <row r="214">
          <cell r="A214" t="str">
            <v>ADMINISTRATIVE &amp; MANAGEMENT EXPENSES</v>
          </cell>
        </row>
      </sheetData>
      <sheetData sheetId="3329">
        <row r="214">
          <cell r="A214" t="str">
            <v>ADMINISTRATIVE &amp; MANAGEMENT EXPENSES</v>
          </cell>
        </row>
      </sheetData>
      <sheetData sheetId="3330">
        <row r="214">
          <cell r="A214" t="str">
            <v>ADMINISTRATIVE &amp; MANAGEMENT EXPENSES</v>
          </cell>
        </row>
      </sheetData>
      <sheetData sheetId="3331">
        <row r="214">
          <cell r="A214" t="str">
            <v>ADMINISTRATIVE &amp; MANAGEMENT EXPENSES</v>
          </cell>
        </row>
      </sheetData>
      <sheetData sheetId="3332">
        <row r="214">
          <cell r="A214" t="str">
            <v>ADMINISTRATIVE &amp; MANAGEMENT EXPENSES</v>
          </cell>
        </row>
      </sheetData>
      <sheetData sheetId="3333">
        <row r="214">
          <cell r="A214" t="str">
            <v>ADMINISTRATIVE &amp; MANAGEMENT EXPENSES</v>
          </cell>
        </row>
      </sheetData>
      <sheetData sheetId="3334">
        <row r="214">
          <cell r="A214" t="str">
            <v>ADMINISTRATIVE &amp; MANAGEMENT EXPENSES</v>
          </cell>
        </row>
      </sheetData>
      <sheetData sheetId="3335">
        <row r="214">
          <cell r="A214" t="str">
            <v>ADMINISTRATIVE &amp; MANAGEMENT EXPENSES</v>
          </cell>
        </row>
      </sheetData>
      <sheetData sheetId="3336">
        <row r="214">
          <cell r="A214" t="str">
            <v>ADMINISTRATIVE &amp; MANAGEMENT EXPENSES</v>
          </cell>
        </row>
      </sheetData>
      <sheetData sheetId="3337">
        <row r="214">
          <cell r="A214" t="str">
            <v>ADMINISTRATIVE &amp; MANAGEMENT EXPENSES</v>
          </cell>
        </row>
      </sheetData>
      <sheetData sheetId="3338">
        <row r="214">
          <cell r="A214" t="str">
            <v>ADMINISTRATIVE &amp; MANAGEMENT EXPENSES</v>
          </cell>
        </row>
      </sheetData>
      <sheetData sheetId="3339">
        <row r="214">
          <cell r="A214" t="str">
            <v>ADMINISTRATIVE &amp; MANAGEMENT EXPENSES</v>
          </cell>
        </row>
      </sheetData>
      <sheetData sheetId="3340">
        <row r="214">
          <cell r="A214" t="str">
            <v>ADMINISTRATIVE &amp; MANAGEMENT EXPENSES</v>
          </cell>
        </row>
      </sheetData>
      <sheetData sheetId="3341">
        <row r="214">
          <cell r="A214" t="str">
            <v>ADMINISTRATIVE &amp; MANAGEMENT EXPENSES</v>
          </cell>
        </row>
      </sheetData>
      <sheetData sheetId="3342">
        <row r="214">
          <cell r="A214" t="str">
            <v>ADMINISTRATIVE &amp; MANAGEMENT EXPENSES</v>
          </cell>
        </row>
      </sheetData>
      <sheetData sheetId="3343">
        <row r="214">
          <cell r="A214" t="str">
            <v>ADMINISTRATIVE &amp; MANAGEMENT EXPENSES</v>
          </cell>
        </row>
      </sheetData>
      <sheetData sheetId="3344">
        <row r="214">
          <cell r="A214" t="str">
            <v>ADMINISTRATIVE &amp; MANAGEMENT EXPENSES</v>
          </cell>
        </row>
      </sheetData>
      <sheetData sheetId="3345">
        <row r="214">
          <cell r="A214" t="str">
            <v>ADMINISTRATIVE &amp; MANAGEMENT EXPENSES</v>
          </cell>
        </row>
      </sheetData>
      <sheetData sheetId="3346">
        <row r="214">
          <cell r="A214" t="str">
            <v>ADMINISTRATIVE &amp; MANAGEMENT EXPENSES</v>
          </cell>
        </row>
      </sheetData>
      <sheetData sheetId="3347">
        <row r="214">
          <cell r="A214" t="str">
            <v>ADMINISTRATIVE &amp; MANAGEMENT EXPENSES</v>
          </cell>
        </row>
      </sheetData>
      <sheetData sheetId="3348">
        <row r="214">
          <cell r="A214" t="str">
            <v>ADMINISTRATIVE &amp; MANAGEMENT EXPENSES</v>
          </cell>
        </row>
      </sheetData>
      <sheetData sheetId="3349">
        <row r="214">
          <cell r="A214" t="str">
            <v>ADMINISTRATIVE &amp; MANAGEMENT EXPENSES</v>
          </cell>
        </row>
      </sheetData>
      <sheetData sheetId="3350">
        <row r="214">
          <cell r="A214" t="str">
            <v>ADMINISTRATIVE &amp; MANAGEMENT EXPENSES</v>
          </cell>
        </row>
      </sheetData>
      <sheetData sheetId="3351">
        <row r="214">
          <cell r="A214" t="str">
            <v>ADMINISTRATIVE &amp; MANAGEMENT EXPENSES</v>
          </cell>
        </row>
      </sheetData>
      <sheetData sheetId="3352">
        <row r="214">
          <cell r="A214" t="str">
            <v>ADMINISTRATIVE &amp; MANAGEMENT EXPENSES</v>
          </cell>
        </row>
      </sheetData>
      <sheetData sheetId="3353">
        <row r="214">
          <cell r="A214" t="str">
            <v>ADMINISTRATIVE &amp; MANAGEMENT EXPENSES</v>
          </cell>
        </row>
      </sheetData>
      <sheetData sheetId="3354">
        <row r="214">
          <cell r="A214" t="str">
            <v>ADMINISTRATIVE &amp; MANAGEMENT EXPENSES</v>
          </cell>
        </row>
      </sheetData>
      <sheetData sheetId="3355">
        <row r="214">
          <cell r="A214" t="str">
            <v>ADMINISTRATIVE &amp; MANAGEMENT EXPENSES</v>
          </cell>
        </row>
      </sheetData>
      <sheetData sheetId="3356">
        <row r="214">
          <cell r="A214" t="str">
            <v>ADMINISTRATIVE &amp; MANAGEMENT EXPENSES</v>
          </cell>
        </row>
      </sheetData>
      <sheetData sheetId="3357">
        <row r="214">
          <cell r="A214" t="str">
            <v>ADMINISTRATIVE &amp; MANAGEMENT EXPENSES</v>
          </cell>
        </row>
      </sheetData>
      <sheetData sheetId="3358">
        <row r="214">
          <cell r="A214" t="str">
            <v>ADMINISTRATIVE &amp; MANAGEMENT EXPENSES</v>
          </cell>
        </row>
      </sheetData>
      <sheetData sheetId="3359">
        <row r="214">
          <cell r="A214" t="str">
            <v>ADMINISTRATIVE &amp; MANAGEMENT EXPENSES</v>
          </cell>
        </row>
      </sheetData>
      <sheetData sheetId="3360">
        <row r="214">
          <cell r="A214" t="str">
            <v>ADMINISTRATIVE &amp; MANAGEMENT EXPENSES</v>
          </cell>
        </row>
      </sheetData>
      <sheetData sheetId="3361">
        <row r="214">
          <cell r="A214" t="str">
            <v>ADMINISTRATIVE &amp; MANAGEMENT EXPENSES</v>
          </cell>
        </row>
      </sheetData>
      <sheetData sheetId="3362">
        <row r="214">
          <cell r="A214" t="str">
            <v>ADMINISTRATIVE &amp; MANAGEMENT EXPENSES</v>
          </cell>
        </row>
      </sheetData>
      <sheetData sheetId="3363">
        <row r="214">
          <cell r="A214" t="str">
            <v>ADMINISTRATIVE &amp; MANAGEMENT EXPENSES</v>
          </cell>
        </row>
      </sheetData>
      <sheetData sheetId="3364">
        <row r="214">
          <cell r="A214" t="str">
            <v>ADMINISTRATIVE &amp; MANAGEMENT EXPENSES</v>
          </cell>
        </row>
      </sheetData>
      <sheetData sheetId="3365">
        <row r="214">
          <cell r="A214" t="str">
            <v>ADMINISTRATIVE &amp; MANAGEMENT EXPENSES</v>
          </cell>
        </row>
      </sheetData>
      <sheetData sheetId="3366">
        <row r="214">
          <cell r="A214" t="str">
            <v>ADMINISTRATIVE &amp; MANAGEMENT EXPENSES</v>
          </cell>
        </row>
      </sheetData>
      <sheetData sheetId="3367">
        <row r="214">
          <cell r="A214" t="str">
            <v>ADMINISTRATIVE &amp; MANAGEMENT EXPENSES</v>
          </cell>
        </row>
      </sheetData>
      <sheetData sheetId="3368">
        <row r="214">
          <cell r="A214" t="str">
            <v>ADMINISTRATIVE &amp; MANAGEMENT EXPENSES</v>
          </cell>
        </row>
      </sheetData>
      <sheetData sheetId="3369">
        <row r="214">
          <cell r="A214" t="str">
            <v>ADMINISTRATIVE &amp; MANAGEMENT EXPENSES</v>
          </cell>
        </row>
      </sheetData>
      <sheetData sheetId="3370">
        <row r="214">
          <cell r="A214" t="str">
            <v>ADMINISTRATIVE &amp; MANAGEMENT EXPENSES</v>
          </cell>
        </row>
      </sheetData>
      <sheetData sheetId="3371">
        <row r="214">
          <cell r="A214" t="str">
            <v>ADMINISTRATIVE &amp; MANAGEMENT EXPENSES</v>
          </cell>
        </row>
      </sheetData>
      <sheetData sheetId="3372">
        <row r="214">
          <cell r="A214" t="str">
            <v>ADMINISTRATIVE &amp; MANAGEMENT EXPENSES</v>
          </cell>
        </row>
      </sheetData>
      <sheetData sheetId="3373">
        <row r="214">
          <cell r="A214" t="str">
            <v>ADMINISTRATIVE &amp; MANAGEMENT EXPENSES</v>
          </cell>
        </row>
      </sheetData>
      <sheetData sheetId="3374">
        <row r="214">
          <cell r="A214" t="str">
            <v>ADMINISTRATIVE &amp; MANAGEMENT EXPENSES</v>
          </cell>
        </row>
      </sheetData>
      <sheetData sheetId="3375">
        <row r="214">
          <cell r="A214" t="str">
            <v>ADMINISTRATIVE &amp; MANAGEMENT EXPENSES</v>
          </cell>
        </row>
      </sheetData>
      <sheetData sheetId="3376">
        <row r="214">
          <cell r="A214" t="str">
            <v>ADMINISTRATIVE &amp; MANAGEMENT EXPENSES</v>
          </cell>
        </row>
      </sheetData>
      <sheetData sheetId="3377">
        <row r="214">
          <cell r="A214" t="str">
            <v>ADMINISTRATIVE &amp; MANAGEMENT EXPENSES</v>
          </cell>
        </row>
      </sheetData>
      <sheetData sheetId="3378">
        <row r="214">
          <cell r="A214" t="str">
            <v>ADMINISTRATIVE &amp; MANAGEMENT EXPENSES</v>
          </cell>
        </row>
      </sheetData>
      <sheetData sheetId="3379">
        <row r="214">
          <cell r="A214" t="str">
            <v>ADMINISTRATIVE &amp; MANAGEMENT EXPENSES</v>
          </cell>
        </row>
      </sheetData>
      <sheetData sheetId="3380">
        <row r="214">
          <cell r="A214" t="str">
            <v>ADMINISTRATIVE &amp; MANAGEMENT EXPENSES</v>
          </cell>
        </row>
      </sheetData>
      <sheetData sheetId="3381">
        <row r="214">
          <cell r="A214" t="str">
            <v>ADMINISTRATIVE &amp; MANAGEMENT EXPENSES</v>
          </cell>
        </row>
      </sheetData>
      <sheetData sheetId="3382">
        <row r="214">
          <cell r="A214" t="str">
            <v>ADMINISTRATIVE &amp; MANAGEMENT EXPENSES</v>
          </cell>
        </row>
      </sheetData>
      <sheetData sheetId="3383">
        <row r="214">
          <cell r="A214" t="str">
            <v>ADMINISTRATIVE &amp; MANAGEMENT EXPENSES</v>
          </cell>
        </row>
      </sheetData>
      <sheetData sheetId="3384">
        <row r="214">
          <cell r="A214" t="str">
            <v>ADMINISTRATIVE &amp; MANAGEMENT EXPENSES</v>
          </cell>
        </row>
      </sheetData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 refreshError="1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>
        <row r="214">
          <cell r="A214" t="str">
            <v>ADMINISTRATIVE &amp; MANAGEMENT EXPENSES</v>
          </cell>
        </row>
      </sheetData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>
        <row r="214">
          <cell r="A214" t="str">
            <v>ADMINISTRATIVE &amp; MANAGEMENT EXPENSES</v>
          </cell>
        </row>
      </sheetData>
      <sheetData sheetId="4447">
        <row r="214">
          <cell r="A214" t="str">
            <v>ADMINISTRATIVE &amp; MANAGEMENT EXPENSES</v>
          </cell>
        </row>
      </sheetData>
      <sheetData sheetId="4448"/>
      <sheetData sheetId="4449" refreshError="1"/>
      <sheetData sheetId="4450">
        <row r="214">
          <cell r="A214" t="str">
            <v>ADMINISTRATIVE &amp; MANAGEMENT EXPENSES</v>
          </cell>
        </row>
      </sheetData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>
        <row r="214">
          <cell r="A214" t="str">
            <v>ADMINISTRATIVE &amp; MANAGEMENT EXPENSES</v>
          </cell>
        </row>
      </sheetData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/>
      <sheetData sheetId="4501"/>
      <sheetData sheetId="4502"/>
      <sheetData sheetId="4503"/>
      <sheetData sheetId="450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L_Oth Bo"/>
      <sheetName val="3‰AL9697 -group wise  onpl"/>
      <sheetName val=""/>
      <sheetName val="Boq"/>
      <sheetName val="Civil Boq"/>
      <sheetName val="Project-Material "/>
      <sheetName val="Staff Acco."/>
      <sheetName val="STEEL"/>
      <sheetName val="p&amp;m"/>
      <sheetName val="Sheet3"/>
      <sheetName val="SITE OVERHEADS"/>
      <sheetName val="Boq Block A"/>
      <sheetName val="PRECAST lightconc-II"/>
      <sheetName val="PL"/>
      <sheetName val="Sheet1"/>
      <sheetName val="1. PayRec"/>
      <sheetName val="sept-plan"/>
      <sheetName val="Cashflow projection"/>
      <sheetName val="SPT vs PHI"/>
      <sheetName val="Blr hire"/>
      <sheetName val="FORM7"/>
      <sheetName val="factors"/>
      <sheetName val="key dates"/>
      <sheetName val="Actuals"/>
      <sheetName val="Main-Material"/>
      <sheetName val="Design"/>
      <sheetName val="TBL9798_x0010_DPL03"/>
      <sheetName val="CORPN O_x0000_T"/>
      <sheetName val="ino4t conso,-nov"/>
      <sheetName val="(nout co,sol (2)"/>
      <sheetName val="VCH-SLC"/>
      <sheetName val="Supplier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_1_obpl_x005f_x000b_Wori"/>
      <sheetName val="_x005f_x0003_dpl_oth Lia`"/>
      <sheetName val="TBAL9697 _x005f_x000d_grotp wise "/>
      <sheetName val="St.co.91.5lvl"/>
      <sheetName val="PCC"/>
      <sheetName val="Labor abs-NMR"/>
      <sheetName val="Build-up"/>
      <sheetName val="PRW"/>
      <sheetName val="analysis"/>
      <sheetName val="Precalculation"/>
      <sheetName val="G-�"/>
      <sheetName val="3�AL9697 -group wise  onpl"/>
      <sheetName val="Headings"/>
      <sheetName val="A-General"/>
      <sheetName val="INPUT SHEET"/>
      <sheetName val="Names&amp;Cases"/>
      <sheetName val="data"/>
      <sheetName val="Sun E Type"/>
      <sheetName val="目录"/>
      <sheetName val="Fin Sum"/>
      <sheetName val="R2"/>
      <sheetName val="template"/>
      <sheetName val="Inventory"/>
      <sheetName val="CORPN O?T"/>
      <sheetName val="MAR98"/>
      <sheetName val="Stress Calculation"/>
      <sheetName val="환율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CCTV_EST1"/>
      <sheetName val="TBL9798_x005f_x0010_DPL03"/>
      <sheetName val="CORPN O_x005f_x0000_T"/>
      <sheetName val="External"/>
      <sheetName val="SUPPLY -Sanitary Fixtures"/>
      <sheetName val="ITEMS FOR CIVIL TENDER"/>
      <sheetName val="BS1"/>
      <sheetName val="gen"/>
      <sheetName val="Input"/>
      <sheetName val="Control"/>
      <sheetName val="TBAL9697 _x000a_grotp wise "/>
      <sheetName val="CORPN O"/>
      <sheetName val="Annex"/>
      <sheetName val="labour coeff"/>
      <sheetName val="CORPN O_T"/>
      <sheetName val="TBAL9697 _grotp wise "/>
      <sheetName val="Pay_Sep06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dBase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GBW"/>
      <sheetName val="DG "/>
      <sheetName val="P&amp;L - AD"/>
      <sheetName val="1__PayRec"/>
      <sheetName val="Boq_Block_A"/>
      <sheetName val="Cashflow_projection"/>
      <sheetName val="G_1_obpl_x005f_x005f_x005f_x000b_Wori"/>
      <sheetName val="_x005f_x005f_x005f_x0003_dpl_oth Lia`"/>
      <sheetName val="TBAL9697 _x005f_x005f_x005f_x000d_grotp wis"/>
      <sheetName val="CASHFLOWS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nanjprofit"/>
      <sheetName val="Labour"/>
      <sheetName val="Area &amp; Cate. Master"/>
      <sheetName val="SILICATE"/>
      <sheetName val="Bill No.5"/>
      <sheetName val="Sheet 1"/>
      <sheetName val="3BPA00132-5-3 W plan HVPNL"/>
      <sheetName val="Mix Design"/>
      <sheetName val="std-rates"/>
      <sheetName val="Fee Rate Summary"/>
      <sheetName val="Name List"/>
      <sheetName val="Detail"/>
      <sheetName val="BOQ (2)"/>
      <sheetName val="DLC lookups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FITZ MORT 94"/>
      <sheetName val="RA-markate"/>
      <sheetName val="basic-data"/>
      <sheetName val="mem-property"/>
      <sheetName val="Structure Bills Qty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TBAL9697 _x005f_x000a_grotp wise "/>
      <sheetName val="Driveway Beams"/>
      <sheetName val="ISO.Reconcilation Statment"/>
      <sheetName val="AVG pur rate"/>
      <sheetName val="fa-pl &amp; myy_x000b__x000b__x0002_"/>
      <sheetName val="Detail 1A"/>
      <sheetName val="Rate"/>
      <sheetName val="Sheet2"/>
      <sheetName val="Config"/>
      <sheetName val="Break Dw"/>
      <sheetName val="keyword"/>
      <sheetName val="TBL9798_x005f_x005f_x005f_x0010_DPL03"/>
      <sheetName val="CORPN O_x005f_x005f_x005f_x0000_T"/>
      <sheetName val="220 11  BS "/>
      <sheetName val="#REF"/>
      <sheetName val="Capex-fixed"/>
      <sheetName val="NLD - Assum"/>
      <sheetName val="Cash Flow Input Data_ISC"/>
      <sheetName val="Interface_SC"/>
      <sheetName val="Calc_ISC"/>
      <sheetName val="Calc_SC"/>
      <sheetName val="Interface_ISC"/>
      <sheetName val="GD"/>
      <sheetName val="MRATES"/>
      <sheetName val="BLOCK-A (MEA.SHEET)"/>
      <sheetName val="細目"/>
      <sheetName val="2004"/>
      <sheetName val="Form 6"/>
      <sheetName val="acevsSp (ABC)"/>
      <sheetName val="A.O.R."/>
      <sheetName val="Payroll_Statement"/>
      <sheetName val="Exc"/>
      <sheetName val="Analy_7-10"/>
      <sheetName val="입력"/>
      <sheetName val="crews"/>
      <sheetName val="LIST OF MAKES"/>
      <sheetName val="Pivots"/>
      <sheetName val="Intro."/>
      <sheetName val="총괄표"/>
      <sheetName val="G_1_obpl_x005f_x005f_x005f_x005f_x005f_x005f_x000"/>
      <sheetName val="_x005f_x005f_x005f_x005f_x005f_x005f_x005f_x0003_dpl_ot"/>
      <sheetName val="TBAL9697 _x005f_x005f_x005f_x005f_x005f_x005f_x00"/>
      <sheetName val="Assumption Inputs"/>
      <sheetName val="Civil Works"/>
      <sheetName val="Intro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3�AL9697_-group_wise__onpl"/>
      <sheetName val="Staff_Acco_1"/>
      <sheetName val="SITE_OVERHEADS1"/>
      <sheetName val="PRECAST_lightconc-II1"/>
      <sheetName val="SPT_vs_PHI"/>
      <sheetName val="Project-Material_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3�AL9697_-group_wise__onpl1"/>
      <sheetName val="外気負荷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Boq_Block_A1"/>
      <sheetName val="Project-Material_1"/>
      <sheetName val="3�AL9697_-group_wise__onpl2"/>
      <sheetName val="Staff_Acco_2"/>
      <sheetName val="SITE_OVERHEADS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PRECAST_lightconc-II2"/>
      <sheetName val="Cashflow_projection1"/>
      <sheetName val="SPT_vs_PHI1"/>
      <sheetName val="1__PayRec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Mat.-Rates"/>
      <sheetName val="DetEst"/>
      <sheetName val="Phasing"/>
      <sheetName val="Mat_Cost"/>
      <sheetName val="Components"/>
      <sheetName val="DETAILED  BOQ"/>
      <sheetName val="CABLE DATA"/>
      <sheetName val="Set"/>
      <sheetName val="Tender Summary"/>
      <sheetName val="Legal Risk Analysis"/>
      <sheetName val="Parameter"/>
      <sheetName val="1_Project_Profile"/>
      <sheetName val="pol-60"/>
      <sheetName val="tie beam"/>
      <sheetName val="Basis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ummary"/>
      <sheetName val="BALAN1"/>
      <sheetName val="General input"/>
      <sheetName val="6.05"/>
      <sheetName val="Abstract Sheet"/>
      <sheetName val="Boq- Civil"/>
      <sheetName val="TEXT"/>
      <sheetName val="L_Oth_Bo3"/>
      <sheetName val="3‰AL9697_-group_wise__onpl3"/>
      <sheetName val="Civil_Boq3"/>
      <sheetName val="labour_coeff"/>
      <sheetName val="CORPN_O_T"/>
      <sheetName val="TBAL9697__grotp_wise_"/>
      <sheetName val="Shuttering_Analysis"/>
      <sheetName val="General_P+M"/>
      <sheetName val="Curing_Analysis_"/>
      <sheetName val="Concrete_P+M_(_RMC_)"/>
      <sheetName val="P+M_(_SMC_)"/>
      <sheetName val="P+M_-EW"/>
      <sheetName val="Cat_A_Change_Control"/>
      <sheetName val="Break_up_Sheet"/>
      <sheetName val="Summary_of_P_&amp;_M"/>
      <sheetName val="P&amp;L_-_AD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Bill_No_5"/>
      <sheetName val="Sheet_1"/>
      <sheetName val="3BPA00132-5-3_W_plan_HVPNL"/>
      <sheetName val="Mix_Design"/>
      <sheetName val="Fee_Rate_Summary"/>
      <sheetName val="Name_List"/>
      <sheetName val="BOQ_(2)"/>
      <sheetName val="DLC_lookups"/>
      <sheetName val="Quote_Sheet"/>
      <sheetName val="d-safe_DELUXE"/>
      <sheetName val="Works_-_Quote_Sheet"/>
      <sheetName val="IO_LIST"/>
      <sheetName val="TBAL9697__x005f_x000d_grotp_wis"/>
      <sheetName val="TBAL9697__grotp_wise_1"/>
      <sheetName val="FITZ_MORT_94"/>
      <sheetName val="Structure_Bills_Qty"/>
      <sheetName val="11B_"/>
      <sheetName val="TBAL9697__x005f_x000a_grotp_wise_"/>
      <sheetName val="Driveway_Beams"/>
      <sheetName val="ISO_Reconcilation_Statment"/>
      <sheetName val="AVG_pur_rate"/>
      <sheetName val="fa-pl_&amp;_myy"/>
      <sheetName val="Detail_1A"/>
      <sheetName val="Break_Dw"/>
      <sheetName val="CORPN_O_x005f_x005f_x005f_x0000_T"/>
      <sheetName val="220_11__BS_"/>
      <sheetName val="NLD_-_Assum"/>
      <sheetName val="Cash_Flow_Input_Data_ISC"/>
      <sheetName val="BLOCK-A_(MEA_SHEET)"/>
      <sheetName val="Form_6"/>
      <sheetName val="acevsSp_(ABC)"/>
      <sheetName val="A_O_R_"/>
      <sheetName val="LIST_OF_MAKES"/>
      <sheetName val="Intro_"/>
      <sheetName val="TBAL9697__x005f_x005f_x005f_x005f_x005f_x005f_x00"/>
      <sheetName val="Assumption_Inputs"/>
      <sheetName val="Civil_Works"/>
      <sheetName val="Safety"/>
      <sheetName val="TBAL9697_ grotp_wise_"/>
      <sheetName val="TBAL9697_ grotp_wise_1"/>
      <sheetName val="Excess Calc"/>
      <sheetName val="10"/>
      <sheetName val="11A"/>
      <sheetName val="6A"/>
      <sheetName val="5"/>
      <sheetName val="13"/>
      <sheetName val="14"/>
      <sheetName val="Site Dev BOQ"/>
      <sheetName val="annx-1(Boq)"/>
      <sheetName val="Labels"/>
      <sheetName val="PO Payroll"/>
      <sheetName val="COST"/>
      <sheetName val="SICAM"/>
      <sheetName val="A1-Continuous"/>
      <sheetName val="Deduction of assets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L9798_x005f_x005f_x005f_x005f_x005f_x005f_x0010"/>
      <sheetName val="CORPN O_x005f_x005f_x005f_x005f_x005f_x005f_x0000"/>
      <sheetName val="TBAL9697 _x005f_x005f_x005f_x000a_grotp wis"/>
      <sheetName val="BOQ-Part1"/>
      <sheetName val="Pentaerythritol"/>
      <sheetName val="Lead"/>
      <sheetName val="BOQ 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DETAILED__BOQ"/>
      <sheetName val="Legal_Risk_Analysis"/>
      <sheetName val="CABLE_DATA"/>
      <sheetName val="Mat_-Rates"/>
      <sheetName val="INDIGINEOUS ITEMS 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CORPN_O_T1"/>
      <sheetName val="Area_&amp;_Cate__Master1"/>
      <sheetName val="Bill_No_51"/>
      <sheetName val="TBAL9697__grotp_wise_2"/>
      <sheetName val="Detail_1A1"/>
      <sheetName val="DG_3"/>
      <sheetName val="11B_1"/>
      <sheetName val="BOQ_(2)1"/>
      <sheetName val="DLC_lookups1"/>
      <sheetName val="Structure_Bills_Qty1"/>
      <sheetName val="Fee_Rate_Summary1"/>
      <sheetName val="Name_List1"/>
      <sheetName val="CORPN_O_x005f_x005f_x005f_x0000_T1"/>
      <sheetName val="TBAL9697__x005f_x000a_grotp_wise_1"/>
      <sheetName val="220_11__BS_1"/>
      <sheetName val="ISO_Reconcilation_Statment1"/>
      <sheetName val="AVG_pur_rate1"/>
      <sheetName val="Driveway_Beams1"/>
      <sheetName val="Cat_A_Change_Control1"/>
      <sheetName val="Break_up_Sheet1"/>
      <sheetName val="Summary_of_P_&amp;_M1"/>
      <sheetName val="Break_Dw1"/>
      <sheetName val="FITZ_MORT_941"/>
      <sheetName val="Sheet_11"/>
      <sheetName val="3BPA00132-5-3_W_plan_HVPNL1"/>
      <sheetName val="Mix_Design1"/>
      <sheetName val="BLOCK-A_(MEA_SHEET)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NLD_-_Assum1"/>
      <sheetName val="Intro_1"/>
      <sheetName val="TBAL9697__x005f_x005f_x005f_x005f_x005f_x005f_x01"/>
      <sheetName val="Form_61"/>
      <sheetName val="acevsSp_(ABC)1"/>
      <sheetName val="A_O_R_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s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Assumptions"/>
      <sheetName val="Detail In Door Stad"/>
      <sheetName val="sumary(3)"/>
      <sheetName val="Section_Catalogue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TBAL9697 _x000d_grotp wis"/>
      <sheetName val="288-1"/>
      <sheetName val="SPILL OVER"/>
      <sheetName val="Data sheet"/>
      <sheetName val="Door"/>
      <sheetName val="Per Unit"/>
      <sheetName val="Window"/>
      <sheetName val="Pacakges split"/>
      <sheetName val="Main Gate House"/>
      <sheetName val="G_1_obpl_x005f_x005f_x005f_x005f_x005f_x005f_x005"/>
      <sheetName val="_x005f_x005f_x005f_x005f_x005f_x005f_x005f_x005f_x005f_x005f_"/>
      <sheetName val="P&amp;L-BDMC"/>
      <sheetName val="dyes"/>
      <sheetName val="UTILITY"/>
      <sheetName val="Reinforcement"/>
      <sheetName val="final abstract"/>
      <sheetName val="Cost summary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RA"/>
      <sheetName val="Gen Info"/>
      <sheetName val="Report"/>
      <sheetName val="P &amp; M"/>
      <sheetName val="MS Items"/>
      <sheetName val="CORPN OT"/>
      <sheetName val="tie_beam2"/>
      <sheetName val="Section_Catalogue2"/>
      <sheetName val="tie_beam"/>
      <sheetName val="tie_beam1"/>
      <sheetName val="Section_Catalogue1"/>
      <sheetName val="Meas.-Hotel Part"/>
      <sheetName val="Base Assumptions"/>
      <sheetName val=" COP 100%"/>
      <sheetName val="Package-2"/>
      <sheetName val="M40"/>
      <sheetName val="Debits as on 12.04.08"/>
      <sheetName val="Material "/>
      <sheetName val="Extra Item"/>
      <sheetName val="Labour &amp; Plant"/>
      <sheetName val="AutoOpen Stub Data"/>
      <sheetName val="Labor abs-PW"/>
      <sheetName val="zone-2"/>
      <sheetName val="TBAL9697_ grotp_wise_25"/>
      <sheetName val="TBAL9697_ grotp_wise_26"/>
      <sheetName val="FitOutConfCentre"/>
      <sheetName val="BASIC RATES"/>
      <sheetName val="Contract Night Staff"/>
      <sheetName val="Contract Day Staff"/>
      <sheetName val="Day Shift"/>
      <sheetName val="Night Shift"/>
      <sheetName val="COLUMN"/>
      <sheetName val="Invoice"/>
      <sheetName val="lineby line consolidation"/>
      <sheetName val="G_1_obpl_x005f_x005f_x000"/>
      <sheetName val="_x005f_x005f_x005f_x0003_dpl_ot"/>
      <sheetName val="TBAL9697 _x005f_x005f_x00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office"/>
      <sheetName val="Lab"/>
      <sheetName val="Groupings-final"/>
      <sheetName val="Sched"/>
      <sheetName val="Trial"/>
      <sheetName val="FA_Final"/>
      <sheetName val="TBAL9697__x000d_grotp_wise_"/>
      <sheetName val="TBAL9697__x000d_grotp_wise_1"/>
      <sheetName val="L+M"/>
      <sheetName val="TBAL9697 -group wise sdpl"/>
      <sheetName val="Lintel Beam 104.70 (GF)  "/>
      <sheetName val=" "/>
      <sheetName val="Global"/>
      <sheetName val="P&amp;L(F)"/>
      <sheetName val="BS(F)"/>
      <sheetName val="RA_markate"/>
      <sheetName val="Columns"/>
      <sheetName val="Quotation"/>
      <sheetName val="BFS"/>
      <sheetName val="Material Rate"/>
      <sheetName val="RES-PLANNING"/>
      <sheetName val="Rate analysis"/>
      <sheetName val="Approved MTD Proj #'s"/>
      <sheetName val="9. Package split - Cost "/>
      <sheetName val="Project Budget Worksheet"/>
      <sheetName val="Deduction_of_assets"/>
      <sheetName val="Elect_"/>
      <sheetName val="Site_Dev_BOQ"/>
      <sheetName val="TBAL9697__x005f_x000a_grotp_wis"/>
      <sheetName val="CORPN_O_x005f_x005f_x0000"/>
      <sheetName val="TBL9798_x005f_x005f_x005f"/>
      <sheetName val="CORPN O_x005f_x005f_x005f"/>
      <sheetName val="CORPN_O_T25"/>
      <sheetName val="CORPN_O_T26"/>
      <sheetName val="Infrastructure"/>
      <sheetName val="DDETABLE "/>
      <sheetName val="Customize Your Purchase Order"/>
      <sheetName val="fa-pl &amp; myy_x005f_x000b__x005f_x000b__x00"/>
      <sheetName val="Area Statement"/>
      <sheetName val="Risk Analysis"/>
      <sheetName val="STRUCTURAL"/>
      <sheetName val="ARCHITECTURAL"/>
      <sheetName val="SITE DEVELOPMENT"/>
      <sheetName val="gVL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KP1590_E"/>
      <sheetName val="sumary"/>
      <sheetName val="Xenon(R2)"/>
      <sheetName val="Categories"/>
      <sheetName val="indices "/>
      <sheetName val="month"/>
      <sheetName val="partner"/>
      <sheetName val="year"/>
      <sheetName val="F1a-Pile"/>
      <sheetName val="STAFFSCHED_"/>
      <sheetName val="Material List "/>
      <sheetName val="Section_Catalogue3"/>
      <sheetName val="tie_beam3"/>
      <sheetName val="INDIGINEOUS_ITEMS_"/>
      <sheetName val="final_abstract"/>
      <sheetName val="BASIC_RATES"/>
      <sheetName val="TBAL9697__x005f_x005f_x005f_x000a_grotp_wis"/>
      <sheetName val="CORPN_O_x005f_x005f_x005f_x005f_x005f_x005f_x0000"/>
      <sheetName val="Excess_Calc"/>
      <sheetName val="Meas_-Hotel_Part"/>
      <sheetName val="Capital_by_Years_Valuation"/>
      <sheetName val="ReportsParameters"/>
      <sheetName val="Nopat_by_Years_Valuation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_x0003_dpl_oth_Lia`1"/>
      <sheetName val="CORPN_OT1"/>
      <sheetName val="TBAL9697__x005f_x000d_grotp_wi1"/>
      <sheetName val="std"/>
      <sheetName val="TAX INCOME"/>
      <sheetName val="Depart Budget"/>
      <sheetName val="Corporate"/>
      <sheetName val="Masters"/>
      <sheetName val="CC June"/>
      <sheetName val="Abstract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4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L_Oth_Bo33"/>
      <sheetName val="3‰AL9697_-group_wise__onpl33"/>
      <sheetName val="Civil_Boq33"/>
      <sheetName val="Project-Material_32"/>
      <sheetName val="Staff_Acco_33"/>
      <sheetName val="SITE_OVERHEADS33"/>
      <sheetName val="Boq_Block_A32"/>
      <sheetName val="PRECAST_lightconc-II33"/>
      <sheetName val="1__PayRec32"/>
      <sheetName val="Cashflow_projection32"/>
      <sheetName val="SPT_vs_PHI32"/>
      <sheetName val="key_dates32"/>
      <sheetName val="Blr_hire32"/>
      <sheetName val="ino4t_conso,-nov32"/>
      <sheetName val="(nout_co,sol_(2)32"/>
      <sheetName val="_bpl,oth_lia_32"/>
      <sheetName val="G_,and_adv_nce32"/>
      <sheetName val="I,Wip-ot__2)32"/>
      <sheetName val="det!il_WIP_(2)32"/>
      <sheetName val="de4ail_G-132"/>
      <sheetName val="sobha_mennn_ac32"/>
      <sheetName val="C_&amp;ix_asst32"/>
      <sheetName val="_x005f_x0003_dpl_oth_Lia`32"/>
      <sheetName val="TBAL9697__x005f_x000d_grotp_wise_32"/>
      <sheetName val="St_co_91_5lvl32"/>
      <sheetName val="Labor_abs-NMR32"/>
      <sheetName val="3�AL9697_-group_wise__onpl32"/>
      <sheetName val="INPUT_SHEET32"/>
      <sheetName val="Sun_E_Type32"/>
      <sheetName val="Fin_Sum32"/>
      <sheetName val="CORPN_O?T32"/>
      <sheetName val="Stress_Calculation32"/>
      <sheetName val="CORPN_O_x005f_x0000_T32"/>
      <sheetName val="SUPPLY_-Sanitary_Fixtures32"/>
      <sheetName val="ITEMS_FOR_CIVIL_TENDER32"/>
      <sheetName val="TBAL9697__x000a_grotp_wise_32"/>
      <sheetName val="CORPN_O32"/>
      <sheetName val="labour_coeff30"/>
      <sheetName val="CORPN_O_T32"/>
      <sheetName val="TBAL9697__grotp_wise_69"/>
      <sheetName val="Shuttering_Analysis30"/>
      <sheetName val="General_P+M30"/>
      <sheetName val="Curing_Analysis_30"/>
      <sheetName val="Concrete_P+M_(_RMC_)30"/>
      <sheetName val="P+M_(_SMC_)30"/>
      <sheetName val="P+M_-EW30"/>
      <sheetName val="Cat_A_Change_Control30"/>
      <sheetName val="Break_up_Sheet30"/>
      <sheetName val="Summary_of_P_&amp;_M30"/>
      <sheetName val="P&amp;L_-_AD30"/>
      <sheetName val="_x005f_x005f_x005f_x0003_dpl_oth_Lia`32"/>
      <sheetName val="TBAL9697__x005f_x005f_x005f_x000d_grotp_w32"/>
      <sheetName val="Fin__Assumpt__-_Sensitivities30"/>
      <sheetName val="LOAD_SHEET_30"/>
      <sheetName val="Fill_this_out_first___30"/>
      <sheetName val="Labour_productivity30"/>
      <sheetName val="RCC,Ret__Wall30"/>
      <sheetName val="Area_&amp;_Cate__Master30"/>
      <sheetName val="DG_32"/>
      <sheetName val="Bill_No_530"/>
      <sheetName val="Sheet_130"/>
      <sheetName val="3BPA00132-5-3_W_plan_HVPNL30"/>
      <sheetName val="Mix_Design30"/>
      <sheetName val="Fee_Rate_Summary30"/>
      <sheetName val="Name_List30"/>
      <sheetName val="BOQ_(2)30"/>
      <sheetName val="DLC_lookups30"/>
      <sheetName val="Quote_Sheet30"/>
      <sheetName val="d-safe_DELUXE30"/>
      <sheetName val="Works_-_Quote_Sheet30"/>
      <sheetName val="IO_LIST30"/>
      <sheetName val="TBAL9697__x005f_x000d_grotp_wis30"/>
      <sheetName val="TBAL9697__grotp_wise_70"/>
      <sheetName val="FITZ_MORT_9430"/>
      <sheetName val="Structure_Bills_Qty30"/>
      <sheetName val="11B_30"/>
      <sheetName val="TBAL9697__x005f_x000a_grotp_wise_30"/>
      <sheetName val="Driveway_Beams30"/>
      <sheetName val="ISO_Reconcilation_Statment30"/>
      <sheetName val="AVG_pur_rate30"/>
      <sheetName val="Detail_1A30"/>
      <sheetName val="Break_Dw30"/>
      <sheetName val="CORPN_O_x005f_x005f_x005f_x0000_T30"/>
      <sheetName val="220_11__BS_30"/>
      <sheetName val="NLD_-_Assum30"/>
      <sheetName val="Cash_Flow_Input_Data_ISC30"/>
      <sheetName val="BLOCK-A_(MEA_SHEET)30"/>
      <sheetName val="Form_630"/>
      <sheetName val="acevsSp_(ABC)30"/>
      <sheetName val="A_O_R_30"/>
      <sheetName val="LIST_OF_MAKES30"/>
      <sheetName val="Intro_30"/>
      <sheetName val="TBAL9697__x005f_x005f_x005f_x005f_x005f_x005f_x30"/>
      <sheetName val="Assumption_Inputs13"/>
      <sheetName val="Civil_Works3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2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L_Oth_Bo31"/>
      <sheetName val="3‰AL9697_-group_wise__onpl31"/>
      <sheetName val="Civil_Boq31"/>
      <sheetName val="Project-Material_30"/>
      <sheetName val="Staff_Acco_31"/>
      <sheetName val="SITE_OVERHEADS31"/>
      <sheetName val="Boq_Block_A30"/>
      <sheetName val="PRECAST_lightconc-II31"/>
      <sheetName val="1__PayRec30"/>
      <sheetName val="Cashflow_projection30"/>
      <sheetName val="SPT_vs_PHI30"/>
      <sheetName val="Blr_hire30"/>
      <sheetName val="key_dates30"/>
      <sheetName val="ino4t_conso,-nov30"/>
      <sheetName val="(nout_co,sol_(2)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Labor_abs-NMR30"/>
      <sheetName val="3�AL9697_-group_wise__onpl30"/>
      <sheetName val="INPUT_SHEET30"/>
      <sheetName val="Sun_E_Type30"/>
      <sheetName val="Fin_Sum30"/>
      <sheetName val="CORPN_O?T30"/>
      <sheetName val="Stress_Calculation30"/>
      <sheetName val="CORPN_O_x005f_x0000_T30"/>
      <sheetName val="SUPPLY_-Sanitary_Fixtures30"/>
      <sheetName val="ITEMS_FOR_CIVIL_TENDER30"/>
      <sheetName val="TBAL9697__x000a_grotp_wise_30"/>
      <sheetName val="CORPN_O30"/>
      <sheetName val="labour_coeff28"/>
      <sheetName val="CORPN_O_T30"/>
      <sheetName val="TBAL9697__grotp_wise_64"/>
      <sheetName val="Shuttering_Analysis28"/>
      <sheetName val="General_P+M28"/>
      <sheetName val="Curing_Analysis_28"/>
      <sheetName val="Concrete_P+M_(_RMC_)28"/>
      <sheetName val="P+M_(_SMC_)28"/>
      <sheetName val="P+M_-EW28"/>
      <sheetName val="Cat_A_Change_Control28"/>
      <sheetName val="Break_up_Sheet28"/>
      <sheetName val="Summary_of_P_&amp;_M28"/>
      <sheetName val="DG_30"/>
      <sheetName val="P&amp;L_-_AD28"/>
      <sheetName val="_x005f_x005f_x005f_x0003_dpl_oth_Lia`30"/>
      <sheetName val="TBAL9697__x005f_x005f_x005f_x000d_grotp_w30"/>
      <sheetName val="Fin__Assumpt__-_Sensitivities28"/>
      <sheetName val="LOAD_SHEET_28"/>
      <sheetName val="Fill_this_out_first___28"/>
      <sheetName val="Labour_productivity28"/>
      <sheetName val="RCC,Ret__Wall28"/>
      <sheetName val="Area_&amp;_Cate__Master28"/>
      <sheetName val="Bill_No_528"/>
      <sheetName val="Sheet_128"/>
      <sheetName val="3BPA00132-5-3_W_plan_HVPNL28"/>
      <sheetName val="Mix_Design28"/>
      <sheetName val="Fee_Rate_Summary28"/>
      <sheetName val="Name_List28"/>
      <sheetName val="BOQ_(2)28"/>
      <sheetName val="DLC_lookups28"/>
      <sheetName val="Quote_Sheet28"/>
      <sheetName val="d-safe_DELUXE28"/>
      <sheetName val="Works_-_Quote_Sheet28"/>
      <sheetName val="IO_LIST28"/>
      <sheetName val="TBAL9697__x005f_x000d_grotp_wis28"/>
      <sheetName val="TBAL9697__grotp_wise_65"/>
      <sheetName val="FITZ_MORT_9428"/>
      <sheetName val="Structure_Bills_Qty28"/>
      <sheetName val="11B_28"/>
      <sheetName val="TBAL9697__x005f_x000a_grotp_wise_28"/>
      <sheetName val="Driveway_Beams28"/>
      <sheetName val="ISO_Reconcilation_Statment28"/>
      <sheetName val="AVG_pur_rate28"/>
      <sheetName val="Detail_1A28"/>
      <sheetName val="Break_Dw28"/>
      <sheetName val="CORPN_O_x005f_x005f_x005f_x0000_T28"/>
      <sheetName val="220_11__BS_28"/>
      <sheetName val="NLD_-_Assum28"/>
      <sheetName val="Cash_Flow_Input_Data_ISC28"/>
      <sheetName val="BLOCK-A_(MEA_SHEET)28"/>
      <sheetName val="Form_628"/>
      <sheetName val="acevsSp_(ABC)28"/>
      <sheetName val="A_O_R_28"/>
      <sheetName val="LIST_OF_MAKES28"/>
      <sheetName val="Intro_28"/>
      <sheetName val="TBAL9697__x005f_x005f_x005f_x005f_x005f_x005f_x28"/>
      <sheetName val="Assumption_Inputs11"/>
      <sheetName val="Civil_Works28"/>
      <sheetName val="Section_Catalogue6"/>
      <sheetName val="Mat_-Rates28"/>
      <sheetName val="DETAILED__BOQ28"/>
      <sheetName val="CABLE_DATA28"/>
      <sheetName val="Tender_Summary11"/>
      <sheetName val="Legal_Risk_Analysis28"/>
      <sheetName val="tie_beam6"/>
      <sheetName val="General_input3"/>
      <sheetName val="6_053"/>
      <sheetName val="Abstract_Sheet3"/>
      <sheetName val="Boq-_Civil3"/>
      <sheetName val="TBAL9697__grotp_wise_66"/>
      <sheetName val="TBAL9697__grotp_wise_116"/>
      <sheetName val="Excess_Calc3"/>
      <sheetName val="Site_Dev_BOQ4"/>
      <sheetName val="PO_Payroll3"/>
      <sheetName val="Deduction_of_assets4"/>
      <sheetName val="CORPN_O_x005f_x005f_x005f_x005f_x005f_x005f_x0003"/>
      <sheetName val="TBAL9697__x005f_x005f_x005f_x000a_grotp_wi3"/>
      <sheetName val="BOQ_3"/>
      <sheetName val="INDIGINEOUS_ITEMS_3"/>
      <sheetName val="COP_Final3"/>
      <sheetName val="Elect_4"/>
      <sheetName val="Detail_In_Door_Stad3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L_Oth_Bo30"/>
      <sheetName val="3‰AL9697_-group_wise__onpl30"/>
      <sheetName val="Civil_Boq30"/>
      <sheetName val="Project-Material_29"/>
      <sheetName val="Staff_Acco_30"/>
      <sheetName val="SITE_OVERHEADS30"/>
      <sheetName val="Boq_Block_A29"/>
      <sheetName val="PRECAST_lightconc-II30"/>
      <sheetName val="1__PayRec29"/>
      <sheetName val="Cashflow_projection29"/>
      <sheetName val="SPT_vs_PHI29"/>
      <sheetName val="Blr_hire29"/>
      <sheetName val="key_dates29"/>
      <sheetName val="ino4t_conso,-nov29"/>
      <sheetName val="(nout_co,sol_(2)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Labor_abs-NMR29"/>
      <sheetName val="3�AL9697_-group_wise__onpl29"/>
      <sheetName val="INPUT_SHEET29"/>
      <sheetName val="Sun_E_Type29"/>
      <sheetName val="Fin_Sum29"/>
      <sheetName val="CORPN_O?T29"/>
      <sheetName val="Stress_Calculation29"/>
      <sheetName val="CORPN_O_x005f_x0000_T29"/>
      <sheetName val="SUPPLY_-Sanitary_Fixtures29"/>
      <sheetName val="ITEMS_FOR_CIVIL_TENDER29"/>
      <sheetName val="TBAL9697__x000a_grotp_wise_29"/>
      <sheetName val="CORPN_O29"/>
      <sheetName val="labour_coeff27"/>
      <sheetName val="CORPN_O_T29"/>
      <sheetName val="TBAL9697__grotp_wise_58"/>
      <sheetName val="Shuttering_Analysis27"/>
      <sheetName val="General_P+M27"/>
      <sheetName val="Curing_Analysis_27"/>
      <sheetName val="Concrete_P+M_(_RMC_)27"/>
      <sheetName val="P+M_(_SMC_)27"/>
      <sheetName val="P+M_-EW27"/>
      <sheetName val="Cat_A_Change_Control27"/>
      <sheetName val="Break_up_Sheet27"/>
      <sheetName val="Summary_of_P_&amp;_M27"/>
      <sheetName val="DG_29"/>
      <sheetName val="P&amp;L_-_AD27"/>
      <sheetName val="_x005f_x005f_x005f_x0003_dpl_oth_Lia`29"/>
      <sheetName val="TBAL9697__x005f_x005f_x005f_x000d_grotp_w29"/>
      <sheetName val="Fin__Assumpt__-_Sensitivities27"/>
      <sheetName val="LOAD_SHEET_27"/>
      <sheetName val="Fill_this_out_first___27"/>
      <sheetName val="Labour_productivity27"/>
      <sheetName val="RCC,Ret__Wall27"/>
      <sheetName val="Area_&amp;_Cate__Master27"/>
      <sheetName val="Bill_No_527"/>
      <sheetName val="Sheet_127"/>
      <sheetName val="3BPA00132-5-3_W_plan_HVPNL27"/>
      <sheetName val="Mix_Design27"/>
      <sheetName val="Fee_Rate_Summary27"/>
      <sheetName val="Name_List27"/>
      <sheetName val="BOQ_(2)27"/>
      <sheetName val="DLC_lookups27"/>
      <sheetName val="Quote_Sheet27"/>
      <sheetName val="d-safe_DELUXE27"/>
      <sheetName val="Works_-_Quote_Sheet27"/>
      <sheetName val="IO_LIST27"/>
      <sheetName val="TBAL9697__x005f_x000d_grotp_wis27"/>
      <sheetName val="TBAL9697__grotp_wise_59"/>
      <sheetName val="FITZ_MORT_9427"/>
      <sheetName val="Structure_Bills_Qty27"/>
      <sheetName val="11B_27"/>
      <sheetName val="TBAL9697__x005f_x000a_grotp_wise_27"/>
      <sheetName val="Driveway_Beams27"/>
      <sheetName val="ISO_Reconcilation_Statment27"/>
      <sheetName val="AVG_pur_rate27"/>
      <sheetName val="Detail_1A27"/>
      <sheetName val="Break_Dw27"/>
      <sheetName val="CORPN_O_x005f_x005f_x005f_x0000_T27"/>
      <sheetName val="220_11__BS_27"/>
      <sheetName val="NLD_-_Assum27"/>
      <sheetName val="Cash_Flow_Input_Data_ISC27"/>
      <sheetName val="BLOCK-A_(MEA_SHEET)27"/>
      <sheetName val="Form_627"/>
      <sheetName val="acevsSp_(ABC)27"/>
      <sheetName val="A_O_R_27"/>
      <sheetName val="LIST_OF_MAKES27"/>
      <sheetName val="Intro_27"/>
      <sheetName val="TBAL9697__x005f_x005f_x005f_x005f_x005f_x005f_x27"/>
      <sheetName val="Assumption_Inputs10"/>
      <sheetName val="Civil_Works27"/>
      <sheetName val="CORPN_O_T27"/>
      <sheetName val="Sheet_125"/>
      <sheetName val="3BPA00132-5-3_W_plan_HVPNL25"/>
      <sheetName val="Mix_Design25"/>
      <sheetName val="FITZ_MORT_9425"/>
      <sheetName val="ISO_Reconcilation_Statment25"/>
      <sheetName val="AVG_pur_rate25"/>
      <sheetName val="NLD_-_Assum25"/>
      <sheetName val="Cash_Flow_Input_Data_ISC25"/>
      <sheetName val="BLOCK-A_(MEA_SHEET)25"/>
      <sheetName val="Form_625"/>
      <sheetName val="acevsSp_(ABC)25"/>
      <sheetName val="A_O_R_25"/>
      <sheetName val="LIST_OF_MAKES25"/>
      <sheetName val="Intro_25"/>
      <sheetName val="TBAL9697__x005f_x005f_x005f_x005f_x005f_x005f_x25"/>
      <sheetName val="Assumption_Inputs8"/>
      <sheetName val="Civil_Works25"/>
      <sheetName val="Mat_-Rates25"/>
      <sheetName val="DETAILED__BOQ25"/>
      <sheetName val="CABLE_DATA25"/>
      <sheetName val="Tender_Summary8"/>
      <sheetName val="Legal_Risk_Analysis25"/>
      <sheetName val="General_input"/>
      <sheetName val="6_05"/>
      <sheetName val="Abstract_Sheet"/>
      <sheetName val="Boq-_Civil"/>
      <sheetName val="TBAL9697__grotp_wise_52"/>
      <sheetName val="TBAL9697__grotp_wise_110"/>
      <sheetName val="Site_Dev_BOQ1"/>
      <sheetName val="PO_Payroll"/>
      <sheetName val="Deduction_of_assets1"/>
      <sheetName val="BOQ_"/>
      <sheetName val="COP_Final"/>
      <sheetName val="Elect_1"/>
      <sheetName val="Detail_In_Door_Stad"/>
      <sheetName val="TBAL9697__x000a_grotp_wis"/>
      <sheetName val="SPILL_OVER"/>
      <sheetName val="Data_sheet"/>
      <sheetName val="Per_Unit"/>
      <sheetName val="Pacakges_split"/>
      <sheetName val="Main_Gate_House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Gen_Info"/>
      <sheetName val="P_&amp;_M"/>
      <sheetName val="MS_Items"/>
      <sheetName val="AutoOpen_Stub_Data"/>
      <sheetName val="Material_"/>
      <sheetName val="Extra_Item"/>
      <sheetName val="Labour_&amp;_Plant"/>
      <sheetName val="Debits_as_on_12_04_08"/>
      <sheetName val="TBAL9697__x005f_x005f_x001"/>
      <sheetName val="CORPN_O_x005f_x005f_x00001"/>
      <sheetName val="TBAL9697__x005f_x000a_grotp_wis1"/>
      <sheetName val="fa-pl_&amp;_myy_x00"/>
      <sheetName val="Labor_abs-PW"/>
      <sheetName val="Customize_Your_Purchase_Order"/>
      <sheetName val="fa-pl_&amp;_myy_x005f_x000b__x005f_x000b__x00"/>
      <sheetName val="Base_Assumptions"/>
      <sheetName val="_COP_100%"/>
      <sheetName val="TBAL9697__grotp_wise_251"/>
      <sheetName val="TBAL9697__grotp_wise_261"/>
      <sheetName val="TBAL9697_-group_wise_sdpl"/>
      <sheetName val="Lintel_Beam_104_70_(GF)__"/>
      <sheetName val="_"/>
      <sheetName val="Contract_Night_Staff"/>
      <sheetName val="Contract_Day_Staff"/>
      <sheetName val="Day_Shift"/>
      <sheetName val="Night_Shift"/>
      <sheetName val="lineby_line_consolidation"/>
      <sheetName val="Area_Statement"/>
      <sheetName val="Risk_Analysis"/>
      <sheetName val="SITE_DEVELOPMENT"/>
      <sheetName val="Material_Rate"/>
      <sheetName val="Rate_analysis"/>
      <sheetName val="Approved_MTD_Proj_#'s"/>
      <sheetName val="9__Package_split_-_Cost_"/>
      <sheetName val="Project_Budget_Worksheet"/>
      <sheetName val="CORPN_O_x005f_x005f_x005f"/>
      <sheetName val="DDETABLE_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L_Oth_Bo29"/>
      <sheetName val="3‰AL9697_-group_wise__onpl29"/>
      <sheetName val="Civil_Boq29"/>
      <sheetName val="Project-Material_28"/>
      <sheetName val="Staff_Acco_29"/>
      <sheetName val="SITE_OVERHEADS29"/>
      <sheetName val="Boq_Block_A28"/>
      <sheetName val="PRECAST_lightconc-II29"/>
      <sheetName val="1__PayRec28"/>
      <sheetName val="Cashflow_projection28"/>
      <sheetName val="SPT_vs_PHI28"/>
      <sheetName val="Blr_hire28"/>
      <sheetName val="key_dates28"/>
      <sheetName val="ino4t_conso,-nov28"/>
      <sheetName val="(nout_co,sol_(2)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Labor_abs-NMR28"/>
      <sheetName val="3�AL9697_-group_wise__onpl28"/>
      <sheetName val="INPUT_SHEET28"/>
      <sheetName val="Sun_E_Type28"/>
      <sheetName val="Fin_Sum28"/>
      <sheetName val="CORPN_O?T28"/>
      <sheetName val="Stress_Calculation28"/>
      <sheetName val="CORPN_O_x005f_x0000_T28"/>
      <sheetName val="SUPPLY_-Sanitary_Fixtures28"/>
      <sheetName val="ITEMS_FOR_CIVIL_TENDER28"/>
      <sheetName val="TBAL9697__x000a_grotp_wise_28"/>
      <sheetName val="CORPN_O28"/>
      <sheetName val="labour_coeff26"/>
      <sheetName val="CORPN_O_T28"/>
      <sheetName val="TBAL9697__grotp_wise_54"/>
      <sheetName val="Shuttering_Analysis26"/>
      <sheetName val="General_P+M26"/>
      <sheetName val="Curing_Analysis_26"/>
      <sheetName val="Concrete_P+M_(_RMC_)26"/>
      <sheetName val="P+M_(_SMC_)26"/>
      <sheetName val="P+M_-EW26"/>
      <sheetName val="Cat_A_Change_Control26"/>
      <sheetName val="Break_up_Sheet26"/>
      <sheetName val="Summary_of_P_&amp;_M26"/>
      <sheetName val="DG_28"/>
      <sheetName val="P&amp;L_-_AD26"/>
      <sheetName val="_x005f_x005f_x005f_x0003_dpl_oth_Lia`28"/>
      <sheetName val="TBAL9697__x005f_x005f_x005f_x000d_grotp_w28"/>
      <sheetName val="Fin__Assumpt__-_Sensitivities26"/>
      <sheetName val="LOAD_SHEET_26"/>
      <sheetName val="Fill_this_out_first___26"/>
      <sheetName val="Labour_productivity26"/>
      <sheetName val="RCC,Ret__Wall26"/>
      <sheetName val="Area_&amp;_Cate__Master26"/>
      <sheetName val="Bill_No_526"/>
      <sheetName val="Sheet_126"/>
      <sheetName val="3BPA00132-5-3_W_plan_HVPNL26"/>
      <sheetName val="Mix_Design26"/>
      <sheetName val="Fee_Rate_Summary26"/>
      <sheetName val="Name_List26"/>
      <sheetName val="BOQ_(2)26"/>
      <sheetName val="DLC_lookups26"/>
      <sheetName val="Quote_Sheet26"/>
      <sheetName val="d-safe_DELUXE26"/>
      <sheetName val="Works_-_Quote_Sheet26"/>
      <sheetName val="IO_LIST26"/>
      <sheetName val="TBAL9697__x005f_x000d_grotp_wis26"/>
      <sheetName val="TBAL9697__grotp_wise_55"/>
      <sheetName val="FITZ_MORT_9426"/>
      <sheetName val="Structure_Bills_Qty26"/>
      <sheetName val="11B_26"/>
      <sheetName val="TBAL9697__x005f_x000a_grotp_wise_26"/>
      <sheetName val="Driveway_Beams26"/>
      <sheetName val="ISO_Reconcilation_Statment26"/>
      <sheetName val="AVG_pur_rate26"/>
      <sheetName val="Detail_1A26"/>
      <sheetName val="Break_Dw26"/>
      <sheetName val="CORPN_O_x005f_x005f_x005f_x0000_T26"/>
      <sheetName val="220_11__BS_26"/>
      <sheetName val="NLD_-_Assum26"/>
      <sheetName val="Cash_Flow_Input_Data_ISC26"/>
      <sheetName val="BLOCK-A_(MEA_SHEET)26"/>
      <sheetName val="Form_626"/>
      <sheetName val="acevsSp_(ABC)26"/>
      <sheetName val="A_O_R_26"/>
      <sheetName val="LIST_OF_MAKES26"/>
      <sheetName val="Intro_26"/>
      <sheetName val="TBAL9697__x005f_x005f_x005f_x005f_x005f_x005f_x26"/>
      <sheetName val="Assumption_Inputs9"/>
      <sheetName val="Civil_Works26"/>
      <sheetName val="Section_Catalogue4"/>
      <sheetName val="Mat_-Rates26"/>
      <sheetName val="DETAILED__BOQ26"/>
      <sheetName val="CABLE_DATA26"/>
      <sheetName val="Tender_Summary9"/>
      <sheetName val="Legal_Risk_Analysis26"/>
      <sheetName val="tie_beam4"/>
      <sheetName val="General_input1"/>
      <sheetName val="6_051"/>
      <sheetName val="Abstract_Sheet1"/>
      <sheetName val="Boq-_Civil1"/>
      <sheetName val="TBAL9697__grotp_wise_56"/>
      <sheetName val="TBAL9697__grotp_wise_112"/>
      <sheetName val="Excess_Calc1"/>
      <sheetName val="Site_Dev_BOQ2"/>
      <sheetName val="PO_Payroll1"/>
      <sheetName val="Deduction_of_assets2"/>
      <sheetName val="CORPN_O_x005f_x005f_x005f_x005f_x005f_x005f_x0001"/>
      <sheetName val="TBAL9697__x005f_x005f_x005f_x000a_grotp_wi1"/>
      <sheetName val="BOQ_1"/>
      <sheetName val="INDIGINEOUS_ITEMS_1"/>
      <sheetName val="COP_Final1"/>
      <sheetName val="Elect_2"/>
      <sheetName val="Detail_In_Door_Stad1"/>
      <sheetName val="SPILL_OVER1"/>
      <sheetName val="Data_sheet1"/>
      <sheetName val="Per_Unit1"/>
      <sheetName val="Pacakges_split1"/>
      <sheetName val="Main_Gate_House1"/>
      <sheetName val="final_abstract1"/>
      <sheetName val="Cost_summary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Gen_Info1"/>
      <sheetName val="P_&amp;_M1"/>
      <sheetName val="MS_Items1"/>
      <sheetName val="AutoOpen_Stub_Data1"/>
      <sheetName val="Material_1"/>
      <sheetName val="Extra_Item1"/>
      <sheetName val="Labour_&amp;_Plant1"/>
      <sheetName val="Debits_as_on_12_04_081"/>
      <sheetName val="Meas_-Hotel_Part1"/>
      <sheetName val="BASIC_RATES1"/>
      <sheetName val="TBAL9697__x005f_x005f_x002"/>
      <sheetName val="CORPN_O_x005f_x005f_x00002"/>
      <sheetName val="TBAL9697__x005f_x000a_grotp_wis2"/>
      <sheetName val="Labor_abs-PW1"/>
      <sheetName val="Customize_Your_Purchase_Order1"/>
      <sheetName val="fa-pl_&amp;_myy_x005f_x000b__x005f_x000b__x01"/>
      <sheetName val="Base_Assumptions1"/>
      <sheetName val="_COP_100%1"/>
      <sheetName val="TBAL9697__grotp_wise_252"/>
      <sheetName val="TBAL9697__grotp_wise_262"/>
      <sheetName val="TBAL9697_-group_wise_sdpl1"/>
      <sheetName val="Lintel_Beam_104_70_(GF)__1"/>
      <sheetName val="_1"/>
      <sheetName val="Contract_Night_Staff1"/>
      <sheetName val="Contract_Day_Staff1"/>
      <sheetName val="Day_Shift1"/>
      <sheetName val="Night_Shift1"/>
      <sheetName val="lineby_line_consolidation1"/>
      <sheetName val="Area_Statement1"/>
      <sheetName val="Risk_Analysis1"/>
      <sheetName val="SITE_DEVELOPMENT1"/>
      <sheetName val="Material_Rate1"/>
      <sheetName val="Rate_analysis1"/>
      <sheetName val="Approved_MTD_Proj_#'s1"/>
      <sheetName val="9__Package_split_-_Cost_1"/>
      <sheetName val="Project_Budget_Worksheet1"/>
      <sheetName val="CORPN_O_x005f_x005f_x005f1"/>
      <sheetName val="DDETABLE_1"/>
      <sheetName val="Section_Catalogue5"/>
      <sheetName val="Mat_-Rates27"/>
      <sheetName val="DETAILED__BOQ27"/>
      <sheetName val="CABLE_DATA27"/>
      <sheetName val="Tender_Summary10"/>
      <sheetName val="Legal_Risk_Analysis27"/>
      <sheetName val="tie_beam5"/>
      <sheetName val="General_input2"/>
      <sheetName val="6_052"/>
      <sheetName val="Abstract_Sheet2"/>
      <sheetName val="Boq-_Civil2"/>
      <sheetName val="TBAL9697__grotp_wise_60"/>
      <sheetName val="TBAL9697__grotp_wise_114"/>
      <sheetName val="Excess_Calc2"/>
      <sheetName val="Site_Dev_BOQ3"/>
      <sheetName val="PO_Payroll2"/>
      <sheetName val="Deduction_of_assets3"/>
      <sheetName val="CORPN_O_x005f_x005f_x005f_x005f_x005f_x005f_x0002"/>
      <sheetName val="TBAL9697__x005f_x005f_x005f_x000a_grotp_wi2"/>
      <sheetName val="BOQ_2"/>
      <sheetName val="INDIGINEOUS_ITEMS_2"/>
      <sheetName val="COP_Final2"/>
      <sheetName val="Elect_3"/>
      <sheetName val="Detail_In_Door_Stad2"/>
      <sheetName val="SPILL_OVER2"/>
      <sheetName val="Data_sheet2"/>
      <sheetName val="Per_Unit2"/>
      <sheetName val="Pacakges_split2"/>
      <sheetName val="Main_Gate_House2"/>
      <sheetName val="final_abstrac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Gen_Info2"/>
      <sheetName val="P_&amp;_M2"/>
      <sheetName val="MS_Items2"/>
      <sheetName val="AutoOpen_Stub_Data2"/>
      <sheetName val="Material_2"/>
      <sheetName val="Extra_Item2"/>
      <sheetName val="Labour_&amp;_Plant2"/>
      <sheetName val="Debits_as_on_12_04_082"/>
      <sheetName val="Meas_-Hotel_Part2"/>
      <sheetName val="BASIC_RATES2"/>
      <sheetName val="TBAL9697__x005f_x005f_x003"/>
      <sheetName val="CORPN_O_x005f_x005f_x00003"/>
      <sheetName val="TBAL9697__x005f_x000a_grotp_wis3"/>
      <sheetName val="Labor_abs-PW2"/>
      <sheetName val="Customize_Your_Purchase_Order2"/>
      <sheetName val="fa-pl_&amp;_myy_x005f_x000b__x005f_x000b__x02"/>
      <sheetName val="Base_Assumptions2"/>
      <sheetName val="_COP_100%2"/>
      <sheetName val="TBAL9697__grotp_wise_253"/>
      <sheetName val="TBAL9697__grotp_wise_263"/>
      <sheetName val="TBAL9697_-group_wise_sdpl2"/>
      <sheetName val="Lintel_Beam_104_70_(GF)__2"/>
      <sheetName val="_2"/>
      <sheetName val="Contract_Night_Staff2"/>
      <sheetName val="Contract_Day_Staff2"/>
      <sheetName val="Day_Shift2"/>
      <sheetName val="Night_Shift2"/>
      <sheetName val="lineby_line_consolidation2"/>
      <sheetName val="Area_Statement2"/>
      <sheetName val="Risk_Analysis2"/>
      <sheetName val="SITE_DEVELOPMENT2"/>
      <sheetName val="Material_Rate2"/>
      <sheetName val="Rate_analysis2"/>
      <sheetName val="Approved_MTD_Proj_#'s2"/>
      <sheetName val="9__Package_split_-_Cost_2"/>
      <sheetName val="Project_Budget_Worksheet2"/>
      <sheetName val="CORPN_O_x005f_x005f_x005f2"/>
      <sheetName val="DDETABLE_2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3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L_Oth_Bo32"/>
      <sheetName val="3‰AL9697_-group_wise__onpl32"/>
      <sheetName val="Civil_Boq32"/>
      <sheetName val="Project-Material_31"/>
      <sheetName val="Staff_Acco_32"/>
      <sheetName val="SITE_OVERHEADS32"/>
      <sheetName val="Boq_Block_A31"/>
      <sheetName val="PRECAST_lightconc-II32"/>
      <sheetName val="1__PayRec31"/>
      <sheetName val="Cashflow_projection31"/>
      <sheetName val="SPT_vs_PHI31"/>
      <sheetName val="Blr_hire31"/>
      <sheetName val="key_dates31"/>
      <sheetName val="ino4t_conso,-nov31"/>
      <sheetName val="(nout_co,sol_(2)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Labor_abs-NMR31"/>
      <sheetName val="3�AL9697_-group_wise__onpl31"/>
      <sheetName val="INPUT_SHEET31"/>
      <sheetName val="Sun_E_Type31"/>
      <sheetName val="Fin_Sum31"/>
      <sheetName val="CORPN_O?T31"/>
      <sheetName val="Stress_Calculation31"/>
      <sheetName val="CORPN_O_x005f_x0000_T31"/>
      <sheetName val="SUPPLY_-Sanitary_Fixtures31"/>
      <sheetName val="ITEMS_FOR_CIVIL_TENDER31"/>
      <sheetName val="TBAL9697__x000a_grotp_wise_31"/>
      <sheetName val="CORPN_O31"/>
      <sheetName val="labour_coeff29"/>
      <sheetName val="CORPN_O_T31"/>
      <sheetName val="TBAL9697__grotp_wise_67"/>
      <sheetName val="Shuttering_Analysis29"/>
      <sheetName val="General_P+M29"/>
      <sheetName val="Curing_Analysis_29"/>
      <sheetName val="Concrete_P+M_(_RMC_)29"/>
      <sheetName val="P+M_(_SMC_)29"/>
      <sheetName val="P+M_-EW29"/>
      <sheetName val="Cat_A_Change_Control29"/>
      <sheetName val="Break_up_Sheet29"/>
      <sheetName val="Summary_of_P_&amp;_M29"/>
      <sheetName val="DG_31"/>
      <sheetName val="P&amp;L_-_AD29"/>
      <sheetName val="_x005f_x005f_x005f_x0003_dpl_oth_Lia`31"/>
      <sheetName val="TBAL9697__x005f_x005f_x005f_x000d_grotp_w31"/>
      <sheetName val="Fin__Assumpt__-_Sensitivities29"/>
      <sheetName val="LOAD_SHEET_29"/>
      <sheetName val="Fill_this_out_first___29"/>
      <sheetName val="Labour_productivity29"/>
      <sheetName val="RCC,Ret__Wall29"/>
      <sheetName val="Area_&amp;_Cate__Master29"/>
      <sheetName val="Bill_No_529"/>
      <sheetName val="Sheet_129"/>
      <sheetName val="3BPA00132-5-3_W_plan_HVPNL29"/>
      <sheetName val="Mix_Design29"/>
      <sheetName val="Fee_Rate_Summary29"/>
      <sheetName val="Name_List29"/>
      <sheetName val="BOQ_(2)29"/>
      <sheetName val="DLC_lookups29"/>
      <sheetName val="Quote_Sheet29"/>
      <sheetName val="d-safe_DELUXE29"/>
      <sheetName val="Works_-_Quote_Sheet29"/>
      <sheetName val="IO_LIST29"/>
      <sheetName val="TBAL9697__x005f_x000d_grotp_wis29"/>
      <sheetName val="TBAL9697__grotp_wise_68"/>
      <sheetName val="FITZ_MORT_9429"/>
      <sheetName val="Structure_Bills_Qty29"/>
      <sheetName val="11B_29"/>
      <sheetName val="TBAL9697__x005f_x000a_grotp_wise_29"/>
      <sheetName val="Driveway_Beams29"/>
      <sheetName val="ISO_Reconcilation_Statment29"/>
      <sheetName val="AVG_pur_rate29"/>
      <sheetName val="Detail_1A29"/>
      <sheetName val="Break_Dw29"/>
      <sheetName val="CORPN_O_x005f_x005f_x005f_x0000_T29"/>
      <sheetName val="220_11__BS_29"/>
      <sheetName val="NLD_-_Assum29"/>
      <sheetName val="Cash_Flow_Input_Data_ISC29"/>
      <sheetName val="BLOCK-A_(MEA_SHEET)29"/>
      <sheetName val="Form_629"/>
      <sheetName val="acevsSp_(ABC)29"/>
      <sheetName val="A_O_R_29"/>
      <sheetName val="LIST_OF_MAKES29"/>
      <sheetName val="Intro_29"/>
      <sheetName val="TBAL9697__x005f_x005f_x005f_x005f_x005f_x005f_x29"/>
      <sheetName val="Assumption_Inputs12"/>
      <sheetName val="Civil_Works29"/>
      <sheetName val="Detail P&amp;L"/>
      <sheetName val="Assumption Sheet"/>
      <sheetName val="Bill 3 - Site Works"/>
      <sheetName val="appendix 2.5 final accounts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Section_Catalogue22"/>
      <sheetName val="INDIGINEOUS_ITEMS_7"/>
      <sheetName val="tie_beam7"/>
      <sheetName val="Section_Catalogue25"/>
      <sheetName val="INDIGINEOUS_ITEMS_10"/>
      <sheetName val="tie_beam10"/>
      <sheetName val="Section_Catalogue24"/>
      <sheetName val="INDIGINEOUS_ITEMS_9"/>
      <sheetName val="tie_beam9"/>
      <sheetName val="Section_Catalogue23"/>
      <sheetName val="INDIGINEOUS_ITEMS_8"/>
      <sheetName val="tie_beam8"/>
      <sheetName val="Section_Catalogue26"/>
      <sheetName val="INDIGINEOUS_ITEMS_11"/>
      <sheetName val="tie_beam11"/>
      <sheetName val="ANNEXURE-A"/>
      <sheetName val="01"/>
      <sheetName val="Service Function"/>
      <sheetName val="Concourse"/>
      <sheetName val="2gii"/>
      <sheetName val="SCHEDULE OF RATES"/>
      <sheetName val="Basic Rate"/>
      <sheetName val="INFLUENCES ON GM"/>
      <sheetName val="Load Details(B2)"/>
      <sheetName val="Layer Table"/>
      <sheetName val="purpose&amp;input"/>
      <sheetName val="RBFC-BS"/>
      <sheetName val="SCHEDULE"/>
      <sheetName val="Database"/>
      <sheetName val="schedule nos"/>
      <sheetName val="Cover"/>
      <sheetName val="CORPN O_x005f"/>
      <sheetName val="ACS(1)"/>
      <sheetName val="FAS-C(4)"/>
      <sheetName val="CCTV(old)"/>
      <sheetName val="CFForecast detai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refer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BS - L+OE"/>
      <sheetName val="beam-reinft-IIInd floor"/>
      <sheetName val="DCF_VDF"/>
      <sheetName val="NOPAT_VDF"/>
      <sheetName val="Invested capital_VDF"/>
      <sheetName val="WACC_VDF"/>
      <sheetName val="PV of Op Leases_VDF"/>
      <sheetName val="Rate Analysis "/>
      <sheetName val="TBAL9697_ grotp_wise_27"/>
      <sheetName val="TBAL9697_ grotp_wis"/>
      <sheetName val="glsrpt129909e"/>
      <sheetName val="detail'02"/>
      <sheetName val="Cash2"/>
      <sheetName val="TBAL9697  grotp wis"/>
      <sheetName val="TB9798OBPL06_(2)35"/>
      <sheetName val="CORPN_OCT35"/>
      <sheetName val="inout_consol-nov35"/>
      <sheetName val="inout_consol_(2)35"/>
      <sheetName val="AS_ON_DT_EXPS_Mar35"/>
      <sheetName val="fa-pl_&amp;_mach-site35"/>
      <sheetName val="fa_off_eqp35"/>
      <sheetName val="fa_fur&amp;_fix35"/>
      <sheetName val="fa-pl_&amp;_mach-Off35"/>
      <sheetName val="B_Equity-sdpl_INC35"/>
      <sheetName val="inout_consol_wkg35"/>
      <sheetName val="inout_consol_WKNG35"/>
      <sheetName val="B_Sheet_9735"/>
      <sheetName val="P&amp;L_97_35"/>
      <sheetName val="B_Sheet_97-BEXP35"/>
      <sheetName val="P&amp;L_97_-BEXP35"/>
      <sheetName val="consol_flows35"/>
      <sheetName val="sdpl_oth_Liab35"/>
      <sheetName val="obpl-oth_liab35"/>
      <sheetName val="G_land_advance35"/>
      <sheetName val="I-Wip-ot_(2)35"/>
      <sheetName val="detail_WIP_(2)35"/>
      <sheetName val="detail_G-135"/>
      <sheetName val="sobha_menon_ac35"/>
      <sheetName val="pnc_ac35"/>
      <sheetName val="fix_-p_&amp;_M_-SCC35"/>
      <sheetName val="C_fix_asst35"/>
      <sheetName val="D_fix_asst_scdl_35"/>
      <sheetName val="creditors_tb_obpl35"/>
      <sheetName val="TBAL9697_-group_wise__sdpl44"/>
      <sheetName val="TBAL9697_-group_wise_34"/>
      <sheetName val="crs_-G-134"/>
      <sheetName val="TBAL9697_-group_wise__onpl34"/>
      <sheetName val="B_Sheet_97-OBPL34"/>
      <sheetName val="B_Sheet_97_sdpl34"/>
      <sheetName val="TBAL9697_-group_wise__sdpl234"/>
      <sheetName val="inout_consol_jan34"/>
      <sheetName val="consol_flow34"/>
      <sheetName val="D_Loan__Prom34"/>
      <sheetName val="E_Bank_Loan34"/>
      <sheetName val="G_work_Cap34"/>
      <sheetName val="H_land_adv-dec34"/>
      <sheetName val="J_Con_WIP34"/>
      <sheetName val="detail_J34"/>
      <sheetName val="L_Oth_Co34"/>
      <sheetName val="K_fix_asst__34"/>
      <sheetName val="C_fix_asst-SDPL_34"/>
      <sheetName val="TBAL9697__group_wise__sdpl34"/>
      <sheetName val="inout_consol_okg34"/>
      <sheetName val="detail_OIP_(2)34"/>
      <sheetName val="D_fix_ysst_scdl_34"/>
      <sheetName val="cre`itors_tb_obpl34"/>
      <sheetName val="3AL9697_-group_wise__onpl34"/>
      <sheetName val="L_Oth_Bo34"/>
      <sheetName val="3‰AL9697_-group_wise__onpl34"/>
      <sheetName val="Civil_Boq34"/>
      <sheetName val="Project-Material_33"/>
      <sheetName val="Staff_Acco_34"/>
      <sheetName val="SITE_OVERHEADS34"/>
      <sheetName val="Boq_Block_A33"/>
      <sheetName val="PRECAST_lightconc-II34"/>
      <sheetName val="1__PayRec33"/>
      <sheetName val="Cashflow_projection33"/>
      <sheetName val="SPT_vs_PHI33"/>
      <sheetName val="Blr_hire33"/>
      <sheetName val="key_dates33"/>
      <sheetName val="Labor_abs-NMR33"/>
      <sheetName val="CORPN_OT2"/>
      <sheetName val="ino4t_conso,-nov33"/>
      <sheetName val="(nout_co,sol_(2)33"/>
      <sheetName val="dpl_oth_Lia`2"/>
      <sheetName val="_bpl,oth_lia_33"/>
      <sheetName val="G_,and_adv_nce33"/>
      <sheetName val="I,Wip-ot__2)33"/>
      <sheetName val="det!il_WIP_(2)33"/>
      <sheetName val="de4ail_G-133"/>
      <sheetName val="sobha_mennn_ac33"/>
      <sheetName val="C_&amp;ix_asst33"/>
      <sheetName val="_x005f_x0003_dpl_oth_Lia`33"/>
      <sheetName val="TBAL9697__x005f_x000d_grotp_wise_33"/>
      <sheetName val="St_co_91_5lvl33"/>
      <sheetName val="3�AL9697_-group_wise__onpl33"/>
      <sheetName val="INPUT_SHEET33"/>
      <sheetName val="Sun_E_Type33"/>
      <sheetName val="Fin_Sum33"/>
      <sheetName val="CORPN_O?T33"/>
      <sheetName val="Stress_Calculation33"/>
      <sheetName val="CORPN_O_x005f_x0000_T33"/>
      <sheetName val="SUPPLY_-Sanitary_Fixtures33"/>
      <sheetName val="ITEMS_FOR_CIVIL_TENDER33"/>
      <sheetName val="TBAL9697__x000a_grotp_wise_33"/>
      <sheetName val="CORPN_O33"/>
      <sheetName val="labour_coeff31"/>
      <sheetName val="CORPN_O_T33"/>
      <sheetName val="TBAL9697__grotp_wise_74"/>
      <sheetName val="DG_33"/>
      <sheetName val="Shuttering_Analysis31"/>
      <sheetName val="General_P+M31"/>
      <sheetName val="Curing_Analysis_31"/>
      <sheetName val="Concrete_P+M_(_RMC_)31"/>
      <sheetName val="P+M_(_SMC_)31"/>
      <sheetName val="P+M_-EW31"/>
      <sheetName val="Cat_A_Change_Control31"/>
      <sheetName val="Break_up_Sheet31"/>
      <sheetName val="Summary_of_P_&amp;_M31"/>
      <sheetName val="P&amp;L_-_AD31"/>
      <sheetName val="_x005f_x005f_x005f_x0003_dpl_oth_Lia`33"/>
      <sheetName val="TBAL9697__x005f_x005f_x005f_x000d_grotp_w33"/>
      <sheetName val="Fin__Assumpt__-_Sensitivities31"/>
      <sheetName val="LOAD_SHEET_31"/>
      <sheetName val="Fill_this_out_first___31"/>
      <sheetName val="Labour_productivity31"/>
      <sheetName val="RCC,Ret__Wall31"/>
      <sheetName val="Area_&amp;_Cate__Master31"/>
      <sheetName val="Bill_No_531"/>
      <sheetName val="Sheet_131"/>
      <sheetName val="3BPA00132-5-3_W_plan_HVPNL31"/>
      <sheetName val="Mix_Design31"/>
      <sheetName val="Fee_Rate_Summary31"/>
      <sheetName val="Name_List31"/>
      <sheetName val="BOQ_(2)31"/>
      <sheetName val="FITZ_MORT_9431"/>
      <sheetName val="DLC_lookups31"/>
      <sheetName val="Quote_Sheet31"/>
      <sheetName val="d-safe_DELUXE31"/>
      <sheetName val="Works_-_Quote_Sheet31"/>
      <sheetName val="IO_LIST31"/>
      <sheetName val="TBAL9697__x005f_x000d_grotp_wis31"/>
      <sheetName val="TBAL9697__grotp_wise_75"/>
      <sheetName val="Structure_Bills_Qty31"/>
      <sheetName val="11B_31"/>
      <sheetName val="TBAL9697__x005f_x000a_grotp_wise_31"/>
      <sheetName val="Driveway_Beams31"/>
      <sheetName val="ISO_Reconcilation_Statment31"/>
      <sheetName val="AVG_pur_rate31"/>
      <sheetName val="Detail_1A31"/>
      <sheetName val="Break_Dw31"/>
      <sheetName val="CORPN_O_x005f_x005f_x005f_x0000_T31"/>
      <sheetName val="220_11__BS_31"/>
      <sheetName val="NLD_-_Assum31"/>
      <sheetName val="Cash_Flow_Input_Data_ISC31"/>
      <sheetName val="BLOCK-A_(MEA_SHEET)31"/>
      <sheetName val="Form_631"/>
      <sheetName val="acevsSp_(ABC)31"/>
      <sheetName val="A_O_R_31"/>
      <sheetName val="LIST_OF_MAKES31"/>
      <sheetName val="Intro_31"/>
      <sheetName val="TBAL9697__x005f_x005f_x005f_x005f_x005f_x005f_x31"/>
      <sheetName val="Assumption_Inputs14"/>
      <sheetName val="Civil_Works31"/>
      <sheetName val="Mat_-Rates29"/>
      <sheetName val="DETAILED__BOQ29"/>
      <sheetName val="CABLE_DATA29"/>
      <sheetName val="Tender_Summary12"/>
      <sheetName val="Legal_Risk_Analysis29"/>
      <sheetName val="General_input4"/>
      <sheetName val="6_054"/>
      <sheetName val="Abstract_Sheet4"/>
      <sheetName val="Boq-_Civil4"/>
      <sheetName val="TBAL9697__grotp_wise_76"/>
      <sheetName val="TBAL9697__grotp_wise_117"/>
      <sheetName val="Excess_Calc4"/>
      <sheetName val="Site_Dev_BOQ5"/>
      <sheetName val="PO_Payroll4"/>
      <sheetName val="Deduction_of_assets5"/>
      <sheetName val="CORPN_O_x005f_x005f_x005f_x005f_x005f_x005f_x0004"/>
      <sheetName val="TBAL9697__x005f_x005f_x005f_x000a_grotp_wi4"/>
      <sheetName val="BOQ_4"/>
      <sheetName val="COP_Final4"/>
      <sheetName val="Elect_5"/>
      <sheetName val="Detail_In_Door_Stad4"/>
      <sheetName val="SPILL_OVER3"/>
      <sheetName val="Data_sheet3"/>
      <sheetName val="Per_Unit3"/>
      <sheetName val="Pacakges_split3"/>
      <sheetName val="Main_Gate_House3"/>
      <sheetName val="final_abstract3"/>
      <sheetName val="Cost_summary3"/>
      <sheetName val="TBAL9697__grotp_wise_216"/>
      <sheetName val="TBAL9697__grotp_wise_413"/>
      <sheetName val="TBAL9697__grotp_wise_313"/>
      <sheetName val="TBAL9697__grotp_wise_511"/>
      <sheetName val="TBAL9697__grotp_wise_610"/>
      <sheetName val="TBAL9697__grotp_wise_77"/>
      <sheetName val="TBAL9697__grotp_wise_84"/>
      <sheetName val="TBAL9697__grotp_wise_94"/>
      <sheetName val="TBAL9697__grotp_wise_104"/>
      <sheetName val="TBAL9697__grotp_wise_164"/>
      <sheetName val="TBAL9697__grotp_wise_124"/>
      <sheetName val="TBAL9697__grotp_wise_118"/>
      <sheetName val="TBAL9697__grotp_wise_134"/>
      <sheetName val="TBAL9697__grotp_wise_144"/>
      <sheetName val="TBAL9697__grotp_wise_154"/>
      <sheetName val="TBAL9697__grotp_wise_224"/>
      <sheetName val="TBAL9697__grotp_wise_174"/>
      <sheetName val="TBAL9697__grotp_wise_184"/>
      <sheetName val="TBAL9697__grotp_wise_194"/>
      <sheetName val="TBAL9697__grotp_wise_204"/>
      <sheetName val="TBAL9697__grotp_wise_217"/>
      <sheetName val="TBAL9697__grotp_wise_234"/>
      <sheetName val="TBAL9697__grotp_wise_244"/>
      <sheetName val="Gen_Info3"/>
      <sheetName val="P_&amp;_M3"/>
      <sheetName val="MS_Items3"/>
      <sheetName val="AutoOpen_Stub_Data3"/>
      <sheetName val="Material_3"/>
      <sheetName val="Extra_Item3"/>
      <sheetName val="Labour_&amp;_Plant3"/>
      <sheetName val="Debits_as_on_12_04_083"/>
      <sheetName val="Meas_-Hotel_Part3"/>
      <sheetName val="BASIC_RATES3"/>
      <sheetName val="TBAL9697__x005f_x005f_x004"/>
      <sheetName val="CORPN_O_x005f_x005f_x00004"/>
      <sheetName val="TBAL9697__x005f_x000a_grotp_wis4"/>
      <sheetName val="Labor_abs-PW3"/>
      <sheetName val="Customize_Your_Purchase_Order3"/>
      <sheetName val="fa-pl_&amp;_myy_x005f_x000b__x005f_x000b__x03"/>
      <sheetName val="Base_Assumptions3"/>
      <sheetName val="_COP_100%3"/>
      <sheetName val="TBAL9697__grotp_wise_254"/>
      <sheetName val="TBAL9697__grotp_wise_264"/>
      <sheetName val="TBAL9697_-group_wise_sdpl3"/>
      <sheetName val="Lintel_Beam_104_70_(GF)__3"/>
      <sheetName val="_3"/>
      <sheetName val="Contract_Night_Staff3"/>
      <sheetName val="Contract_Day_Staff3"/>
      <sheetName val="Day_Shift3"/>
      <sheetName val="Night_Shift3"/>
      <sheetName val="lineby_line_consolidation3"/>
      <sheetName val="Area_Statement3"/>
      <sheetName val="Risk_Analysis3"/>
      <sheetName val="SITE_DEVELOPMENT3"/>
      <sheetName val="Material_Rate3"/>
      <sheetName val="Rate_analysis3"/>
      <sheetName val="Approved_MTD_Proj_#'s3"/>
      <sheetName val="9__Package_split_-_Cost_3"/>
      <sheetName val="Project_Budget_Worksheet3"/>
      <sheetName val="CORPN_O_x005f_x005f_x005f3"/>
      <sheetName val="DDETABLE_3"/>
      <sheetName val="indices_"/>
      <sheetName val="Material_List_"/>
      <sheetName val="Building_1"/>
      <sheetName val="Lead_(Final)"/>
      <sheetName val="Pile_cap"/>
      <sheetName val="M_S_"/>
      <sheetName val="dpl_oth_Lia`1"/>
      <sheetName val="TAX_INCOME"/>
      <sheetName val="Depart_Budget"/>
      <sheetName val="CC_June"/>
      <sheetName val="ecc_res"/>
      <sheetName val="Basic_Rate"/>
      <sheetName val="INFLUENCES_ON_GM"/>
      <sheetName val="Load_Details(B2)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소상 &quot;1&quot;"/>
      <sheetName val="Cost Basis"/>
      <sheetName val="CORPN_O_x005f"/>
      <sheetName val="TBAL9697__x005f_x000d_grotp_wi2"/>
      <sheetName val="BLK2"/>
      <sheetName val="BLK3"/>
      <sheetName val="CPT POST UPLOAD"/>
      <sheetName val="KQ Cost Controlling"/>
      <sheetName val="KQ Appropriation"/>
      <sheetName val="COLUMN-CR"/>
      <sheetName val="TBAL9697__grotp_䁷ise_18"/>
      <sheetName val="TBAL9697__x005f_x000d_grotp_wi4"/>
      <sheetName val="TBAL9697__x005f_x005f_x02"/>
      <sheetName val="TBAL9697__x005f_x000d_grotp_wi3"/>
      <sheetName val="TBAL9697__x005f_x005f_x01"/>
      <sheetName val="TBAL9697__x005f_x000d_grotp_wi5"/>
      <sheetName val="TBAL9697__x005f_x005f_x03"/>
      <sheetName val="TBAL9697__x005f_x000d_grotp_wi6"/>
      <sheetName val="TBAL9697__x005f_x005f_x04"/>
      <sheetName val="TBAL9697__x005f_x000d_grotp_wi7"/>
      <sheetName val="TBAL9697__x005f_x005f_x05"/>
      <sheetName val="TBAL9697__x005f_x000d_grotp_wi8"/>
      <sheetName val="TBAL9697__x005f_x005f_x06"/>
      <sheetName val="TBAL9697__x005f_x000d_grotp_wi9"/>
      <sheetName val="TBAL9697__x005f_x005f_x07"/>
      <sheetName val="TBAL9697__x005f_x000d_grotp_w10"/>
      <sheetName val="TBAL9697__x005f_x005f_x08"/>
      <sheetName val="TBAL9697__x005f_x000d_grotp_w16"/>
      <sheetName val="TBAL9697__x005f_x005f_x14"/>
      <sheetName val="TBAL9697__x005f_x000d_grotp_w12"/>
      <sheetName val="TBAL9697__x005f_x005f_x10"/>
      <sheetName val="TBAL9697__x005f_x000d_grotp_w11"/>
      <sheetName val="TBAL9697__x005f_x005f_x09"/>
      <sheetName val="TBAL9697__x005f_x000d_grotp_w13"/>
      <sheetName val="TBAL9697__x005f_x005f_x11"/>
      <sheetName val="TBAL9697__x005f_x000d_grotp_w14"/>
      <sheetName val="TBAL9697__x005f_x005f_x12"/>
      <sheetName val="TBAL9697__x005f_x000d_grotp_w15"/>
      <sheetName val="TBAL9697__x005f_x005f_x13"/>
      <sheetName val="TBAL9697__x005f_x000d_grotp_w22"/>
      <sheetName val="TBAL9697__x005f_x005f_x20"/>
      <sheetName val="TBAL9697__x005f_x000d_grotp_w17"/>
      <sheetName val="TBAL9697__x005f_x005f_x15"/>
      <sheetName val="TBAL9697__x005f_x000d_grotp_w18"/>
      <sheetName val="TBAL9697__x005f_x005f_x16"/>
      <sheetName val="TBAL9697__x005f_x000d_grotp_w19"/>
      <sheetName val="TBAL9697__x005f_x005f_x17"/>
      <sheetName val="TBAL9697__x005f_x000d_grotp_w20"/>
      <sheetName val="TBAL9697__x005f_x005f_x18"/>
      <sheetName val="TBAL9697__x005f_x000d_grotp_w21"/>
      <sheetName val="TBAL9697__x005f_x005f_x19"/>
      <sheetName val="TBAL9697__x005f_x000d_grotp_w23"/>
      <sheetName val="TBAL9697__x005f_x005f_x21"/>
      <sheetName val="TBAL9697__x005f_x000d_grotp_w24"/>
      <sheetName val="TBAL9697__x005f_x005f_x22"/>
      <sheetName val="TBAL9697__x005f_x000d_grotp_w25"/>
      <sheetName val="TBAL9697__x005f_x005f_x23"/>
      <sheetName val="TBAL9697__x005f_x000d_grotp_w26"/>
      <sheetName val="TBAL9697__x005f_x005f_x24"/>
      <sheetName val="_x005f_x0003_dpl_ot"/>
      <sheetName val="_x005f_x005f_"/>
      <sheetName val="TBAL9697__x005f_x000d_grotp_w27"/>
      <sheetName val="TBAL9697__x005f_x005f_x25"/>
      <sheetName val="TBAL9697__x005f_x000d_grotp_w29"/>
      <sheetName val="TBAL9697__x005f_x000d_grotp_w28"/>
      <sheetName val="TBAL9697__x005f_x000d_grotp_w30"/>
      <sheetName val="NPV"/>
      <sheetName val="class &amp; category"/>
      <sheetName val="code Control Sheet"/>
      <sheetName val="Check"/>
      <sheetName val="banilad"/>
      <sheetName val="Mactan"/>
      <sheetName val="Mandaue"/>
      <sheetName val="2.civil-RA"/>
      <sheetName val="BOQ Distribution"/>
      <sheetName val="col-reinft1"/>
      <sheetName val="電気設備表"/>
      <sheetName val="Boiler&amp;TG"/>
      <sheetName val="ICO_budzet_97"/>
      <sheetName val="App_6"/>
      <sheetName val="TBAL9697__x000d_grotp_wis"/>
      <sheetName val="_x0003_dpl_oth_Lia`2"/>
      <sheetName val="TBAL9697__x000d_grotp_wise_2"/>
      <sheetName val="TBAL9697__x000d_grotp_wis1"/>
      <sheetName val="_x0003_dpl_oth_Lia`4"/>
      <sheetName val="TBAL9697__x000d_grotp_wise_4"/>
      <sheetName val="CORPN_OT4"/>
      <sheetName val="TBAL9697__x000d_grotp_wis2"/>
      <sheetName val="_x0003_dpl_oth_Lia`3"/>
      <sheetName val="TBAL9697__x000d_grotp_wise_3"/>
      <sheetName val="CORPN_OT3"/>
      <sheetName val="_x0003_dpl_oth_Lia`5"/>
      <sheetName val="TBAL9697__x000d_grotp_wise_5"/>
      <sheetName val="CORPN_OT5"/>
      <sheetName val="TBAL9697__x000d_grotp_wis3"/>
      <sheetName val="_x0003_dpl_oth_Lia`6"/>
      <sheetName val="TBAL9697__x000d_grotp_wise_6"/>
      <sheetName val="CORPN_OT6"/>
      <sheetName val="TBAL9697__x000d_grotp_wis4"/>
      <sheetName val="_x0003_dpl_oth_Lia`7"/>
      <sheetName val="TBAL9697__x000d_grotp_wise_7"/>
      <sheetName val="CORPN_OT7"/>
      <sheetName val="TBAL9697__x000d_grotp_wis5"/>
      <sheetName val="_x0003_dpl_oth_Lia`8"/>
      <sheetName val="TBAL9697__x000d_grotp_wise_8"/>
      <sheetName val="CORPN_OT8"/>
      <sheetName val="TBAL9697__x000d_grotp_wis6"/>
      <sheetName val="_x0003_dpl_oth_Lia`9"/>
      <sheetName val="TBAL9697__x000d_grotp_wise_9"/>
      <sheetName val="CORPN_OT9"/>
      <sheetName val="TBAL9697__x000d_grotp_wis7"/>
      <sheetName val="_x0003_dpl_oth_Lia`10"/>
      <sheetName val="TBAL9697__x000d_grotp_wise_10"/>
      <sheetName val="CORPN_OT10"/>
      <sheetName val="TBAL9697__x000d_grotp_wis8"/>
      <sheetName val="_x0003_dpl_oth_Lia`16"/>
      <sheetName val="TBAL9697__x000d_grotp_wise_16"/>
      <sheetName val="CORPN_OT16"/>
      <sheetName val="TBAL9697__x000d_grotp_wis14"/>
      <sheetName val="_x0003_dpl_oth_Lia`12"/>
      <sheetName val="TBAL9697__x000d_grotp_wise_12"/>
      <sheetName val="CORPN_OT12"/>
      <sheetName val="TBAL9697__x000d_grotp_wis10"/>
      <sheetName val="_x0003_dpl_oth_Lia`11"/>
      <sheetName val="TBAL9697__x000d_grotp_wise_11"/>
      <sheetName val="CORPN_OT11"/>
      <sheetName val="TBAL9697__x000d_grotp_wis9"/>
      <sheetName val="_x0003_dpl_oth_Lia`13"/>
      <sheetName val="TBAL9697__x000d_grotp_wise_13"/>
      <sheetName val="CORPN_OT13"/>
      <sheetName val="TBAL9697__x000d_grotp_wis11"/>
      <sheetName val="_x0003_dpl_oth_Lia`14"/>
      <sheetName val="TBAL9697__x000d_grotp_wise_14"/>
      <sheetName val="CORPN_OT14"/>
      <sheetName val="TBAL9697__x000d_grotp_wis12"/>
      <sheetName val="_x0003_dpl_oth_Lia`15"/>
      <sheetName val="TBAL9697__x000d_grotp_wise_15"/>
      <sheetName val="CORPN_OT15"/>
      <sheetName val="TBAL9697__x000d_grotp_wis13"/>
      <sheetName val="_x0003_dpl_oth_Lia`22"/>
      <sheetName val="TBAL9697__x000d_grotp_wise_22"/>
      <sheetName val="CORPN_OT22"/>
      <sheetName val="TBAL9697__x000d_grotp_wis20"/>
      <sheetName val="_x0003_dpl_oth_Lia`17"/>
      <sheetName val="TBAL9697__x000d_grotp_wise_17"/>
      <sheetName val="CORPN_OT17"/>
      <sheetName val="TBAL9697__x000d_grotp_wis15"/>
      <sheetName val="_x0003_dpl_oth_Lia`18"/>
      <sheetName val="TBAL9697__x000d_grotp_wise_18"/>
      <sheetName val="CORPN_OT18"/>
      <sheetName val="TBAL9697__x000d_grotp_wis16"/>
      <sheetName val="_x0003_dpl_oth_Lia`19"/>
      <sheetName val="TBAL9697__x000d_grotp_wise_19"/>
      <sheetName val="CORPN_OT19"/>
      <sheetName val="TBAL9697__x000d_grotp_wis17"/>
      <sheetName val="_x0003_dpl_oth_Lia`20"/>
      <sheetName val="TBAL9697__x000d_grotp_wise_20"/>
      <sheetName val="CORPN_OT20"/>
      <sheetName val="TBAL9697__x000d_grotp_wis18"/>
      <sheetName val="_x0003_dpl_oth_Lia`21"/>
      <sheetName val="TBAL9697__x000d_grotp_wise_21"/>
      <sheetName val="CORPN_OT21"/>
      <sheetName val="TBAL9697__x000d_grotp_wis19"/>
      <sheetName val="_x0003_dpl_oth_Lia`23"/>
      <sheetName val="TBAL9697__x000d_grotp_wise_23"/>
      <sheetName val="CORPN_OT23"/>
      <sheetName val="TBAL9697__x000d_grotp_wis21"/>
      <sheetName val="_x0003_dpl_oth_Lia`24"/>
      <sheetName val="TBAL9697__x000d_grotp_wise_24"/>
      <sheetName val="CORPN_OT24"/>
      <sheetName val="TBAL9697__x000d_grotp_wis22"/>
      <sheetName val="_x0003_dpl_oth_Lia`25"/>
      <sheetName val="TBAL9697__x000d_grotp_wise_25"/>
      <sheetName val="CORPN_OT25"/>
      <sheetName val="TBAL9697__x000d_grotp_wis23"/>
      <sheetName val="_x0003_dpl_oth_Lia`26"/>
      <sheetName val="TBAL9697__x000d_grotp_wise_26"/>
      <sheetName val="CORPN_OT26"/>
      <sheetName val="TBAL9697__x000d_grotp_wis24"/>
      <sheetName val="TBAL9697 _x000a_grotp wis"/>
      <sheetName val="_x0003_dpl_oth_Lia`27"/>
      <sheetName val="TBAL9697__x000d_grotp_wise_27"/>
      <sheetName val="CORPN_OT27"/>
      <sheetName val="TBAL9697__x000d_grotp_wis25"/>
      <sheetName val="G_1_obpl_x000"/>
      <sheetName val="TBAL9697 _x00"/>
      <sheetName val="TBL9798_x0010"/>
      <sheetName val="CORPN O_x0000"/>
      <sheetName val="G_1_obpl_x005"/>
      <sheetName val="TBAL9697__x00"/>
      <sheetName val="GR.slab-reinft"/>
      <sheetName val="ELEC2071"/>
      <sheetName val="SUBSCRIPTION"/>
      <sheetName val="INDEX"/>
      <sheetName val="AREAS"/>
      <sheetName val="crs"/>
      <sheetName val="PIMS"/>
      <sheetName val="Indirect expenses"/>
      <sheetName val="Sheet 2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GN-ST-10"/>
      <sheetName val="AoR Finishing"/>
      <sheetName val="CABLERET"/>
      <sheetName val="fa-pl &amp; myy_x005f_x000b__"/>
      <sheetName val="Day2works"/>
      <sheetName val="CABLE"/>
      <sheetName val="number"/>
      <sheetName val="Input &amp; Calculations"/>
      <sheetName val="Values"/>
      <sheetName val="AA"/>
      <sheetName val="MG"/>
      <sheetName val="Sch-3"/>
      <sheetName val="CORPN_O_x0000"/>
      <sheetName val="TBL9798_x005f"/>
      <sheetName val="Cost Index"/>
      <sheetName val="New Construction"/>
      <sheetName val="fco"/>
      <sheetName val="PRSH"/>
      <sheetName val="Overall Summary"/>
      <sheetName val="Summary_CFA total - CP1 &amp; CP2"/>
      <sheetName val="S1BOQ"/>
      <sheetName val="Financials"/>
      <sheetName val="5_Calculation"/>
      <sheetName val="Subhead_IV"/>
      <sheetName val="Register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5. EA"/>
      <sheetName val="BTB"/>
      <sheetName val="cf"/>
      <sheetName val="orders"/>
      <sheetName val="TOS-F"/>
      <sheetName val="구성비"/>
      <sheetName val="HVAC"/>
      <sheetName val="PA- Consutant "/>
      <sheetName val="TBAL9697__x000d_grotp_wi1"/>
      <sheetName val="_x0003_dpl_oth_Lia`30"/>
      <sheetName val="TBAL9697__x000d_grotp_wise_30"/>
      <sheetName val="CORPN_OT29"/>
      <sheetName val="_x0003_dpl_oth_Lia`29"/>
      <sheetName val="TBAL9697__x000d_grotp_wise_29"/>
      <sheetName val="CORPN_OT28"/>
      <sheetName val="_x0003_dpl_oth_Lia`28"/>
      <sheetName val="TBAL9697__x000d_grotp_wise_28"/>
      <sheetName val="_x0003_dpl_oth_Lia`31"/>
      <sheetName val="TBAL9697__x000d_grotp_wise_31"/>
      <sheetName val="CORPN_OT30"/>
      <sheetName val="TBAL9697__x000d_grotp_wis26"/>
      <sheetName val="dpl_oth_Lia`28"/>
      <sheetName val="TBAL9697__x000a_grotp_wis26"/>
      <sheetName val="GR_slab-reinft"/>
      <sheetName val="Bill_3_-_Site_Works"/>
      <sheetName val="appendix_2_5_final_accounts"/>
      <sheetName val="Indirect_expenses"/>
      <sheetName val="Sheet_2"/>
      <sheetName val="Risk_Assmnt"/>
      <sheetName val="schedule_nos"/>
      <sheetName val="TBAL9697__grotp_wise_271"/>
      <sheetName val="TBAL9697__grotp_wis"/>
      <sheetName val="AoR_Finishing"/>
      <sheetName val="BS_-_L+OE"/>
      <sheetName val="Rate_Analysis_"/>
      <sheetName val="CORPN_O_x005f1"/>
      <sheetName val="BOQ_Distribution"/>
      <sheetName val="CFForecast_detail"/>
      <sheetName val="beam-reinft-IIInd_floor"/>
      <sheetName val="TBAL9697__x000a_grotp_wis1"/>
      <sheetName val="dpl_oth_Lia`4"/>
      <sheetName val="TBAL9697__x000a_grotp_wis2"/>
      <sheetName val="dpl_oth_Lia`3"/>
      <sheetName val="dpl_oth_Lia`5"/>
      <sheetName val="TBAL9697__x000a_grotp_wis3"/>
      <sheetName val="dpl_oth_Lia`6"/>
      <sheetName val="TBAL9697__x000a_grotp_wis4"/>
      <sheetName val="dpl_oth_Lia`7"/>
      <sheetName val="TBAL9697__x000a_grotp_wis5"/>
      <sheetName val="dpl_oth_Lia`8"/>
      <sheetName val="TBAL9697__x000a_grotp_wis6"/>
      <sheetName val="dpl_oth_Lia`9"/>
      <sheetName val="TBAL9697__x000a_grotp_wis7"/>
      <sheetName val="dpl_oth_Lia`10"/>
      <sheetName val="TBAL9697__x000a_grotp_wis8"/>
      <sheetName val="dpl_oth_Lia`16"/>
      <sheetName val="TBAL9697__x000a_grotp_wis14"/>
      <sheetName val="dpl_oth_Lia`12"/>
      <sheetName val="TBAL9697__x000a_grotp_wis10"/>
      <sheetName val="dpl_oth_Lia`11"/>
      <sheetName val="TBAL9697__x000a_grotp_wis9"/>
      <sheetName val="dpl_oth_Lia`13"/>
      <sheetName val="TBAL9697__x000a_grotp_wis11"/>
      <sheetName val="dpl_oth_Lia`14"/>
      <sheetName val="TBAL9697__x000a_grotp_wis12"/>
      <sheetName val="dpl_oth_Lia`15"/>
      <sheetName val="TBAL9697__x000a_grotp_wis13"/>
      <sheetName val="dpl_oth_Lia`22"/>
      <sheetName val="TBAL9697__x000a_grotp_wis20"/>
      <sheetName val="dpl_oth_Lia`17"/>
      <sheetName val="TBAL9697__x000a_grotp_wis15"/>
      <sheetName val="dpl_oth_Lia`18"/>
      <sheetName val="TBAL9697__x000a_grotp_wis16"/>
      <sheetName val="dpl_oth_Lia`19"/>
      <sheetName val="TBAL9697__x000a_grotp_wis17"/>
      <sheetName val="dpl_oth_Lia`20"/>
      <sheetName val="TBAL9697__x000a_grotp_wis18"/>
      <sheetName val="dpl_oth_Lia`21"/>
      <sheetName val="TBAL9697__x000a_grotp_wis19"/>
      <sheetName val="dpl_oth_Lia`23"/>
      <sheetName val="TBAL9697__x000a_grotp_wis21"/>
      <sheetName val="dpl_oth_Lia`24"/>
      <sheetName val="TBAL9697__x000a_grotp_wis22"/>
      <sheetName val="dpl_oth_Lia`25"/>
      <sheetName val="TBAL9697__x000a_grotp_wis23"/>
      <sheetName val="dpl_oth_Lia`26"/>
      <sheetName val="TBAL9697__x000a_grotp_wis24"/>
      <sheetName val="dpl_oth_Lia`27"/>
      <sheetName val="TBAL9697__x000a_grotp_wis25"/>
      <sheetName val="TBAL9697__x001"/>
      <sheetName val="Service_Function"/>
      <sheetName val="Material_List_1"/>
      <sheetName val="Basic_Rate1"/>
      <sheetName val="INFLUENCES_ON_GM1"/>
      <sheetName val="Building_11"/>
      <sheetName val="Lead_(Final)1"/>
      <sheetName val="GR_slab-reinft1"/>
      <sheetName val="Bill_3_-_Site_Works1"/>
      <sheetName val="Load_Details(B2)1"/>
      <sheetName val="appendix_2_5_final_accounts1"/>
      <sheetName val="Indirect_expenses1"/>
      <sheetName val="Sheet_21"/>
      <sheetName val="Risk_Assmnt1"/>
      <sheetName val="schedule_nos1"/>
      <sheetName val="TBAL9697__grotp_wise_272"/>
      <sheetName val="TBAL9697__grotp_wis1"/>
      <sheetName val="AoR_Finishing1"/>
      <sheetName val="BS_-_L+OE1"/>
      <sheetName val="Rate_Analysis_1"/>
      <sheetName val="CORPN_O_x005f2"/>
      <sheetName val="BOQ_Distribution1"/>
      <sheetName val="CFForecast_detail1"/>
      <sheetName val="beam-reinft-IIInd_floor1"/>
      <sheetName val="TBAL9697__x000a_grotp_wis27"/>
      <sheetName val="TBAL9697__x002"/>
      <sheetName val="CORPN_O_x00001"/>
      <sheetName val="Service_Function1"/>
      <sheetName val="Material_List_2"/>
      <sheetName val="Basic_Rate2"/>
      <sheetName val="INFLUENCES_ON_GM2"/>
      <sheetName val="Building_12"/>
      <sheetName val="Lead_(Final)2"/>
      <sheetName val="GR_slab-reinft2"/>
      <sheetName val="Bill_3_-_Site_Works2"/>
      <sheetName val="Load_Details(B2)2"/>
      <sheetName val="appendix_2_5_final_accounts2"/>
      <sheetName val="Indirect_expenses2"/>
      <sheetName val="Sheet_22"/>
      <sheetName val="Risk_Assmnt2"/>
      <sheetName val="schedule_nos2"/>
      <sheetName val="TBAL9697__grotp_wise_273"/>
      <sheetName val="TBAL9697__grotp_wis2"/>
      <sheetName val="AoR_Finishing2"/>
      <sheetName val="BS_-_L+OE2"/>
      <sheetName val="Rate_Analysis_2"/>
      <sheetName val="CORPN_O_x005f3"/>
      <sheetName val="BOQ_Distribution2"/>
      <sheetName val="CFForecast_detail2"/>
      <sheetName val="beam-reinft-IIInd_floor2"/>
      <sheetName val="TBAL9697__x000a_grotp_wis28"/>
      <sheetName val="TBAL9697__x003"/>
      <sheetName val="CORPN_O_x00002"/>
      <sheetName val="Service_Function2"/>
      <sheetName val="FINOLEX"/>
      <sheetName val="Beam at Ground flr lvl(Steel)"/>
      <sheetName val="Main Assump."/>
      <sheetName val="schedule1"/>
      <sheetName val="BEAM SCH"/>
      <sheetName val="SLAB  SCH "/>
      <sheetName val="R MTL"/>
      <sheetName val="capg"/>
      <sheetName val="GUT (2)"/>
      <sheetName val="ACE-OUT"/>
      <sheetName val="MB.Prod"/>
      <sheetName val="Bill 1-BOQ-Civil Works"/>
      <sheetName val="shuttering"/>
      <sheetName val="Elektrikal"/>
      <sheetName val="Bill-5.2"/>
      <sheetName val="Bill-9.1"/>
      <sheetName val="Bill-6.1.1-6.1.3"/>
      <sheetName val="Status"/>
      <sheetName val="Defer"/>
      <sheetName val="BG"/>
      <sheetName val="Liability"/>
      <sheetName val="RA Bill summary til Apr19"/>
      <sheetName val="APTIDCO CV A.SCOPE"/>
      <sheetName val="BoQ-1"/>
      <sheetName val="BoQ-2"/>
      <sheetName val="costing_ESDV"/>
      <sheetName val="costing_FE"/>
      <sheetName val="costing_Misc"/>
      <sheetName val="costing_MOV"/>
      <sheetName val="costing_Press"/>
      <sheetName val="Gujrat"/>
      <sheetName val="Basic rate summary"/>
      <sheetName val="Basic rate calculations"/>
      <sheetName val="02"/>
      <sheetName val="03"/>
      <sheetName val="04"/>
      <sheetName val="Labor Rates"/>
      <sheetName val="Capex Estimates"/>
      <sheetName val="General Assumptions"/>
      <sheetName val="rcc( sub)"/>
      <sheetName val="Footings"/>
      <sheetName val="L (4)"/>
      <sheetName val="Introduction"/>
      <sheetName val="12-27"/>
      <sheetName val="Base"/>
      <sheetName val="Rates 7-20"/>
      <sheetName val="COA"/>
      <sheetName val="Projects"/>
      <sheetName val="PRICE-COMP"/>
      <sheetName val="P&amp;LSum"/>
      <sheetName val="C_link"/>
      <sheetName val="P_link"/>
      <sheetName val="INPUT-DATA"/>
      <sheetName val="CI"/>
      <sheetName val="V.O.4 - PCC Qty"/>
      <sheetName val="Assumptions-Input"/>
      <sheetName val="Costs"/>
      <sheetName val="Liqplan_R1"/>
      <sheetName val="CIVIL BOQ (Final)"/>
      <sheetName val="calcul"/>
      <sheetName val="Nov-Dec-08"/>
      <sheetName val="CP"/>
      <sheetName val="TB9899"/>
      <sheetName val="Detail_P&amp;L"/>
      <sheetName val="Customize Your Invoice"/>
      <sheetName val="Loan Amortization Schedule"/>
      <sheetName val="COA-17"/>
      <sheetName val="C-18"/>
      <sheetName val="2_civil-RA"/>
      <sheetName val="organi synthesis lab"/>
      <sheetName val="S-MMS without TFA"/>
      <sheetName val="TBAL9697_ grotp_wise_29"/>
      <sheetName val="TBAL9697_ grotp_wise_28"/>
      <sheetName val="TBAL9697_ grotp_wise_30"/>
      <sheetName val="Section_Catalogue27"/>
      <sheetName val="tie_beam12"/>
      <sheetName val="INDIGINEOUS_ITEMS_12"/>
      <sheetName val="Sheet3_(2)"/>
      <sheetName val="Bill_1"/>
      <sheetName val="Bill_2"/>
      <sheetName val="Bill_3"/>
      <sheetName val="Bill_4"/>
      <sheetName val="Bill_5"/>
      <sheetName val="Bill_6"/>
      <sheetName val="Bill_7"/>
      <sheetName val="소상_&quot;1&quot;"/>
      <sheetName val="Cost_Basis"/>
      <sheetName val="CPT_POST_UPLOAD"/>
      <sheetName val="KQ_Cost_Controlling"/>
      <sheetName val="KQ_Appropriation"/>
      <sheetName val="class_&amp;_category"/>
      <sheetName val="code_Control_Sheet"/>
      <sheetName val="fa-pl_&amp;_myy_x005f_x000b__"/>
      <sheetName val="Cost_Index"/>
      <sheetName val="TBL9798_x005f_x005f_x005f_x005f_x005f_x005f_x005f"/>
      <sheetName val="CORPN O_x005f_x005f_x005f_x005f_x005f_x005f_x005f"/>
      <sheetName val="Boq (Main Building)"/>
      <sheetName val="BASIC_RATES4"/>
      <sheetName val="final_abstract4"/>
      <sheetName val="Gen_Info4"/>
      <sheetName val="Contract_Night_Staff4"/>
      <sheetName val="Contract_Day_Staff4"/>
      <sheetName val="Day_Shift4"/>
      <sheetName val="Night_Shift4"/>
      <sheetName val="SPILL_OVER4"/>
      <sheetName val="Pacakges_split4"/>
      <sheetName val="Cost_summary4"/>
      <sheetName val="TBAL9697__grotp_wise_218"/>
      <sheetName val="TBAL9697__grotp_wise_414"/>
      <sheetName val="TBAL9697__grotp_wise_314"/>
      <sheetName val="TBAL9697__grotp_wise_512"/>
      <sheetName val="TBAL9697__grotp_wise_85"/>
      <sheetName val="TBAL9697__grotp_wise_95"/>
      <sheetName val="TBAL9697__grotp_wise_105"/>
      <sheetName val="TBAL9697__grotp_wise_165"/>
      <sheetName val="TBAL9697__grotp_wise_125"/>
      <sheetName val="TBAL9697__grotp_wise_119"/>
      <sheetName val="TBAL9697__grotp_wise_135"/>
      <sheetName val="TBAL9697__grotp_wise_145"/>
      <sheetName val="TBAL9697__grotp_wise_155"/>
      <sheetName val="TBAL9697__grotp_wise_225"/>
      <sheetName val="TBAL9697__grotp_wise_175"/>
      <sheetName val="TBAL9697__grotp_wise_185"/>
      <sheetName val="TBAL9697__grotp_wise_195"/>
      <sheetName val="TBAL9697__grotp_wise_205"/>
      <sheetName val="TBAL9697__grotp_wise_219"/>
      <sheetName val="TBAL9697__grotp_wise_235"/>
      <sheetName val="TBAL9697__grotp_wise_245"/>
      <sheetName val="Meas_-Hotel_Part4"/>
      <sheetName val="Base_Assumptions4"/>
      <sheetName val="_COP_100%4"/>
      <sheetName val="Main_Gate_House4"/>
      <sheetName val="Data_sheet4"/>
      <sheetName val="Per_Unit4"/>
      <sheetName val="lineby_line_consolidation4"/>
      <sheetName val="Material_4"/>
      <sheetName val="Extra_Item4"/>
      <sheetName val="Labour_&amp;_Plant4"/>
      <sheetName val="AutoOpen_Stub_Data4"/>
      <sheetName val="Debits_as_on_12_04_084"/>
      <sheetName val="Labor_abs-PW4"/>
      <sheetName val="Area_Statement4"/>
      <sheetName val="Risk_Analysis4"/>
      <sheetName val="Lintel_Beam_104_70_(GF)__4"/>
      <sheetName val="_4"/>
      <sheetName val="TBAL9697__grotp_wise_255"/>
      <sheetName val="TBAL9697__grotp_wise_265"/>
      <sheetName val="Material_List_3"/>
      <sheetName val="Basic_Rate3"/>
      <sheetName val="INFLUENCES_ON_GM3"/>
      <sheetName val="TBAL9697__x005f_x005f_x005"/>
      <sheetName val="Building_13"/>
      <sheetName val="Lead_(Final)3"/>
      <sheetName val="GR_slab-reinft3"/>
      <sheetName val="TBAL9697_-group_wise_sdpl4"/>
      <sheetName val="Bill_3_-_Site_Works3"/>
      <sheetName val="Load_Details(B2)3"/>
      <sheetName val="appendix_2_5_final_accounts3"/>
      <sheetName val="Indirect_expenses3"/>
      <sheetName val="Sheet_23"/>
      <sheetName val="Risk_Assmnt3"/>
      <sheetName val="schedule_nos3"/>
      <sheetName val="TBAL9697__grotp_wise_274"/>
      <sheetName val="TBAL9697__grotp_wis3"/>
      <sheetName val="AoR_Finishing3"/>
      <sheetName val="BS_-_L+OE3"/>
      <sheetName val="Rate_Analysis_3"/>
      <sheetName val="CORPN_O_x005f4"/>
      <sheetName val="BOQ_Distribution3"/>
      <sheetName val="CFForecast_detail3"/>
      <sheetName val="beam-reinft-IIInd_floor3"/>
      <sheetName val="TBAL9697__x000a_grotp_wis29"/>
      <sheetName val="TBAL9697__x004"/>
      <sheetName val="CORPN_O_x00003"/>
      <sheetName val="Service_Function3"/>
      <sheetName val="Source Ref."/>
      <sheetName val="PUR"/>
      <sheetName val="Item- Compact"/>
      <sheetName val="Manpower Histogram"/>
      <sheetName val="TBAL9697_ grotp_wis1"/>
      <sheetName val="TBAL9697_ grotp_wis2"/>
      <sheetName val="TBAL9697_ grotp_wis3"/>
      <sheetName val="TBAL9697_ grotp_wis4"/>
      <sheetName val="TBAL9697_ grotp_wis5"/>
      <sheetName val="TBAL9697_ grotp_wis6"/>
      <sheetName val="TBAL9697_ grotp_wis7"/>
      <sheetName val="TBAL9697_ grotp_wis8"/>
      <sheetName val="TBAL9697_ grotp_wis14"/>
      <sheetName val="TBAL9697_ grotp_wis10"/>
      <sheetName val="TBAL9697_ grotp_wis9"/>
      <sheetName val="TBAL9697_ grotp_wis11"/>
      <sheetName val="TBAL9697_ grotp_wis12"/>
      <sheetName val="TBAL9697_ grotp_wis13"/>
      <sheetName val="TBAL9697_ grotp_wis20"/>
      <sheetName val="TBAL9697_ grotp_wis15"/>
      <sheetName val="TBAL9697_ grotp_wis16"/>
      <sheetName val="TBAL9697_ grotp_wis17"/>
      <sheetName val="TBAL9697_ grotp_wis18"/>
      <sheetName val="TBAL9697_ grotp_wis19"/>
      <sheetName val="TBAL9697_ grotp_wis21"/>
      <sheetName val="TBAL9697_ grotp_wis22"/>
      <sheetName val="TBAL9697_ grotp_wis23"/>
      <sheetName val="TBAL9697_ grotp_wis24"/>
      <sheetName val="TBAL9697_ grotp_wis25"/>
      <sheetName val="CONNECT"/>
      <sheetName val="Civil (RA) _Resi_"/>
      <sheetName val="meas-wp"/>
      <sheetName val="Assumption_Inputs26"/>
      <sheetName val="Assumption_Inputs15"/>
      <sheetName val="Assumption_Inputs16"/>
      <sheetName val="Assumption_Inputs18"/>
      <sheetName val="Assumption_Inputs17"/>
      <sheetName val="Assumption_Inputs20"/>
      <sheetName val="Assumption_Inputs19"/>
      <sheetName val="Assumption_Inputs21"/>
      <sheetName val="Assumption_Inputs22"/>
      <sheetName val="Assumption_Inputs23"/>
      <sheetName val="Assumption_Inputs24"/>
      <sheetName val="Assumption_Inputs25"/>
      <sheetName val="TB9798OBPL06_(2)42"/>
      <sheetName val="CORPN_OCT42"/>
      <sheetName val="inout_consol-nov42"/>
      <sheetName val="inout_consol_(2)42"/>
      <sheetName val="AS_ON_DT_EXPS_Mar42"/>
      <sheetName val="fa-pl_&amp;_mach-site42"/>
      <sheetName val="fa_off_eqp42"/>
      <sheetName val="fa_fur&amp;_fix42"/>
      <sheetName val="fa-pl_&amp;_mach-Off42"/>
      <sheetName val="B_Equity-sdpl_INC42"/>
      <sheetName val="inout_consol_wkg42"/>
      <sheetName val="inout_consol_WKNG42"/>
      <sheetName val="B_Sheet_9742"/>
      <sheetName val="P&amp;L_97_42"/>
      <sheetName val="B_Sheet_97-BEXP42"/>
      <sheetName val="P&amp;L_97_-BEXP42"/>
      <sheetName val="consol_flows42"/>
      <sheetName val="sdpl_oth_Liab42"/>
      <sheetName val="obpl-oth_liab42"/>
      <sheetName val="G_land_advance42"/>
      <sheetName val="I-Wip-ot_(2)42"/>
      <sheetName val="detail_WIP_(2)42"/>
      <sheetName val="detail_G-142"/>
      <sheetName val="sobha_menon_ac42"/>
      <sheetName val="pnc_ac42"/>
      <sheetName val="fix_-p_&amp;_M_-SCC42"/>
      <sheetName val="C_fix_asst42"/>
      <sheetName val="D_fix_asst_scdl_42"/>
      <sheetName val="creditors_tb_obpl42"/>
      <sheetName val="TBAL9697_-group_wise__sdpl52"/>
      <sheetName val="TBAL9697_-group_wise_42"/>
      <sheetName val="crs_-G-142"/>
      <sheetName val="TBAL9697_-group_wise__onpl42"/>
      <sheetName val="B_Sheet_97-OBPL42"/>
      <sheetName val="B_Sheet_97_sdpl42"/>
      <sheetName val="TBAL9697_-group_wise__sdpl242"/>
      <sheetName val="inout_consol_jan42"/>
      <sheetName val="consol_flow42"/>
      <sheetName val="D_Loan__Prom42"/>
      <sheetName val="E_Bank_Loan42"/>
      <sheetName val="G_work_Cap42"/>
      <sheetName val="H_land_adv-dec42"/>
      <sheetName val="J_Con_WIP42"/>
      <sheetName val="detail_J42"/>
      <sheetName val="L_Oth_Co42"/>
      <sheetName val="K_fix_asst__42"/>
      <sheetName val="C_fix_asst-SDPL_42"/>
      <sheetName val="TBAL9697__group_wise__sdpl42"/>
      <sheetName val="inout_consol_okg42"/>
      <sheetName val="detail_OIP_(2)42"/>
      <sheetName val="D_fix_ysst_scdl_42"/>
      <sheetName val="cre`itors_tb_obpl42"/>
      <sheetName val="3AL9697_-group_wise__onpl42"/>
      <sheetName val="L_Oth_Bo41"/>
      <sheetName val="3‰AL9697_-group_wise__onpl41"/>
      <sheetName val="Civil_Boq41"/>
      <sheetName val="Staff_Acco_41"/>
      <sheetName val="SITE_OVERHEADS41"/>
      <sheetName val="PRECAST_lightconc-II39"/>
      <sheetName val="1__PayRec38"/>
      <sheetName val="Boq_Block_A41"/>
      <sheetName val="Cashflow_projection38"/>
      <sheetName val="Project-Material_41"/>
      <sheetName val="SPT_vs_PHI38"/>
      <sheetName val="key_dates38"/>
      <sheetName val="ino4t_conso,-nov38"/>
      <sheetName val="(nout_co,sol_(2)38"/>
      <sheetName val="Blr_hire38"/>
      <sheetName val="_bpl,oth_lia_38"/>
      <sheetName val="G_,and_adv_nce38"/>
      <sheetName val="I,Wip-ot__2)38"/>
      <sheetName val="det!il_WIP_(2)38"/>
      <sheetName val="de4ail_G-138"/>
      <sheetName val="sobha_mennn_ac38"/>
      <sheetName val="C_&amp;ix_asst38"/>
      <sheetName val="_x005f_x0003_dpl_oth_Lia`38"/>
      <sheetName val="TBAL9697__x005f_x000d_grotp_wise_38"/>
      <sheetName val="St_co_91_5lvl38"/>
      <sheetName val="3�AL9697_-group_wise__onpl41"/>
      <sheetName val="INPUT_SHEET38"/>
      <sheetName val="Stress_Calculation38"/>
      <sheetName val="Labor_abs-NMR38"/>
      <sheetName val="Sun_E_Type38"/>
      <sheetName val="CORPN_O?T38"/>
      <sheetName val="Fin_Sum38"/>
      <sheetName val="CORPN_O_x005f_x0000_T38"/>
      <sheetName val="TBAL9697__x000a_grotp_wise_38"/>
      <sheetName val="labour_coeff36"/>
      <sheetName val="Shuttering_Analysis36"/>
      <sheetName val="General_P+M36"/>
      <sheetName val="Curing_Analysis_36"/>
      <sheetName val="Concrete_P+M_(_RMC_)36"/>
      <sheetName val="P+M_(_SMC_)36"/>
      <sheetName val="P+M_-EW36"/>
      <sheetName val="P&amp;L_-_AD36"/>
      <sheetName val="SUPPLY_-Sanitary_Fixtures38"/>
      <sheetName val="ITEMS_FOR_CIVIL_TENDER38"/>
      <sheetName val="_x005f_x005f_x005f_x0003_dpl_oth_Lia`38"/>
      <sheetName val="TBAL9697__x005f_x005f_x005f_x000d_grotp_w38"/>
      <sheetName val="Fin__Assumpt__-_Sensitivities36"/>
      <sheetName val="LOAD_SHEET_36"/>
      <sheetName val="Fill_this_out_first___36"/>
      <sheetName val="Labour_productivity36"/>
      <sheetName val="RCC,Ret__Wall36"/>
      <sheetName val="CORPN_O38"/>
      <sheetName val="CORPN_O_T36"/>
      <sheetName val="Area_&amp;_Cate__Master36"/>
      <sheetName val="Bill_No_536"/>
      <sheetName val="11B_36"/>
      <sheetName val="Structure_Bills_Qty36"/>
      <sheetName val="DG_38"/>
      <sheetName val="BOQ_(2)36"/>
      <sheetName val="Fee_Rate_Summary36"/>
      <sheetName val="Name_List36"/>
      <sheetName val="Detail_1A36"/>
      <sheetName val="Sheet_136"/>
      <sheetName val="3BPA00132-5-3_W_plan_HVPNL36"/>
      <sheetName val="Mix_Design36"/>
      <sheetName val="DLC_lookups36"/>
      <sheetName val="Driveway_Beams36"/>
      <sheetName val="TBAL9697__x005f_x000a_grotp_wise_36"/>
      <sheetName val="Quote_Sheet36"/>
      <sheetName val="d-safe_DELUXE36"/>
      <sheetName val="Works_-_Quote_Sheet36"/>
      <sheetName val="IO_LIST36"/>
      <sheetName val="TBAL9697__x005f_x000d_grotp_wis36"/>
      <sheetName val="Cat_A_Change_Control36"/>
      <sheetName val="Break_up_Sheet36"/>
      <sheetName val="Summary_of_P_&amp;_M36"/>
      <sheetName val="ISO_Reconcilation_Statment36"/>
      <sheetName val="AVG_pur_rate36"/>
      <sheetName val="Break_Dw36"/>
      <sheetName val="LIST_OF_MAKES36"/>
      <sheetName val="Assumption_Inputs36"/>
      <sheetName val="Civil_Works36"/>
      <sheetName val="Form_636"/>
      <sheetName val="acevsSp_(ABC)36"/>
      <sheetName val="A_O_R_36"/>
      <sheetName val="CORPN_O_x005f_x005f_x005f_x0000_T36"/>
      <sheetName val="220_11__BS_36"/>
      <sheetName val="FITZ_MORT_9436"/>
      <sheetName val="Intro_36"/>
      <sheetName val="BLOCK-A_(MEA_SHEET)36"/>
      <sheetName val="NLD_-_Assum36"/>
      <sheetName val="Section_Catalogue36"/>
      <sheetName val="Assumption_Inputs27"/>
      <sheetName val="Assumption_Inputs28"/>
      <sheetName val="Section_Catalogue28"/>
      <sheetName val="TBAL9697_-group_wise__sdpl45"/>
      <sheetName val="TBAL9697_-group_wise_35"/>
      <sheetName val="crs_-G-135"/>
      <sheetName val="TBAL9697_-group_wise__onpl35"/>
      <sheetName val="B_Sheet_97-OBPL35"/>
      <sheetName val="B_Sheet_97_sdpl35"/>
      <sheetName val="TBAL9697_-group_wise__sdpl235"/>
      <sheetName val="inout_consol_jan35"/>
      <sheetName val="consol_flow35"/>
      <sheetName val="D_Loan__Prom35"/>
      <sheetName val="E_Bank_Loan35"/>
      <sheetName val="G_work_Cap35"/>
      <sheetName val="H_land_adv-dec35"/>
      <sheetName val="J_Con_WIP35"/>
      <sheetName val="detail_J35"/>
      <sheetName val="L_Oth_Co35"/>
      <sheetName val="K_fix_asst__35"/>
      <sheetName val="C_fix_asst-SDPL_35"/>
      <sheetName val="TBAL9697__group_wise__sdpl35"/>
      <sheetName val="inout_consol_okg35"/>
      <sheetName val="detail_OIP_(2)35"/>
      <sheetName val="D_fix_ysst_scdl_35"/>
      <sheetName val="cre`itors_tb_obpl35"/>
      <sheetName val="3AL9697_-group_wise__onpl35"/>
      <sheetName val="Boq_Block_A34"/>
      <sheetName val="Project-Material_34"/>
      <sheetName val="3�AL9697_-group_wise__onpl34"/>
      <sheetName val="Assumption_Inputs29"/>
      <sheetName val="Section_Catalogue29"/>
      <sheetName val="TB9798OBPL06_(2)36"/>
      <sheetName val="CORPN_OCT36"/>
      <sheetName val="inout_consol-nov36"/>
      <sheetName val="inout_consol_(2)36"/>
      <sheetName val="AS_ON_DT_EXPS_Mar36"/>
      <sheetName val="fa-pl_&amp;_mach-site36"/>
      <sheetName val="fa_off_eqp36"/>
      <sheetName val="fa_fur&amp;_fix36"/>
      <sheetName val="fa-pl_&amp;_mach-Off36"/>
      <sheetName val="B_Equity-sdpl_INC36"/>
      <sheetName val="inout_consol_wkg36"/>
      <sheetName val="inout_consol_WKNG36"/>
      <sheetName val="B_Sheet_9736"/>
      <sheetName val="P&amp;L_97_36"/>
      <sheetName val="B_Sheet_97-BEXP36"/>
      <sheetName val="P&amp;L_97_-BEXP36"/>
      <sheetName val="consol_flows36"/>
      <sheetName val="sdpl_oth_Liab36"/>
      <sheetName val="obpl-oth_liab36"/>
      <sheetName val="G_land_advance36"/>
      <sheetName val="I-Wip-ot_(2)36"/>
      <sheetName val="detail_WIP_(2)36"/>
      <sheetName val="detail_G-136"/>
      <sheetName val="sobha_menon_ac36"/>
      <sheetName val="pnc_ac36"/>
      <sheetName val="fix_-p_&amp;_M_-SCC36"/>
      <sheetName val="C_fix_asst36"/>
      <sheetName val="D_fix_asst_scdl_36"/>
      <sheetName val="creditors_tb_obpl36"/>
      <sheetName val="TBAL9697_-group_wise__sdpl46"/>
      <sheetName val="TBAL9697_-group_wise_36"/>
      <sheetName val="crs_-G-136"/>
      <sheetName val="TBAL9697_-group_wise__onpl36"/>
      <sheetName val="B_Sheet_97-OBPL36"/>
      <sheetName val="B_Sheet_97_sdpl36"/>
      <sheetName val="TBAL9697_-group_wise__sdpl236"/>
      <sheetName val="inout_consol_jan36"/>
      <sheetName val="consol_flow36"/>
      <sheetName val="D_Loan__Prom36"/>
      <sheetName val="E_Bank_Loan36"/>
      <sheetName val="G_work_Cap36"/>
      <sheetName val="H_land_adv-dec36"/>
      <sheetName val="J_Con_WIP36"/>
      <sheetName val="detail_J36"/>
      <sheetName val="L_Oth_Co36"/>
      <sheetName val="K_fix_asst__36"/>
      <sheetName val="C_fix_asst-SDPL_36"/>
      <sheetName val="TBAL9697__group_wise__sdpl36"/>
      <sheetName val="inout_consol_okg36"/>
      <sheetName val="detail_OIP_(2)36"/>
      <sheetName val="D_fix_ysst_scdl_36"/>
      <sheetName val="cre`itors_tb_obpl36"/>
      <sheetName val="3AL9697_-group_wise__onpl36"/>
      <sheetName val="L_Oth_Bo35"/>
      <sheetName val="3‰AL9697_-group_wise__onpl35"/>
      <sheetName val="Civil_Boq35"/>
      <sheetName val="Staff_Acco_35"/>
      <sheetName val="SITE_OVERHEADS35"/>
      <sheetName val="Boq_Block_A35"/>
      <sheetName val="Project-Material_35"/>
      <sheetName val="3�AL9697_-group_wise__onpl35"/>
      <sheetName val="Assumption_Inputs30"/>
      <sheetName val="Section_Catalogue30"/>
      <sheetName val="TB9798OBPL06_(2)38"/>
      <sheetName val="CORPN_OCT38"/>
      <sheetName val="inout_consol-nov38"/>
      <sheetName val="inout_consol_(2)38"/>
      <sheetName val="AS_ON_DT_EXPS_Mar38"/>
      <sheetName val="fa-pl_&amp;_mach-site38"/>
      <sheetName val="fa_off_eqp38"/>
      <sheetName val="fa_fur&amp;_fix38"/>
      <sheetName val="fa-pl_&amp;_mach-Off38"/>
      <sheetName val="B_Equity-sdpl_INC38"/>
      <sheetName val="inout_consol_wkg38"/>
      <sheetName val="inout_consol_WKNG38"/>
      <sheetName val="B_Sheet_9738"/>
      <sheetName val="P&amp;L_97_38"/>
      <sheetName val="B_Sheet_97-BEXP38"/>
      <sheetName val="P&amp;L_97_-BEXP38"/>
      <sheetName val="consol_flows38"/>
      <sheetName val="sdpl_oth_Liab38"/>
      <sheetName val="obpl-oth_liab38"/>
      <sheetName val="G_land_advance38"/>
      <sheetName val="I-Wip-ot_(2)38"/>
      <sheetName val="detail_WIP_(2)38"/>
      <sheetName val="detail_G-138"/>
      <sheetName val="sobha_menon_ac38"/>
      <sheetName val="pnc_ac38"/>
      <sheetName val="fix_-p_&amp;_M_-SCC38"/>
      <sheetName val="C_fix_asst38"/>
      <sheetName val="D_fix_asst_scdl_38"/>
      <sheetName val="creditors_tb_obpl38"/>
      <sheetName val="TBAL9697_-group_wise__sdpl48"/>
      <sheetName val="TBAL9697_-group_wise_38"/>
      <sheetName val="crs_-G-138"/>
      <sheetName val="TBAL9697_-group_wise__onpl38"/>
      <sheetName val="B_Sheet_97-OBPL38"/>
      <sheetName val="B_Sheet_97_sdpl38"/>
      <sheetName val="TBAL9697_-group_wise__sdpl238"/>
      <sheetName val="inout_consol_jan38"/>
      <sheetName val="consol_flow38"/>
      <sheetName val="D_Loan__Prom38"/>
      <sheetName val="E_Bank_Loan38"/>
      <sheetName val="G_work_Cap38"/>
      <sheetName val="H_land_adv-dec38"/>
      <sheetName val="J_Con_WIP38"/>
      <sheetName val="detail_J38"/>
      <sheetName val="L_Oth_Co38"/>
      <sheetName val="K_fix_asst__38"/>
      <sheetName val="C_fix_asst-SDPL_38"/>
      <sheetName val="TBAL9697__group_wise__sdpl38"/>
      <sheetName val="inout_consol_okg38"/>
      <sheetName val="detail_OIP_(2)38"/>
      <sheetName val="D_fix_ysst_scdl_38"/>
      <sheetName val="cre`itors_tb_obpl38"/>
      <sheetName val="3AL9697_-group_wise__onpl38"/>
      <sheetName val="L_Oth_Bo37"/>
      <sheetName val="3‰AL9697_-group_wise__onpl37"/>
      <sheetName val="Civil_Boq37"/>
      <sheetName val="Staff_Acco_37"/>
      <sheetName val="SITE_OVERHEADS37"/>
      <sheetName val="PRECAST_lightconc-II35"/>
      <sheetName val="1__PayRec34"/>
      <sheetName val="Boq_Block_A37"/>
      <sheetName val="Cashflow_projection34"/>
      <sheetName val="Project-Material_37"/>
      <sheetName val="SPT_vs_PHI34"/>
      <sheetName val="key_dates34"/>
      <sheetName val="ino4t_conso,-nov34"/>
      <sheetName val="(nout_co,sol_(2)34"/>
      <sheetName val="Blr_hire34"/>
      <sheetName val="_bpl,oth_lia_34"/>
      <sheetName val="G_,and_adv_nce34"/>
      <sheetName val="I,Wip-ot__2)34"/>
      <sheetName val="det!il_WIP_(2)34"/>
      <sheetName val="de4ail_G-134"/>
      <sheetName val="sobha_mennn_ac34"/>
      <sheetName val="C_&amp;ix_asst34"/>
      <sheetName val="_x005f_x0003_dpl_oth_Lia`34"/>
      <sheetName val="TBAL9697__x005f_x000d_grotp_wise_34"/>
      <sheetName val="St_co_91_5lvl34"/>
      <sheetName val="3�AL9697_-group_wise__onpl37"/>
      <sheetName val="INPUT_SHEET34"/>
      <sheetName val="Stress_Calculation34"/>
      <sheetName val="Labor_abs-NMR34"/>
      <sheetName val="Sun_E_Type34"/>
      <sheetName val="CORPN_O?T34"/>
      <sheetName val="Fin_Sum34"/>
      <sheetName val="CORPN_O_x005f_x0000_T34"/>
      <sheetName val="TBAL9697__x000a_grotp_wise_34"/>
      <sheetName val="labour_coeff32"/>
      <sheetName val="Shuttering_Analysis32"/>
      <sheetName val="General_P+M32"/>
      <sheetName val="Curing_Analysis_32"/>
      <sheetName val="Concrete_P+M_(_RMC_)32"/>
      <sheetName val="P+M_(_SMC_)32"/>
      <sheetName val="P+M_-EW32"/>
      <sheetName val="P&amp;L_-_AD32"/>
      <sheetName val="SUPPLY_-Sanitary_Fixtures34"/>
      <sheetName val="ITEMS_FOR_CIVIL_TENDER34"/>
      <sheetName val="_x005f_x005f_x005f_x0003_dpl_oth_Lia`34"/>
      <sheetName val="TBAL9697__x005f_x005f_x005f_x000d_grotp_w34"/>
      <sheetName val="Fin__Assumpt__-_Sensitivities32"/>
      <sheetName val="LOAD_SHEET_32"/>
      <sheetName val="Fill_this_out_first___32"/>
      <sheetName val="Labour_productivity32"/>
      <sheetName val="RCC,Ret__Wall32"/>
      <sheetName val="CORPN_O34"/>
      <sheetName val="Area_&amp;_Cate__Master32"/>
      <sheetName val="Bill_No_532"/>
      <sheetName val="11B_32"/>
      <sheetName val="Structure_Bills_Qty32"/>
      <sheetName val="DG_34"/>
      <sheetName val="BOQ_(2)32"/>
      <sheetName val="Fee_Rate_Summary32"/>
      <sheetName val="Name_List32"/>
      <sheetName val="Detail_1A32"/>
      <sheetName val="Sheet_132"/>
      <sheetName val="3BPA00132-5-3_W_plan_HVPNL32"/>
      <sheetName val="Mix_Design32"/>
      <sheetName val="DLC_lookups32"/>
      <sheetName val="Driveway_Beams32"/>
      <sheetName val="TBAL9697__x005f_x000a_grotp_wise_32"/>
      <sheetName val="Quote_Sheet32"/>
      <sheetName val="d-safe_DELUXE32"/>
      <sheetName val="Works_-_Quote_Sheet32"/>
      <sheetName val="IO_LIST32"/>
      <sheetName val="TBAL9697__x005f_x000d_grotp_wis32"/>
      <sheetName val="Cat_A_Change_Control32"/>
      <sheetName val="Break_up_Sheet32"/>
      <sheetName val="Summary_of_P_&amp;_M32"/>
      <sheetName val="ISO_Reconcilation_Statment32"/>
      <sheetName val="AVG_pur_rate32"/>
      <sheetName val="Break_Dw32"/>
      <sheetName val="LIST_OF_MAKES32"/>
      <sheetName val="Assumption_Inputs32"/>
      <sheetName val="Civil_Works32"/>
      <sheetName val="Form_632"/>
      <sheetName val="acevsSp_(ABC)32"/>
      <sheetName val="A_O_R_32"/>
      <sheetName val="CORPN_O_x005f_x005f_x005f_x0000_T32"/>
      <sheetName val="220_11__BS_32"/>
      <sheetName val="FITZ_MORT_9432"/>
      <sheetName val="Intro_32"/>
      <sheetName val="BLOCK-A_(MEA_SHEET)32"/>
      <sheetName val="NLD_-_Assum32"/>
      <sheetName val="Section_Catalogue32"/>
      <sheetName val="TB9798OBPL06_(2)37"/>
      <sheetName val="CORPN_OCT37"/>
      <sheetName val="inout_consol-nov37"/>
      <sheetName val="inout_consol_(2)37"/>
      <sheetName val="AS_ON_DT_EXPS_Mar37"/>
      <sheetName val="fa-pl_&amp;_mach-site37"/>
      <sheetName val="fa_off_eqp37"/>
      <sheetName val="fa_fur&amp;_fix37"/>
      <sheetName val="fa-pl_&amp;_mach-Off37"/>
      <sheetName val="B_Equity-sdpl_INC37"/>
      <sheetName val="inout_consol_wkg37"/>
      <sheetName val="inout_consol_WKNG37"/>
      <sheetName val="B_Sheet_9737"/>
      <sheetName val="P&amp;L_97_37"/>
      <sheetName val="B_Sheet_97-BEXP37"/>
      <sheetName val="P&amp;L_97_-BEXP37"/>
      <sheetName val="consol_flows37"/>
      <sheetName val="sdpl_oth_Liab37"/>
      <sheetName val="obpl-oth_liab37"/>
      <sheetName val="G_land_advance37"/>
      <sheetName val="I-Wip-ot_(2)37"/>
      <sheetName val="detail_WIP_(2)37"/>
      <sheetName val="detail_G-137"/>
      <sheetName val="sobha_menon_ac37"/>
      <sheetName val="pnc_ac37"/>
      <sheetName val="fix_-p_&amp;_M_-SCC37"/>
      <sheetName val="C_fix_asst37"/>
      <sheetName val="D_fix_asst_scdl_37"/>
      <sheetName val="creditors_tb_obpl37"/>
      <sheetName val="TBAL9697_-group_wise__sdpl47"/>
      <sheetName val="TBAL9697_-group_wise_37"/>
      <sheetName val="crs_-G-137"/>
      <sheetName val="TBAL9697_-group_wise__onpl37"/>
      <sheetName val="B_Sheet_97-OBPL37"/>
      <sheetName val="B_Sheet_97_sdpl37"/>
      <sheetName val="TBAL9697_-group_wise__sdpl237"/>
      <sheetName val="inout_consol_jan37"/>
      <sheetName val="consol_flow37"/>
      <sheetName val="D_Loan__Prom37"/>
      <sheetName val="E_Bank_Loan37"/>
      <sheetName val="G_work_Cap37"/>
      <sheetName val="H_land_adv-dec37"/>
      <sheetName val="J_Con_WIP37"/>
      <sheetName val="detail_J37"/>
      <sheetName val="L_Oth_Co37"/>
      <sheetName val="K_fix_asst__37"/>
      <sheetName val="C_fix_asst-SDPL_37"/>
      <sheetName val="TBAL9697__group_wise__sdpl37"/>
      <sheetName val="inout_consol_okg37"/>
      <sheetName val="detail_OIP_(2)37"/>
      <sheetName val="D_fix_ysst_scdl_37"/>
      <sheetName val="cre`itors_tb_obpl37"/>
      <sheetName val="3AL9697_-group_wise__onpl37"/>
      <sheetName val="L_Oth_Bo36"/>
      <sheetName val="3‰AL9697_-group_wise__onpl36"/>
      <sheetName val="Civil_Boq36"/>
      <sheetName val="Staff_Acco_36"/>
      <sheetName val="SITE_OVERHEADS36"/>
      <sheetName val="Boq_Block_A36"/>
      <sheetName val="Project-Material_36"/>
      <sheetName val="3�AL9697_-group_wise__onpl36"/>
      <sheetName val="Assumption_Inputs31"/>
      <sheetName val="Section_Catalogue31"/>
      <sheetName val="TB9798OBPL06_(2)39"/>
      <sheetName val="CORPN_OCT39"/>
      <sheetName val="inout_consol-nov39"/>
      <sheetName val="inout_consol_(2)39"/>
      <sheetName val="AS_ON_DT_EXPS_Mar39"/>
      <sheetName val="fa-pl_&amp;_mach-site39"/>
      <sheetName val="fa_off_eqp39"/>
      <sheetName val="fa_fur&amp;_fix39"/>
      <sheetName val="fa-pl_&amp;_mach-Off39"/>
      <sheetName val="B_Equity-sdpl_INC39"/>
      <sheetName val="inout_consol_wkg39"/>
      <sheetName val="inout_consol_WKNG39"/>
      <sheetName val="B_Sheet_9739"/>
      <sheetName val="P&amp;L_97_39"/>
      <sheetName val="B_Sheet_97-BEXP39"/>
      <sheetName val="P&amp;L_97_-BEXP39"/>
      <sheetName val="consol_flows39"/>
      <sheetName val="sdpl_oth_Liab39"/>
      <sheetName val="obpl-oth_liab39"/>
      <sheetName val="G_land_advance39"/>
      <sheetName val="I-Wip-ot_(2)39"/>
      <sheetName val="detail_WIP_(2)39"/>
      <sheetName val="detail_G-139"/>
      <sheetName val="sobha_menon_ac39"/>
      <sheetName val="pnc_ac39"/>
      <sheetName val="fix_-p_&amp;_M_-SCC39"/>
      <sheetName val="C_fix_asst39"/>
      <sheetName val="D_fix_asst_scdl_39"/>
      <sheetName val="creditors_tb_obpl39"/>
      <sheetName val="TBAL9697_-group_wise__sdpl49"/>
      <sheetName val="TBAL9697_-group_wise_39"/>
      <sheetName val="crs_-G-139"/>
      <sheetName val="TBAL9697_-group_wise__onpl39"/>
      <sheetName val="B_Sheet_97-OBPL39"/>
      <sheetName val="B_Sheet_97_sdpl39"/>
      <sheetName val="TBAL9697_-group_wise__sdpl239"/>
      <sheetName val="inout_consol_jan39"/>
      <sheetName val="consol_flow39"/>
      <sheetName val="D_Loan__Prom39"/>
      <sheetName val="E_Bank_Loan39"/>
      <sheetName val="G_work_Cap39"/>
      <sheetName val="H_land_adv-dec39"/>
      <sheetName val="J_Con_WIP39"/>
      <sheetName val="detail_J39"/>
      <sheetName val="L_Oth_Co39"/>
      <sheetName val="K_fix_asst__39"/>
      <sheetName val="C_fix_asst-SDPL_39"/>
      <sheetName val="TBAL9697__group_wise__sdpl39"/>
      <sheetName val="inout_consol_okg39"/>
      <sheetName val="detail_OIP_(2)39"/>
      <sheetName val="D_fix_ysst_scdl_39"/>
      <sheetName val="cre`itors_tb_obpl39"/>
      <sheetName val="3AL9697_-group_wise__onpl39"/>
      <sheetName val="L_Oth_Bo38"/>
      <sheetName val="3‰AL9697_-group_wise__onpl38"/>
      <sheetName val="Civil_Boq38"/>
      <sheetName val="Staff_Acco_38"/>
      <sheetName val="SITE_OVERHEADS38"/>
      <sheetName val="PRECAST_lightconc-II36"/>
      <sheetName val="1__PayRec35"/>
      <sheetName val="Boq_Block_A38"/>
      <sheetName val="Cashflow_projection35"/>
      <sheetName val="Project-Material_38"/>
      <sheetName val="SPT_vs_PHI35"/>
      <sheetName val="key_dates35"/>
      <sheetName val="ino4t_conso,-nov35"/>
      <sheetName val="(nout_co,sol_(2)35"/>
      <sheetName val="Blr_hire35"/>
      <sheetName val="_bpl,oth_lia_35"/>
      <sheetName val="G_,and_adv_nce35"/>
      <sheetName val="I,Wip-ot__2)35"/>
      <sheetName val="det!il_WIP_(2)35"/>
      <sheetName val="de4ail_G-135"/>
      <sheetName val="sobha_mennn_ac35"/>
      <sheetName val="C_&amp;ix_asst35"/>
      <sheetName val="_x005f_x0003_dpl_oth_Lia`35"/>
      <sheetName val="TBAL9697__x005f_x000d_grotp_wise_35"/>
      <sheetName val="St_co_91_5lvl35"/>
      <sheetName val="3�AL9697_-group_wise__onpl38"/>
      <sheetName val="INPUT_SHEET35"/>
      <sheetName val="Stress_Calculation35"/>
      <sheetName val="Labor_abs-NMR35"/>
      <sheetName val="Sun_E_Type35"/>
      <sheetName val="CORPN_O?T35"/>
      <sheetName val="Fin_Sum35"/>
      <sheetName val="CORPN_O_x005f_x0000_T35"/>
      <sheetName val="TBAL9697__x000a_grotp_wise_35"/>
      <sheetName val="labour_coeff33"/>
      <sheetName val="Shuttering_Analysis33"/>
      <sheetName val="General_P+M33"/>
      <sheetName val="Curing_Analysis_33"/>
      <sheetName val="Concrete_P+M_(_RMC_)33"/>
      <sheetName val="P+M_(_SMC_)33"/>
      <sheetName val="P+M_-EW33"/>
      <sheetName val="P&amp;L_-_AD33"/>
      <sheetName val="SUPPLY_-Sanitary_Fixtures35"/>
      <sheetName val="ITEMS_FOR_CIVIL_TENDER35"/>
      <sheetName val="_x005f_x005f_x005f_x0003_dpl_oth_Lia`35"/>
      <sheetName val="TBAL9697__x005f_x005f_x005f_x000d_grotp_w35"/>
      <sheetName val="Fin__Assumpt__-_Sensitivities33"/>
      <sheetName val="LOAD_SHEET_33"/>
      <sheetName val="Fill_this_out_first___33"/>
      <sheetName val="Labour_productivity33"/>
      <sheetName val="RCC,Ret__Wall33"/>
      <sheetName val="CORPN_O35"/>
      <sheetName val="Area_&amp;_Cate__Master33"/>
      <sheetName val="Bill_No_533"/>
      <sheetName val="11B_33"/>
      <sheetName val="Structure_Bills_Qty33"/>
      <sheetName val="DG_35"/>
      <sheetName val="BOQ_(2)33"/>
      <sheetName val="Fee_Rate_Summary33"/>
      <sheetName val="Name_List33"/>
      <sheetName val="Detail_1A33"/>
      <sheetName val="Sheet_133"/>
      <sheetName val="3BPA00132-5-3_W_plan_HVPNL33"/>
      <sheetName val="Mix_Design33"/>
      <sheetName val="DLC_lookups33"/>
      <sheetName val="Driveway_Beams33"/>
      <sheetName val="TBAL9697__x005f_x000a_grotp_wise_33"/>
      <sheetName val="Quote_Sheet33"/>
      <sheetName val="d-safe_DELUXE33"/>
      <sheetName val="Works_-_Quote_Sheet33"/>
      <sheetName val="IO_LIST33"/>
      <sheetName val="TBAL9697__x005f_x000d_grotp_wis33"/>
      <sheetName val="Cat_A_Change_Control33"/>
      <sheetName val="Break_up_Sheet33"/>
      <sheetName val="Summary_of_P_&amp;_M33"/>
      <sheetName val="ISO_Reconcilation_Statment33"/>
      <sheetName val="AVG_pur_rate33"/>
      <sheetName val="Break_Dw33"/>
      <sheetName val="LIST_OF_MAKES33"/>
      <sheetName val="Assumption_Inputs33"/>
      <sheetName val="Civil_Works33"/>
      <sheetName val="Form_633"/>
      <sheetName val="acevsSp_(ABC)33"/>
      <sheetName val="A_O_R_33"/>
      <sheetName val="CORPN_O_x005f_x005f_x005f_x0000_T33"/>
      <sheetName val="220_11__BS_33"/>
      <sheetName val="FITZ_MORT_9433"/>
      <sheetName val="Intro_33"/>
      <sheetName val="BLOCK-A_(MEA_SHEET)33"/>
      <sheetName val="NLD_-_Assum33"/>
      <sheetName val="Section_Catalogue33"/>
      <sheetName val="TB9798OBPL06_(2)40"/>
      <sheetName val="CORPN_OCT40"/>
      <sheetName val="inout_consol-nov40"/>
      <sheetName val="inout_consol_(2)40"/>
      <sheetName val="AS_ON_DT_EXPS_Mar40"/>
      <sheetName val="fa-pl_&amp;_mach-site40"/>
      <sheetName val="fa_off_eqp40"/>
      <sheetName val="fa_fur&amp;_fix40"/>
      <sheetName val="fa-pl_&amp;_mach-Off40"/>
      <sheetName val="B_Equity-sdpl_INC40"/>
      <sheetName val="inout_consol_wkg40"/>
      <sheetName val="inout_consol_WKNG40"/>
      <sheetName val="B_Sheet_9740"/>
      <sheetName val="P&amp;L_97_40"/>
      <sheetName val="B_Sheet_97-BEXP40"/>
      <sheetName val="P&amp;L_97_-BEXP40"/>
      <sheetName val="consol_flows40"/>
      <sheetName val="sdpl_oth_Liab40"/>
      <sheetName val="obpl-oth_liab40"/>
      <sheetName val="G_land_advance40"/>
      <sheetName val="I-Wip-ot_(2)40"/>
      <sheetName val="detail_WIP_(2)40"/>
      <sheetName val="detail_G-140"/>
      <sheetName val="sobha_menon_ac40"/>
      <sheetName val="pnc_ac40"/>
      <sheetName val="fix_-p_&amp;_M_-SCC40"/>
      <sheetName val="C_fix_asst40"/>
      <sheetName val="D_fix_asst_scdl_40"/>
      <sheetName val="creditors_tb_obpl40"/>
      <sheetName val="TBAL9697_-group_wise__sdpl50"/>
      <sheetName val="TBAL9697_-group_wise_40"/>
      <sheetName val="crs_-G-140"/>
      <sheetName val="TBAL9697_-group_wise__onpl40"/>
      <sheetName val="B_Sheet_97-OBPL40"/>
      <sheetName val="B_Sheet_97_sdpl40"/>
      <sheetName val="TBAL9697_-group_wise__sdpl240"/>
      <sheetName val="inout_consol_jan40"/>
      <sheetName val="consol_flow40"/>
      <sheetName val="D_Loan__Prom40"/>
      <sheetName val="E_Bank_Loan40"/>
      <sheetName val="G_work_Cap40"/>
      <sheetName val="H_land_adv-dec40"/>
      <sheetName val="J_Con_WIP40"/>
      <sheetName val="detail_J40"/>
      <sheetName val="L_Oth_Co40"/>
      <sheetName val="K_fix_asst__40"/>
      <sheetName val="C_fix_asst-SDPL_40"/>
      <sheetName val="TBAL9697__group_wise__sdpl40"/>
      <sheetName val="inout_consol_okg40"/>
      <sheetName val="detail_OIP_(2)40"/>
      <sheetName val="D_fix_ysst_scdl_40"/>
      <sheetName val="cre`itors_tb_obpl40"/>
      <sheetName val="3AL9697_-group_wise__onpl40"/>
      <sheetName val="L_Oth_Bo39"/>
      <sheetName val="3‰AL9697_-group_wise__onpl39"/>
      <sheetName val="Civil_Boq39"/>
      <sheetName val="Staff_Acco_39"/>
      <sheetName val="SITE_OVERHEADS39"/>
      <sheetName val="PRECAST_lightconc-II37"/>
      <sheetName val="1__PayRec36"/>
      <sheetName val="Boq_Block_A39"/>
      <sheetName val="Cashflow_projection36"/>
      <sheetName val="Project-Material_39"/>
      <sheetName val="SPT_vs_PHI36"/>
      <sheetName val="key_dates36"/>
      <sheetName val="ino4t_conso,-nov36"/>
      <sheetName val="(nout_co,sol_(2)36"/>
      <sheetName val="Blr_hire36"/>
      <sheetName val="_bpl,oth_lia_36"/>
      <sheetName val="G_,and_adv_nce36"/>
      <sheetName val="I,Wip-ot__2)36"/>
      <sheetName val="det!il_WIP_(2)36"/>
      <sheetName val="de4ail_G-136"/>
      <sheetName val="sobha_mennn_ac36"/>
      <sheetName val="C_&amp;ix_asst36"/>
      <sheetName val="_x005f_x0003_dpl_oth_Lia`36"/>
      <sheetName val="TBAL9697__x005f_x000d_grotp_wise_36"/>
      <sheetName val="St_co_91_5lvl36"/>
      <sheetName val="3�AL9697_-group_wise__onpl39"/>
      <sheetName val="INPUT_SHEET36"/>
      <sheetName val="Stress_Calculation36"/>
      <sheetName val="Labor_abs-NMR36"/>
      <sheetName val="Sun_E_Type36"/>
      <sheetName val="CORPN_O?T36"/>
      <sheetName val="Fin_Sum36"/>
      <sheetName val="CORPN_O_x005f_x0000_T36"/>
      <sheetName val="TBAL9697__x000a_grotp_wise_36"/>
      <sheetName val="labour_coeff34"/>
      <sheetName val="Shuttering_Analysis34"/>
      <sheetName val="General_P+M34"/>
      <sheetName val="Curing_Analysis_34"/>
      <sheetName val="Concrete_P+M_(_RMC_)34"/>
      <sheetName val="P+M_(_SMC_)34"/>
      <sheetName val="P+M_-EW34"/>
      <sheetName val="P&amp;L_-_AD34"/>
      <sheetName val="SUPPLY_-Sanitary_Fixtures36"/>
      <sheetName val="ITEMS_FOR_CIVIL_TENDER36"/>
      <sheetName val="_x005f_x005f_x005f_x0003_dpl_oth_Lia`36"/>
      <sheetName val="TBAL9697__x005f_x005f_x005f_x000d_grotp_w36"/>
      <sheetName val="Fin__Assumpt__-_Sensitivities34"/>
      <sheetName val="LOAD_SHEET_34"/>
      <sheetName val="Fill_this_out_first___34"/>
      <sheetName val="Labour_productivity34"/>
      <sheetName val="RCC,Ret__Wall34"/>
      <sheetName val="CORPN_O36"/>
      <sheetName val="CORPN_O_T34"/>
      <sheetName val="Area_&amp;_Cate__Master34"/>
      <sheetName val="Bill_No_534"/>
      <sheetName val="11B_34"/>
      <sheetName val="Structure_Bills_Qty34"/>
      <sheetName val="DG_36"/>
      <sheetName val="BOQ_(2)34"/>
      <sheetName val="Fee_Rate_Summary34"/>
      <sheetName val="Name_List34"/>
      <sheetName val="Detail_1A34"/>
      <sheetName val="Sheet_134"/>
      <sheetName val="3BPA00132-5-3_W_plan_HVPNL34"/>
      <sheetName val="Mix_Design34"/>
      <sheetName val="DLC_lookups34"/>
      <sheetName val="Driveway_Beams34"/>
      <sheetName val="TBAL9697__x005f_x000a_grotp_wise_34"/>
      <sheetName val="Quote_Sheet34"/>
      <sheetName val="d-safe_DELUXE34"/>
      <sheetName val="Works_-_Quote_Sheet34"/>
      <sheetName val="IO_LIST34"/>
      <sheetName val="TBAL9697__x005f_x000d_grotp_wis34"/>
      <sheetName val="Cat_A_Change_Control34"/>
      <sheetName val="Break_up_Sheet34"/>
      <sheetName val="Summary_of_P_&amp;_M34"/>
      <sheetName val="ISO_Reconcilation_Statment34"/>
      <sheetName val="AVG_pur_rate34"/>
      <sheetName val="Break_Dw34"/>
      <sheetName val="LIST_OF_MAKES34"/>
      <sheetName val="Assumption_Inputs34"/>
      <sheetName val="Civil_Works34"/>
      <sheetName val="Form_634"/>
      <sheetName val="acevsSp_(ABC)34"/>
      <sheetName val="A_O_R_34"/>
      <sheetName val="CORPN_O_x005f_x005f_x005f_x0000_T34"/>
      <sheetName val="220_11__BS_34"/>
      <sheetName val="FITZ_MORT_9434"/>
      <sheetName val="Intro_34"/>
      <sheetName val="BLOCK-A_(MEA_SHEET)34"/>
      <sheetName val="NLD_-_Assum34"/>
      <sheetName val="Section_Catalogue34"/>
      <sheetName val="TB9798OBPL06_(2)41"/>
      <sheetName val="CORPN_OCT41"/>
      <sheetName val="inout_consol-nov41"/>
      <sheetName val="inout_consol_(2)41"/>
      <sheetName val="AS_ON_DT_EXPS_Mar41"/>
      <sheetName val="fa-pl_&amp;_mach-site41"/>
      <sheetName val="fa_off_eqp41"/>
      <sheetName val="fa_fur&amp;_fix41"/>
      <sheetName val="fa-pl_&amp;_mach-Off41"/>
      <sheetName val="B_Equity-sdpl_INC41"/>
      <sheetName val="inout_consol_wkg41"/>
      <sheetName val="inout_consol_WKNG41"/>
      <sheetName val="B_Sheet_9741"/>
      <sheetName val="P&amp;L_97_41"/>
      <sheetName val="B_Sheet_97-BEXP41"/>
      <sheetName val="P&amp;L_97_-BEXP41"/>
      <sheetName val="consol_flows41"/>
      <sheetName val="sdpl_oth_Liab41"/>
      <sheetName val="obpl-oth_liab41"/>
      <sheetName val="G_land_advance41"/>
      <sheetName val="I-Wip-ot_(2)41"/>
      <sheetName val="detail_WIP_(2)41"/>
      <sheetName val="detail_G-141"/>
      <sheetName val="sobha_menon_ac41"/>
      <sheetName val="pnc_ac41"/>
      <sheetName val="fix_-p_&amp;_M_-SCC41"/>
      <sheetName val="C_fix_asst41"/>
      <sheetName val="D_fix_asst_scdl_41"/>
      <sheetName val="creditors_tb_obpl41"/>
      <sheetName val="TBAL9697_-group_wise__sdpl51"/>
      <sheetName val="TBAL9697_-group_wise_41"/>
      <sheetName val="crs_-G-141"/>
      <sheetName val="TBAL9697_-group_wise__onpl41"/>
      <sheetName val="B_Sheet_97-OBPL41"/>
      <sheetName val="B_Sheet_97_sdpl41"/>
      <sheetName val="TBAL9697_-group_wise__sdpl241"/>
      <sheetName val="inout_consol_jan41"/>
      <sheetName val="consol_flow41"/>
      <sheetName val="D_Loan__Prom41"/>
      <sheetName val="E_Bank_Loan41"/>
      <sheetName val="G_work_Cap41"/>
      <sheetName val="H_land_adv-dec41"/>
      <sheetName val="J_Con_WIP41"/>
      <sheetName val="detail_J41"/>
      <sheetName val="L_Oth_Co41"/>
      <sheetName val="K_fix_asst__41"/>
      <sheetName val="C_fix_asst-SDPL_41"/>
      <sheetName val="TBAL9697__group_wise__sdpl41"/>
      <sheetName val="inout_consol_okg41"/>
      <sheetName val="detail_OIP_(2)41"/>
      <sheetName val="D_fix_ysst_scdl_41"/>
      <sheetName val="cre`itors_tb_obpl41"/>
      <sheetName val="3AL9697_-group_wise__onpl41"/>
      <sheetName val="L_Oth_Bo40"/>
      <sheetName val="3‰AL9697_-group_wise__onpl40"/>
      <sheetName val="Civil_Boq40"/>
      <sheetName val="Staff_Acco_40"/>
      <sheetName val="SITE_OVERHEADS40"/>
      <sheetName val="PRECAST_lightconc-II38"/>
      <sheetName val="1__PayRec37"/>
      <sheetName val="Boq_Block_A40"/>
      <sheetName val="Cashflow_projection37"/>
      <sheetName val="Project-Material_40"/>
      <sheetName val="SPT_vs_PHI37"/>
      <sheetName val="key_dates37"/>
      <sheetName val="ino4t_conso,-nov37"/>
      <sheetName val="(nout_co,sol_(2)37"/>
      <sheetName val="Blr_hire37"/>
      <sheetName val="_bpl,oth_lia_37"/>
      <sheetName val="G_,and_adv_nce37"/>
      <sheetName val="I,Wip-ot__2)37"/>
      <sheetName val="det!il_WIP_(2)37"/>
      <sheetName val="de4ail_G-137"/>
      <sheetName val="sobha_mennn_ac37"/>
      <sheetName val="C_&amp;ix_asst37"/>
      <sheetName val="_x005f_x0003_dpl_oth_Lia`37"/>
      <sheetName val="TBAL9697__x005f_x000d_grotp_wise_37"/>
      <sheetName val="St_co_91_5lvl37"/>
      <sheetName val="3�AL9697_-group_wise__onpl40"/>
      <sheetName val="INPUT_SHEET37"/>
      <sheetName val="Stress_Calculation37"/>
      <sheetName val="Labor_abs-NMR37"/>
      <sheetName val="Sun_E_Type37"/>
      <sheetName val="CORPN_O?T37"/>
      <sheetName val="Fin_Sum37"/>
      <sheetName val="CORPN_O_x005f_x0000_T37"/>
      <sheetName val="TBAL9697__x000a_grotp_wise_37"/>
      <sheetName val="labour_coeff35"/>
      <sheetName val="Shuttering_Analysis35"/>
      <sheetName val="General_P+M35"/>
      <sheetName val="Curing_Analysis_35"/>
      <sheetName val="Concrete_P+M_(_RMC_)35"/>
      <sheetName val="P+M_(_SMC_)35"/>
      <sheetName val="P+M_-EW35"/>
      <sheetName val="P&amp;L_-_AD35"/>
      <sheetName val="SUPPLY_-Sanitary_Fixtures37"/>
      <sheetName val="ITEMS_FOR_CIVIL_TENDER37"/>
      <sheetName val="_x005f_x005f_x005f_x0003_dpl_oth_Lia`37"/>
      <sheetName val="TBAL9697__x005f_x005f_x005f_x000d_grotp_w37"/>
      <sheetName val="Fin__Assumpt__-_Sensitivities35"/>
      <sheetName val="LOAD_SHEET_35"/>
      <sheetName val="Fill_this_out_first___35"/>
      <sheetName val="Labour_productivity35"/>
      <sheetName val="RCC,Ret__Wall35"/>
      <sheetName val="CORPN_O37"/>
      <sheetName val="CORPN_O_T35"/>
      <sheetName val="Area_&amp;_Cate__Master35"/>
      <sheetName val="Bill_No_535"/>
      <sheetName val="11B_35"/>
      <sheetName val="Structure_Bills_Qty35"/>
      <sheetName val="DG_37"/>
      <sheetName val="BOQ_(2)35"/>
      <sheetName val="Fee_Rate_Summary35"/>
      <sheetName val="Name_List35"/>
      <sheetName val="Detail_1A35"/>
      <sheetName val="Sheet_135"/>
      <sheetName val="3BPA00132-5-3_W_plan_HVPNL35"/>
      <sheetName val="Mix_Design35"/>
      <sheetName val="DLC_lookups35"/>
      <sheetName val="Driveway_Beams35"/>
      <sheetName val="TBAL9697__x005f_x000a_grotp_wise_35"/>
      <sheetName val="Quote_Sheet35"/>
      <sheetName val="d-safe_DELUXE35"/>
      <sheetName val="Works_-_Quote_Sheet35"/>
      <sheetName val="IO_LIST35"/>
      <sheetName val="TBAL9697__x005f_x000d_grotp_wis35"/>
      <sheetName val="Cat_A_Change_Control35"/>
      <sheetName val="Break_up_Sheet35"/>
      <sheetName val="Summary_of_P_&amp;_M35"/>
      <sheetName val="ISO_Reconcilation_Statment35"/>
      <sheetName val="AVG_pur_rate35"/>
      <sheetName val="Break_Dw35"/>
      <sheetName val="LIST_OF_MAKES35"/>
      <sheetName val="Assumption_Inputs35"/>
      <sheetName val="Civil_Works35"/>
      <sheetName val="Form_635"/>
      <sheetName val="acevsSp_(ABC)35"/>
      <sheetName val="A_O_R_35"/>
      <sheetName val="CORPN_O_x005f_x005f_x005f_x0000_T35"/>
      <sheetName val="220_11__BS_35"/>
      <sheetName val="FITZ_MORT_9435"/>
      <sheetName val="Intro_35"/>
      <sheetName val="BLOCK-A_(MEA_SHEET)35"/>
      <sheetName val="NLD_-_Assum35"/>
      <sheetName val="Section_Catalogue35"/>
      <sheetName val="TB9798OBPL06_(2)48"/>
      <sheetName val="CORPN_OCT48"/>
      <sheetName val="inout_consol-nov48"/>
      <sheetName val="inout_consol_(2)48"/>
      <sheetName val="AS_ON_DT_EXPS_Mar48"/>
      <sheetName val="fa-pl_&amp;_mach-site48"/>
      <sheetName val="fa_off_eqp48"/>
      <sheetName val="fa_fur&amp;_fix48"/>
      <sheetName val="fa-pl_&amp;_mach-Off48"/>
      <sheetName val="B_Equity-sdpl_INC48"/>
      <sheetName val="inout_consol_wkg48"/>
      <sheetName val="inout_consol_WKNG48"/>
      <sheetName val="B_Sheet_9748"/>
      <sheetName val="P&amp;L_97_48"/>
      <sheetName val="B_Sheet_97-BEXP48"/>
      <sheetName val="P&amp;L_97_-BEXP48"/>
      <sheetName val="consol_flows48"/>
      <sheetName val="sdpl_oth_Liab48"/>
      <sheetName val="obpl-oth_liab48"/>
      <sheetName val="G_land_advance48"/>
      <sheetName val="I-Wip-ot_(2)48"/>
      <sheetName val="detail_WIP_(2)48"/>
      <sheetName val="detail_G-148"/>
      <sheetName val="sobha_menon_ac48"/>
      <sheetName val="pnc_ac48"/>
      <sheetName val="fix_-p_&amp;_M_-SCC48"/>
      <sheetName val="C_fix_asst48"/>
      <sheetName val="D_fix_asst_scdl_48"/>
      <sheetName val="creditors_tb_obpl48"/>
      <sheetName val="TBAL9697_-group_wise__sdpl58"/>
      <sheetName val="TBAL9697_-group_wise_48"/>
      <sheetName val="crs_-G-148"/>
      <sheetName val="TBAL9697_-group_wise__onpl48"/>
      <sheetName val="B_Sheet_97-OBPL48"/>
      <sheetName val="B_Sheet_97_sdpl48"/>
      <sheetName val="TBAL9697_-group_wise__sdpl248"/>
      <sheetName val="inout_consol_jan48"/>
      <sheetName val="consol_flow48"/>
      <sheetName val="D_Loan__Prom48"/>
      <sheetName val="E_Bank_Loan48"/>
      <sheetName val="G_work_Cap48"/>
      <sheetName val="H_land_adv-dec48"/>
      <sheetName val="J_Con_WIP48"/>
      <sheetName val="detail_J48"/>
      <sheetName val="L_Oth_Co48"/>
      <sheetName val="K_fix_asst__48"/>
      <sheetName val="C_fix_asst-SDPL_48"/>
      <sheetName val="TBAL9697__group_wise__sdpl48"/>
      <sheetName val="inout_consol_okg48"/>
      <sheetName val="detail_OIP_(2)48"/>
      <sheetName val="D_fix_ysst_scdl_48"/>
      <sheetName val="cre`itors_tb_obpl48"/>
      <sheetName val="3AL9697_-group_wise__onpl48"/>
      <sheetName val="L_Oth_Bo47"/>
      <sheetName val="3‰AL9697_-group_wise__onpl47"/>
      <sheetName val="Civil_Boq47"/>
      <sheetName val="Staff_Acco_47"/>
      <sheetName val="SITE_OVERHEADS47"/>
      <sheetName val="PRECAST_lightconc-II45"/>
      <sheetName val="1__PayRec44"/>
      <sheetName val="Boq_Block_A47"/>
      <sheetName val="Cashflow_projection44"/>
      <sheetName val="Project-Material_47"/>
      <sheetName val="SPT_vs_PHI44"/>
      <sheetName val="key_dates44"/>
      <sheetName val="ino4t_conso,-nov44"/>
      <sheetName val="(nout_co,sol_(2)44"/>
      <sheetName val="Blr_hire44"/>
      <sheetName val="_bpl,oth_lia_44"/>
      <sheetName val="G_,and_adv_nce44"/>
      <sheetName val="I,Wip-ot__2)44"/>
      <sheetName val="det!il_WIP_(2)44"/>
      <sheetName val="de4ail_G-144"/>
      <sheetName val="sobha_mennn_ac44"/>
      <sheetName val="C_&amp;ix_asst44"/>
      <sheetName val="_x005f_x0003_dpl_oth_Lia`44"/>
      <sheetName val="TBAL9697__x005f_x000d_grotp_wise_44"/>
      <sheetName val="St_co_91_5lvl44"/>
      <sheetName val="3�AL9697_-group_wise__onpl47"/>
      <sheetName val="INPUT_SHEET44"/>
      <sheetName val="Stress_Calculation44"/>
      <sheetName val="Labor_abs-NMR44"/>
      <sheetName val="Sun_E_Type44"/>
      <sheetName val="CORPN_O?T44"/>
      <sheetName val="Fin_Sum44"/>
      <sheetName val="CORPN_O_x005f_x0000_T44"/>
      <sheetName val="TBAL9697__x000a_grotp_wise_44"/>
      <sheetName val="labour_coeff42"/>
      <sheetName val="Shuttering_Analysis42"/>
      <sheetName val="General_P+M42"/>
      <sheetName val="Curing_Analysis_42"/>
      <sheetName val="Concrete_P+M_(_RMC_)42"/>
      <sheetName val="P+M_(_SMC_)42"/>
      <sheetName val="P+M_-EW42"/>
      <sheetName val="P&amp;L_-_AD42"/>
      <sheetName val="SUPPLY_-Sanitary_Fixtures44"/>
      <sheetName val="ITEMS_FOR_CIVIL_TENDER44"/>
      <sheetName val="_x005f_x005f_x005f_x0003_dpl_oth_Lia`44"/>
      <sheetName val="TBAL9697__x005f_x005f_x005f_x000d_grotp_w44"/>
      <sheetName val="Fin__Assumpt__-_Sensitivities42"/>
      <sheetName val="LOAD_SHEET_42"/>
      <sheetName val="Fill_this_out_first___42"/>
      <sheetName val="Labour_productivity42"/>
      <sheetName val="RCC,Ret__Wall42"/>
      <sheetName val="CORPN_O44"/>
      <sheetName val="CORPN_O_T42"/>
      <sheetName val="Area_&amp;_Cate__Master42"/>
      <sheetName val="Bill_No_542"/>
      <sheetName val="11B_42"/>
      <sheetName val="Structure_Bills_Qty42"/>
      <sheetName val="DG_44"/>
      <sheetName val="BOQ_(2)42"/>
      <sheetName val="Fee_Rate_Summary42"/>
      <sheetName val="Name_List42"/>
      <sheetName val="Detail_1A42"/>
      <sheetName val="Sheet_142"/>
      <sheetName val="3BPA00132-5-3_W_plan_HVPNL42"/>
      <sheetName val="Mix_Design42"/>
      <sheetName val="DLC_lookups42"/>
      <sheetName val="Driveway_Beams42"/>
      <sheetName val="TBAL9697__x005f_x000a_grotp_wise_42"/>
      <sheetName val="Quote_Sheet42"/>
      <sheetName val="d-safe_DELUXE42"/>
      <sheetName val="Works_-_Quote_Sheet42"/>
      <sheetName val="IO_LIST42"/>
      <sheetName val="TBAL9697__x005f_x000d_grotp_wis42"/>
      <sheetName val="Cat_A_Change_Control42"/>
      <sheetName val="Break_up_Sheet42"/>
      <sheetName val="Summary_of_P_&amp;_M42"/>
      <sheetName val="ISO_Reconcilation_Statment42"/>
      <sheetName val="AVG_pur_rate42"/>
      <sheetName val="Break_Dw42"/>
      <sheetName val="LIST_OF_MAKES42"/>
      <sheetName val="Assumption_Inputs42"/>
      <sheetName val="Civil_Works42"/>
      <sheetName val="Form_642"/>
      <sheetName val="acevsSp_(ABC)42"/>
      <sheetName val="A_O_R_42"/>
      <sheetName val="CORPN_O_x005f_x005f_x005f_x0000_T42"/>
      <sheetName val="220_11__BS_42"/>
      <sheetName val="FITZ_MORT_9442"/>
      <sheetName val="Intro_42"/>
      <sheetName val="BLOCK-A_(MEA_SHEET)42"/>
      <sheetName val="NLD_-_Assum42"/>
      <sheetName val="Section_Catalogue42"/>
      <sheetName val="TB9798OBPL06_(2)43"/>
      <sheetName val="CORPN_OCT43"/>
      <sheetName val="inout_consol-nov43"/>
      <sheetName val="inout_consol_(2)43"/>
      <sheetName val="AS_ON_DT_EXPS_Mar43"/>
      <sheetName val="fa-pl_&amp;_mach-site43"/>
      <sheetName val="fa_off_eqp43"/>
      <sheetName val="fa_fur&amp;_fix43"/>
      <sheetName val="fa-pl_&amp;_mach-Off43"/>
      <sheetName val="B_Equity-sdpl_INC43"/>
      <sheetName val="inout_consol_wkg43"/>
      <sheetName val="inout_consol_WKNG43"/>
      <sheetName val="B_Sheet_9743"/>
      <sheetName val="P&amp;L_97_43"/>
      <sheetName val="B_Sheet_97-BEXP43"/>
      <sheetName val="P&amp;L_97_-BEXP43"/>
      <sheetName val="consol_flows43"/>
      <sheetName val="sdpl_oth_Liab43"/>
      <sheetName val="obpl-oth_liab43"/>
      <sheetName val="G_land_advance43"/>
      <sheetName val="I-Wip-ot_(2)43"/>
      <sheetName val="detail_WIP_(2)43"/>
      <sheetName val="detail_G-143"/>
      <sheetName val="sobha_menon_ac43"/>
      <sheetName val="pnc_ac43"/>
      <sheetName val="fix_-p_&amp;_M_-SCC43"/>
      <sheetName val="C_fix_asst43"/>
      <sheetName val="D_fix_asst_scdl_43"/>
      <sheetName val="creditors_tb_obpl43"/>
      <sheetName val="TBAL9697_-group_wise__sdpl53"/>
      <sheetName val="TBAL9697_-group_wise_43"/>
      <sheetName val="crs_-G-143"/>
      <sheetName val="TBAL9697_-group_wise__onpl43"/>
      <sheetName val="B_Sheet_97-OBPL43"/>
      <sheetName val="B_Sheet_97_sdpl43"/>
      <sheetName val="TBAL9697_-group_wise__sdpl243"/>
      <sheetName val="inout_consol_jan43"/>
      <sheetName val="consol_flow43"/>
      <sheetName val="D_Loan__Prom43"/>
      <sheetName val="E_Bank_Loan43"/>
      <sheetName val="G_work_Cap43"/>
      <sheetName val="H_land_adv-dec43"/>
      <sheetName val="J_Con_WIP43"/>
      <sheetName val="detail_J43"/>
      <sheetName val="L_Oth_Co43"/>
      <sheetName val="K_fix_asst__43"/>
      <sheetName val="C_fix_asst-SDPL_43"/>
      <sheetName val="TBAL9697__group_wise__sdpl43"/>
      <sheetName val="inout_consol_okg43"/>
      <sheetName val="detail_OIP_(2)43"/>
      <sheetName val="D_fix_ysst_scdl_43"/>
      <sheetName val="cre`itors_tb_obpl43"/>
      <sheetName val="3AL9697_-group_wise__onpl43"/>
      <sheetName val="L_Oth_Bo42"/>
      <sheetName val="3‰AL9697_-group_wise__onpl42"/>
      <sheetName val="Civil_Boq42"/>
      <sheetName val="Staff_Acco_42"/>
      <sheetName val="SITE_OVERHEADS42"/>
      <sheetName val="PRECAST_lightconc-II40"/>
      <sheetName val="1__PayRec39"/>
      <sheetName val="Boq_Block_A42"/>
      <sheetName val="Cashflow_projection39"/>
      <sheetName val="Project-Material_42"/>
      <sheetName val="SPT_vs_PHI39"/>
      <sheetName val="key_dates39"/>
      <sheetName val="ino4t_conso,-nov39"/>
      <sheetName val="(nout_co,sol_(2)39"/>
      <sheetName val="Blr_hire39"/>
      <sheetName val="_bpl,oth_lia_39"/>
      <sheetName val="G_,and_adv_nce39"/>
      <sheetName val="I,Wip-ot__2)39"/>
      <sheetName val="det!il_WIP_(2)39"/>
      <sheetName val="de4ail_G-139"/>
      <sheetName val="sobha_mennn_ac39"/>
      <sheetName val="C_&amp;ix_asst39"/>
      <sheetName val="_x005f_x0003_dpl_oth_Lia`39"/>
      <sheetName val="TBAL9697__x005f_x000d_grotp_wise_39"/>
      <sheetName val="St_co_91_5lvl39"/>
      <sheetName val="3�AL9697_-group_wise__onpl42"/>
      <sheetName val="INPUT_SHEET39"/>
      <sheetName val="Stress_Calculation39"/>
      <sheetName val="Labor_abs-NMR39"/>
      <sheetName val="Sun_E_Type39"/>
      <sheetName val="CORPN_O?T39"/>
      <sheetName val="Fin_Sum39"/>
      <sheetName val="CORPN_O_x005f_x0000_T39"/>
      <sheetName val="TBAL9697__x000a_grotp_wise_39"/>
      <sheetName val="labour_coeff37"/>
      <sheetName val="Shuttering_Analysis37"/>
      <sheetName val="General_P+M37"/>
      <sheetName val="Curing_Analysis_37"/>
      <sheetName val="Concrete_P+M_(_RMC_)37"/>
      <sheetName val="P+M_(_SMC_)37"/>
      <sheetName val="P+M_-EW37"/>
      <sheetName val="P&amp;L_-_AD37"/>
      <sheetName val="SUPPLY_-Sanitary_Fixtures39"/>
      <sheetName val="ITEMS_FOR_CIVIL_TENDER39"/>
      <sheetName val="_x005f_x005f_x005f_x0003_dpl_oth_Lia`39"/>
      <sheetName val="TBAL9697__x005f_x005f_x005f_x000d_grotp_w39"/>
      <sheetName val="Fin__Assumpt__-_Sensitivities37"/>
      <sheetName val="LOAD_SHEET_37"/>
      <sheetName val="Fill_this_out_first___37"/>
      <sheetName val="Labour_productivity37"/>
      <sheetName val="RCC,Ret__Wall37"/>
      <sheetName val="CORPN_O39"/>
      <sheetName val="CORPN_O_T37"/>
      <sheetName val="Area_&amp;_Cate__Master37"/>
      <sheetName val="Bill_No_537"/>
      <sheetName val="11B_37"/>
      <sheetName val="Structure_Bills_Qty37"/>
      <sheetName val="DG_39"/>
      <sheetName val="BOQ_(2)37"/>
      <sheetName val="Fee_Rate_Summary37"/>
      <sheetName val="Name_List37"/>
      <sheetName val="Detail_1A37"/>
      <sheetName val="Sheet_137"/>
      <sheetName val="3BPA00132-5-3_W_plan_HVPNL37"/>
      <sheetName val="Mix_Design37"/>
      <sheetName val="DLC_lookups37"/>
      <sheetName val="Driveway_Beams37"/>
      <sheetName val="TBAL9697__x005f_x000a_grotp_wise_37"/>
      <sheetName val="Quote_Sheet37"/>
      <sheetName val="d-safe_DELUXE37"/>
      <sheetName val="Works_-_Quote_Sheet37"/>
      <sheetName val="IO_LIST37"/>
      <sheetName val="TBAL9697__x005f_x000d_grotp_wis37"/>
      <sheetName val="Cat_A_Change_Control37"/>
      <sheetName val="Break_up_Sheet37"/>
      <sheetName val="Summary_of_P_&amp;_M37"/>
      <sheetName val="ISO_Reconcilation_Statment37"/>
      <sheetName val="AVG_pur_rate37"/>
      <sheetName val="Break_Dw37"/>
      <sheetName val="LIST_OF_MAKES37"/>
      <sheetName val="Assumption_Inputs37"/>
      <sheetName val="Civil_Works37"/>
      <sheetName val="Form_637"/>
      <sheetName val="acevsSp_(ABC)37"/>
      <sheetName val="A_O_R_37"/>
      <sheetName val="CORPN_O_x005f_x005f_x005f_x0000_T37"/>
      <sheetName val="220_11__BS_37"/>
      <sheetName val="FITZ_MORT_9437"/>
      <sheetName val="Intro_37"/>
      <sheetName val="BLOCK-A_(MEA_SHEET)37"/>
      <sheetName val="NLD_-_Assum37"/>
      <sheetName val="Section_Catalogue37"/>
      <sheetName val="TB9798OBPL06_(2)44"/>
      <sheetName val="CORPN_OCT44"/>
      <sheetName val="inout_consol-nov44"/>
      <sheetName val="inout_consol_(2)44"/>
      <sheetName val="AS_ON_DT_EXPS_Mar44"/>
      <sheetName val="fa-pl_&amp;_mach-site44"/>
      <sheetName val="fa_off_eqp44"/>
      <sheetName val="fa_fur&amp;_fix44"/>
      <sheetName val="fa-pl_&amp;_mach-Off44"/>
      <sheetName val="B_Equity-sdpl_INC44"/>
      <sheetName val="inout_consol_wkg44"/>
      <sheetName val="inout_consol_WKNG44"/>
      <sheetName val="B_Sheet_9744"/>
      <sheetName val="P&amp;L_97_44"/>
      <sheetName val="B_Sheet_97-BEXP44"/>
      <sheetName val="P&amp;L_97_-BEXP44"/>
      <sheetName val="consol_flows44"/>
      <sheetName val="sdpl_oth_Liab44"/>
      <sheetName val="obpl-oth_liab44"/>
      <sheetName val="G_land_advance44"/>
      <sheetName val="I-Wip-ot_(2)44"/>
      <sheetName val="detail_WIP_(2)44"/>
      <sheetName val="detail_G-144"/>
      <sheetName val="sobha_menon_ac44"/>
      <sheetName val="pnc_ac44"/>
      <sheetName val="fix_-p_&amp;_M_-SCC44"/>
      <sheetName val="C_fix_asst44"/>
      <sheetName val="D_fix_asst_scdl_44"/>
      <sheetName val="creditors_tb_obpl44"/>
      <sheetName val="TBAL9697_-group_wise__sdpl54"/>
      <sheetName val="TBAL9697_-group_wise_44"/>
      <sheetName val="crs_-G-144"/>
      <sheetName val="TBAL9697_-group_wise__onpl44"/>
      <sheetName val="B_Sheet_97-OBPL44"/>
      <sheetName val="B_Sheet_97_sdpl44"/>
      <sheetName val="TBAL9697_-group_wise__sdpl244"/>
      <sheetName val="inout_consol_jan44"/>
      <sheetName val="consol_flow44"/>
      <sheetName val="D_Loan__Prom44"/>
      <sheetName val="E_Bank_Loan44"/>
      <sheetName val="G_work_Cap44"/>
      <sheetName val="H_land_adv-dec44"/>
      <sheetName val="J_Con_WIP44"/>
      <sheetName val="detail_J44"/>
      <sheetName val="L_Oth_Co44"/>
      <sheetName val="K_fix_asst__44"/>
      <sheetName val="C_fix_asst-SDPL_44"/>
      <sheetName val="TBAL9697__group_wise__sdpl44"/>
      <sheetName val="inout_consol_okg44"/>
      <sheetName val="detail_OIP_(2)44"/>
      <sheetName val="D_fix_ysst_scdl_44"/>
      <sheetName val="cre`itors_tb_obpl44"/>
      <sheetName val="3AL9697_-group_wise__onpl44"/>
      <sheetName val="L_Oth_Bo43"/>
      <sheetName val="3‰AL9697_-group_wise__onpl43"/>
      <sheetName val="Civil_Boq43"/>
      <sheetName val="Staff_Acco_43"/>
      <sheetName val="SITE_OVERHEADS43"/>
      <sheetName val="PRECAST_lightconc-II41"/>
      <sheetName val="1__PayRec40"/>
      <sheetName val="Boq_Block_A43"/>
      <sheetName val="Cashflow_projection40"/>
      <sheetName val="Project-Material_43"/>
      <sheetName val="SPT_vs_PHI40"/>
      <sheetName val="key_dates40"/>
      <sheetName val="ino4t_conso,-nov40"/>
      <sheetName val="(nout_co,sol_(2)40"/>
      <sheetName val="Blr_hire40"/>
      <sheetName val="_bpl,oth_lia_40"/>
      <sheetName val="G_,and_adv_nce40"/>
      <sheetName val="I,Wip-ot__2)40"/>
      <sheetName val="det!il_WIP_(2)40"/>
      <sheetName val="de4ail_G-140"/>
      <sheetName val="sobha_mennn_ac40"/>
      <sheetName val="C_&amp;ix_asst40"/>
      <sheetName val="_x005f_x0003_dpl_oth_Lia`40"/>
      <sheetName val="TBAL9697__x005f_x000d_grotp_wise_40"/>
      <sheetName val="St_co_91_5lvl40"/>
      <sheetName val="3�AL9697_-group_wise__onpl43"/>
      <sheetName val="INPUT_SHEET40"/>
      <sheetName val="Stress_Calculation40"/>
      <sheetName val="Labor_abs-NMR40"/>
      <sheetName val="Sun_E_Type40"/>
      <sheetName val="CORPN_O?T40"/>
      <sheetName val="Fin_Sum40"/>
      <sheetName val="CORPN_O_x005f_x0000_T40"/>
      <sheetName val="TBAL9697__x000a_grotp_wise_40"/>
      <sheetName val="labour_coeff38"/>
      <sheetName val="Shuttering_Analysis38"/>
      <sheetName val="General_P+M38"/>
      <sheetName val="Curing_Analysis_38"/>
      <sheetName val="Concrete_P+M_(_RMC_)38"/>
      <sheetName val="P+M_(_SMC_)38"/>
      <sheetName val="P+M_-EW38"/>
      <sheetName val="P&amp;L_-_AD38"/>
      <sheetName val="SUPPLY_-Sanitary_Fixtures40"/>
      <sheetName val="ITEMS_FOR_CIVIL_TENDER40"/>
      <sheetName val="_x005f_x005f_x005f_x0003_dpl_oth_Lia`40"/>
      <sheetName val="TBAL9697__x005f_x005f_x005f_x000d_grotp_w40"/>
      <sheetName val="Fin__Assumpt__-_Sensitivities38"/>
      <sheetName val="LOAD_SHEET_38"/>
      <sheetName val="Fill_this_out_first___38"/>
      <sheetName val="Labour_productivity38"/>
      <sheetName val="RCC,Ret__Wall38"/>
      <sheetName val="CORPN_O40"/>
      <sheetName val="CORPN_O_T38"/>
      <sheetName val="Area_&amp;_Cate__Master38"/>
      <sheetName val="Bill_No_538"/>
      <sheetName val="11B_38"/>
      <sheetName val="Structure_Bills_Qty38"/>
      <sheetName val="DG_40"/>
      <sheetName val="BOQ_(2)38"/>
      <sheetName val="Fee_Rate_Summary38"/>
      <sheetName val="Name_List38"/>
      <sheetName val="Detail_1A38"/>
      <sheetName val="Sheet_138"/>
      <sheetName val="3BPA00132-5-3_W_plan_HVPNL38"/>
      <sheetName val="Mix_Design38"/>
      <sheetName val="DLC_lookups38"/>
      <sheetName val="Driveway_Beams38"/>
      <sheetName val="TBAL9697__x005f_x000a_grotp_wise_38"/>
      <sheetName val="Quote_Sheet38"/>
      <sheetName val="d-safe_DELUXE38"/>
      <sheetName val="Works_-_Quote_Sheet38"/>
      <sheetName val="IO_LIST38"/>
      <sheetName val="TBAL9697__x005f_x000d_grotp_wis38"/>
      <sheetName val="Cat_A_Change_Control38"/>
      <sheetName val="Break_up_Sheet38"/>
      <sheetName val="Summary_of_P_&amp;_M38"/>
      <sheetName val="ISO_Reconcilation_Statment38"/>
      <sheetName val="AVG_pur_rate38"/>
      <sheetName val="Break_Dw38"/>
      <sheetName val="LIST_OF_MAKES38"/>
      <sheetName val="Assumption_Inputs38"/>
      <sheetName val="Civil_Works38"/>
      <sheetName val="Form_638"/>
      <sheetName val="acevsSp_(ABC)38"/>
      <sheetName val="A_O_R_38"/>
      <sheetName val="CORPN_O_x005f_x005f_x005f_x0000_T38"/>
      <sheetName val="220_11__BS_38"/>
      <sheetName val="FITZ_MORT_9438"/>
      <sheetName val="Intro_38"/>
      <sheetName val="BLOCK-A_(MEA_SHEET)38"/>
      <sheetName val="NLD_-_Assum38"/>
      <sheetName val="Section_Catalogue38"/>
      <sheetName val="TB9798OBPL06_(2)46"/>
      <sheetName val="CORPN_OCT46"/>
      <sheetName val="inout_consol-nov46"/>
      <sheetName val="inout_consol_(2)46"/>
      <sheetName val="AS_ON_DT_EXPS_Mar46"/>
      <sheetName val="fa-pl_&amp;_mach-site46"/>
      <sheetName val="fa_off_eqp46"/>
      <sheetName val="fa_fur&amp;_fix46"/>
      <sheetName val="fa-pl_&amp;_mach-Off46"/>
      <sheetName val="B_Equity-sdpl_INC46"/>
      <sheetName val="inout_consol_wkg46"/>
      <sheetName val="inout_consol_WKNG46"/>
      <sheetName val="B_Sheet_9746"/>
      <sheetName val="P&amp;L_97_46"/>
      <sheetName val="B_Sheet_97-BEXP46"/>
      <sheetName val="P&amp;L_97_-BEXP46"/>
      <sheetName val="consol_flows46"/>
      <sheetName val="sdpl_oth_Liab46"/>
      <sheetName val="obpl-oth_liab46"/>
      <sheetName val="G_land_advance46"/>
      <sheetName val="I-Wip-ot_(2)46"/>
      <sheetName val="detail_WIP_(2)46"/>
      <sheetName val="detail_G-146"/>
      <sheetName val="sobha_menon_ac46"/>
      <sheetName val="pnc_ac46"/>
      <sheetName val="fix_-p_&amp;_M_-SCC46"/>
      <sheetName val="C_fix_asst46"/>
      <sheetName val="D_fix_asst_scdl_46"/>
      <sheetName val="creditors_tb_obpl46"/>
      <sheetName val="TBAL9697_-group_wise__sdpl56"/>
      <sheetName val="TBAL9697_-group_wise_46"/>
      <sheetName val="crs_-G-146"/>
      <sheetName val="TBAL9697_-group_wise__onpl46"/>
      <sheetName val="B_Sheet_97-OBPL46"/>
      <sheetName val="B_Sheet_97_sdpl46"/>
      <sheetName val="TBAL9697_-group_wise__sdpl246"/>
      <sheetName val="inout_consol_jan46"/>
      <sheetName val="consol_flow46"/>
      <sheetName val="D_Loan__Prom46"/>
      <sheetName val="E_Bank_Loan46"/>
      <sheetName val="G_work_Cap46"/>
      <sheetName val="H_land_adv-dec46"/>
      <sheetName val="J_Con_WIP46"/>
      <sheetName val="detail_J46"/>
      <sheetName val="L_Oth_Co46"/>
      <sheetName val="K_fix_asst__46"/>
      <sheetName val="C_fix_asst-SDPL_46"/>
      <sheetName val="TBAL9697__group_wise__sdpl46"/>
      <sheetName val="inout_consol_okg46"/>
      <sheetName val="detail_OIP_(2)46"/>
      <sheetName val="D_fix_ysst_scdl_46"/>
      <sheetName val="cre`itors_tb_obpl46"/>
      <sheetName val="3AL9697_-group_wise__onpl46"/>
      <sheetName val="L_Oth_Bo45"/>
      <sheetName val="3‰AL9697_-group_wise__onpl45"/>
      <sheetName val="Civil_Boq45"/>
      <sheetName val="Staff_Acco_45"/>
      <sheetName val="SITE_OVERHEADS45"/>
      <sheetName val="PRECAST_lightconc-II43"/>
      <sheetName val="1__PayRec42"/>
      <sheetName val="Boq_Block_A45"/>
      <sheetName val="Cashflow_projection42"/>
      <sheetName val="Project-Material_45"/>
      <sheetName val="SPT_vs_PHI42"/>
      <sheetName val="key_dates42"/>
      <sheetName val="ino4t_conso,-nov42"/>
      <sheetName val="(nout_co,sol_(2)42"/>
      <sheetName val="Blr_hire42"/>
      <sheetName val="_bpl,oth_lia_42"/>
      <sheetName val="G_,and_adv_nce42"/>
      <sheetName val="I,Wip-ot__2)42"/>
      <sheetName val="det!il_WIP_(2)42"/>
      <sheetName val="de4ail_G-142"/>
      <sheetName val="sobha_mennn_ac42"/>
      <sheetName val="C_&amp;ix_asst42"/>
      <sheetName val="_x005f_x0003_dpl_oth_Lia`42"/>
      <sheetName val="TBAL9697__x005f_x000d_grotp_wise_42"/>
      <sheetName val="St_co_91_5lvl42"/>
      <sheetName val="3�AL9697_-group_wise__onpl45"/>
      <sheetName val="INPUT_SHEET42"/>
      <sheetName val="Stress_Calculation42"/>
      <sheetName val="Labor_abs-NMR42"/>
      <sheetName val="Sun_E_Type42"/>
      <sheetName val="CORPN_O?T42"/>
      <sheetName val="Fin_Sum42"/>
      <sheetName val="CORPN_O_x005f_x0000_T42"/>
      <sheetName val="TBAL9697__x000a_grotp_wise_42"/>
      <sheetName val="labour_coeff40"/>
      <sheetName val="Shuttering_Analysis40"/>
      <sheetName val="General_P+M40"/>
      <sheetName val="Curing_Analysis_40"/>
      <sheetName val="Concrete_P+M_(_RMC_)40"/>
      <sheetName val="P+M_(_SMC_)40"/>
      <sheetName val="P+M_-EW40"/>
      <sheetName val="P&amp;L_-_AD40"/>
      <sheetName val="SUPPLY_-Sanitary_Fixtures42"/>
      <sheetName val="ITEMS_FOR_CIVIL_TENDER42"/>
      <sheetName val="_x005f_x005f_x005f_x0003_dpl_oth_Lia`42"/>
      <sheetName val="TBAL9697__x005f_x005f_x005f_x000d_grotp_w42"/>
      <sheetName val="Fin__Assumpt__-_Sensitivities40"/>
      <sheetName val="LOAD_SHEET_40"/>
      <sheetName val="Fill_this_out_first___40"/>
      <sheetName val="Labour_productivity40"/>
      <sheetName val="RCC,Ret__Wall40"/>
      <sheetName val="CORPN_O42"/>
      <sheetName val="CORPN_O_T40"/>
      <sheetName val="Area_&amp;_Cate__Master40"/>
      <sheetName val="Bill_No_540"/>
      <sheetName val="TBAL9697__grotp_wise_80"/>
      <sheetName val="11B_40"/>
      <sheetName val="Structure_Bills_Qty40"/>
      <sheetName val="DG_42"/>
      <sheetName val="BOQ_(2)40"/>
      <sheetName val="Fee_Rate_Summary40"/>
      <sheetName val="Name_List40"/>
      <sheetName val="Detail_1A40"/>
      <sheetName val="Sheet_140"/>
      <sheetName val="3BPA00132-5-3_W_plan_HVPNL40"/>
      <sheetName val="Mix_Design40"/>
      <sheetName val="DLC_lookups40"/>
      <sheetName val="Driveway_Beams40"/>
      <sheetName val="TBAL9697__x005f_x000a_grotp_wise_40"/>
      <sheetName val="Quote_Sheet40"/>
      <sheetName val="d-safe_DELUXE40"/>
      <sheetName val="Works_-_Quote_Sheet40"/>
      <sheetName val="IO_LIST40"/>
      <sheetName val="TBAL9697__x005f_x000d_grotp_wis40"/>
      <sheetName val="Cat_A_Change_Control40"/>
      <sheetName val="Break_up_Sheet40"/>
      <sheetName val="Summary_of_P_&amp;_M40"/>
      <sheetName val="ISO_Reconcilation_Statment40"/>
      <sheetName val="AVG_pur_rate40"/>
      <sheetName val="Break_Dw40"/>
      <sheetName val="LIST_OF_MAKES40"/>
      <sheetName val="Assumption_Inputs40"/>
      <sheetName val="Civil_Works40"/>
      <sheetName val="Form_640"/>
      <sheetName val="acevsSp_(ABC)40"/>
      <sheetName val="A_O_R_40"/>
      <sheetName val="CORPN_O_x005f_x005f_x005f_x0000_T40"/>
      <sheetName val="220_11__BS_40"/>
      <sheetName val="FITZ_MORT_9440"/>
      <sheetName val="Intro_40"/>
      <sheetName val="BLOCK-A_(MEA_SHEET)40"/>
      <sheetName val="NLD_-_Assum40"/>
      <sheetName val="Section_Catalogue40"/>
      <sheetName val="TB9798OBPL06_(2)45"/>
      <sheetName val="CORPN_OCT45"/>
      <sheetName val="inout_consol-nov45"/>
      <sheetName val="inout_consol_(2)45"/>
      <sheetName val="AS_ON_DT_EXPS_Mar45"/>
      <sheetName val="fa-pl_&amp;_mach-site45"/>
      <sheetName val="fa_off_eqp45"/>
      <sheetName val="fa_fur&amp;_fix45"/>
      <sheetName val="fa-pl_&amp;_mach-Off45"/>
      <sheetName val="B_Equity-sdpl_INC45"/>
      <sheetName val="inout_consol_wkg45"/>
      <sheetName val="inout_consol_WKNG45"/>
      <sheetName val="B_Sheet_9745"/>
      <sheetName val="P&amp;L_97_45"/>
      <sheetName val="B_Sheet_97-BEXP45"/>
      <sheetName val="P&amp;L_97_-BEXP45"/>
      <sheetName val="consol_flows45"/>
      <sheetName val="sdpl_oth_Liab45"/>
      <sheetName val="obpl-oth_liab45"/>
      <sheetName val="G_land_advance45"/>
      <sheetName val="I-Wip-ot_(2)45"/>
      <sheetName val="detail_WIP_(2)45"/>
      <sheetName val="detail_G-145"/>
      <sheetName val="sobha_menon_ac45"/>
      <sheetName val="pnc_ac45"/>
      <sheetName val="fix_-p_&amp;_M_-SCC45"/>
      <sheetName val="C_fix_asst45"/>
      <sheetName val="D_fix_asst_scdl_45"/>
      <sheetName val="creditors_tb_obpl45"/>
      <sheetName val="TBAL9697_-group_wise__sdpl55"/>
      <sheetName val="TBAL9697_-group_wise_45"/>
      <sheetName val="crs_-G-145"/>
      <sheetName val="TBAL9697_-group_wise__onpl45"/>
      <sheetName val="B_Sheet_97-OBPL45"/>
      <sheetName val="B_Sheet_97_sdpl45"/>
      <sheetName val="TBAL9697_-group_wise__sdpl245"/>
      <sheetName val="inout_consol_jan45"/>
      <sheetName val="consol_flow45"/>
      <sheetName val="D_Loan__Prom45"/>
      <sheetName val="E_Bank_Loan45"/>
      <sheetName val="G_work_Cap45"/>
      <sheetName val="H_land_adv-dec45"/>
      <sheetName val="J_Con_WIP45"/>
      <sheetName val="detail_J45"/>
      <sheetName val="L_Oth_Co45"/>
      <sheetName val="K_fix_asst__45"/>
      <sheetName val="C_fix_asst-SDPL_45"/>
      <sheetName val="TBAL9697__group_wise__sdpl45"/>
      <sheetName val="inout_consol_okg45"/>
      <sheetName val="detail_OIP_(2)45"/>
      <sheetName val="D_fix_ysst_scdl_45"/>
      <sheetName val="cre`itors_tb_obpl45"/>
      <sheetName val="3AL9697_-group_wise__onpl45"/>
      <sheetName val="L_Oth_Bo44"/>
      <sheetName val="3‰AL9697_-group_wise__onpl44"/>
      <sheetName val="Civil_Boq44"/>
      <sheetName val="Staff_Acco_44"/>
      <sheetName val="SITE_OVERHEADS44"/>
      <sheetName val="PRECAST_lightconc-II42"/>
      <sheetName val="1__PayRec41"/>
      <sheetName val="Boq_Block_A44"/>
      <sheetName val="Cashflow_projection41"/>
      <sheetName val="Project-Material_44"/>
      <sheetName val="SPT_vs_PHI41"/>
      <sheetName val="key_dates41"/>
      <sheetName val="ino4t_conso,-nov41"/>
      <sheetName val="(nout_co,sol_(2)41"/>
      <sheetName val="Blr_hire41"/>
      <sheetName val="_bpl,oth_lia_41"/>
      <sheetName val="G_,and_adv_nce41"/>
      <sheetName val="I,Wip-ot__2)41"/>
      <sheetName val="det!il_WIP_(2)41"/>
      <sheetName val="de4ail_G-141"/>
      <sheetName val="sobha_mennn_ac41"/>
      <sheetName val="C_&amp;ix_asst41"/>
      <sheetName val="_x005f_x0003_dpl_oth_Lia`41"/>
      <sheetName val="TBAL9697__x005f_x000d_grotp_wise_41"/>
      <sheetName val="St_co_91_5lvl41"/>
      <sheetName val="3�AL9697_-group_wise__onpl44"/>
      <sheetName val="INPUT_SHEET41"/>
      <sheetName val="Stress_Calculation41"/>
      <sheetName val="Labor_abs-NMR41"/>
      <sheetName val="Sun_E_Type41"/>
      <sheetName val="CORPN_O?T41"/>
      <sheetName val="Fin_Sum41"/>
      <sheetName val="CORPN_O_x005f_x0000_T41"/>
      <sheetName val="TBAL9697__x000a_grotp_wise_41"/>
      <sheetName val="labour_coeff39"/>
      <sheetName val="Shuttering_Analysis39"/>
      <sheetName val="General_P+M39"/>
      <sheetName val="Curing_Analysis_39"/>
      <sheetName val="Concrete_P+M_(_RMC_)39"/>
      <sheetName val="P+M_(_SMC_)39"/>
      <sheetName val="P+M_-EW39"/>
      <sheetName val="P&amp;L_-_AD39"/>
      <sheetName val="SUPPLY_-Sanitary_Fixtures41"/>
      <sheetName val="ITEMS_FOR_CIVIL_TENDER41"/>
      <sheetName val="_x005f_x005f_x005f_x0003_dpl_oth_Lia`41"/>
      <sheetName val="TBAL9697__x005f_x005f_x005f_x000d_grotp_w41"/>
      <sheetName val="Fin__Assumpt__-_Sensitivities39"/>
      <sheetName val="LOAD_SHEET_39"/>
      <sheetName val="Fill_this_out_first___39"/>
      <sheetName val="Labour_productivity39"/>
      <sheetName val="RCC,Ret__Wall39"/>
      <sheetName val="CORPN_O41"/>
      <sheetName val="CORPN_O_T39"/>
      <sheetName val="Area_&amp;_Cate__Master39"/>
      <sheetName val="Bill_No_539"/>
      <sheetName val="TBAL9697__grotp_wise_78"/>
      <sheetName val="11B_39"/>
      <sheetName val="Structure_Bills_Qty39"/>
      <sheetName val="DG_41"/>
      <sheetName val="BOQ_(2)39"/>
      <sheetName val="Fee_Rate_Summary39"/>
      <sheetName val="Name_List39"/>
      <sheetName val="Detail_1A39"/>
      <sheetName val="Sheet_139"/>
      <sheetName val="3BPA00132-5-3_W_plan_HVPNL39"/>
      <sheetName val="Mix_Design39"/>
      <sheetName val="DLC_lookups39"/>
      <sheetName val="Driveway_Beams39"/>
      <sheetName val="TBAL9697__x005f_x000a_grotp_wise_39"/>
      <sheetName val="Quote_Sheet39"/>
      <sheetName val="d-safe_DELUXE39"/>
      <sheetName val="Works_-_Quote_Sheet39"/>
      <sheetName val="IO_LIST39"/>
      <sheetName val="TBAL9697__x005f_x000d_grotp_wis39"/>
      <sheetName val="TBAL9697__grotp_wise_79"/>
      <sheetName val="Cat_A_Change_Control39"/>
      <sheetName val="Break_up_Sheet39"/>
      <sheetName val="Summary_of_P_&amp;_M39"/>
      <sheetName val="ISO_Reconcilation_Statment39"/>
      <sheetName val="AVG_pur_rate39"/>
      <sheetName val="Break_Dw39"/>
      <sheetName val="LIST_OF_MAKES39"/>
      <sheetName val="Assumption_Inputs39"/>
      <sheetName val="Civil_Works39"/>
      <sheetName val="Form_639"/>
      <sheetName val="acevsSp_(ABC)39"/>
      <sheetName val="A_O_R_39"/>
      <sheetName val="CORPN_O_x005f_x005f_x005f_x0000_T39"/>
      <sheetName val="220_11__BS_39"/>
      <sheetName val="FITZ_MORT_9439"/>
      <sheetName val="Intro_39"/>
      <sheetName val="BLOCK-A_(MEA_SHEET)39"/>
      <sheetName val="NLD_-_Assum39"/>
      <sheetName val="Section_Catalogue39"/>
      <sheetName val="TB9798OBPL06_(2)47"/>
      <sheetName val="CORPN_OCT47"/>
      <sheetName val="inout_consol-nov47"/>
      <sheetName val="inout_consol_(2)47"/>
      <sheetName val="AS_ON_DT_EXPS_Mar47"/>
      <sheetName val="fa-pl_&amp;_mach-site47"/>
      <sheetName val="fa_off_eqp47"/>
      <sheetName val="fa_fur&amp;_fix47"/>
      <sheetName val="fa-pl_&amp;_mach-Off47"/>
      <sheetName val="B_Equity-sdpl_INC47"/>
      <sheetName val="inout_consol_wkg47"/>
      <sheetName val="inout_consol_WKNG47"/>
      <sheetName val="B_Sheet_9747"/>
      <sheetName val="P&amp;L_97_47"/>
      <sheetName val="B_Sheet_97-BEXP47"/>
      <sheetName val="P&amp;L_97_-BEXP47"/>
      <sheetName val="consol_flows47"/>
      <sheetName val="sdpl_oth_Liab47"/>
      <sheetName val="obpl-oth_liab47"/>
      <sheetName val="G_land_advance47"/>
      <sheetName val="I-Wip-ot_(2)47"/>
      <sheetName val="detail_WIP_(2)47"/>
      <sheetName val="detail_G-147"/>
      <sheetName val="sobha_menon_ac47"/>
      <sheetName val="pnc_ac47"/>
      <sheetName val="fix_-p_&amp;_M_-SCC47"/>
      <sheetName val="C_fix_asst47"/>
      <sheetName val="D_fix_asst_scdl_47"/>
      <sheetName val="creditors_tb_obpl47"/>
      <sheetName val="TBAL9697_-group_wise__sdpl57"/>
      <sheetName val="TBAL9697_-group_wise_47"/>
      <sheetName val="crs_-G-147"/>
      <sheetName val="TBAL9697_-group_wise__onpl47"/>
      <sheetName val="B_Sheet_97-OBPL47"/>
      <sheetName val="B_Sheet_97_sdpl47"/>
      <sheetName val="TBAL9697_-group_wise__sdpl247"/>
      <sheetName val="inout_consol_jan47"/>
      <sheetName val="consol_flow47"/>
      <sheetName val="D_Loan__Prom47"/>
      <sheetName val="E_Bank_Loan47"/>
      <sheetName val="G_work_Cap47"/>
      <sheetName val="H_land_adv-dec47"/>
      <sheetName val="J_Con_WIP47"/>
      <sheetName val="detail_J47"/>
      <sheetName val="L_Oth_Co47"/>
      <sheetName val="K_fix_asst__47"/>
      <sheetName val="C_fix_asst-SDPL_47"/>
      <sheetName val="TBAL9697__group_wise__sdpl47"/>
      <sheetName val="inout_consol_okg47"/>
      <sheetName val="detail_OIP_(2)47"/>
      <sheetName val="D_fix_ysst_scdl_47"/>
      <sheetName val="cre`itors_tb_obpl47"/>
      <sheetName val="3AL9697_-group_wise__onpl47"/>
      <sheetName val="L_Oth_Bo46"/>
      <sheetName val="3‰AL9697_-group_wise__onpl46"/>
      <sheetName val="Civil_Boq46"/>
      <sheetName val="Staff_Acco_46"/>
      <sheetName val="SITE_OVERHEADS46"/>
      <sheetName val="PRECAST_lightconc-II44"/>
      <sheetName val="1__PayRec43"/>
      <sheetName val="Boq_Block_A46"/>
      <sheetName val="Cashflow_projection43"/>
      <sheetName val="Project-Material_46"/>
      <sheetName val="SPT_vs_PHI43"/>
      <sheetName val="key_dates43"/>
      <sheetName val="ino4t_conso,-nov43"/>
      <sheetName val="(nout_co,sol_(2)43"/>
      <sheetName val="Blr_hire43"/>
      <sheetName val="_bpl,oth_lia_43"/>
      <sheetName val="G_,and_adv_nce43"/>
      <sheetName val="I,Wip-ot__2)43"/>
      <sheetName val="det!il_WIP_(2)43"/>
      <sheetName val="de4ail_G-143"/>
      <sheetName val="sobha_mennn_ac43"/>
      <sheetName val="C_&amp;ix_asst43"/>
      <sheetName val="_x005f_x0003_dpl_oth_Lia`43"/>
      <sheetName val="TBAL9697__x005f_x000d_grotp_wise_43"/>
      <sheetName val="St_co_91_5lvl43"/>
      <sheetName val="3�AL9697_-group_wise__onpl46"/>
      <sheetName val="INPUT_SHEET43"/>
      <sheetName val="Stress_Calculation43"/>
      <sheetName val="Labor_abs-NMR43"/>
      <sheetName val="Sun_E_Type43"/>
      <sheetName val="CORPN_O?T43"/>
      <sheetName val="Fin_Sum43"/>
      <sheetName val="CORPN_O_x005f_x0000_T43"/>
      <sheetName val="TBAL9697__x000a_grotp_wise_43"/>
      <sheetName val="labour_coeff41"/>
      <sheetName val="Shuttering_Analysis41"/>
      <sheetName val="General_P+M41"/>
      <sheetName val="Curing_Analysis_41"/>
      <sheetName val="Concrete_P+M_(_RMC_)41"/>
      <sheetName val="P+M_(_SMC_)41"/>
      <sheetName val="P+M_-EW41"/>
      <sheetName val="P&amp;L_-_AD41"/>
      <sheetName val="SUPPLY_-Sanitary_Fixtures43"/>
      <sheetName val="ITEMS_FOR_CIVIL_TENDER43"/>
      <sheetName val="_x005f_x005f_x005f_x0003_dpl_oth_Lia`43"/>
      <sheetName val="TBAL9697__x005f_x005f_x005f_x000d_grotp_w43"/>
      <sheetName val="Fin__Assumpt__-_Sensitivities41"/>
      <sheetName val="LOAD_SHEET_41"/>
      <sheetName val="Fill_this_out_first___41"/>
      <sheetName val="Labour_productivity41"/>
      <sheetName val="RCC,Ret__Wall41"/>
      <sheetName val="CORPN_O43"/>
      <sheetName val="CORPN_O_T41"/>
      <sheetName val="Area_&amp;_Cate__Master41"/>
      <sheetName val="Bill_No_541"/>
      <sheetName val="11B_41"/>
      <sheetName val="Structure_Bills_Qty41"/>
      <sheetName val="DG_43"/>
      <sheetName val="BOQ_(2)41"/>
      <sheetName val="Fee_Rate_Summary41"/>
      <sheetName val="Name_List41"/>
      <sheetName val="Detail_1A41"/>
      <sheetName val="Sheet_141"/>
      <sheetName val="3BPA00132-5-3_W_plan_HVPNL41"/>
      <sheetName val="Mix_Design41"/>
      <sheetName val="DLC_lookups41"/>
      <sheetName val="Driveway_Beams41"/>
      <sheetName val="TBAL9697__x005f_x000a_grotp_wise_41"/>
      <sheetName val="Quote_Sheet41"/>
      <sheetName val="d-safe_DELUXE41"/>
      <sheetName val="Works_-_Quote_Sheet41"/>
      <sheetName val="IO_LIST41"/>
      <sheetName val="TBAL9697__x005f_x000d_grotp_wis41"/>
      <sheetName val="Cat_A_Change_Control41"/>
      <sheetName val="Break_up_Sheet41"/>
      <sheetName val="Summary_of_P_&amp;_M41"/>
      <sheetName val="ISO_Reconcilation_Statment41"/>
      <sheetName val="AVG_pur_rate41"/>
      <sheetName val="Break_Dw41"/>
      <sheetName val="LIST_OF_MAKES41"/>
      <sheetName val="Assumption_Inputs41"/>
      <sheetName val="Civil_Works41"/>
      <sheetName val="Form_641"/>
      <sheetName val="acevsSp_(ABC)41"/>
      <sheetName val="A_O_R_41"/>
      <sheetName val="CORPN_O_x005f_x005f_x005f_x0000_T41"/>
      <sheetName val="220_11__BS_41"/>
      <sheetName val="FITZ_MORT_9441"/>
      <sheetName val="Intro_41"/>
      <sheetName val="BLOCK-A_(MEA_SHEET)41"/>
      <sheetName val="NLD_-_Assum41"/>
      <sheetName val="Section_Catalogue41"/>
      <sheetName val="TB9798OBPL06_(2)49"/>
      <sheetName val="CORPN_OCT49"/>
      <sheetName val="inout_consol-nov49"/>
      <sheetName val="inout_consol_(2)49"/>
      <sheetName val="AS_ON_DT_EXPS_Mar49"/>
      <sheetName val="fa-pl_&amp;_mach-site49"/>
      <sheetName val="fa_off_eqp49"/>
      <sheetName val="fa_fur&amp;_fix49"/>
      <sheetName val="fa-pl_&amp;_mach-Off49"/>
      <sheetName val="B_Equity-sdpl_INC49"/>
      <sheetName val="inout_consol_wkg49"/>
      <sheetName val="inout_consol_WKNG49"/>
      <sheetName val="B_Sheet_9749"/>
      <sheetName val="P&amp;L_97_49"/>
      <sheetName val="B_Sheet_97-BEXP49"/>
      <sheetName val="P&amp;L_97_-BEXP49"/>
      <sheetName val="consol_flows49"/>
      <sheetName val="sdpl_oth_Liab49"/>
      <sheetName val="obpl-oth_liab49"/>
      <sheetName val="G_land_advance49"/>
      <sheetName val="I-Wip-ot_(2)49"/>
      <sheetName val="detail_WIP_(2)49"/>
      <sheetName val="detail_G-149"/>
      <sheetName val="sobha_menon_ac49"/>
      <sheetName val="pnc_ac49"/>
      <sheetName val="fix_-p_&amp;_M_-SCC49"/>
      <sheetName val="C_fix_asst49"/>
      <sheetName val="D_fix_asst_scdl_49"/>
      <sheetName val="creditors_tb_obpl49"/>
      <sheetName val="TBAL9697_-group_wise__sdpl59"/>
      <sheetName val="TBAL9697_-group_wise_49"/>
      <sheetName val="crs_-G-149"/>
      <sheetName val="TBAL9697_-group_wise__onpl49"/>
      <sheetName val="B_Sheet_97-OBPL49"/>
      <sheetName val="B_Sheet_97_sdpl49"/>
      <sheetName val="TBAL9697_-group_wise__sdpl249"/>
      <sheetName val="inout_consol_jan49"/>
      <sheetName val="consol_flow49"/>
      <sheetName val="D_Loan__Prom49"/>
      <sheetName val="E_Bank_Loan49"/>
      <sheetName val="G_work_Cap49"/>
      <sheetName val="H_land_adv-dec49"/>
      <sheetName val="J_Con_WIP49"/>
      <sheetName val="detail_J49"/>
      <sheetName val="L_Oth_Co49"/>
      <sheetName val="K_fix_asst__49"/>
      <sheetName val="C_fix_asst-SDPL_49"/>
      <sheetName val="TBAL9697__group_wise__sdpl49"/>
      <sheetName val="inout_consol_okg49"/>
      <sheetName val="detail_OIP_(2)49"/>
      <sheetName val="D_fix_ysst_scdl_49"/>
      <sheetName val="cre`itors_tb_obpl49"/>
      <sheetName val="3AL9697_-group_wise__onpl49"/>
      <sheetName val="L_Oth_Bo48"/>
      <sheetName val="3‰AL9697_-group_wise__onpl48"/>
      <sheetName val="Civil_Boq48"/>
      <sheetName val="Staff_Acco_48"/>
      <sheetName val="SITE_OVERHEADS48"/>
      <sheetName val="PRECAST_lightconc-II46"/>
      <sheetName val="1__PayRec45"/>
      <sheetName val="Boq_Block_A48"/>
      <sheetName val="Cashflow_projection45"/>
      <sheetName val="Project-Material_48"/>
      <sheetName val="SPT_vs_PHI45"/>
      <sheetName val="key_dates45"/>
      <sheetName val="ino4t_conso,-nov45"/>
      <sheetName val="(nout_co,sol_(2)45"/>
      <sheetName val="Blr_hire45"/>
      <sheetName val="_bpl,oth_lia_45"/>
      <sheetName val="G_,and_adv_nce45"/>
      <sheetName val="I,Wip-ot__2)45"/>
      <sheetName val="det!il_WIP_(2)45"/>
      <sheetName val="de4ail_G-145"/>
      <sheetName val="sobha_mennn_ac45"/>
      <sheetName val="C_&amp;ix_asst45"/>
      <sheetName val="_x005f_x0003_dpl_oth_Lia`45"/>
      <sheetName val="TBAL9697__x005f_x000d_grotp_wise_45"/>
      <sheetName val="St_co_91_5lvl45"/>
      <sheetName val="3�AL9697_-group_wise__onpl48"/>
      <sheetName val="INPUT_SHEET45"/>
      <sheetName val="Stress_Calculation45"/>
      <sheetName val="Labor_abs-NMR45"/>
      <sheetName val="Sun_E_Type45"/>
      <sheetName val="CORPN_O?T45"/>
      <sheetName val="Fin_Sum45"/>
      <sheetName val="CORPN_O_x005f_x0000_T45"/>
      <sheetName val="TBAL9697__x000a_grotp_wise_45"/>
      <sheetName val="labour_coeff43"/>
      <sheetName val="Shuttering_Analysis43"/>
      <sheetName val="General_P+M43"/>
      <sheetName val="Curing_Analysis_43"/>
      <sheetName val="Concrete_P+M_(_RMC_)43"/>
      <sheetName val="P+M_(_SMC_)43"/>
      <sheetName val="P+M_-EW43"/>
      <sheetName val="P&amp;L_-_AD43"/>
      <sheetName val="SUPPLY_-Sanitary_Fixtures45"/>
      <sheetName val="ITEMS_FOR_CIVIL_TENDER45"/>
      <sheetName val="_x005f_x005f_x005f_x0003_dpl_oth_Lia`45"/>
      <sheetName val="TBAL9697__x005f_x005f_x005f_x000d_grotp_w45"/>
      <sheetName val="Fin__Assumpt__-_Sensitivities43"/>
      <sheetName val="LOAD_SHEET_43"/>
      <sheetName val="Fill_this_out_first___43"/>
      <sheetName val="Labour_productivity43"/>
      <sheetName val="RCC,Ret__Wall43"/>
      <sheetName val="CORPN_O45"/>
      <sheetName val="CORPN_O_T43"/>
      <sheetName val="Area_&amp;_Cate__Master43"/>
      <sheetName val="Bill_No_543"/>
      <sheetName val="TBAL9697__grotp_wise_86"/>
      <sheetName val="11B_43"/>
      <sheetName val="Structure_Bills_Qty43"/>
      <sheetName val="DG_45"/>
      <sheetName val="BOQ_(2)43"/>
      <sheetName val="Fee_Rate_Summary43"/>
      <sheetName val="Name_List43"/>
      <sheetName val="Detail_1A43"/>
      <sheetName val="Sheet_143"/>
      <sheetName val="3BPA00132-5-3_W_plan_HVPNL43"/>
      <sheetName val="Mix_Design43"/>
      <sheetName val="DLC_lookups43"/>
      <sheetName val="Driveway_Beams43"/>
      <sheetName val="TBAL9697__x005f_x000a_grotp_wise_43"/>
      <sheetName val="Quote_Sheet43"/>
      <sheetName val="d-safe_DELUXE43"/>
      <sheetName val="Works_-_Quote_Sheet43"/>
      <sheetName val="IO_LIST43"/>
      <sheetName val="TBAL9697__x005f_x000d_grotp_wis43"/>
      <sheetName val="TBAL9697__grotp_wise_87"/>
      <sheetName val="Cat_A_Change_Control43"/>
      <sheetName val="Break_up_Sheet43"/>
      <sheetName val="Summary_of_P_&amp;_M43"/>
      <sheetName val="ISO_Reconcilation_Statment43"/>
      <sheetName val="AVG_pur_rate43"/>
      <sheetName val="Break_Dw43"/>
      <sheetName val="LIST_OF_MAKES43"/>
      <sheetName val="Assumption_Inputs43"/>
      <sheetName val="Civil_Works43"/>
      <sheetName val="Form_643"/>
      <sheetName val="acevsSp_(ABC)43"/>
      <sheetName val="A_O_R_43"/>
      <sheetName val="CORPN_O_x005f_x005f_x005f_x0000_T43"/>
      <sheetName val="220_11__BS_43"/>
      <sheetName val="FITZ_MORT_9443"/>
      <sheetName val="Intro_43"/>
      <sheetName val="BLOCK-A_(MEA_SHEET)43"/>
      <sheetName val="NLD_-_Assum43"/>
      <sheetName val="Section_Catalogue43"/>
      <sheetName val="TB9798OBPL06_(2)62"/>
      <sheetName val="CORPN_OCT62"/>
      <sheetName val="inout_consol-nov62"/>
      <sheetName val="inout_consol_(2)62"/>
      <sheetName val="AS_ON_DT_EXPS_Mar62"/>
      <sheetName val="fa-pl_&amp;_mach-site62"/>
      <sheetName val="fa_off_eqp62"/>
      <sheetName val="fa_fur&amp;_fix62"/>
      <sheetName val="fa-pl_&amp;_mach-Off62"/>
      <sheetName val="B_Equity-sdpl_INC62"/>
      <sheetName val="inout_consol_wkg62"/>
      <sheetName val="inout_consol_WKNG62"/>
      <sheetName val="B_Sheet_9762"/>
      <sheetName val="P&amp;L_97_62"/>
      <sheetName val="B_Sheet_97-BEXP62"/>
      <sheetName val="P&amp;L_97_-BEXP62"/>
      <sheetName val="consol_flows62"/>
      <sheetName val="sdpl_oth_Liab62"/>
      <sheetName val="obpl-oth_liab62"/>
      <sheetName val="G_land_advance62"/>
      <sheetName val="I-Wip-ot_(2)62"/>
      <sheetName val="detail_WIP_(2)62"/>
      <sheetName val="detail_G-162"/>
      <sheetName val="sobha_menon_ac62"/>
      <sheetName val="pnc_ac62"/>
      <sheetName val="fix_-p_&amp;_M_-SCC62"/>
      <sheetName val="C_fix_asst62"/>
      <sheetName val="D_fix_asst_scdl_62"/>
      <sheetName val="creditors_tb_obpl62"/>
      <sheetName val="TBAL9697_-group_wise__sdpl72"/>
      <sheetName val="TBAL9697_-group_wise_62"/>
      <sheetName val="crs_-G-162"/>
      <sheetName val="TBAL9697_-group_wise__onpl62"/>
      <sheetName val="B_Sheet_97-OBPL62"/>
      <sheetName val="B_Sheet_97_sdpl62"/>
      <sheetName val="TBAL9697_-group_wise__sdpl262"/>
      <sheetName val="inout_consol_jan62"/>
      <sheetName val="consol_flow62"/>
      <sheetName val="D_Loan__Prom62"/>
      <sheetName val="E_Bank_Loan62"/>
      <sheetName val="G_work_Cap62"/>
      <sheetName val="H_land_adv-dec62"/>
      <sheetName val="J_Con_WIP62"/>
      <sheetName val="detail_J62"/>
      <sheetName val="L_Oth_Co62"/>
      <sheetName val="K_fix_asst__62"/>
      <sheetName val="C_fix_asst-SDPL_62"/>
      <sheetName val="TBAL9697__group_wise__sdpl62"/>
      <sheetName val="inout_consol_okg62"/>
      <sheetName val="detail_OIP_(2)62"/>
      <sheetName val="D_fix_ysst_scdl_62"/>
      <sheetName val="cre`itors_tb_obpl62"/>
      <sheetName val="3AL9697_-group_wise__onpl62"/>
      <sheetName val="L_Oth_Bo61"/>
      <sheetName val="3‰AL9697_-group_wise__onpl61"/>
      <sheetName val="Civil_Boq61"/>
      <sheetName val="Staff_Acco_61"/>
      <sheetName val="SITE_OVERHEADS61"/>
      <sheetName val="PRECAST_lightconc-II59"/>
      <sheetName val="1__PayRec58"/>
      <sheetName val="Boq_Block_A61"/>
      <sheetName val="Cashflow_projection58"/>
      <sheetName val="Project-Material_61"/>
      <sheetName val="SPT_vs_PHI58"/>
      <sheetName val="key_dates58"/>
      <sheetName val="ino4t_conso,-nov58"/>
      <sheetName val="(nout_co,sol_(2)58"/>
      <sheetName val="Blr_hire58"/>
      <sheetName val="_bpl,oth_lia_58"/>
      <sheetName val="G_,and_adv_nce58"/>
      <sheetName val="I,Wip-ot__2)58"/>
      <sheetName val="det!il_WIP_(2)58"/>
      <sheetName val="de4ail_G-158"/>
      <sheetName val="sobha_mennn_ac58"/>
      <sheetName val="C_&amp;ix_asst58"/>
      <sheetName val="_x005f_x0003_dpl_oth_Lia`58"/>
      <sheetName val="TBAL9697__x005f_x000d_grotp_wise_58"/>
      <sheetName val="St_co_91_5lvl58"/>
      <sheetName val="3�AL9697_-group_wise__onpl61"/>
      <sheetName val="INPUT_SHEET58"/>
      <sheetName val="Stress_Calculation58"/>
      <sheetName val="Labor_abs-NMR58"/>
      <sheetName val="Sun_E_Type58"/>
      <sheetName val="CORPN_O?T58"/>
      <sheetName val="Fin_Sum58"/>
      <sheetName val="CORPN_O_x005f_x0000_T58"/>
      <sheetName val="TBAL9697__x000a_grotp_wise_58"/>
      <sheetName val="labour_coeff56"/>
      <sheetName val="Shuttering_Analysis56"/>
      <sheetName val="General_P+M56"/>
      <sheetName val="Curing_Analysis_56"/>
      <sheetName val="Concrete_P+M_(_RMC_)56"/>
      <sheetName val="P+M_(_SMC_)56"/>
      <sheetName val="P+M_-EW56"/>
      <sheetName val="P&amp;L_-_AD56"/>
      <sheetName val="SUPPLY_-Sanitary_Fixtures58"/>
      <sheetName val="ITEMS_FOR_CIVIL_TENDER58"/>
      <sheetName val="_x005f_x005f_x005f_x0003_dpl_oth_Lia`58"/>
      <sheetName val="TBAL9697__x005f_x005f_x005f_x000d_grotp_w58"/>
      <sheetName val="Fin__Assumpt__-_Sensitivities56"/>
      <sheetName val="LOAD_SHEET_56"/>
      <sheetName val="Fill_this_out_first___56"/>
      <sheetName val="Labour_productivity56"/>
      <sheetName val="RCC,Ret__Wall56"/>
      <sheetName val="CORPN_O58"/>
      <sheetName val="CORPN_O_T56"/>
      <sheetName val="Area_&amp;_Cate__Master56"/>
      <sheetName val="Bill_No_556"/>
      <sheetName val="11B_56"/>
      <sheetName val="Structure_Bills_Qty56"/>
      <sheetName val="DG_58"/>
      <sheetName val="BOQ_(2)56"/>
      <sheetName val="Fee_Rate_Summary56"/>
      <sheetName val="Name_List56"/>
      <sheetName val="Detail_1A56"/>
      <sheetName val="Sheet_156"/>
      <sheetName val="3BPA00132-5-3_W_plan_HVPNL56"/>
      <sheetName val="Mix_Design56"/>
      <sheetName val="DLC_lookups56"/>
      <sheetName val="Driveway_Beams56"/>
      <sheetName val="TBAL9697__x005f_x000a_grotp_wise_56"/>
      <sheetName val="Quote_Sheet56"/>
      <sheetName val="d-safe_DELUXE56"/>
      <sheetName val="Works_-_Quote_Sheet56"/>
      <sheetName val="IO_LIST56"/>
      <sheetName val="TBAL9697__x005f_x000d_grotp_wis56"/>
      <sheetName val="Cat_A_Change_Control56"/>
      <sheetName val="Break_up_Sheet56"/>
      <sheetName val="Summary_of_P_&amp;_M56"/>
      <sheetName val="ISO_Reconcilation_Statment56"/>
      <sheetName val="AVG_pur_rate56"/>
      <sheetName val="Break_Dw56"/>
      <sheetName val="LIST_OF_MAKES56"/>
      <sheetName val="Assumption_Inputs56"/>
      <sheetName val="Civil_Works56"/>
      <sheetName val="Form_656"/>
      <sheetName val="acevsSp_(ABC)56"/>
      <sheetName val="A_O_R_56"/>
      <sheetName val="CORPN_O_x005f_x005f_x005f_x0000_T56"/>
      <sheetName val="220_11__BS_56"/>
      <sheetName val="FITZ_MORT_9456"/>
      <sheetName val="Intro_56"/>
      <sheetName val="BLOCK-A_(MEA_SHEET)56"/>
      <sheetName val="NLD_-_Assum56"/>
      <sheetName val="Section_Catalogue56"/>
      <sheetName val="TB9798OBPL06_(2)50"/>
      <sheetName val="CORPN_OCT50"/>
      <sheetName val="inout_consol-nov50"/>
      <sheetName val="inout_consol_(2)50"/>
      <sheetName val="AS_ON_DT_EXPS_Mar50"/>
      <sheetName val="fa-pl_&amp;_mach-site50"/>
      <sheetName val="fa_off_eqp50"/>
      <sheetName val="fa_fur&amp;_fix50"/>
      <sheetName val="fa-pl_&amp;_mach-Off50"/>
      <sheetName val="B_Equity-sdpl_INC50"/>
      <sheetName val="inout_consol_wkg50"/>
      <sheetName val="inout_consol_WKNG50"/>
      <sheetName val="B_Sheet_9750"/>
      <sheetName val="P&amp;L_97_50"/>
      <sheetName val="B_Sheet_97-BEXP50"/>
      <sheetName val="P&amp;L_97_-BEXP50"/>
      <sheetName val="consol_flows50"/>
      <sheetName val="sdpl_oth_Liab50"/>
      <sheetName val="obpl-oth_liab50"/>
      <sheetName val="G_land_advance50"/>
      <sheetName val="I-Wip-ot_(2)50"/>
      <sheetName val="detail_WIP_(2)50"/>
      <sheetName val="detail_G-150"/>
      <sheetName val="sobha_menon_ac50"/>
      <sheetName val="pnc_ac50"/>
      <sheetName val="fix_-p_&amp;_M_-SCC50"/>
      <sheetName val="C_fix_asst50"/>
      <sheetName val="D_fix_asst_scdl_50"/>
      <sheetName val="creditors_tb_obpl50"/>
      <sheetName val="TBAL9697_-group_wise__sdpl60"/>
      <sheetName val="TBAL9697_-group_wise_50"/>
      <sheetName val="crs_-G-150"/>
      <sheetName val="TBAL9697_-group_wise__onpl50"/>
      <sheetName val="B_Sheet_97-OBPL50"/>
      <sheetName val="B_Sheet_97_sdpl50"/>
      <sheetName val="TBAL9697_-group_wise__sdpl250"/>
      <sheetName val="inout_consol_jan50"/>
      <sheetName val="consol_flow50"/>
      <sheetName val="D_Loan__Prom50"/>
      <sheetName val="E_Bank_Loan50"/>
      <sheetName val="G_work_Cap50"/>
      <sheetName val="H_land_adv-dec50"/>
      <sheetName val="J_Con_WIP50"/>
      <sheetName val="detail_J50"/>
      <sheetName val="L_Oth_Co50"/>
      <sheetName val="K_fix_asst__50"/>
      <sheetName val="C_fix_asst-SDPL_50"/>
      <sheetName val="TBAL9697__group_wise__sdpl50"/>
      <sheetName val="inout_consol_okg50"/>
      <sheetName val="detail_OIP_(2)50"/>
      <sheetName val="D_fix_ysst_scdl_50"/>
      <sheetName val="cre`itors_tb_obpl50"/>
      <sheetName val="3AL9697_-group_wise__onpl50"/>
      <sheetName val="L_Oth_Bo49"/>
      <sheetName val="3‰AL9697_-group_wise__onpl49"/>
      <sheetName val="Civil_Boq49"/>
      <sheetName val="Staff_Acco_49"/>
      <sheetName val="SITE_OVERHEADS49"/>
      <sheetName val="PRECAST_lightconc-II47"/>
      <sheetName val="1__PayRec46"/>
      <sheetName val="Boq_Block_A49"/>
      <sheetName val="Cashflow_projection46"/>
      <sheetName val="Project-Material_49"/>
      <sheetName val="SPT_vs_PHI46"/>
      <sheetName val="key_dates46"/>
      <sheetName val="ino4t_conso,-nov46"/>
      <sheetName val="(nout_co,sol_(2)46"/>
      <sheetName val="Blr_hire46"/>
      <sheetName val="_bpl,oth_lia_46"/>
      <sheetName val="G_,and_adv_nce46"/>
      <sheetName val="I,Wip-ot__2)46"/>
      <sheetName val="det!il_WIP_(2)46"/>
      <sheetName val="de4ail_G-146"/>
      <sheetName val="sobha_mennn_ac46"/>
      <sheetName val="C_&amp;ix_asst46"/>
      <sheetName val="_x005f_x0003_dpl_oth_Lia`46"/>
      <sheetName val="TBAL9697__x005f_x000d_grotp_wise_46"/>
      <sheetName val="St_co_91_5lvl46"/>
      <sheetName val="3�AL9697_-group_wise__onpl49"/>
      <sheetName val="INPUT_SHEET46"/>
      <sheetName val="Stress_Calculation46"/>
      <sheetName val="Labor_abs-NMR46"/>
      <sheetName val="Sun_E_Type46"/>
      <sheetName val="CORPN_O?T46"/>
      <sheetName val="Fin_Sum46"/>
      <sheetName val="CORPN_O_x005f_x0000_T46"/>
      <sheetName val="TBAL9697__x000a_grotp_wise_46"/>
      <sheetName val="labour_coeff44"/>
      <sheetName val="Shuttering_Analysis44"/>
      <sheetName val="General_P+M44"/>
      <sheetName val="Curing_Analysis_44"/>
      <sheetName val="Concrete_P+M_(_RMC_)44"/>
      <sheetName val="P+M_(_SMC_)44"/>
      <sheetName val="P+M_-EW44"/>
      <sheetName val="P&amp;L_-_AD44"/>
      <sheetName val="SUPPLY_-Sanitary_Fixtures46"/>
      <sheetName val="ITEMS_FOR_CIVIL_TENDER46"/>
      <sheetName val="_x005f_x005f_x005f_x0003_dpl_oth_Lia`46"/>
      <sheetName val="TBAL9697__x005f_x005f_x005f_x000d_grotp_w46"/>
      <sheetName val="Fin__Assumpt__-_Sensitivities44"/>
      <sheetName val="LOAD_SHEET_44"/>
      <sheetName val="Fill_this_out_first___44"/>
      <sheetName val="Labour_productivity44"/>
      <sheetName val="RCC,Ret__Wall44"/>
      <sheetName val="CORPN_O46"/>
      <sheetName val="CORPN_O_T44"/>
      <sheetName val="Area_&amp;_Cate__Master44"/>
      <sheetName val="Bill_No_544"/>
      <sheetName val="TBAL9697__grotp_wise_88"/>
      <sheetName val="11B_44"/>
      <sheetName val="Structure_Bills_Qty44"/>
      <sheetName val="DG_46"/>
      <sheetName val="BOQ_(2)44"/>
      <sheetName val="Fee_Rate_Summary44"/>
      <sheetName val="Name_List44"/>
      <sheetName val="Detail_1A44"/>
      <sheetName val="Sheet_144"/>
      <sheetName val="3BPA00132-5-3_W_plan_HVPNL44"/>
      <sheetName val="Mix_Design44"/>
      <sheetName val="DLC_lookups44"/>
      <sheetName val="Driveway_Beams44"/>
      <sheetName val="TBAL9697__x005f_x000a_grotp_wise_44"/>
      <sheetName val="Quote_Sheet44"/>
      <sheetName val="d-safe_DELUXE44"/>
      <sheetName val="Works_-_Quote_Sheet44"/>
      <sheetName val="IO_LIST44"/>
      <sheetName val="TBAL9697__x005f_x000d_grotp_wis44"/>
      <sheetName val="TBAL9697__grotp_wise_89"/>
      <sheetName val="Cat_A_Change_Control44"/>
      <sheetName val="Break_up_Sheet44"/>
      <sheetName val="Summary_of_P_&amp;_M44"/>
      <sheetName val="ISO_Reconcilation_Statment44"/>
      <sheetName val="AVG_pur_rate44"/>
      <sheetName val="Break_Dw44"/>
      <sheetName val="LIST_OF_MAKES44"/>
      <sheetName val="Assumption_Inputs44"/>
      <sheetName val="Civil_Works44"/>
      <sheetName val="Form_644"/>
      <sheetName val="acevsSp_(ABC)44"/>
      <sheetName val="A_O_R_44"/>
      <sheetName val="CORPN_O_x005f_x005f_x005f_x0000_T44"/>
      <sheetName val="220_11__BS_44"/>
      <sheetName val="FITZ_MORT_9444"/>
      <sheetName val="Intro_44"/>
      <sheetName val="BLOCK-A_(MEA_SHEET)44"/>
      <sheetName val="NLD_-_Assum44"/>
      <sheetName val="Section_Catalogue44"/>
      <sheetName val="TB9798OBPL06_(2)51"/>
      <sheetName val="CORPN_OCT51"/>
      <sheetName val="inout_consol-nov51"/>
      <sheetName val="inout_consol_(2)51"/>
      <sheetName val="AS_ON_DT_EXPS_Mar51"/>
      <sheetName val="fa-pl_&amp;_mach-site51"/>
      <sheetName val="fa_off_eqp51"/>
      <sheetName val="fa_fur&amp;_fix51"/>
      <sheetName val="fa-pl_&amp;_mach-Off51"/>
      <sheetName val="B_Equity-sdpl_INC51"/>
      <sheetName val="inout_consol_wkg51"/>
      <sheetName val="inout_consol_WKNG51"/>
      <sheetName val="B_Sheet_9751"/>
      <sheetName val="P&amp;L_97_51"/>
      <sheetName val="B_Sheet_97-BEXP51"/>
      <sheetName val="P&amp;L_97_-BEXP51"/>
      <sheetName val="consol_flows51"/>
      <sheetName val="sdpl_oth_Liab51"/>
      <sheetName val="obpl-oth_liab51"/>
      <sheetName val="G_land_advance51"/>
      <sheetName val="I-Wip-ot_(2)51"/>
      <sheetName val="detail_WIP_(2)51"/>
      <sheetName val="detail_G-151"/>
      <sheetName val="sobha_menon_ac51"/>
      <sheetName val="pnc_ac51"/>
      <sheetName val="fix_-p_&amp;_M_-SCC51"/>
      <sheetName val="C_fix_asst51"/>
      <sheetName val="D_fix_asst_scdl_51"/>
      <sheetName val="creditors_tb_obpl51"/>
      <sheetName val="TBAL9697_-group_wise__sdpl61"/>
      <sheetName val="TBAL9697_-group_wise_51"/>
      <sheetName val="crs_-G-151"/>
      <sheetName val="TBAL9697_-group_wise__onpl51"/>
      <sheetName val="B_Sheet_97-OBPL51"/>
      <sheetName val="B_Sheet_97_sdpl51"/>
      <sheetName val="TBAL9697_-group_wise__sdpl251"/>
      <sheetName val="inout_consol_jan51"/>
      <sheetName val="consol_flow51"/>
      <sheetName val="D_Loan__Prom51"/>
      <sheetName val="E_Bank_Loan51"/>
      <sheetName val="G_work_Cap51"/>
      <sheetName val="H_land_adv-dec51"/>
      <sheetName val="J_Con_WIP51"/>
      <sheetName val="detail_J51"/>
      <sheetName val="L_Oth_Co51"/>
      <sheetName val="K_fix_asst__51"/>
      <sheetName val="C_fix_asst-SDPL_51"/>
      <sheetName val="TBAL9697__group_wise__sdpl51"/>
      <sheetName val="inout_consol_okg51"/>
      <sheetName val="detail_OIP_(2)51"/>
      <sheetName val="D_fix_ysst_scdl_51"/>
      <sheetName val="cre`itors_tb_obpl51"/>
      <sheetName val="3AL9697_-group_wise__onpl51"/>
      <sheetName val="L_Oth_Bo50"/>
      <sheetName val="3‰AL9697_-group_wise__onpl50"/>
      <sheetName val="Civil_Boq50"/>
      <sheetName val="Staff_Acco_50"/>
      <sheetName val="SITE_OVERHEADS50"/>
      <sheetName val="PRECAST_lightconc-II48"/>
      <sheetName val="1__PayRec47"/>
      <sheetName val="Boq_Block_A50"/>
      <sheetName val="Cashflow_projection47"/>
      <sheetName val="Project-Material_50"/>
      <sheetName val="SPT_vs_PHI47"/>
      <sheetName val="key_dates47"/>
      <sheetName val="ino4t_conso,-nov47"/>
      <sheetName val="(nout_co,sol_(2)47"/>
      <sheetName val="Blr_hire47"/>
      <sheetName val="_bpl,oth_lia_47"/>
      <sheetName val="G_,and_adv_nce47"/>
      <sheetName val="I,Wip-ot__2)47"/>
      <sheetName val="det!il_WIP_(2)47"/>
      <sheetName val="de4ail_G-147"/>
      <sheetName val="sobha_mennn_ac47"/>
      <sheetName val="C_&amp;ix_asst47"/>
      <sheetName val="_x005f_x0003_dpl_oth_Lia`47"/>
      <sheetName val="TBAL9697__x005f_x000d_grotp_wise_47"/>
      <sheetName val="St_co_91_5lvl47"/>
      <sheetName val="3�AL9697_-group_wise__onpl50"/>
      <sheetName val="INPUT_SHEET47"/>
      <sheetName val="Stress_Calculation47"/>
      <sheetName val="Labor_abs-NMR47"/>
      <sheetName val="Sun_E_Type47"/>
      <sheetName val="CORPN_O?T47"/>
      <sheetName val="Fin_Sum47"/>
      <sheetName val="CORPN_O_x005f_x0000_T47"/>
      <sheetName val="TBAL9697__x000a_grotp_wise_47"/>
      <sheetName val="labour_coeff45"/>
      <sheetName val="Shuttering_Analysis45"/>
      <sheetName val="General_P+M45"/>
      <sheetName val="Curing_Analysis_45"/>
      <sheetName val="Concrete_P+M_(_RMC_)45"/>
      <sheetName val="P+M_(_SMC_)45"/>
      <sheetName val="P+M_-EW45"/>
      <sheetName val="P&amp;L_-_AD45"/>
      <sheetName val="SUPPLY_-Sanitary_Fixtures47"/>
      <sheetName val="ITEMS_FOR_CIVIL_TENDER47"/>
      <sheetName val="_x005f_x005f_x005f_x0003_dpl_oth_Lia`47"/>
      <sheetName val="TBAL9697__x005f_x005f_x005f_x000d_grotp_w47"/>
      <sheetName val="Fin__Assumpt__-_Sensitivities45"/>
      <sheetName val="LOAD_SHEET_45"/>
      <sheetName val="Fill_this_out_first___45"/>
      <sheetName val="Labour_productivity45"/>
      <sheetName val="RCC,Ret__Wall45"/>
      <sheetName val="CORPN_O47"/>
      <sheetName val="CORPN_O_T45"/>
      <sheetName val="Area_&amp;_Cate__Master45"/>
      <sheetName val="Bill_No_545"/>
      <sheetName val="TBAL9697__grotp_wise_90"/>
      <sheetName val="11B_45"/>
      <sheetName val="Structure_Bills_Qty45"/>
      <sheetName val="DG_47"/>
      <sheetName val="BOQ_(2)45"/>
      <sheetName val="Fee_Rate_Summary45"/>
      <sheetName val="Name_List45"/>
      <sheetName val="Detail_1A45"/>
      <sheetName val="Sheet_145"/>
      <sheetName val="3BPA00132-5-3_W_plan_HVPNL45"/>
      <sheetName val="Mix_Design45"/>
      <sheetName val="DLC_lookups45"/>
      <sheetName val="Driveway_Beams45"/>
      <sheetName val="TBAL9697__x005f_x000a_grotp_wise_45"/>
      <sheetName val="Quote_Sheet45"/>
      <sheetName val="d-safe_DELUXE45"/>
      <sheetName val="Works_-_Quote_Sheet45"/>
      <sheetName val="IO_LIST45"/>
      <sheetName val="TBAL9697__x005f_x000d_grotp_wis45"/>
      <sheetName val="Cat_A_Change_Control45"/>
      <sheetName val="Break_up_Sheet45"/>
      <sheetName val="Summary_of_P_&amp;_M45"/>
      <sheetName val="ISO_Reconcilation_Statment45"/>
      <sheetName val="AVG_pur_rate45"/>
      <sheetName val="Break_Dw45"/>
      <sheetName val="LIST_OF_MAKES45"/>
      <sheetName val="Assumption_Inputs45"/>
      <sheetName val="Civil_Works45"/>
      <sheetName val="Form_645"/>
      <sheetName val="acevsSp_(ABC)45"/>
      <sheetName val="A_O_R_45"/>
      <sheetName val="CORPN_O_x005f_x005f_x005f_x0000_T45"/>
      <sheetName val="220_11__BS_45"/>
      <sheetName val="FITZ_MORT_9445"/>
      <sheetName val="Intro_45"/>
      <sheetName val="BLOCK-A_(MEA_SHEET)45"/>
      <sheetName val="NLD_-_Assum45"/>
      <sheetName val="Section_Catalogue45"/>
      <sheetName val="TB9798OBPL06_(2)54"/>
      <sheetName val="CORPN_OCT54"/>
      <sheetName val="inout_consol-nov54"/>
      <sheetName val="inout_consol_(2)54"/>
      <sheetName val="AS_ON_DT_EXPS_Mar54"/>
      <sheetName val="fa-pl_&amp;_mach-site54"/>
      <sheetName val="fa_off_eqp54"/>
      <sheetName val="fa_fur&amp;_fix54"/>
      <sheetName val="fa-pl_&amp;_mach-Off54"/>
      <sheetName val="B_Equity-sdpl_INC54"/>
      <sheetName val="inout_consol_wkg54"/>
      <sheetName val="inout_consol_WKNG54"/>
      <sheetName val="B_Sheet_9754"/>
      <sheetName val="P&amp;L_97_54"/>
      <sheetName val="B_Sheet_97-BEXP54"/>
      <sheetName val="P&amp;L_97_-BEXP54"/>
      <sheetName val="consol_flows54"/>
      <sheetName val="sdpl_oth_Liab54"/>
      <sheetName val="obpl-oth_liab54"/>
      <sheetName val="G_land_advance54"/>
      <sheetName val="I-Wip-ot_(2)54"/>
      <sheetName val="detail_WIP_(2)54"/>
      <sheetName val="detail_G-154"/>
      <sheetName val="sobha_menon_ac54"/>
      <sheetName val="pnc_ac54"/>
      <sheetName val="fix_-p_&amp;_M_-SCC54"/>
      <sheetName val="C_fix_asst54"/>
      <sheetName val="D_fix_asst_scdl_54"/>
      <sheetName val="creditors_tb_obpl54"/>
      <sheetName val="TBAL9697_-group_wise__sdpl64"/>
      <sheetName val="TBAL9697_-group_wise_54"/>
      <sheetName val="crs_-G-154"/>
      <sheetName val="TBAL9697_-group_wise__onpl54"/>
      <sheetName val="B_Sheet_97-OBPL54"/>
      <sheetName val="B_Sheet_97_sdpl54"/>
      <sheetName val="TBAL9697_-group_wise__sdpl254"/>
      <sheetName val="inout_consol_jan54"/>
      <sheetName val="consol_flow54"/>
      <sheetName val="D_Loan__Prom54"/>
      <sheetName val="E_Bank_Loan54"/>
      <sheetName val="G_work_Cap54"/>
      <sheetName val="H_land_adv-dec54"/>
      <sheetName val="J_Con_WIP54"/>
      <sheetName val="detail_J54"/>
      <sheetName val="L_Oth_Co54"/>
      <sheetName val="K_fix_asst__54"/>
      <sheetName val="C_fix_asst-SDPL_54"/>
      <sheetName val="TBAL9697__group_wise__sdpl54"/>
      <sheetName val="inout_consol_okg54"/>
      <sheetName val="detail_OIP_(2)54"/>
      <sheetName val="D_fix_ysst_scdl_54"/>
      <sheetName val="cre`itors_tb_obpl54"/>
      <sheetName val="3AL9697_-group_wise__onpl54"/>
      <sheetName val="L_Oth_Bo53"/>
      <sheetName val="3‰AL9697_-group_wise__onpl53"/>
      <sheetName val="Civil_Boq53"/>
      <sheetName val="Staff_Acco_53"/>
      <sheetName val="SITE_OVERHEADS53"/>
      <sheetName val="PRECAST_lightconc-II51"/>
      <sheetName val="1__PayRec50"/>
      <sheetName val="Boq_Block_A53"/>
      <sheetName val="Cashflow_projection50"/>
      <sheetName val="Project-Material_53"/>
      <sheetName val="SPT_vs_PHI50"/>
      <sheetName val="key_dates50"/>
      <sheetName val="ino4t_conso,-nov50"/>
      <sheetName val="(nout_co,sol_(2)50"/>
      <sheetName val="Blr_hire50"/>
      <sheetName val="_bpl,oth_lia_50"/>
      <sheetName val="G_,and_adv_nce50"/>
      <sheetName val="I,Wip-ot__2)50"/>
      <sheetName val="det!il_WIP_(2)50"/>
      <sheetName val="de4ail_G-150"/>
      <sheetName val="sobha_mennn_ac50"/>
      <sheetName val="C_&amp;ix_asst50"/>
      <sheetName val="_x005f_x0003_dpl_oth_Lia`50"/>
      <sheetName val="TBAL9697__x005f_x000d_grotp_wise_50"/>
      <sheetName val="St_co_91_5lvl50"/>
      <sheetName val="3�AL9697_-group_wise__onpl53"/>
      <sheetName val="INPUT_SHEET50"/>
      <sheetName val="Stress_Calculation50"/>
      <sheetName val="Labor_abs-NMR50"/>
      <sheetName val="Sun_E_Type50"/>
      <sheetName val="CORPN_O?T50"/>
      <sheetName val="Fin_Sum50"/>
      <sheetName val="CORPN_O_x005f_x0000_T50"/>
      <sheetName val="TBAL9697__x000a_grotp_wise_50"/>
      <sheetName val="labour_coeff48"/>
      <sheetName val="Shuttering_Analysis48"/>
      <sheetName val="General_P+M48"/>
      <sheetName val="Curing_Analysis_48"/>
      <sheetName val="Concrete_P+M_(_RMC_)48"/>
      <sheetName val="P+M_(_SMC_)48"/>
      <sheetName val="P+M_-EW48"/>
      <sheetName val="P&amp;L_-_AD48"/>
      <sheetName val="SUPPLY_-Sanitary_Fixtures50"/>
      <sheetName val="ITEMS_FOR_CIVIL_TENDER50"/>
      <sheetName val="_x005f_x005f_x005f_x0003_dpl_oth_Lia`50"/>
      <sheetName val="TBAL9697__x005f_x005f_x005f_x000d_grotp_w50"/>
      <sheetName val="Fin__Assumpt__-_Sensitivities48"/>
      <sheetName val="LOAD_SHEET_48"/>
      <sheetName val="Fill_this_out_first___48"/>
      <sheetName val="Labour_productivity48"/>
      <sheetName val="RCC,Ret__Wall48"/>
      <sheetName val="CORPN_O50"/>
      <sheetName val="CORPN_O_T48"/>
      <sheetName val="Area_&amp;_Cate__Master48"/>
      <sheetName val="Bill_No_548"/>
      <sheetName val="TBAL9697__grotp_wise_96"/>
      <sheetName val="11B_48"/>
      <sheetName val="Structure_Bills_Qty48"/>
      <sheetName val="DG_50"/>
      <sheetName val="BOQ_(2)48"/>
      <sheetName val="Fee_Rate_Summary48"/>
      <sheetName val="Name_List48"/>
      <sheetName val="Detail_1A48"/>
      <sheetName val="Sheet_148"/>
      <sheetName val="3BPA00132-5-3_W_plan_HVPNL48"/>
      <sheetName val="Mix_Design48"/>
      <sheetName val="DLC_lookups48"/>
      <sheetName val="Driveway_Beams48"/>
      <sheetName val="TBAL9697__x005f_x000a_grotp_wise_48"/>
      <sheetName val="Quote_Sheet48"/>
      <sheetName val="d-safe_DELUXE48"/>
      <sheetName val="Works_-_Quote_Sheet48"/>
      <sheetName val="IO_LIST48"/>
      <sheetName val="TBAL9697__x005f_x000d_grotp_wis48"/>
      <sheetName val="TBAL9697__grotp_wise_97"/>
      <sheetName val="Cat_A_Change_Control48"/>
      <sheetName val="Break_up_Sheet48"/>
      <sheetName val="Summary_of_P_&amp;_M48"/>
      <sheetName val="ISO_Reconcilation_Statment48"/>
      <sheetName val="AVG_pur_rate48"/>
      <sheetName val="Break_Dw48"/>
      <sheetName val="LIST_OF_MAKES48"/>
      <sheetName val="Assumption_Inputs48"/>
      <sheetName val="Civil_Works48"/>
      <sheetName val="Form_648"/>
      <sheetName val="acevsSp_(ABC)48"/>
      <sheetName val="A_O_R_48"/>
      <sheetName val="CORPN_O_x005f_x005f_x005f_x0000_T48"/>
      <sheetName val="220_11__BS_48"/>
      <sheetName val="FITZ_MORT_9448"/>
      <sheetName val="Intro_48"/>
      <sheetName val="BLOCK-A_(MEA_SHEET)48"/>
      <sheetName val="NLD_-_Assum48"/>
      <sheetName val="Section_Catalogue48"/>
      <sheetName val="TB9798OBPL06_(2)52"/>
      <sheetName val="CORPN_OCT52"/>
      <sheetName val="inout_consol-nov52"/>
      <sheetName val="inout_consol_(2)52"/>
      <sheetName val="AS_ON_DT_EXPS_Mar52"/>
      <sheetName val="fa-pl_&amp;_mach-site52"/>
      <sheetName val="fa_off_eqp52"/>
      <sheetName val="fa_fur&amp;_fix52"/>
      <sheetName val="fa-pl_&amp;_mach-Off52"/>
      <sheetName val="B_Equity-sdpl_INC52"/>
      <sheetName val="inout_consol_wkg52"/>
      <sheetName val="inout_consol_WKNG52"/>
      <sheetName val="B_Sheet_9752"/>
      <sheetName val="P&amp;L_97_52"/>
      <sheetName val="B_Sheet_97-BEXP52"/>
      <sheetName val="P&amp;L_97_-BEXP52"/>
      <sheetName val="consol_flows52"/>
      <sheetName val="sdpl_oth_Liab52"/>
      <sheetName val="obpl-oth_liab52"/>
      <sheetName val="G_land_advance52"/>
      <sheetName val="I-Wip-ot_(2)52"/>
      <sheetName val="detail_WIP_(2)52"/>
      <sheetName val="detail_G-152"/>
      <sheetName val="sobha_menon_ac52"/>
      <sheetName val="pnc_ac52"/>
      <sheetName val="fix_-p_&amp;_M_-SCC52"/>
      <sheetName val="C_fix_asst52"/>
      <sheetName val="D_fix_asst_scdl_52"/>
      <sheetName val="creditors_tb_obpl52"/>
      <sheetName val="TBAL9697_-group_wise__sdpl62"/>
      <sheetName val="TBAL9697_-group_wise_52"/>
      <sheetName val="crs_-G-152"/>
      <sheetName val="TBAL9697_-group_wise__onpl52"/>
      <sheetName val="B_Sheet_97-OBPL52"/>
      <sheetName val="B_Sheet_97_sdpl52"/>
      <sheetName val="TBAL9697_-group_wise__sdpl252"/>
      <sheetName val="inout_consol_jan52"/>
      <sheetName val="consol_flow52"/>
      <sheetName val="D_Loan__Prom52"/>
      <sheetName val="E_Bank_Loan52"/>
      <sheetName val="G_work_Cap52"/>
      <sheetName val="H_land_adv-dec52"/>
      <sheetName val="J_Con_WIP52"/>
      <sheetName val="detail_J52"/>
      <sheetName val="L_Oth_Co52"/>
      <sheetName val="K_fix_asst__52"/>
      <sheetName val="C_fix_asst-SDPL_52"/>
      <sheetName val="TBAL9697__group_wise__sdpl52"/>
      <sheetName val="inout_consol_okg52"/>
      <sheetName val="detail_OIP_(2)52"/>
      <sheetName val="D_fix_ysst_scdl_52"/>
      <sheetName val="cre`itors_tb_obpl52"/>
      <sheetName val="3AL9697_-group_wise__onpl52"/>
      <sheetName val="L_Oth_Bo51"/>
      <sheetName val="3‰AL9697_-group_wise__onpl51"/>
      <sheetName val="Civil_Boq51"/>
      <sheetName val="Staff_Acco_51"/>
      <sheetName val="SITE_OVERHEADS51"/>
      <sheetName val="PRECAST_lightconc-II49"/>
      <sheetName val="1__PayRec48"/>
      <sheetName val="Boq_Block_A51"/>
      <sheetName val="Cashflow_projection48"/>
      <sheetName val="Project-Material_51"/>
      <sheetName val="SPT_vs_PHI48"/>
      <sheetName val="key_dates48"/>
      <sheetName val="ino4t_conso,-nov48"/>
      <sheetName val="(nout_co,sol_(2)48"/>
      <sheetName val="Blr_hire48"/>
      <sheetName val="_bpl,oth_lia_48"/>
      <sheetName val="G_,and_adv_nce48"/>
      <sheetName val="I,Wip-ot__2)48"/>
      <sheetName val="det!il_WIP_(2)48"/>
      <sheetName val="de4ail_G-148"/>
      <sheetName val="sobha_mennn_ac48"/>
      <sheetName val="C_&amp;ix_asst48"/>
      <sheetName val="_x005f_x0003_dpl_oth_Lia`48"/>
      <sheetName val="TBAL9697__x005f_x000d_grotp_wise_48"/>
      <sheetName val="St_co_91_5lvl48"/>
      <sheetName val="3�AL9697_-group_wise__onpl51"/>
      <sheetName val="INPUT_SHEET48"/>
      <sheetName val="Stress_Calculation48"/>
      <sheetName val="Labor_abs-NMR48"/>
      <sheetName val="Sun_E_Type48"/>
      <sheetName val="CORPN_O?T48"/>
      <sheetName val="Fin_Sum48"/>
      <sheetName val="CORPN_O_x005f_x0000_T48"/>
      <sheetName val="TBAL9697__x000a_grotp_wise_48"/>
      <sheetName val="labour_coeff46"/>
      <sheetName val="Shuttering_Analysis46"/>
      <sheetName val="General_P+M46"/>
      <sheetName val="Curing_Analysis_46"/>
      <sheetName val="Concrete_P+M_(_RMC_)46"/>
      <sheetName val="P+M_(_SMC_)46"/>
      <sheetName val="P+M_-EW46"/>
      <sheetName val="P&amp;L_-_AD46"/>
      <sheetName val="SUPPLY_-Sanitary_Fixtures48"/>
      <sheetName val="ITEMS_FOR_CIVIL_TENDER48"/>
      <sheetName val="_x005f_x005f_x005f_x0003_dpl_oth_Lia`48"/>
      <sheetName val="TBAL9697__x005f_x005f_x005f_x000d_grotp_w48"/>
      <sheetName val="Fin__Assumpt__-_Sensitivities46"/>
      <sheetName val="LOAD_SHEET_46"/>
      <sheetName val="Fill_this_out_first___46"/>
      <sheetName val="Labour_productivity46"/>
      <sheetName val="RCC,Ret__Wall46"/>
      <sheetName val="CORPN_O48"/>
      <sheetName val="CORPN_O_T46"/>
      <sheetName val="Area_&amp;_Cate__Master46"/>
      <sheetName val="Bill_No_546"/>
      <sheetName val="11B_46"/>
      <sheetName val="Structure_Bills_Qty46"/>
      <sheetName val="DG_48"/>
      <sheetName val="BOQ_(2)46"/>
      <sheetName val="Fee_Rate_Summary46"/>
      <sheetName val="Name_List46"/>
      <sheetName val="Detail_1A46"/>
      <sheetName val="Sheet_146"/>
      <sheetName val="3BPA00132-5-3_W_plan_HVPNL46"/>
      <sheetName val="Mix_Design46"/>
      <sheetName val="DLC_lookups46"/>
      <sheetName val="Driveway_Beams46"/>
      <sheetName val="TBAL9697__x005f_x000a_grotp_wise_46"/>
      <sheetName val="Quote_Sheet46"/>
      <sheetName val="d-safe_DELUXE46"/>
      <sheetName val="Works_-_Quote_Sheet46"/>
      <sheetName val="IO_LIST46"/>
      <sheetName val="TBAL9697__x005f_x000d_grotp_wis46"/>
      <sheetName val="Cat_A_Change_Control46"/>
      <sheetName val="Break_up_Sheet46"/>
      <sheetName val="Summary_of_P_&amp;_M46"/>
      <sheetName val="ISO_Reconcilation_Statment46"/>
      <sheetName val="AVG_pur_rate46"/>
      <sheetName val="Break_Dw46"/>
      <sheetName val="LIST_OF_MAKES46"/>
      <sheetName val="Assumption_Inputs46"/>
      <sheetName val="Civil_Works46"/>
      <sheetName val="Form_646"/>
      <sheetName val="acevsSp_(ABC)46"/>
      <sheetName val="A_O_R_46"/>
      <sheetName val="CORPN_O_x005f_x005f_x005f_x0000_T46"/>
      <sheetName val="220_11__BS_46"/>
      <sheetName val="FITZ_MORT_9446"/>
      <sheetName val="Intro_46"/>
      <sheetName val="BLOCK-A_(MEA_SHEET)46"/>
      <sheetName val="NLD_-_Assum46"/>
      <sheetName val="Section_Catalogue46"/>
      <sheetName val="TB9798OBPL06_(2)53"/>
      <sheetName val="CORPN_OCT53"/>
      <sheetName val="inout_consol-nov53"/>
      <sheetName val="inout_consol_(2)53"/>
      <sheetName val="AS_ON_DT_EXPS_Mar53"/>
      <sheetName val="fa-pl_&amp;_mach-site53"/>
      <sheetName val="fa_off_eqp53"/>
      <sheetName val="fa_fur&amp;_fix53"/>
      <sheetName val="fa-pl_&amp;_mach-Off53"/>
      <sheetName val="B_Equity-sdpl_INC53"/>
      <sheetName val="inout_consol_wkg53"/>
      <sheetName val="inout_consol_WKNG53"/>
      <sheetName val="B_Sheet_9753"/>
      <sheetName val="P&amp;L_97_53"/>
      <sheetName val="B_Sheet_97-BEXP53"/>
      <sheetName val="P&amp;L_97_-BEXP53"/>
      <sheetName val="consol_flows53"/>
      <sheetName val="sdpl_oth_Liab53"/>
      <sheetName val="obpl-oth_liab53"/>
      <sheetName val="G_land_advance53"/>
      <sheetName val="I-Wip-ot_(2)53"/>
      <sheetName val="detail_WIP_(2)53"/>
      <sheetName val="detail_G-153"/>
      <sheetName val="sobha_menon_ac53"/>
      <sheetName val="pnc_ac53"/>
      <sheetName val="fix_-p_&amp;_M_-SCC53"/>
      <sheetName val="C_fix_asst53"/>
      <sheetName val="D_fix_asst_scdl_53"/>
      <sheetName val="creditors_tb_obpl53"/>
      <sheetName val="TBAL9697_-group_wise__sdpl63"/>
      <sheetName val="TBAL9697_-group_wise_53"/>
      <sheetName val="crs_-G-153"/>
      <sheetName val="TBAL9697_-group_wise__onpl53"/>
      <sheetName val="B_Sheet_97-OBPL53"/>
      <sheetName val="B_Sheet_97_sdpl53"/>
      <sheetName val="TBAL9697_-group_wise__sdpl253"/>
      <sheetName val="inout_consol_jan53"/>
      <sheetName val="consol_flow53"/>
      <sheetName val="D_Loan__Prom53"/>
      <sheetName val="E_Bank_Loan53"/>
      <sheetName val="G_work_Cap53"/>
      <sheetName val="H_land_adv-dec53"/>
      <sheetName val="J_Con_WIP53"/>
      <sheetName val="detail_J53"/>
      <sheetName val="L_Oth_Co53"/>
      <sheetName val="K_fix_asst__53"/>
      <sheetName val="C_fix_asst-SDPL_53"/>
      <sheetName val="TBAL9697__group_wise__sdpl53"/>
      <sheetName val="inout_consol_okg53"/>
      <sheetName val="detail_OIP_(2)53"/>
      <sheetName val="D_fix_ysst_scdl_53"/>
      <sheetName val="cre`itors_tb_obpl53"/>
      <sheetName val="3AL9697_-group_wise__onpl53"/>
      <sheetName val="L_Oth_Bo52"/>
      <sheetName val="3‰AL9697_-group_wise__onpl52"/>
      <sheetName val="Civil_Boq52"/>
      <sheetName val="Staff_Acco_52"/>
      <sheetName val="SITE_OVERHEADS52"/>
      <sheetName val="PRECAST_lightconc-II50"/>
      <sheetName val="1__PayRec49"/>
      <sheetName val="Boq_Block_A52"/>
      <sheetName val="Cashflow_projection49"/>
      <sheetName val="Project-Material_52"/>
      <sheetName val="SPT_vs_PHI49"/>
      <sheetName val="key_dates49"/>
      <sheetName val="ino4t_conso,-nov49"/>
      <sheetName val="(nout_co,sol_(2)49"/>
      <sheetName val="Blr_hire49"/>
      <sheetName val="_bpl,oth_lia_49"/>
      <sheetName val="G_,and_adv_nce49"/>
      <sheetName val="I,Wip-ot__2)49"/>
      <sheetName val="det!il_WIP_(2)49"/>
      <sheetName val="de4ail_G-149"/>
      <sheetName val="sobha_mennn_ac49"/>
      <sheetName val="C_&amp;ix_asst49"/>
      <sheetName val="_x005f_x0003_dpl_oth_Lia`49"/>
      <sheetName val="TBAL9697__x005f_x000d_grotp_wise_49"/>
      <sheetName val="St_co_91_5lvl49"/>
      <sheetName val="3�AL9697_-group_wise__onpl52"/>
      <sheetName val="INPUT_SHEET49"/>
      <sheetName val="Stress_Calculation49"/>
      <sheetName val="Labor_abs-NMR49"/>
      <sheetName val="Sun_E_Type49"/>
      <sheetName val="CORPN_O?T49"/>
      <sheetName val="Fin_Sum49"/>
      <sheetName val="CORPN_O_x005f_x0000_T49"/>
      <sheetName val="TBAL9697__x000a_grotp_wise_49"/>
      <sheetName val="labour_coeff47"/>
      <sheetName val="Shuttering_Analysis47"/>
      <sheetName val="General_P+M47"/>
      <sheetName val="Curing_Analysis_47"/>
      <sheetName val="Concrete_P+M_(_RMC_)47"/>
      <sheetName val="P+M_(_SMC_)47"/>
      <sheetName val="P+M_-EW47"/>
      <sheetName val="P&amp;L_-_AD47"/>
      <sheetName val="SUPPLY_-Sanitary_Fixtures49"/>
      <sheetName val="ITEMS_FOR_CIVIL_TENDER49"/>
      <sheetName val="_x005f_x005f_x005f_x0003_dpl_oth_Lia`49"/>
      <sheetName val="TBAL9697__x005f_x005f_x005f_x000d_grotp_w49"/>
      <sheetName val="Fin__Assumpt__-_Sensitivities47"/>
      <sheetName val="LOAD_SHEET_47"/>
      <sheetName val="Fill_this_out_first___47"/>
      <sheetName val="Labour_productivity47"/>
      <sheetName val="RCC,Ret__Wall47"/>
      <sheetName val="CORPN_O49"/>
      <sheetName val="CORPN_O_T47"/>
      <sheetName val="Area_&amp;_Cate__Master47"/>
      <sheetName val="Bill_No_547"/>
      <sheetName val="11B_47"/>
      <sheetName val="Structure_Bills_Qty47"/>
      <sheetName val="DG_49"/>
      <sheetName val="BOQ_(2)47"/>
      <sheetName val="Fee_Rate_Summary47"/>
      <sheetName val="Name_List47"/>
      <sheetName val="Detail_1A47"/>
      <sheetName val="Sheet_147"/>
      <sheetName val="3BPA00132-5-3_W_plan_HVPNL47"/>
      <sheetName val="Mix_Design47"/>
      <sheetName val="DLC_lookups47"/>
      <sheetName val="Driveway_Beams47"/>
      <sheetName val="TBAL9697__x005f_x000a_grotp_wise_47"/>
      <sheetName val="Quote_Sheet47"/>
      <sheetName val="d-safe_DELUXE47"/>
      <sheetName val="Works_-_Quote_Sheet47"/>
      <sheetName val="IO_LIST47"/>
      <sheetName val="TBAL9697__x005f_x000d_grotp_wis47"/>
      <sheetName val="Cat_A_Change_Control47"/>
      <sheetName val="Break_up_Sheet47"/>
      <sheetName val="Summary_of_P_&amp;_M47"/>
      <sheetName val="ISO_Reconcilation_Statment47"/>
      <sheetName val="AVG_pur_rate47"/>
      <sheetName val="Break_Dw47"/>
      <sheetName val="LIST_OF_MAKES47"/>
      <sheetName val="Assumption_Inputs47"/>
      <sheetName val="Civil_Works47"/>
      <sheetName val="Form_647"/>
      <sheetName val="acevsSp_(ABC)47"/>
      <sheetName val="A_O_R_47"/>
      <sheetName val="CORPN_O_x005f_x005f_x005f_x0000_T47"/>
      <sheetName val="220_11__BS_47"/>
      <sheetName val="FITZ_MORT_9447"/>
      <sheetName val="Intro_47"/>
      <sheetName val="BLOCK-A_(MEA_SHEET)47"/>
      <sheetName val="NLD_-_Assum47"/>
      <sheetName val="Section_Catalogue47"/>
      <sheetName val="TB9798OBPL06_(2)55"/>
      <sheetName val="CORPN_OCT55"/>
      <sheetName val="inout_consol-nov55"/>
      <sheetName val="inout_consol_(2)55"/>
      <sheetName val="AS_ON_DT_EXPS_Mar55"/>
      <sheetName val="fa-pl_&amp;_mach-site55"/>
      <sheetName val="fa_off_eqp55"/>
      <sheetName val="fa_fur&amp;_fix55"/>
      <sheetName val="fa-pl_&amp;_mach-Off55"/>
      <sheetName val="B_Equity-sdpl_INC55"/>
      <sheetName val="inout_consol_wkg55"/>
      <sheetName val="inout_consol_WKNG55"/>
      <sheetName val="B_Sheet_9755"/>
      <sheetName val="P&amp;L_97_55"/>
      <sheetName val="B_Sheet_97-BEXP55"/>
      <sheetName val="P&amp;L_97_-BEXP55"/>
      <sheetName val="consol_flows55"/>
      <sheetName val="sdpl_oth_Liab55"/>
      <sheetName val="obpl-oth_liab55"/>
      <sheetName val="G_land_advance55"/>
      <sheetName val="I-Wip-ot_(2)55"/>
      <sheetName val="detail_WIP_(2)55"/>
      <sheetName val="detail_G-155"/>
      <sheetName val="sobha_menon_ac55"/>
      <sheetName val="pnc_ac55"/>
      <sheetName val="fix_-p_&amp;_M_-SCC55"/>
      <sheetName val="C_fix_asst55"/>
      <sheetName val="D_fix_asst_scdl_55"/>
      <sheetName val="creditors_tb_obpl55"/>
      <sheetName val="TBAL9697_-group_wise__sdpl65"/>
      <sheetName val="TBAL9697_-group_wise_55"/>
      <sheetName val="crs_-G-155"/>
      <sheetName val="TBAL9697_-group_wise__onpl55"/>
      <sheetName val="B_Sheet_97-OBPL55"/>
      <sheetName val="B_Sheet_97_sdpl55"/>
      <sheetName val="TBAL9697_-group_wise__sdpl255"/>
      <sheetName val="inout_consol_jan55"/>
      <sheetName val="consol_flow55"/>
      <sheetName val="D_Loan__Prom55"/>
      <sheetName val="E_Bank_Loan55"/>
      <sheetName val="G_work_Cap55"/>
      <sheetName val="H_land_adv-dec55"/>
      <sheetName val="J_Con_WIP55"/>
      <sheetName val="detail_J55"/>
      <sheetName val="L_Oth_Co55"/>
      <sheetName val="K_fix_asst__55"/>
      <sheetName val="C_fix_asst-SDPL_55"/>
      <sheetName val="TBAL9697__group_wise__sdpl55"/>
      <sheetName val="inout_consol_okg55"/>
      <sheetName val="detail_OIP_(2)55"/>
      <sheetName val="D_fix_ysst_scdl_55"/>
      <sheetName val="cre`itors_tb_obpl55"/>
      <sheetName val="3AL9697_-group_wise__onpl55"/>
      <sheetName val="L_Oth_Bo54"/>
      <sheetName val="3‰AL9697_-group_wise__onpl54"/>
      <sheetName val="Civil_Boq54"/>
      <sheetName val="Staff_Acco_54"/>
      <sheetName val="SITE_OVERHEADS54"/>
      <sheetName val="PRECAST_lightconc-II52"/>
      <sheetName val="1__PayRec51"/>
      <sheetName val="Boq_Block_A54"/>
      <sheetName val="Cashflow_projection51"/>
      <sheetName val="Project-Material_54"/>
      <sheetName val="SPT_vs_PHI51"/>
      <sheetName val="key_dates51"/>
      <sheetName val="ino4t_conso,-nov51"/>
      <sheetName val="(nout_co,sol_(2)51"/>
      <sheetName val="Blr_hire51"/>
      <sheetName val="_bpl,oth_lia_51"/>
      <sheetName val="G_,and_adv_nce51"/>
      <sheetName val="I,Wip-ot__2)51"/>
      <sheetName val="det!il_WIP_(2)51"/>
      <sheetName val="de4ail_G-151"/>
      <sheetName val="sobha_mennn_ac51"/>
      <sheetName val="C_&amp;ix_asst51"/>
      <sheetName val="_x005f_x0003_dpl_oth_Lia`51"/>
      <sheetName val="TBAL9697__x005f_x000d_grotp_wise_51"/>
      <sheetName val="St_co_91_5lvl51"/>
      <sheetName val="3�AL9697_-group_wise__onpl54"/>
      <sheetName val="INPUT_SHEET51"/>
      <sheetName val="Stress_Calculation51"/>
      <sheetName val="Labor_abs-NMR51"/>
      <sheetName val="Sun_E_Type51"/>
      <sheetName val="CORPN_O?T51"/>
      <sheetName val="Fin_Sum51"/>
      <sheetName val="CORPN_O_x005f_x0000_T51"/>
      <sheetName val="TBAL9697__x000a_grotp_wise_51"/>
      <sheetName val="labour_coeff49"/>
      <sheetName val="Shuttering_Analysis49"/>
      <sheetName val="General_P+M49"/>
      <sheetName val="Curing_Analysis_49"/>
      <sheetName val="Concrete_P+M_(_RMC_)49"/>
      <sheetName val="P+M_(_SMC_)49"/>
      <sheetName val="P+M_-EW49"/>
      <sheetName val="P&amp;L_-_AD49"/>
      <sheetName val="SUPPLY_-Sanitary_Fixtures51"/>
      <sheetName val="ITEMS_FOR_CIVIL_TENDER51"/>
      <sheetName val="_x005f_x005f_x005f_x0003_dpl_oth_Lia`51"/>
      <sheetName val="TBAL9697__x005f_x005f_x005f_x000d_grotp_w51"/>
      <sheetName val="Fin__Assumpt__-_Sensitivities49"/>
      <sheetName val="LOAD_SHEET_49"/>
      <sheetName val="Fill_this_out_first___49"/>
      <sheetName val="Labour_productivity49"/>
      <sheetName val="RCC,Ret__Wall49"/>
      <sheetName val="CORPN_O51"/>
      <sheetName val="CORPN_O_T49"/>
      <sheetName val="Area_&amp;_Cate__Master49"/>
      <sheetName val="Bill_No_549"/>
      <sheetName val="TBAL9697__grotp_wise_98"/>
      <sheetName val="11B_49"/>
      <sheetName val="Structure_Bills_Qty49"/>
      <sheetName val="DG_51"/>
      <sheetName val="BOQ_(2)49"/>
      <sheetName val="Fee_Rate_Summary49"/>
      <sheetName val="Name_List49"/>
      <sheetName val="Detail_1A49"/>
      <sheetName val="Sheet_149"/>
      <sheetName val="3BPA00132-5-3_W_plan_HVPNL49"/>
      <sheetName val="Mix_Design49"/>
      <sheetName val="DLC_lookups49"/>
      <sheetName val="Driveway_Beams49"/>
      <sheetName val="TBAL9697__x005f_x000a_grotp_wise_49"/>
      <sheetName val="Quote_Sheet49"/>
      <sheetName val="d-safe_DELUXE49"/>
      <sheetName val="Works_-_Quote_Sheet49"/>
      <sheetName val="IO_LIST49"/>
      <sheetName val="TBAL9697__x005f_x000d_grotp_wis49"/>
      <sheetName val="TBAL9697__grotp_wise_99"/>
      <sheetName val="Cat_A_Change_Control49"/>
      <sheetName val="Break_up_Sheet49"/>
      <sheetName val="Summary_of_P_&amp;_M49"/>
      <sheetName val="ISO_Reconcilation_Statment49"/>
      <sheetName val="AVG_pur_rate49"/>
      <sheetName val="Break_Dw49"/>
      <sheetName val="LIST_OF_MAKES49"/>
      <sheetName val="Assumption_Inputs49"/>
      <sheetName val="Civil_Works49"/>
      <sheetName val="Form_649"/>
      <sheetName val="acevsSp_(ABC)49"/>
      <sheetName val="A_O_R_49"/>
      <sheetName val="CORPN_O_x005f_x005f_x005f_x0000_T49"/>
      <sheetName val="220_11__BS_49"/>
      <sheetName val="FITZ_MORT_9449"/>
      <sheetName val="Intro_49"/>
      <sheetName val="BLOCK-A_(MEA_SHEET)49"/>
      <sheetName val="NLD_-_Assum49"/>
      <sheetName val="Section_Catalogue49"/>
      <sheetName val="TB9798OBPL06_(2)56"/>
      <sheetName val="CORPN_OCT56"/>
      <sheetName val="inout_consol-nov56"/>
      <sheetName val="inout_consol_(2)56"/>
      <sheetName val="AS_ON_DT_EXPS_Mar56"/>
      <sheetName val="fa-pl_&amp;_mach-site56"/>
      <sheetName val="fa_off_eqp56"/>
      <sheetName val="fa_fur&amp;_fix56"/>
      <sheetName val="fa-pl_&amp;_mach-Off56"/>
      <sheetName val="B_Equity-sdpl_INC56"/>
      <sheetName val="inout_consol_wkg56"/>
      <sheetName val="inout_consol_WKNG56"/>
      <sheetName val="B_Sheet_9756"/>
      <sheetName val="P&amp;L_97_56"/>
      <sheetName val="B_Sheet_97-BEXP56"/>
      <sheetName val="P&amp;L_97_-BEXP56"/>
      <sheetName val="consol_flows56"/>
      <sheetName val="sdpl_oth_Liab56"/>
      <sheetName val="obpl-oth_liab56"/>
      <sheetName val="G_land_advance56"/>
      <sheetName val="I-Wip-ot_(2)56"/>
      <sheetName val="detail_WIP_(2)56"/>
      <sheetName val="detail_G-156"/>
      <sheetName val="sobha_menon_ac56"/>
      <sheetName val="pnc_ac56"/>
      <sheetName val="fix_-p_&amp;_M_-SCC56"/>
      <sheetName val="C_fix_asst56"/>
      <sheetName val="D_fix_asst_scdl_56"/>
      <sheetName val="creditors_tb_obpl56"/>
      <sheetName val="TBAL9697_-group_wise__sdpl66"/>
      <sheetName val="TBAL9697_-group_wise_56"/>
      <sheetName val="crs_-G-156"/>
      <sheetName val="TBAL9697_-group_wise__onpl56"/>
      <sheetName val="B_Sheet_97-OBPL56"/>
      <sheetName val="B_Sheet_97_sdpl56"/>
      <sheetName val="TBAL9697_-group_wise__sdpl256"/>
      <sheetName val="inout_consol_jan56"/>
      <sheetName val="consol_flow56"/>
      <sheetName val="D_Loan__Prom56"/>
      <sheetName val="E_Bank_Loan56"/>
      <sheetName val="G_work_Cap56"/>
      <sheetName val="H_land_adv-dec56"/>
      <sheetName val="J_Con_WIP56"/>
      <sheetName val="detail_J56"/>
      <sheetName val="L_Oth_Co56"/>
      <sheetName val="K_fix_asst__56"/>
      <sheetName val="C_fix_asst-SDPL_56"/>
      <sheetName val="TBAL9697__group_wise__sdpl56"/>
      <sheetName val="inout_consol_okg56"/>
      <sheetName val="detail_OIP_(2)56"/>
      <sheetName val="D_fix_ysst_scdl_56"/>
      <sheetName val="cre`itors_tb_obpl56"/>
      <sheetName val="3AL9697_-group_wise__onpl56"/>
      <sheetName val="L_Oth_Bo55"/>
      <sheetName val="3‰AL9697_-group_wise__onpl55"/>
      <sheetName val="Civil_Boq55"/>
      <sheetName val="Staff_Acco_55"/>
      <sheetName val="SITE_OVERHEADS55"/>
      <sheetName val="PRECAST_lightconc-II53"/>
      <sheetName val="1__PayRec52"/>
      <sheetName val="Boq_Block_A55"/>
      <sheetName val="Cashflow_projection52"/>
      <sheetName val="Project-Material_55"/>
      <sheetName val="SPT_vs_PHI52"/>
      <sheetName val="key_dates52"/>
      <sheetName val="ino4t_conso,-nov52"/>
      <sheetName val="(nout_co,sol_(2)52"/>
      <sheetName val="Blr_hire52"/>
      <sheetName val="_bpl,oth_lia_52"/>
      <sheetName val="G_,and_adv_nce52"/>
      <sheetName val="I,Wip-ot__2)52"/>
      <sheetName val="det!il_WIP_(2)52"/>
      <sheetName val="de4ail_G-152"/>
      <sheetName val="sobha_mennn_ac52"/>
      <sheetName val="C_&amp;ix_asst52"/>
      <sheetName val="_x005f_x0003_dpl_oth_Lia`52"/>
      <sheetName val="TBAL9697__x005f_x000d_grotp_wise_52"/>
      <sheetName val="St_co_91_5lvl52"/>
      <sheetName val="3�AL9697_-group_wise__onpl55"/>
      <sheetName val="INPUT_SHEET52"/>
      <sheetName val="Stress_Calculation52"/>
      <sheetName val="Labor_abs-NMR52"/>
      <sheetName val="Sun_E_Type52"/>
      <sheetName val="CORPN_O?T52"/>
      <sheetName val="Fin_Sum52"/>
      <sheetName val="CORPN_O_x005f_x0000_T52"/>
      <sheetName val="TBAL9697__x000a_grotp_wise_52"/>
      <sheetName val="labour_coeff50"/>
      <sheetName val="Shuttering_Analysis50"/>
      <sheetName val="General_P+M50"/>
      <sheetName val="Curing_Analysis_50"/>
      <sheetName val="Concrete_P+M_(_RMC_)50"/>
      <sheetName val="P+M_(_SMC_)50"/>
      <sheetName val="P+M_-EW50"/>
      <sheetName val="P&amp;L_-_AD50"/>
      <sheetName val="SUPPLY_-Sanitary_Fixtures52"/>
      <sheetName val="ITEMS_FOR_CIVIL_TENDER52"/>
      <sheetName val="_x005f_x005f_x005f_x0003_dpl_oth_Lia`52"/>
      <sheetName val="TBAL9697__x005f_x005f_x005f_x000d_grotp_w52"/>
      <sheetName val="Fin__Assumpt__-_Sensitivities50"/>
      <sheetName val="LOAD_SHEET_50"/>
      <sheetName val="Fill_this_out_first___50"/>
      <sheetName val="Labour_productivity50"/>
      <sheetName val="RCC,Ret__Wall50"/>
      <sheetName val="CORPN_O52"/>
      <sheetName val="CORPN_O_T50"/>
      <sheetName val="Area_&amp;_Cate__Master50"/>
      <sheetName val="Bill_No_550"/>
      <sheetName val="TBAL9697__grotp_wise_100"/>
      <sheetName val="11B_50"/>
      <sheetName val="Structure_Bills_Qty50"/>
      <sheetName val="DG_52"/>
      <sheetName val="BOQ_(2)50"/>
      <sheetName val="Fee_Rate_Summary50"/>
      <sheetName val="Name_List50"/>
      <sheetName val="Detail_1A50"/>
      <sheetName val="Sheet_150"/>
      <sheetName val="3BPA00132-5-3_W_plan_HVPNL50"/>
      <sheetName val="Mix_Design50"/>
      <sheetName val="DLC_lookups50"/>
      <sheetName val="Driveway_Beams50"/>
      <sheetName val="TBAL9697__x005f_x000a_grotp_wise_50"/>
      <sheetName val="Quote_Sheet50"/>
      <sheetName val="d-safe_DELUXE50"/>
      <sheetName val="Works_-_Quote_Sheet50"/>
      <sheetName val="IO_LIST50"/>
      <sheetName val="TBAL9697__x005f_x000d_grotp_wis50"/>
      <sheetName val="Cat_A_Change_Control50"/>
      <sheetName val="Break_up_Sheet50"/>
      <sheetName val="Summary_of_P_&amp;_M50"/>
      <sheetName val="ISO_Reconcilation_Statment50"/>
      <sheetName val="AVG_pur_rate50"/>
      <sheetName val="Break_Dw50"/>
      <sheetName val="LIST_OF_MAKES50"/>
      <sheetName val="Assumption_Inputs50"/>
      <sheetName val="Civil_Works50"/>
      <sheetName val="Form_650"/>
      <sheetName val="acevsSp_(ABC)50"/>
      <sheetName val="A_O_R_50"/>
      <sheetName val="CORPN_O_x005f_x005f_x005f_x0000_T50"/>
      <sheetName val="220_11__BS_50"/>
      <sheetName val="FITZ_MORT_9450"/>
      <sheetName val="Intro_50"/>
      <sheetName val="BLOCK-A_(MEA_SHEET)50"/>
      <sheetName val="NLD_-_Assum50"/>
      <sheetName val="Section_Catalogue50"/>
      <sheetName val="TB9798OBPL06_(2)57"/>
      <sheetName val="CORPN_OCT57"/>
      <sheetName val="inout_consol-nov57"/>
      <sheetName val="inout_consol_(2)57"/>
      <sheetName val="AS_ON_DT_EXPS_Mar57"/>
      <sheetName val="fa-pl_&amp;_mach-site57"/>
      <sheetName val="fa_off_eqp57"/>
      <sheetName val="fa_fur&amp;_fix57"/>
      <sheetName val="fa-pl_&amp;_mach-Off57"/>
      <sheetName val="B_Equity-sdpl_INC57"/>
      <sheetName val="inout_consol_wkg57"/>
      <sheetName val="inout_consol_WKNG57"/>
      <sheetName val="B_Sheet_9757"/>
      <sheetName val="P&amp;L_97_57"/>
      <sheetName val="B_Sheet_97-BEXP57"/>
      <sheetName val="P&amp;L_97_-BEXP57"/>
      <sheetName val="consol_flows57"/>
      <sheetName val="sdpl_oth_Liab57"/>
      <sheetName val="obpl-oth_liab57"/>
      <sheetName val="G_land_advance57"/>
      <sheetName val="I-Wip-ot_(2)57"/>
      <sheetName val="detail_WIP_(2)57"/>
      <sheetName val="detail_G-157"/>
      <sheetName val="sobha_menon_ac57"/>
      <sheetName val="pnc_ac57"/>
      <sheetName val="fix_-p_&amp;_M_-SCC57"/>
      <sheetName val="C_fix_asst57"/>
      <sheetName val="D_fix_asst_scdl_57"/>
      <sheetName val="creditors_tb_obpl57"/>
      <sheetName val="TBAL9697_-group_wise__sdpl67"/>
      <sheetName val="TBAL9697_-group_wise_57"/>
      <sheetName val="crs_-G-157"/>
      <sheetName val="TBAL9697_-group_wise__onpl57"/>
      <sheetName val="B_Sheet_97-OBPL57"/>
      <sheetName val="B_Sheet_97_sdpl57"/>
      <sheetName val="TBAL9697_-group_wise__sdpl257"/>
      <sheetName val="inout_consol_jan57"/>
      <sheetName val="consol_flow57"/>
      <sheetName val="D_Loan__Prom57"/>
      <sheetName val="E_Bank_Loan57"/>
      <sheetName val="G_work_Cap57"/>
      <sheetName val="H_land_adv-dec57"/>
      <sheetName val="J_Con_WIP57"/>
      <sheetName val="detail_J57"/>
      <sheetName val="L_Oth_Co57"/>
      <sheetName val="K_fix_asst__57"/>
      <sheetName val="C_fix_asst-SDPL_57"/>
      <sheetName val="TBAL9697__group_wise__sdpl57"/>
      <sheetName val="inout_consol_okg57"/>
      <sheetName val="detail_OIP_(2)57"/>
      <sheetName val="D_fix_ysst_scdl_57"/>
      <sheetName val="cre`itors_tb_obpl57"/>
      <sheetName val="3AL9697_-group_wise__onpl57"/>
      <sheetName val="L_Oth_Bo56"/>
      <sheetName val="3‰AL9697_-group_wise__onpl56"/>
      <sheetName val="Civil_Boq56"/>
      <sheetName val="Staff_Acco_56"/>
      <sheetName val="SITE_OVERHEADS56"/>
      <sheetName val="PRECAST_lightconc-II54"/>
      <sheetName val="1__PayRec53"/>
      <sheetName val="Boq_Block_A56"/>
      <sheetName val="Cashflow_projection53"/>
      <sheetName val="Project-Material_56"/>
      <sheetName val="SPT_vs_PHI53"/>
      <sheetName val="key_dates53"/>
      <sheetName val="ino4t_conso,-nov53"/>
      <sheetName val="(nout_co,sol_(2)53"/>
      <sheetName val="Blr_hire53"/>
      <sheetName val="_bpl,oth_lia_53"/>
      <sheetName val="G_,and_adv_nce53"/>
      <sheetName val="I,Wip-ot__2)53"/>
      <sheetName val="det!il_WIP_(2)53"/>
      <sheetName val="de4ail_G-153"/>
      <sheetName val="sobha_mennn_ac53"/>
      <sheetName val="C_&amp;ix_asst53"/>
      <sheetName val="_x005f_x0003_dpl_oth_Lia`53"/>
      <sheetName val="TBAL9697__x005f_x000d_grotp_wise_53"/>
      <sheetName val="St_co_91_5lvl53"/>
      <sheetName val="3�AL9697_-group_wise__onpl56"/>
      <sheetName val="INPUT_SHEET53"/>
      <sheetName val="Stress_Calculation53"/>
      <sheetName val="Labor_abs-NMR53"/>
      <sheetName val="Sun_E_Type53"/>
      <sheetName val="CORPN_O?T53"/>
      <sheetName val="Fin_Sum53"/>
      <sheetName val="CORPN_O_x005f_x0000_T53"/>
      <sheetName val="TBAL9697__x000a_grotp_wise_53"/>
      <sheetName val="labour_coeff51"/>
      <sheetName val="Shuttering_Analysis51"/>
      <sheetName val="General_P+M51"/>
      <sheetName val="Curing_Analysis_51"/>
      <sheetName val="Concrete_P+M_(_RMC_)51"/>
      <sheetName val="P+M_(_SMC_)51"/>
      <sheetName val="P+M_-EW51"/>
      <sheetName val="P&amp;L_-_AD51"/>
      <sheetName val="SUPPLY_-Sanitary_Fixtures53"/>
      <sheetName val="ITEMS_FOR_CIVIL_TENDER53"/>
      <sheetName val="_x005f_x005f_x005f_x0003_dpl_oth_Lia`53"/>
      <sheetName val="TBAL9697__x005f_x005f_x005f_x000d_grotp_w53"/>
      <sheetName val="Fin__Assumpt__-_Sensitivities51"/>
      <sheetName val="LOAD_SHEET_51"/>
      <sheetName val="Fill_this_out_first___51"/>
      <sheetName val="Labour_productivity51"/>
      <sheetName val="RCC,Ret__Wall51"/>
      <sheetName val="CORPN_O53"/>
      <sheetName val="CORPN_O_T51"/>
      <sheetName val="Area_&amp;_Cate__Master51"/>
      <sheetName val="Bill_No_551"/>
      <sheetName val="11B_51"/>
      <sheetName val="Structure_Bills_Qty51"/>
      <sheetName val="DG_53"/>
      <sheetName val="BOQ_(2)51"/>
      <sheetName val="Fee_Rate_Summary51"/>
      <sheetName val="Name_List51"/>
      <sheetName val="Detail_1A51"/>
      <sheetName val="Sheet_151"/>
      <sheetName val="3BPA00132-5-3_W_plan_HVPNL51"/>
      <sheetName val="Mix_Design51"/>
      <sheetName val="DLC_lookups51"/>
      <sheetName val="Driveway_Beams51"/>
      <sheetName val="TBAL9697__x005f_x000a_grotp_wise_51"/>
      <sheetName val="Quote_Sheet51"/>
      <sheetName val="d-safe_DELUXE51"/>
      <sheetName val="Works_-_Quote_Sheet51"/>
      <sheetName val="IO_LIST51"/>
      <sheetName val="TBAL9697__x005f_x000d_grotp_wis51"/>
      <sheetName val="Cat_A_Change_Control51"/>
      <sheetName val="Break_up_Sheet51"/>
      <sheetName val="Summary_of_P_&amp;_M51"/>
      <sheetName val="ISO_Reconcilation_Statment51"/>
      <sheetName val="AVG_pur_rate51"/>
      <sheetName val="Break_Dw51"/>
      <sheetName val="LIST_OF_MAKES51"/>
      <sheetName val="Assumption_Inputs51"/>
      <sheetName val="Civil_Works51"/>
      <sheetName val="Form_651"/>
      <sheetName val="acevsSp_(ABC)51"/>
      <sheetName val="A_O_R_51"/>
      <sheetName val="CORPN_O_x005f_x005f_x005f_x0000_T51"/>
      <sheetName val="220_11__BS_51"/>
      <sheetName val="FITZ_MORT_9451"/>
      <sheetName val="Intro_51"/>
      <sheetName val="BLOCK-A_(MEA_SHEET)51"/>
      <sheetName val="NLD_-_Assum51"/>
      <sheetName val="Section_Catalogue51"/>
      <sheetName val="TB9798OBPL06_(2)58"/>
      <sheetName val="CORPN_OCT58"/>
      <sheetName val="inout_consol-nov58"/>
      <sheetName val="inout_consol_(2)58"/>
      <sheetName val="AS_ON_DT_EXPS_Mar58"/>
      <sheetName val="fa-pl_&amp;_mach-site58"/>
      <sheetName val="fa_off_eqp58"/>
      <sheetName val="fa_fur&amp;_fix58"/>
      <sheetName val="fa-pl_&amp;_mach-Off58"/>
      <sheetName val="B_Equity-sdpl_INC58"/>
      <sheetName val="inout_consol_wkg58"/>
      <sheetName val="inout_consol_WKNG58"/>
      <sheetName val="B_Sheet_9758"/>
      <sheetName val="P&amp;L_97_58"/>
      <sheetName val="B_Sheet_97-BEXP58"/>
      <sheetName val="P&amp;L_97_-BEXP58"/>
      <sheetName val="consol_flows58"/>
      <sheetName val="sdpl_oth_Liab58"/>
      <sheetName val="obpl-oth_liab58"/>
      <sheetName val="G_land_advance58"/>
      <sheetName val="I-Wip-ot_(2)58"/>
      <sheetName val="detail_WIP_(2)58"/>
      <sheetName val="detail_G-158"/>
      <sheetName val="sobha_menon_ac58"/>
      <sheetName val="pnc_ac58"/>
      <sheetName val="fix_-p_&amp;_M_-SCC58"/>
      <sheetName val="C_fix_asst58"/>
      <sheetName val="D_fix_asst_scdl_58"/>
      <sheetName val="creditors_tb_obpl58"/>
      <sheetName val="TBAL9697_-group_wise__sdpl68"/>
      <sheetName val="TBAL9697_-group_wise_58"/>
      <sheetName val="crs_-G-158"/>
      <sheetName val="TBAL9697_-group_wise__onpl58"/>
      <sheetName val="B_Sheet_97-OBPL58"/>
      <sheetName val="B_Sheet_97_sdpl58"/>
      <sheetName val="TBAL9697_-group_wise__sdpl258"/>
      <sheetName val="inout_consol_jan58"/>
      <sheetName val="consol_flow58"/>
      <sheetName val="D_Loan__Prom58"/>
      <sheetName val="E_Bank_Loan58"/>
      <sheetName val="G_work_Cap58"/>
      <sheetName val="H_land_adv-dec58"/>
      <sheetName val="J_Con_WIP58"/>
      <sheetName val="detail_J58"/>
      <sheetName val="L_Oth_Co58"/>
      <sheetName val="K_fix_asst__58"/>
      <sheetName val="C_fix_asst-SDPL_58"/>
      <sheetName val="TBAL9697__group_wise__sdpl58"/>
      <sheetName val="inout_consol_okg58"/>
      <sheetName val="detail_OIP_(2)58"/>
      <sheetName val="D_fix_ysst_scdl_58"/>
      <sheetName val="cre`itors_tb_obpl58"/>
      <sheetName val="3AL9697_-group_wise__onpl58"/>
      <sheetName val="L_Oth_Bo57"/>
      <sheetName val="3‰AL9697_-group_wise__onpl57"/>
      <sheetName val="Civil_Boq57"/>
      <sheetName val="Staff_Acco_57"/>
      <sheetName val="SITE_OVERHEADS57"/>
      <sheetName val="PRECAST_lightconc-II55"/>
      <sheetName val="1__PayRec54"/>
      <sheetName val="Boq_Block_A57"/>
      <sheetName val="Cashflow_projection54"/>
      <sheetName val="Project-Material_57"/>
      <sheetName val="SPT_vs_PHI54"/>
      <sheetName val="key_dates54"/>
      <sheetName val="ino4t_conso,-nov54"/>
      <sheetName val="(nout_co,sol_(2)54"/>
      <sheetName val="Blr_hire54"/>
      <sheetName val="_bpl,oth_lia_54"/>
      <sheetName val="G_,and_adv_nce54"/>
      <sheetName val="I,Wip-ot__2)54"/>
      <sheetName val="det!il_WIP_(2)54"/>
      <sheetName val="de4ail_G-154"/>
      <sheetName val="sobha_mennn_ac54"/>
      <sheetName val="C_&amp;ix_asst54"/>
      <sheetName val="_x005f_x0003_dpl_oth_Lia`54"/>
      <sheetName val="TBAL9697__x005f_x000d_grotp_wise_54"/>
      <sheetName val="St_co_91_5lvl54"/>
      <sheetName val="3�AL9697_-group_wise__onpl57"/>
      <sheetName val="INPUT_SHEET54"/>
      <sheetName val="Stress_Calculation54"/>
      <sheetName val="Labor_abs-NMR54"/>
      <sheetName val="Sun_E_Type54"/>
      <sheetName val="CORPN_O?T54"/>
      <sheetName val="Fin_Sum54"/>
      <sheetName val="CORPN_O_x005f_x0000_T54"/>
      <sheetName val="TBAL9697__x000a_grotp_wise_54"/>
      <sheetName val="labour_coeff52"/>
      <sheetName val="Shuttering_Analysis52"/>
      <sheetName val="General_P+M52"/>
      <sheetName val="Curing_Analysis_52"/>
      <sheetName val="Concrete_P+M_(_RMC_)52"/>
      <sheetName val="P+M_(_SMC_)52"/>
      <sheetName val="P+M_-EW52"/>
      <sheetName val="P&amp;L_-_AD52"/>
      <sheetName val="SUPPLY_-Sanitary_Fixtures54"/>
      <sheetName val="ITEMS_FOR_CIVIL_TENDER54"/>
      <sheetName val="_x005f_x005f_x005f_x0003_dpl_oth_Lia`54"/>
      <sheetName val="TBAL9697__x005f_x005f_x005f_x000d_grotp_w54"/>
      <sheetName val="Fin__Assumpt__-_Sensitivities52"/>
      <sheetName val="LOAD_SHEET_52"/>
      <sheetName val="Fill_this_out_first___52"/>
      <sheetName val="Labour_productivity52"/>
      <sheetName val="RCC,Ret__Wall52"/>
      <sheetName val="CORPN_O54"/>
      <sheetName val="CORPN_O_T52"/>
      <sheetName val="Area_&amp;_Cate__Master52"/>
      <sheetName val="Bill_No_552"/>
      <sheetName val="11B_52"/>
      <sheetName val="Structure_Bills_Qty52"/>
      <sheetName val="DG_54"/>
      <sheetName val="BOQ_(2)52"/>
      <sheetName val="Fee_Rate_Summary52"/>
      <sheetName val="Name_List52"/>
      <sheetName val="Detail_1A52"/>
      <sheetName val="Sheet_152"/>
      <sheetName val="3BPA00132-5-3_W_plan_HVPNL52"/>
      <sheetName val="Mix_Design52"/>
      <sheetName val="DLC_lookups52"/>
      <sheetName val="Driveway_Beams52"/>
      <sheetName val="TBAL9697__x005f_x000a_grotp_wise_52"/>
      <sheetName val="Quote_Sheet52"/>
      <sheetName val="d-safe_DELUXE52"/>
      <sheetName val="Works_-_Quote_Sheet52"/>
      <sheetName val="IO_LIST52"/>
      <sheetName val="TBAL9697__x005f_x000d_grotp_wis52"/>
      <sheetName val="Cat_A_Change_Control52"/>
      <sheetName val="Break_up_Sheet52"/>
      <sheetName val="Summary_of_P_&amp;_M52"/>
      <sheetName val="ISO_Reconcilation_Statment52"/>
      <sheetName val="AVG_pur_rate52"/>
      <sheetName val="Break_Dw52"/>
      <sheetName val="LIST_OF_MAKES52"/>
      <sheetName val="Assumption_Inputs52"/>
      <sheetName val="Civil_Works52"/>
      <sheetName val="Form_652"/>
      <sheetName val="acevsSp_(ABC)52"/>
      <sheetName val="A_O_R_52"/>
      <sheetName val="CORPN_O_x005f_x005f_x005f_x0000_T52"/>
      <sheetName val="220_11__BS_52"/>
      <sheetName val="FITZ_MORT_9452"/>
      <sheetName val="Intro_52"/>
      <sheetName val="BLOCK-A_(MEA_SHEET)52"/>
      <sheetName val="NLD_-_Assum52"/>
      <sheetName val="Section_Catalogue52"/>
      <sheetName val="TB9798OBPL06_(2)59"/>
      <sheetName val="CORPN_OCT59"/>
      <sheetName val="inout_consol-nov59"/>
      <sheetName val="inout_consol_(2)59"/>
      <sheetName val="AS_ON_DT_EXPS_Mar59"/>
      <sheetName val="fa-pl_&amp;_mach-site59"/>
      <sheetName val="fa_off_eqp59"/>
      <sheetName val="fa_fur&amp;_fix59"/>
      <sheetName val="fa-pl_&amp;_mach-Off59"/>
      <sheetName val="B_Equity-sdpl_INC59"/>
      <sheetName val="inout_consol_wkg59"/>
      <sheetName val="inout_consol_WKNG59"/>
      <sheetName val="B_Sheet_9759"/>
      <sheetName val="P&amp;L_97_59"/>
      <sheetName val="B_Sheet_97-BEXP59"/>
      <sheetName val="P&amp;L_97_-BEXP59"/>
      <sheetName val="consol_flows59"/>
      <sheetName val="sdpl_oth_Liab59"/>
      <sheetName val="obpl-oth_liab59"/>
      <sheetName val="G_land_advance59"/>
      <sheetName val="I-Wip-ot_(2)59"/>
      <sheetName val="detail_WIP_(2)59"/>
      <sheetName val="detail_G-159"/>
      <sheetName val="sobha_menon_ac59"/>
      <sheetName val="pnc_ac59"/>
      <sheetName val="fix_-p_&amp;_M_-SCC59"/>
      <sheetName val="C_fix_asst59"/>
      <sheetName val="D_fix_asst_scdl_59"/>
      <sheetName val="creditors_tb_obpl59"/>
      <sheetName val="TBAL9697_-group_wise__sdpl69"/>
      <sheetName val="TBAL9697_-group_wise_59"/>
      <sheetName val="crs_-G-159"/>
      <sheetName val="TBAL9697_-group_wise__onpl59"/>
      <sheetName val="B_Sheet_97-OBPL59"/>
      <sheetName val="B_Sheet_97_sdpl59"/>
      <sheetName val="TBAL9697_-group_wise__sdpl259"/>
      <sheetName val="inout_consol_jan59"/>
      <sheetName val="consol_flow59"/>
      <sheetName val="D_Loan__Prom59"/>
      <sheetName val="E_Bank_Loan59"/>
      <sheetName val="G_work_Cap59"/>
      <sheetName val="H_land_adv-dec59"/>
      <sheetName val="J_Con_WIP59"/>
      <sheetName val="detail_J59"/>
      <sheetName val="L_Oth_Co59"/>
      <sheetName val="K_fix_asst__59"/>
      <sheetName val="C_fix_asst-SDPL_59"/>
      <sheetName val="TBAL9697__group_wise__sdpl59"/>
      <sheetName val="inout_consol_okg59"/>
      <sheetName val="detail_OIP_(2)59"/>
      <sheetName val="D_fix_ysst_scdl_59"/>
      <sheetName val="cre`itors_tb_obpl59"/>
      <sheetName val="3AL9697_-group_wise__onpl59"/>
      <sheetName val="L_Oth_Bo58"/>
      <sheetName val="3‰AL9697_-group_wise__onpl58"/>
      <sheetName val="Civil_Boq58"/>
      <sheetName val="Staff_Acco_58"/>
      <sheetName val="SITE_OVERHEADS58"/>
      <sheetName val="PRECAST_lightconc-II56"/>
      <sheetName val="1__PayRec55"/>
      <sheetName val="Boq_Block_A58"/>
      <sheetName val="Cashflow_projection55"/>
      <sheetName val="Project-Material_58"/>
      <sheetName val="SPT_vs_PHI55"/>
      <sheetName val="key_dates55"/>
      <sheetName val="ino4t_conso,-nov55"/>
      <sheetName val="(nout_co,sol_(2)55"/>
      <sheetName val="Blr_hire55"/>
      <sheetName val="_bpl,oth_lia_55"/>
      <sheetName val="G_,and_adv_nce55"/>
      <sheetName val="I,Wip-ot__2)55"/>
      <sheetName val="det!il_WIP_(2)55"/>
      <sheetName val="de4ail_G-155"/>
      <sheetName val="sobha_mennn_ac55"/>
      <sheetName val="C_&amp;ix_asst55"/>
      <sheetName val="_x005f_x0003_dpl_oth_Lia`55"/>
      <sheetName val="TBAL9697__x005f_x000d_grotp_wise_55"/>
      <sheetName val="St_co_91_5lvl55"/>
      <sheetName val="3�AL9697_-group_wise__onpl58"/>
      <sheetName val="INPUT_SHEET55"/>
      <sheetName val="Stress_Calculation55"/>
      <sheetName val="Labor_abs-NMR55"/>
      <sheetName val="Sun_E_Type55"/>
      <sheetName val="CORPN_O?T55"/>
      <sheetName val="Fin_Sum55"/>
      <sheetName val="CORPN_O_x005f_x0000_T55"/>
      <sheetName val="TBAL9697__x000a_grotp_wise_55"/>
      <sheetName val="labour_coeff53"/>
      <sheetName val="Shuttering_Analysis53"/>
      <sheetName val="General_P+M53"/>
      <sheetName val="Curing_Analysis_53"/>
      <sheetName val="Concrete_P+M_(_RMC_)53"/>
      <sheetName val="P+M_(_SMC_)53"/>
      <sheetName val="P+M_-EW53"/>
      <sheetName val="P&amp;L_-_AD53"/>
      <sheetName val="SUPPLY_-Sanitary_Fixtures55"/>
      <sheetName val="ITEMS_FOR_CIVIL_TENDER55"/>
      <sheetName val="_x005f_x005f_x005f_x0003_dpl_oth_Lia`55"/>
      <sheetName val="TBAL9697__x005f_x005f_x005f_x000d_grotp_w55"/>
      <sheetName val="Fin__Assumpt__-_Sensitivities53"/>
      <sheetName val="LOAD_SHEET_53"/>
      <sheetName val="Fill_this_out_first___53"/>
      <sheetName val="Labour_productivity53"/>
      <sheetName val="RCC,Ret__Wall53"/>
      <sheetName val="CORPN_O55"/>
      <sheetName val="CORPN_O_T53"/>
      <sheetName val="Area_&amp;_Cate__Master53"/>
      <sheetName val="Bill_No_553"/>
      <sheetName val="TBAL9697__grotp_wise_106"/>
      <sheetName val="11B_53"/>
      <sheetName val="Structure_Bills_Qty53"/>
      <sheetName val="DG_55"/>
      <sheetName val="BOQ_(2)53"/>
      <sheetName val="Fee_Rate_Summary53"/>
      <sheetName val="Name_List53"/>
      <sheetName val="Detail_1A53"/>
      <sheetName val="Sheet_153"/>
      <sheetName val="3BPA00132-5-3_W_plan_HVPNL53"/>
      <sheetName val="Mix_Design53"/>
      <sheetName val="DLC_lookups53"/>
      <sheetName val="Driveway_Beams53"/>
      <sheetName val="TBAL9697__x005f_x000a_grotp_wise_53"/>
      <sheetName val="Quote_Sheet53"/>
      <sheetName val="d-safe_DELUXE53"/>
      <sheetName val="Works_-_Quote_Sheet53"/>
      <sheetName val="IO_LIST53"/>
      <sheetName val="TBAL9697__x005f_x000d_grotp_wis53"/>
      <sheetName val="TBAL9697__grotp_wise_107"/>
      <sheetName val="Cat_A_Change_Control53"/>
      <sheetName val="Break_up_Sheet53"/>
      <sheetName val="Summary_of_P_&amp;_M53"/>
      <sheetName val="ISO_Reconcilation_Statment53"/>
      <sheetName val="AVG_pur_rate53"/>
      <sheetName val="Break_Dw53"/>
      <sheetName val="LIST_OF_MAKES53"/>
      <sheetName val="Assumption_Inputs53"/>
      <sheetName val="Civil_Works53"/>
      <sheetName val="Form_653"/>
      <sheetName val="acevsSp_(ABC)53"/>
      <sheetName val="A_O_R_53"/>
      <sheetName val="CORPN_O_x005f_x005f_x005f_x0000_T53"/>
      <sheetName val="220_11__BS_53"/>
      <sheetName val="FITZ_MORT_9453"/>
      <sheetName val="Intro_53"/>
      <sheetName val="BLOCK-A_(MEA_SHEET)53"/>
      <sheetName val="NLD_-_Assum53"/>
      <sheetName val="Section_Catalogue53"/>
      <sheetName val="TB9798OBPL06_(2)61"/>
      <sheetName val="CORPN_OCT61"/>
      <sheetName val="inout_consol-nov61"/>
      <sheetName val="inout_consol_(2)61"/>
      <sheetName val="AS_ON_DT_EXPS_Mar61"/>
      <sheetName val="fa-pl_&amp;_mach-site61"/>
      <sheetName val="fa_off_eqp61"/>
      <sheetName val="fa_fur&amp;_fix61"/>
      <sheetName val="fa-pl_&amp;_mach-Off61"/>
      <sheetName val="B_Equity-sdpl_INC61"/>
      <sheetName val="inout_consol_wkg61"/>
      <sheetName val="inout_consol_WKNG61"/>
      <sheetName val="B_Sheet_9761"/>
      <sheetName val="P&amp;L_97_61"/>
      <sheetName val="B_Sheet_97-BEXP61"/>
      <sheetName val="P&amp;L_97_-BEXP61"/>
      <sheetName val="consol_flows61"/>
      <sheetName val="sdpl_oth_Liab61"/>
      <sheetName val="obpl-oth_liab61"/>
      <sheetName val="G_land_advance61"/>
      <sheetName val="I-Wip-ot_(2)61"/>
      <sheetName val="detail_WIP_(2)61"/>
      <sheetName val="detail_G-161"/>
      <sheetName val="sobha_menon_ac61"/>
      <sheetName val="pnc_ac61"/>
      <sheetName val="fix_-p_&amp;_M_-SCC61"/>
      <sheetName val="C_fix_asst61"/>
      <sheetName val="D_fix_asst_scdl_61"/>
      <sheetName val="creditors_tb_obpl61"/>
      <sheetName val="TBAL9697_-group_wise__sdpl71"/>
      <sheetName val="TBAL9697_-group_wise_61"/>
      <sheetName val="crs_-G-161"/>
      <sheetName val="TBAL9697_-group_wise__onpl61"/>
      <sheetName val="B_Sheet_97-OBPL61"/>
      <sheetName val="B_Sheet_97_sdpl61"/>
      <sheetName val="TBAL9697_-group_wise__sdpl261"/>
      <sheetName val="inout_consol_jan61"/>
      <sheetName val="consol_flow61"/>
      <sheetName val="D_Loan__Prom61"/>
      <sheetName val="E_Bank_Loan61"/>
      <sheetName val="G_work_Cap61"/>
      <sheetName val="H_land_adv-dec61"/>
      <sheetName val="J_Con_WIP61"/>
      <sheetName val="detail_J61"/>
      <sheetName val="L_Oth_Co61"/>
      <sheetName val="K_fix_asst__61"/>
      <sheetName val="C_fix_asst-SDPL_61"/>
      <sheetName val="TBAL9697__group_wise__sdpl61"/>
      <sheetName val="inout_consol_okg61"/>
      <sheetName val="detail_OIP_(2)61"/>
      <sheetName val="D_fix_ysst_scdl_61"/>
      <sheetName val="cre`itors_tb_obpl61"/>
      <sheetName val="3AL9697_-group_wise__onpl61"/>
      <sheetName val="L_Oth_Bo60"/>
      <sheetName val="3‰AL9697_-group_wise__onpl60"/>
      <sheetName val="Civil_Boq60"/>
      <sheetName val="Staff_Acco_60"/>
      <sheetName val="SITE_OVERHEADS60"/>
      <sheetName val="PRECAST_lightconc-II58"/>
      <sheetName val="1__PayRec57"/>
      <sheetName val="Boq_Block_A60"/>
      <sheetName val="Cashflow_projection57"/>
      <sheetName val="Project-Material_60"/>
      <sheetName val="SPT_vs_PHI57"/>
      <sheetName val="key_dates57"/>
      <sheetName val="ino4t_conso,-nov57"/>
      <sheetName val="(nout_co,sol_(2)57"/>
      <sheetName val="Blr_hire57"/>
      <sheetName val="_bpl,oth_lia_57"/>
      <sheetName val="G_,and_adv_nce57"/>
      <sheetName val="I,Wip-ot__2)57"/>
      <sheetName val="det!il_WIP_(2)57"/>
      <sheetName val="de4ail_G-157"/>
      <sheetName val="sobha_mennn_ac57"/>
      <sheetName val="C_&amp;ix_asst57"/>
      <sheetName val="_x005f_x0003_dpl_oth_Lia`57"/>
      <sheetName val="TBAL9697__x005f_x000d_grotp_wise_57"/>
      <sheetName val="St_co_91_5lvl57"/>
      <sheetName val="3�AL9697_-group_wise__onpl60"/>
      <sheetName val="INPUT_SHEET57"/>
      <sheetName val="Stress_Calculation57"/>
      <sheetName val="Labor_abs-NMR57"/>
      <sheetName val="Sun_E_Type57"/>
      <sheetName val="CORPN_O?T57"/>
      <sheetName val="Fin_Sum57"/>
      <sheetName val="CORPN_O_x005f_x0000_T57"/>
      <sheetName val="TBAL9697__x000a_grotp_wise_57"/>
      <sheetName val="labour_coeff55"/>
      <sheetName val="Shuttering_Analysis55"/>
      <sheetName val="General_P+M55"/>
      <sheetName val="Curing_Analysis_55"/>
      <sheetName val="Concrete_P+M_(_RMC_)55"/>
      <sheetName val="P+M_(_SMC_)55"/>
      <sheetName val="P+M_-EW55"/>
      <sheetName val="P&amp;L_-_AD55"/>
      <sheetName val="SUPPLY_-Sanitary_Fixtures57"/>
      <sheetName val="ITEMS_FOR_CIVIL_TENDER57"/>
      <sheetName val="_x005f_x005f_x005f_x0003_dpl_oth_Lia`57"/>
      <sheetName val="TBAL9697__x005f_x005f_x005f_x000d_grotp_w57"/>
      <sheetName val="Fin__Assumpt__-_Sensitivities55"/>
      <sheetName val="LOAD_SHEET_55"/>
      <sheetName val="Fill_this_out_first___55"/>
      <sheetName val="Labour_productivity55"/>
      <sheetName val="RCC,Ret__Wall55"/>
      <sheetName val="CORPN_O57"/>
      <sheetName val="CORPN_O_T55"/>
      <sheetName val="Area_&amp;_Cate__Master55"/>
      <sheetName val="Bill_No_555"/>
      <sheetName val="11B_55"/>
      <sheetName val="Structure_Bills_Qty55"/>
      <sheetName val="DG_57"/>
      <sheetName val="BOQ_(2)55"/>
      <sheetName val="Fee_Rate_Summary55"/>
      <sheetName val="Name_List55"/>
      <sheetName val="Detail_1A55"/>
      <sheetName val="Sheet_155"/>
      <sheetName val="3BPA00132-5-3_W_plan_HVPNL55"/>
      <sheetName val="Mix_Design55"/>
      <sheetName val="DLC_lookups55"/>
      <sheetName val="Driveway_Beams55"/>
      <sheetName val="TBAL9697__x005f_x000a_grotp_wise_55"/>
      <sheetName val="Quote_Sheet55"/>
      <sheetName val="d-safe_DELUXE55"/>
      <sheetName val="Works_-_Quote_Sheet55"/>
      <sheetName val="IO_LIST55"/>
      <sheetName val="TBAL9697__x005f_x000d_grotp_wis55"/>
      <sheetName val="Cat_A_Change_Control55"/>
      <sheetName val="Break_up_Sheet55"/>
      <sheetName val="Summary_of_P_&amp;_M55"/>
      <sheetName val="ISO_Reconcilation_Statment55"/>
      <sheetName val="AVG_pur_rate55"/>
      <sheetName val="Break_Dw55"/>
      <sheetName val="LIST_OF_MAKES55"/>
      <sheetName val="Assumption_Inputs55"/>
      <sheetName val="Civil_Works55"/>
      <sheetName val="Form_655"/>
      <sheetName val="acevsSp_(ABC)55"/>
      <sheetName val="A_O_R_55"/>
      <sheetName val="CORPN_O_x005f_x005f_x005f_x0000_T55"/>
      <sheetName val="220_11__BS_55"/>
      <sheetName val="FITZ_MORT_9455"/>
      <sheetName val="Intro_55"/>
      <sheetName val="BLOCK-A_(MEA_SHEET)55"/>
      <sheetName val="NLD_-_Assum55"/>
      <sheetName val="Section_Catalogue55"/>
      <sheetName val="TB9798OBPL06_(2)60"/>
      <sheetName val="CORPN_OCT60"/>
      <sheetName val="inout_consol-nov60"/>
      <sheetName val="inout_consol_(2)60"/>
      <sheetName val="AS_ON_DT_EXPS_Mar60"/>
      <sheetName val="fa-pl_&amp;_mach-site60"/>
      <sheetName val="fa_off_eqp60"/>
      <sheetName val="fa_fur&amp;_fix60"/>
      <sheetName val="fa-pl_&amp;_mach-Off60"/>
      <sheetName val="B_Equity-sdpl_INC60"/>
      <sheetName val="inout_consol_wkg60"/>
      <sheetName val="inout_consol_WKNG60"/>
      <sheetName val="B_Sheet_9760"/>
      <sheetName val="P&amp;L_97_60"/>
      <sheetName val="B_Sheet_97-BEXP60"/>
      <sheetName val="P&amp;L_97_-BEXP60"/>
      <sheetName val="consol_flows60"/>
      <sheetName val="sdpl_oth_Liab60"/>
      <sheetName val="obpl-oth_liab60"/>
      <sheetName val="G_land_advance60"/>
      <sheetName val="I-Wip-ot_(2)60"/>
      <sheetName val="detail_WIP_(2)60"/>
      <sheetName val="detail_G-160"/>
      <sheetName val="sobha_menon_ac60"/>
      <sheetName val="pnc_ac60"/>
      <sheetName val="fix_-p_&amp;_M_-SCC60"/>
      <sheetName val="C_fix_asst60"/>
      <sheetName val="D_fix_asst_scdl_60"/>
      <sheetName val="creditors_tb_obpl60"/>
      <sheetName val="TBAL9697_-group_wise__sdpl70"/>
      <sheetName val="TBAL9697_-group_wise_60"/>
      <sheetName val="crs_-G-160"/>
      <sheetName val="TBAL9697_-group_wise__onpl60"/>
      <sheetName val="B_Sheet_97-OBPL60"/>
      <sheetName val="B_Sheet_97_sdpl60"/>
      <sheetName val="TBAL9697_-group_wise__sdpl260"/>
      <sheetName val="inout_consol_jan60"/>
      <sheetName val="consol_flow60"/>
      <sheetName val="D_Loan__Prom60"/>
      <sheetName val="E_Bank_Loan60"/>
      <sheetName val="G_work_Cap60"/>
      <sheetName val="H_land_adv-dec60"/>
      <sheetName val="J_Con_WIP60"/>
      <sheetName val="detail_J60"/>
      <sheetName val="L_Oth_Co60"/>
      <sheetName val="K_fix_asst__60"/>
      <sheetName val="C_fix_asst-SDPL_60"/>
      <sheetName val="TBAL9697__group_wise__sdpl60"/>
      <sheetName val="inout_consol_okg60"/>
      <sheetName val="detail_OIP_(2)60"/>
      <sheetName val="D_fix_ysst_scdl_60"/>
      <sheetName val="cre`itors_tb_obpl60"/>
      <sheetName val="3AL9697_-group_wise__onpl60"/>
      <sheetName val="L_Oth_Bo59"/>
      <sheetName val="3‰AL9697_-group_wise__onpl59"/>
      <sheetName val="Civil_Boq59"/>
      <sheetName val="Staff_Acco_59"/>
      <sheetName val="SITE_OVERHEADS59"/>
      <sheetName val="PRECAST_lightconc-II57"/>
      <sheetName val="1__PayRec56"/>
      <sheetName val="Boq_Block_A59"/>
      <sheetName val="Cashflow_projection56"/>
      <sheetName val="Project-Material_59"/>
      <sheetName val="SPT_vs_PHI56"/>
      <sheetName val="key_dates56"/>
      <sheetName val="ino4t_conso,-nov56"/>
      <sheetName val="(nout_co,sol_(2)56"/>
      <sheetName val="Blr_hire56"/>
      <sheetName val="_bpl,oth_lia_56"/>
      <sheetName val="G_,and_adv_nce56"/>
      <sheetName val="I,Wip-ot__2)56"/>
      <sheetName val="det!il_WIP_(2)56"/>
      <sheetName val="de4ail_G-156"/>
      <sheetName val="sobha_mennn_ac56"/>
      <sheetName val="C_&amp;ix_asst56"/>
      <sheetName val="_x005f_x0003_dpl_oth_Lia`56"/>
      <sheetName val="TBAL9697__x005f_x000d_grotp_wise_56"/>
      <sheetName val="St_co_91_5lvl56"/>
      <sheetName val="3�AL9697_-group_wise__onpl59"/>
      <sheetName val="INPUT_SHEET56"/>
      <sheetName val="Stress_Calculation56"/>
      <sheetName val="Labor_abs-NMR56"/>
      <sheetName val="Sun_E_Type56"/>
      <sheetName val="CORPN_O?T56"/>
      <sheetName val="Fin_Sum56"/>
      <sheetName val="CORPN_O_x005f_x0000_T56"/>
      <sheetName val="TBAL9697__x000a_grotp_wise_56"/>
      <sheetName val="labour_coeff54"/>
      <sheetName val="Shuttering_Analysis54"/>
      <sheetName val="General_P+M54"/>
      <sheetName val="Curing_Analysis_54"/>
      <sheetName val="Concrete_P+M_(_RMC_)54"/>
      <sheetName val="P+M_(_SMC_)54"/>
      <sheetName val="P+M_-EW54"/>
      <sheetName val="P&amp;L_-_AD54"/>
      <sheetName val="SUPPLY_-Sanitary_Fixtures56"/>
      <sheetName val="ITEMS_FOR_CIVIL_TENDER56"/>
      <sheetName val="_x005f_x005f_x005f_x0003_dpl_oth_Lia`56"/>
      <sheetName val="TBAL9697__x005f_x005f_x005f_x000d_grotp_w56"/>
      <sheetName val="Fin__Assumpt__-_Sensitivities54"/>
      <sheetName val="LOAD_SHEET_54"/>
      <sheetName val="Fill_this_out_first___54"/>
      <sheetName val="Labour_productivity54"/>
      <sheetName val="RCC,Ret__Wall54"/>
      <sheetName val="CORPN_O56"/>
      <sheetName val="CORPN_O_T54"/>
      <sheetName val="Area_&amp;_Cate__Master54"/>
      <sheetName val="Bill_No_554"/>
      <sheetName val="TBAL9697__grotp_wise_108"/>
      <sheetName val="11B_54"/>
      <sheetName val="Structure_Bills_Qty54"/>
      <sheetName val="DG_56"/>
      <sheetName val="BOQ_(2)54"/>
      <sheetName val="Fee_Rate_Summary54"/>
      <sheetName val="Name_List54"/>
      <sheetName val="Detail_1A54"/>
      <sheetName val="Sheet_154"/>
      <sheetName val="3BPA00132-5-3_W_plan_HVPNL54"/>
      <sheetName val="Mix_Design54"/>
      <sheetName val="DLC_lookups54"/>
      <sheetName val="Driveway_Beams54"/>
      <sheetName val="TBAL9697__x005f_x000a_grotp_wise_54"/>
      <sheetName val="Quote_Sheet54"/>
      <sheetName val="d-safe_DELUXE54"/>
      <sheetName val="Works_-_Quote_Sheet54"/>
      <sheetName val="IO_LIST54"/>
      <sheetName val="TBAL9697__x005f_x000d_grotp_wis54"/>
      <sheetName val="TBAL9697__grotp_wise_109"/>
      <sheetName val="Cat_A_Change_Control54"/>
      <sheetName val="Break_up_Sheet54"/>
      <sheetName val="Summary_of_P_&amp;_M54"/>
      <sheetName val="ISO_Reconcilation_Statment54"/>
      <sheetName val="AVG_pur_rate54"/>
      <sheetName val="Break_Dw54"/>
      <sheetName val="LIST_OF_MAKES54"/>
      <sheetName val="Assumption_Inputs54"/>
      <sheetName val="Civil_Works54"/>
      <sheetName val="Form_654"/>
      <sheetName val="acevsSp_(ABC)54"/>
      <sheetName val="A_O_R_54"/>
      <sheetName val="CORPN_O_x005f_x005f_x005f_x0000_T54"/>
      <sheetName val="220_11__BS_54"/>
      <sheetName val="FITZ_MORT_9454"/>
      <sheetName val="Intro_54"/>
      <sheetName val="BLOCK-A_(MEA_SHEET)54"/>
      <sheetName val="NLD_-_Assum54"/>
      <sheetName val="Section_Catalogue54"/>
      <sheetName val="TB9798OBPL06_(2)63"/>
      <sheetName val="CORPN_OCT63"/>
      <sheetName val="inout_consol-nov63"/>
      <sheetName val="inout_consol_(2)63"/>
      <sheetName val="AS_ON_DT_EXPS_Mar63"/>
      <sheetName val="fa-pl_&amp;_mach-site63"/>
      <sheetName val="fa_off_eqp63"/>
      <sheetName val="fa_fur&amp;_fix63"/>
      <sheetName val="fa-pl_&amp;_mach-Off63"/>
      <sheetName val="B_Equity-sdpl_INC63"/>
      <sheetName val="inout_consol_wkg63"/>
      <sheetName val="inout_consol_WKNG63"/>
      <sheetName val="B_Sheet_9763"/>
      <sheetName val="P&amp;L_97_63"/>
      <sheetName val="B_Sheet_97-BEXP63"/>
      <sheetName val="P&amp;L_97_-BEXP63"/>
      <sheetName val="consol_flows63"/>
      <sheetName val="sdpl_oth_Liab63"/>
      <sheetName val="obpl-oth_liab63"/>
      <sheetName val="G_land_advance63"/>
      <sheetName val="I-Wip-ot_(2)63"/>
      <sheetName val="detail_WIP_(2)63"/>
      <sheetName val="detail_G-163"/>
      <sheetName val="sobha_menon_ac63"/>
      <sheetName val="pnc_ac63"/>
      <sheetName val="fix_-p_&amp;_M_-SCC63"/>
      <sheetName val="C_fix_asst63"/>
      <sheetName val="D_fix_asst_scdl_63"/>
      <sheetName val="creditors_tb_obpl63"/>
      <sheetName val="TBAL9697_-group_wise__sdpl73"/>
      <sheetName val="TBAL9697_-group_wise_63"/>
      <sheetName val="crs_-G-163"/>
      <sheetName val="TBAL9697_-group_wise__onpl63"/>
      <sheetName val="B_Sheet_97-OBPL63"/>
      <sheetName val="B_Sheet_97_sdpl63"/>
      <sheetName val="TBAL9697_-group_wise__sdpl263"/>
      <sheetName val="inout_consol_jan63"/>
      <sheetName val="consol_flow63"/>
      <sheetName val="D_Loan__Prom63"/>
      <sheetName val="E_Bank_Loan63"/>
      <sheetName val="G_work_Cap63"/>
      <sheetName val="H_land_adv-dec63"/>
      <sheetName val="J_Con_WIP63"/>
      <sheetName val="detail_J63"/>
      <sheetName val="L_Oth_Co63"/>
      <sheetName val="K_fix_asst__63"/>
      <sheetName val="C_fix_asst-SDPL_63"/>
      <sheetName val="TBAL9697__group_wise__sdpl63"/>
      <sheetName val="inout_consol_okg63"/>
      <sheetName val="detail_OIP_(2)63"/>
      <sheetName val="D_fix_ysst_scdl_63"/>
      <sheetName val="cre`itors_tb_obpl63"/>
      <sheetName val="3AL9697_-group_wise__onpl63"/>
      <sheetName val="L_Oth_Bo62"/>
      <sheetName val="3‰AL9697_-group_wise__onpl62"/>
      <sheetName val="Civil_Boq62"/>
      <sheetName val="Staff_Acco_62"/>
      <sheetName val="SITE_OVERHEADS62"/>
      <sheetName val="PRECAST_lightconc-II60"/>
      <sheetName val="1__PayRec59"/>
      <sheetName val="Boq_Block_A62"/>
      <sheetName val="Cashflow_projection59"/>
      <sheetName val="Project-Material_62"/>
      <sheetName val="SPT_vs_PHI59"/>
      <sheetName val="key_dates59"/>
      <sheetName val="ino4t_conso,-nov59"/>
      <sheetName val="(nout_co,sol_(2)59"/>
      <sheetName val="Blr_hire59"/>
      <sheetName val="_bpl,oth_lia_59"/>
      <sheetName val="G_,and_adv_nce59"/>
      <sheetName val="I,Wip-ot__2)59"/>
      <sheetName val="det!il_WIP_(2)59"/>
      <sheetName val="de4ail_G-159"/>
      <sheetName val="sobha_mennn_ac59"/>
      <sheetName val="C_&amp;ix_asst59"/>
      <sheetName val="_x005f_x0003_dpl_oth_Lia`59"/>
      <sheetName val="TBAL9697__x005f_x000d_grotp_wise_59"/>
      <sheetName val="St_co_91_5lvl59"/>
      <sheetName val="3�AL9697_-group_wise__onpl62"/>
      <sheetName val="INPUT_SHEET59"/>
      <sheetName val="Stress_Calculation59"/>
      <sheetName val="Labor_abs-NMR59"/>
      <sheetName val="Sun_E_Type59"/>
      <sheetName val="CORPN_O?T59"/>
      <sheetName val="Fin_Sum59"/>
      <sheetName val="CORPN_O_x005f_x0000_T59"/>
      <sheetName val="TBAL9697__x000a_grotp_wise_59"/>
      <sheetName val="labour_coeff57"/>
      <sheetName val="Shuttering_Analysis57"/>
      <sheetName val="General_P+M57"/>
      <sheetName val="Curing_Analysis_57"/>
      <sheetName val="Concrete_P+M_(_RMC_)57"/>
      <sheetName val="P+M_(_SMC_)57"/>
      <sheetName val="P+M_-EW57"/>
      <sheetName val="P&amp;L_-_AD57"/>
      <sheetName val="SUPPLY_-Sanitary_Fixtures59"/>
      <sheetName val="ITEMS_FOR_CIVIL_TENDER59"/>
      <sheetName val="_x005f_x005f_x005f_x0003_dpl_oth_Lia`59"/>
      <sheetName val="TBAL9697__x005f_x005f_x005f_x000d_grotp_w59"/>
      <sheetName val="Fin__Assumpt__-_Sensitivities57"/>
      <sheetName val="LOAD_SHEET_57"/>
      <sheetName val="Fill_this_out_first___57"/>
      <sheetName val="Labour_productivity57"/>
      <sheetName val="RCC,Ret__Wall57"/>
      <sheetName val="CORPN_O59"/>
      <sheetName val="CORPN_O_T57"/>
      <sheetName val="Area_&amp;_Cate__Master57"/>
      <sheetName val="Bill_No_557"/>
      <sheetName val="11B_57"/>
      <sheetName val="Structure_Bills_Qty57"/>
      <sheetName val="DG_59"/>
      <sheetName val="BOQ_(2)57"/>
      <sheetName val="Fee_Rate_Summary57"/>
      <sheetName val="Name_List57"/>
      <sheetName val="Detail_1A57"/>
      <sheetName val="Sheet_157"/>
      <sheetName val="3BPA00132-5-3_W_plan_HVPNL57"/>
      <sheetName val="Mix_Design57"/>
      <sheetName val="DLC_lookups57"/>
      <sheetName val="Driveway_Beams57"/>
      <sheetName val="TBAL9697__x005f_x000a_grotp_wise_57"/>
      <sheetName val="Quote_Sheet57"/>
      <sheetName val="d-safe_DELUXE57"/>
      <sheetName val="Works_-_Quote_Sheet57"/>
      <sheetName val="IO_LIST57"/>
      <sheetName val="TBAL9697__x005f_x000d_grotp_wis57"/>
      <sheetName val="Cat_A_Change_Control57"/>
      <sheetName val="Break_up_Sheet57"/>
      <sheetName val="Summary_of_P_&amp;_M57"/>
      <sheetName val="ISO_Reconcilation_Statment57"/>
      <sheetName val="AVG_pur_rate57"/>
      <sheetName val="Break_Dw57"/>
      <sheetName val="LIST_OF_MAKES57"/>
      <sheetName val="Assumption_Inputs57"/>
      <sheetName val="Civil_Works57"/>
      <sheetName val="Form_657"/>
      <sheetName val="acevsSp_(ABC)57"/>
      <sheetName val="A_O_R_57"/>
      <sheetName val="CORPN_O_x005f_x005f_x005f_x0000_T57"/>
      <sheetName val="220_11__BS_57"/>
      <sheetName val="FITZ_MORT_9457"/>
      <sheetName val="Intro_57"/>
      <sheetName val="BLOCK-A_(MEA_SHEET)57"/>
      <sheetName val="NLD_-_Assum57"/>
      <sheetName val="Section_Catalogue57"/>
      <sheetName val="TB9798OBPL06_(2)64"/>
      <sheetName val="CORPN_OCT64"/>
      <sheetName val="inout_consol-nov64"/>
      <sheetName val="inout_consol_(2)64"/>
      <sheetName val="AS_ON_DT_EXPS_Mar64"/>
      <sheetName val="fa-pl_&amp;_mach-site64"/>
      <sheetName val="fa_off_eqp64"/>
      <sheetName val="fa_fur&amp;_fix64"/>
      <sheetName val="fa-pl_&amp;_mach-Off64"/>
      <sheetName val="B_Equity-sdpl_INC64"/>
      <sheetName val="inout_consol_wkg64"/>
      <sheetName val="inout_consol_WKNG64"/>
      <sheetName val="B_Sheet_9764"/>
      <sheetName val="P&amp;L_97_64"/>
      <sheetName val="B_Sheet_97-BEXP64"/>
      <sheetName val="P&amp;L_97_-BEXP64"/>
      <sheetName val="consol_flows64"/>
      <sheetName val="sdpl_oth_Liab64"/>
      <sheetName val="obpl-oth_liab64"/>
      <sheetName val="G_land_advance64"/>
      <sheetName val="I-Wip-ot_(2)64"/>
      <sheetName val="detail_WIP_(2)64"/>
      <sheetName val="detail_G-164"/>
      <sheetName val="sobha_menon_ac64"/>
      <sheetName val="pnc_ac64"/>
      <sheetName val="fix_-p_&amp;_M_-SCC64"/>
      <sheetName val="C_fix_asst64"/>
      <sheetName val="D_fix_asst_scdl_64"/>
      <sheetName val="creditors_tb_obpl64"/>
      <sheetName val="TBAL9697_-group_wise__sdpl74"/>
      <sheetName val="TBAL9697_-group_wise_64"/>
      <sheetName val="crs_-G-164"/>
      <sheetName val="TBAL9697_-group_wise__onpl64"/>
      <sheetName val="B_Sheet_97-OBPL64"/>
      <sheetName val="B_Sheet_97_sdpl64"/>
      <sheetName val="TBAL9697_-group_wise__sdpl264"/>
      <sheetName val="inout_consol_jan64"/>
      <sheetName val="consol_flow64"/>
      <sheetName val="D_Loan__Prom64"/>
      <sheetName val="E_Bank_Loan64"/>
      <sheetName val="G_work_Cap64"/>
      <sheetName val="H_land_adv-dec64"/>
      <sheetName val="J_Con_WIP64"/>
      <sheetName val="detail_J64"/>
      <sheetName val="L_Oth_Co64"/>
      <sheetName val="K_fix_asst__64"/>
      <sheetName val="C_fix_asst-SDPL_64"/>
      <sheetName val="TBAL9697__group_wise__sdpl64"/>
      <sheetName val="inout_consol_okg64"/>
      <sheetName val="detail_OIP_(2)64"/>
      <sheetName val="D_fix_ysst_scdl_64"/>
      <sheetName val="cre`itors_tb_obpl64"/>
      <sheetName val="3AL9697_-group_wise__onpl64"/>
      <sheetName val="L_Oth_Bo63"/>
      <sheetName val="3‰AL9697_-group_wise__onpl63"/>
      <sheetName val="Civil_Boq63"/>
      <sheetName val="Staff_Acco_63"/>
      <sheetName val="SITE_OVERHEADS63"/>
      <sheetName val="PRECAST_lightconc-II61"/>
      <sheetName val="1__PayRec60"/>
      <sheetName val="Boq_Block_A63"/>
      <sheetName val="Cashflow_projection60"/>
      <sheetName val="Project-Material_63"/>
      <sheetName val="SPT_vs_PHI60"/>
      <sheetName val="key_dates60"/>
      <sheetName val="ino4t_conso,-nov60"/>
      <sheetName val="(nout_co,sol_(2)60"/>
      <sheetName val="Blr_hire60"/>
      <sheetName val="_bpl,oth_lia_60"/>
      <sheetName val="G_,and_adv_nce60"/>
      <sheetName val="I,Wip-ot__2)60"/>
      <sheetName val="det!il_WIP_(2)60"/>
      <sheetName val="de4ail_G-160"/>
      <sheetName val="sobha_mennn_ac60"/>
      <sheetName val="C_&amp;ix_asst60"/>
      <sheetName val="_x005f_x0003_dpl_oth_Lia`60"/>
      <sheetName val="TBAL9697__x005f_x000d_grotp_wise_60"/>
      <sheetName val="St_co_91_5lvl60"/>
      <sheetName val="3�AL9697_-group_wise__onpl63"/>
      <sheetName val="INPUT_SHEET60"/>
      <sheetName val="Stress_Calculation60"/>
      <sheetName val="Labor_abs-NMR60"/>
      <sheetName val="Sun_E_Type60"/>
      <sheetName val="CORPN_O?T60"/>
      <sheetName val="Fin_Sum60"/>
      <sheetName val="CORPN_O_x005f_x0000_T60"/>
      <sheetName val="TBAL9697__x000a_grotp_wise_60"/>
      <sheetName val="labour_coeff58"/>
      <sheetName val="Shuttering_Analysis58"/>
      <sheetName val="General_P+M58"/>
      <sheetName val="Curing_Analysis_58"/>
      <sheetName val="Concrete_P+M_(_RMC_)58"/>
      <sheetName val="P+M_(_SMC_)58"/>
      <sheetName val="P+M_-EW58"/>
      <sheetName val="P&amp;L_-_AD58"/>
      <sheetName val="SUPPLY_-Sanitary_Fixtures60"/>
      <sheetName val="ITEMS_FOR_CIVIL_TENDER60"/>
      <sheetName val="_x005f_x005f_x005f_x0003_dpl_oth_Lia`60"/>
      <sheetName val="TBAL9697__x005f_x005f_x005f_x000d_grotp_w60"/>
      <sheetName val="Fin__Assumpt__-_Sensitivities58"/>
      <sheetName val="LOAD_SHEET_58"/>
      <sheetName val="Fill_this_out_first___58"/>
      <sheetName val="Labour_productivity58"/>
      <sheetName val="RCC,Ret__Wall58"/>
      <sheetName val="CORPN_O60"/>
      <sheetName val="CORPN_O_T58"/>
      <sheetName val="Area_&amp;_Cate__Master58"/>
      <sheetName val="Bill_No_558"/>
      <sheetName val="11B_58"/>
      <sheetName val="Structure_Bills_Qty58"/>
      <sheetName val="DG_60"/>
      <sheetName val="BOQ_(2)58"/>
      <sheetName val="Fee_Rate_Summary58"/>
      <sheetName val="Name_List58"/>
      <sheetName val="Detail_1A58"/>
      <sheetName val="Sheet_158"/>
      <sheetName val="3BPA00132-5-3_W_plan_HVPNL58"/>
      <sheetName val="Mix_Design58"/>
      <sheetName val="DLC_lookups58"/>
      <sheetName val="Driveway_Beams58"/>
      <sheetName val="TBAL9697__x005f_x000a_grotp_wise_58"/>
      <sheetName val="Quote_Sheet58"/>
      <sheetName val="d-safe_DELUXE58"/>
      <sheetName val="Works_-_Quote_Sheet58"/>
      <sheetName val="IO_LIST58"/>
      <sheetName val="TBAL9697__x005f_x000d_grotp_wis58"/>
      <sheetName val="Cat_A_Change_Control58"/>
      <sheetName val="Break_up_Sheet58"/>
      <sheetName val="Summary_of_P_&amp;_M58"/>
      <sheetName val="ISO_Reconcilation_Statment58"/>
      <sheetName val="AVG_pur_rate58"/>
      <sheetName val="Break_Dw58"/>
      <sheetName val="LIST_OF_MAKES58"/>
      <sheetName val="Assumption_Inputs58"/>
      <sheetName val="Civil_Works58"/>
      <sheetName val="Form_658"/>
      <sheetName val="acevsSp_(ABC)58"/>
      <sheetName val="A_O_R_58"/>
      <sheetName val="CORPN_O_x005f_x005f_x005f_x0000_T58"/>
      <sheetName val="220_11__BS_58"/>
      <sheetName val="FITZ_MORT_9458"/>
      <sheetName val="Intro_58"/>
      <sheetName val="BLOCK-A_(MEA_SHEET)58"/>
      <sheetName val="NLD_-_Assum58"/>
      <sheetName val="Section_Catalogue58"/>
      <sheetName val="TB9798OBPL06_(2)65"/>
      <sheetName val="CORPN_OCT65"/>
      <sheetName val="inout_consol-nov65"/>
      <sheetName val="inout_consol_(2)65"/>
      <sheetName val="AS_ON_DT_EXPS_Mar65"/>
      <sheetName val="fa-pl_&amp;_mach-site65"/>
      <sheetName val="fa_off_eqp65"/>
      <sheetName val="fa_fur&amp;_fix65"/>
      <sheetName val="fa-pl_&amp;_mach-Off65"/>
      <sheetName val="B_Equity-sdpl_INC65"/>
      <sheetName val="inout_consol_wkg65"/>
      <sheetName val="inout_consol_WKNG65"/>
      <sheetName val="B_Sheet_9765"/>
      <sheetName val="P&amp;L_97_65"/>
      <sheetName val="B_Sheet_97-BEXP65"/>
      <sheetName val="P&amp;L_97_-BEXP65"/>
      <sheetName val="consol_flows65"/>
      <sheetName val="sdpl_oth_Liab65"/>
      <sheetName val="obpl-oth_liab65"/>
      <sheetName val="G_land_advance65"/>
      <sheetName val="I-Wip-ot_(2)65"/>
      <sheetName val="detail_WIP_(2)65"/>
      <sheetName val="detail_G-165"/>
      <sheetName val="sobha_menon_ac65"/>
      <sheetName val="pnc_ac65"/>
      <sheetName val="fix_-p_&amp;_M_-SCC65"/>
      <sheetName val="C_fix_asst65"/>
      <sheetName val="D_fix_asst_scdl_65"/>
      <sheetName val="creditors_tb_obpl65"/>
      <sheetName val="TBAL9697_-group_wise__sdpl75"/>
      <sheetName val="TBAL9697_-group_wise_65"/>
      <sheetName val="crs_-G-165"/>
      <sheetName val="TBAL9697_-group_wise__onpl65"/>
      <sheetName val="B_Sheet_97-OBPL65"/>
      <sheetName val="B_Sheet_97_sdpl65"/>
      <sheetName val="TBAL9697_-group_wise__sdpl265"/>
      <sheetName val="inout_consol_jan65"/>
      <sheetName val="consol_flow65"/>
      <sheetName val="D_Loan__Prom65"/>
      <sheetName val="E_Bank_Loan65"/>
      <sheetName val="G_work_Cap65"/>
      <sheetName val="H_land_adv-dec65"/>
      <sheetName val="J_Con_WIP65"/>
      <sheetName val="detail_J65"/>
      <sheetName val="L_Oth_Co65"/>
      <sheetName val="K_fix_asst__65"/>
      <sheetName val="C_fix_asst-SDPL_65"/>
      <sheetName val="TBAL9697__group_wise__sdpl65"/>
      <sheetName val="inout_consol_okg65"/>
      <sheetName val="detail_OIP_(2)65"/>
      <sheetName val="D_fix_ysst_scdl_65"/>
      <sheetName val="cre`itors_tb_obpl65"/>
      <sheetName val="3AL9697_-group_wise__onpl65"/>
      <sheetName val="L_Oth_Bo64"/>
      <sheetName val="3‰AL9697_-group_wise__onpl64"/>
      <sheetName val="Civil_Boq64"/>
      <sheetName val="Staff_Acco_64"/>
      <sheetName val="SITE_OVERHEADS64"/>
      <sheetName val="PRECAST_lightconc-II62"/>
      <sheetName val="1__PayRec61"/>
      <sheetName val="Boq_Block_A64"/>
      <sheetName val="Cashflow_projection61"/>
      <sheetName val="Project-Material_64"/>
      <sheetName val="SPT_vs_PHI61"/>
      <sheetName val="key_dates61"/>
      <sheetName val="ino4t_conso,-nov61"/>
      <sheetName val="(nout_co,sol_(2)61"/>
      <sheetName val="Blr_hire61"/>
      <sheetName val="_bpl,oth_lia_61"/>
      <sheetName val="G_,and_adv_nce61"/>
      <sheetName val="I,Wip-ot__2)61"/>
      <sheetName val="det!il_WIP_(2)61"/>
      <sheetName val="de4ail_G-161"/>
      <sheetName val="sobha_mennn_ac61"/>
      <sheetName val="C_&amp;ix_asst61"/>
      <sheetName val="_x005f_x0003_dpl_oth_Lia`61"/>
      <sheetName val="TBAL9697__x005f_x000d_grotp_wise_61"/>
      <sheetName val="St_co_91_5lvl61"/>
      <sheetName val="3�AL9697_-group_wise__onpl64"/>
      <sheetName val="INPUT_SHEET61"/>
      <sheetName val="Stress_Calculation61"/>
      <sheetName val="Labor_abs-NMR61"/>
      <sheetName val="Sun_E_Type61"/>
      <sheetName val="CORPN_O?T61"/>
      <sheetName val="Fin_Sum61"/>
      <sheetName val="CORPN_O_x005f_x0000_T61"/>
      <sheetName val="TBAL9697__x000a_grotp_wise_61"/>
      <sheetName val="labour_coeff59"/>
      <sheetName val="Shuttering_Analysis59"/>
      <sheetName val="General_P+M59"/>
      <sheetName val="Curing_Analysis_59"/>
      <sheetName val="Concrete_P+M_(_RMC_)59"/>
      <sheetName val="P+M_(_SMC_)59"/>
      <sheetName val="P+M_-EW59"/>
      <sheetName val="P&amp;L_-_AD59"/>
      <sheetName val="SUPPLY_-Sanitary_Fixtures61"/>
      <sheetName val="ITEMS_FOR_CIVIL_TENDER61"/>
      <sheetName val="_x005f_x005f_x005f_x0003_dpl_oth_Lia`61"/>
      <sheetName val="TBAL9697__x005f_x005f_x005f_x000d_grotp_w61"/>
      <sheetName val="Fin__Assumpt__-_Sensitivities59"/>
      <sheetName val="LOAD_SHEET_59"/>
      <sheetName val="Fill_this_out_first___59"/>
      <sheetName val="Labour_productivity59"/>
      <sheetName val="RCC,Ret__Wall59"/>
      <sheetName val="CORPN_O61"/>
      <sheetName val="CORPN_O_T59"/>
      <sheetName val="Area_&amp;_Cate__Master59"/>
      <sheetName val="Bill_No_559"/>
      <sheetName val="11B_59"/>
      <sheetName val="Structure_Bills_Qty59"/>
      <sheetName val="DG_61"/>
      <sheetName val="BOQ_(2)59"/>
      <sheetName val="Fee_Rate_Summary59"/>
      <sheetName val="Name_List59"/>
      <sheetName val="Detail_1A59"/>
      <sheetName val="Sheet_159"/>
      <sheetName val="3BPA00132-5-3_W_plan_HVPNL59"/>
      <sheetName val="Mix_Design59"/>
      <sheetName val="DLC_lookups59"/>
      <sheetName val="Driveway_Beams59"/>
      <sheetName val="TBAL9697__x005f_x000a_grotp_wise_59"/>
      <sheetName val="Quote_Sheet59"/>
      <sheetName val="d-safe_DELUXE59"/>
      <sheetName val="Works_-_Quote_Sheet59"/>
      <sheetName val="IO_LIST59"/>
      <sheetName val="TBAL9697__x005f_x000d_grotp_wis59"/>
      <sheetName val="Cat_A_Change_Control59"/>
      <sheetName val="Break_up_Sheet59"/>
      <sheetName val="Summary_of_P_&amp;_M59"/>
      <sheetName val="ISO_Reconcilation_Statment59"/>
      <sheetName val="AVG_pur_rate59"/>
      <sheetName val="Break_Dw59"/>
      <sheetName val="LIST_OF_MAKES59"/>
      <sheetName val="Assumption_Inputs59"/>
      <sheetName val="Civil_Works59"/>
      <sheetName val="Form_659"/>
      <sheetName val="acevsSp_(ABC)59"/>
      <sheetName val="A_O_R_59"/>
      <sheetName val="CORPN_O_x005f_x005f_x005f_x0000_T59"/>
      <sheetName val="220_11__BS_59"/>
      <sheetName val="FITZ_MORT_9459"/>
      <sheetName val="Intro_59"/>
      <sheetName val="BLOCK-A_(MEA_SHEET)59"/>
      <sheetName val="NLD_-_Assum59"/>
      <sheetName val="Section_Catalogue59"/>
      <sheetName val="TB9798OBPL06_(2)66"/>
      <sheetName val="CORPN_OCT66"/>
      <sheetName val="inout_consol-nov66"/>
      <sheetName val="inout_consol_(2)66"/>
      <sheetName val="AS_ON_DT_EXPS_Mar66"/>
      <sheetName val="fa-pl_&amp;_mach-site66"/>
      <sheetName val="fa_off_eqp66"/>
      <sheetName val="fa_fur&amp;_fix66"/>
      <sheetName val="fa-pl_&amp;_mach-Off66"/>
      <sheetName val="B_Equity-sdpl_INC66"/>
      <sheetName val="inout_consol_wkg66"/>
      <sheetName val="inout_consol_WKNG66"/>
      <sheetName val="B_Sheet_9766"/>
      <sheetName val="P&amp;L_97_66"/>
      <sheetName val="B_Sheet_97-BEXP66"/>
      <sheetName val="P&amp;L_97_-BEXP66"/>
      <sheetName val="consol_flows66"/>
      <sheetName val="sdpl_oth_Liab66"/>
      <sheetName val="obpl-oth_liab66"/>
      <sheetName val="G_land_advance66"/>
      <sheetName val="I-Wip-ot_(2)66"/>
      <sheetName val="detail_WIP_(2)66"/>
      <sheetName val="detail_G-166"/>
      <sheetName val="sobha_menon_ac66"/>
      <sheetName val="pnc_ac66"/>
      <sheetName val="fix_-p_&amp;_M_-SCC66"/>
      <sheetName val="C_fix_asst66"/>
      <sheetName val="D_fix_asst_scdl_66"/>
      <sheetName val="creditors_tb_obpl66"/>
      <sheetName val="TBAL9697_-group_wise__sdpl76"/>
      <sheetName val="TBAL9697_-group_wise_66"/>
      <sheetName val="crs_-G-166"/>
      <sheetName val="TBAL9697_-group_wise__onpl66"/>
      <sheetName val="B_Sheet_97-OBPL66"/>
      <sheetName val="B_Sheet_97_sdpl66"/>
      <sheetName val="TBAL9697_-group_wise__sdpl266"/>
      <sheetName val="inout_consol_jan66"/>
      <sheetName val="consol_flow66"/>
      <sheetName val="D_Loan__Prom66"/>
      <sheetName val="E_Bank_Loan66"/>
      <sheetName val="G_work_Cap66"/>
      <sheetName val="H_land_adv-dec66"/>
      <sheetName val="J_Con_WIP66"/>
      <sheetName val="detail_J66"/>
      <sheetName val="L_Oth_Co66"/>
      <sheetName val="K_fix_asst__66"/>
      <sheetName val="C_fix_asst-SDPL_66"/>
      <sheetName val="TBAL9697__group_wise__sdpl66"/>
      <sheetName val="inout_consol_okg66"/>
      <sheetName val="detail_OIP_(2)66"/>
      <sheetName val="D_fix_ysst_scdl_66"/>
      <sheetName val="cre`itors_tb_obpl66"/>
      <sheetName val="3AL9697_-group_wise__onpl66"/>
      <sheetName val="L_Oth_Bo65"/>
      <sheetName val="3‰AL9697_-group_wise__onpl65"/>
      <sheetName val="Civil_Boq65"/>
      <sheetName val="Staff_Acco_65"/>
      <sheetName val="SITE_OVERHEADS65"/>
      <sheetName val="PRECAST_lightconc-II63"/>
      <sheetName val="1__PayRec62"/>
      <sheetName val="Boq_Block_A65"/>
      <sheetName val="Cashflow_projection62"/>
      <sheetName val="Project-Material_65"/>
      <sheetName val="SPT_vs_PHI62"/>
      <sheetName val="key_dates62"/>
      <sheetName val="ino4t_conso,-nov62"/>
      <sheetName val="(nout_co,sol_(2)62"/>
      <sheetName val="Blr_hire62"/>
      <sheetName val="_bpl,oth_lia_62"/>
      <sheetName val="G_,and_adv_nce62"/>
      <sheetName val="I,Wip-ot__2)62"/>
      <sheetName val="det!il_WIP_(2)62"/>
      <sheetName val="de4ail_G-162"/>
      <sheetName val="sobha_mennn_ac62"/>
      <sheetName val="C_&amp;ix_asst62"/>
      <sheetName val="_x005f_x0003_dpl_oth_Lia`62"/>
      <sheetName val="TBAL9697__x005f_x000d_grotp_wise_62"/>
      <sheetName val="St_co_91_5lvl62"/>
      <sheetName val="3�AL9697_-group_wise__onpl65"/>
      <sheetName val="INPUT_SHEET62"/>
      <sheetName val="Stress_Calculation62"/>
      <sheetName val="Labor_abs-NMR62"/>
      <sheetName val="Sun_E_Type62"/>
      <sheetName val="CORPN_O?T62"/>
      <sheetName val="Fin_Sum62"/>
      <sheetName val="CORPN_O_x005f_x0000_T62"/>
      <sheetName val="TBAL9697__x000a_grotp_wise_62"/>
      <sheetName val="labour_coeff60"/>
      <sheetName val="Shuttering_Analysis60"/>
      <sheetName val="General_P+M60"/>
      <sheetName val="Curing_Analysis_60"/>
      <sheetName val="Concrete_P+M_(_RMC_)60"/>
      <sheetName val="P+M_(_SMC_)60"/>
      <sheetName val="P+M_-EW60"/>
      <sheetName val="P&amp;L_-_AD60"/>
      <sheetName val="SUPPLY_-Sanitary_Fixtures62"/>
      <sheetName val="ITEMS_FOR_CIVIL_TENDER62"/>
      <sheetName val="_x005f_x005f_x005f_x0003_dpl_oth_Lia`62"/>
      <sheetName val="TBAL9697__x005f_x005f_x005f_x000d_grotp_w62"/>
      <sheetName val="Fin__Assumpt__-_Sensitivities60"/>
      <sheetName val="LOAD_SHEET_60"/>
      <sheetName val="Fill_this_out_first___60"/>
      <sheetName val="Labour_productivity60"/>
      <sheetName val="RCC,Ret__Wall60"/>
      <sheetName val="CORPN_O62"/>
      <sheetName val="CORPN_O_T60"/>
      <sheetName val="Area_&amp;_Cate__Master60"/>
      <sheetName val="Bill_No_560"/>
      <sheetName val="TBAL9697__grotp_wise_120"/>
      <sheetName val="11B_60"/>
      <sheetName val="Structure_Bills_Qty60"/>
      <sheetName val="DG_62"/>
      <sheetName val="BOQ_(2)60"/>
      <sheetName val="Fee_Rate_Summary60"/>
      <sheetName val="Name_List60"/>
      <sheetName val="Detail_1A60"/>
      <sheetName val="Sheet_160"/>
      <sheetName val="3BPA00132-5-3_W_plan_HVPNL60"/>
      <sheetName val="Mix_Design60"/>
      <sheetName val="DLC_lookups60"/>
      <sheetName val="Driveway_Beams60"/>
      <sheetName val="TBAL9697__x005f_x000a_grotp_wise_60"/>
      <sheetName val="Quote_Sheet60"/>
      <sheetName val="d-safe_DELUXE60"/>
      <sheetName val="Works_-_Quote_Sheet60"/>
      <sheetName val="IO_LIST60"/>
      <sheetName val="TBAL9697__x005f_x000d_grotp_wis60"/>
      <sheetName val="Cat_A_Change_Control60"/>
      <sheetName val="Break_up_Sheet60"/>
      <sheetName val="Summary_of_P_&amp;_M60"/>
      <sheetName val="ISO_Reconcilation_Statment60"/>
      <sheetName val="AVG_pur_rate60"/>
      <sheetName val="Break_Dw60"/>
      <sheetName val="LIST_OF_MAKES60"/>
      <sheetName val="Assumption_Inputs60"/>
      <sheetName val="Civil_Works60"/>
      <sheetName val="Form_660"/>
      <sheetName val="acevsSp_(ABC)60"/>
      <sheetName val="A_O_R_60"/>
      <sheetName val="CORPN_O_x005f_x005f_x005f_x0000_T60"/>
      <sheetName val="220_11__BS_60"/>
      <sheetName val="FITZ_MORT_9460"/>
      <sheetName val="Intro_60"/>
      <sheetName val="BLOCK-A_(MEA_SHEET)60"/>
      <sheetName val="NLD_-_Assum60"/>
      <sheetName val="Section_Catalogue60"/>
      <sheetName val="Detailed Summary (4)"/>
      <sheetName val="BS"/>
      <sheetName val="bs BP 04 SA"/>
      <sheetName val="Col up to plinth"/>
      <sheetName val="Footing"/>
      <sheetName val="int. pla."/>
      <sheetName val="Break_Up (bc)"/>
      <sheetName val="Break_Up (bc1)"/>
      <sheetName val="Break_Up (bc2)"/>
      <sheetName val="A.O.R r1"/>
      <sheetName val="A.O.R r1Str"/>
      <sheetName val="HPL"/>
      <sheetName val="Order Info"/>
      <sheetName val="OHT_Abs"/>
      <sheetName val="Micro"/>
      <sheetName val="Macro"/>
      <sheetName val="Scaff-Rose"/>
      <sheetName val="Inputs"/>
      <sheetName val="1st -vpd"/>
      <sheetName val="HEAD"/>
      <sheetName val="sheeet7"/>
      <sheetName val="재1"/>
      <sheetName val="KALK"/>
      <sheetName val="Cal"/>
      <sheetName val="Voucher"/>
      <sheetName val="Sum"/>
      <sheetName val="Input Data"/>
      <sheetName val="Calculation"/>
      <sheetName val="MLCP Connection Details"/>
      <sheetName val="BBS"/>
      <sheetName val="Flooring"/>
      <sheetName val="ELEC_BOQ"/>
      <sheetName val="RCC"/>
      <sheetName val="MERGED CODES &amp; NAMES"/>
      <sheetName val="TYPES"/>
      <sheetName val="INPUT (BPL)"/>
      <sheetName val="LINKS"/>
      <sheetName val="Legend"/>
      <sheetName val="Combined Results "/>
      <sheetName val="Loan Schedule"/>
      <sheetName val="Bed Class"/>
      <sheetName val="Cd"/>
      <sheetName val="P3"/>
      <sheetName val="BS8007"/>
      <sheetName val="EA Sheet"/>
      <sheetName val="Sales"/>
      <sheetName val="Calcs"/>
      <sheetName val="macros"/>
      <sheetName val="Sch4_14"/>
      <sheetName val="Sch1_3"/>
      <sheetName val="GM 000"/>
      <sheetName val="csdim"/>
      <sheetName val="cdsload"/>
      <sheetName val="chsload"/>
      <sheetName val="CLAMP"/>
      <sheetName val="cvsload"/>
      <sheetName val="pipe"/>
      <sheetName val="GM_000"/>
      <sheetName val="Table 4"/>
      <sheetName val="Table 5"/>
      <sheetName val="Table 2"/>
      <sheetName val="Table 27"/>
      <sheetName val="M- Rate"/>
      <sheetName val="ONE TIME"/>
      <sheetName val="Site Infrastructure"/>
      <sheetName val="Transfer"/>
      <sheetName val="New C PM"/>
      <sheetName val="Controls"/>
      <sheetName val="Rates"/>
      <sheetName val="Client Addresses"/>
      <sheetName val="New May"/>
      <sheetName val="TB MAR2004"/>
      <sheetName val="Staffing Sheet"/>
      <sheetName val="Data Elements-Staffing"/>
      <sheetName val="Basement Budget"/>
      <sheetName val="Insts"/>
      <sheetName val="BHANDUP"/>
      <sheetName val="4K - (6a) Non Manual Breakdown"/>
      <sheetName val="Internet"/>
      <sheetName val="Commodity Plan Front Block"/>
      <sheetName val="Commodity Plan Rear Block"/>
      <sheetName val="WXY"/>
      <sheetName val="99 조정금액"/>
      <sheetName val="Boq_ structure "/>
      <sheetName val="Category A - No Material"/>
      <sheetName val="Category B - Major Works"/>
      <sheetName val="Category C - Minor Works"/>
      <sheetName val="zone-8"/>
      <sheetName val="MHNO_LEV"/>
      <sheetName val="girder"/>
      <sheetName val="coa_ramco_168"/>
      <sheetName val="Publicbuilding"/>
      <sheetName val="Summ"/>
      <sheetName val="Fossil_DCF"/>
      <sheetName val="Ass4"/>
      <sheetName val="DCF"/>
      <sheetName val="Key Ass"/>
      <sheetName val="Hardware"/>
      <sheetName val="TBAL9697 _grotp wis"/>
      <sheetName val="Item-_Compact"/>
      <sheetName val="Detail_P&amp;L1"/>
      <sheetName val="Assumption_Sheet"/>
      <sheetName val="Material&amp;equipment"/>
      <sheetName val="2.0 Floor Area Summary"/>
      <sheetName val="TBAL9697__x000d_grotp_wi2"/>
      <sheetName val="TBAL9697__x000d_grotp_wi4"/>
      <sheetName val="TBAL9697__x000d_grotp_wi3"/>
      <sheetName val="TBAL9697__x000d_grotp_wi5"/>
      <sheetName val="TBAL9697__x000d_grotp_wi6"/>
      <sheetName val="TBAL9697__x000d_grotp_wi7"/>
      <sheetName val="TBAL9697__x000d_grotp_wi8"/>
      <sheetName val="TBAL9697__x000d_grotp_wi9"/>
      <sheetName val="TBAL9697__x000d_grotp_w10"/>
      <sheetName val="TBAL9697__x000d_grotp_w16"/>
      <sheetName val="TBAL9697__x000d_grotp_w12"/>
      <sheetName val="TBAL9697__x000d_grotp_w11"/>
      <sheetName val="TBAL9697__x000d_grotp_w13"/>
      <sheetName val="TBAL9697__x000d_grotp_w14"/>
      <sheetName val="TBAL9697__x000d_grotp_w15"/>
      <sheetName val="TBAL9697__x000d_grotp_w22"/>
      <sheetName val="TBAL9697__x000d_grotp_w17"/>
      <sheetName val="TBAL9697__x000d_grotp_w18"/>
      <sheetName val="TBAL9697__x000d_grotp_w19"/>
      <sheetName val="TBAL9697__x000d_grotp_w20"/>
      <sheetName val="TBAL9697__x000d_grotp_w21"/>
      <sheetName val="TBAL9697__x000d_grotp_w23"/>
      <sheetName val="TBAL9697__x000d_grotp_w24"/>
      <sheetName val="TBAL9697__x000d_grotp_w25"/>
      <sheetName val="TBAL9697__x000d_grotp_w26"/>
      <sheetName val="_x0003_dpl_ot"/>
      <sheetName val="TBAL9697__x02"/>
      <sheetName val="TBAL9697__x01"/>
      <sheetName val="TBAL9697__x03"/>
      <sheetName val="TBAL9697__x04"/>
      <sheetName val="TBAL9697__x05"/>
      <sheetName val="TBAL9697__x06"/>
      <sheetName val="TBAL9697__x07"/>
      <sheetName val="TBAL9697__x08"/>
      <sheetName val="TBAL9697__x14"/>
      <sheetName val="TBAL9697__x10"/>
      <sheetName val="TBAL9697__x09"/>
      <sheetName val="TBAL9697__x11"/>
      <sheetName val="TBAL9697__x12"/>
      <sheetName val="TBAL9697__x13"/>
      <sheetName val="TBAL9697__x20"/>
      <sheetName val="TBAL9697__x15"/>
      <sheetName val="TBAL9697__x16"/>
      <sheetName val="TBAL9697__x17"/>
      <sheetName val="TBAL9697__x18"/>
      <sheetName val="TBAL9697__x19"/>
      <sheetName val="TBAL9697__x21"/>
      <sheetName val="TBAL9697__x22"/>
      <sheetName val="TBAL9697__x23"/>
      <sheetName val="TBAL9697__x24"/>
      <sheetName val="Annexue B"/>
      <sheetName val="Lowside"/>
      <sheetName val="IT-Fri Base"/>
      <sheetName val="CMISFA"/>
      <sheetName val="00acttbl"/>
      <sheetName val="PSrpt25"/>
      <sheetName val="00budtbl"/>
      <sheetName val="Table"/>
      <sheetName val="Q3"/>
      <sheetName val="Capital Structure"/>
      <sheetName val="BASIC MATERIALS"/>
      <sheetName val="TBAL9697__x005f_x000a_grotp_wi1"/>
      <sheetName val="CORPN_O_x005f_x005f_x0001"/>
      <sheetName val="foot-slab reinft"/>
      <sheetName val="G_1_obpl_x005f_x005f_x005f_x005f_x000"/>
      <sheetName val="TBAL9697 _x005f_x005f_x005f_x005f_x00"/>
      <sheetName val="TBL9798_x005f_x005f_x005f_x005f_x0010"/>
      <sheetName val="CORPN O_x005f_x005f_x005f_x005f_x0000"/>
      <sheetName val="G_1_obpl_x005f_x005f_x005f_x005f_x005"/>
      <sheetName val="_x005f_x005f_x005f_x005f_x005f_x005f_x005f_x005f_"/>
      <sheetName val="TBAL9697__x005f_x005f_x005f_x005f_x00"/>
      <sheetName val="CORPN_O_x005f_x005f_x005f_x005f_x0000"/>
      <sheetName val="TBL9798_x005f_x005f_x005f_x005f_x005f"/>
      <sheetName val="CORPN O_x005f_x005f_x005f_x005f_x005f"/>
      <sheetName val="TBAL9697__x005f_x005f_x005f_x005f_x02"/>
      <sheetName val="TBAL9697__x005f_x005f_x005f_x005f_x01"/>
      <sheetName val="TBAL9697__x005f_x005f_x005f_x005f_x03"/>
      <sheetName val="TBAL9697__x005f_x005f_x005f_x005f_x04"/>
      <sheetName val="TBAL9697__x005f_x005f_x005f_x005f_x05"/>
      <sheetName val="TBAL9697__x005f_x005f_x005f_x005f_x06"/>
      <sheetName val="TBAL9697__x005f_x005f_x005f_x005f_x07"/>
      <sheetName val="TBAL9697__x005f_x005f_x005f_x005f_x08"/>
      <sheetName val="TBAL9697__x005f_x005f_x005f_x005f_x14"/>
      <sheetName val="TBAL9697__x005f_x005f_x005f_x005f_x10"/>
      <sheetName val="TBAL9697__x005f_x005f_x005f_x005f_x09"/>
      <sheetName val="TBAL9697__x005f_x005f_x005f_x005f_x11"/>
      <sheetName val="TBAL9697__x005f_x005f_x005f_x005f_x12"/>
      <sheetName val="TBAL9697__x005f_x005f_x005f_x005f_x13"/>
      <sheetName val="TBAL9697__x005f_x005f_x005f_x005f_x20"/>
      <sheetName val="TBAL9697__x005f_x005f_x005f_x005f_x15"/>
      <sheetName val="TBAL9697__x005f_x005f_x005f_x005f_x16"/>
      <sheetName val="TBAL9697__x005f_x005f_x005f_x005f_x17"/>
      <sheetName val="TBAL9697__x005f_x005f_x005f_x005f_x18"/>
      <sheetName val="TBAL9697__x005f_x005f_x005f_x005f_x19"/>
      <sheetName val="TBAL9697__x005f_x005f_x005f_x005f_x21"/>
      <sheetName val="TBAL9697__x005f_x005f_x005f_x005f_x22"/>
      <sheetName val="TBAL9697__x005f_x005f_x005f_x005f_x23"/>
      <sheetName val="TBAL9697__x005f_x005f_x005f_x005f_x24"/>
      <sheetName val="CORPN_O_x005f_x005f_x005f_x005f_x005f_x005f_x005f"/>
      <sheetName val="fa-pl &amp; myy_x005f_x005f_x005f_x000b__x005f_x005f_"/>
      <sheetName val="TBAL9697__x005f_x005f_x005f_x005f_x001"/>
      <sheetName val="Beam-Schedule-1"/>
      <sheetName val="Final"/>
      <sheetName val="water prop."/>
      <sheetName val="beam"/>
      <sheetName val="cALC"/>
      <sheetName val="UK"/>
      <sheetName val="CASH-FLOW"/>
      <sheetName val="Tie Beam Steel-R0-1"/>
      <sheetName val="Hypothèses"/>
      <sheetName val="switch"/>
      <sheetName val="Staff Acco_"/>
      <sheetName val="PB WORK"/>
      <sheetName val="TB9798OBPL06_(2)67"/>
      <sheetName val="CORPN_OCT67"/>
      <sheetName val="inout_consol-nov67"/>
      <sheetName val="inout_consol_(2)67"/>
      <sheetName val="AS_ON_DT_EXPS_Mar67"/>
      <sheetName val="fa-pl_&amp;_mach-site67"/>
      <sheetName val="fa_off_eqp67"/>
      <sheetName val="fa_fur&amp;_fix67"/>
      <sheetName val="fa-pl_&amp;_mach-Off67"/>
      <sheetName val="B_Equity-sdpl_INC67"/>
      <sheetName val="inout_consol_wkg67"/>
      <sheetName val="inout_consol_WKNG67"/>
      <sheetName val="B_Sheet_9767"/>
      <sheetName val="P&amp;L_97_67"/>
      <sheetName val="B_Sheet_97-BEXP67"/>
      <sheetName val="P&amp;L_97_-BEXP67"/>
      <sheetName val="consol_flows67"/>
      <sheetName val="sdpl_oth_Liab67"/>
      <sheetName val="obpl-oth_liab67"/>
      <sheetName val="G_land_advance67"/>
      <sheetName val="I-Wip-ot_(2)67"/>
      <sheetName val="detail_WIP_(2)67"/>
      <sheetName val="detail_G-167"/>
      <sheetName val="sobha_menon_ac67"/>
      <sheetName val="pnc_ac67"/>
      <sheetName val="fix_-p_&amp;_M_-SCC67"/>
      <sheetName val="C_fix_asst67"/>
      <sheetName val="D_fix_asst_scdl_67"/>
      <sheetName val="creditors_tb_obpl67"/>
      <sheetName val="TBAL9697_-group_wise__sdpl77"/>
      <sheetName val="TBAL9697_-group_wise_67"/>
      <sheetName val="crs_-G-167"/>
      <sheetName val="TBAL9697_-group_wise__onpl67"/>
      <sheetName val="B_Sheet_97-OBPL67"/>
      <sheetName val="B_Sheet_97_sdpl67"/>
      <sheetName val="TBAL9697_-group_wise__sdpl267"/>
      <sheetName val="inout_consol_jan67"/>
      <sheetName val="consol_flow67"/>
      <sheetName val="D_Loan__Prom67"/>
      <sheetName val="E_Bank_Loan67"/>
      <sheetName val="G_work_Cap67"/>
      <sheetName val="H_land_adv-dec67"/>
      <sheetName val="J_Con_WIP67"/>
      <sheetName val="detail_J67"/>
      <sheetName val="L_Oth_Co67"/>
      <sheetName val="K_fix_asst__67"/>
      <sheetName val="C_fix_asst-SDPL_67"/>
      <sheetName val="TBAL9697__group_wise__sdpl67"/>
      <sheetName val="inout_consol_okg67"/>
      <sheetName val="detail_OIP_(2)67"/>
      <sheetName val="D_fix_ysst_scdl_67"/>
      <sheetName val="cre`itors_tb_obpl67"/>
      <sheetName val="3AL9697_-group_wise__onpl67"/>
      <sheetName val="3‰AL9697_-group_wise__onpl66"/>
      <sheetName val="L_Oth_Bo66"/>
      <sheetName val="Civil_Boq66"/>
      <sheetName val="Staff_Acco_66"/>
      <sheetName val="SITE_OVERHEADS66"/>
      <sheetName val="PRECAST_lightconc-II64"/>
      <sheetName val="3�AL9697_-group_wise__onpl66"/>
      <sheetName val="Cashflow_projection63"/>
      <sheetName val="Boq_Block_A66"/>
      <sheetName val="1__PayRec63"/>
      <sheetName val="Project-Material_66"/>
      <sheetName val="SPT_vs_PHI63"/>
      <sheetName val="key_dates63"/>
      <sheetName val="dpl_oth_Lia`32"/>
      <sheetName val="_bpl,oth_lia_63"/>
      <sheetName val="G_,and_adv_nce63"/>
      <sheetName val="I,Wip-ot__2)63"/>
      <sheetName val="det!il_WIP_(2)63"/>
      <sheetName val="de4ail_G-163"/>
      <sheetName val="sobha_mennn_ac63"/>
      <sheetName val="C_&amp;ix_asst63"/>
      <sheetName val="_x005f_x0003_dpl_oth_Lia`63"/>
      <sheetName val="TBAL9697__x005f_x000d_grotp_wise_63"/>
      <sheetName val="St_co_91_5lvl63"/>
      <sheetName val="CORPN_OT31"/>
      <sheetName val="ino4t_conso,-nov63"/>
      <sheetName val="(nout_co,sol_(2)63"/>
      <sheetName val="Blr_hire63"/>
      <sheetName val="INPUT_SHEET63"/>
      <sheetName val="Stress_Calculation63"/>
      <sheetName val="CORPN_O63"/>
      <sheetName val="CORPN_O_T61"/>
      <sheetName val="DG_63"/>
      <sheetName val="CORPN_O?T63"/>
      <sheetName val="TBAL9697__x000a_grotp_wise_63"/>
      <sheetName val="Labor_abs-NMR63"/>
      <sheetName val="Sun_E_Type63"/>
      <sheetName val="Fin_Sum63"/>
      <sheetName val="CORPN_O_x005f_x0000_T63"/>
      <sheetName val="SUPPLY_-Sanitary_Fixtures63"/>
      <sheetName val="ITEMS_FOR_CIVIL_TENDER63"/>
      <sheetName val="labour_coeff61"/>
      <sheetName val="Shuttering_Analysis61"/>
      <sheetName val="General_P+M61"/>
      <sheetName val="Curing_Analysis_61"/>
      <sheetName val="Concrete_P+M_(_RMC_)61"/>
      <sheetName val="P+M_(_SMC_)61"/>
      <sheetName val="P+M_-EW61"/>
      <sheetName val="Quote_Sheet61"/>
      <sheetName val="d-safe_DELUXE61"/>
      <sheetName val="DLC_lookups61"/>
      <sheetName val="Works_-_Quote_Sheet61"/>
      <sheetName val="IO_LIST61"/>
      <sheetName val="_x005f_x005f_x005f_x0003_dpl_oth_Lia`63"/>
      <sheetName val="TBAL9697__x005f_x005f_x005f_x000d_grotp_w63"/>
      <sheetName val="TBAL9697__x005f_x000d_grotp_wis61"/>
      <sheetName val="TBAL9697__grotp_wise_130"/>
      <sheetName val="P&amp;L_-_AD61"/>
      <sheetName val="Fin__Assumpt__-_Sensitivities61"/>
      <sheetName val="LOAD_SHEET_61"/>
      <sheetName val="Fill_this_out_first___61"/>
      <sheetName val="Labour_productivity61"/>
      <sheetName val="RCC,Ret__Wall61"/>
      <sheetName val="Area_&amp;_Cate__Master61"/>
      <sheetName val="TBAL9697__x005f_x000a_grotp_wise_61"/>
      <sheetName val="TBAL9697__grotp_wise_137"/>
      <sheetName val="Bill_No_561"/>
      <sheetName val="11B_61"/>
      <sheetName val="BOQ_(2)61"/>
      <sheetName val="Driveway_Beams61"/>
      <sheetName val="Detail_1A61"/>
      <sheetName val="Fee_Rate_Summary61"/>
      <sheetName val="Name_List61"/>
      <sheetName val="Structure_Bills_Qty61"/>
      <sheetName val="Break_Dw61"/>
      <sheetName val="Sheet_161"/>
      <sheetName val="3BPA00132-5-3_W_plan_HVPNL61"/>
      <sheetName val="Mix_Design61"/>
      <sheetName val="CORPN_O_x005f_x005f_x005f_x0000_T61"/>
      <sheetName val="220_11__BS_61"/>
      <sheetName val="Cat_A_Change_Control61"/>
      <sheetName val="Break_up_Sheet61"/>
      <sheetName val="Summary_of_P_&amp;_M61"/>
      <sheetName val="FITZ_MORT_9461"/>
      <sheetName val="ISO_Reconcilation_Statment61"/>
      <sheetName val="AVG_pur_rate61"/>
      <sheetName val="tie_beam14"/>
      <sheetName val="LIST_OF_MAKES61"/>
      <sheetName val="Civil_Works61"/>
      <sheetName val="BLOCK-A_(MEA_SHEET)61"/>
      <sheetName val="Form_661"/>
      <sheetName val="acevsSp_(ABC)61"/>
      <sheetName val="A_O_R_61"/>
      <sheetName val="Intro_61"/>
      <sheetName val="NLD_-_Assum61"/>
      <sheetName val="Cash_Flow_Input_Data_ISC33"/>
      <sheetName val="DETAILED__BOQ31"/>
      <sheetName val="TBAL9697__x005f_x005f_x005f_x005f_x005f_x005f_x33"/>
      <sheetName val="CABLE_DATA31"/>
      <sheetName val="Assumption_Inputs61"/>
      <sheetName val="Section_Catalogue61"/>
      <sheetName val="Mat_-Rates31"/>
      <sheetName val="Legal_Risk_Analysis31"/>
      <sheetName val="Tender_Summary14"/>
      <sheetName val="Site_Dev_BOQ7"/>
      <sheetName val="Cost_summary6"/>
      <sheetName val="TBAL9697__grotp_wise_138"/>
      <sheetName val="TBAL9697__grotp_wise_139"/>
      <sheetName val="INDIGINEOUS_ITEMS_14"/>
      <sheetName val="Deduction_of_assets10"/>
      <sheetName val="Excess_Calc6"/>
      <sheetName val="PO_Payroll6"/>
      <sheetName val="BOQ_6"/>
      <sheetName val="Detail_In_Door_Stad6"/>
      <sheetName val="TBAL9697__x005f_x005f_x005f_x000a_grotp_wi6"/>
      <sheetName val="CORPN_O_x005f_x005f_x005f_x005f_x005f_x005f_x0006"/>
      <sheetName val="final_abstract6"/>
      <sheetName val="COP_Final6"/>
      <sheetName val="Elect_7"/>
      <sheetName val="TBAL9697__grotp_wise_227"/>
      <sheetName val="TBAL9697__grotp_wise_416"/>
      <sheetName val="TBAL9697__grotp_wise_316"/>
      <sheetName val="TBAL9697__grotp_wise_514"/>
      <sheetName val="TBAL9697__grotp_wise_612"/>
      <sheetName val="TBAL9697__grotp_wise_711"/>
      <sheetName val="TBAL9697__grotp_wise_811"/>
      <sheetName val="TBAL9697__grotp_wise_911"/>
      <sheetName val="TBAL9697__grotp_wise_1011"/>
      <sheetName val="TBAL9697__grotp_wise_167"/>
      <sheetName val="TBAL9697__grotp_wise_1210"/>
      <sheetName val="TBAL9697__grotp_wise_1111"/>
      <sheetName val="TBAL9697__grotp_wise_1310"/>
      <sheetName val="TBAL9697__grotp_wise_147"/>
      <sheetName val="TBAL9697__grotp_wise_157"/>
      <sheetName val="TBAL9697__grotp_wise_228"/>
      <sheetName val="TBAL9697__grotp_wise_177"/>
      <sheetName val="TBAL9697__grotp_wise_187"/>
      <sheetName val="TBAL9697__grotp_wise_197"/>
      <sheetName val="TBAL9697__grotp_wise_207"/>
      <sheetName val="TBAL9697__grotp_wise_2111"/>
      <sheetName val="TBAL9697__grotp_wise_237"/>
      <sheetName val="TBAL9697__grotp_wise_247"/>
      <sheetName val="Gen_Info6"/>
      <sheetName val="Main_Gate_House6"/>
      <sheetName val="AutoOpen_Stub_Data6"/>
      <sheetName val="SPILL_OVER6"/>
      <sheetName val="Pacakges_split6"/>
      <sheetName val="Debits_as_on_12_04_086"/>
      <sheetName val="Meas_-Hotel_Part6"/>
      <sheetName val="Data_sheet6"/>
      <sheetName val="Per_Unit6"/>
      <sheetName val="Material_6"/>
      <sheetName val="Extra_Item6"/>
      <sheetName val="Labour_&amp;_Plant6"/>
      <sheetName val="Labor_abs-PW6"/>
      <sheetName val="General_input6"/>
      <sheetName val="6_056"/>
      <sheetName val="Abstract_Sheet6"/>
      <sheetName val="Boq-_Civil6"/>
      <sheetName val="BASIC_RATES6"/>
      <sheetName val="lineby_line_consolidation6"/>
      <sheetName val="Lintel_Beam_104_70_(GF)__6"/>
      <sheetName val="TBAL9697__x005f_x005f_x007"/>
      <sheetName val="Contract_Night_Staff6"/>
      <sheetName val="Contract_Day_Staff6"/>
      <sheetName val="Day_Shift6"/>
      <sheetName val="Night_Shift6"/>
      <sheetName val="Base_Assumptions6"/>
      <sheetName val="_COP_100%6"/>
      <sheetName val="_6"/>
      <sheetName val="CORPN_O_x005f_x005f_x00006"/>
      <sheetName val="TBAL9697__x005f_x000a_grotp_wis6"/>
      <sheetName val="TBAL9697__grotp_wise_257"/>
      <sheetName val="TBAL9697__grotp_wise_267"/>
      <sheetName val="TBAL9697_-group_wise_sdpl6"/>
      <sheetName val="Rate_analysis5"/>
      <sheetName val="Approved_MTD_Proj_#'s5"/>
      <sheetName val="9__Package_split_-_Cost_5"/>
      <sheetName val="Project_Budget_Worksheet5"/>
      <sheetName val="CORPN_O_x005f_x005f_x005f5"/>
      <sheetName val="Area_Statement6"/>
      <sheetName val="Risk_Analysis6"/>
      <sheetName val="Rate_Analysis_5"/>
      <sheetName val="CORPN_O_x005f6"/>
      <sheetName val="Material_Rate5"/>
      <sheetName val="Bill_3_-_Site_Works5"/>
      <sheetName val="appendix_2_5_final_accounts5"/>
      <sheetName val="indices_2"/>
      <sheetName val="Material_List_5"/>
      <sheetName val="SITE_DEVELOPMENT5"/>
      <sheetName val="Building_15"/>
      <sheetName val="Lead_(Final)5"/>
      <sheetName val="Pile_cap2"/>
      <sheetName val="M_S_2"/>
      <sheetName val="schedule_nos5"/>
      <sheetName val="Customize_Your_Purchase_Order5"/>
      <sheetName val="fa-pl_&amp;_myy_x005f_x000b__x005f_x000b__x05"/>
      <sheetName val="CFForecast_detail5"/>
      <sheetName val="Service_Function5"/>
      <sheetName val="Basic_Rate5"/>
      <sheetName val="INFLUENCES_ON_GM5"/>
      <sheetName val="Load_Details(B2)5"/>
      <sheetName val="BS_-_L+OE5"/>
      <sheetName val="Sheet3_(2)2"/>
      <sheetName val="Bill_12"/>
      <sheetName val="Bill_22"/>
      <sheetName val="Bill_32"/>
      <sheetName val="Bill_42"/>
      <sheetName val="Bill_52"/>
      <sheetName val="Bill_62"/>
      <sheetName val="Bill_72"/>
      <sheetName val="소상_&quot;1&quot;2"/>
      <sheetName val="Cost_Basis2"/>
      <sheetName val="beam-reinft-IIInd_floor5"/>
      <sheetName val="CPT_POST_UPLOAD2"/>
      <sheetName val="KQ_Cost_Controlling2"/>
      <sheetName val="KQ_Appropriation2"/>
      <sheetName val="TBAL9697__grotp_wise_276"/>
      <sheetName val="TBAL9697__grotp_wis27"/>
      <sheetName val="class_&amp;_category2"/>
      <sheetName val="code_Control_Sheet2"/>
      <sheetName val="2_civil-RA2"/>
      <sheetName val="fa-pl_&amp;_myy_x005f_x000b__2"/>
      <sheetName val="SCHEDULE_OF_RATES1"/>
      <sheetName val="Mat_Cost2"/>
      <sheetName val="Invested_capital_VDF1"/>
      <sheetName val="PV_of_Op_Leases_VDF1"/>
      <sheetName val="BOQ_Distribution5"/>
      <sheetName val="TBAL9697__x000a_grotp_wis31"/>
      <sheetName val="TBAL9697__x006"/>
      <sheetName val="CORPN_O_x00005"/>
      <sheetName val="GR_slab-reinft5"/>
      <sheetName val="Indirect_expenses5"/>
      <sheetName val="Sheet_25"/>
      <sheetName val="Risk_Assmnt5"/>
      <sheetName val="AoR_Finishing5"/>
      <sheetName val="Cost_Index2"/>
      <sheetName val="BEAM_SCH1"/>
      <sheetName val="SLAB__SCH_1"/>
      <sheetName val="Beam_at_Ground_flr_lvl(Steel)1"/>
      <sheetName val="Main_Assump_1"/>
      <sheetName val="P_&amp;_M5"/>
      <sheetName val="MS_Items5"/>
      <sheetName val="Input_&amp;_Calculations1"/>
      <sheetName val="PA-_Consutant_1"/>
      <sheetName val="TBAL9697__grotp_wis28"/>
      <sheetName val="DDETABLE_5"/>
      <sheetName val="TAX_INCOME2"/>
      <sheetName val="Depart_Budget2"/>
      <sheetName val="CC_June2"/>
      <sheetName val="Detail_P&amp;L2"/>
      <sheetName val="Assumption_Sheet1"/>
      <sheetName val="New_Construction1"/>
      <sheetName val="Layer_Table1"/>
      <sheetName val="Bill_1-BOQ-Civil_Works1"/>
      <sheetName val="Customize_Your_Invoice1"/>
      <sheetName val="CIVIL_BOQ_(Final)1"/>
      <sheetName val="Loan_Amortization_Schedule1"/>
      <sheetName val="Bill-5_21"/>
      <sheetName val="Bill-9_11"/>
      <sheetName val="Bill-6_1_1-6_1_31"/>
      <sheetName val="Basic_rate_summary1"/>
      <sheetName val="Basic_rate_calculations1"/>
      <sheetName val="organi_synthesis_lab1"/>
      <sheetName val="Rates_7-201"/>
      <sheetName val="Boq_(Main_Building)1"/>
      <sheetName val="CORPN_O_x005f_x005f_x005f_x005f_x005f_x005f_x0051"/>
      <sheetName val="Overall_Summary1"/>
      <sheetName val="Summary_CFA_total_-_CP1_&amp;_CP21"/>
      <sheetName val="TBAL9697__grotp_wise_292"/>
      <sheetName val="TBAL9697__grotp_wise_282"/>
      <sheetName val="TBAL9697__grotp_wise_302"/>
      <sheetName val="S-MMS_without_TFA1"/>
      <sheetName val="TBAL9697__x000a_grotp_wi1"/>
      <sheetName val="dpl_oth_Lia`30"/>
      <sheetName val="dpl_oth_Lia`29"/>
      <sheetName val="dpl_oth_Lia`31"/>
      <sheetName val="Labor_Rates1"/>
      <sheetName val="Capex_Estimates1"/>
      <sheetName val="General_Assumptions1"/>
      <sheetName val="Sqn-Abs(G+6)_1"/>
      <sheetName val="WO-Abs_(G+2)_6_DUs1"/>
      <sheetName val="Air-Abs(G+6)_23_DUs1"/>
      <sheetName val="5__EA1"/>
      <sheetName val="GUT_(2)1"/>
      <sheetName val="MB_Prod1"/>
      <sheetName val="Key_Ass1"/>
      <sheetName val="bs_BP_04_SA1"/>
      <sheetName val="Col_up_to_plinth1"/>
      <sheetName val="int__pla_1"/>
      <sheetName val="R_MTL1"/>
      <sheetName val="RA_Bill_summary_til_Apr191"/>
      <sheetName val="APTIDCO_CV_A_SCOPE1"/>
      <sheetName val="Manpower_Histogram1"/>
      <sheetName val="TBAL9697__grotp_wis110"/>
      <sheetName val="TBAL9697__grotp_wis29"/>
      <sheetName val="TBAL9697__grotp_wis32"/>
      <sheetName val="TBAL9697__grotp_wis42"/>
      <sheetName val="TBAL9697__grotp_wis52"/>
      <sheetName val="TBAL9697__grotp_wis61"/>
      <sheetName val="TBAL9697__grotp_wis71"/>
      <sheetName val="TBAL9697__grotp_wis81"/>
      <sheetName val="TBAL9697__grotp_wis141"/>
      <sheetName val="TBAL9697__grotp_wis101"/>
      <sheetName val="TBAL9697__grotp_wis91"/>
      <sheetName val="TBAL9697__grotp_wis112"/>
      <sheetName val="TBAL9697__grotp_wis121"/>
      <sheetName val="TBAL9697__grotp_wis131"/>
      <sheetName val="TBAL9697__grotp_wis201"/>
      <sheetName val="TBAL9697__grotp_wis151"/>
      <sheetName val="TBAL9697__grotp_wis161"/>
      <sheetName val="TBAL9697__grotp_wis171"/>
      <sheetName val="TBAL9697__grotp_wis181"/>
      <sheetName val="TBAL9697__grotp_wis191"/>
      <sheetName val="TBAL9697__grotp_wis212"/>
      <sheetName val="TBAL9697__grotp_wis221"/>
      <sheetName val="TBAL9697__grotp_wis231"/>
      <sheetName val="TBAL9697__grotp_wis241"/>
      <sheetName val="TBAL9697__grotp_wis251"/>
      <sheetName val="Item-_Compact1"/>
      <sheetName val="PB_WORK1"/>
      <sheetName val="Detailed_Summary_(4)1"/>
      <sheetName val="Basement_Budget1"/>
      <sheetName val="TBAL9697__x000a_grotp_wi2"/>
      <sheetName val="TBAL9697__x000a_grotp_wi4"/>
      <sheetName val="TBAL9697__x000a_grotp_wi3"/>
      <sheetName val="TBAL9697__x000a_grotp_wi5"/>
      <sheetName val="TBAL9697__x000a_grotp_wi6"/>
      <sheetName val="TBAL9697__x000a_grotp_wi7"/>
      <sheetName val="TBAL9697__x000a_grotp_wi8"/>
      <sheetName val="TBAL9697__x000a_grotp_wi9"/>
      <sheetName val="TBAL9697__x000a_grotp_w10"/>
      <sheetName val="TBAL9697__x000a_grotp_w16"/>
      <sheetName val="TBAL9697__x000a_grotp_w12"/>
      <sheetName val="TBAL9697__x000a_grotp_w11"/>
      <sheetName val="TBAL9697__x000a_grotp_w13"/>
      <sheetName val="TBAL9697__x000a_grotp_w14"/>
      <sheetName val="TBAL9697__x000a_grotp_w15"/>
      <sheetName val="TBAL9697__x000a_grotp_w22"/>
      <sheetName val="TBAL9697__x000a_grotp_w17"/>
      <sheetName val="TBAL9697__x000a_grotp_w18"/>
      <sheetName val="TBAL9697__x000a_grotp_w19"/>
      <sheetName val="TBAL9697__x000a_grotp_w20"/>
      <sheetName val="TBAL9697__x000a_grotp_w21"/>
      <sheetName val="TBAL9697__x000a_grotp_w23"/>
      <sheetName val="TBAL9697__x000a_grotp_w24"/>
      <sheetName val="TBAL9697__x000a_grotp_w25"/>
      <sheetName val="TBAL9697__x000a_grotp_w26"/>
      <sheetName val="dpl_ot"/>
      <sheetName val="TBAL9697__grotp_wis30"/>
      <sheetName val="TBAL9697__grotp_wise_126"/>
      <sheetName val="tie_beam13"/>
      <sheetName val="Cash_Flow_Input_Data_ISC32"/>
      <sheetName val="DETAILED__BOQ30"/>
      <sheetName val="TBAL9697__x005f_x005f_x005f_x005f_x005f_x005f_x32"/>
      <sheetName val="CABLE_DATA30"/>
      <sheetName val="Mat_-Rates30"/>
      <sheetName val="Legal_Risk_Analysis30"/>
      <sheetName val="Tender_Summary13"/>
      <sheetName val="Site_Dev_BOQ6"/>
      <sheetName val="Cost_summary5"/>
      <sheetName val="TBAL9697__grotp_wise_127"/>
      <sheetName val="TBAL9697__grotp_wise_128"/>
      <sheetName val="INDIGINEOUS_ITEMS_13"/>
      <sheetName val="Deduction_of_assets9"/>
      <sheetName val="Excess_Calc5"/>
      <sheetName val="PO_Payroll5"/>
      <sheetName val="BOQ_5"/>
      <sheetName val="Detail_In_Door_Stad5"/>
      <sheetName val="TBAL9697__x005f_x005f_x005f_x000a_grotp_wi5"/>
      <sheetName val="CORPN_O_x005f_x005f_x005f_x005f_x005f_x005f_x0005"/>
      <sheetName val="final_abstract5"/>
      <sheetName val="COP_Final5"/>
      <sheetName val="Elect_6"/>
      <sheetName val="TBAL9697__grotp_wise_220"/>
      <sheetName val="TBAL9697__grotp_wise_415"/>
      <sheetName val="TBAL9697__grotp_wise_315"/>
      <sheetName val="TBAL9697__grotp_wise_513"/>
      <sheetName val="TBAL9697__grotp_wise_611"/>
      <sheetName val="TBAL9697__grotp_wise_710"/>
      <sheetName val="TBAL9697__grotp_wise_810"/>
      <sheetName val="TBAL9697__grotp_wise_910"/>
      <sheetName val="TBAL9697__grotp_wise_1010"/>
      <sheetName val="TBAL9697__grotp_wise_166"/>
      <sheetName val="TBAL9697__grotp_wise_129"/>
      <sheetName val="TBAL9697__grotp_wise_1110"/>
      <sheetName val="TBAL9697__grotp_wise_136"/>
      <sheetName val="TBAL9697__grotp_wise_146"/>
      <sheetName val="TBAL9697__grotp_wise_156"/>
      <sheetName val="TBAL9697__grotp_wise_226"/>
      <sheetName val="TBAL9697__grotp_wise_176"/>
      <sheetName val="TBAL9697__grotp_wise_186"/>
      <sheetName val="TBAL9697__grotp_wise_196"/>
      <sheetName val="TBAL9697__grotp_wise_206"/>
      <sheetName val="TBAL9697__grotp_wise_2110"/>
      <sheetName val="TBAL9697__grotp_wise_236"/>
      <sheetName val="TBAL9697__grotp_wise_246"/>
      <sheetName val="Gen_Info5"/>
      <sheetName val="Main_Gate_House5"/>
      <sheetName val="AutoOpen_Stub_Data5"/>
      <sheetName val="SPILL_OVER5"/>
      <sheetName val="Pacakges_split5"/>
      <sheetName val="Debits_as_on_12_04_085"/>
      <sheetName val="Meas_-Hotel_Part5"/>
      <sheetName val="Data_sheet5"/>
      <sheetName val="Per_Unit5"/>
      <sheetName val="Material_5"/>
      <sheetName val="Extra_Item5"/>
      <sheetName val="Labour_&amp;_Plant5"/>
      <sheetName val="Labor_abs-PW5"/>
      <sheetName val="General_input5"/>
      <sheetName val="6_055"/>
      <sheetName val="Abstract_Sheet5"/>
      <sheetName val="Boq-_Civil5"/>
      <sheetName val="BASIC_RATES5"/>
      <sheetName val="lineby_line_consolidation5"/>
      <sheetName val="Lintel_Beam_104_70_(GF)__5"/>
      <sheetName val="TBAL9697__x005f_x005f_x006"/>
      <sheetName val="Contract_Night_Staff5"/>
      <sheetName val="Contract_Day_Staff5"/>
      <sheetName val="Day_Shift5"/>
      <sheetName val="Night_Shift5"/>
      <sheetName val="Base_Assumptions5"/>
      <sheetName val="_COP_100%5"/>
      <sheetName val="_5"/>
      <sheetName val="CORPN_O_x005f_x005f_x00005"/>
      <sheetName val="TBAL9697__x005f_x000a_grotp_wis5"/>
      <sheetName val="TBAL9697__grotp_wise_256"/>
      <sheetName val="TBAL9697__grotp_wise_266"/>
      <sheetName val="TBAL9697_-group_wise_sdpl5"/>
      <sheetName val="Rate_analysis4"/>
      <sheetName val="Approved_MTD_Proj_#'s4"/>
      <sheetName val="9__Package_split_-_Cost_4"/>
      <sheetName val="Project_Budget_Worksheet4"/>
      <sheetName val="CORPN_O_x005f_x005f_x005f4"/>
      <sheetName val="Area_Statement5"/>
      <sheetName val="Risk_Analysis5"/>
      <sheetName val="Rate_Analysis_4"/>
      <sheetName val="CORPN_O_x005f5"/>
      <sheetName val="Material_Rate4"/>
      <sheetName val="Bill_3_-_Site_Works4"/>
      <sheetName val="appendix_2_5_final_accounts4"/>
      <sheetName val="indices_1"/>
      <sheetName val="Material_List_4"/>
      <sheetName val="SITE_DEVELOPMENT4"/>
      <sheetName val="Building_14"/>
      <sheetName val="Lead_(Final)4"/>
      <sheetName val="Pile_cap1"/>
      <sheetName val="M_S_1"/>
      <sheetName val="schedule_nos4"/>
      <sheetName val="Customize_Your_Purchase_Order4"/>
      <sheetName val="fa-pl_&amp;_myy_x005f_x000b__x005f_x000b__x04"/>
      <sheetName val="CFForecast_detail4"/>
      <sheetName val="Service_Function4"/>
      <sheetName val="Basic_Rate4"/>
      <sheetName val="INFLUENCES_ON_GM4"/>
      <sheetName val="Load_Details(B2)4"/>
      <sheetName val="BS_-_L+OE4"/>
      <sheetName val="Sheet3_(2)1"/>
      <sheetName val="Bill_11"/>
      <sheetName val="Bill_21"/>
      <sheetName val="Bill_31"/>
      <sheetName val="Bill_41"/>
      <sheetName val="Bill_51"/>
      <sheetName val="Bill_61"/>
      <sheetName val="Bill_71"/>
      <sheetName val="소상_&quot;1&quot;1"/>
      <sheetName val="Cost_Basis1"/>
      <sheetName val="beam-reinft-IIInd_floor4"/>
      <sheetName val="CPT_POST_UPLOAD1"/>
      <sheetName val="KQ_Cost_Controlling1"/>
      <sheetName val="KQ_Appropriation1"/>
      <sheetName val="TBAL9697__grotp_wise_275"/>
      <sheetName val="TBAL9697__grotp_wis4"/>
      <sheetName val="class_&amp;_category1"/>
      <sheetName val="code_Control_Sheet1"/>
      <sheetName val="2_civil-RA1"/>
      <sheetName val="fa-pl_&amp;_myy_x005f_x000b__1"/>
      <sheetName val="SCHEDULE_OF_RATES"/>
      <sheetName val="Mat_Cost1"/>
      <sheetName val="Invested_capital_VDF"/>
      <sheetName val="PV_of_Op_Leases_VDF"/>
      <sheetName val="BOQ_Distribution4"/>
      <sheetName val="TBAL9697__x000a_grotp_wis30"/>
      <sheetName val="TBAL9697__x005"/>
      <sheetName val="CORPN_O_x00004"/>
      <sheetName val="GR_slab-reinft4"/>
      <sheetName val="Indirect_expenses4"/>
      <sheetName val="Sheet_24"/>
      <sheetName val="Risk_Assmnt4"/>
      <sheetName val="AoR_Finishing4"/>
      <sheetName val="Cost_Index1"/>
      <sheetName val="BEAM_SCH"/>
      <sheetName val="SLAB__SCH_"/>
      <sheetName val="Beam_at_Ground_flr_lvl(Steel)"/>
      <sheetName val="Main_Assump_"/>
      <sheetName val="P_&amp;_M4"/>
      <sheetName val="MS_Items4"/>
      <sheetName val="Input_&amp;_Calculations"/>
      <sheetName val="PA-_Consutant_"/>
      <sheetName val="TBAL9697__grotp_wis5"/>
      <sheetName val="DDETABLE_4"/>
      <sheetName val="TAX_INCOME1"/>
      <sheetName val="Depart_Budget1"/>
      <sheetName val="CC_June1"/>
      <sheetName val="New_Construction"/>
      <sheetName val="Layer_Table"/>
      <sheetName val="Bill_1-BOQ-Civil_Works"/>
      <sheetName val="Customize_Your_Invoice"/>
      <sheetName val="CIVIL_BOQ_(Final)"/>
      <sheetName val="Loan_Amortization_Schedule"/>
      <sheetName val="Bill-5_2"/>
      <sheetName val="Bill-9_1"/>
      <sheetName val="Bill-6_1_1-6_1_3"/>
      <sheetName val="Basic_rate_summary"/>
      <sheetName val="Basic_rate_calculations"/>
      <sheetName val="organi_synthesis_lab"/>
      <sheetName val="Rates_7-20"/>
      <sheetName val="Boq_(Main_Building)"/>
      <sheetName val="Overall_Summary"/>
      <sheetName val="Summary_CFA_total_-_CP1_&amp;_CP2"/>
      <sheetName val="TBAL9697__grotp_wise_291"/>
      <sheetName val="TBAL9697__grotp_wise_281"/>
      <sheetName val="TBAL9697__grotp_wise_301"/>
      <sheetName val="S-MMS_without_TFA"/>
      <sheetName val="Labor_Rates"/>
      <sheetName val="Capex_Estimates"/>
      <sheetName val="General_Assumptions"/>
      <sheetName val="Sqn-Abs(G+6)_"/>
      <sheetName val="WO-Abs_(G+2)_6_DUs"/>
      <sheetName val="Air-Abs(G+6)_23_DUs"/>
      <sheetName val="5__EA"/>
      <sheetName val="GUT_(2)"/>
      <sheetName val="MB_Prod"/>
      <sheetName val="Key_Ass"/>
      <sheetName val="bs_BP_04_SA"/>
      <sheetName val="Col_up_to_plinth"/>
      <sheetName val="int__pla_"/>
      <sheetName val="R_MTL"/>
      <sheetName val="RA_Bill_summary_til_Apr19"/>
      <sheetName val="APTIDCO_CV_A_SCOPE"/>
      <sheetName val="Manpower_Histogram"/>
      <sheetName val="TBAL9697__grotp_wis11"/>
      <sheetName val="TBAL9697__grotp_wis21"/>
      <sheetName val="TBAL9697__grotp_wis31"/>
      <sheetName val="TBAL9697__grotp_wis41"/>
      <sheetName val="TBAL9697__grotp_wis51"/>
      <sheetName val="TBAL9697__grotp_wis6"/>
      <sheetName val="TBAL9697__grotp_wis7"/>
      <sheetName val="TBAL9697__grotp_wis8"/>
      <sheetName val="TBAL9697__grotp_wis14"/>
      <sheetName val="TBAL9697__grotp_wis10"/>
      <sheetName val="TBAL9697__grotp_wis9"/>
      <sheetName val="TBAL9697__grotp_wis111"/>
      <sheetName val="TBAL9697__grotp_wis12"/>
      <sheetName val="TBAL9697__grotp_wis13"/>
      <sheetName val="TBAL9697__grotp_wis20"/>
      <sheetName val="TBAL9697__grotp_wis15"/>
      <sheetName val="TBAL9697__grotp_wis16"/>
      <sheetName val="TBAL9697__grotp_wis17"/>
      <sheetName val="TBAL9697__grotp_wis18"/>
      <sheetName val="TBAL9697__grotp_wis19"/>
      <sheetName val="TBAL9697__grotp_wis211"/>
      <sheetName val="TBAL9697__grotp_wis22"/>
      <sheetName val="TBAL9697__grotp_wis23"/>
      <sheetName val="TBAL9697__grotp_wis24"/>
      <sheetName val="TBAL9697__grotp_wis25"/>
      <sheetName val="PB_WORK"/>
      <sheetName val="Detailed_Summary_(4)"/>
      <sheetName val="Basement_Budget"/>
      <sheetName val="TBAL9697__grotp_wis26"/>
      <sheetName val="TB9798OBPL06_(2)68"/>
      <sheetName val="CORPN_OCT68"/>
      <sheetName val="inout_consol-nov68"/>
      <sheetName val="inout_consol_(2)68"/>
      <sheetName val="AS_ON_DT_EXPS_Mar68"/>
      <sheetName val="fa-pl_&amp;_mach-site68"/>
      <sheetName val="fa_off_eqp68"/>
      <sheetName val="fa_fur&amp;_fix68"/>
      <sheetName val="fa-pl_&amp;_mach-Off68"/>
      <sheetName val="B_Equity-sdpl_INC68"/>
      <sheetName val="inout_consol_wkg68"/>
      <sheetName val="inout_consol_WKNG68"/>
      <sheetName val="B_Sheet_9768"/>
      <sheetName val="P&amp;L_97_68"/>
      <sheetName val="B_Sheet_97-BEXP68"/>
      <sheetName val="P&amp;L_97_-BEXP68"/>
      <sheetName val="consol_flows68"/>
      <sheetName val="sdpl_oth_Liab68"/>
      <sheetName val="obpl-oth_liab68"/>
      <sheetName val="G_land_advance68"/>
      <sheetName val="I-Wip-ot_(2)68"/>
      <sheetName val="detail_WIP_(2)68"/>
      <sheetName val="detail_G-168"/>
      <sheetName val="sobha_menon_ac68"/>
      <sheetName val="pnc_ac68"/>
      <sheetName val="fix_-p_&amp;_M_-SCC68"/>
      <sheetName val="C_fix_asst68"/>
      <sheetName val="D_fix_asst_scdl_68"/>
      <sheetName val="creditors_tb_obpl68"/>
      <sheetName val="TBAL9697_-group_wise__sdpl78"/>
      <sheetName val="TBAL9697_-group_wise_68"/>
      <sheetName val="crs_-G-168"/>
      <sheetName val="TBAL9697_-group_wise__onpl68"/>
      <sheetName val="B_Sheet_97-OBPL68"/>
      <sheetName val="B_Sheet_97_sdpl68"/>
      <sheetName val="TBAL9697_-group_wise__sdpl268"/>
      <sheetName val="inout_consol_jan68"/>
      <sheetName val="consol_flow68"/>
      <sheetName val="D_Loan__Prom68"/>
      <sheetName val="E_Bank_Loan68"/>
      <sheetName val="G_work_Cap68"/>
      <sheetName val="H_land_adv-dec68"/>
      <sheetName val="J_Con_WIP68"/>
      <sheetName val="detail_J68"/>
      <sheetName val="L_Oth_Co68"/>
      <sheetName val="K_fix_asst__68"/>
      <sheetName val="C_fix_asst-SDPL_68"/>
      <sheetName val="TBAL9697__group_wise__sdpl68"/>
      <sheetName val="inout_consol_okg68"/>
      <sheetName val="detail_OIP_(2)68"/>
      <sheetName val="D_fix_ysst_scdl_68"/>
      <sheetName val="cre`itors_tb_obpl68"/>
      <sheetName val="3AL9697_-group_wise__onpl68"/>
      <sheetName val="3‰AL9697_-group_wise__onpl67"/>
      <sheetName val="L_Oth_Bo67"/>
      <sheetName val="Civil_Boq67"/>
      <sheetName val="Staff_Acco_67"/>
      <sheetName val="SITE_OVERHEADS67"/>
      <sheetName val="PRECAST_lightconc-II65"/>
      <sheetName val="3�AL9697_-group_wise__onpl67"/>
      <sheetName val="Cashflow_projection64"/>
      <sheetName val="Boq_Block_A67"/>
      <sheetName val="1__PayRec64"/>
      <sheetName val="Project-Material_67"/>
      <sheetName val="SPT_vs_PHI64"/>
      <sheetName val="key_dates64"/>
      <sheetName val="_bpl,oth_lia_64"/>
      <sheetName val="G_,and_adv_nce64"/>
      <sheetName val="I,Wip-ot__2)64"/>
      <sheetName val="det!il_WIP_(2)64"/>
      <sheetName val="de4ail_G-164"/>
      <sheetName val="sobha_mennn_ac64"/>
      <sheetName val="C_&amp;ix_asst64"/>
      <sheetName val="_x005f_x0003_dpl_oth_Lia`64"/>
      <sheetName val="TBAL9697__x005f_x000d_grotp_wise_64"/>
      <sheetName val="St_co_91_5lvl64"/>
      <sheetName val="ino4t_conso,-nov64"/>
      <sheetName val="(nout_co,sol_(2)64"/>
      <sheetName val="Blr_hire64"/>
      <sheetName val="INPUT_SHEET64"/>
      <sheetName val="Stress_Calculation64"/>
      <sheetName val="CORPN_O64"/>
      <sheetName val="CORPN_O_T62"/>
      <sheetName val="DG_64"/>
      <sheetName val="CORPN_O?T64"/>
      <sheetName val="TBAL9697__x000a_grotp_wise_64"/>
      <sheetName val="Labor_abs-NMR64"/>
      <sheetName val="Sun_E_Type64"/>
      <sheetName val="Fin_Sum64"/>
      <sheetName val="CORPN_O_x005f_x0000_T64"/>
      <sheetName val="SUPPLY_-Sanitary_Fixtures64"/>
      <sheetName val="ITEMS_FOR_CIVIL_TENDER64"/>
      <sheetName val="labour_coeff62"/>
      <sheetName val="Shuttering_Analysis62"/>
      <sheetName val="General_P+M62"/>
      <sheetName val="Curing_Analysis_62"/>
      <sheetName val="Concrete_P+M_(_RMC_)62"/>
      <sheetName val="P+M_(_SMC_)62"/>
      <sheetName val="P+M_-EW62"/>
      <sheetName val="Quote_Sheet62"/>
      <sheetName val="d-safe_DELUXE62"/>
      <sheetName val="DLC_lookups62"/>
      <sheetName val="Works_-_Quote_Sheet62"/>
      <sheetName val="IO_LIST62"/>
      <sheetName val="_x005f_x005f_x005f_x0003_dpl_oth_Lia`64"/>
      <sheetName val="TBAL9697__x005f_x005f_x005f_x000d_grotp_w64"/>
      <sheetName val="TBAL9697__x005f_x000d_grotp_wis62"/>
      <sheetName val="TBAL9697__grotp_wise_140"/>
      <sheetName val="P&amp;L_-_AD62"/>
      <sheetName val="Fin__Assumpt__-_Sensitivities62"/>
      <sheetName val="LOAD_SHEET_62"/>
      <sheetName val="Fill_this_out_first___62"/>
      <sheetName val="Labour_productivity62"/>
      <sheetName val="RCC,Ret__Wall62"/>
      <sheetName val="Area_&amp;_Cate__Master62"/>
      <sheetName val="TBAL9697__x005f_x000a_grotp_wise_62"/>
      <sheetName val="TBAL9697__grotp_wise_148"/>
      <sheetName val="Bill_No_562"/>
      <sheetName val="11B_62"/>
      <sheetName val="BOQ_(2)62"/>
      <sheetName val="Driveway_Beams62"/>
      <sheetName val="Detail_1A62"/>
      <sheetName val="Fee_Rate_Summary62"/>
      <sheetName val="Name_List62"/>
      <sheetName val="Structure_Bills_Qty62"/>
      <sheetName val="Break_Dw62"/>
      <sheetName val="Sheet_162"/>
      <sheetName val="3BPA00132-5-3_W_plan_HVPNL62"/>
      <sheetName val="Mix_Design62"/>
      <sheetName val="CORPN_O_x005f_x005f_x005f_x0000_T62"/>
      <sheetName val="220_11__BS_62"/>
      <sheetName val="Cat_A_Change_Control62"/>
      <sheetName val="Break_up_Sheet62"/>
      <sheetName val="Summary_of_P_&amp;_M62"/>
      <sheetName val="FITZ_MORT_9462"/>
      <sheetName val="ISO_Reconcilation_Statment62"/>
      <sheetName val="AVG_pur_rate62"/>
      <sheetName val="tie_beam15"/>
      <sheetName val="LIST_OF_MAKES62"/>
      <sheetName val="Civil_Works62"/>
      <sheetName val="BLOCK-A_(MEA_SHEET)62"/>
      <sheetName val="Form_662"/>
      <sheetName val="acevsSp_(ABC)62"/>
      <sheetName val="A_O_R_62"/>
      <sheetName val="Intro_62"/>
      <sheetName val="NLD_-_Assum62"/>
      <sheetName val="Cash_Flow_Input_Data_ISC34"/>
      <sheetName val="DETAILED__BOQ32"/>
      <sheetName val="TBAL9697__x005f_x005f_x005f_x005f_x005f_x005f_x34"/>
      <sheetName val="CABLE_DATA32"/>
      <sheetName val="Assumption_Inputs62"/>
      <sheetName val="Section_Catalogue62"/>
      <sheetName val="Mat_-Rates32"/>
      <sheetName val="Legal_Risk_Analysis32"/>
      <sheetName val="Tender_Summary15"/>
      <sheetName val="Site_Dev_BOQ8"/>
      <sheetName val="Cost_summary7"/>
      <sheetName val="TBAL9697__grotp_wise_149"/>
      <sheetName val="TBAL9697__grotp_wise_150"/>
      <sheetName val="INDIGINEOUS_ITEMS_15"/>
      <sheetName val="Deduction_of_assets11"/>
      <sheetName val="Excess_Calc7"/>
      <sheetName val="PO_Payroll7"/>
      <sheetName val="BOQ_7"/>
      <sheetName val="Detail_In_Door_Stad7"/>
      <sheetName val="TBAL9697__x005f_x005f_x005f_x000a_grotp_wi7"/>
      <sheetName val="CORPN_O_x005f_x005f_x005f_x005f_x005f_x005f_x0007"/>
      <sheetName val="final_abstract7"/>
      <sheetName val="COP_Final7"/>
      <sheetName val="Elect_8"/>
      <sheetName val="TBAL9697__grotp_wise_229"/>
      <sheetName val="TBAL9697__grotp_wise_417"/>
      <sheetName val="TBAL9697__grotp_wise_317"/>
      <sheetName val="TBAL9697__grotp_wise_515"/>
      <sheetName val="TBAL9697__grotp_wise_613"/>
      <sheetName val="TBAL9697__grotp_wise_712"/>
      <sheetName val="TBAL9697__grotp_wise_812"/>
      <sheetName val="TBAL9697__grotp_wise_912"/>
      <sheetName val="TBAL9697__grotp_wise_1012"/>
      <sheetName val="TBAL9697__grotp_wise_168"/>
      <sheetName val="TBAL9697__grotp_wise_1211"/>
      <sheetName val="TBAL9697__grotp_wise_1112"/>
      <sheetName val="TBAL9697__grotp_wise_1311"/>
      <sheetName val="TBAL9697__grotp_wise_1410"/>
      <sheetName val="TBAL9697__grotp_wise_158"/>
      <sheetName val="TBAL9697__grotp_wise_2210"/>
      <sheetName val="TBAL9697__grotp_wise_178"/>
      <sheetName val="TBAL9697__grotp_wise_188"/>
      <sheetName val="TBAL9697__grotp_wise_198"/>
      <sheetName val="TBAL9697__grotp_wise_208"/>
      <sheetName val="TBAL9697__grotp_wise_2112"/>
      <sheetName val="TBAL9697__grotp_wise_238"/>
      <sheetName val="TBAL9697__grotp_wise_248"/>
      <sheetName val="Gen_Info7"/>
      <sheetName val="Main_Gate_House7"/>
      <sheetName val="AutoOpen_Stub_Data7"/>
      <sheetName val="SPILL_OVER7"/>
      <sheetName val="Pacakges_split7"/>
      <sheetName val="Debits_as_on_12_04_087"/>
      <sheetName val="Meas_-Hotel_Part7"/>
      <sheetName val="Data_sheet7"/>
      <sheetName val="Per_Unit7"/>
      <sheetName val="Material_7"/>
      <sheetName val="Extra_Item7"/>
      <sheetName val="Labour_&amp;_Plant7"/>
      <sheetName val="Labor_abs-PW7"/>
      <sheetName val="General_input7"/>
      <sheetName val="6_057"/>
      <sheetName val="Abstract_Sheet7"/>
      <sheetName val="Boq-_Civil7"/>
      <sheetName val="BASIC_RATES7"/>
      <sheetName val="lineby_line_consolidation7"/>
      <sheetName val="Lintel_Beam_104_70_(GF)__7"/>
      <sheetName val="TBAL9697__x005f_x005f_x008"/>
      <sheetName val="Contract_Night_Staff7"/>
      <sheetName val="Contract_Day_Staff7"/>
      <sheetName val="Day_Shift7"/>
      <sheetName val="Night_Shift7"/>
      <sheetName val="Base_Assumptions7"/>
      <sheetName val="_COP_100%7"/>
      <sheetName val="_7"/>
      <sheetName val="CORPN_O_x005f_x005f_x00007"/>
      <sheetName val="TBAL9697__x005f_x000a_grotp_wis7"/>
      <sheetName val="TBAL9697__grotp_wise_258"/>
      <sheetName val="TBAL9697__grotp_wise_268"/>
      <sheetName val="TBAL9697_-group_wise_sdpl7"/>
      <sheetName val="Rate_analysis6"/>
      <sheetName val="Approved_MTD_Proj_#'s6"/>
      <sheetName val="9__Package_split_-_Cost_6"/>
      <sheetName val="Project_Budget_Worksheet6"/>
      <sheetName val="CORPN_O_x005f_x005f_x005f6"/>
      <sheetName val="Area_Statement7"/>
      <sheetName val="Risk_Analysis7"/>
      <sheetName val="Rate_Analysis_6"/>
      <sheetName val="CORPN_O_x005f7"/>
      <sheetName val="Material_Rate6"/>
      <sheetName val="Bill_3_-_Site_Works6"/>
      <sheetName val="appendix_2_5_final_accounts6"/>
      <sheetName val="indices_3"/>
      <sheetName val="Material_List_6"/>
      <sheetName val="SITE_DEVELOPMENT6"/>
      <sheetName val="Building_16"/>
      <sheetName val="Lead_(Final)6"/>
      <sheetName val="Pile_cap3"/>
      <sheetName val="M_S_3"/>
      <sheetName val="schedule_nos6"/>
      <sheetName val="Customize_Your_Purchase_Order6"/>
      <sheetName val="fa-pl_&amp;_myy_x005f_x000b__x005f_x000b__x06"/>
      <sheetName val="CFForecast_detail6"/>
      <sheetName val="Service_Function6"/>
      <sheetName val="Basic_Rate6"/>
      <sheetName val="INFLUENCES_ON_GM6"/>
      <sheetName val="Load_Details(B2)6"/>
      <sheetName val="BS_-_L+OE6"/>
      <sheetName val="Sheet3_(2)3"/>
      <sheetName val="Bill_13"/>
      <sheetName val="Bill_23"/>
      <sheetName val="Bill_33"/>
      <sheetName val="Bill_43"/>
      <sheetName val="Bill_53"/>
      <sheetName val="Bill_63"/>
      <sheetName val="Bill_73"/>
      <sheetName val="소상_&quot;1&quot;3"/>
      <sheetName val="Cost_Basis3"/>
      <sheetName val="beam-reinft-IIInd_floor6"/>
      <sheetName val="CPT_POST_UPLOAD3"/>
      <sheetName val="KQ_Cost_Controlling3"/>
      <sheetName val="KQ_Appropriation3"/>
      <sheetName val="TBAL9697__grotp_wise_277"/>
      <sheetName val="TBAL9697__grotp_wis33"/>
      <sheetName val="class_&amp;_category3"/>
      <sheetName val="code_Control_Sheet3"/>
      <sheetName val="2_civil-RA3"/>
      <sheetName val="fa-pl_&amp;_myy_x005f_x000b__3"/>
      <sheetName val="SCHEDULE_OF_RATES2"/>
      <sheetName val="Mat_Cost3"/>
      <sheetName val="Invested_capital_VDF2"/>
      <sheetName val="PV_of_Op_Leases_VDF2"/>
      <sheetName val="BOQ_Distribution6"/>
      <sheetName val="TBAL9697__x000a_grotp_wis32"/>
      <sheetName val="TBAL9697__x007"/>
      <sheetName val="CORPN_O_x00006"/>
      <sheetName val="GR_slab-reinft6"/>
      <sheetName val="Indirect_expenses6"/>
      <sheetName val="Sheet_26"/>
      <sheetName val="Risk_Assmnt6"/>
      <sheetName val="AoR_Finishing6"/>
      <sheetName val="Cost_Index3"/>
      <sheetName val="BEAM_SCH2"/>
      <sheetName val="SLAB__SCH_2"/>
      <sheetName val="Beam_at_Ground_flr_lvl(Steel)2"/>
      <sheetName val="Main_Assump_2"/>
      <sheetName val="P_&amp;_M6"/>
      <sheetName val="MS_Items6"/>
      <sheetName val="Input_&amp;_Calculations2"/>
      <sheetName val="PA-_Consutant_2"/>
      <sheetName val="TBAL9697__grotp_wis34"/>
      <sheetName val="DDETABLE_6"/>
      <sheetName val="TAX_INCOME3"/>
      <sheetName val="Depart_Budget3"/>
      <sheetName val="CC_June3"/>
      <sheetName val="Detail_P&amp;L3"/>
      <sheetName val="Assumption_Sheet2"/>
      <sheetName val="New_Construction2"/>
      <sheetName val="Layer_Table2"/>
      <sheetName val="Bill_1-BOQ-Civil_Works2"/>
      <sheetName val="Customize_Your_Invoice2"/>
      <sheetName val="CIVIL_BOQ_(Final)2"/>
      <sheetName val="Loan_Amortization_Schedule2"/>
      <sheetName val="Bill-5_22"/>
      <sheetName val="Bill-9_12"/>
      <sheetName val="Bill-6_1_1-6_1_32"/>
      <sheetName val="Basic_rate_summary2"/>
      <sheetName val="Basic_rate_calculations2"/>
      <sheetName val="organi_synthesis_lab2"/>
      <sheetName val="Rates_7-202"/>
      <sheetName val="Boq_(Main_Building)2"/>
      <sheetName val="CORPN_O_x005f_x005f_x005f_x005f_x005f_x005f_x0052"/>
      <sheetName val="Overall_Summary2"/>
      <sheetName val="Summary_CFA_total_-_CP1_&amp;_CP22"/>
      <sheetName val="TBAL9697__grotp_wise_293"/>
      <sheetName val="TBAL9697__grotp_wise_283"/>
      <sheetName val="TBAL9697__grotp_wise_303"/>
      <sheetName val="S-MMS_without_TFA2"/>
      <sheetName val="Labor_Rates2"/>
      <sheetName val="Capex_Estimates2"/>
      <sheetName val="General_Assumptions2"/>
      <sheetName val="Sqn-Abs(G+6)_2"/>
      <sheetName val="WO-Abs_(G+2)_6_DUs2"/>
      <sheetName val="Air-Abs(G+6)_23_DUs2"/>
      <sheetName val="5__EA2"/>
      <sheetName val="GUT_(2)2"/>
      <sheetName val="MB_Prod2"/>
      <sheetName val="Key_Ass2"/>
      <sheetName val="bs_BP_04_SA2"/>
      <sheetName val="Col_up_to_plinth2"/>
      <sheetName val="int__pla_2"/>
      <sheetName val="R_MTL2"/>
      <sheetName val="RA_Bill_summary_til_Apr192"/>
      <sheetName val="APTIDCO_CV_A_SCOPE2"/>
      <sheetName val="Manpower_Histogram2"/>
      <sheetName val="TBAL9697__grotp_wis113"/>
      <sheetName val="TBAL9697__grotp_wis210"/>
      <sheetName val="TBAL9697__grotp_wis35"/>
      <sheetName val="TBAL9697__grotp_wis43"/>
      <sheetName val="TBAL9697__grotp_wis53"/>
      <sheetName val="TBAL9697__grotp_wis62"/>
      <sheetName val="TBAL9697__grotp_wis72"/>
      <sheetName val="TBAL9697__grotp_wis82"/>
      <sheetName val="TBAL9697__grotp_wis142"/>
      <sheetName val="TBAL9697__grotp_wis102"/>
      <sheetName val="TBAL9697__grotp_wis92"/>
      <sheetName val="TBAL9697__grotp_wis114"/>
      <sheetName val="TBAL9697__grotp_wis122"/>
      <sheetName val="TBAL9697__grotp_wis132"/>
      <sheetName val="TBAL9697__grotp_wis202"/>
      <sheetName val="TBAL9697__grotp_wis152"/>
      <sheetName val="TBAL9697__grotp_wis162"/>
      <sheetName val="TBAL9697__grotp_wis172"/>
      <sheetName val="TBAL9697__grotp_wis182"/>
      <sheetName val="TBAL9697__grotp_wis192"/>
      <sheetName val="TBAL9697__grotp_wis213"/>
      <sheetName val="TBAL9697__grotp_wis222"/>
      <sheetName val="TBAL9697__grotp_wis232"/>
      <sheetName val="TBAL9697__grotp_wis242"/>
      <sheetName val="TBAL9697__grotp_wis252"/>
      <sheetName val="Item-_Compact2"/>
      <sheetName val="PB_WORK2"/>
      <sheetName val="Detailed_Summary_(4)2"/>
      <sheetName val="Basement_Budget2"/>
      <sheetName val="TBAL9697__grotp_wis36"/>
      <sheetName val="TB9798OBPL06_(2)69"/>
      <sheetName val="CORPN_OCT69"/>
      <sheetName val="inout_consol-nov69"/>
      <sheetName val="inout_consol_(2)69"/>
      <sheetName val="AS_ON_DT_EXPS_Mar69"/>
      <sheetName val="fa-pl_&amp;_mach-site69"/>
      <sheetName val="fa_off_eqp69"/>
      <sheetName val="fa_fur&amp;_fix69"/>
      <sheetName val="fa-pl_&amp;_mach-Off69"/>
      <sheetName val="B_Equity-sdpl_INC69"/>
      <sheetName val="inout_consol_wkg69"/>
      <sheetName val="inout_consol_WKNG69"/>
      <sheetName val="B_Sheet_9769"/>
      <sheetName val="P&amp;L_97_69"/>
      <sheetName val="B_Sheet_97-BEXP69"/>
      <sheetName val="P&amp;L_97_-BEXP69"/>
      <sheetName val="consol_flows69"/>
      <sheetName val="sdpl_oth_Liab69"/>
      <sheetName val="obpl-oth_liab69"/>
      <sheetName val="G_land_advance69"/>
      <sheetName val="I-Wip-ot_(2)69"/>
      <sheetName val="detail_WIP_(2)69"/>
      <sheetName val="detail_G-169"/>
      <sheetName val="sobha_menon_ac69"/>
      <sheetName val="pnc_ac69"/>
      <sheetName val="fix_-p_&amp;_M_-SCC69"/>
      <sheetName val="C_fix_asst69"/>
      <sheetName val="D_fix_asst_scdl_69"/>
      <sheetName val="creditors_tb_obpl69"/>
      <sheetName val="TBAL9697_-group_wise__sdpl79"/>
      <sheetName val="TBAL9697_-group_wise_69"/>
      <sheetName val="crs_-G-169"/>
      <sheetName val="TBAL9697_-group_wise__onpl69"/>
      <sheetName val="B_Sheet_97-OBPL69"/>
      <sheetName val="B_Sheet_97_sdpl69"/>
      <sheetName val="TBAL9697_-group_wise__sdpl269"/>
      <sheetName val="inout_consol_jan69"/>
      <sheetName val="consol_flow69"/>
      <sheetName val="D_Loan__Prom69"/>
      <sheetName val="E_Bank_Loan69"/>
      <sheetName val="G_work_Cap69"/>
      <sheetName val="H_land_adv-dec69"/>
      <sheetName val="J_Con_WIP69"/>
      <sheetName val="detail_J69"/>
      <sheetName val="L_Oth_Co69"/>
      <sheetName val="K_fix_asst__69"/>
      <sheetName val="C_fix_asst-SDPL_69"/>
      <sheetName val="TBAL9697__group_wise__sdpl69"/>
      <sheetName val="inout_consol_okg69"/>
      <sheetName val="detail_OIP_(2)69"/>
      <sheetName val="D_fix_ysst_scdl_69"/>
      <sheetName val="cre`itors_tb_obpl69"/>
      <sheetName val="3AL9697_-group_wise__onpl69"/>
      <sheetName val="3‰AL9697_-group_wise__onpl68"/>
      <sheetName val="L_Oth_Bo68"/>
      <sheetName val="Civil_Boq68"/>
      <sheetName val="Staff_Acco_68"/>
      <sheetName val="SITE_OVERHEADS68"/>
      <sheetName val="PRECAST_lightconc-II66"/>
      <sheetName val="3�AL9697_-group_wise__onpl68"/>
      <sheetName val="Cashflow_projection65"/>
      <sheetName val="Boq_Block_A68"/>
      <sheetName val="1__PayRec65"/>
      <sheetName val="Project-Material_68"/>
      <sheetName val="SPT_vs_PHI65"/>
      <sheetName val="key_dates65"/>
      <sheetName val="_bpl,oth_lia_65"/>
      <sheetName val="G_,and_adv_nce65"/>
      <sheetName val="I,Wip-ot__2)65"/>
      <sheetName val="det!il_WIP_(2)65"/>
      <sheetName val="de4ail_G-165"/>
      <sheetName val="sobha_mennn_ac65"/>
      <sheetName val="C_&amp;ix_asst65"/>
      <sheetName val="_x005f_x0003_dpl_oth_Lia`65"/>
      <sheetName val="TBAL9697__x005f_x000d_grotp_wise_65"/>
      <sheetName val="St_co_91_5lvl65"/>
      <sheetName val="ino4t_conso,-nov65"/>
      <sheetName val="(nout_co,sol_(2)65"/>
      <sheetName val="Blr_hire65"/>
      <sheetName val="INPUT_SHEET65"/>
      <sheetName val="Stress_Calculation65"/>
      <sheetName val="CORPN_O65"/>
      <sheetName val="CORPN_O_T63"/>
      <sheetName val="DG_65"/>
      <sheetName val="CORPN_O?T65"/>
      <sheetName val="TBAL9697__x000a_grotp_wise_65"/>
      <sheetName val="Labor_abs-NMR65"/>
      <sheetName val="Sun_E_Type65"/>
      <sheetName val="Fin_Sum65"/>
      <sheetName val="CORPN_O_x005f_x0000_T65"/>
      <sheetName val="SUPPLY_-Sanitary_Fixtures65"/>
      <sheetName val="ITEMS_FOR_CIVIL_TENDER65"/>
      <sheetName val="labour_coeff63"/>
      <sheetName val="Shuttering_Analysis63"/>
      <sheetName val="General_P+M63"/>
      <sheetName val="Curing_Analysis_63"/>
      <sheetName val="Concrete_P+M_(_RMC_)63"/>
      <sheetName val="P+M_(_SMC_)63"/>
      <sheetName val="P+M_-EW63"/>
      <sheetName val="Quote_Sheet63"/>
      <sheetName val="d-safe_DELUXE63"/>
      <sheetName val="DLC_lookups63"/>
      <sheetName val="Works_-_Quote_Sheet63"/>
      <sheetName val="IO_LIST63"/>
      <sheetName val="_x005f_x005f_x005f_x0003_dpl_oth_Lia`65"/>
      <sheetName val="TBAL9697__x005f_x005f_x005f_x000d_grotp_w65"/>
      <sheetName val="TBAL9697__x005f_x000d_grotp_wis63"/>
      <sheetName val="TBAL9697__grotp_wise_159"/>
      <sheetName val="P&amp;L_-_AD63"/>
      <sheetName val="Fin__Assumpt__-_Sensitivities63"/>
      <sheetName val="LOAD_SHEET_63"/>
      <sheetName val="Fill_this_out_first___63"/>
      <sheetName val="Labour_productivity63"/>
      <sheetName val="RCC,Ret__Wall63"/>
      <sheetName val="Area_&amp;_Cate__Master63"/>
      <sheetName val="TBAL9697__x005f_x000a_grotp_wise_63"/>
      <sheetName val="TBAL9697__grotp_wise_160"/>
      <sheetName val="Bill_No_563"/>
      <sheetName val="11B_63"/>
      <sheetName val="BOQ_(2)63"/>
      <sheetName val="Driveway_Beams63"/>
      <sheetName val="Detail_1A63"/>
      <sheetName val="Fee_Rate_Summary63"/>
      <sheetName val="Name_List63"/>
      <sheetName val="Structure_Bills_Qty63"/>
      <sheetName val="Break_Dw63"/>
      <sheetName val="Sheet_163"/>
      <sheetName val="3BPA00132-5-3_W_plan_HVPNL63"/>
      <sheetName val="Mix_Design63"/>
      <sheetName val="CORPN_O_x005f_x005f_x005f_x0000_T63"/>
      <sheetName val="220_11__BS_63"/>
      <sheetName val="Cat_A_Change_Control63"/>
      <sheetName val="Break_up_Sheet63"/>
      <sheetName val="Summary_of_P_&amp;_M63"/>
      <sheetName val="FITZ_MORT_9463"/>
      <sheetName val="ISO_Reconcilation_Statment63"/>
      <sheetName val="AVG_pur_rate63"/>
      <sheetName val="tie_beam16"/>
      <sheetName val="LIST_OF_MAKES63"/>
      <sheetName val="Civil_Works63"/>
      <sheetName val="BLOCK-A_(MEA_SHEET)63"/>
      <sheetName val="Form_663"/>
      <sheetName val="acevsSp_(ABC)63"/>
      <sheetName val="A_O_R_63"/>
      <sheetName val="NLD_-_Assum63"/>
      <sheetName val="Section_Catalogue63"/>
      <sheetName val="Cash_Flow_Input_Data_ISC35"/>
      <sheetName val="Legal_Risk_Analysis33"/>
      <sheetName val="Intro_63"/>
      <sheetName val="TBAL9697__x005f_x005f_x005f_x005f_x005f_x005f_x35"/>
      <sheetName val="DETAILED__BOQ33"/>
      <sheetName val="Assumption_Inputs63"/>
      <sheetName val="CABLE_DATA33"/>
      <sheetName val="Tender_Summary16"/>
      <sheetName val="Excess_Calc8"/>
      <sheetName val="Site_Dev_BOQ9"/>
      <sheetName val="PO_Payroll8"/>
      <sheetName val="Mat_-Rates33"/>
      <sheetName val="Deduction_of_assets12"/>
      <sheetName val="TBAL9697__grotp_wise_169"/>
      <sheetName val="TBAL9697__grotp_wise_170"/>
      <sheetName val="BOQ_8"/>
      <sheetName val="Detail_In_Door_Stad8"/>
      <sheetName val="INDIGINEOUS_ITEMS_16"/>
      <sheetName val="COP_Final8"/>
      <sheetName val="Elect_9"/>
      <sheetName val="TBAL9697__grotp_wise_230"/>
      <sheetName val="TBAL9697__grotp_wise_418"/>
      <sheetName val="TBAL9697__grotp_wise_318"/>
      <sheetName val="TBAL9697__grotp_wise_516"/>
      <sheetName val="TBAL9697__grotp_wise_614"/>
      <sheetName val="TBAL9697__grotp_wise_713"/>
      <sheetName val="TBAL9697__grotp_wise_813"/>
      <sheetName val="TBAL9697__grotp_wise_913"/>
      <sheetName val="TBAL9697__grotp_wise_1013"/>
      <sheetName val="TBAL9697__grotp_wise_1610"/>
      <sheetName val="TBAL9697__grotp_wise_1212"/>
      <sheetName val="TBAL9697__grotp_wise_1113"/>
      <sheetName val="TBAL9697__grotp_wise_1312"/>
      <sheetName val="TBAL9697__grotp_wise_1411"/>
      <sheetName val="TBAL9697__grotp_wise_1510"/>
      <sheetName val="TBAL9697__grotp_wise_2211"/>
      <sheetName val="TBAL9697__grotp_wise_179"/>
      <sheetName val="TBAL9697__grotp_wise_189"/>
      <sheetName val="TBAL9697__grotp_wise_199"/>
      <sheetName val="TBAL9697__grotp_wise_209"/>
      <sheetName val="TBAL9697__grotp_wise_2113"/>
      <sheetName val="TBAL9697__grotp_wise_239"/>
      <sheetName val="TBAL9697__grotp_wise_249"/>
      <sheetName val="CORPN_O_x005f_x005f_x005f_x005f_x005f_x005f_x0008"/>
      <sheetName val="TBAL9697__x005f_x005f_x005f_x000a_grotp_wi8"/>
      <sheetName val="Cost_summary8"/>
      <sheetName val="final_abstract8"/>
      <sheetName val="SPILL_OVER8"/>
      <sheetName val="Pacakges_split8"/>
      <sheetName val="Data_sheet8"/>
      <sheetName val="Per_Unit8"/>
      <sheetName val="Gen_Info8"/>
      <sheetName val="Meas_-Hotel_Part8"/>
      <sheetName val="Main_Gate_House8"/>
      <sheetName val="General_input8"/>
      <sheetName val="6_058"/>
      <sheetName val="Abstract_Sheet8"/>
      <sheetName val="Boq-_Civil8"/>
      <sheetName val="AutoOpen_Stub_Data8"/>
      <sheetName val="BASIC_RATES8"/>
      <sheetName val="TBAL9697__x005f_x005f_x009"/>
      <sheetName val="Lintel_Beam_104_70_(GF)__8"/>
      <sheetName val="Debits_as_on_12_04_088"/>
      <sheetName val="Labor_abs-PW8"/>
      <sheetName val="Material_8"/>
      <sheetName val="Extra_Item8"/>
      <sheetName val="Labour_&amp;_Plant8"/>
      <sheetName val="CORPN_O_x005f_x005f_x00008"/>
      <sheetName val="TBAL9697__x005f_x000a_grotp_wis8"/>
      <sheetName val="Contract_Night_Staff8"/>
      <sheetName val="Contract_Day_Staff8"/>
      <sheetName val="Day_Shift8"/>
      <sheetName val="Night_Shift8"/>
      <sheetName val="TBAL9697__grotp_wise_259"/>
      <sheetName val="TBAL9697__grotp_wise_269"/>
      <sheetName val="Base_Assumptions8"/>
      <sheetName val="_COP_100%8"/>
      <sheetName val="_8"/>
      <sheetName val="lineby_line_consolidation8"/>
      <sheetName val="TBAL9697_-group_wise_sdpl8"/>
      <sheetName val="Bill_3_-_Site_Works7"/>
      <sheetName val="Rate_analysis7"/>
      <sheetName val="Approved_MTD_Proj_#'s7"/>
      <sheetName val="9__Package_split_-_Cost_7"/>
      <sheetName val="Project_Budget_Worksheet7"/>
      <sheetName val="CORPN_O_x005f_x005f_x005f7"/>
      <sheetName val="Area_Statement8"/>
      <sheetName val="Risk_Analysis8"/>
      <sheetName val="CORPN_O_x005f8"/>
      <sheetName val="Material_Rate7"/>
      <sheetName val="Rate_Analysis_7"/>
      <sheetName val="appendix_2_5_final_accounts7"/>
      <sheetName val="CFForecast_detail7"/>
      <sheetName val="소상_&quot;1&quot;4"/>
      <sheetName val="Material_List_7"/>
      <sheetName val="Basic_Rate7"/>
      <sheetName val="INFLUENCES_ON_GM7"/>
      <sheetName val="Load_Details(B2)7"/>
      <sheetName val="KQ_Cost_Controlling4"/>
      <sheetName val="KQ_Appropriation4"/>
      <sheetName val="CPT_POST_UPLOAD4"/>
      <sheetName val="indices_4"/>
      <sheetName val="Cost_Basis4"/>
      <sheetName val="BS_-_L+OE7"/>
      <sheetName val="beam-reinft-IIInd_floor7"/>
      <sheetName val="SITE_DEVELOPMENT7"/>
      <sheetName val="Building_17"/>
      <sheetName val="Lead_(Final)7"/>
      <sheetName val="PB_WORK3"/>
      <sheetName val="TBAL9697__x008"/>
      <sheetName val="CORPN_O_x00007"/>
      <sheetName val="TBAL9697__x000a_grotp_wis33"/>
      <sheetName val="2_civil-RA4"/>
      <sheetName val="schedule_nos7"/>
      <sheetName val="TBAL9697__grotp_wise_294"/>
      <sheetName val="TBAL9697__grotp_wise_284"/>
      <sheetName val="TBAL9697__grotp_wise_278"/>
      <sheetName val="TBAL9697__grotp_wise_304"/>
      <sheetName val="TBAL9697__grotp_wis37"/>
      <sheetName val="TBAL9697__grotp_wis38"/>
      <sheetName val="Customize_Your_Purchase_Order7"/>
      <sheetName val="fa-pl_&amp;_myy_x005f_x000b__x005f_x000b__x07"/>
      <sheetName val="P_&amp;_M7"/>
      <sheetName val="MS_Items7"/>
      <sheetName val="DDETABLE_7"/>
      <sheetName val="Detail_P&amp;L4"/>
      <sheetName val="Assumption_Sheet3"/>
      <sheetName val="Pile_cap4"/>
      <sheetName val="M_S_4"/>
      <sheetName val="TAX_INCOME4"/>
      <sheetName val="Depart_Budget4"/>
      <sheetName val="CC_June4"/>
      <sheetName val="Sheet3_(2)4"/>
      <sheetName val="Bill_14"/>
      <sheetName val="Bill_24"/>
      <sheetName val="Bill_34"/>
      <sheetName val="Bill_44"/>
      <sheetName val="Bill_54"/>
      <sheetName val="Bill_64"/>
      <sheetName val="Bill_74"/>
      <sheetName val="Service_Function7"/>
      <sheetName val="SCHEDULE_OF_RATES3"/>
      <sheetName val="class_&amp;_category4"/>
      <sheetName val="code_Control_Sheet4"/>
      <sheetName val="Mat_Cost4"/>
      <sheetName val="Invested_capital_VDF3"/>
      <sheetName val="PV_of_Op_Leases_VDF3"/>
      <sheetName val="BOQ_Distribution7"/>
      <sheetName val="GR_slab-reinft7"/>
      <sheetName val="Indirect_expenses7"/>
      <sheetName val="Sheet_27"/>
      <sheetName val="Risk_Assmnt7"/>
      <sheetName val="AoR_Finishing7"/>
      <sheetName val="fa-pl_&amp;_myy_x005f_x000b__4"/>
      <sheetName val="Layer_Table3"/>
      <sheetName val="New_Construction3"/>
      <sheetName val="Cost_Index4"/>
      <sheetName val="BEAM_SCH3"/>
      <sheetName val="SLAB__SCH_3"/>
      <sheetName val="Beam_at_Ground_flr_lvl(Steel)3"/>
      <sheetName val="Main_Assump_3"/>
      <sheetName val="Input_&amp;_Calculations3"/>
      <sheetName val="PA-_Consutant_3"/>
      <sheetName val="Bill_1-BOQ-Civil_Works3"/>
      <sheetName val="Customize_Your_Invoice3"/>
      <sheetName val="CIVIL_BOQ_(Final)3"/>
      <sheetName val="Loan_Amortization_Schedule3"/>
      <sheetName val="Bill-5_23"/>
      <sheetName val="Bill-9_13"/>
      <sheetName val="Bill-6_1_1-6_1_33"/>
      <sheetName val="Basic_rate_summary3"/>
      <sheetName val="Basic_rate_calculations3"/>
      <sheetName val="organi_synthesis_lab3"/>
      <sheetName val="Rates_7-203"/>
      <sheetName val="Boq_(Main_Building)3"/>
      <sheetName val="CORPN_O_x005f_x005f_x005f_x005f_x005f_x005f_x0053"/>
      <sheetName val="Overall_Summary3"/>
      <sheetName val="Summary_CFA_total_-_CP1_&amp;_CP23"/>
      <sheetName val="S-MMS_without_TFA3"/>
      <sheetName val="Labor_Rates3"/>
      <sheetName val="Capex_Estimates3"/>
      <sheetName val="General_Assumptions3"/>
      <sheetName val="Sqn-Abs(G+6)_3"/>
      <sheetName val="WO-Abs_(G+2)_6_DUs3"/>
      <sheetName val="Air-Abs(G+6)_23_DUs3"/>
      <sheetName val="5__EA3"/>
      <sheetName val="GUT_(2)3"/>
      <sheetName val="MB_Prod3"/>
      <sheetName val="Key_Ass3"/>
      <sheetName val="bs_BP_04_SA3"/>
      <sheetName val="Col_up_to_plinth3"/>
      <sheetName val="int__pla_3"/>
      <sheetName val="R_MTL3"/>
      <sheetName val="RA_Bill_summary_til_Apr193"/>
      <sheetName val="APTIDCO_CV_A_SCOPE3"/>
      <sheetName val="Manpower_Histogram3"/>
      <sheetName val="TBAL9697__grotp_wis115"/>
      <sheetName val="TBAL9697__grotp_wis214"/>
      <sheetName val="TBAL9697__grotp_wis39"/>
      <sheetName val="TBAL9697__grotp_wis44"/>
      <sheetName val="TBAL9697__grotp_wis54"/>
      <sheetName val="TBAL9697__grotp_wis63"/>
      <sheetName val="TBAL9697__grotp_wis73"/>
      <sheetName val="TBAL9697__grotp_wis83"/>
      <sheetName val="TBAL9697__grotp_wis143"/>
      <sheetName val="TBAL9697__grotp_wis103"/>
      <sheetName val="TBAL9697__grotp_wis93"/>
      <sheetName val="TBAL9697__grotp_wis116"/>
      <sheetName val="TBAL9697__grotp_wis123"/>
      <sheetName val="TBAL9697__grotp_wis133"/>
      <sheetName val="TBAL9697__grotp_wis203"/>
      <sheetName val="TBAL9697__grotp_wis153"/>
      <sheetName val="TBAL9697__grotp_wis163"/>
      <sheetName val="TBAL9697__grotp_wis173"/>
      <sheetName val="TBAL9697__grotp_wis183"/>
      <sheetName val="TBAL9697__grotp_wis193"/>
      <sheetName val="TBAL9697__grotp_wis215"/>
      <sheetName val="TBAL9697__grotp_wis223"/>
      <sheetName val="TBAL9697__grotp_wis233"/>
      <sheetName val="TBAL9697__grotp_wis243"/>
      <sheetName val="TBAL9697__grotp_wis253"/>
      <sheetName val="Item-_Compact3"/>
      <sheetName val="Detailed_Summary_(4)3"/>
      <sheetName val="Basement_Budget3"/>
      <sheetName val="TBAL9697__grotp_wis40"/>
      <sheetName val="Dropdown list"/>
      <sheetName val="Tower1"/>
      <sheetName val="Measurment"/>
      <sheetName val="labour rates"/>
      <sheetName val="Civil_(RA)__Resi_"/>
      <sheetName val="Bed_Class"/>
      <sheetName val="GM_0001"/>
      <sheetName val="Table_4"/>
      <sheetName val="Table_5"/>
      <sheetName val="Table_2"/>
      <sheetName val="Table_27"/>
      <sheetName val="labour_rates"/>
      <sheetName val="A_O_R_r1"/>
      <sheetName val="A_O_R_r1Str"/>
      <sheetName val="Order_Info"/>
      <sheetName val="1st_-vpd"/>
      <sheetName val="Input_Data"/>
      <sheetName val="MLCP_Connection_Details"/>
      <sheetName val="MERGED_CODES_&amp;_NAMES"/>
      <sheetName val="INPUT_(BPL)"/>
      <sheetName val="Break_Up_(bc)"/>
      <sheetName val="Break_Up_(bc1)"/>
      <sheetName val="Break_Up_(bc2)"/>
      <sheetName val="Combined_Results_"/>
      <sheetName val="Loan_Schedule"/>
      <sheetName val="Story Drift-Part 2"/>
      <sheetName val="Ring Details"/>
      <sheetName val="Reference Data"/>
      <sheetName val="DWTable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Design sheet"/>
      <sheetName val="TBAL9697__x005f_x005f_x26"/>
      <sheetName val="TBAL9697__x005f_x005f_x27"/>
      <sheetName val="TBAL9697__x005f_x000a_grotp_wi2"/>
      <sheetName val="CORPN_O_x005f_x005f_x0002"/>
      <sheetName val="LB020A(月)"/>
      <sheetName val="Chennai"/>
      <sheetName val="Intake"/>
      <sheetName val="N-Amritsar 135"/>
      <sheetName val="M.R.List (2)"/>
      <sheetName val="Old"/>
      <sheetName val="Operating Statistics"/>
      <sheetName val="REL"/>
      <sheetName val="Code"/>
      <sheetName val="Opening"/>
      <sheetName val="bending stress"/>
      <sheetName val="DP"/>
      <sheetName val="Cash Flow Working"/>
      <sheetName val="SOA"/>
      <sheetName val="Podium Areas"/>
      <sheetName val="L4-L15"/>
      <sheetName val="8. Cover"/>
      <sheetName val="TBAL9697__x000d_grotp_w29"/>
      <sheetName val="TBAL9697__x000d_grotp_w28"/>
      <sheetName val="TBAL9697__x000d_grotp_w27"/>
      <sheetName val="TBAL9697__x000d_grotp_w30"/>
      <sheetName val="fa-pl &amp; myy_x000b__"/>
      <sheetName val="BM-HOOP"/>
      <sheetName val=" Tank"/>
      <sheetName val="spare parts"/>
      <sheetName val="CLEAN SHEET COST FOR cPVC PIPE"/>
      <sheetName val="Data 1"/>
      <sheetName val="Rates Basic"/>
      <sheetName val="BWSCPlt"/>
      <sheetName val="DI"/>
      <sheetName val="G.R.P"/>
      <sheetName val="HDPE"/>
      <sheetName val="PSC REVISED"/>
      <sheetName val="pvc"/>
      <sheetName val="beam-reinft-machine rm"/>
      <sheetName val="F4.13"/>
      <sheetName val="Beam-design exp"/>
      <sheetName val="WORK TABLE"/>
      <sheetName val="pri-com"/>
      <sheetName val="BOQELECT"/>
      <sheetName val="starter"/>
      <sheetName val="Materials Cost(PCC)"/>
      <sheetName val="Casecompannual"/>
      <sheetName val="PROG_DATA"/>
      <sheetName val="PANEL ANNEXURE"/>
      <sheetName val="WBS"/>
      <sheetName val="PLAN_FEB97"/>
      <sheetName val="activit-graph  "/>
      <sheetName val="Table-2 (Rate Comparison)"/>
      <sheetName val="RCC Rates"/>
      <sheetName val="Column all floor R1"/>
      <sheetName val="Reference"/>
      <sheetName val="Triggers"/>
      <sheetName val="Cabinet details"/>
      <sheetName val="Tools Rev"/>
      <sheetName val="TBAL9697__x000d_grotp_wis27"/>
      <sheetName val="TBAL9697__x000d_grotp_wis28"/>
      <sheetName val="TBAL9697__x005f_x005f_x28"/>
      <sheetName val="TBAL9697__x005f_x000a_grotp_wi3"/>
      <sheetName val="CORPN_O_x005f_x005f_x0003"/>
      <sheetName val="TBAL9697__x005f_x000d_grotp_w31"/>
      <sheetName val="TBAL9697__x000d_grotp_wis29"/>
      <sheetName val="TBAL9697__x005f_x005f_x29"/>
      <sheetName val="TBAL9697__x005f_x000a_grotp_wi4"/>
      <sheetName val="CORPN_O_x005f_x005f_x0004"/>
      <sheetName val="Balance Sheet "/>
      <sheetName val="cost centre"/>
      <sheetName val="CC_flatfile"/>
      <sheetName val="INPUT_SHEET_-_A2"/>
      <sheetName val="INPUT SHEET - A"/>
      <sheetName val="Default Values"/>
      <sheetName val="CASH CONTRACTS"/>
      <sheetName val="Qty SR"/>
      <sheetName val="ivory"/>
      <sheetName val=" IO List"/>
      <sheetName val="Sensitivity"/>
      <sheetName val="PARAMETRES"/>
      <sheetName val="Parel"/>
      <sheetName val="TB9798OBPL06_(2)70"/>
      <sheetName val="CORPN_OCT70"/>
      <sheetName val="inout_consol-nov70"/>
      <sheetName val="inout_consol_(2)70"/>
      <sheetName val="AS_ON_DT_EXPS_Mar70"/>
      <sheetName val="fa-pl_&amp;_mach-site70"/>
      <sheetName val="fa_off_eqp70"/>
      <sheetName val="fa_fur&amp;_fix70"/>
      <sheetName val="fa-pl_&amp;_mach-Off70"/>
      <sheetName val="B_Equity-sdpl_INC70"/>
      <sheetName val="inout_consol_wkg70"/>
      <sheetName val="inout_consol_WKNG70"/>
      <sheetName val="B_Sheet_9770"/>
      <sheetName val="P&amp;L_97_70"/>
      <sheetName val="B_Sheet_97-BEXP70"/>
      <sheetName val="P&amp;L_97_-BEXP70"/>
      <sheetName val="consol_flows70"/>
      <sheetName val="sdpl_oth_Liab70"/>
      <sheetName val="obpl-oth_liab70"/>
      <sheetName val="G_land_advance70"/>
      <sheetName val="I-Wip-ot_(2)70"/>
      <sheetName val="detail_WIP_(2)70"/>
      <sheetName val="detail_G-170"/>
      <sheetName val="sobha_menon_ac70"/>
      <sheetName val="pnc_ac70"/>
      <sheetName val="fix_-p_&amp;_M_-SCC70"/>
      <sheetName val="C_fix_asst70"/>
      <sheetName val="D_fix_asst_scdl_70"/>
      <sheetName val="creditors_tb_obpl70"/>
      <sheetName val="TBAL9697_-group_wise__sdpl80"/>
      <sheetName val="TBAL9697_-group_wise_70"/>
      <sheetName val="crs_-G-170"/>
      <sheetName val="TBAL9697_-group_wise__onpl70"/>
      <sheetName val="B_Sheet_97-OBPL70"/>
      <sheetName val="B_Sheet_97_sdpl70"/>
      <sheetName val="TBAL9697_-group_wise__sdpl270"/>
      <sheetName val="inout_consol_jan70"/>
      <sheetName val="consol_flow70"/>
      <sheetName val="D_Loan__Prom70"/>
      <sheetName val="E_Bank_Loan70"/>
      <sheetName val="G_work_Cap70"/>
      <sheetName val="H_land_adv-dec70"/>
      <sheetName val="J_Con_WIP70"/>
      <sheetName val="detail_J70"/>
      <sheetName val="L_Oth_Co70"/>
      <sheetName val="K_fix_asst__70"/>
      <sheetName val="C_fix_asst-SDPL_70"/>
      <sheetName val="TBAL9697__group_wise__sdpl70"/>
      <sheetName val="inout_consol_okg70"/>
      <sheetName val="detail_OIP_(2)70"/>
      <sheetName val="D_fix_ysst_scdl_70"/>
      <sheetName val="cre`itors_tb_obpl70"/>
      <sheetName val="3AL9697_-group_wise__onpl70"/>
      <sheetName val="3‰AL9697_-group_wise__onpl69"/>
      <sheetName val="L_Oth_Bo69"/>
      <sheetName val="Civil_Boq69"/>
      <sheetName val="Staff_Acco_69"/>
      <sheetName val="SITE_OVERHEADS69"/>
      <sheetName val="PRECAST_lightconc-II67"/>
      <sheetName val="3�AL9697_-group_wise__onpl69"/>
      <sheetName val="Cashflow_projection66"/>
      <sheetName val="Boq_Block_A69"/>
      <sheetName val="1__PayRec66"/>
      <sheetName val="Project-Material_69"/>
      <sheetName val="SPT_vs_PHI66"/>
      <sheetName val="key_dates66"/>
      <sheetName val="_bpl,oth_lia_66"/>
      <sheetName val="G_,and_adv_nce66"/>
      <sheetName val="I,Wip-ot__2)66"/>
      <sheetName val="det!il_WIP_(2)66"/>
      <sheetName val="de4ail_G-166"/>
      <sheetName val="sobha_mennn_ac66"/>
      <sheetName val="C_&amp;ix_asst66"/>
      <sheetName val="_x005f_x0003_dpl_oth_Lia`66"/>
      <sheetName val="TBAL9697__x005f_x000d_grotp_wise_66"/>
      <sheetName val="St_co_91_5lvl66"/>
      <sheetName val="ino4t_conso,-nov66"/>
      <sheetName val="(nout_co,sol_(2)66"/>
      <sheetName val="Blr_hire66"/>
      <sheetName val="INPUT_SHEET66"/>
      <sheetName val="Stress_Calculation66"/>
      <sheetName val="CORPN_O66"/>
      <sheetName val="CORPN_O_T64"/>
      <sheetName val="DG_66"/>
      <sheetName val="CORPN_O?T66"/>
      <sheetName val="TBAL9697__x000a_grotp_wise_66"/>
      <sheetName val="Labor_abs-NMR66"/>
      <sheetName val="Sun_E_Type66"/>
      <sheetName val="Fin_Sum66"/>
      <sheetName val="CORPN_O_x005f_x0000_T66"/>
      <sheetName val="SUPPLY_-Sanitary_Fixtures66"/>
      <sheetName val="ITEMS_FOR_CIVIL_TENDER66"/>
      <sheetName val="labour_coeff64"/>
      <sheetName val="Shuttering_Analysis64"/>
      <sheetName val="General_P+M64"/>
      <sheetName val="Curing_Analysis_64"/>
      <sheetName val="Concrete_P+M_(_RMC_)64"/>
      <sheetName val="P+M_(_SMC_)64"/>
      <sheetName val="P+M_-EW64"/>
      <sheetName val="Quote_Sheet64"/>
      <sheetName val="d-safe_DELUXE64"/>
      <sheetName val="DLC_lookups64"/>
      <sheetName val="Works_-_Quote_Sheet64"/>
      <sheetName val="IO_LIST64"/>
      <sheetName val="_x005f_x005f_x005f_x0003_dpl_oth_Lia`66"/>
      <sheetName val="TBAL9697__x005f_x005f_x005f_x000d_grotp_w66"/>
      <sheetName val="TBAL9697__x005f_x000d_grotp_wis64"/>
      <sheetName val="TBAL9697__grotp_wise_180"/>
      <sheetName val="P&amp;L_-_AD64"/>
      <sheetName val="Fin__Assumpt__-_Sensitivities64"/>
      <sheetName val="LOAD_SHEET_64"/>
      <sheetName val="Fill_this_out_first___64"/>
      <sheetName val="Labour_productivity64"/>
      <sheetName val="RCC,Ret__Wall64"/>
      <sheetName val="Area_&amp;_Cate__Master64"/>
      <sheetName val="TBAL9697__x005f_x000a_grotp_wise_64"/>
      <sheetName val="TBAL9697__grotp_wise_190"/>
      <sheetName val="Bill_No_564"/>
      <sheetName val="11B_64"/>
      <sheetName val="BOQ_(2)64"/>
      <sheetName val="Driveway_Beams64"/>
      <sheetName val="Detail_1A64"/>
      <sheetName val="Fee_Rate_Summary64"/>
      <sheetName val="Name_List64"/>
      <sheetName val="Structure_Bills_Qty64"/>
      <sheetName val="Break_Dw64"/>
      <sheetName val="Sheet_164"/>
      <sheetName val="3BPA00132-5-3_W_plan_HVPNL64"/>
      <sheetName val="Mix_Design64"/>
      <sheetName val="CORPN_O_x005f_x005f_x005f_x0000_T64"/>
      <sheetName val="220_11__BS_64"/>
      <sheetName val="Cat_A_Change_Control64"/>
      <sheetName val="Break_up_Sheet64"/>
      <sheetName val="Summary_of_P_&amp;_M64"/>
      <sheetName val="FITZ_MORT_9464"/>
      <sheetName val="ISO_Reconcilation_Statment64"/>
      <sheetName val="AVG_pur_rate64"/>
      <sheetName val="tie_beam17"/>
      <sheetName val="LIST_OF_MAKES64"/>
      <sheetName val="Civil_Works64"/>
      <sheetName val="BLOCK-A_(MEA_SHEET)64"/>
      <sheetName val="Form_664"/>
      <sheetName val="acevsSp_(ABC)64"/>
      <sheetName val="A_O_R_64"/>
      <sheetName val="NLD_-_Assum64"/>
      <sheetName val="Section_Catalogue64"/>
      <sheetName val="Cash_Flow_Input_Data_ISC36"/>
      <sheetName val="Legal_Risk_Analysis34"/>
      <sheetName val="Intro_64"/>
      <sheetName val="TBAL9697__x005f_x005f_x005f_x005f_x005f_x005f_x36"/>
      <sheetName val="DETAILED__BOQ34"/>
      <sheetName val="Assumption_Inputs64"/>
      <sheetName val="CABLE_DATA34"/>
      <sheetName val="Tender_Summary17"/>
      <sheetName val="Excess_Calc9"/>
      <sheetName val="Site_Dev_BOQ10"/>
      <sheetName val="PO_Payroll9"/>
      <sheetName val="Mat_-Rates34"/>
      <sheetName val="Deduction_of_assets13"/>
      <sheetName val="TBAL9697__grotp_wise_200"/>
      <sheetName val="TBAL9697__grotp_wise_1100"/>
      <sheetName val="BOQ_9"/>
      <sheetName val="Detail_In_Door_Stad9"/>
      <sheetName val="INDIGINEOUS_ITEMS_17"/>
      <sheetName val="COP_Final9"/>
      <sheetName val="Elect_10"/>
      <sheetName val="TBAL9697__grotp_wise_240"/>
      <sheetName val="TBAL9697__grotp_wise_419"/>
      <sheetName val="TBAL9697__grotp_wise_319"/>
      <sheetName val="TBAL9697__grotp_wise_517"/>
      <sheetName val="TBAL9697__grotp_wise_615"/>
      <sheetName val="TBAL9697__grotp_wise_714"/>
      <sheetName val="TBAL9697__grotp_wise_814"/>
      <sheetName val="TBAL9697__grotp_wise_914"/>
      <sheetName val="TBAL9697__grotp_wise_1014"/>
      <sheetName val="TBAL9697__grotp_wise_1611"/>
      <sheetName val="TBAL9697__grotp_wise_1213"/>
      <sheetName val="TBAL9697__grotp_wise_1114"/>
      <sheetName val="TBAL9697__grotp_wise_1313"/>
      <sheetName val="TBAL9697__grotp_wise_1412"/>
      <sheetName val="TBAL9697__grotp_wise_1511"/>
      <sheetName val="TBAL9697__grotp_wise_2212"/>
      <sheetName val="TBAL9697__grotp_wise_1710"/>
      <sheetName val="TBAL9697__grotp_wise_1810"/>
      <sheetName val="TBAL9697__grotp_wise_1910"/>
      <sheetName val="TBAL9697__grotp_wise_2010"/>
      <sheetName val="TBAL9697__grotp_wise_2114"/>
      <sheetName val="TBAL9697__grotp_wise_2310"/>
      <sheetName val="TBAL9697__grotp_wise_2410"/>
      <sheetName val="CORPN_O_x005f_x005f_x005f_x005f_x005f_x005f_x0009"/>
      <sheetName val="TBAL9697__x005f_x005f_x005f_x000a_grotp_wi9"/>
      <sheetName val="Cost_summary9"/>
      <sheetName val="final_abstract9"/>
      <sheetName val="SPILL_OVER9"/>
      <sheetName val="Pacakges_split9"/>
      <sheetName val="Data_sheet9"/>
      <sheetName val="Per_Unit9"/>
      <sheetName val="Gen_Info9"/>
      <sheetName val="Meas_-Hotel_Part9"/>
      <sheetName val="Main_Gate_House9"/>
      <sheetName val="General_input9"/>
      <sheetName val="6_059"/>
      <sheetName val="Abstract_Sheet9"/>
      <sheetName val="Boq-_Civil9"/>
      <sheetName val="AutoOpen_Stub_Data9"/>
      <sheetName val="BASIC_RATES9"/>
      <sheetName val="TBAL9697__x005f_x005f_x0010"/>
      <sheetName val="Lintel_Beam_104_70_(GF)__9"/>
      <sheetName val="Debits_as_on_12_04_089"/>
      <sheetName val="Labor_abs-PW9"/>
      <sheetName val="Material_9"/>
      <sheetName val="Extra_Item9"/>
      <sheetName val="Labour_&amp;_Plant9"/>
      <sheetName val="CORPN_O_x005f_x005f_x00009"/>
      <sheetName val="TBAL9697__x005f_x000a_grotp_wis9"/>
      <sheetName val="Contract_Night_Staff9"/>
      <sheetName val="Contract_Day_Staff9"/>
      <sheetName val="Day_Shift9"/>
      <sheetName val="Night_Shift9"/>
      <sheetName val="TBAL9697__grotp_wise_2510"/>
      <sheetName val="TBAL9697__grotp_wise_2610"/>
      <sheetName val="Base_Assumptions9"/>
      <sheetName val="_COP_100%9"/>
      <sheetName val="_9"/>
      <sheetName val="lineby_line_consolidation9"/>
      <sheetName val="TBAL9697_-group_wise_sdpl9"/>
      <sheetName val="Bill_3_-_Site_Works8"/>
      <sheetName val="Rate_analysis8"/>
      <sheetName val="Approved_MTD_Proj_#'s8"/>
      <sheetName val="9__Package_split_-_Cost_8"/>
      <sheetName val="Project_Budget_Worksheet8"/>
      <sheetName val="CORPN_O_x005f_x005f_x005f8"/>
      <sheetName val="Area_Statement9"/>
      <sheetName val="Risk_Analysis9"/>
      <sheetName val="CORPN_O_x005f9"/>
      <sheetName val="Material_Rate8"/>
      <sheetName val="Rate_Analysis_8"/>
      <sheetName val="appendix_2_5_final_accounts8"/>
      <sheetName val="CFForecast_detail8"/>
      <sheetName val="소상_&quot;1&quot;5"/>
      <sheetName val="Material_List_8"/>
      <sheetName val="Basic_Rate8"/>
      <sheetName val="INFLUENCES_ON_GM8"/>
      <sheetName val="Load_Details(B2)8"/>
      <sheetName val="KQ_Cost_Controlling5"/>
      <sheetName val="KQ_Appropriation5"/>
      <sheetName val="CPT_POST_UPLOAD5"/>
      <sheetName val="indices_5"/>
      <sheetName val="Cost_Basis5"/>
      <sheetName val="BS_-_L+OE8"/>
      <sheetName val="beam-reinft-IIInd_floor8"/>
      <sheetName val="SITE_DEVELOPMENT8"/>
      <sheetName val="Building_18"/>
      <sheetName val="Lead_(Final)8"/>
      <sheetName val="PB_WORK4"/>
      <sheetName val="TBAL9697__x009"/>
      <sheetName val="CORPN_O_x00008"/>
      <sheetName val="TBAL9697__x000a_grotp_wis34"/>
      <sheetName val="2_civil-RA5"/>
      <sheetName val="schedule_nos8"/>
      <sheetName val="TBAL9697__grotp_wise_295"/>
      <sheetName val="TBAL9697__grotp_wise_285"/>
      <sheetName val="TBAL9697__grotp_wise_279"/>
      <sheetName val="TBAL9697__grotp_wise_305"/>
      <sheetName val="TBAL9697__grotp_wis45"/>
      <sheetName val="TBAL9697__grotp_wis46"/>
      <sheetName val="Customize_Your_Purchase_Order8"/>
      <sheetName val="fa-pl_&amp;_myy_x005f_x000b__x005f_x000b__x08"/>
      <sheetName val="P_&amp;_M8"/>
      <sheetName val="MS_Items8"/>
      <sheetName val="DDETABLE_8"/>
      <sheetName val="Detail_P&amp;L5"/>
      <sheetName val="Assumption_Sheet4"/>
      <sheetName val="Pile_cap5"/>
      <sheetName val="M_S_5"/>
      <sheetName val="TAX_INCOME5"/>
      <sheetName val="Depart_Budget5"/>
      <sheetName val="CC_June5"/>
      <sheetName val="Sheet3_(2)5"/>
      <sheetName val="Bill_15"/>
      <sheetName val="Bill_25"/>
      <sheetName val="Bill_35"/>
      <sheetName val="Bill_45"/>
      <sheetName val="Bill_55"/>
      <sheetName val="Bill_65"/>
      <sheetName val="Bill_75"/>
      <sheetName val="Service_Function8"/>
      <sheetName val="SCHEDULE_OF_RATES4"/>
      <sheetName val="class_&amp;_category5"/>
      <sheetName val="code_Control_Sheet5"/>
      <sheetName val="Mat_Cost5"/>
      <sheetName val="Invested_capital_VDF4"/>
      <sheetName val="PV_of_Op_Leases_VDF4"/>
      <sheetName val="BOQ_Distribution8"/>
      <sheetName val="GR_slab-reinft8"/>
      <sheetName val="Indirect_expenses8"/>
      <sheetName val="Sheet_28"/>
      <sheetName val="Risk_Assmnt8"/>
      <sheetName val="AoR_Finishing8"/>
      <sheetName val="fa-pl_&amp;_myy_x005f_x000b__5"/>
      <sheetName val="Layer_Table4"/>
      <sheetName val="New_Construction4"/>
      <sheetName val="Cost_Index5"/>
      <sheetName val="BEAM_SCH4"/>
      <sheetName val="SLAB__SCH_4"/>
      <sheetName val="Beam_at_Ground_flr_lvl(Steel)4"/>
      <sheetName val="Main_Assump_4"/>
      <sheetName val="Input_&amp;_Calculations4"/>
      <sheetName val="PA-_Consutant_4"/>
      <sheetName val="Bill_1-BOQ-Civil_Works4"/>
      <sheetName val="Customize_Your_Invoice4"/>
      <sheetName val="CIVIL_BOQ_(Final)4"/>
      <sheetName val="Loan_Amortization_Schedule4"/>
      <sheetName val="Bill-5_24"/>
      <sheetName val="Bill-9_14"/>
      <sheetName val="Bill-6_1_1-6_1_34"/>
      <sheetName val="Basic_rate_summary4"/>
      <sheetName val="Basic_rate_calculations4"/>
      <sheetName val="organi_synthesis_lab4"/>
      <sheetName val="Rates_7-204"/>
      <sheetName val="Boq_(Main_Building)4"/>
      <sheetName val="CORPN_O_x005f_x005f_x005f_x005f_x005f_x005f_x0054"/>
      <sheetName val="Overall_Summary4"/>
      <sheetName val="Summary_CFA_total_-_CP1_&amp;_CP24"/>
      <sheetName val="S-MMS_without_TFA4"/>
      <sheetName val="Labor_Rates4"/>
      <sheetName val="Capex_Estimates4"/>
      <sheetName val="General_Assumptions4"/>
      <sheetName val="Sqn-Abs(G+6)_4"/>
      <sheetName val="WO-Abs_(G+2)_6_DUs4"/>
      <sheetName val="Air-Abs(G+6)_23_DUs4"/>
      <sheetName val="5__EA4"/>
      <sheetName val="GUT_(2)4"/>
      <sheetName val="MB_Prod4"/>
      <sheetName val="Key_Ass4"/>
      <sheetName val="bs_BP_04_SA4"/>
      <sheetName val="Col_up_to_plinth4"/>
      <sheetName val="int__pla_4"/>
      <sheetName val="R_MTL4"/>
      <sheetName val="RA_Bill_summary_til_Apr194"/>
      <sheetName val="APTIDCO_CV_A_SCOPE4"/>
      <sheetName val="Manpower_Histogram4"/>
      <sheetName val="TBAL9697__grotp_wis117"/>
      <sheetName val="TBAL9697__grotp_wis216"/>
      <sheetName val="TBAL9697__grotp_wis310"/>
      <sheetName val="TBAL9697__grotp_wis47"/>
      <sheetName val="TBAL9697__grotp_wis55"/>
      <sheetName val="TBAL9697__grotp_wis64"/>
      <sheetName val="TBAL9697__grotp_wis74"/>
      <sheetName val="TBAL9697__grotp_wis84"/>
      <sheetName val="TBAL9697__grotp_wis144"/>
      <sheetName val="TBAL9697__grotp_wis104"/>
      <sheetName val="TBAL9697__grotp_wis94"/>
      <sheetName val="TBAL9697__grotp_wis118"/>
      <sheetName val="TBAL9697__grotp_wis124"/>
      <sheetName val="TBAL9697__grotp_wis134"/>
      <sheetName val="TBAL9697__grotp_wis204"/>
      <sheetName val="TBAL9697__grotp_wis154"/>
      <sheetName val="TBAL9697__grotp_wis164"/>
      <sheetName val="TBAL9697__grotp_wis174"/>
      <sheetName val="TBAL9697__grotp_wis184"/>
      <sheetName val="TBAL9697__grotp_wis194"/>
      <sheetName val="TBAL9697__grotp_wis217"/>
      <sheetName val="TBAL9697__grotp_wis224"/>
      <sheetName val="TBAL9697__grotp_wis234"/>
      <sheetName val="TBAL9697__grotp_wis244"/>
      <sheetName val="TBAL9697__grotp_wis254"/>
      <sheetName val="Item-_Compact4"/>
      <sheetName val="Detailed_Summary_(4)4"/>
      <sheetName val="Basement_Budget4"/>
      <sheetName val="TBAL9697__grotp_wis48"/>
      <sheetName val="TB9798OBPL06_(2)71"/>
      <sheetName val="CORPN_OCT71"/>
      <sheetName val="inout_consol-nov71"/>
      <sheetName val="inout_consol_(2)71"/>
      <sheetName val="AS_ON_DT_EXPS_Mar71"/>
      <sheetName val="fa-pl_&amp;_mach-site71"/>
      <sheetName val="fa_off_eqp71"/>
      <sheetName val="fa_fur&amp;_fix71"/>
      <sheetName val="fa-pl_&amp;_mach-Off71"/>
      <sheetName val="B_Equity-sdpl_INC71"/>
      <sheetName val="inout_consol_wkg71"/>
      <sheetName val="inout_consol_WKNG71"/>
      <sheetName val="B_Sheet_9771"/>
      <sheetName val="P&amp;L_97_71"/>
      <sheetName val="B_Sheet_97-BEXP71"/>
      <sheetName val="P&amp;L_97_-BEXP71"/>
      <sheetName val="consol_flows71"/>
      <sheetName val="sdpl_oth_Liab71"/>
      <sheetName val="obpl-oth_liab71"/>
      <sheetName val="G_land_advance71"/>
      <sheetName val="I-Wip-ot_(2)71"/>
      <sheetName val="detail_WIP_(2)71"/>
      <sheetName val="detail_G-171"/>
      <sheetName val="sobha_menon_ac71"/>
      <sheetName val="pnc_ac71"/>
      <sheetName val="fix_-p_&amp;_M_-SCC71"/>
      <sheetName val="C_fix_asst71"/>
      <sheetName val="D_fix_asst_scdl_71"/>
      <sheetName val="creditors_tb_obpl71"/>
      <sheetName val="TBAL9697_-group_wise__sdpl81"/>
      <sheetName val="TBAL9697_-group_wise_71"/>
      <sheetName val="crs_-G-171"/>
      <sheetName val="TBAL9697_-group_wise__onpl71"/>
      <sheetName val="B_Sheet_97-OBPL71"/>
      <sheetName val="B_Sheet_97_sdpl71"/>
      <sheetName val="TBAL9697_-group_wise__sdpl271"/>
      <sheetName val="inout_consol_jan71"/>
      <sheetName val="consol_flow71"/>
      <sheetName val="D_Loan__Prom71"/>
      <sheetName val="E_Bank_Loan71"/>
      <sheetName val="G_work_Cap71"/>
      <sheetName val="H_land_adv-dec71"/>
      <sheetName val="J_Con_WIP71"/>
      <sheetName val="detail_J71"/>
      <sheetName val="L_Oth_Co71"/>
      <sheetName val="K_fix_asst__71"/>
      <sheetName val="C_fix_asst-SDPL_71"/>
      <sheetName val="TBAL9697__group_wise__sdpl71"/>
      <sheetName val="inout_consol_okg71"/>
      <sheetName val="detail_OIP_(2)71"/>
      <sheetName val="D_fix_ysst_scdl_71"/>
      <sheetName val="cre`itors_tb_obpl71"/>
      <sheetName val="3AL9697_-group_wise__onpl71"/>
      <sheetName val="3‰AL9697_-group_wise__onpl70"/>
      <sheetName val="L_Oth_Bo70"/>
      <sheetName val="Civil_Boq70"/>
      <sheetName val="Staff_Acco_70"/>
      <sheetName val="SITE_OVERHEADS70"/>
      <sheetName val="PRECAST_lightconc-II68"/>
      <sheetName val="Cashflow_projection67"/>
      <sheetName val="SPT_vs_PHI67"/>
      <sheetName val="1__PayRec67"/>
      <sheetName val="Boq_Block_A70"/>
      <sheetName val="Project-Material_70"/>
      <sheetName val="_bpl,oth_lia_67"/>
      <sheetName val="G_,and_adv_nce67"/>
      <sheetName val="I,Wip-ot__2)67"/>
      <sheetName val="det!il_WIP_(2)67"/>
      <sheetName val="de4ail_G-167"/>
      <sheetName val="sobha_mennn_ac67"/>
      <sheetName val="C_&amp;ix_asst67"/>
      <sheetName val="INPUT_SHEET67"/>
      <sheetName val="3�AL9697_-group_wise__onpl70"/>
      <sheetName val="key_dates67"/>
      <sheetName val="CORPN_O67"/>
      <sheetName val="ino4t_conso,-nov67"/>
      <sheetName val="(nout_co,sol_(2)67"/>
      <sheetName val="Blr_hire67"/>
      <sheetName val="_x005f_x0003_dpl_oth_Lia`67"/>
      <sheetName val="TBAL9697__x005f_x000d_grotp_wise_67"/>
      <sheetName val="St_co_91_5lvl67"/>
      <sheetName val="Stress_Calculation67"/>
      <sheetName val="labour_coeff65"/>
      <sheetName val="Fill_this_out_first___65"/>
      <sheetName val="Labour_productivity65"/>
      <sheetName val="RCC,Ret__Wall65"/>
      <sheetName val="Sun_E_Type67"/>
      <sheetName val="Fin_Sum67"/>
      <sheetName val="Labor_abs-NMR67"/>
      <sheetName val="CORPN_O_T65"/>
      <sheetName val="Fin__Assumpt__-_Sensitivities65"/>
      <sheetName val="LOAD_SHEET_65"/>
      <sheetName val="TBAL9697__grotp_wise_250"/>
      <sheetName val="Shuttering_Analysis65"/>
      <sheetName val="General_P+M65"/>
      <sheetName val="Curing_Analysis_65"/>
      <sheetName val="Concrete_P+M_(_RMC_)65"/>
      <sheetName val="P+M_(_SMC_)65"/>
      <sheetName val="P+M_-EW65"/>
      <sheetName val="P&amp;L_-_AD65"/>
      <sheetName val="DG_67"/>
      <sheetName val="CORPN_O_x005f_x0000_T67"/>
      <sheetName val="SUPPLY_-Sanitary_Fixtures67"/>
      <sheetName val="ITEMS_FOR_CIVIL_TENDER67"/>
      <sheetName val="_x005f_x005f_x005f_x0003_dpl_oth_Lia`67"/>
      <sheetName val="TBAL9697__x005f_x005f_x005f_x000d_grotp_w67"/>
      <sheetName val="Area_&amp;_Cate__Master65"/>
      <sheetName val="Quote_Sheet65"/>
      <sheetName val="d-safe_DELUXE65"/>
      <sheetName val="DLC_lookups65"/>
      <sheetName val="Works_-_Quote_Sheet65"/>
      <sheetName val="IO_LIST65"/>
      <sheetName val="TBAL9697__x005f_x000d_grotp_wis65"/>
      <sheetName val="TBAL9697__grotp_wise_260"/>
      <sheetName val="Driveway_Beams65"/>
      <sheetName val="CORPN_O?T67"/>
      <sheetName val="TBAL9697__x000a_grotp_wise_67"/>
      <sheetName val="Fee_Rate_Summary65"/>
      <sheetName val="Name_List65"/>
      <sheetName val="Bill_No_565"/>
      <sheetName val="Sheet_165"/>
      <sheetName val="3BPA00132-5-3_W_plan_HVPNL65"/>
      <sheetName val="Mix_Design65"/>
      <sheetName val="TBAL9697__x005f_x000a_grotp_wise_65"/>
      <sheetName val="11B_65"/>
      <sheetName val="BOQ_(2)65"/>
      <sheetName val="Cat_A_Change_Control65"/>
      <sheetName val="Break_up_Sheet65"/>
      <sheetName val="Summary_of_P_&amp;_M65"/>
      <sheetName val="ISO_Reconcilation_Statment65"/>
      <sheetName val="AVG_pur_rate65"/>
      <sheetName val="FITZ_MORT_9465"/>
      <sheetName val="Break_Dw65"/>
      <sheetName val="Structure_Bills_Qty65"/>
      <sheetName val="Detail_1A65"/>
      <sheetName val="LIST_OF_MAKES65"/>
      <sheetName val="Assumption_Inputs65"/>
      <sheetName val="Civil_Works65"/>
      <sheetName val="Form_665"/>
      <sheetName val="acevsSp_(ABC)65"/>
      <sheetName val="A_O_R_65"/>
      <sheetName val="CORPN_O_x005f_x005f_x005f_x0000_T65"/>
      <sheetName val="220_11__BS_65"/>
      <sheetName val="Intro_65"/>
      <sheetName val="Cash_Flow_Input_Data_ISC37"/>
      <sheetName val="BLOCK-A_(MEA_SHEET)65"/>
      <sheetName val="NLD_-_Assum65"/>
      <sheetName val="Tender_Summary18"/>
      <sheetName val="Section_Catalogue65"/>
      <sheetName val="Mat_-Rates35"/>
      <sheetName val="tie_beam18"/>
      <sheetName val="INDIGINEOUS_ITEMS_18"/>
      <sheetName val="Legal_Risk_Analysis35"/>
      <sheetName val="TBAL9697__x005f_x005f_x005f_x005f_x005f_x005f_x37"/>
      <sheetName val="DETAILED__BOQ35"/>
      <sheetName val="CABLE_DATA35"/>
      <sheetName val="Excess_Calc10"/>
      <sheetName val="Site_Dev_BOQ11"/>
      <sheetName val="PO_Payroll10"/>
      <sheetName val="Deduction_of_assets14"/>
      <sheetName val="TBAL9697__grotp_wise_270"/>
      <sheetName val="TBAL9697__grotp_wise_1101"/>
      <sheetName val="BOQ_10"/>
      <sheetName val="Detail_In_Door_Stad10"/>
      <sheetName val="COP_Final10"/>
      <sheetName val="Elect_11"/>
      <sheetName val="TBAL9697__x005f_x005f_x005f_x000a_grotp_w10"/>
      <sheetName val="CORPN_O_x005f_x005f_x005f_x005f_x005f_x005f_x0010"/>
      <sheetName val="TBAL9697__grotp_wise_280"/>
      <sheetName val="TBAL9697__grotp_wise_420"/>
      <sheetName val="TBAL9697__grotp_wise_320"/>
      <sheetName val="TBAL9697__grotp_wise_518"/>
      <sheetName val="TBAL9697__grotp_wise_616"/>
      <sheetName val="TBAL9697__grotp_wise_715"/>
      <sheetName val="TBAL9697__grotp_wise_815"/>
      <sheetName val="TBAL9697__grotp_wise_915"/>
      <sheetName val="TBAL9697__grotp_wise_1015"/>
      <sheetName val="TBAL9697__grotp_wise_1612"/>
      <sheetName val="TBAL9697__grotp_wise_1214"/>
      <sheetName val="TBAL9697__grotp_wise_1115"/>
      <sheetName val="TBAL9697__grotp_wise_1314"/>
      <sheetName val="TBAL9697__grotp_wise_1413"/>
      <sheetName val="TBAL9697__grotp_wise_1512"/>
      <sheetName val="TBAL9697__grotp_wise_2213"/>
      <sheetName val="TBAL9697__grotp_wise_1711"/>
      <sheetName val="TBAL9697__grotp_wise_1811"/>
      <sheetName val="TBAL9697__grotp_wise_1911"/>
      <sheetName val="TBAL9697__grotp_wise_2011"/>
      <sheetName val="TBAL9697__grotp_wise_2115"/>
      <sheetName val="TBAL9697__grotp_wise_2311"/>
      <sheetName val="TBAL9697__grotp_wise_2411"/>
      <sheetName val="Cost_summary10"/>
      <sheetName val="final_abstract10"/>
      <sheetName val="SPILL_OVER10"/>
      <sheetName val="Pacakges_split10"/>
      <sheetName val="Data_sheet10"/>
      <sheetName val="Per_Unit10"/>
      <sheetName val="Gen_Info10"/>
      <sheetName val="Main_Gate_House10"/>
      <sheetName val="General_input10"/>
      <sheetName val="6_0510"/>
      <sheetName val="Abstract_Sheet10"/>
      <sheetName val="Boq-_Civil10"/>
      <sheetName val="Debits_as_on_12_04_0810"/>
      <sheetName val="Labor_abs-PW10"/>
      <sheetName val="AutoOpen_Stub_Data10"/>
      <sheetName val="Material_10"/>
      <sheetName val="Extra_Item10"/>
      <sheetName val="Labour_&amp;_Plant10"/>
      <sheetName val="Meas_-Hotel_Part10"/>
      <sheetName val="BASIC_RATES10"/>
      <sheetName val="lineby_line_consolidation10"/>
      <sheetName val="Base_Assumptions10"/>
      <sheetName val="_COP_100%10"/>
      <sheetName val="TBAL9697__grotp_wise_2511"/>
      <sheetName val="TBAL9697__grotp_wise_2611"/>
      <sheetName val="Contract_Night_Staff10"/>
      <sheetName val="Contract_Day_Staff10"/>
      <sheetName val="Day_Shift10"/>
      <sheetName val="Night_Shift10"/>
      <sheetName val="Lintel_Beam_104_70_(GF)__10"/>
      <sheetName val="TBAL9697__x005f_x005f_x0011"/>
      <sheetName val="CORPN_O_x005f_x005f_x000010"/>
      <sheetName val="TBAL9697__x005f_x000a_grotp_wis10"/>
      <sheetName val="TBAL9697_-group_wise_sdpl10"/>
      <sheetName val="_10"/>
      <sheetName val="appendix_2_5_final_accounts9"/>
      <sheetName val="Area_Statement10"/>
      <sheetName val="Risk_Analysis10"/>
      <sheetName val="CORPN_O_x005f10"/>
      <sheetName val="Bill_3_-_Site_Works9"/>
      <sheetName val="Material_List_9"/>
      <sheetName val="Basic_Rate9"/>
      <sheetName val="INFLUENCES_ON_GM9"/>
      <sheetName val="Load_Details(B2)9"/>
      <sheetName val="Material_Rate9"/>
      <sheetName val="Rate_analysis9"/>
      <sheetName val="Approved_MTD_Proj_#'s9"/>
      <sheetName val="9__Package_split_-_Cost_9"/>
      <sheetName val="Project_Budget_Worksheet9"/>
      <sheetName val="CORPN_O_x005f_x005f_x005f9"/>
      <sheetName val="CFForecast_detail9"/>
      <sheetName val="소상_&quot;1&quot;6"/>
      <sheetName val="KQ_Cost_Controlling6"/>
      <sheetName val="KQ_Appropriation6"/>
      <sheetName val="indices_6"/>
      <sheetName val="SITE_DEVELOPMENT9"/>
      <sheetName val="Building_19"/>
      <sheetName val="Lead_(Final)9"/>
      <sheetName val="Pile_cap6"/>
      <sheetName val="M_S_6"/>
      <sheetName val="BS_-_L+OE9"/>
      <sheetName val="Rate_Analysis_9"/>
      <sheetName val="CPT_POST_UPLOAD6"/>
      <sheetName val="beam-reinft-IIInd_floor9"/>
      <sheetName val="Cost_Basis6"/>
      <sheetName val="schedule_nos9"/>
      <sheetName val="Customize_Your_Purchase_Order9"/>
      <sheetName val="fa-pl_&amp;_myy_x005f_x000b__x005f_x000b__x09"/>
      <sheetName val="Service_Function9"/>
      <sheetName val="Sheet3_(2)6"/>
      <sheetName val="Bill_16"/>
      <sheetName val="Bill_26"/>
      <sheetName val="Bill_36"/>
      <sheetName val="Bill_46"/>
      <sheetName val="Bill_56"/>
      <sheetName val="Bill_66"/>
      <sheetName val="Bill_76"/>
      <sheetName val="class_&amp;_category6"/>
      <sheetName val="code_Control_Sheet6"/>
      <sheetName val="Cost_Index6"/>
      <sheetName val="TBAL9697__grotp_wise_2710"/>
      <sheetName val="TBAL9697__grotp_wis49"/>
      <sheetName val="TBAL9697__grotp_wis50"/>
      <sheetName val="2_civil-RA6"/>
      <sheetName val="fa-pl_&amp;_myy_x005f_x000b__6"/>
      <sheetName val="BOQ_Distribution9"/>
      <sheetName val="SCHEDULE_OF_RATES5"/>
      <sheetName val="Mat_Cost6"/>
      <sheetName val="Invested_capital_VDF5"/>
      <sheetName val="PV_of_Op_Leases_VDF5"/>
      <sheetName val="TBAL9697__x000a_grotp_wis35"/>
      <sheetName val="TBAL9697__x0010"/>
      <sheetName val="CORPN_O_x00009"/>
      <sheetName val="GR_slab-reinft9"/>
      <sheetName val="Indirect_expenses9"/>
      <sheetName val="Sheet_29"/>
      <sheetName val="Risk_Assmnt9"/>
      <sheetName val="AoR_Finishing9"/>
      <sheetName val="P_&amp;_M9"/>
      <sheetName val="MS_Items9"/>
      <sheetName val="DDETABLE_9"/>
      <sheetName val="Detail_P&amp;L6"/>
      <sheetName val="Assumption_Sheet5"/>
      <sheetName val="New_Construction5"/>
      <sheetName val="TAX_INCOME6"/>
      <sheetName val="Depart_Budget6"/>
      <sheetName val="CC_June6"/>
      <sheetName val="BEAM_SCH5"/>
      <sheetName val="SLAB__SCH_5"/>
      <sheetName val="Beam_at_Ground_flr_lvl(Steel)5"/>
      <sheetName val="Main_Assump_5"/>
      <sheetName val="Input_&amp;_Calculations5"/>
      <sheetName val="PA-_Consutant_5"/>
      <sheetName val="Layer_Table5"/>
      <sheetName val="Bill_1-BOQ-Civil_Works5"/>
      <sheetName val="Customize_Your_Invoice5"/>
      <sheetName val="CIVIL_BOQ_(Final)5"/>
      <sheetName val="Loan_Amortization_Schedule5"/>
      <sheetName val="PB_WORK5"/>
      <sheetName val="TBAL9697__grotp_wise_296"/>
      <sheetName val="TBAL9697__grotp_wise_286"/>
      <sheetName val="TBAL9697__grotp_wise_306"/>
      <sheetName val="GUT_(2)5"/>
      <sheetName val="MB_Prod5"/>
      <sheetName val="Bill-5_25"/>
      <sheetName val="Bill-9_15"/>
      <sheetName val="Bill-6_1_1-6_1_35"/>
      <sheetName val="Key_Ass5"/>
      <sheetName val="bs_BP_04_SA5"/>
      <sheetName val="Col_up_to_plinth5"/>
      <sheetName val="int__pla_5"/>
      <sheetName val="Basic_rate_summary5"/>
      <sheetName val="Basic_rate_calculations5"/>
      <sheetName val="Overall_Summary5"/>
      <sheetName val="Summary_CFA_total_-_CP1_&amp;_CP25"/>
      <sheetName val="organi_synthesis_lab5"/>
      <sheetName val="Rates_7-205"/>
      <sheetName val="Boq_(Main_Building)5"/>
      <sheetName val="CORPN_O_x005f_x005f_x005f_x005f_x005f_x005f_x0055"/>
      <sheetName val="S-MMS_without_TFA5"/>
      <sheetName val="Labor_Rates5"/>
      <sheetName val="Capex_Estimates5"/>
      <sheetName val="General_Assumptions5"/>
      <sheetName val="Sqn-Abs(G+6)_5"/>
      <sheetName val="WO-Abs_(G+2)_6_DUs5"/>
      <sheetName val="Air-Abs(G+6)_23_DUs5"/>
      <sheetName val="5__EA5"/>
      <sheetName val="R_MTL5"/>
      <sheetName val="RA_Bill_summary_til_Apr195"/>
      <sheetName val="APTIDCO_CV_A_SCOPE5"/>
      <sheetName val="Manpower_Histogram5"/>
      <sheetName val="TBAL9697__grotp_wis119"/>
      <sheetName val="TBAL9697__grotp_wis218"/>
      <sheetName val="TBAL9697__grotp_wis311"/>
      <sheetName val="TBAL9697__grotp_wis410"/>
      <sheetName val="TBAL9697__grotp_wis56"/>
      <sheetName val="TBAL9697__grotp_wis65"/>
      <sheetName val="TBAL9697__grotp_wis75"/>
      <sheetName val="TBAL9697__grotp_wis85"/>
      <sheetName val="TBAL9697__grotp_wis145"/>
      <sheetName val="TBAL9697__grotp_wis105"/>
      <sheetName val="TBAL9697__grotp_wis95"/>
      <sheetName val="TBAL9697__grotp_wis1110"/>
      <sheetName val="TBAL9697__grotp_wis125"/>
      <sheetName val="TBAL9697__grotp_wis135"/>
      <sheetName val="TBAL9697__grotp_wis205"/>
      <sheetName val="TBAL9697__grotp_wis155"/>
      <sheetName val="TBAL9697__grotp_wis165"/>
      <sheetName val="TBAL9697__grotp_wis175"/>
      <sheetName val="TBAL9697__grotp_wis185"/>
      <sheetName val="TBAL9697__grotp_wis195"/>
      <sheetName val="TBAL9697__grotp_wis219"/>
      <sheetName val="TBAL9697__grotp_wis225"/>
      <sheetName val="TBAL9697__grotp_wis235"/>
      <sheetName val="TBAL9697__grotp_wis245"/>
      <sheetName val="TBAL9697__grotp_wis255"/>
      <sheetName val="Item-_Compact5"/>
      <sheetName val="Detailed_Summary_(4)5"/>
      <sheetName val="Basement_Budget5"/>
      <sheetName val="TBAL9697__grotp_wis57"/>
      <sheetName val="DOOR-WINDOW SCHEDULE"/>
      <sheetName val="Schedule v1"/>
      <sheetName val="FORM-16"/>
      <sheetName val="factor "/>
      <sheetName val="E &amp; R"/>
      <sheetName val="radar"/>
      <sheetName val="UG"/>
      <sheetName val="7 Steel Rein."/>
      <sheetName val="TBAL9697_ grotp_wis26"/>
      <sheetName val="TBAL9697_ grotp_wis27"/>
      <sheetName val="TBAL9697_ grotp_wis28"/>
      <sheetName val="TBAL9697_ grotp_wise_31"/>
      <sheetName val="TBAL9697_ grotp_wis29"/>
      <sheetName val="TBAL9697_ grotp_wise_32"/>
      <sheetName val="TBAL9697_ grotp_wise_33"/>
      <sheetName val="TBAL9697_ grotp_wise_34"/>
      <sheetName val="TBAL9697_ grotp_wise_35"/>
      <sheetName val="TBAL9697_ grotp_wise_36"/>
      <sheetName val="TBAL9697_ grotp_wise_37"/>
      <sheetName val="TBAL9697_ grotp_wise_39"/>
      <sheetName val="TBAL9697_ grotp_wise_38"/>
      <sheetName val="TBAL9697_ grotp_wise_40"/>
      <sheetName val="TBAL9697_ grotp_wise_42"/>
      <sheetName val="TBAL9697_ grotp_wise_41"/>
      <sheetName val="TBAL9697_ grotp_wise_43"/>
      <sheetName val="TBAL9697_ grotp_wise_44"/>
      <sheetName val="TBAL9697_ grotp_wise_45"/>
      <sheetName val="TBAL9697_ grotp_wise_46"/>
      <sheetName val="TBAL9697_ grotp_wise_47"/>
      <sheetName val="TBAL9697_ grotp_wise_48"/>
      <sheetName val="TBAL9697_ grotp_wise_49"/>
      <sheetName val="TBAL9697_ grotp_wise_50"/>
      <sheetName val="TBAL9697_ grotp_wise_51"/>
      <sheetName val="TBAL9697_ grotp_wise_52"/>
      <sheetName val="TBAL9697_ grotp_wise_58"/>
      <sheetName val="TBAL9697_ grotp_wise_53"/>
      <sheetName val="TBAL9697_ grotp_wise_54"/>
      <sheetName val="TBAL9697_ grotp_wise_55"/>
      <sheetName val="TBAL9697_ grotp_wise_57"/>
      <sheetName val="TBAL9697_ grotp_wise_56"/>
      <sheetName val="TBAL9697_ grotp_wise_59"/>
      <sheetName val="TBAL9697_ grotp_wise_60"/>
      <sheetName val="TBAL9697_ grotp_wise_61"/>
      <sheetName val="TBAL9697_ grotp_wise_63"/>
      <sheetName val="TBAL9697_ grotp_wise_62"/>
      <sheetName val="TBAL9697_ grotp_wise_64"/>
      <sheetName val="1.01.1 to 1.01.5"/>
      <sheetName val="1.01.6"/>
      <sheetName val="1.01.7"/>
      <sheetName val="1.02.1"/>
      <sheetName val="1.03.1"/>
      <sheetName val="1.03.2"/>
      <sheetName val="1.03.3"/>
      <sheetName val="1.04.1"/>
      <sheetName val="1.05.1"/>
      <sheetName val="1.06.1"/>
      <sheetName val="1.06.2"/>
      <sheetName val="2.01.1 to 2.01.5-"/>
      <sheetName val="2.01.6"/>
      <sheetName val="2.01.7"/>
      <sheetName val="2.01.8"/>
      <sheetName val="2.02.1"/>
      <sheetName val="2.03.1"/>
      <sheetName val="2.03.2"/>
      <sheetName val="2.03.3"/>
      <sheetName val="2.04.1"/>
      <sheetName val="2.05.1"/>
      <sheetName val="2.06.1"/>
      <sheetName val="2.06.2"/>
      <sheetName val="2.07.1"/>
      <sheetName val="2.07.2"/>
      <sheetName val="2.07.3"/>
      <sheetName val="2.07.4"/>
      <sheetName val="2.07.5"/>
      <sheetName val="2.07.6"/>
      <sheetName val="2.07.7"/>
      <sheetName val="2.07.8"/>
      <sheetName val="2.07.9"/>
      <sheetName val="2.07.10"/>
      <sheetName val="2.07.11"/>
      <sheetName val="2.07.12"/>
      <sheetName val="2.07.13"/>
      <sheetName val="2.07.14"/>
      <sheetName val="2.07.15"/>
      <sheetName val="2.07.16"/>
      <sheetName val="3.01.1 to 3.01.5"/>
      <sheetName val="3.01.6"/>
      <sheetName val="3.01.7"/>
      <sheetName val="3.03.1"/>
      <sheetName val="3.03.2"/>
      <sheetName val="3.04.1"/>
      <sheetName val="3.05.1"/>
      <sheetName val="4.01.1 to 4.01.5"/>
      <sheetName val="4.01.6"/>
      <sheetName val="4.01.7"/>
      <sheetName val="4.01.8"/>
      <sheetName val="4.03.1"/>
      <sheetName val="4.03.2"/>
      <sheetName val="4.04.1"/>
      <sheetName val="4.05.1"/>
      <sheetName val="4.07.1"/>
      <sheetName val="4.07.2"/>
      <sheetName val="4.07.3"/>
      <sheetName val="4.07.4"/>
      <sheetName val="4.07.5"/>
      <sheetName val="4.07.6"/>
      <sheetName val="4.07.7"/>
      <sheetName val="4.07.8"/>
      <sheetName val="4.07.9"/>
      <sheetName val="4.07.10"/>
      <sheetName val="4.07.11"/>
      <sheetName val="4.07.12"/>
      <sheetName val="4.07.13"/>
      <sheetName val="4.07.14"/>
      <sheetName val="4.07.15"/>
      <sheetName val="4.07.16"/>
      <sheetName val="5.01.1"/>
      <sheetName val="5.01.2"/>
      <sheetName val="5.01.3"/>
      <sheetName val="5.01.4"/>
      <sheetName val="5.02.1"/>
      <sheetName val="5.02.2"/>
      <sheetName val="5.02.3"/>
      <sheetName val="5.02.4"/>
      <sheetName val="6.01.1 to 6.01.5"/>
      <sheetName val="6.01.6"/>
      <sheetName val="6.02.1 to 6.02.5"/>
      <sheetName val="6.02.6"/>
      <sheetName val="7.01.1"/>
      <sheetName val="7.01.2"/>
      <sheetName val="7.02.1"/>
      <sheetName val="7.02.2"/>
      <sheetName val="7.03.1"/>
      <sheetName val="7.03.2"/>
      <sheetName val="Canceled"/>
      <sheetName val="8.01.1"/>
      <sheetName val="8.01.2"/>
      <sheetName val="8.01.3"/>
      <sheetName val="8.01.4"/>
      <sheetName val="Canceled-1"/>
      <sheetName val="Cancled-2"/>
      <sheetName val="Abstract-1"/>
      <sheetName val="BOQ in CRN Formate"/>
      <sheetName val="Cumul."/>
      <sheetName val="GST. Inv.."/>
      <sheetName val="Ill. Imm. Cert."/>
      <sheetName val="Work Compl. Cert."/>
      <sheetName val="cus_image"/>
      <sheetName val="GrossMgn 98"/>
      <sheetName val="Plant &amp;  Machinery"/>
      <sheetName val="EST-CIVIL"/>
      <sheetName val="Staff Forecast spread"/>
      <sheetName val="APPENDIX 4.1a"/>
      <sheetName val="RECAPITULATION"/>
      <sheetName val="A.O.R (2)"/>
      <sheetName val="V_O_4_-_PCC_Qty"/>
      <sheetName val="Source_Ref_"/>
      <sheetName val="EA_Sheet"/>
      <sheetName val="M-_Rate"/>
      <sheetName val="ONE_TIME"/>
      <sheetName val="4K_-_(6a)_Non_Manual_Breakdown"/>
      <sheetName val="Commodity_Plan_Front_Block"/>
      <sheetName val="Commodity_Plan_Rear_Block"/>
      <sheetName val="99_조정금액"/>
      <sheetName val="Boq__structure_"/>
      <sheetName val="Category_A_-_No_Material"/>
      <sheetName val="Category_B_-_Major_Works"/>
      <sheetName val="Category_C_-_Minor_Works"/>
      <sheetName val="V_O_4_-_PCC_Qty1"/>
      <sheetName val="Source_Ref_1"/>
      <sheetName val="Civil_(RA)__Resi_1"/>
      <sheetName val="Break_Up_(bc)1"/>
      <sheetName val="Break_Up_(bc1)1"/>
      <sheetName val="Break_Up_(bc2)1"/>
      <sheetName val="A_O_R_r11"/>
      <sheetName val="A_O_R_r1Str1"/>
      <sheetName val="Order_Info1"/>
      <sheetName val="1st_-vpd1"/>
      <sheetName val="Input_Data1"/>
      <sheetName val="MLCP_Connection_Details1"/>
      <sheetName val="MERGED_CODES_&amp;_NAMES1"/>
      <sheetName val="INPUT_(BPL)1"/>
      <sheetName val="Combined_Results_1"/>
      <sheetName val="Loan_Schedule1"/>
      <sheetName val="Bed_Class1"/>
      <sheetName val="EA_Sheet1"/>
      <sheetName val="GM_0002"/>
      <sheetName val="Table_41"/>
      <sheetName val="Table_51"/>
      <sheetName val="Table_21"/>
      <sheetName val="Table_271"/>
      <sheetName val="M-_Rate1"/>
      <sheetName val="ONE_TIME1"/>
      <sheetName val="4K_-_(6a)_Non_Manual_Breakdown1"/>
      <sheetName val="Commodity_Plan_Front_Block1"/>
      <sheetName val="Commodity_Plan_Rear_Block1"/>
      <sheetName val="99_조정금액1"/>
      <sheetName val="Boq__structure_1"/>
      <sheetName val="Category_A_-_No_Material1"/>
      <sheetName val="Category_B_-_Major_Works1"/>
      <sheetName val="Category_C_-_Minor_Works1"/>
      <sheetName val="Sch-1a"/>
      <sheetName val="Purlin(7m)"/>
      <sheetName val="IS  875"/>
      <sheetName val="Boq- Zero"/>
      <sheetName val="SB_SCH_A3"/>
      <sheetName val="SB SCH_A7"/>
      <sheetName val="TBEAM"/>
      <sheetName val="Dtype-Civil"/>
      <sheetName val="11 kV SWGR"/>
      <sheetName val="exp-ded-jan' 06"/>
      <sheetName val="_x005f_x005f_x005f_x005F_x005f_x0003_dpl_ot"/>
      <sheetName val="TBAL9697__x005f_x005f_x005f_x005F_x25"/>
      <sheetName val="CORPN_O_x005f_x005f_x005f_x005F_x00001"/>
      <sheetName val="_x005f_x005f_x005f_x005F_x005f_x005f_"/>
      <sheetName val="TBAL9697__x005f_x005f_x005f_x005F_x26"/>
      <sheetName val="CORPN_O_x005f_x005f_x005f_x005F_x0001"/>
      <sheetName val="TBAL9697__x005f_x005f_x005f_x005F_x27"/>
      <sheetName val="CORPN_O_x005f_x005f_x005f_x005F_x0002"/>
      <sheetName val="TBAL9697__x005f_x000d_grotp_w32"/>
      <sheetName val="TBAL9697__x005f_x005f_x005f_x005F_x30"/>
      <sheetName val="TBAL9697__x005f_x005f_x005f_x005F_x28"/>
      <sheetName val="CORPN_O_x005f_x005f_x005f_x005F_x0003"/>
      <sheetName val="TBAL9697__x005f_x005f_x005f_x005F_x29"/>
      <sheetName val="TBAL9697__x005f_x000d_grotp_w33"/>
      <sheetName val="TBAL9697__x005f_x005f_x005f_x005F_x31"/>
      <sheetName val="CORPN_O_x005f_x005f_x005f_x005F_x0004"/>
      <sheetName val="AOR"/>
      <sheetName val="Costcal"/>
      <sheetName val="MB FOR SUPERSTRUCTURE"/>
      <sheetName val="MASONARY "/>
      <sheetName val="para"/>
      <sheetName val="BOB DETAILS"/>
      <sheetName val="SCEL Funding"/>
      <sheetName val="boq_E"/>
      <sheetName val="boq_M"/>
      <sheetName val="boq_Ms"/>
      <sheetName val="boq_P"/>
      <sheetName val="boq_C"/>
      <sheetName val="(31)"/>
      <sheetName val="DBM"/>
      <sheetName val="Sum1"/>
      <sheetName val="SUMMARY-client"/>
      <sheetName val="BOM系"/>
      <sheetName val="Maturity Assessmen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FTE Information and costs"/>
      <sheetName val="Strategic Planning"/>
      <sheetName val="Calendar year Summary Plan"/>
      <sheetName val="Challan"/>
      <sheetName val="97-98"/>
      <sheetName val="_x0003_dpl_oth_Lia`32"/>
      <sheetName val="TBAL9697__x000d_grotp_wise_32"/>
      <sheetName val="CORPN_OT32"/>
      <sheetName val="TBAL9697__x000d_grotp_wis30"/>
      <sheetName val="TBAL9697__x005f_x005f_x30"/>
      <sheetName val="fa-pl_&amp;_myy_x000b__x000b__x00"/>
      <sheetName val="fa-pl_&amp;_myy_x000b__x000b__x01"/>
      <sheetName val="fa-pl_&amp;_myy_x000b__x000b__x02"/>
      <sheetName val="_x0003_dpl_oth_Lia`33"/>
      <sheetName val="TBAL9697__x000d_grotp_wise_33"/>
      <sheetName val="CORPN_OT33"/>
      <sheetName val="TBAL9697__x000d_grotp_wis31"/>
      <sheetName val="TBAL9697__x005f_x005f_x31"/>
      <sheetName val="fa-pl_&amp;_myy_x000b__x000b__x03"/>
      <sheetName val="TBAL9697__x25"/>
      <sheetName val="TBAL9697_ grotp_wi1"/>
      <sheetName val="fa-pl_&amp;_myy_x000b__"/>
      <sheetName val="_x0003_dpl_oth_Lia`38"/>
      <sheetName val="TBAL9697__x000d_grotp_wise_38"/>
      <sheetName val="CORPN_OT38"/>
      <sheetName val="TBAL9697__x005f_x000d_grotp_w38"/>
      <sheetName val="TBAL9697__x000d_grotp_wis36"/>
      <sheetName val="_x0003_dpl_oth_Lia`34"/>
      <sheetName val="TBAL9697__x000d_grotp_wise_34"/>
      <sheetName val="CORPN_OT34"/>
      <sheetName val="TBAL9697__x005f_x000d_grotp_w34"/>
      <sheetName val="TBAL9697__x000d_grotp_wis32"/>
      <sheetName val="_x0003_dpl_oth_Lia`35"/>
      <sheetName val="TBAL9697__x000d_grotp_wise_35"/>
      <sheetName val="CORPN_OT35"/>
      <sheetName val="TBAL9697__x005f_x000d_grotp_w35"/>
      <sheetName val="TBAL9697__x000d_grotp_wis33"/>
      <sheetName val="_x0003_dpl_oth_Lia`36"/>
      <sheetName val="TBAL9697__x000d_grotp_wise_36"/>
      <sheetName val="CORPN_OT36"/>
      <sheetName val="TBAL9697__x005f_x000d_grotp_w36"/>
      <sheetName val="TBAL9697__x000d_grotp_wis34"/>
      <sheetName val="_x0003_dpl_oth_Lia`37"/>
      <sheetName val="TBAL9697__x000d_grotp_wise_37"/>
      <sheetName val="CORPN_OT37"/>
      <sheetName val="TBAL9697__x005f_x000d_grotp_w37"/>
      <sheetName val="TBAL9697__x000d_grotp_wis35"/>
      <sheetName val="_x0003_dpl_oth_Lia`44"/>
      <sheetName val="TBAL9697__x000d_grotp_wise_44"/>
      <sheetName val="CORPN_OT44"/>
      <sheetName val="TBAL9697__x005f_x000d_grotp_w44"/>
      <sheetName val="TBAL9697__x000d_grotp_wis42"/>
      <sheetName val="_x0003_dpl_oth_Lia`39"/>
      <sheetName val="TBAL9697__x000d_grotp_wise_39"/>
      <sheetName val="CORPN_OT39"/>
      <sheetName val="TBAL9697__x005f_x000d_grotp_w39"/>
      <sheetName val="TBAL9697__x000d_grotp_wis37"/>
      <sheetName val="_x0003_dpl_oth_Lia`40"/>
      <sheetName val="TBAL9697__x000d_grotp_wise_40"/>
      <sheetName val="CORPN_OT40"/>
      <sheetName val="TBAL9697__x005f_x000d_grotp_w40"/>
      <sheetName val="TBAL9697__x000d_grotp_wis38"/>
      <sheetName val="_x0003_dpl_oth_Lia`42"/>
      <sheetName val="TBAL9697__x000d_grotp_wise_42"/>
      <sheetName val="CORPN_OT42"/>
      <sheetName val="TBAL9697__x005f_x000d_grotp_w42"/>
      <sheetName val="TBAL9697__x000d_grotp_wis40"/>
      <sheetName val="_x0003_dpl_oth_Lia`41"/>
      <sheetName val="TBAL9697__x000d_grotp_wise_41"/>
      <sheetName val="CORPN_OT41"/>
      <sheetName val="TBAL9697__x005f_x000d_grotp_w41"/>
      <sheetName val="TBAL9697__x000d_grotp_wis39"/>
      <sheetName val="_x0003_dpl_oth_Lia`43"/>
      <sheetName val="TBAL9697__x000d_grotp_wise_43"/>
      <sheetName val="CORPN_OT43"/>
      <sheetName val="TBAL9697__x005f_x000d_grotp_w43"/>
      <sheetName val="TBAL9697__x000d_grotp_wis41"/>
      <sheetName val="_x0003_dpl_oth_Lia`45"/>
      <sheetName val="TBAL9697__x000d_grotp_wise_45"/>
      <sheetName val="CORPN_OT45"/>
      <sheetName val="TBAL9697__x005f_x000d_grotp_w45"/>
      <sheetName val="TBAL9697__x000d_grotp_wis43"/>
      <sheetName val="_x0003_dpl_oth_Lia`58"/>
      <sheetName val="TBAL9697__x000d_grotp_wise_58"/>
      <sheetName val="CORPN_OT58"/>
      <sheetName val="TBAL9697__x005f_x000d_grotp_w58"/>
      <sheetName val="TBAL9697__x000d_grotp_wis56"/>
      <sheetName val="_x0003_dpl_oth_Lia`46"/>
      <sheetName val="TBAL9697__x000d_grotp_wise_46"/>
      <sheetName val="CORPN_OT46"/>
      <sheetName val="TBAL9697__x005f_x000d_grotp_w46"/>
      <sheetName val="TBAL9697__x000d_grotp_wis44"/>
      <sheetName val="_x0003_dpl_oth_Lia`47"/>
      <sheetName val="TBAL9697__x000d_grotp_wise_47"/>
      <sheetName val="CORPN_OT47"/>
      <sheetName val="TBAL9697__x005f_x000d_grotp_w47"/>
      <sheetName val="TBAL9697__x000d_grotp_wis45"/>
      <sheetName val="_x0003_dpl_oth_Lia`50"/>
      <sheetName val="TBAL9697__x000d_grotp_wise_50"/>
      <sheetName val="CORPN_OT50"/>
      <sheetName val="TBAL9697__x005f_x000d_grotp_w50"/>
      <sheetName val="TBAL9697__x000d_grotp_wis48"/>
      <sheetName val="_x0003_dpl_oth_Lia`48"/>
      <sheetName val="TBAL9697__x000d_grotp_wise_48"/>
      <sheetName val="CORPN_OT48"/>
      <sheetName val="TBAL9697__x005f_x000d_grotp_w48"/>
      <sheetName val="TBAL9697__x000d_grotp_wis46"/>
      <sheetName val="_x0003_dpl_oth_Lia`49"/>
      <sheetName val="TBAL9697__x000d_grotp_wise_49"/>
      <sheetName val="CORPN_OT49"/>
      <sheetName val="TBAL9697__x005f_x000d_grotp_w49"/>
      <sheetName val="TBAL9697__x000d_grotp_wis47"/>
      <sheetName val="_x0003_dpl_oth_Lia`51"/>
      <sheetName val="TBAL9697__x000d_grotp_wise_51"/>
      <sheetName val="CORPN_OT51"/>
      <sheetName val="TBAL9697__x005f_x000d_grotp_w51"/>
      <sheetName val="TBAL9697__x000d_grotp_wis49"/>
      <sheetName val="_x0003_dpl_oth_Lia`52"/>
      <sheetName val="TBAL9697__x000d_grotp_wise_52"/>
      <sheetName val="CORPN_OT52"/>
      <sheetName val="TBAL9697__x005f_x000d_grotp_w52"/>
      <sheetName val="TBAL9697__x000d_grotp_wis50"/>
      <sheetName val="_x0003_dpl_oth_Lia`53"/>
      <sheetName val="TBAL9697__x000d_grotp_wise_53"/>
      <sheetName val="CORPN_OT53"/>
      <sheetName val="TBAL9697__x005f_x000d_grotp_w53"/>
      <sheetName val="TBAL9697__x000d_grotp_wis51"/>
      <sheetName val="_x0003_dpl_oth_Lia`54"/>
      <sheetName val="TBAL9697__x000d_grotp_wise_54"/>
      <sheetName val="CORPN_OT54"/>
      <sheetName val="TBAL9697__x005f_x000d_grotp_w54"/>
      <sheetName val="TBAL9697__x000d_grotp_wis52"/>
      <sheetName val="_x0003_dpl_oth_Lia`55"/>
      <sheetName val="TBAL9697__x000d_grotp_wise_55"/>
      <sheetName val="CORPN_OT55"/>
      <sheetName val="TBAL9697__x005f_x000d_grotp_w55"/>
      <sheetName val="TBAL9697__x000d_grotp_wis53"/>
      <sheetName val="_x0003_dpl_oth_Lia`57"/>
      <sheetName val="TBAL9697__x000d_grotp_wise_57"/>
      <sheetName val="CORPN_OT57"/>
      <sheetName val="TBAL9697__x005f_x000d_grotp_w57"/>
      <sheetName val="TBAL9697__x000d_grotp_wis55"/>
      <sheetName val="_x0003_dpl_oth_Lia`56"/>
      <sheetName val="TBAL9697__x000d_grotp_wise_56"/>
      <sheetName val="CORPN_OT56"/>
      <sheetName val="TBAL9697__x005f_x000d_grotp_w56"/>
      <sheetName val="TBAL9697__x000d_grotp_wis54"/>
      <sheetName val="_x0003_dpl_oth_Lia`59"/>
      <sheetName val="TBAL9697__x000d_grotp_wise_59"/>
      <sheetName val="CORPN_OT59"/>
      <sheetName val="TBAL9697__x005f_x000d_grotp_w59"/>
      <sheetName val="TBAL9697__x000d_grotp_wis57"/>
      <sheetName val="_x0003_dpl_oth_Lia`60"/>
      <sheetName val="TBAL9697__x000d_grotp_wise_60"/>
      <sheetName val="CORPN_OT60"/>
      <sheetName val="TBAL9697__x005f_x000d_grotp_w60"/>
      <sheetName val="TBAL9697__x000d_grotp_wis58"/>
      <sheetName val="_x0003_dpl_oth_Lia`61"/>
      <sheetName val="TBAL9697__x000d_grotp_wise_61"/>
      <sheetName val="CORPN_OT61"/>
      <sheetName val="TBAL9697__x005f_x000d_grotp_w61"/>
      <sheetName val="TBAL9697__x000d_grotp_wis59"/>
      <sheetName val="_x0003_dpl_oth_Lia`62"/>
      <sheetName val="TBAL9697__x000d_grotp_wise_62"/>
      <sheetName val="CORPN_OT62"/>
      <sheetName val="TBAL9697__x005f_x000d_grotp_w62"/>
      <sheetName val="TBAL9697__x000d_grotp_wis60"/>
      <sheetName val="TBAL9697_ grotp_wi2"/>
      <sheetName val="TBAL9697_ grotp_wi4"/>
      <sheetName val="TBAL9697_ grotp_wi3"/>
      <sheetName val="TBAL9697_ grotp_wi5"/>
      <sheetName val="TBAL9697_ grotp_wi6"/>
      <sheetName val="TBAL9697_ grotp_wi7"/>
      <sheetName val="TBAL9697_ grotp_wi8"/>
      <sheetName val="TBAL9697_ grotp_wi9"/>
      <sheetName val="TBAL9697_ grotp_w10"/>
      <sheetName val="TBAL9697_ grotp_w16"/>
      <sheetName val="TBAL9697_ grotp_w12"/>
      <sheetName val="TBAL9697_ grotp_w11"/>
      <sheetName val="TBAL9697_ grotp_w13"/>
      <sheetName val="TBAL9697_ grotp_w14"/>
      <sheetName val="TBAL9697_ grotp_w15"/>
      <sheetName val="TBAL9697_ grotp_w22"/>
      <sheetName val="TBAL9697_ grotp_w17"/>
      <sheetName val="TBAL9697_ grotp_w18"/>
      <sheetName val="TBAL9697_ grotp_w19"/>
      <sheetName val="TBAL9697_ grotp_w20"/>
      <sheetName val="TBAL9697_ grotp_w21"/>
      <sheetName val="TBAL9697_ grotp_w23"/>
      <sheetName val="TBAL9697_ grotp_w24"/>
      <sheetName val="TBAL9697_ grotp_w25"/>
      <sheetName val="TBAL9697_ grotp_w26"/>
      <sheetName val="CORPN_O_x0001"/>
      <sheetName val="_x0003_dpl_oth_Lia`63"/>
      <sheetName val="TBAL9697__x000d_grotp_wise_63"/>
      <sheetName val="CORPN_OT63"/>
      <sheetName val="TBAL9697__x005f_x000d_grotp_w63"/>
      <sheetName val="TBAL9697__x000d_grotp_wis61"/>
      <sheetName val="TBAL9697__x005f_x005f_x33"/>
      <sheetName val="TBAL9697__x005f_x000a_grotp_wi6"/>
      <sheetName val="CORPN_O_x005f_x005f_x0006"/>
      <sheetName val="fa-pl_&amp;_myy_x000b__x000b__x05"/>
      <sheetName val="fa-pl_&amp;_myy_x000b__2"/>
      <sheetName val="CORPN_O_x005f_x005f_x0051"/>
      <sheetName val="TBAL9697__x005f_x005f_x32"/>
      <sheetName val="TBAL9697__x005f_x000a_grotp_wi5"/>
      <sheetName val="CORPN_O_x005f_x005f_x0005"/>
      <sheetName val="fa-pl_&amp;_myy_x000b__x000b__x04"/>
      <sheetName val="fa-pl_&amp;_myy_x000b__1"/>
      <sheetName val="_x0003_dpl_oth_Lia`64"/>
      <sheetName val="TBAL9697__x000d_grotp_wise_64"/>
      <sheetName val="CORPN_OT64"/>
      <sheetName val="TBAL9697__x005f_x000d_grotp_w64"/>
      <sheetName val="TBAL9697__x000d_grotp_wis62"/>
      <sheetName val="TBAL9697__x005f_x005f_x34"/>
      <sheetName val="TBAL9697__x005f_x000a_grotp_wi7"/>
      <sheetName val="CORPN_O_x005f_x005f_x0007"/>
      <sheetName val="fa-pl_&amp;_myy_x000b__x000b__x06"/>
      <sheetName val="fa-pl_&amp;_myy_x000b__3"/>
      <sheetName val="CORPN_O_x005f_x005f_x0052"/>
      <sheetName val="_x0003_dpl_oth_Lia`65"/>
      <sheetName val="TBAL9697__x000d_grotp_wise_65"/>
      <sheetName val="CORPN_OT65"/>
      <sheetName val="TBAL9697__x005f_x000d_grotp_w65"/>
      <sheetName val="TBAL9697__x000d_grotp_wis63"/>
      <sheetName val="TBAL9697__x005f_x005f_x35"/>
      <sheetName val="CORPN_O_x005f_x005f_x0008"/>
      <sheetName val="TBAL9697__x005f_x000a_grotp_wi8"/>
      <sheetName val="fa-pl_&amp;_myy_x000b__x000b__x07"/>
      <sheetName val="fa-pl_&amp;_myy_x000b__4"/>
      <sheetName val="CORPN_O_x005f_x005f_x0053"/>
      <sheetName val="TBAL9697__x26"/>
      <sheetName val="TBAL9697__x27"/>
      <sheetName val="CORPN_O_x0002"/>
      <sheetName val="TBAL9697_ grotp_w29"/>
      <sheetName val="TBAL9697_ grotp_w28"/>
      <sheetName val="TBAL9697_ grotp_w27"/>
      <sheetName val="TBAL9697_ grotp_w30"/>
      <sheetName val="compare"/>
      <sheetName val="Calculation Sheet"/>
      <sheetName val="Budget-Breakup"/>
      <sheetName val="Column BBS-Block9"/>
      <sheetName val="Column Detail"/>
      <sheetName val="CivilOld"/>
      <sheetName val="______________________________2"/>
      <sheetName val="CIP Summary 0012"/>
      <sheetName val="CIP Detail 0011"/>
      <sheetName val="VLOOK"/>
      <sheetName val="99 to 00 blns"/>
      <sheetName val="MOP"/>
      <sheetName val="MN T.B."/>
      <sheetName val="BOQ LT"/>
      <sheetName val="Abt Foundation "/>
      <sheetName val="pier Foundation"/>
      <sheetName val="Master Rates"/>
      <sheetName val="RATES (2)"/>
      <sheetName val="Cencrete"/>
      <sheetName val="New_C_PM"/>
      <sheetName val="Client_Addresses"/>
      <sheetName val="New_May"/>
      <sheetName val="TB_MAR2004"/>
      <sheetName val="Staffing_Sheet"/>
      <sheetName val="Data_Elements-Staffing"/>
      <sheetName val="rcc(_sub)"/>
      <sheetName val="M_R_List_(2)"/>
      <sheetName val="N-Amritsar_135"/>
      <sheetName val="PANEL_ANNEXURE"/>
      <sheetName val="Annexue_B"/>
      <sheetName val="TBAL9697__x000a_grotp_w27"/>
      <sheetName val="fa-pl_&amp;_myy_"/>
      <sheetName val="TBAL9697__x000a_grotp_w29"/>
      <sheetName val="TBAL9697__x000a_grotp_w28"/>
      <sheetName val="TBAL9697__x000a_grotp_w30"/>
      <sheetName val="Site_Infrastructure"/>
      <sheetName val="Balance_Sheet_"/>
      <sheetName val="cost_centre"/>
      <sheetName val="INPUT_SHEET_-_A"/>
      <sheetName val="Default_Values"/>
      <sheetName val="Story_Drift-Part_2"/>
      <sheetName val="TBAL9697__x005f_x005f_x005f_x005f_x002"/>
      <sheetName val="CORPN_O_x005f_x005f_x005f_x005f_x005f"/>
      <sheetName val="fa-pl_&amp;_myy_x005f_x005f_x005f_x000b__x005f_x005f_"/>
      <sheetName val="Process"/>
      <sheetName val="ABB"/>
      <sheetName val="old boq"/>
      <sheetName val="Background"/>
      <sheetName val="MAR.02"/>
      <sheetName val="Calendar"/>
      <sheetName val="HYDRAULICS"/>
      <sheetName val="CORPN_O_x0000_T"/>
      <sheetName val="CORPN_O_x0000_T1"/>
      <sheetName val="CORPN_O_x0000_T2"/>
      <sheetName val="CORPN_O_x0000_T4"/>
      <sheetName val="CORPN_O_x0000_T3"/>
      <sheetName val="CORPN_O_x0000_T5"/>
      <sheetName val="CORPN_O_x0000_T6"/>
      <sheetName val="CORPN_O_x0000_T7"/>
      <sheetName val="CORPN_O_x0000_T8"/>
      <sheetName val="CORPN_O_x0000_T9"/>
      <sheetName val="CORPN_O_x0000_T10"/>
      <sheetName val="CORPN_O_x0000_T16"/>
      <sheetName val="CORPN_O_x0000_T12"/>
      <sheetName val="CORPN_O_x0000_T11"/>
      <sheetName val="CORPN_O_x0000_T13"/>
      <sheetName val="CORPN_O_x0000_T14"/>
      <sheetName val="CORPN_O_x0000_T15"/>
      <sheetName val="CORPN_O_x0000_T22"/>
      <sheetName val="CORPN_O_x0000_T17"/>
      <sheetName val="CORPN_O_x0000_T18"/>
      <sheetName val="CORPN_O_x0000_T19"/>
      <sheetName val="CORPN_O_x0000_T20"/>
      <sheetName val="CORPN_O_x0000_T21"/>
      <sheetName val="CORPN_O_x0000_T23"/>
      <sheetName val="CORPN_O_x0000_T24"/>
      <sheetName val="CORPN_O_x0000_T25"/>
      <sheetName val="CORPN_O_x0000_T26"/>
      <sheetName val="CORPN_O_x0000_T27"/>
      <sheetName val="CORPN_O_x0000_T29"/>
      <sheetName val="CORPN_O_x0000_T28"/>
      <sheetName val="CORPN_O_x0000_T30"/>
      <sheetName val="CORPN_O_x0000_T31"/>
      <sheetName val="CORPN_O_x0000_T32"/>
      <sheetName val="CORPN_O_x0000_T33"/>
      <sheetName val="CORPN_O_x0000_T38"/>
      <sheetName val="CORPN_O_x0000_T34"/>
      <sheetName val="CORPN_O_x0000_T35"/>
      <sheetName val="CORPN_O_x0000_T36"/>
      <sheetName val="CORPN_O_x0000_T37"/>
      <sheetName val="CORPN_O_x0000_T44"/>
      <sheetName val="CORPN_O_x0000_T39"/>
      <sheetName val="CORPN_O_x0000_T40"/>
      <sheetName val="CORPN_O_x0000_T42"/>
      <sheetName val="CORPN_O_x0000_T41"/>
      <sheetName val="CORPN_O_x0000_T43"/>
      <sheetName val="CORPN_O_x0000_T45"/>
      <sheetName val="CORPN_O_x0000_T58"/>
      <sheetName val="CORPN_O_x0000_T46"/>
      <sheetName val="CORPN_O_x0000_T47"/>
      <sheetName val="CORPN_O_x0000_T50"/>
      <sheetName val="CORPN_O_x0000_T48"/>
      <sheetName val="CORPN_O_x0000_T49"/>
      <sheetName val="CORPN_O_x0000_T51"/>
      <sheetName val="CORPN_O_x0000_T52"/>
      <sheetName val="CORPN_O_x0000_T53"/>
      <sheetName val="CORPN_O_x0000_T54"/>
      <sheetName val="CORPN_O_x0000_T55"/>
      <sheetName val="CORPN_O_x0000_T57"/>
      <sheetName val="CORPN_O_x0000_T56"/>
      <sheetName val="CORPN_O_x0000_T59"/>
      <sheetName val="CORPN_O_x0000_T60"/>
      <sheetName val="CORPN_O_x0000_T61"/>
      <sheetName val="CORPN_O_x0000_T62"/>
      <sheetName val="CORPN_O_x0000_T63"/>
      <sheetName val="CORPN_O_x0000_T64"/>
      <sheetName val="CORPN_O_x0000_T65"/>
      <sheetName val="Z1_DATA"/>
      <sheetName val="D2_CO"/>
      <sheetName val="det_est"/>
      <sheetName val="Steel-Circular"/>
      <sheetName val="CPA_EQP"/>
      <sheetName val="Ave.wtd.rates"/>
      <sheetName val="july (2)"/>
      <sheetName val="OLD IC"/>
      <sheetName val="M-BOQ"/>
      <sheetName val="TENDER STUDY"/>
      <sheetName val="DRG.STUDY"/>
      <sheetName val="BOM"/>
      <sheetName val="INQUIRY"/>
      <sheetName val="BOUGHT OUT"/>
      <sheetName val="RA "/>
      <sheetName val="STAFFSCHED "/>
      <sheetName val="M_R_List_(2)1"/>
      <sheetName val="Codes"/>
      <sheetName val="Input Rates"/>
      <sheetName val="BOQ-Civil"/>
      <sheetName val="갑지1"/>
      <sheetName val="3�AL9697_-group_wise__︀㧕ԯ_x0000_缀"/>
      <sheetName val="3�AL9697_-group_wise__ԯ_x0000_缀_x0000__x0000_"/>
      <sheetName val="3�AL9697_-group_wise__︀㧕ԯ"/>
      <sheetName val="3�AL9697_-group_wise__ԯ"/>
      <sheetName val="TBAL9697__grotp_wi1"/>
      <sheetName val="TBAL9697__grotp_wi2"/>
      <sheetName val="TBAL9697__grotp_wi4"/>
      <sheetName val="TBAL9697__grotp_wi3"/>
      <sheetName val="TBAL9697__grotp_wi5"/>
      <sheetName val="TBAL9697__grotp_wi6"/>
      <sheetName val="TBAL9697__grotp_wi7"/>
      <sheetName val="TBAL9697__grotp_wi8"/>
      <sheetName val="TBAL9697__grotp_wi9"/>
      <sheetName val="TBAL9697__grotp_w10"/>
      <sheetName val="TBAL9697__grotp_w16"/>
      <sheetName val="TBAL9697__grotp_w12"/>
      <sheetName val="TBAL9697__grotp_w11"/>
      <sheetName val="TBAL9697__grotp_w13"/>
      <sheetName val="TBAL9697__grotp_w14"/>
      <sheetName val="TBAL9697__grotp_w15"/>
      <sheetName val="TBAL9697__grotp_w22"/>
      <sheetName val="TBAL9697__grotp_w17"/>
      <sheetName val="TBAL9697__grotp_w18"/>
      <sheetName val="TBAL9697__grotp_w19"/>
      <sheetName val="TBAL9697__grotp_w20"/>
      <sheetName val="TBAL9697__grotp_w21"/>
      <sheetName val="TBAL9697__grotp_w23"/>
      <sheetName val="TBAL9697__grotp_w24"/>
      <sheetName val="TBAL9697__grotp_w25"/>
      <sheetName val="TBAL9697__grotp_w26"/>
      <sheetName val="fa-pl &amp; myy_x005f_x000b__x005f_x005f_"/>
      <sheetName val="3�AL9697_-group_wise__ԉ쩭〯B_x0000_"/>
      <sheetName val="3�AL9697_-group_wise__ԉ쩭䠯C_x0000_"/>
      <sheetName val="ELE "/>
      <sheetName val="CC Road"/>
      <sheetName val="Measurements"/>
      <sheetName val="ACAD Finishes"/>
      <sheetName val="Tables"/>
      <sheetName val="Rate analysis civil"/>
      <sheetName val="column details"/>
      <sheetName val="17"/>
      <sheetName val="Machinery"/>
      <sheetName val="strain"/>
      <sheetName val="Commercial"/>
      <sheetName val="Wordsdata"/>
      <sheetName val="2000"/>
      <sheetName val="3�AL9697_-group_wise__ԉ쩭〯B"/>
      <sheetName val="3�AL9697_-group_wise__ԉ쩭䠯C"/>
      <sheetName val="Macro1"/>
      <sheetName val="General Shedule of rates"/>
      <sheetName val="TBAL9697_ grotp_wis31"/>
      <sheetName val="TBAL9697_ grotp_wis30"/>
      <sheetName val="TBAL9697_ grotp_wis32"/>
      <sheetName val="TBAL9697_ grotp_wise_65"/>
      <sheetName val="TBAL9697_ grotp_wis33"/>
      <sheetName val="TBAL9697_ grotp_wise_66"/>
      <sheetName val="TBAL9697_ grotp_wis34"/>
      <sheetName val="TBAL9697_ grotp_wise_67"/>
      <sheetName val="TBAL9697_ grotp_wis35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T_5"/>
      <sheetName val="Mechanical"/>
      <sheetName val="Indirects "/>
      <sheetName val="I&amp;C"/>
      <sheetName val="LSS"/>
      <sheetName val="LABOUR RATE"/>
      <sheetName val=" AnalysisPCC"/>
      <sheetName val="Analysis-NH-Culverts"/>
      <sheetName val="Lintel"/>
      <sheetName val="EAW Final Accounts - 99"/>
      <sheetName val="Jan04-Mar04"/>
      <sheetName val="Apr04-Jun04"/>
      <sheetName val="Jul04-Sep04"/>
      <sheetName val="Oct04-Dec04"/>
      <sheetName val="Jan05-Mar05"/>
      <sheetName val="Beams-Basement Roof T-22"/>
      <sheetName val="Phase-1stirrups"/>
      <sheetName val="PMS"/>
      <sheetName val="DISTRIBUTION"/>
      <sheetName val="Risk Lookup"/>
      <sheetName val="Lists"/>
      <sheetName val="MASTER_RATE ANALYSIS"/>
      <sheetName val="SP Break Up"/>
      <sheetName val="Co1Input"/>
      <sheetName val="TB9798OBPL06_(2)74"/>
      <sheetName val="CORPN_OCT74"/>
      <sheetName val="inout_consol-nov74"/>
      <sheetName val="inout_consol_(2)74"/>
      <sheetName val="AS_ON_DT_EXPS_Mar74"/>
      <sheetName val="fa-pl_&amp;_mach-site74"/>
      <sheetName val="fa_off_eqp74"/>
      <sheetName val="fa_fur&amp;_fix74"/>
      <sheetName val="fa-pl_&amp;_mach-Off74"/>
      <sheetName val="B_Equity-sdpl_INC74"/>
      <sheetName val="inout_consol_wkg74"/>
      <sheetName val="inout_consol_WKNG74"/>
      <sheetName val="B_Sheet_9774"/>
      <sheetName val="P&amp;L_97_74"/>
      <sheetName val="B_Sheet_97-BEXP74"/>
      <sheetName val="P&amp;L_97_-BEXP74"/>
      <sheetName val="consol_flows74"/>
      <sheetName val="sdpl_oth_Liab74"/>
      <sheetName val="obpl-oth_liab74"/>
      <sheetName val="G_land_advance74"/>
      <sheetName val="I-Wip-ot_(2)74"/>
      <sheetName val="detail_WIP_(2)74"/>
      <sheetName val="detail_G-174"/>
      <sheetName val="sobha_menon_ac74"/>
      <sheetName val="pnc_ac74"/>
      <sheetName val="fix_-p_&amp;_M_-SCC74"/>
      <sheetName val="C_fix_asst74"/>
      <sheetName val="D_fix_asst_scdl_74"/>
      <sheetName val="creditors_tb_obpl74"/>
      <sheetName val="TBAL9697_-group_wise__sdpl84"/>
      <sheetName val="TBAL9697_-group_wise_74"/>
      <sheetName val="crs_-G-174"/>
      <sheetName val="TBAL9697_-group_wise__onpl74"/>
      <sheetName val="B_Sheet_97-OBPL74"/>
      <sheetName val="B_Sheet_97_sdpl74"/>
      <sheetName val="TBAL9697_-group_wise__sdpl274"/>
      <sheetName val="inout_consol_jan74"/>
      <sheetName val="consol_flow74"/>
      <sheetName val="D_Loan__Prom74"/>
      <sheetName val="E_Bank_Loan74"/>
      <sheetName val="G_work_Cap74"/>
      <sheetName val="H_land_adv-dec74"/>
      <sheetName val="J_Con_WIP74"/>
      <sheetName val="detail_J74"/>
      <sheetName val="L_Oth_Co74"/>
      <sheetName val="K_fix_asst__74"/>
      <sheetName val="C_fix_asst-SDPL_74"/>
      <sheetName val="TBAL9697__group_wise__sdpl74"/>
      <sheetName val="inout_consol_okg74"/>
      <sheetName val="detail_OIP_(2)74"/>
      <sheetName val="D_fix_ysst_scdl_74"/>
      <sheetName val="cre`itors_tb_obpl74"/>
      <sheetName val="3AL9697_-group_wise__onpl74"/>
      <sheetName val="L_Oth_Bo73"/>
      <sheetName val="3‰AL9697_-group_wise__onpl73"/>
      <sheetName val="Civil_Boq73"/>
      <sheetName val="Staff_Acco_75"/>
      <sheetName val="SITE_OVERHEADS73"/>
      <sheetName val="Project-Material_73"/>
      <sheetName val="Boq_Block_A73"/>
      <sheetName val="PRECAST_lightconc-II71"/>
      <sheetName val="1__PayRec70"/>
      <sheetName val="Cashflow_projection70"/>
      <sheetName val="SPT_vs_PHI70"/>
      <sheetName val="key_dates70"/>
      <sheetName val="Blr_hire70"/>
      <sheetName val="Labor_abs-NMR70"/>
      <sheetName val="3�AL9697_-group_wise__onpl73"/>
      <sheetName val="INPUT_SHEET70"/>
      <sheetName val="CORPN_OT66"/>
      <sheetName val="ino4t_conso,-nov70"/>
      <sheetName val="(nout_co,sol_(2)70"/>
      <sheetName val="dpl_oth_Lia`66"/>
      <sheetName val="_bpl,oth_lia_70"/>
      <sheetName val="G_,and_adv_nce70"/>
      <sheetName val="I,Wip-ot__2)70"/>
      <sheetName val="det!il_WIP_(2)70"/>
      <sheetName val="de4ail_G-170"/>
      <sheetName val="sobha_mennn_ac70"/>
      <sheetName val="C_&amp;ix_asst70"/>
      <sheetName val="_x005f_x0003_dpl_oth_Lia`70"/>
      <sheetName val="TBAL9697__x005f_x000d_grotp_wise_70"/>
      <sheetName val="St_co_91_5lvl70"/>
      <sheetName val="Sun_E_Type70"/>
      <sheetName val="Fin_Sum70"/>
      <sheetName val="CORPN_O?T70"/>
      <sheetName val="TBAL9697__x000a_grotp_wise_70"/>
      <sheetName val="Stress_Calculation70"/>
      <sheetName val="labour_coeff68"/>
      <sheetName val="Shuttering_Analysis68"/>
      <sheetName val="General_P+M68"/>
      <sheetName val="Curing_Analysis_68"/>
      <sheetName val="Concrete_P+M_(_RMC_)68"/>
      <sheetName val="P+M_(_SMC_)68"/>
      <sheetName val="P+M_-EW68"/>
      <sheetName val="P&amp;L_-_AD68"/>
      <sheetName val="CORPN_O_x005f_x0000_T70"/>
      <sheetName val="SUPPLY_-Sanitary_Fixtures70"/>
      <sheetName val="ITEMS_FOR_CIVIL_TENDER70"/>
      <sheetName val="_x005f_x005f_x005f_x0003_dpl_oth_Lia`70"/>
      <sheetName val="TBAL9697__x005f_x005f_x005f_x000d_grotp_w70"/>
      <sheetName val="CORPN_O70"/>
      <sheetName val="Fin__Assumpt__-_Sensitivities68"/>
      <sheetName val="LOAD_SHEET_68"/>
      <sheetName val="Fill_this_out_first___68"/>
      <sheetName val="Labour_productivity68"/>
      <sheetName val="RCC,Ret__Wall68"/>
      <sheetName val="CORPN_O_T68"/>
      <sheetName val="Area_&amp;_Cate__Master68"/>
      <sheetName val="DLC_lookups68"/>
      <sheetName val="DG_70"/>
      <sheetName val="TBAL9697__grotp_wise_309"/>
      <sheetName val="Bill_No_568"/>
      <sheetName val="11B_68"/>
      <sheetName val="BOQ_(2)68"/>
      <sheetName val="Driveway_Beams68"/>
      <sheetName val="Fee_Rate_Summary68"/>
      <sheetName val="Name_List68"/>
      <sheetName val="Detail_1A68"/>
      <sheetName val="Structure_Bills_Qty68"/>
      <sheetName val="Break_Dw68"/>
      <sheetName val="TBAL9697__x005f_x000a_grotp_wise_68"/>
      <sheetName val="Quote_Sheet68"/>
      <sheetName val="d-safe_DELUXE68"/>
      <sheetName val="Works_-_Quote_Sheet68"/>
      <sheetName val="IO_LIST68"/>
      <sheetName val="TBAL9697__x005f_x000d_grotp_wis68"/>
      <sheetName val="TBAL9697__grotp_wise_325"/>
      <sheetName val="CORPN_O_x005f_x005f_x005f_x0000_T68"/>
      <sheetName val="220_11__BS_68"/>
      <sheetName val="Cat_A_Change_Control68"/>
      <sheetName val="Break_up_Sheet68"/>
      <sheetName val="Summary_of_P_&amp;_M68"/>
      <sheetName val="FITZ_MORT_9468"/>
      <sheetName val="ISO_Reconcilation_Statment68"/>
      <sheetName val="AVG_pur_rate68"/>
      <sheetName val="BLOCK-A_(MEA_SHEET)68"/>
      <sheetName val="Sheet_168"/>
      <sheetName val="3BPA00132-5-3_W_plan_HVPNL68"/>
      <sheetName val="Mix_Design68"/>
      <sheetName val="NLD_-_Assum68"/>
      <sheetName val="LIST_OF_MAKES68"/>
      <sheetName val="Civil_Works68"/>
      <sheetName val="Form_668"/>
      <sheetName val="acevsSp_(ABC)68"/>
      <sheetName val="A_O_R_68"/>
      <sheetName val="Intro_68"/>
      <sheetName val="INDIGINEOUS_ITEMS_21"/>
      <sheetName val="Cash_Flow_Input_Data_ISC40"/>
      <sheetName val="TBAL9697__x005f_x005f_x005f_x005f_x005f_x005f_x40"/>
      <sheetName val="Assumption_Inputs68"/>
      <sheetName val="DETAILED__BOQ38"/>
      <sheetName val="CABLE_DATA38"/>
      <sheetName val="Mat_-Rates38"/>
      <sheetName val="Tender_Summary21"/>
      <sheetName val="Legal_Risk_Analysis38"/>
      <sheetName val="tie_beam21"/>
      <sheetName val="Section_Catalogue68"/>
      <sheetName val="BOQ_13"/>
      <sheetName val="Site_Dev_BOQ14"/>
      <sheetName val="Elect_14"/>
      <sheetName val="TBAL9697__x005f_x005f_x005f_x000a_grotp_w13"/>
      <sheetName val="Deduction_of_assets17"/>
      <sheetName val="Excess_Calc13"/>
      <sheetName val="PO_Payroll13"/>
      <sheetName val="COP_Final13"/>
      <sheetName val="SPILL_OVER13"/>
      <sheetName val="Pacakges_split13"/>
      <sheetName val="TBAL9697__grotp_wise_326"/>
      <sheetName val="TBAL9697__grotp_wise_1104"/>
      <sheetName val="Detail_In_Door_Stad13"/>
      <sheetName val="TBAL9697__x000a_grotp_wis64"/>
      <sheetName val="Debits_as_on_12_04_0813"/>
      <sheetName val="CORPN_O_x005f_x005f_x005f_x005f_x005f_x005f_x0013"/>
      <sheetName val="Data_sheet13"/>
      <sheetName val="Per_Unit13"/>
      <sheetName val="Labor_abs-PW13"/>
      <sheetName val="AutoOpen_Stub_Data13"/>
      <sheetName val="Material_13"/>
      <sheetName val="Extra_Item13"/>
      <sheetName val="Labour_&amp;_Plant13"/>
      <sheetName val="Gen_Info13"/>
      <sheetName val="final_abstract13"/>
      <sheetName val="Meas_-Hotel_Part13"/>
      <sheetName val="Cost_summary13"/>
      <sheetName val="TBAL9697__grotp_wise_2101"/>
      <sheetName val="TBAL9697__grotp_wise_425"/>
      <sheetName val="TBAL9697__grotp_wise_327"/>
      <sheetName val="TBAL9697__grotp_wise_523"/>
      <sheetName val="TBAL9697__grotp_wise_620"/>
      <sheetName val="TBAL9697__grotp_wise_718"/>
      <sheetName val="TBAL9697__grotp_wise_818"/>
      <sheetName val="TBAL9697__grotp_wise_918"/>
      <sheetName val="TBAL9697__grotp_wise_1018"/>
      <sheetName val="TBAL9697__grotp_wise_1615"/>
      <sheetName val="TBAL9697__grotp_wise_1217"/>
      <sheetName val="TBAL9697__grotp_wise_1118"/>
      <sheetName val="TBAL9697__grotp_wise_1317"/>
      <sheetName val="TBAL9697__grotp_wise_1416"/>
      <sheetName val="TBAL9697__grotp_wise_1515"/>
      <sheetName val="TBAL9697__grotp_wise_2216"/>
      <sheetName val="TBAL9697__grotp_wise_1714"/>
      <sheetName val="TBAL9697__grotp_wise_1814"/>
      <sheetName val="TBAL9697__grotp_wise_1914"/>
      <sheetName val="TBAL9697__grotp_wise_2014"/>
      <sheetName val="TBAL9697__grotp_wise_2118"/>
      <sheetName val="TBAL9697__grotp_wise_2314"/>
      <sheetName val="TBAL9697__grotp_wise_2414"/>
      <sheetName val="General_input13"/>
      <sheetName val="6_0513"/>
      <sheetName val="Abstract_Sheet13"/>
      <sheetName val="Boq-_Civil13"/>
      <sheetName val="BASIC_RATES13"/>
      <sheetName val="Contract_Night_Staff13"/>
      <sheetName val="Contract_Day_Staff13"/>
      <sheetName val="Day_Shift13"/>
      <sheetName val="Night_Shift13"/>
      <sheetName val="Main_Gate_House13"/>
      <sheetName val="lineby_line_consolidation13"/>
      <sheetName val="Base_Assumptions13"/>
      <sheetName val="_COP_100%13"/>
      <sheetName val="Lintel_Beam_104_70_(GF)__13"/>
      <sheetName val="TBAL9697__x005f_x005f_x0014"/>
      <sheetName val="CORPN_O_x005f_x005f_x000013"/>
      <sheetName val="TBAL9697__x005f_x000a_grotp_wis13"/>
      <sheetName val="fa-pl_&amp;_myy_x001"/>
      <sheetName val="TBAL9697_-group_wise_sdpl13"/>
      <sheetName val="_13"/>
      <sheetName val="TBAL9697__grotp_wise_2514"/>
      <sheetName val="TBAL9697__grotp_wise_2614"/>
      <sheetName val="Area_Statement13"/>
      <sheetName val="Risk_Analysis13"/>
      <sheetName val="BOQ_Distribution12"/>
      <sheetName val="CFForecast_detail12"/>
      <sheetName val="beam-reinft-IIInd_floor12"/>
      <sheetName val="BS_-_L+OE12"/>
      <sheetName val="Approved_MTD_Proj_#'s12"/>
      <sheetName val="9__Package_split_-_Cost_12"/>
      <sheetName val="Project_Budget_Worksheet12"/>
      <sheetName val="CORPN_O_x005f_x005f_x005f12"/>
      <sheetName val="indices_9"/>
      <sheetName val="Material_List_12"/>
      <sheetName val="SITE_DEVELOPMENT12"/>
      <sheetName val="Building_112"/>
      <sheetName val="Lead_(Final)12"/>
      <sheetName val="Pile_cap9"/>
      <sheetName val="M_S_9"/>
      <sheetName val="schedule_nos12"/>
      <sheetName val="Material_Rate12"/>
      <sheetName val="Customize_Your_Purchase_Order12"/>
      <sheetName val="fa-pl_&amp;_myy_x005f_x000b__x005f_x000b__x12"/>
      <sheetName val="TBAL9697__x000a_grotp_wis66"/>
      <sheetName val="TBAL9697__x0013"/>
      <sheetName val="CORPN_O_x000012"/>
      <sheetName val="Rate_Analysis_12"/>
      <sheetName val="Service_Function12"/>
      <sheetName val="appendix_2_5_final_accounts12"/>
      <sheetName val="Risk_Assmnt12"/>
      <sheetName val="CORPN_O_x005f13"/>
      <sheetName val="Bill_3_-_Site_Works12"/>
      <sheetName val="Basic_Rate12"/>
      <sheetName val="INFLUENCES_ON_GM12"/>
      <sheetName val="Mat_Cost9"/>
      <sheetName val="Invested_capital_VDF8"/>
      <sheetName val="PV_of_Op_Leases_VDF8"/>
      <sheetName val="Load_Details(B2)12"/>
      <sheetName val="TBAL9697__grotp_wise_2713"/>
      <sheetName val="TBAL9697__grotp_wis78"/>
      <sheetName val="Cost_Index9"/>
      <sheetName val="Labor_Rates8"/>
      <sheetName val="Capex_Estimates8"/>
      <sheetName val="General_Assumptions8"/>
      <sheetName val="GR_slab-reinft12"/>
      <sheetName val="Indirect_expenses12"/>
      <sheetName val="Sheet_212"/>
      <sheetName val="AoR_Finishing12"/>
      <sheetName val="Input_&amp;_Calculations8"/>
      <sheetName val="Cost_Basis9"/>
      <sheetName val="소상_&quot;1&quot;9"/>
      <sheetName val="CPT_POST_UPLOAD9"/>
      <sheetName val="KQ_Cost_Controlling9"/>
      <sheetName val="KQ_Appropriation9"/>
      <sheetName val="class_&amp;_category9"/>
      <sheetName val="code_Control_Sheet9"/>
      <sheetName val="P_&amp;_M12"/>
      <sheetName val="MS_Items12"/>
      <sheetName val="PA-_Consutant_8"/>
      <sheetName val="DDETABLE_12"/>
      <sheetName val="2_civil-RA9"/>
      <sheetName val="TBAL9697__grotp_wis79"/>
      <sheetName val="Sheet3_(2)9"/>
      <sheetName val="Bill_19"/>
      <sheetName val="Bill_29"/>
      <sheetName val="Bill_39"/>
      <sheetName val="Bill_49"/>
      <sheetName val="Bill_59"/>
      <sheetName val="Bill_69"/>
      <sheetName val="Bill_79"/>
      <sheetName val="fa-pl_&amp;_myy_x005f_x000b__9"/>
      <sheetName val="Detail_P&amp;L9"/>
      <sheetName val="Assumption_Sheet8"/>
      <sheetName val="Overall_Summary8"/>
      <sheetName val="Summary_CFA_total_-_CP1_&amp;_CP28"/>
      <sheetName val="TBAL9697__grotp_wis80"/>
      <sheetName val="SCHEDULE_OF_RATES8"/>
      <sheetName val="Layer_Table8"/>
      <sheetName val="Annexue_B3"/>
      <sheetName val="Basic_rate_summary8"/>
      <sheetName val="Basic_rate_calculations8"/>
      <sheetName val="rcc(_sub)3"/>
      <sheetName val="New_Construction8"/>
      <sheetName val="Beam_at_Ground_flr_lvl(Steel)8"/>
      <sheetName val="Main_Assump_8"/>
      <sheetName val="BEAM_SCH8"/>
      <sheetName val="SLAB__SCH_8"/>
      <sheetName val="R_MTL8"/>
      <sheetName val="GUT_(2)8"/>
      <sheetName val="MB_Prod8"/>
      <sheetName val="TAX_INCOME9"/>
      <sheetName val="Depart_Budget9"/>
      <sheetName val="Bill_1-BOQ-Civil_Works8"/>
      <sheetName val="Bill-5_28"/>
      <sheetName val="Bill-9_18"/>
      <sheetName val="Bill-6_1_1-6_1_38"/>
      <sheetName val="RA_Bill_summary_til_Apr198"/>
      <sheetName val="APTIDCO_CV_A_SCOPE8"/>
      <sheetName val="Rates_7-208"/>
      <sheetName val="organi_synthesis_lab8"/>
      <sheetName val="Civil_(RA)__Resi_4"/>
      <sheetName val="EA_Sheet4"/>
      <sheetName val="Boq_(Main_Building)8"/>
      <sheetName val="CORPN_O_x005f_x005f_x005f_x005f_x005f_x005f_x0058"/>
      <sheetName val="Customize_Your_Invoice8"/>
      <sheetName val="Sqn-Abs(G+6)_8"/>
      <sheetName val="WO-Abs_(G+2)_6_DUs8"/>
      <sheetName val="Air-Abs(G+6)_23_DUs8"/>
      <sheetName val="5__EA8"/>
      <sheetName val="Item-_Compact8"/>
      <sheetName val="CIVIL_BOQ_(Final)8"/>
      <sheetName val="Loan_Amortization_Schedule8"/>
      <sheetName val="S-MMS_without_TFA8"/>
      <sheetName val="TBAL9697__grotp_wise_2911"/>
      <sheetName val="TBAL9697__grotp_wise_2812"/>
      <sheetName val="TBAL9697__grotp_wise_3010"/>
      <sheetName val="ONE_TIME4"/>
      <sheetName val="CC_June9"/>
      <sheetName val="Key_Ass8"/>
      <sheetName val="bs_BP_04_SA8"/>
      <sheetName val="Col_up_to_plinth8"/>
      <sheetName val="int__pla_8"/>
      <sheetName val="Manpower_Histogram8"/>
      <sheetName val="TBAL9697__grotp_wis129"/>
      <sheetName val="TBAL9697__grotp_wis229"/>
      <sheetName val="TBAL9697__grotp_wis314"/>
      <sheetName val="TBAL9697__grotp_wis413"/>
      <sheetName val="TBAL9697__grotp_wis512"/>
      <sheetName val="TBAL9697__grotp_wis610"/>
      <sheetName val="TBAL9697__grotp_wis710"/>
      <sheetName val="TBAL9697__grotp_wis88"/>
      <sheetName val="TBAL9697__grotp_wis148"/>
      <sheetName val="TBAL9697__grotp_wis108"/>
      <sheetName val="TBAL9697__grotp_wis98"/>
      <sheetName val="TBAL9697__grotp_wis1113"/>
      <sheetName val="TBAL9697__grotp_wis1210"/>
      <sheetName val="TBAL9697__grotp_wis138"/>
      <sheetName val="TBAL9697__grotp_wis208"/>
      <sheetName val="TBAL9697__grotp_wis158"/>
      <sheetName val="TBAL9697__grotp_wis168"/>
      <sheetName val="TBAL9697__grotp_wis178"/>
      <sheetName val="TBAL9697__grotp_wis188"/>
      <sheetName val="TBAL9697__grotp_wis198"/>
      <sheetName val="TBAL9697__grotp_wis2112"/>
      <sheetName val="TBAL9697__grotp_wis2210"/>
      <sheetName val="TBAL9697__grotp_wis238"/>
      <sheetName val="TBAL9697__grotp_wis248"/>
      <sheetName val="TBAL9697__grotp_wis258"/>
      <sheetName val="Staff_Acco_76"/>
      <sheetName val="Basement_Budget8"/>
      <sheetName val="PB_WORK8"/>
      <sheetName val="V_O_4_-_PCC_Qty4"/>
      <sheetName val="A_O_R_r14"/>
      <sheetName val="A_O_R_r1Str4"/>
      <sheetName val="Order_Info4"/>
      <sheetName val="1st_-vpd4"/>
      <sheetName val="Input_Data4"/>
      <sheetName val="MLCP_Connection_Details4"/>
      <sheetName val="MERGED_CODES_&amp;_NAMES4"/>
      <sheetName val="INPUT_(BPL)4"/>
      <sheetName val="Break_Up_(bc)4"/>
      <sheetName val="Break_Up_(bc1)4"/>
      <sheetName val="Break_Up_(bc2)4"/>
      <sheetName val="old_boq2"/>
      <sheetName val="Loan_Schedule4"/>
      <sheetName val="L_(4)2"/>
      <sheetName val="Commodity_Plan_Front_Block4"/>
      <sheetName val="Commodity_Plan_Rear_Block4"/>
      <sheetName val="99_조정금액4"/>
      <sheetName val="Boq__structure_4"/>
      <sheetName val="Category_A_-_No_Material4"/>
      <sheetName val="Category_B_-_Major_Works4"/>
      <sheetName val="Category_C_-_Minor_Works4"/>
      <sheetName val="Default_Values3"/>
      <sheetName val="fa-pl_&amp;_myy_5"/>
      <sheetName val="Site_Infrastructure3"/>
      <sheetName val="New_C_PM3"/>
      <sheetName val="Client_Addresses3"/>
      <sheetName val="New_May3"/>
      <sheetName val="TB_MAR20043"/>
      <sheetName val="Staffing_Sheet3"/>
      <sheetName val="Data_Elements-Staffing3"/>
      <sheetName val="Detailed_Summary_(4)8"/>
      <sheetName val="GM_0005"/>
      <sheetName val="Table_44"/>
      <sheetName val="Table_54"/>
      <sheetName val="Table_24"/>
      <sheetName val="Table_274"/>
      <sheetName val="Story_Drift-Part_23"/>
      <sheetName val="TPL_RECEIPTS_MB512"/>
      <sheetName val="ROW_Orders_for_March_052"/>
      <sheetName val="PKG_PO2"/>
      <sheetName val="LLM_DPRECEIPTS_MB512"/>
      <sheetName val="ZSEM_stock_(ympc038)2"/>
      <sheetName val="MFG_PO2"/>
      <sheetName val="Design_sheet2"/>
      <sheetName val="4K_-_(6a)_Non_Manual_Breakdown4"/>
      <sheetName val="2_0_Floor_Area_Summary2"/>
      <sheetName val="Combined_Results_4"/>
      <sheetName val="M_R_List_(2)4"/>
      <sheetName val="N-Amritsar_1353"/>
      <sheetName val="IT-Fri_Base2"/>
      <sheetName val="Capital_Structure2"/>
      <sheetName val="BASIC_MATERIALS2"/>
      <sheetName val="Plant_&amp;__Machinery2"/>
      <sheetName val="Bed_Class4"/>
      <sheetName val="water_prop_2"/>
      <sheetName val="Tie_Beam_Steel-R0-12"/>
      <sheetName val="Balance_Sheet_3"/>
      <sheetName val="cost_centre3"/>
      <sheetName val="INPUT_SHEET_-_A4"/>
      <sheetName val="PANEL_ANNEXURE3"/>
      <sheetName val="_IO_List2"/>
      <sheetName val="Dropdown_list2"/>
      <sheetName val="TBAL9697__x005f_x005f_x005f_x005f_x005"/>
      <sheetName val="CORPN_O_x005f_x005f_x005f_x005f_x00004"/>
      <sheetName val="CORPN_O_x005f_x005f_x005f_x005f_x005f3"/>
      <sheetName val="fa-pl_&amp;_myy_x005f_x005f_x005f_x000b__x005f3"/>
      <sheetName val="Reference_Data2"/>
      <sheetName val="CIP_Summary_00122"/>
      <sheetName val="CIP_Detail_00112"/>
      <sheetName val="99_to_00_blns2"/>
      <sheetName val="Ring_Details2"/>
      <sheetName val="TBAL9697__grotp_wise_3112"/>
      <sheetName val="TBAL9697__grotp_wise_328"/>
      <sheetName val="labour_rates3"/>
      <sheetName val="foot-slab_reinft2"/>
      <sheetName val="Operating_Statistics2"/>
      <sheetName val="Ave_wtd_rates2"/>
      <sheetName val="Column_BBS-Block92"/>
      <sheetName val="CASH_CONTRACTS2"/>
      <sheetName val="Qty_SR2"/>
      <sheetName val="factor_2"/>
      <sheetName val="Abt_Foundation_2"/>
      <sheetName val="pier_Foundation2"/>
      <sheetName val="Master_Rates2"/>
      <sheetName val="RATES_(2)2"/>
      <sheetName val="GrossMgn_982"/>
      <sheetName val="MAR_022"/>
      <sheetName val="RCC_Rates2"/>
      <sheetName val="Column_all_floor_R12"/>
      <sheetName val="activit-graph__2"/>
      <sheetName val="Table-2_(Rate_Comparison)2"/>
      <sheetName val="7_Steel_Rein_2"/>
      <sheetName val="M-_Rate4"/>
      <sheetName val="MB_FOR_SUPERSTRUCTURE2"/>
      <sheetName val="A_O_R_(2)2"/>
      <sheetName val="TBAL9697__grotp_wis263"/>
      <sheetName val="TBAL9697__grotp_wis273"/>
      <sheetName val="TBAL9697__grotp_wis283"/>
      <sheetName val="TBAL9697__grotp_wis293"/>
      <sheetName val="TBAL9697__grotp_wise_333"/>
      <sheetName val="TBAL9697__grotp_wise_343"/>
      <sheetName val="TBAL9697__grotp_wise_353"/>
      <sheetName val="TBAL9697__grotp_wise_363"/>
      <sheetName val="TBAL9697__grotp_wise_373"/>
      <sheetName val="TBAL9697__grotp_wise_393"/>
      <sheetName val="TBAL9697__grotp_wise_383"/>
      <sheetName val="TBAL9697__grotp_wise_403"/>
      <sheetName val="TBAL9697__grotp_wise_426"/>
      <sheetName val="TBAL9697__grotp_wise_4112"/>
      <sheetName val="TBAL9697__grotp_wise_433"/>
      <sheetName val="TBAL9697__grotp_wise_443"/>
      <sheetName val="TBAL9697__grotp_wise_453"/>
      <sheetName val="TBAL9697__grotp_wise_463"/>
      <sheetName val="TBAL9697__grotp_wise_473"/>
      <sheetName val="TBAL9697__grotp_wise_483"/>
      <sheetName val="TBAL9697__grotp_wise_493"/>
      <sheetName val="TBAL9697__grotp_wise_503"/>
      <sheetName val="TBAL9697__grotp_wise_5112"/>
      <sheetName val="TBAL9697__grotp_wise_524"/>
      <sheetName val="TBAL9697__grotp_wise_583"/>
      <sheetName val="TBAL9697__grotp_wise_533"/>
      <sheetName val="TBAL9697__grotp_wise_543"/>
      <sheetName val="TBAL9697__grotp_wise_553"/>
      <sheetName val="TBAL9697__grotp_wise_573"/>
      <sheetName val="TBAL9697__grotp_wise_563"/>
      <sheetName val="TBAL9697__grotp_wise_593"/>
      <sheetName val="TBAL9697__grotp_wise_603"/>
      <sheetName val="TBAL9697__grotp_wise_6111"/>
      <sheetName val="TBAL9697__grotp_wise_633"/>
      <sheetName val="TBAL9697__grotp_wise_623"/>
      <sheetName val="TBAL9697__grotp_wise_643"/>
      <sheetName val="TBAL9697__grotp_wi13"/>
      <sheetName val="july_(2)2"/>
      <sheetName val="bending_stress2"/>
      <sheetName val="OLD_IC2"/>
      <sheetName val="TENDER_STUDY2"/>
      <sheetName val="DRG_STUDY2"/>
      <sheetName val="BOUGHT_OUT2"/>
      <sheetName val="RA_2"/>
      <sheetName val="STAFFSCHED_3"/>
      <sheetName val="fa-pl_&amp;_myy_x01"/>
      <sheetName val="fa-pl_&amp;_myy_x02"/>
      <sheetName val="dpl_oth_Lia`38"/>
      <sheetName val="TBAL9697__x000a_grotp_wis36"/>
      <sheetName val="dpl_oth_Lia`34"/>
      <sheetName val="dpl_oth_Lia`33"/>
      <sheetName val="dpl_oth_Lia`35"/>
      <sheetName val="dpl_oth_Lia`36"/>
      <sheetName val="dpl_oth_Lia`37"/>
      <sheetName val="dpl_oth_Lia`44"/>
      <sheetName val="TBAL9697__x000a_grotp_wis42"/>
      <sheetName val="dpl_oth_Lia`39"/>
      <sheetName val="TBAL9697__x000a_grotp_wis37"/>
      <sheetName val="dpl_oth_Lia`40"/>
      <sheetName val="TBAL9697__x000a_grotp_wis38"/>
      <sheetName val="dpl_oth_Lia`42"/>
      <sheetName val="TBAL9697__x000a_grotp_wis40"/>
      <sheetName val="dpl_oth_Lia`41"/>
      <sheetName val="TBAL9697__x000a_grotp_wis39"/>
      <sheetName val="dpl_oth_Lia`43"/>
      <sheetName val="TBAL9697__x000a_grotp_wis41"/>
      <sheetName val="dpl_oth_Lia`45"/>
      <sheetName val="TBAL9697__x000a_grotp_wis43"/>
      <sheetName val="dpl_oth_Lia`58"/>
      <sheetName val="TBAL9697__x000a_grotp_wis56"/>
      <sheetName val="dpl_oth_Lia`46"/>
      <sheetName val="TBAL9697__x000a_grotp_wis44"/>
      <sheetName val="dpl_oth_Lia`47"/>
      <sheetName val="TBAL9697__x000a_grotp_wis45"/>
      <sheetName val="dpl_oth_Lia`50"/>
      <sheetName val="TBAL9697__x000a_grotp_wis48"/>
      <sheetName val="dpl_oth_Lia`48"/>
      <sheetName val="TBAL9697__x000a_grotp_wis46"/>
      <sheetName val="dpl_oth_Lia`49"/>
      <sheetName val="TBAL9697__x000a_grotp_wis47"/>
      <sheetName val="dpl_oth_Lia`51"/>
      <sheetName val="TBAL9697__x000a_grotp_wis49"/>
      <sheetName val="dpl_oth_Lia`52"/>
      <sheetName val="TBAL9697__x000a_grotp_wis50"/>
      <sheetName val="dpl_oth_Lia`53"/>
      <sheetName val="TBAL9697__x000a_grotp_wis51"/>
      <sheetName val="dpl_oth_Lia`54"/>
      <sheetName val="TBAL9697__x000a_grotp_wis52"/>
      <sheetName val="dpl_oth_Lia`55"/>
      <sheetName val="TBAL9697__x000a_grotp_wis53"/>
      <sheetName val="dpl_oth_Lia`57"/>
      <sheetName val="TBAL9697__x000a_grotp_wis55"/>
      <sheetName val="dpl_oth_Lia`56"/>
      <sheetName val="TBAL9697__x000a_grotp_wis54"/>
      <sheetName val="dpl_oth_Lia`59"/>
      <sheetName val="TBAL9697__x000a_grotp_wis57"/>
      <sheetName val="dpl_oth_Lia`60"/>
      <sheetName val="TBAL9697__x000a_grotp_wis58"/>
      <sheetName val="dpl_oth_Lia`61"/>
      <sheetName val="TBAL9697__x000a_grotp_wis59"/>
      <sheetName val="MASONARY_2"/>
      <sheetName val="E_&amp;_R2"/>
      <sheetName val="Input_Rates2"/>
      <sheetName val="Source_Ref_4"/>
      <sheetName val="1_01_1_to_1_01_52"/>
      <sheetName val="1_01_62"/>
      <sheetName val="1_01_72"/>
      <sheetName val="1_02_12"/>
      <sheetName val="1_03_12"/>
      <sheetName val="1_03_22"/>
      <sheetName val="1_03_32"/>
      <sheetName val="1_04_12"/>
      <sheetName val="1_05_12"/>
      <sheetName val="1_06_12"/>
      <sheetName val="1_06_22"/>
      <sheetName val="2_01_1_to_2_01_5-2"/>
      <sheetName val="2_01_62"/>
      <sheetName val="2_01_72"/>
      <sheetName val="2_01_82"/>
      <sheetName val="2_02_12"/>
      <sheetName val="2_03_12"/>
      <sheetName val="2_03_22"/>
      <sheetName val="2_03_32"/>
      <sheetName val="2_04_12"/>
      <sheetName val="2_05_12"/>
      <sheetName val="2_06_12"/>
      <sheetName val="2_06_22"/>
      <sheetName val="2_07_18"/>
      <sheetName val="2_07_22"/>
      <sheetName val="2_07_32"/>
      <sheetName val="2_07_42"/>
      <sheetName val="2_07_52"/>
      <sheetName val="2_07_62"/>
      <sheetName val="2_07_72"/>
      <sheetName val="2_07_82"/>
      <sheetName val="2_07_92"/>
      <sheetName val="2_07_102"/>
      <sheetName val="2_07_112"/>
      <sheetName val="2_07_122"/>
      <sheetName val="2_07_132"/>
      <sheetName val="2_07_142"/>
      <sheetName val="2_07_152"/>
      <sheetName val="2_07_162"/>
      <sheetName val="3_01_1_to_3_01_52"/>
      <sheetName val="3_01_62"/>
      <sheetName val="3_01_72"/>
      <sheetName val="3_03_12"/>
      <sheetName val="3_03_22"/>
      <sheetName val="3_04_12"/>
      <sheetName val="3_05_12"/>
      <sheetName val="4_01_1_to_4_01_52"/>
      <sheetName val="4_01_62"/>
      <sheetName val="4_01_72"/>
      <sheetName val="4_01_82"/>
      <sheetName val="4_03_12"/>
      <sheetName val="4_03_22"/>
      <sheetName val="4_04_12"/>
      <sheetName val="4_05_12"/>
      <sheetName val="4_07_18"/>
      <sheetName val="4_07_22"/>
      <sheetName val="4_07_32"/>
      <sheetName val="4_07_42"/>
      <sheetName val="4_07_52"/>
      <sheetName val="4_07_62"/>
      <sheetName val="4_07_72"/>
      <sheetName val="4_07_82"/>
      <sheetName val="4_07_92"/>
      <sheetName val="4_07_102"/>
      <sheetName val="4_07_112"/>
      <sheetName val="4_07_122"/>
      <sheetName val="4_07_132"/>
      <sheetName val="4_07_142"/>
      <sheetName val="4_07_152"/>
      <sheetName val="4_07_162"/>
      <sheetName val="5_01_12"/>
      <sheetName val="5_01_22"/>
      <sheetName val="5_01_32"/>
      <sheetName val="5_01_42"/>
      <sheetName val="5_02_12"/>
      <sheetName val="5_02_22"/>
      <sheetName val="5_02_32"/>
      <sheetName val="5_02_42"/>
      <sheetName val="6_01_1_to_6_01_52"/>
      <sheetName val="6_01_62"/>
      <sheetName val="6_02_1_to_6_02_52"/>
      <sheetName val="6_02_62"/>
      <sheetName val="7_01_12"/>
      <sheetName val="7_01_22"/>
      <sheetName val="7_02_12"/>
      <sheetName val="7_02_22"/>
      <sheetName val="7_03_12"/>
      <sheetName val="7_03_22"/>
      <sheetName val="8_01_12"/>
      <sheetName val="8_01_22"/>
      <sheetName val="8_01_32"/>
      <sheetName val="8_01_42"/>
      <sheetName val="BOQ_in_CRN_Formate2"/>
      <sheetName val="Cumul_2"/>
      <sheetName val="GST__Inv__2"/>
      <sheetName val="Ill__Imm__Cert_2"/>
      <sheetName val="Work_Compl__Cert_2"/>
      <sheetName val="Staff_Forecast_spread2"/>
      <sheetName val="APPENDIX_4_1a2"/>
      <sheetName val="IS__8752"/>
      <sheetName val="Boq-_Zero2"/>
      <sheetName val="SB_SCH_A72"/>
      <sheetName val="11_kV_SWGR2"/>
      <sheetName val="exp-ded-jan'_062"/>
      <sheetName val="DOOR-WINDOW_SCHEDULE2"/>
      <sheetName val="BOB_DETAILS2"/>
      <sheetName val="Podium_Areas2"/>
      <sheetName val="F4_132"/>
      <sheetName val="Cash_Flow_Working2"/>
      <sheetName val="8__Cover2"/>
      <sheetName val="_Tank2"/>
      <sheetName val="spare_parts2"/>
      <sheetName val="CLEAN_SHEET_COST_FOR_cPVC_PIPE2"/>
      <sheetName val="Data_12"/>
      <sheetName val="Rates_Basic2"/>
      <sheetName val="G_R_P2"/>
      <sheetName val="PSC_REVISED2"/>
      <sheetName val="beam-reinft-machine_rm2"/>
      <sheetName val="Beam-design_exp2"/>
      <sheetName val="WORK_TABLE2"/>
      <sheetName val="Materials_Cost(PCC)2"/>
      <sheetName val="fa-pl_&amp;_myy_x03"/>
      <sheetName val="dpl_oth_Lia`62"/>
      <sheetName val="TBAL9697__x000a_grotp_wis60"/>
      <sheetName val="TBAL9697__grotp_wi23"/>
      <sheetName val="TBAL9697__grotp_wi43"/>
      <sheetName val="TBAL9697__grotp_wi33"/>
      <sheetName val="TBAL9697__grotp_wi53"/>
      <sheetName val="TBAL9697__grotp_wi63"/>
      <sheetName val="TBAL9697__grotp_wi73"/>
      <sheetName val="TBAL9697__grotp_wi83"/>
      <sheetName val="TBAL9697__grotp_wi93"/>
      <sheetName val="TBAL9697__grotp_w103"/>
      <sheetName val="TBAL9697__grotp_w163"/>
      <sheetName val="TBAL9697__grotp_w123"/>
      <sheetName val="TBAL9697__grotp_w113"/>
      <sheetName val="TBAL9697__grotp_w133"/>
      <sheetName val="TBAL9697__grotp_w143"/>
      <sheetName val="TBAL9697__grotp_w153"/>
      <sheetName val="TBAL9697__grotp_w223"/>
      <sheetName val="TBAL9697__grotp_w173"/>
      <sheetName val="TBAL9697__grotp_w183"/>
      <sheetName val="TBAL9697__grotp_w193"/>
      <sheetName val="TBAL9697__grotp_w203"/>
      <sheetName val="TBAL9697__grotp_w213"/>
      <sheetName val="TBAL9697__grotp_w233"/>
      <sheetName val="TBAL9697__grotp_w243"/>
      <sheetName val="TBAL9697__grotp_w253"/>
      <sheetName val="TBAL9697__grotp_w263"/>
      <sheetName val="dpl_oth_Lia`63"/>
      <sheetName val="TBAL9697__x000a_grotp_wis61"/>
      <sheetName val="fa-pl_&amp;_myy_x05"/>
      <sheetName val="fa-pl_&amp;_myy_2"/>
      <sheetName val="fa-pl_&amp;_myy_x04"/>
      <sheetName val="fa-pl_&amp;_myy_1"/>
      <sheetName val="dpl_oth_Lia`64"/>
      <sheetName val="TBAL9697__x000a_grotp_wis62"/>
      <sheetName val="fa-pl_&amp;_myy_x06"/>
      <sheetName val="fa-pl_&amp;_myy_3"/>
      <sheetName val="dpl_oth_Lia`65"/>
      <sheetName val="TBAL9697__x000a_grotp_wis63"/>
      <sheetName val="fa-pl_&amp;_myy_x07"/>
      <sheetName val="fa-pl_&amp;_myy_4"/>
      <sheetName val="TBAL9697__grotp_w292"/>
      <sheetName val="TBAL9697__grotp_w282"/>
      <sheetName val="TBAL9697__grotp_w272"/>
      <sheetName val="TBAL9697__grotp_w302"/>
      <sheetName val="Cabinet_details2"/>
      <sheetName val="Tools_Rev2"/>
      <sheetName val="Schedule_v12"/>
      <sheetName val="Maturity_Assessment2"/>
      <sheetName val="Head_Office-Bud2"/>
      <sheetName val="FTE_Information_and_costs2"/>
      <sheetName val="Strategic_Planning2"/>
      <sheetName val="Calendar_year_Summary_Plan2"/>
      <sheetName val="SCEL_Funding2"/>
      <sheetName val="BOQ_LT2"/>
      <sheetName val="MN_T_B_2"/>
      <sheetName val="Calculation_Sheet2"/>
      <sheetName val="Column_Detail2"/>
      <sheetName val="CORPN_OT68"/>
      <sheetName val="TB9798OBPL06_(2)73"/>
      <sheetName val="CORPN_OCT73"/>
      <sheetName val="inout_consol-nov73"/>
      <sheetName val="inout_consol_(2)73"/>
      <sheetName val="AS_ON_DT_EXPS_Mar73"/>
      <sheetName val="fa-pl_&amp;_mach-site73"/>
      <sheetName val="fa_off_eqp73"/>
      <sheetName val="fa_fur&amp;_fix73"/>
      <sheetName val="fa-pl_&amp;_mach-Off73"/>
      <sheetName val="B_Equity-sdpl_INC73"/>
      <sheetName val="inout_consol_wkg73"/>
      <sheetName val="inout_consol_WKNG73"/>
      <sheetName val="B_Sheet_9773"/>
      <sheetName val="P&amp;L_97_73"/>
      <sheetName val="B_Sheet_97-BEXP73"/>
      <sheetName val="P&amp;L_97_-BEXP73"/>
      <sheetName val="consol_flows73"/>
      <sheetName val="sdpl_oth_Liab73"/>
      <sheetName val="obpl-oth_liab73"/>
      <sheetName val="G_land_advance73"/>
      <sheetName val="I-Wip-ot_(2)73"/>
      <sheetName val="detail_WIP_(2)73"/>
      <sheetName val="detail_G-173"/>
      <sheetName val="sobha_menon_ac73"/>
      <sheetName val="pnc_ac73"/>
      <sheetName val="fix_-p_&amp;_M_-SCC73"/>
      <sheetName val="C_fix_asst73"/>
      <sheetName val="D_fix_asst_scdl_73"/>
      <sheetName val="creditors_tb_obpl73"/>
      <sheetName val="TBAL9697_-group_wise__sdpl83"/>
      <sheetName val="TBAL9697_-group_wise_73"/>
      <sheetName val="crs_-G-173"/>
      <sheetName val="TBAL9697_-group_wise__onpl73"/>
      <sheetName val="B_Sheet_97-OBPL73"/>
      <sheetName val="B_Sheet_97_sdpl73"/>
      <sheetName val="TBAL9697_-group_wise__sdpl273"/>
      <sheetName val="inout_consol_jan73"/>
      <sheetName val="consol_flow73"/>
      <sheetName val="D_Loan__Prom73"/>
      <sheetName val="E_Bank_Loan73"/>
      <sheetName val="G_work_Cap73"/>
      <sheetName val="H_land_adv-dec73"/>
      <sheetName val="J_Con_WIP73"/>
      <sheetName val="detail_J73"/>
      <sheetName val="L_Oth_Co73"/>
      <sheetName val="K_fix_asst__73"/>
      <sheetName val="C_fix_asst-SDPL_73"/>
      <sheetName val="TBAL9697__group_wise__sdpl73"/>
      <sheetName val="inout_consol_okg73"/>
      <sheetName val="detail_OIP_(2)73"/>
      <sheetName val="D_fix_ysst_scdl_73"/>
      <sheetName val="cre`itors_tb_obpl73"/>
      <sheetName val="3AL9697_-group_wise__onpl73"/>
      <sheetName val="L_Oth_Bo72"/>
      <sheetName val="3‰AL9697_-group_wise__onpl72"/>
      <sheetName val="Civil_Boq72"/>
      <sheetName val="Project-Material_72"/>
      <sheetName val="Staff_Acco_73"/>
      <sheetName val="SITE_OVERHEADS72"/>
      <sheetName val="Boq_Block_A72"/>
      <sheetName val="PRECAST_lightconc-II70"/>
      <sheetName val="1__PayRec69"/>
      <sheetName val="Cashflow_projection69"/>
      <sheetName val="SPT_vs_PHI69"/>
      <sheetName val="key_dates69"/>
      <sheetName val="Blr_hire69"/>
      <sheetName val="Labor_abs-NMR69"/>
      <sheetName val="3�AL9697_-group_wise__onpl72"/>
      <sheetName val="INPUT_SHEET69"/>
      <sheetName val="ino4t_conso,-nov69"/>
      <sheetName val="(nout_co,sol_(2)69"/>
      <sheetName val="_bpl,oth_lia_69"/>
      <sheetName val="G_,and_adv_nce69"/>
      <sheetName val="I,Wip-ot__2)69"/>
      <sheetName val="det!il_WIP_(2)69"/>
      <sheetName val="de4ail_G-169"/>
      <sheetName val="sobha_mennn_ac69"/>
      <sheetName val="C_&amp;ix_asst69"/>
      <sheetName val="_x005f_x0003_dpl_oth_Lia`69"/>
      <sheetName val="TBAL9697__x005f_x000d_grotp_wise_69"/>
      <sheetName val="St_co_91_5lvl69"/>
      <sheetName val="Sun_E_Type69"/>
      <sheetName val="Fin_Sum69"/>
      <sheetName val="CORPN_O_x005f_x0000_T69"/>
      <sheetName val="SUPPLY_-Sanitary_Fixtures69"/>
      <sheetName val="ITEMS_FOR_CIVIL_TENDER69"/>
      <sheetName val="CORPN_O?T69"/>
      <sheetName val="Stress_Calculation69"/>
      <sheetName val="TBAL9697__x000a_grotp_wise_69"/>
      <sheetName val="CORPN_O69"/>
      <sheetName val="labour_coeff67"/>
      <sheetName val="CORPN_O_T67"/>
      <sheetName val="TBAL9697__grotp_wise_298"/>
      <sheetName val="Shuttering_Analysis67"/>
      <sheetName val="General_P+M67"/>
      <sheetName val="Curing_Analysis_67"/>
      <sheetName val="Concrete_P+M_(_RMC_)67"/>
      <sheetName val="P+M_(_SMC_)67"/>
      <sheetName val="P+M_-EW67"/>
      <sheetName val="P&amp;L_-_AD67"/>
      <sheetName val="_x005f_x005f_x005f_x0003_dpl_oth_Lia`69"/>
      <sheetName val="TBAL9697__x005f_x005f_x005f_x000d_grotp_w69"/>
      <sheetName val="Fin__Assumpt__-_Sensitivities67"/>
      <sheetName val="LOAD_SHEET_67"/>
      <sheetName val="Fill_this_out_first___67"/>
      <sheetName val="Labour_productivity67"/>
      <sheetName val="RCC,Ret__Wall67"/>
      <sheetName val="Area_&amp;_Cate__Master67"/>
      <sheetName val="Cat_A_Change_Control67"/>
      <sheetName val="Break_up_Sheet67"/>
      <sheetName val="Summary_of_P_&amp;_M67"/>
      <sheetName val="DG_69"/>
      <sheetName val="Bill_No_567"/>
      <sheetName val="Sheet_167"/>
      <sheetName val="3BPA00132-5-3_W_plan_HVPNL67"/>
      <sheetName val="Mix_Design67"/>
      <sheetName val="Fee_Rate_Summary67"/>
      <sheetName val="Name_List67"/>
      <sheetName val="BOQ_(2)67"/>
      <sheetName val="FITZ_MORT_9467"/>
      <sheetName val="DLC_lookups67"/>
      <sheetName val="Quote_Sheet67"/>
      <sheetName val="d-safe_DELUXE67"/>
      <sheetName val="Works_-_Quote_Sheet67"/>
      <sheetName val="IO_LIST67"/>
      <sheetName val="TBAL9697__x005f_x000d_grotp_wis67"/>
      <sheetName val="TBAL9697__grotp_wise_299"/>
      <sheetName val="Break_Dw67"/>
      <sheetName val="Structure_Bills_Qty67"/>
      <sheetName val="11B_67"/>
      <sheetName val="TBAL9697__x005f_x000a_grotp_wise_67"/>
      <sheetName val="Driveway_Beams67"/>
      <sheetName val="ISO_Reconcilation_Statment67"/>
      <sheetName val="AVG_pur_rate67"/>
      <sheetName val="Detail_1A67"/>
      <sheetName val="CORPN_O_x005f_x005f_x005f_x0000_T67"/>
      <sheetName val="220_11__BS_67"/>
      <sheetName val="NLD_-_Assum67"/>
      <sheetName val="Cash_Flow_Input_Data_ISC39"/>
      <sheetName val="BLOCK-A_(MEA_SHEET)67"/>
      <sheetName val="Form_667"/>
      <sheetName val="acevsSp_(ABC)67"/>
      <sheetName val="A_O_R_67"/>
      <sheetName val="LIST_OF_MAKES67"/>
      <sheetName val="Intro_67"/>
      <sheetName val="Assumption_Inputs67"/>
      <sheetName val="Civil_Works67"/>
      <sheetName val="TBAL9697__x005f_x005f_x005f_x005f_x005f_x005f_x39"/>
      <sheetName val="General_input12"/>
      <sheetName val="6_0512"/>
      <sheetName val="Abstract_Sheet12"/>
      <sheetName val="Section_Catalogue67"/>
      <sheetName val="Mat_-Rates37"/>
      <sheetName val="DETAILED__BOQ37"/>
      <sheetName val="CABLE_DATA37"/>
      <sheetName val="Tender_Summary20"/>
      <sheetName val="Legal_Risk_Analysis37"/>
      <sheetName val="Boq-_Civil12"/>
      <sheetName val="Site_Dev_BOQ13"/>
      <sheetName val="tie_beam20"/>
      <sheetName val="CORPN_O_x005f_x005f_x005f_x005f_x005f_x005f_x0012"/>
      <sheetName val="INDIGINEOUS_ITEMS_20"/>
      <sheetName val="Excess_Calc12"/>
      <sheetName val="PO_Payroll12"/>
      <sheetName val="Deduction_of_assets16"/>
      <sheetName val="TBAL9697__grotp_wise_300"/>
      <sheetName val="TBAL9697__grotp_wise_1103"/>
      <sheetName val="COP_Final12"/>
      <sheetName val="BOQ_12"/>
      <sheetName val="Elect_13"/>
      <sheetName val="Detail_In_Door_Stad12"/>
      <sheetName val="Gen_Info12"/>
      <sheetName val="TBAL9697__x005f_x005f_x005f_x000a_grotp_w12"/>
      <sheetName val="SPILL_OVER12"/>
      <sheetName val="Data_sheet12"/>
      <sheetName val="Per_Unit12"/>
      <sheetName val="Pacakges_split12"/>
      <sheetName val="Main_Gate_House12"/>
      <sheetName val="final_abstract12"/>
      <sheetName val="Cost_summary12"/>
      <sheetName val="TBAL9697__grotp_wise_2100"/>
      <sheetName val="TBAL9697__grotp_wise_423"/>
      <sheetName val="TBAL9697__grotp_wise_323"/>
      <sheetName val="TBAL9697__grotp_wise_520"/>
      <sheetName val="TBAL9697__grotp_wise_619"/>
      <sheetName val="TBAL9697__grotp_wise_717"/>
      <sheetName val="TBAL9697__grotp_wise_817"/>
      <sheetName val="TBAL9697__grotp_wise_917"/>
      <sheetName val="TBAL9697__grotp_wise_1017"/>
      <sheetName val="TBAL9697__grotp_wise_1614"/>
      <sheetName val="TBAL9697__grotp_wise_1216"/>
      <sheetName val="TBAL9697__grotp_wise_1117"/>
      <sheetName val="TBAL9697__grotp_wise_1316"/>
      <sheetName val="TBAL9697__grotp_wise_1415"/>
      <sheetName val="TBAL9697__grotp_wise_1514"/>
      <sheetName val="TBAL9697__grotp_wise_2215"/>
      <sheetName val="TBAL9697__grotp_wise_1713"/>
      <sheetName val="TBAL9697__grotp_wise_1813"/>
      <sheetName val="TBAL9697__grotp_wise_1913"/>
      <sheetName val="TBAL9697__grotp_wise_2013"/>
      <sheetName val="TBAL9697__grotp_wise_2117"/>
      <sheetName val="TBAL9697__grotp_wise_2313"/>
      <sheetName val="TBAL9697__grotp_wise_2413"/>
      <sheetName val="P_&amp;_M11"/>
      <sheetName val="MS_Items11"/>
      <sheetName val="Debits_as_on_12_04_0812"/>
      <sheetName val="Labor_abs-PW12"/>
      <sheetName val="AutoOpen_Stub_Data12"/>
      <sheetName val="Material_12"/>
      <sheetName val="Extra_Item12"/>
      <sheetName val="Labour_&amp;_Plant12"/>
      <sheetName val="Meas_-Hotel_Part12"/>
      <sheetName val="BASIC_RATES12"/>
      <sheetName val="TBAL9697__x005f_x005f_x0013"/>
      <sheetName val="CORPN_O_x005f_x005f_x000012"/>
      <sheetName val="TBAL9697__x005f_x000a_grotp_wis12"/>
      <sheetName val="TBAL9697_-group_wise_sdpl12"/>
      <sheetName val="Lintel_Beam_104_70_(GF)__12"/>
      <sheetName val="_12"/>
      <sheetName val="Contract_Night_Staff12"/>
      <sheetName val="Contract_Day_Staff12"/>
      <sheetName val="Day_Shift12"/>
      <sheetName val="Night_Shift12"/>
      <sheetName val="Base_Assumptions12"/>
      <sheetName val="_COP_100%12"/>
      <sheetName val="lineby_line_consolidation12"/>
      <sheetName val="TBAL9697__grotp_wise_2513"/>
      <sheetName val="TBAL9697__grotp_wise_2613"/>
      <sheetName val="Material_Rate11"/>
      <sheetName val="Rate_analysis11"/>
      <sheetName val="Approved_MTD_Proj_#'s11"/>
      <sheetName val="9__Package_split_-_Cost_11"/>
      <sheetName val="Project_Budget_Worksheet11"/>
      <sheetName val="CORPN_O_x005f_x005f_x005f11"/>
      <sheetName val="Customize_Your_Purchase_Order11"/>
      <sheetName val="fa-pl_&amp;_myy_x005f_x000b__x005f_x000b__x11"/>
      <sheetName val="Area_Statement12"/>
      <sheetName val="Risk_Analysis12"/>
      <sheetName val="SITE_DEVELOPMENT11"/>
      <sheetName val="DDETABLE_11"/>
      <sheetName val="Building_111"/>
      <sheetName val="Lead_(Final)11"/>
      <sheetName val="indices_8"/>
      <sheetName val="Material_List_11"/>
      <sheetName val="Pile_cap8"/>
      <sheetName val="M_S_8"/>
      <sheetName val="TAX_INCOME8"/>
      <sheetName val="Depart_Budget8"/>
      <sheetName val="CC_June8"/>
      <sheetName val="Layer_Table7"/>
      <sheetName val="Basic_Rate11"/>
      <sheetName val="INFLUENCES_ON_GM11"/>
      <sheetName val="Load_Details(B2)11"/>
      <sheetName val="TBAL9697__grotp_wis67"/>
      <sheetName val="CORPN_O_x005f12"/>
      <sheetName val="Detail_P&amp;L8"/>
      <sheetName val="Assumption_Sheet7"/>
      <sheetName val="Bill_3_-_Site_Works11"/>
      <sheetName val="appendix_2_5_final_accounts11"/>
      <sheetName val="Service_Function11"/>
      <sheetName val="SCHEDULE_OF_RATES7"/>
      <sheetName val="schedule_nos11"/>
      <sheetName val="CFForecast_detail11"/>
      <sheetName val="Rate_Analysis_11"/>
      <sheetName val="Sheet3_(2)8"/>
      <sheetName val="Bill_18"/>
      <sheetName val="Bill_28"/>
      <sheetName val="Bill_38"/>
      <sheetName val="Bill_48"/>
      <sheetName val="Bill_58"/>
      <sheetName val="Bill_68"/>
      <sheetName val="Bill_78"/>
      <sheetName val="BS_-_L+OE11"/>
      <sheetName val="소상_&quot;1&quot;8"/>
      <sheetName val="Cost_Basis8"/>
      <sheetName val="beam-reinft-IIInd_floor11"/>
      <sheetName val="CPT_POST_UPLOAD8"/>
      <sheetName val="KQ_Cost_Controlling8"/>
      <sheetName val="KQ_Appropriation8"/>
      <sheetName val="TBAL9697__grotp_wise_2712"/>
      <sheetName val="TBAL9697__grotp_wis68"/>
      <sheetName val="class_&amp;_category8"/>
      <sheetName val="code_Control_Sheet8"/>
      <sheetName val="2_civil-RA8"/>
      <sheetName val="Mat_Cost8"/>
      <sheetName val="Invested_capital_VDF7"/>
      <sheetName val="PV_of_Op_Leases_VDF7"/>
      <sheetName val="BOQ_Distribution11"/>
      <sheetName val="TBAL9697__x000a_grotp_wis65"/>
      <sheetName val="TBAL9697__x0012"/>
      <sheetName val="CORPN_O_x000011"/>
      <sheetName val="GR_slab-reinft11"/>
      <sheetName val="Indirect_expenses11"/>
      <sheetName val="Sheet_211"/>
      <sheetName val="Risk_Assmnt11"/>
      <sheetName val="AoR_Finishing11"/>
      <sheetName val="fa-pl_&amp;_myy_x005f_x000b__8"/>
      <sheetName val="Input_&amp;_Calculations7"/>
      <sheetName val="Cost_Index8"/>
      <sheetName val="New_Construction7"/>
      <sheetName val="Overall_Summary7"/>
      <sheetName val="Summary_CFA_total_-_CP1_&amp;_CP27"/>
      <sheetName val="Sqn-Abs(G+6)_7"/>
      <sheetName val="WO-Abs_(G+2)_6_DUs7"/>
      <sheetName val="Air-Abs(G+6)_23_DUs7"/>
      <sheetName val="5__EA7"/>
      <sheetName val="PA-_Consutant_7"/>
      <sheetName val="Beam_at_Ground_flr_lvl(Steel)7"/>
      <sheetName val="Main_Assump_7"/>
      <sheetName val="BEAM_SCH7"/>
      <sheetName val="SLAB__SCH_7"/>
      <sheetName val="R_MTL7"/>
      <sheetName val="GUT_(2)7"/>
      <sheetName val="MB_Prod7"/>
      <sheetName val="Bill_1-BOQ-Civil_Works7"/>
      <sheetName val="Bill-5_27"/>
      <sheetName val="Bill-9_17"/>
      <sheetName val="Bill-6_1_1-6_1_37"/>
      <sheetName val="RA_Bill_summary_til_Apr197"/>
      <sheetName val="APTIDCO_CV_A_SCOPE7"/>
      <sheetName val="Basic_rate_summary7"/>
      <sheetName val="Basic_rate_calculations7"/>
      <sheetName val="Labor_Rates7"/>
      <sheetName val="Capex_Estimates7"/>
      <sheetName val="General_Assumptions7"/>
      <sheetName val="Rates_7-207"/>
      <sheetName val="rcc(_sub)2"/>
      <sheetName val="L_(4)1"/>
      <sheetName val="V_O_4_-_PCC_Qty3"/>
      <sheetName val="CIVIL_BOQ_(Final)7"/>
      <sheetName val="Customize_Your_Invoice7"/>
      <sheetName val="Loan_Amortization_Schedule7"/>
      <sheetName val="organi_synthesis_lab7"/>
      <sheetName val="S-MMS_without_TFA7"/>
      <sheetName val="TBAL9697__grotp_wise_2910"/>
      <sheetName val="TBAL9697__grotp_wise_2811"/>
      <sheetName val="TBAL9697__grotp_wise_308"/>
      <sheetName val="CORPN_O_x005f_x005f_x005f_x005f_x005f_x005f_x0057"/>
      <sheetName val="Boq_(Main_Building)7"/>
      <sheetName val="Source_Ref_3"/>
      <sheetName val="Item-_Compact7"/>
      <sheetName val="Manpower_Histogram7"/>
      <sheetName val="TBAL9697__grotp_wis127"/>
      <sheetName val="TBAL9697__grotp_wis227"/>
      <sheetName val="TBAL9697__grotp_wis313"/>
      <sheetName val="TBAL9697__grotp_wis412"/>
      <sheetName val="TBAL9697__grotp_wis511"/>
      <sheetName val="TBAL9697__grotp_wis69"/>
      <sheetName val="TBAL9697__grotp_wis77"/>
      <sheetName val="TBAL9697__grotp_wis87"/>
      <sheetName val="TBAL9697__grotp_wis147"/>
      <sheetName val="TBAL9697__grotp_wis107"/>
      <sheetName val="TBAL9697__grotp_wis97"/>
      <sheetName val="TBAL9697__grotp_wis1112"/>
      <sheetName val="TBAL9697__grotp_wis128"/>
      <sheetName val="TBAL9697__grotp_wis137"/>
      <sheetName val="TBAL9697__grotp_wis207"/>
      <sheetName val="TBAL9697__grotp_wis157"/>
      <sheetName val="TBAL9697__grotp_wis167"/>
      <sheetName val="TBAL9697__grotp_wis177"/>
      <sheetName val="TBAL9697__grotp_wis187"/>
      <sheetName val="TBAL9697__grotp_wis197"/>
      <sheetName val="TBAL9697__grotp_wis2111"/>
      <sheetName val="TBAL9697__grotp_wis228"/>
      <sheetName val="TBAL9697__grotp_wis237"/>
      <sheetName val="TBAL9697__grotp_wis247"/>
      <sheetName val="TBAL9697__grotp_wis257"/>
      <sheetName val="Civil_(RA)__Resi_3"/>
      <sheetName val="Detailed_Summary_(4)7"/>
      <sheetName val="bs_BP_04_SA7"/>
      <sheetName val="Col_up_to_plinth7"/>
      <sheetName val="int__pla_7"/>
      <sheetName val="Break_Up_(bc)3"/>
      <sheetName val="Break_Up_(bc1)3"/>
      <sheetName val="Break_Up_(bc2)3"/>
      <sheetName val="A_O_R_r13"/>
      <sheetName val="A_O_R_r1Str3"/>
      <sheetName val="Order_Info3"/>
      <sheetName val="1st_-vpd3"/>
      <sheetName val="Input_Data3"/>
      <sheetName val="MLCP_Connection_Details3"/>
      <sheetName val="MERGED_CODES_&amp;_NAMES3"/>
      <sheetName val="INPUT_(BPL)3"/>
      <sheetName val="Combined_Results_3"/>
      <sheetName val="Loan_Schedule3"/>
      <sheetName val="Bed_Class3"/>
      <sheetName val="EA_Sheet3"/>
      <sheetName val="GM_0004"/>
      <sheetName val="Table_43"/>
      <sheetName val="Table_53"/>
      <sheetName val="Table_23"/>
      <sheetName val="Table_273"/>
      <sheetName val="M-_Rate3"/>
      <sheetName val="ONE_TIME3"/>
      <sheetName val="Site_Infrastructure2"/>
      <sheetName val="New_C_PM2"/>
      <sheetName val="Client_Addresses2"/>
      <sheetName val="New_May2"/>
      <sheetName val="TB_MAR20042"/>
      <sheetName val="Staffing_Sheet2"/>
      <sheetName val="Data_Elements-Staffing2"/>
      <sheetName val="Basement_Budget7"/>
      <sheetName val="4K_-_(6a)_Non_Manual_Breakdown3"/>
      <sheetName val="Commodity_Plan_Front_Block3"/>
      <sheetName val="Commodity_Plan_Rear_Block3"/>
      <sheetName val="99_조정금액3"/>
      <sheetName val="Boq__structure_3"/>
      <sheetName val="Category_A_-_No_Material3"/>
      <sheetName val="Category_B_-_Major_Works3"/>
      <sheetName val="Category_C_-_Minor_Works3"/>
      <sheetName val="Key_Ass7"/>
      <sheetName val="TBAL9697__grotp_wis70"/>
      <sheetName val="2_0_Floor_Area_Summary1"/>
      <sheetName val="Annexue_B2"/>
      <sheetName val="IT-Fri_Base1"/>
      <sheetName val="Capital_Structure1"/>
      <sheetName val="BASIC_MATERIALS1"/>
      <sheetName val="foot-slab_reinft1"/>
      <sheetName val="TBAL9697__x005f_x005f_x005f_x005f_x004"/>
      <sheetName val="CORPN_O_x005f_x005f_x005f_x005f_x00003"/>
      <sheetName val="CORPN_O_x005f_x005f_x005f_x005f_x005f2"/>
      <sheetName val="fa-pl_&amp;_myy_x005f_x005f_x005f_x000b__x005f2"/>
      <sheetName val="water_prop_1"/>
      <sheetName val="Tie_Beam_Steel-R0-11"/>
      <sheetName val="Staff_Acco_74"/>
      <sheetName val="PB_WORK7"/>
      <sheetName val="Dropdown_list1"/>
      <sheetName val="labour_rates2"/>
      <sheetName val="Story_Drift-Part_22"/>
      <sheetName val="Ring_Details1"/>
      <sheetName val="Reference_Data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Design_sheet1"/>
      <sheetName val="N-Amritsar_1352"/>
      <sheetName val="M_R_List_(2)3"/>
      <sheetName val="Operating_Statistics1"/>
      <sheetName val="bending_stress1"/>
      <sheetName val="Cash_Flow_Working1"/>
      <sheetName val="Podium_Areas1"/>
      <sheetName val="8__Cover1"/>
      <sheetName val="_Tank1"/>
      <sheetName val="spare_parts1"/>
      <sheetName val="CLEAN_SHEET_COST_FOR_cPVC_PIPE1"/>
      <sheetName val="Data_11"/>
      <sheetName val="Rates_Basic1"/>
      <sheetName val="G_R_P1"/>
      <sheetName val="PSC_REVISED1"/>
      <sheetName val="beam-reinft-machine_rm1"/>
      <sheetName val="F4_131"/>
      <sheetName val="Beam-design_exp1"/>
      <sheetName val="WORK_TABLE1"/>
      <sheetName val="Materials_Cost(PCC)1"/>
      <sheetName val="PANEL_ANNEXURE2"/>
      <sheetName val="activit-graph__1"/>
      <sheetName val="Table-2_(Rate_Comparison)1"/>
      <sheetName val="RCC_Rates1"/>
      <sheetName val="Column_all_floor_R11"/>
      <sheetName val="Cabinet_details1"/>
      <sheetName val="Tools_Rev1"/>
      <sheetName val="Balance_Sheet_2"/>
      <sheetName val="cost_centre2"/>
      <sheetName val="INPUT_SHEET_-_A3"/>
      <sheetName val="Default_Values2"/>
      <sheetName val="CASH_CONTRACTS1"/>
      <sheetName val="Qty_SR1"/>
      <sheetName val="_IO_List1"/>
      <sheetName val="DOOR-WINDOW_SCHEDULE1"/>
      <sheetName val="Schedule_v11"/>
      <sheetName val="Maturity_Assessment1"/>
      <sheetName val="Head_Office-Bud1"/>
      <sheetName val="FTE_Information_and_costs1"/>
      <sheetName val="Strategic_Planning1"/>
      <sheetName val="Calendar_year_Summary_Plan1"/>
      <sheetName val="GrossMgn_981"/>
      <sheetName val="SCEL_Funding1"/>
      <sheetName val="TBAL9697__grotp_wi12"/>
      <sheetName val="TBAL9697__grotp_wise_3111"/>
      <sheetName val="TBAL9697__grotp_wis262"/>
      <sheetName val="TBAL9697__grotp_wi22"/>
      <sheetName val="TBAL9697__grotp_wi42"/>
      <sheetName val="TBAL9697__grotp_wi32"/>
      <sheetName val="TBAL9697__grotp_wi52"/>
      <sheetName val="TBAL9697__grotp_wi62"/>
      <sheetName val="TBAL9697__grotp_wi72"/>
      <sheetName val="TBAL9697__grotp_wi82"/>
      <sheetName val="TBAL9697__grotp_wi92"/>
      <sheetName val="TBAL9697__grotp_w102"/>
      <sheetName val="TBAL9697__grotp_w162"/>
      <sheetName val="TBAL9697__grotp_w122"/>
      <sheetName val="TBAL9697__grotp_w112"/>
      <sheetName val="TBAL9697__grotp_w132"/>
      <sheetName val="TBAL9697__grotp_w142"/>
      <sheetName val="TBAL9697__grotp_w152"/>
      <sheetName val="TBAL9697__grotp_w222"/>
      <sheetName val="TBAL9697__grotp_w172"/>
      <sheetName val="TBAL9697__grotp_w182"/>
      <sheetName val="TBAL9697__grotp_w192"/>
      <sheetName val="TBAL9697__grotp_w202"/>
      <sheetName val="TBAL9697__grotp_w212"/>
      <sheetName val="TBAL9697__grotp_w232"/>
      <sheetName val="TBAL9697__grotp_w242"/>
      <sheetName val="TBAL9697__grotp_w252"/>
      <sheetName val="TBAL9697__grotp_w262"/>
      <sheetName val="TBAL9697__grotp_w291"/>
      <sheetName val="TBAL9697__grotp_w281"/>
      <sheetName val="TBAL9697__grotp_w271"/>
      <sheetName val="TBAL9697__grotp_w301"/>
      <sheetName val="MASONARY_1"/>
      <sheetName val="old_boq1"/>
      <sheetName val="Plant_&amp;__Machinery1"/>
      <sheetName val="CIP_Summary_00121"/>
      <sheetName val="CIP_Detail_00111"/>
      <sheetName val="99_to_00_blns1"/>
      <sheetName val="TBAL9697__grotp_wise_324"/>
      <sheetName val="Ave_wtd_rates1"/>
      <sheetName val="Column_BBS-Block91"/>
      <sheetName val="factor_1"/>
      <sheetName val="Abt_Foundation_1"/>
      <sheetName val="pier_Foundation1"/>
      <sheetName val="Master_Rates1"/>
      <sheetName val="RATES_(2)1"/>
      <sheetName val="MAR_021"/>
      <sheetName val="7_Steel_Rein_1"/>
      <sheetName val="MB_FOR_SUPERSTRUCTURE1"/>
      <sheetName val="A_O_R_(2)1"/>
      <sheetName val="TBAL9697__grotp_wis272"/>
      <sheetName val="TBAL9697__grotp_wis282"/>
      <sheetName val="TBAL9697__grotp_wis292"/>
      <sheetName val="TBAL9697__grotp_wise_332"/>
      <sheetName val="TBAL9697__grotp_wise_342"/>
      <sheetName val="TBAL9697__grotp_wise_352"/>
      <sheetName val="TBAL9697__grotp_wise_362"/>
      <sheetName val="TBAL9697__grotp_wise_372"/>
      <sheetName val="TBAL9697__grotp_wise_392"/>
      <sheetName val="TBAL9697__grotp_wise_382"/>
      <sheetName val="TBAL9697__grotp_wise_402"/>
      <sheetName val="TBAL9697__grotp_wise_424"/>
      <sheetName val="TBAL9697__grotp_wise_4111"/>
      <sheetName val="TBAL9697__grotp_wise_432"/>
      <sheetName val="TBAL9697__grotp_wise_442"/>
      <sheetName val="TBAL9697__grotp_wise_452"/>
      <sheetName val="TBAL9697__grotp_wise_462"/>
      <sheetName val="TBAL9697__grotp_wise_472"/>
      <sheetName val="TBAL9697__grotp_wise_482"/>
      <sheetName val="TBAL9697__grotp_wise_492"/>
      <sheetName val="TBAL9697__grotp_wise_502"/>
      <sheetName val="TBAL9697__grotp_wise_5111"/>
      <sheetName val="TBAL9697__grotp_wise_522"/>
      <sheetName val="TBAL9697__grotp_wise_582"/>
      <sheetName val="TBAL9697__grotp_wise_532"/>
      <sheetName val="TBAL9697__grotp_wise_542"/>
      <sheetName val="TBAL9697__grotp_wise_552"/>
      <sheetName val="TBAL9697__grotp_wise_572"/>
      <sheetName val="TBAL9697__grotp_wise_562"/>
      <sheetName val="TBAL9697__grotp_wise_592"/>
      <sheetName val="TBAL9697__grotp_wise_602"/>
      <sheetName val="TBAL9697__grotp_wise_6110"/>
      <sheetName val="TBAL9697__grotp_wise_632"/>
      <sheetName val="TBAL9697__grotp_wise_622"/>
      <sheetName val="TBAL9697__grotp_wise_642"/>
      <sheetName val="july_(2)1"/>
      <sheetName val="OLD_IC1"/>
      <sheetName val="TENDER_STUDY1"/>
      <sheetName val="DRG_STUDY1"/>
      <sheetName val="BOUGHT_OUT1"/>
      <sheetName val="RA_1"/>
      <sheetName val="STAFFSCHED_2"/>
      <sheetName val="E_&amp;_R1"/>
      <sheetName val="Input_Rates1"/>
      <sheetName val="1_01_1_to_1_01_51"/>
      <sheetName val="1_01_61"/>
      <sheetName val="1_01_71"/>
      <sheetName val="1_02_11"/>
      <sheetName val="1_03_11"/>
      <sheetName val="1_03_21"/>
      <sheetName val="1_03_31"/>
      <sheetName val="1_04_11"/>
      <sheetName val="1_05_11"/>
      <sheetName val="1_06_11"/>
      <sheetName val="1_06_21"/>
      <sheetName val="2_01_1_to_2_01_5-1"/>
      <sheetName val="2_01_61"/>
      <sheetName val="2_01_71"/>
      <sheetName val="2_01_81"/>
      <sheetName val="2_02_11"/>
      <sheetName val="2_03_11"/>
      <sheetName val="2_03_21"/>
      <sheetName val="2_03_31"/>
      <sheetName val="2_04_11"/>
      <sheetName val="2_05_11"/>
      <sheetName val="2_06_11"/>
      <sheetName val="2_06_21"/>
      <sheetName val="2_07_17"/>
      <sheetName val="2_07_21"/>
      <sheetName val="2_07_31"/>
      <sheetName val="2_07_41"/>
      <sheetName val="2_07_51"/>
      <sheetName val="2_07_61"/>
      <sheetName val="2_07_71"/>
      <sheetName val="2_07_81"/>
      <sheetName val="2_07_91"/>
      <sheetName val="2_07_101"/>
      <sheetName val="2_07_111"/>
      <sheetName val="2_07_121"/>
      <sheetName val="2_07_131"/>
      <sheetName val="2_07_141"/>
      <sheetName val="2_07_151"/>
      <sheetName val="2_07_161"/>
      <sheetName val="3_01_1_to_3_01_51"/>
      <sheetName val="3_01_61"/>
      <sheetName val="3_01_71"/>
      <sheetName val="3_03_11"/>
      <sheetName val="3_03_21"/>
      <sheetName val="3_04_11"/>
      <sheetName val="3_05_11"/>
      <sheetName val="4_01_1_to_4_01_51"/>
      <sheetName val="4_01_61"/>
      <sheetName val="4_01_71"/>
      <sheetName val="4_01_81"/>
      <sheetName val="4_03_11"/>
      <sheetName val="4_03_21"/>
      <sheetName val="4_04_11"/>
      <sheetName val="4_05_11"/>
      <sheetName val="4_07_17"/>
      <sheetName val="4_07_21"/>
      <sheetName val="4_07_31"/>
      <sheetName val="4_07_41"/>
      <sheetName val="4_07_51"/>
      <sheetName val="4_07_61"/>
      <sheetName val="4_07_71"/>
      <sheetName val="4_07_81"/>
      <sheetName val="4_07_91"/>
      <sheetName val="4_07_101"/>
      <sheetName val="4_07_111"/>
      <sheetName val="4_07_121"/>
      <sheetName val="4_07_131"/>
      <sheetName val="4_07_141"/>
      <sheetName val="4_07_151"/>
      <sheetName val="4_07_161"/>
      <sheetName val="5_01_11"/>
      <sheetName val="5_01_21"/>
      <sheetName val="5_01_31"/>
      <sheetName val="5_01_41"/>
      <sheetName val="5_02_11"/>
      <sheetName val="5_02_21"/>
      <sheetName val="5_02_31"/>
      <sheetName val="5_02_41"/>
      <sheetName val="6_01_1_to_6_01_51"/>
      <sheetName val="6_01_61"/>
      <sheetName val="6_02_1_to_6_02_51"/>
      <sheetName val="6_02_61"/>
      <sheetName val="7_01_11"/>
      <sheetName val="7_01_21"/>
      <sheetName val="7_02_11"/>
      <sheetName val="7_02_21"/>
      <sheetName val="7_03_11"/>
      <sheetName val="7_03_21"/>
      <sheetName val="8_01_11"/>
      <sheetName val="8_01_21"/>
      <sheetName val="8_01_31"/>
      <sheetName val="8_01_41"/>
      <sheetName val="BOQ_in_CRN_Formate1"/>
      <sheetName val="Cumul_1"/>
      <sheetName val="GST__Inv__1"/>
      <sheetName val="Ill__Imm__Cert_1"/>
      <sheetName val="Work_Compl__Cert_1"/>
      <sheetName val="Staff_Forecast_spread1"/>
      <sheetName val="APPENDIX_4_1a1"/>
      <sheetName val="IS__8751"/>
      <sheetName val="Boq-_Zero1"/>
      <sheetName val="SB_SCH_A71"/>
      <sheetName val="11_kV_SWGR1"/>
      <sheetName val="exp-ded-jan'_061"/>
      <sheetName val="BOB_DETAILS1"/>
      <sheetName val="BOQ_LT1"/>
      <sheetName val="MN_T_B_1"/>
      <sheetName val="Calculation_Sheet1"/>
      <sheetName val="Column_Detail1"/>
      <sheetName val="CORPN_OT67"/>
      <sheetName val="fa-pl_&amp;_myy_x005f_x000b__x005f_x005f_1"/>
      <sheetName val="ELE_1"/>
      <sheetName val="CC_Road1"/>
      <sheetName val="ACAD_Finishes1"/>
      <sheetName val="Rate_analysis_civil1"/>
      <sheetName val="column_details1"/>
      <sheetName val="General_Shedule_of_rates1"/>
      <sheetName val="TB9798OBPL06_(2)72"/>
      <sheetName val="CORPN_OCT72"/>
      <sheetName val="inout_consol-nov72"/>
      <sheetName val="inout_consol_(2)72"/>
      <sheetName val="AS_ON_DT_EXPS_Mar72"/>
      <sheetName val="fa-pl_&amp;_mach-site72"/>
      <sheetName val="fa_off_eqp72"/>
      <sheetName val="fa_fur&amp;_fix72"/>
      <sheetName val="fa-pl_&amp;_mach-Off72"/>
      <sheetName val="B_Equity-sdpl_INC72"/>
      <sheetName val="inout_consol_wkg72"/>
      <sheetName val="inout_consol_WKNG72"/>
      <sheetName val="B_Sheet_9772"/>
      <sheetName val="P&amp;L_97_72"/>
      <sheetName val="B_Sheet_97-BEXP72"/>
      <sheetName val="P&amp;L_97_-BEXP72"/>
      <sheetName val="consol_flows72"/>
      <sheetName val="sdpl_oth_Liab72"/>
      <sheetName val="obpl-oth_liab72"/>
      <sheetName val="G_land_advance72"/>
      <sheetName val="I-Wip-ot_(2)72"/>
      <sheetName val="detail_WIP_(2)72"/>
      <sheetName val="detail_G-172"/>
      <sheetName val="sobha_menon_ac72"/>
      <sheetName val="pnc_ac72"/>
      <sheetName val="fix_-p_&amp;_M_-SCC72"/>
      <sheetName val="C_fix_asst72"/>
      <sheetName val="D_fix_asst_scdl_72"/>
      <sheetName val="creditors_tb_obpl72"/>
      <sheetName val="TBAL9697_-group_wise__sdpl82"/>
      <sheetName val="TBAL9697_-group_wise_72"/>
      <sheetName val="crs_-G-172"/>
      <sheetName val="TBAL9697_-group_wise__onpl72"/>
      <sheetName val="B_Sheet_97-OBPL72"/>
      <sheetName val="B_Sheet_97_sdpl72"/>
      <sheetName val="TBAL9697_-group_wise__sdpl272"/>
      <sheetName val="inout_consol_jan72"/>
      <sheetName val="consol_flow72"/>
      <sheetName val="D_Loan__Prom72"/>
      <sheetName val="E_Bank_Loan72"/>
      <sheetName val="G_work_Cap72"/>
      <sheetName val="H_land_adv-dec72"/>
      <sheetName val="J_Con_WIP72"/>
      <sheetName val="detail_J72"/>
      <sheetName val="L_Oth_Co72"/>
      <sheetName val="K_fix_asst__72"/>
      <sheetName val="C_fix_asst-SDPL_72"/>
      <sheetName val="TBAL9697__group_wise__sdpl72"/>
      <sheetName val="inout_consol_okg72"/>
      <sheetName val="detail_OIP_(2)72"/>
      <sheetName val="D_fix_ysst_scdl_72"/>
      <sheetName val="cre`itors_tb_obpl72"/>
      <sheetName val="3AL9697_-group_wise__onpl72"/>
      <sheetName val="L_Oth_Bo71"/>
      <sheetName val="3‰AL9697_-group_wise__onpl71"/>
      <sheetName val="Civil_Boq71"/>
      <sheetName val="Project-Material_71"/>
      <sheetName val="Staff_Acco_71"/>
      <sheetName val="SITE_OVERHEADS71"/>
      <sheetName val="Boq_Block_A71"/>
      <sheetName val="PRECAST_lightconc-II69"/>
      <sheetName val="1__PayRec68"/>
      <sheetName val="Cashflow_projection68"/>
      <sheetName val="SPT_vs_PHI68"/>
      <sheetName val="key_dates68"/>
      <sheetName val="Blr_hire68"/>
      <sheetName val="Labor_abs-NMR68"/>
      <sheetName val="3�AL9697_-group_wise__onpl71"/>
      <sheetName val="INPUT_SHEET68"/>
      <sheetName val="ino4t_conso,-nov68"/>
      <sheetName val="(nout_co,sol_(2)68"/>
      <sheetName val="_bpl,oth_lia_68"/>
      <sheetName val="G_,and_adv_nce68"/>
      <sheetName val="I,Wip-ot__2)68"/>
      <sheetName val="det!il_WIP_(2)68"/>
      <sheetName val="de4ail_G-168"/>
      <sheetName val="sobha_mennn_ac68"/>
      <sheetName val="C_&amp;ix_asst68"/>
      <sheetName val="_x005f_x0003_dpl_oth_Lia`68"/>
      <sheetName val="TBAL9697__x005f_x000d_grotp_wise_68"/>
      <sheetName val="St_co_91_5lvl68"/>
      <sheetName val="Sun_E_Type68"/>
      <sheetName val="Fin_Sum68"/>
      <sheetName val="CORPN_O_x005f_x0000_T68"/>
      <sheetName val="SUPPLY_-Sanitary_Fixtures68"/>
      <sheetName val="ITEMS_FOR_CIVIL_TENDER68"/>
      <sheetName val="CORPN_O?T68"/>
      <sheetName val="Stress_Calculation68"/>
      <sheetName val="TBAL9697__x000a_grotp_wise_68"/>
      <sheetName val="CORPN_O68"/>
      <sheetName val="labour_coeff66"/>
      <sheetName val="CORPN_O_T66"/>
      <sheetName val="TBAL9697__grotp_wise_287"/>
      <sheetName val="Shuttering_Analysis66"/>
      <sheetName val="General_P+M66"/>
      <sheetName val="Curing_Analysis_66"/>
      <sheetName val="Concrete_P+M_(_RMC_)66"/>
      <sheetName val="P+M_(_SMC_)66"/>
      <sheetName val="P+M_-EW66"/>
      <sheetName val="P&amp;L_-_AD66"/>
      <sheetName val="_x005f_x005f_x005f_x0003_dpl_oth_Lia`68"/>
      <sheetName val="TBAL9697__x005f_x005f_x005f_x000d_grotp_w68"/>
      <sheetName val="Fin__Assumpt__-_Sensitivities66"/>
      <sheetName val="LOAD_SHEET_66"/>
      <sheetName val="Fill_this_out_first___66"/>
      <sheetName val="Labour_productivity66"/>
      <sheetName val="RCC,Ret__Wall66"/>
      <sheetName val="Area_&amp;_Cate__Master66"/>
      <sheetName val="Cat_A_Change_Control66"/>
      <sheetName val="Break_up_Sheet66"/>
      <sheetName val="Summary_of_P_&amp;_M66"/>
      <sheetName val="DG_68"/>
      <sheetName val="Bill_No_566"/>
      <sheetName val="Sheet_166"/>
      <sheetName val="3BPA00132-5-3_W_plan_HVPNL66"/>
      <sheetName val="Mix_Design66"/>
      <sheetName val="Fee_Rate_Summary66"/>
      <sheetName val="Name_List66"/>
      <sheetName val="BOQ_(2)66"/>
      <sheetName val="FITZ_MORT_9466"/>
      <sheetName val="DLC_lookups66"/>
      <sheetName val="Quote_Sheet66"/>
      <sheetName val="d-safe_DELUXE66"/>
      <sheetName val="Works_-_Quote_Sheet66"/>
      <sheetName val="IO_LIST66"/>
      <sheetName val="TBAL9697__x005f_x000d_grotp_wis66"/>
      <sheetName val="TBAL9697__grotp_wise_288"/>
      <sheetName val="Break_Dw66"/>
      <sheetName val="Structure_Bills_Qty66"/>
      <sheetName val="11B_66"/>
      <sheetName val="TBAL9697__x005f_x000a_grotp_wise_66"/>
      <sheetName val="Driveway_Beams66"/>
      <sheetName val="ISO_Reconcilation_Statment66"/>
      <sheetName val="AVG_pur_rate66"/>
      <sheetName val="Detail_1A66"/>
      <sheetName val="CORPN_O_x005f_x005f_x005f_x0000_T66"/>
      <sheetName val="220_11__BS_66"/>
      <sheetName val="NLD_-_Assum66"/>
      <sheetName val="Cash_Flow_Input_Data_ISC38"/>
      <sheetName val="BLOCK-A_(MEA_SHEET)66"/>
      <sheetName val="Form_666"/>
      <sheetName val="acevsSp_(ABC)66"/>
      <sheetName val="A_O_R_66"/>
      <sheetName val="LIST_OF_MAKES66"/>
      <sheetName val="Intro_66"/>
      <sheetName val="Assumption_Inputs66"/>
      <sheetName val="Civil_Works66"/>
      <sheetName val="TBAL9697__x005f_x005f_x005f_x005f_x005f_x005f_x38"/>
      <sheetName val="General_input11"/>
      <sheetName val="6_0511"/>
      <sheetName val="Abstract_Sheet11"/>
      <sheetName val="Section_Catalogue66"/>
      <sheetName val="Mat_-Rates36"/>
      <sheetName val="DETAILED__BOQ36"/>
      <sheetName val="CABLE_DATA36"/>
      <sheetName val="Tender_Summary19"/>
      <sheetName val="Legal_Risk_Analysis36"/>
      <sheetName val="Boq-_Civil11"/>
      <sheetName val="Site_Dev_BOQ12"/>
      <sheetName val="tie_beam19"/>
      <sheetName val="CORPN_O_x005f_x005f_x005f_x005f_x005f_x005f_x0011"/>
      <sheetName val="INDIGINEOUS_ITEMS_19"/>
      <sheetName val="Excess_Calc11"/>
      <sheetName val="PO_Payroll11"/>
      <sheetName val="Deduction_of_assets15"/>
      <sheetName val="TBAL9697__grotp_wise_289"/>
      <sheetName val="TBAL9697__grotp_wise_1102"/>
      <sheetName val="COP_Final11"/>
      <sheetName val="BOQ_11"/>
      <sheetName val="Elect_12"/>
      <sheetName val="Detail_In_Door_Stad11"/>
      <sheetName val="Gen_Info11"/>
      <sheetName val="TBAL9697__x005f_x005f_x005f_x000a_grotp_w11"/>
      <sheetName val="SPILL_OVER11"/>
      <sheetName val="Data_sheet11"/>
      <sheetName val="Per_Unit11"/>
      <sheetName val="Pacakges_split11"/>
      <sheetName val="Main_Gate_House11"/>
      <sheetName val="final_abstract11"/>
      <sheetName val="Cost_summary11"/>
      <sheetName val="TBAL9697__grotp_wise_290"/>
      <sheetName val="TBAL9697__grotp_wise_421"/>
      <sheetName val="TBAL9697__grotp_wise_321"/>
      <sheetName val="TBAL9697__grotp_wise_519"/>
      <sheetName val="TBAL9697__grotp_wise_617"/>
      <sheetName val="TBAL9697__grotp_wise_716"/>
      <sheetName val="TBAL9697__grotp_wise_816"/>
      <sheetName val="TBAL9697__grotp_wise_916"/>
      <sheetName val="TBAL9697__grotp_wise_1016"/>
      <sheetName val="TBAL9697__grotp_wise_1613"/>
      <sheetName val="TBAL9697__grotp_wise_1215"/>
      <sheetName val="TBAL9697__grotp_wise_1116"/>
      <sheetName val="TBAL9697__grotp_wise_1315"/>
      <sheetName val="TBAL9697__grotp_wise_1414"/>
      <sheetName val="TBAL9697__grotp_wise_1513"/>
      <sheetName val="TBAL9697__grotp_wise_2214"/>
      <sheetName val="TBAL9697__grotp_wise_1712"/>
      <sheetName val="TBAL9697__grotp_wise_1812"/>
      <sheetName val="TBAL9697__grotp_wise_1912"/>
      <sheetName val="TBAL9697__grotp_wise_2012"/>
      <sheetName val="TBAL9697__grotp_wise_2116"/>
      <sheetName val="TBAL9697__grotp_wise_2312"/>
      <sheetName val="TBAL9697__grotp_wise_2412"/>
      <sheetName val="P_&amp;_M10"/>
      <sheetName val="MS_Items10"/>
      <sheetName val="Debits_as_on_12_04_0811"/>
      <sheetName val="Labor_abs-PW11"/>
      <sheetName val="AutoOpen_Stub_Data11"/>
      <sheetName val="Material_11"/>
      <sheetName val="Extra_Item11"/>
      <sheetName val="Labour_&amp;_Plant11"/>
      <sheetName val="Meas_-Hotel_Part11"/>
      <sheetName val="BASIC_RATES11"/>
      <sheetName val="TBAL9697__x005f_x005f_x0012"/>
      <sheetName val="CORPN_O_x005f_x005f_x000011"/>
      <sheetName val="TBAL9697__x005f_x000a_grotp_wis11"/>
      <sheetName val="TBAL9697_-group_wise_sdpl11"/>
      <sheetName val="Lintel_Beam_104_70_(GF)__11"/>
      <sheetName val="_11"/>
      <sheetName val="Contract_Night_Staff11"/>
      <sheetName val="Contract_Day_Staff11"/>
      <sheetName val="Day_Shift11"/>
      <sheetName val="Night_Shift11"/>
      <sheetName val="Base_Assumptions11"/>
      <sheetName val="_COP_100%11"/>
      <sheetName val="lineby_line_consolidation11"/>
      <sheetName val="TBAL9697__grotp_wise_2512"/>
      <sheetName val="TBAL9697__grotp_wise_2612"/>
      <sheetName val="Material_Rate10"/>
      <sheetName val="Rate_analysis10"/>
      <sheetName val="Approved_MTD_Proj_#'s10"/>
      <sheetName val="9__Package_split_-_Cost_10"/>
      <sheetName val="Project_Budget_Worksheet10"/>
      <sheetName val="CORPN_O_x005f_x005f_x005f10"/>
      <sheetName val="Customize_Your_Purchase_Order10"/>
      <sheetName val="fa-pl_&amp;_myy_x005f_x000b__x005f_x000b__x10"/>
      <sheetName val="Area_Statement11"/>
      <sheetName val="Risk_Analysis11"/>
      <sheetName val="SITE_DEVELOPMENT10"/>
      <sheetName val="DDETABLE_10"/>
      <sheetName val="Building_110"/>
      <sheetName val="Lead_(Final)10"/>
      <sheetName val="indices_7"/>
      <sheetName val="Material_List_10"/>
      <sheetName val="Pile_cap7"/>
      <sheetName val="M_S_7"/>
      <sheetName val="TAX_INCOME7"/>
      <sheetName val="Depart_Budget7"/>
      <sheetName val="CC_June7"/>
      <sheetName val="Layer_Table6"/>
      <sheetName val="Basic_Rate10"/>
      <sheetName val="INFLUENCES_ON_GM10"/>
      <sheetName val="Load_Details(B2)10"/>
      <sheetName val="TBAL9697__grotp_wis58"/>
      <sheetName val="CORPN_O_x005f11"/>
      <sheetName val="Detail_P&amp;L7"/>
      <sheetName val="Assumption_Sheet6"/>
      <sheetName val="Bill_3_-_Site_Works10"/>
      <sheetName val="appendix_2_5_final_accounts10"/>
      <sheetName val="Service_Function10"/>
      <sheetName val="SCHEDULE_OF_RATES6"/>
      <sheetName val="schedule_nos10"/>
      <sheetName val="CFForecast_detail10"/>
      <sheetName val="Rate_Analysis_10"/>
      <sheetName val="Sheet3_(2)7"/>
      <sheetName val="Bill_17"/>
      <sheetName val="Bill_27"/>
      <sheetName val="Bill_37"/>
      <sheetName val="Bill_47"/>
      <sheetName val="Bill_57"/>
      <sheetName val="Bill_67"/>
      <sheetName val="Bill_77"/>
      <sheetName val="BS_-_L+OE10"/>
      <sheetName val="소상_&quot;1&quot;7"/>
      <sheetName val="Cost_Basis7"/>
      <sheetName val="beam-reinft-IIInd_floor10"/>
      <sheetName val="CPT_POST_UPLOAD7"/>
      <sheetName val="KQ_Cost_Controlling7"/>
      <sheetName val="KQ_Appropriation7"/>
      <sheetName val="TBAL9697__grotp_wise_2711"/>
      <sheetName val="TBAL9697__grotp_wis59"/>
      <sheetName val="class_&amp;_category7"/>
      <sheetName val="code_Control_Sheet7"/>
      <sheetName val="2_civil-RA7"/>
      <sheetName val="Mat_Cost7"/>
      <sheetName val="Invested_capital_VDF6"/>
      <sheetName val="PV_of_Op_Leases_VDF6"/>
      <sheetName val="BOQ_Distribution10"/>
      <sheetName val="TBAL9697__x0011"/>
      <sheetName val="CORPN_O_x000010"/>
      <sheetName val="GR_slab-reinft10"/>
      <sheetName val="Indirect_expenses10"/>
      <sheetName val="Sheet_210"/>
      <sheetName val="Risk_Assmnt10"/>
      <sheetName val="AoR_Finishing10"/>
      <sheetName val="fa-pl_&amp;_myy_x005f_x000b__7"/>
      <sheetName val="Input_&amp;_Calculations6"/>
      <sheetName val="Cost_Index7"/>
      <sheetName val="New_Construction6"/>
      <sheetName val="Overall_Summary6"/>
      <sheetName val="Summary_CFA_total_-_CP1_&amp;_CP26"/>
      <sheetName val="Sqn-Abs(G+6)_6"/>
      <sheetName val="WO-Abs_(G+2)_6_DUs6"/>
      <sheetName val="Air-Abs(G+6)_23_DUs6"/>
      <sheetName val="5__EA6"/>
      <sheetName val="PA-_Consutant_6"/>
      <sheetName val="Beam_at_Ground_flr_lvl(Steel)6"/>
      <sheetName val="Main_Assump_6"/>
      <sheetName val="BEAM_SCH6"/>
      <sheetName val="SLAB__SCH_6"/>
      <sheetName val="R_MTL6"/>
      <sheetName val="GUT_(2)6"/>
      <sheetName val="MB_Prod6"/>
      <sheetName val="Bill_1-BOQ-Civil_Works6"/>
      <sheetName val="Bill-5_26"/>
      <sheetName val="Bill-9_16"/>
      <sheetName val="Bill-6_1_1-6_1_36"/>
      <sheetName val="RA_Bill_summary_til_Apr196"/>
      <sheetName val="APTIDCO_CV_A_SCOPE6"/>
      <sheetName val="Basic_rate_summary6"/>
      <sheetName val="Basic_rate_calculations6"/>
      <sheetName val="Labor_Rates6"/>
      <sheetName val="Capex_Estimates6"/>
      <sheetName val="General_Assumptions6"/>
      <sheetName val="Rates_7-206"/>
      <sheetName val="rcc(_sub)1"/>
      <sheetName val="L_(4)"/>
      <sheetName val="V_O_4_-_PCC_Qty2"/>
      <sheetName val="CIVIL_BOQ_(Final)6"/>
      <sheetName val="Customize_Your_Invoice6"/>
      <sheetName val="Loan_Amortization_Schedule6"/>
      <sheetName val="organi_synthesis_lab6"/>
      <sheetName val="S-MMS_without_TFA6"/>
      <sheetName val="TBAL9697__grotp_wise_297"/>
      <sheetName val="TBAL9697__grotp_wise_2810"/>
      <sheetName val="TBAL9697__grotp_wise_307"/>
      <sheetName val="CORPN_O_x005f_x005f_x005f_x005f_x005f_x005f_x0056"/>
      <sheetName val="Boq_(Main_Building)6"/>
      <sheetName val="Source_Ref_2"/>
      <sheetName val="Item-_Compact6"/>
      <sheetName val="Manpower_Histogram6"/>
      <sheetName val="TBAL9697__grotp_wis120"/>
      <sheetName val="TBAL9697__grotp_wis220"/>
      <sheetName val="TBAL9697__grotp_wis312"/>
      <sheetName val="TBAL9697__grotp_wis411"/>
      <sheetName val="TBAL9697__grotp_wis510"/>
      <sheetName val="TBAL9697__grotp_wis66"/>
      <sheetName val="TBAL9697__grotp_wis76"/>
      <sheetName val="TBAL9697__grotp_wis86"/>
      <sheetName val="TBAL9697__grotp_wis146"/>
      <sheetName val="TBAL9697__grotp_wis106"/>
      <sheetName val="TBAL9697__grotp_wis96"/>
      <sheetName val="TBAL9697__grotp_wis1111"/>
      <sheetName val="TBAL9697__grotp_wis126"/>
      <sheetName val="TBAL9697__grotp_wis136"/>
      <sheetName val="TBAL9697__grotp_wis206"/>
      <sheetName val="TBAL9697__grotp_wis156"/>
      <sheetName val="TBAL9697__grotp_wis166"/>
      <sheetName val="TBAL9697__grotp_wis176"/>
      <sheetName val="TBAL9697__grotp_wis186"/>
      <sheetName val="TBAL9697__grotp_wis196"/>
      <sheetName val="TBAL9697__grotp_wis2110"/>
      <sheetName val="TBAL9697__grotp_wis226"/>
      <sheetName val="TBAL9697__grotp_wis236"/>
      <sheetName val="TBAL9697__grotp_wis246"/>
      <sheetName val="TBAL9697__grotp_wis256"/>
      <sheetName val="Civil_(RA)__Resi_2"/>
      <sheetName val="Detailed_Summary_(4)6"/>
      <sheetName val="bs_BP_04_SA6"/>
      <sheetName val="Col_up_to_plinth6"/>
      <sheetName val="int__pla_6"/>
      <sheetName val="Break_Up_(bc)2"/>
      <sheetName val="Break_Up_(bc1)2"/>
      <sheetName val="Break_Up_(bc2)2"/>
      <sheetName val="A_O_R_r12"/>
      <sheetName val="A_O_R_r1Str2"/>
      <sheetName val="Order_Info2"/>
      <sheetName val="1st_-vpd2"/>
      <sheetName val="Input_Data2"/>
      <sheetName val="MLCP_Connection_Details2"/>
      <sheetName val="MERGED_CODES_&amp;_NAMES2"/>
      <sheetName val="INPUT_(BPL)2"/>
      <sheetName val="Combined_Results_2"/>
      <sheetName val="Loan_Schedule2"/>
      <sheetName val="Bed_Class2"/>
      <sheetName val="EA_Sheet2"/>
      <sheetName val="GM_0003"/>
      <sheetName val="Table_42"/>
      <sheetName val="Table_52"/>
      <sheetName val="Table_22"/>
      <sheetName val="Table_272"/>
      <sheetName val="M-_Rate2"/>
      <sheetName val="ONE_TIME2"/>
      <sheetName val="Site_Infrastructure1"/>
      <sheetName val="New_C_PM1"/>
      <sheetName val="Client_Addresses1"/>
      <sheetName val="New_May1"/>
      <sheetName val="TB_MAR20041"/>
      <sheetName val="Staffing_Sheet1"/>
      <sheetName val="Data_Elements-Staffing1"/>
      <sheetName val="Basement_Budget6"/>
      <sheetName val="4K_-_(6a)_Non_Manual_Breakdown2"/>
      <sheetName val="Commodity_Plan_Front_Block2"/>
      <sheetName val="Commodity_Plan_Rear_Block2"/>
      <sheetName val="99_조정금액2"/>
      <sheetName val="Boq__structure_2"/>
      <sheetName val="Category_A_-_No_Material2"/>
      <sheetName val="Category_B_-_Major_Works2"/>
      <sheetName val="Category_C_-_Minor_Works2"/>
      <sheetName val="Key_Ass6"/>
      <sheetName val="TBAL9697__grotp_wis60"/>
      <sheetName val="2_0_Floor_Area_Summary"/>
      <sheetName val="Annexue_B1"/>
      <sheetName val="IT-Fri_Base"/>
      <sheetName val="Capital_Structure"/>
      <sheetName val="BASIC_MATERIALS"/>
      <sheetName val="foot-slab_reinft"/>
      <sheetName val="TBAL9697__x005f_x005f_x005f_x005f_x003"/>
      <sheetName val="CORPN_O_x005f_x005f_x005f_x005f_x00002"/>
      <sheetName val="CORPN_O_x005f_x005f_x005f_x005f_x005f1"/>
      <sheetName val="fa-pl_&amp;_myy_x005f_x005f_x005f_x000b__x005f1"/>
      <sheetName val="water_prop_"/>
      <sheetName val="Tie_Beam_Steel-R0-1"/>
      <sheetName val="Staff_Acco_72"/>
      <sheetName val="PB_WORK6"/>
      <sheetName val="Dropdown_list"/>
      <sheetName val="labour_rates1"/>
      <sheetName val="Story_Drift-Part_21"/>
      <sheetName val="Ring_Details"/>
      <sheetName val="Reference_Data"/>
      <sheetName val="TPL_RECEIPTS_MB51"/>
      <sheetName val="ROW_Orders_for_March_05"/>
      <sheetName val="PKG_PO"/>
      <sheetName val="LLM_DPRECEIPTS_MB51"/>
      <sheetName val="ZSEM_stock_(ympc038)"/>
      <sheetName val="MFG_PO"/>
      <sheetName val="Design_sheet"/>
      <sheetName val="N-Amritsar_1351"/>
      <sheetName val="M_R_List_(2)2"/>
      <sheetName val="Operating_Statistics"/>
      <sheetName val="bending_stress"/>
      <sheetName val="Cash_Flow_Working"/>
      <sheetName val="Podium_Areas"/>
      <sheetName val="8__Cover"/>
      <sheetName val="_Tank"/>
      <sheetName val="spare_parts"/>
      <sheetName val="CLEAN_SHEET_COST_FOR_cPVC_PIPE"/>
      <sheetName val="Data_1"/>
      <sheetName val="Rates_Basic"/>
      <sheetName val="G_R_P"/>
      <sheetName val="PSC_REVISED"/>
      <sheetName val="beam-reinft-machine_rm"/>
      <sheetName val="F4_13"/>
      <sheetName val="Beam-design_exp"/>
      <sheetName val="WORK_TABLE"/>
      <sheetName val="Materials_Cost(PCC)"/>
      <sheetName val="PANEL_ANNEXURE1"/>
      <sheetName val="activit-graph__"/>
      <sheetName val="Table-2_(Rate_Comparison)"/>
      <sheetName val="RCC_Rates"/>
      <sheetName val="Column_all_floor_R1"/>
      <sheetName val="Cabinet_details"/>
      <sheetName val="Tools_Rev"/>
      <sheetName val="Balance_Sheet_1"/>
      <sheetName val="cost_centre1"/>
      <sheetName val="INPUT_SHEET_-_A1"/>
      <sheetName val="Default_Values1"/>
      <sheetName val="CASH_CONTRACTS"/>
      <sheetName val="Qty_SR"/>
      <sheetName val="_IO_List"/>
      <sheetName val="DOOR-WINDOW_SCHEDULE"/>
      <sheetName val="Schedule_v1"/>
      <sheetName val="Maturity_Assessment"/>
      <sheetName val="Head_Office-Bud"/>
      <sheetName val="FTE_Information_and_costs"/>
      <sheetName val="Strategic_Planning"/>
      <sheetName val="Calendar_year_Summary_Plan"/>
      <sheetName val="GrossMgn_98"/>
      <sheetName val="SCEL_Funding"/>
      <sheetName val="TBAL9697__grotp_wi11"/>
      <sheetName val="TBAL9697__grotp_wise_3110"/>
      <sheetName val="TBAL9697__grotp_wis261"/>
      <sheetName val="TBAL9697__grotp_wi21"/>
      <sheetName val="TBAL9697__grotp_wi41"/>
      <sheetName val="TBAL9697__grotp_wi31"/>
      <sheetName val="TBAL9697__grotp_wi51"/>
      <sheetName val="TBAL9697__grotp_wi61"/>
      <sheetName val="TBAL9697__grotp_wi71"/>
      <sheetName val="TBAL9697__grotp_wi81"/>
      <sheetName val="TBAL9697__grotp_wi91"/>
      <sheetName val="TBAL9697__grotp_w101"/>
      <sheetName val="TBAL9697__grotp_w161"/>
      <sheetName val="TBAL9697__grotp_w121"/>
      <sheetName val="TBAL9697__grotp_w111"/>
      <sheetName val="TBAL9697__grotp_w131"/>
      <sheetName val="TBAL9697__grotp_w141"/>
      <sheetName val="TBAL9697__grotp_w151"/>
      <sheetName val="TBAL9697__grotp_w221"/>
      <sheetName val="TBAL9697__grotp_w171"/>
      <sheetName val="TBAL9697__grotp_w181"/>
      <sheetName val="TBAL9697__grotp_w191"/>
      <sheetName val="TBAL9697__grotp_w201"/>
      <sheetName val="TBAL9697__grotp_w211"/>
      <sheetName val="TBAL9697__grotp_w231"/>
      <sheetName val="TBAL9697__grotp_w241"/>
      <sheetName val="TBAL9697__grotp_w251"/>
      <sheetName val="TBAL9697__grotp_w261"/>
      <sheetName val="TBAL9697__grotp_w29"/>
      <sheetName val="TBAL9697__grotp_w28"/>
      <sheetName val="TBAL9697__grotp_w27"/>
      <sheetName val="TBAL9697__grotp_w30"/>
      <sheetName val="MASONARY_"/>
      <sheetName val="old_boq"/>
      <sheetName val="Plant_&amp;__Machinery"/>
      <sheetName val="CIP_Summary_0012"/>
      <sheetName val="CIP_Detail_0011"/>
      <sheetName val="99_to_00_blns"/>
      <sheetName val="TBAL9697__grotp_wise_322"/>
      <sheetName val="Ave_wtd_rates"/>
      <sheetName val="Column_BBS-Block9"/>
      <sheetName val="factor_"/>
      <sheetName val="Abt_Foundation_"/>
      <sheetName val="pier_Foundation"/>
      <sheetName val="Master_Rates"/>
      <sheetName val="RATES_(2)"/>
      <sheetName val="MAR_02"/>
      <sheetName val="7_Steel_Rein_"/>
      <sheetName val="MB_FOR_SUPERSTRUCTURE"/>
      <sheetName val="A_O_R_(2)"/>
      <sheetName val="TBAL9697__grotp_wis271"/>
      <sheetName val="TBAL9697__grotp_wis281"/>
      <sheetName val="TBAL9697__grotp_wis291"/>
      <sheetName val="TBAL9697__grotp_wise_331"/>
      <sheetName val="TBAL9697__grotp_wise_341"/>
      <sheetName val="TBAL9697__grotp_wise_351"/>
      <sheetName val="TBAL9697__grotp_wise_361"/>
      <sheetName val="TBAL9697__grotp_wise_371"/>
      <sheetName val="TBAL9697__grotp_wise_391"/>
      <sheetName val="TBAL9697__grotp_wise_381"/>
      <sheetName val="TBAL9697__grotp_wise_401"/>
      <sheetName val="TBAL9697__grotp_wise_422"/>
      <sheetName val="TBAL9697__grotp_wise_4110"/>
      <sheetName val="TBAL9697__grotp_wise_431"/>
      <sheetName val="TBAL9697__grotp_wise_441"/>
      <sheetName val="TBAL9697__grotp_wise_451"/>
      <sheetName val="TBAL9697__grotp_wise_461"/>
      <sheetName val="TBAL9697__grotp_wise_471"/>
      <sheetName val="TBAL9697__grotp_wise_481"/>
      <sheetName val="TBAL9697__grotp_wise_491"/>
      <sheetName val="TBAL9697__grotp_wise_501"/>
      <sheetName val="TBAL9697__grotp_wise_5110"/>
      <sheetName val="TBAL9697__grotp_wise_521"/>
      <sheetName val="TBAL9697__grotp_wise_581"/>
      <sheetName val="TBAL9697__grotp_wise_531"/>
      <sheetName val="TBAL9697__grotp_wise_541"/>
      <sheetName val="TBAL9697__grotp_wise_551"/>
      <sheetName val="TBAL9697__grotp_wise_571"/>
      <sheetName val="TBAL9697__grotp_wise_561"/>
      <sheetName val="TBAL9697__grotp_wise_591"/>
      <sheetName val="TBAL9697__grotp_wise_601"/>
      <sheetName val="TBAL9697__grotp_wise_618"/>
      <sheetName val="TBAL9697__grotp_wise_631"/>
      <sheetName val="TBAL9697__grotp_wise_621"/>
      <sheetName val="TBAL9697__grotp_wise_641"/>
      <sheetName val="july_(2)"/>
      <sheetName val="OLD_IC"/>
      <sheetName val="TENDER_STUDY"/>
      <sheetName val="DRG_STUDY"/>
      <sheetName val="BOUGHT_OUT"/>
      <sheetName val="RA_"/>
      <sheetName val="STAFFSCHED_1"/>
      <sheetName val="E_&amp;_R"/>
      <sheetName val="Input_Rates"/>
      <sheetName val="1_01_1_to_1_01_5"/>
      <sheetName val="1_01_6"/>
      <sheetName val="1_01_7"/>
      <sheetName val="1_02_1"/>
      <sheetName val="1_03_1"/>
      <sheetName val="1_03_2"/>
      <sheetName val="1_03_3"/>
      <sheetName val="1_04_1"/>
      <sheetName val="1_05_1"/>
      <sheetName val="1_06_1"/>
      <sheetName val="1_06_2"/>
      <sheetName val="2_01_1_to_2_01_5-"/>
      <sheetName val="2_01_6"/>
      <sheetName val="2_01_7"/>
      <sheetName val="2_01_8"/>
      <sheetName val="2_02_1"/>
      <sheetName val="2_03_1"/>
      <sheetName val="2_03_2"/>
      <sheetName val="2_03_3"/>
      <sheetName val="2_04_1"/>
      <sheetName val="2_05_1"/>
      <sheetName val="2_06_1"/>
      <sheetName val="2_06_2"/>
      <sheetName val="2_07_1"/>
      <sheetName val="2_07_2"/>
      <sheetName val="2_07_3"/>
      <sheetName val="2_07_4"/>
      <sheetName val="2_07_5"/>
      <sheetName val="2_07_6"/>
      <sheetName val="2_07_7"/>
      <sheetName val="2_07_8"/>
      <sheetName val="2_07_9"/>
      <sheetName val="2_07_10"/>
      <sheetName val="2_07_11"/>
      <sheetName val="2_07_12"/>
      <sheetName val="2_07_13"/>
      <sheetName val="2_07_14"/>
      <sheetName val="2_07_15"/>
      <sheetName val="2_07_16"/>
      <sheetName val="3_01_1_to_3_01_5"/>
      <sheetName val="3_01_6"/>
      <sheetName val="3_01_7"/>
      <sheetName val="3_03_1"/>
      <sheetName val="3_03_2"/>
      <sheetName val="3_04_1"/>
      <sheetName val="3_05_1"/>
      <sheetName val="4_01_1_to_4_01_5"/>
      <sheetName val="4_01_6"/>
      <sheetName val="4_01_7"/>
      <sheetName val="4_01_8"/>
      <sheetName val="4_03_1"/>
      <sheetName val="4_03_2"/>
      <sheetName val="4_04_1"/>
      <sheetName val="4_05_1"/>
      <sheetName val="4_07_1"/>
      <sheetName val="4_07_2"/>
      <sheetName val="4_07_3"/>
      <sheetName val="4_07_4"/>
      <sheetName val="4_07_5"/>
      <sheetName val="4_07_6"/>
      <sheetName val="4_07_7"/>
      <sheetName val="4_07_8"/>
      <sheetName val="4_07_9"/>
      <sheetName val="4_07_10"/>
      <sheetName val="4_07_11"/>
      <sheetName val="4_07_12"/>
      <sheetName val="4_07_13"/>
      <sheetName val="4_07_14"/>
      <sheetName val="4_07_15"/>
      <sheetName val="4_07_16"/>
      <sheetName val="5_01_1"/>
      <sheetName val="5_01_2"/>
      <sheetName val="5_01_3"/>
      <sheetName val="5_01_4"/>
      <sheetName val="5_02_1"/>
      <sheetName val="5_02_2"/>
      <sheetName val="5_02_3"/>
      <sheetName val="5_02_4"/>
      <sheetName val="6_01_1_to_6_01_5"/>
      <sheetName val="6_01_6"/>
      <sheetName val="6_02_1_to_6_02_5"/>
      <sheetName val="6_02_6"/>
      <sheetName val="7_01_1"/>
      <sheetName val="7_01_2"/>
      <sheetName val="7_02_1"/>
      <sheetName val="7_02_2"/>
      <sheetName val="7_03_1"/>
      <sheetName val="7_03_2"/>
      <sheetName val="8_01_1"/>
      <sheetName val="8_01_2"/>
      <sheetName val="8_01_3"/>
      <sheetName val="8_01_4"/>
      <sheetName val="BOQ_in_CRN_Formate"/>
      <sheetName val="Cumul_"/>
      <sheetName val="GST__Inv__"/>
      <sheetName val="Ill__Imm__Cert_"/>
      <sheetName val="Work_Compl__Cert_"/>
      <sheetName val="Staff_Forecast_spread"/>
      <sheetName val="APPENDIX_4_1a"/>
      <sheetName val="IS__875"/>
      <sheetName val="Boq-_Zero"/>
      <sheetName val="SB_SCH_A7"/>
      <sheetName val="11_kV_SWGR"/>
      <sheetName val="exp-ded-jan'_06"/>
      <sheetName val="BOB_DETAILS"/>
      <sheetName val="BOQ_LT"/>
      <sheetName val="MN_T_B_"/>
      <sheetName val="Calculation_Sheet"/>
      <sheetName val="Column_Detail"/>
      <sheetName val="fa-pl_&amp;_myy_x005f_x000b__x005f_x005f_"/>
      <sheetName val="ELE_"/>
      <sheetName val="CC_Road"/>
      <sheetName val="ACAD_Finishes"/>
      <sheetName val="Rate_analysis_civil"/>
      <sheetName val="column_details"/>
      <sheetName val="General_Shedule_of_rates"/>
      <sheetName val="Rate analysis- BOQ 1 "/>
      <sheetName val="co_5"/>
      <sheetName val="B1"/>
      <sheetName val="grid"/>
      <sheetName val="Desgn(zone I)"/>
      <sheetName val="PRELIM5"/>
      <sheetName val="procurement"/>
      <sheetName val="TBAL9697O_x000a_grotp_wis19"/>
      <sheetName val="Guidelines"/>
      <sheetName val="工程量"/>
      <sheetName val="XLR_NoRangeShee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DATI_CONS"/>
      <sheetName val="rc01"/>
      <sheetName val="% prog figs -u5 and total"/>
      <sheetName val="GM &amp; TA"/>
      <sheetName val=" G,O A"/>
      <sheetName val="21"/>
      <sheetName val="Summary Transformers"/>
      <sheetName val="RELAYS"/>
      <sheetName val="Gravel in pond"/>
      <sheetName val="SPILL OVER PROJECTIONS"/>
      <sheetName val="dlvoid"/>
      <sheetName val="horizontal"/>
      <sheetName val="Output"/>
      <sheetName val="cul-invSUBMITTED"/>
      <sheetName val="dev stmt -sde"/>
      <sheetName val="Sump_cal"/>
      <sheetName val="3"/>
      <sheetName val="Sheet10T016 Site Facilities"/>
      <sheetName val="Sheet10T016_Site_Facilities"/>
      <sheetName val="Field Values"/>
      <sheetName val="tank"/>
      <sheetName val="slap"/>
      <sheetName val="PRL"/>
      <sheetName val="SUBST1NW"/>
      <sheetName val="Variables_x"/>
      <sheetName val="Bill No 2 to 8 (Rev)"/>
      <sheetName val="Actuals_by_Job"/>
      <sheetName val="Outlook"/>
      <sheetName val="DOOR-WIND"/>
      <sheetName val="Hotel rollout plan- Toggle"/>
      <sheetName val="TRIAL BALANCE"/>
      <sheetName val="T&amp;M"/>
      <sheetName val="Vehicles"/>
      <sheetName val="TBAL9697__x000d_grotp_w31"/>
      <sheetName val="TBAL9697__x000d_grotp_w32"/>
      <sheetName val="TBAL9697__x000d_grotp_w33"/>
      <sheetName val="_x0003_dpl_oth_Lia`66"/>
      <sheetName val="TBAL9697__x000d_grotp_wise_66"/>
      <sheetName val="CORPN_O_x0000_T66"/>
      <sheetName val="TBAL9697__x005f_x000d_grotp_w66"/>
      <sheetName val="TBAL9697__x000d_grotp_wis64"/>
      <sheetName val="TBAL9697__x005f_x005f_x36"/>
      <sheetName val="CORPN_O_x005f_x005f_x0009"/>
      <sheetName val="TBAL9697__x005f_x000a_grotp_wi9"/>
      <sheetName val="fa-pl_&amp;_myy_x000b__x000b__x08"/>
      <sheetName val="fa-pl_&amp;_myy_x000b__5"/>
      <sheetName val="CORPN_O_x005f_x005f_x0054"/>
      <sheetName val="_x0003_dpl_oth_Lia`67"/>
      <sheetName val="TBAL9697__x000d_grotp_wise_67"/>
      <sheetName val="CORPN_O_x0000_T67"/>
      <sheetName val="TBAL9697__x005f_x000d_grotp_w67"/>
      <sheetName val="TBAL9697__x000d_grotp_wis65"/>
      <sheetName val="TBAL9697__x005f_x005f_x37"/>
      <sheetName val="TBAL9697__x005f_x000a_grotp_w10"/>
      <sheetName val="CORPN_O_x005f_x005f_x0010"/>
      <sheetName val="fa-pl_&amp;_myy_x000b__x000b__x09"/>
      <sheetName val="fa-pl_&amp;_myy_x000b__6"/>
      <sheetName val="CORPN_O_x005f_x005f_x0055"/>
      <sheetName val="TBAL9697__x000d_grotp_w38"/>
      <sheetName val="TBAL9697_ grotp_wis36"/>
      <sheetName val="TBAL9697__x000d_grotp_w34"/>
      <sheetName val="TBAL9697__x000d_grotp_w35"/>
      <sheetName val="TBAL9697__x000d_grotp_w36"/>
      <sheetName val="TBAL9697__x000d_grotp_w37"/>
      <sheetName val="TBAL9697__x000d_grotp_w44"/>
      <sheetName val="TBAL9697_ grotp_wis42"/>
      <sheetName val="TBAL9697__x000d_grotp_w39"/>
      <sheetName val="TBAL9697_ grotp_wis37"/>
      <sheetName val="TBAL9697__x000d_grotp_w40"/>
      <sheetName val="TBAL9697_ grotp_wis38"/>
      <sheetName val="TBAL9697__x000d_grotp_w42"/>
      <sheetName val="TBAL9697_ grotp_wis40"/>
      <sheetName val="TBAL9697__x000d_grotp_w41"/>
      <sheetName val="TBAL9697_ grotp_wis39"/>
      <sheetName val="TBAL9697__x000d_grotp_w43"/>
      <sheetName val="TBAL9697_ grotp_wis41"/>
      <sheetName val="TBAL9697__x000d_grotp_w45"/>
      <sheetName val="TBAL9697_ grotp_wis43"/>
      <sheetName val="TBAL9697__x000d_grotp_w58"/>
      <sheetName val="TBAL9697_ grotp_wis56"/>
      <sheetName val="TBAL9697__x000d_grotp_w46"/>
      <sheetName val="TBAL9697_ grotp_wis44"/>
      <sheetName val="TBAL9697__x000d_grotp_w47"/>
      <sheetName val="TBAL9697_ grotp_wis45"/>
      <sheetName val="TBAL9697__x000d_grotp_w50"/>
      <sheetName val="TBAL9697_ grotp_wis48"/>
      <sheetName val="TBAL9697__x000d_grotp_w48"/>
      <sheetName val="TBAL9697_ grotp_wis46"/>
      <sheetName val="TBAL9697__x000d_grotp_w49"/>
      <sheetName val="TBAL9697_ grotp_wis47"/>
      <sheetName val="TBAL9697__x000d_grotp_w51"/>
      <sheetName val="TBAL9697_ grotp_wis49"/>
      <sheetName val="TBAL9697__x000d_grotp_w52"/>
      <sheetName val="TBAL9697_ grotp_wis50"/>
      <sheetName val="TBAL9697__x000d_grotp_w53"/>
      <sheetName val="TBAL9697_ grotp_wis51"/>
      <sheetName val="TBAL9697__x000d_grotp_w54"/>
      <sheetName val="TBAL9697_ grotp_wis52"/>
      <sheetName val="TBAL9697__x000d_grotp_w55"/>
      <sheetName val="TBAL9697_ grotp_wis53"/>
      <sheetName val="TBAL9697__x000d_grotp_w57"/>
      <sheetName val="TBAL9697_ grotp_wis55"/>
      <sheetName val="TBAL9697__x000d_grotp_w56"/>
      <sheetName val="TBAL9697_ grotp_wis54"/>
      <sheetName val="TBAL9697__x000d_grotp_w59"/>
      <sheetName val="TBAL9697_ grotp_wis57"/>
      <sheetName val="TBAL9697__x000d_grotp_w60"/>
      <sheetName val="TBAL9697_ grotp_wis58"/>
      <sheetName val="TBAL9697__x000d_grotp_w61"/>
      <sheetName val="TBAL9697_ grotp_wis59"/>
      <sheetName val="NC"/>
      <sheetName val="DSLP"/>
      <sheetName val="LTG-STG"/>
      <sheetName val="SC Cost FEB 03"/>
      <sheetName val="Builtup Area"/>
      <sheetName val="Roof  PT beams "/>
      <sheetName val="Rocker"/>
      <sheetName val="Misc. Data"/>
      <sheetName val="2nd "/>
      <sheetName val="Options"/>
      <sheetName val="PriceCalculation"/>
      <sheetName val="Area St"/>
      <sheetName val="GF Columns"/>
      <sheetName val="PRECAST lightconc_II"/>
      <sheetName val="FA BOQ"/>
      <sheetName val="Page 2"/>
      <sheetName val="BOQ_Direct_selling cost"/>
      <sheetName val="방배동내역(리라)"/>
      <sheetName val="Summary Part 1"/>
      <sheetName val="TBAL9697__x005f_x005f_x005f_x005f_x008"/>
      <sheetName val="CORPN_O_x005f_x005f_x005f_x005f_x00007"/>
      <sheetName val="CORPN_O_x005f_x005f_x005f_x005f_x005f6"/>
      <sheetName val="fa-pl_&amp;_myy_x005f_x005f_x005f_x000b__x005f6"/>
      <sheetName val="V_O_4_-_PCC_Qty6"/>
      <sheetName val="Commodity_Plan_Front_Block6"/>
      <sheetName val="Commodity_Plan_Rear_Block6"/>
      <sheetName val="99_조정금액6"/>
      <sheetName val="Boq__structure_6"/>
      <sheetName val="Category_A_-_No_Material6"/>
      <sheetName val="Category_B_-_Major_Works6"/>
      <sheetName val="Category_C_-_Minor_Works6"/>
      <sheetName val="L_(4)3"/>
      <sheetName val="Operating_Statistics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Design_sheet3"/>
      <sheetName val="TBAL9697__x005f_x005f_x005f_x005f_x006"/>
      <sheetName val="CORPN_O_x005f_x005f_x005f_x005f_x00005"/>
      <sheetName val="CORPN_O_x005f_x005f_x005f_x005f_x005f4"/>
      <sheetName val="fa-pl_&amp;_myy_x005f_x005f_x005f_x000b__x005f4"/>
      <sheetName val="TBAL9697__x005f_x005f_x005f_x005f_x007"/>
      <sheetName val="CORPN_O_x005f_x005f_x005f_x005f_x00006"/>
      <sheetName val="CORPN_O_x005f_x005f_x005f_x005f_x005f5"/>
      <sheetName val="fa-pl_&amp;_myy_x005f_x005f_x005f_x000b__x005f5"/>
      <sheetName val="V_O_4_-_PCC_Qty5"/>
      <sheetName val="Commodity_Plan_Front_Block5"/>
      <sheetName val="Commodity_Plan_Rear_Block5"/>
      <sheetName val="99_조정금액5"/>
      <sheetName val="Boq__structure_5"/>
      <sheetName val="Category_A_-_No_Material5"/>
      <sheetName val="Category_B_-_Major_Works5"/>
      <sheetName val="Category_C_-_Minor_Works5"/>
      <sheetName val="JACKWELL"/>
      <sheetName val="Grouped TB_2004_05"/>
      <sheetName val="Cost Rates"/>
      <sheetName val="LOOKUP(MM)"/>
      <sheetName val="water_prop_3"/>
      <sheetName val="Tie_Beam_Steel-R0-13"/>
      <sheetName val="Dropdown_list3"/>
      <sheetName val="Ring_Details3"/>
      <sheetName val="Reference_Data3"/>
      <sheetName val="TBAL9697__grotp_wise_3113"/>
      <sheetName val="IT-Fri_Base3"/>
      <sheetName val="Capital_Structure3"/>
      <sheetName val="BASIC_MATERIALS3"/>
      <sheetName val="Plant_&amp;__Machinery3"/>
      <sheetName val="Staff_Acco_77"/>
      <sheetName val="TBAL9697__grotp_wise_329"/>
      <sheetName val="water_prop_4"/>
      <sheetName val="Tie_Beam_Steel-R0-14"/>
      <sheetName val="Staff_Acco_78"/>
      <sheetName val="Dropdown_list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Design_sheet4"/>
      <sheetName val="Story_Drift-Part_24"/>
      <sheetName val="Ring_Details4"/>
      <sheetName val="Reference_Data4"/>
      <sheetName val="Site_Infrastructure4"/>
      <sheetName val="INPUT_SHEET_-_A5"/>
      <sheetName val="TBAL9697__grotp_wise_3114"/>
      <sheetName val="TBAL9697__grotp_wise_3210"/>
      <sheetName val="labour_rates4"/>
      <sheetName val="Annexue_B4"/>
      <sheetName val="rcc(_sub)4"/>
      <sheetName val="L_(4)4"/>
      <sheetName val="IT-Fri_Base4"/>
      <sheetName val="Capital_Structure4"/>
      <sheetName val="BASIC_MATERIALS4"/>
      <sheetName val="Plant_&amp;__Machinery4"/>
      <sheetName val="(Do not delete)"/>
      <sheetName val="p_m"/>
      <sheetName val="Title"/>
      <sheetName val="BULook"/>
      <sheetName val="wksht"/>
      <sheetName val="Feuil2"/>
      <sheetName val="Tools_Rev3"/>
      <sheetName val="Tools_Rev4"/>
      <sheetName val="TAX_INCOME10"/>
      <sheetName val="Depart_Budget10"/>
      <sheetName val="INPUT_SHEET_-_A6"/>
      <sheetName val="Tools_Rev5"/>
      <sheetName val="current year dep."/>
      <sheetName val="currency (2)"/>
      <sheetName val="aimdetail"/>
      <sheetName val="AIMEstFact"/>
      <sheetName val="AIMsum"/>
      <sheetName val="Sheet4"/>
      <sheetName val="Site wise NADs"/>
      <sheetName val="Lookups"/>
      <sheetName val="GrossMgn_983"/>
      <sheetName val="Staffing_Sheet4"/>
      <sheetName val="Data_Elements-Staffing4"/>
      <sheetName val="GrossMgn_984"/>
      <sheetName val="cost_centre4"/>
      <sheetName val="Client_Addresses4"/>
      <sheetName val="New_May4"/>
      <sheetName val="Staffing_Sheet5"/>
      <sheetName val="Data_Elements-Staffing5"/>
      <sheetName val="GrossMgn_985"/>
      <sheetName val="cost_centre5"/>
      <sheetName val="Client_Addresses5"/>
      <sheetName val="New_May5"/>
      <sheetName val="TAX_INCOME11"/>
      <sheetName val="Depart_Budget11"/>
      <sheetName val="Customize_Your_Invoice9"/>
      <sheetName val="INPUT_SHEET_-_A7"/>
      <sheetName val="Tools_Rev6"/>
      <sheetName val="Staffing_Sheet6"/>
      <sheetName val="Data_Elements-Staffing6"/>
      <sheetName val="GrossMgn_986"/>
      <sheetName val="cost_centre6"/>
      <sheetName val="Client_Addresses6"/>
      <sheetName val="New_May6"/>
      <sheetName val="TAX_INCOME12"/>
      <sheetName val="Depart_Budget12"/>
      <sheetName val="Customize_Your_Invoice10"/>
      <sheetName val="INPUT_SHEET_-_A8"/>
      <sheetName val="Tools_Rev7"/>
      <sheetName val="Staffing_Sheet7"/>
      <sheetName val="Data_Elements-Staffing7"/>
      <sheetName val="GrossMgn_987"/>
      <sheetName val="cost_centre7"/>
      <sheetName val="Client_Addresses7"/>
      <sheetName val="New_May7"/>
      <sheetName val="TAX_INCOME13"/>
      <sheetName val="Depart_Budget13"/>
      <sheetName val="Customize_Your_Invoice11"/>
      <sheetName val="INPUT_SHEET_-_A9"/>
      <sheetName val="Tools_Rev8"/>
      <sheetName val="Cash_Flow_Input_Data_ISC42"/>
      <sheetName val="Mat_-Rates42"/>
      <sheetName val="TBAL9697__x005f_x005f_x005f_x005f_x005f_x005f_x42"/>
      <sheetName val="Legal_Risk_Analysis42"/>
      <sheetName val="DETAILED__BOQ42"/>
      <sheetName val="CABLE_DATA42"/>
      <sheetName val="Tender_Summary25"/>
      <sheetName val="Elect_17"/>
      <sheetName val="Site_Dev_BOQ17"/>
      <sheetName val="TAX_INCOME17"/>
      <sheetName val="Depart_Budget17"/>
      <sheetName val="final_abstract17"/>
      <sheetName val="TBAL9697__grotp_wise_1107"/>
      <sheetName val="BASIC_RATES17"/>
      <sheetName val="Meas_-Hotel_Part17"/>
      <sheetName val="TBAL9697__x005f_x005f_x005f_x000a_grotp_w17"/>
      <sheetName val="CORPN_O_x005f_x005f_x005f_x005f_x005f_x005f_x0017"/>
      <sheetName val="Excess_Calc17"/>
      <sheetName val="COP_Final17"/>
      <sheetName val="General_input17"/>
      <sheetName val="6_0517"/>
      <sheetName val="Abstract_Sheet17"/>
      <sheetName val="Boq-_Civil17"/>
      <sheetName val="BOQ_17"/>
      <sheetName val="Detail_In_Door_Stad17"/>
      <sheetName val="PO_Payroll17"/>
      <sheetName val="Cost_summary17"/>
      <sheetName val="TBAL9697__grotp_wise_427"/>
      <sheetName val="TBAL9697__grotp_wise_525"/>
      <sheetName val="TBAL9697__grotp_wise_721"/>
      <sheetName val="TBAL9697__grotp_wise_820"/>
      <sheetName val="TBAL9697__grotp_wise_920"/>
      <sheetName val="TBAL9697__grotp_wise_1019"/>
      <sheetName val="TBAL9697__grotp_wise_1618"/>
      <sheetName val="TBAL9697__grotp_wise_1220"/>
      <sheetName val="TBAL9697__grotp_wise_1122"/>
      <sheetName val="TBAL9697__grotp_wise_1319"/>
      <sheetName val="TBAL9697__grotp_wise_1418"/>
      <sheetName val="TBAL9697__grotp_wise_1518"/>
      <sheetName val="TBAL9697__grotp_wise_2220"/>
      <sheetName val="TBAL9697__grotp_wise_1718"/>
      <sheetName val="TBAL9697__grotp_wise_1818"/>
      <sheetName val="TBAL9697__grotp_wise_1918"/>
      <sheetName val="TBAL9697__grotp_wise_2018"/>
      <sheetName val="TBAL9697__grotp_wise_2122"/>
      <sheetName val="TBAL9697__grotp_wise_2318"/>
      <sheetName val="TBAL9697__grotp_wise_2418"/>
      <sheetName val="SPILL_OVER17"/>
      <sheetName val="Pacakges_split17"/>
      <sheetName val="Data_sheet17"/>
      <sheetName val="Per_Unit17"/>
      <sheetName val="Main_Gate_House17"/>
      <sheetName val="Gen_Info17"/>
      <sheetName val="Contract_Night_Staff15"/>
      <sheetName val="Contract_Day_Staff15"/>
      <sheetName val="Day_Shift15"/>
      <sheetName val="Night_Shift15"/>
      <sheetName val="Material_15"/>
      <sheetName val="Extra_Item15"/>
      <sheetName val="Labour_&amp;_Plant15"/>
      <sheetName val="AutoOpen_Stub_Data15"/>
      <sheetName val="Debits_as_on_12_04_0815"/>
      <sheetName val="Customize_Your_Invoice15"/>
      <sheetName val="CC_June12"/>
      <sheetName val="INPUT_SHEET_-_A13"/>
      <sheetName val="Tools_Rev12"/>
      <sheetName val="TBAL9697__grotp_wise_2516"/>
      <sheetName val="TBAL9697__grotp_wise_2615"/>
      <sheetName val="Staffing_Sheet11"/>
      <sheetName val="Data_Elements-Staffing11"/>
      <sheetName val="GrossMgn_9811"/>
      <sheetName val="New_Construction11"/>
      <sheetName val="cost_centre11"/>
      <sheetName val="Client_Addresses11"/>
      <sheetName val="New_May11"/>
      <sheetName val="Cash_Flow_Input_Data_ISC41"/>
      <sheetName val="Mat_-Rates41"/>
      <sheetName val="TBAL9697__x005f_x005f_x005f_x005f_x005f_x005f_x41"/>
      <sheetName val="Legal_Risk_Analysis41"/>
      <sheetName val="DETAILED__BOQ41"/>
      <sheetName val="CABLE_DATA41"/>
      <sheetName val="Tender_Summary24"/>
      <sheetName val="Elect_16"/>
      <sheetName val="Site_Dev_BOQ16"/>
      <sheetName val="TAX_INCOME16"/>
      <sheetName val="Depart_Budget16"/>
      <sheetName val="final_abstract16"/>
      <sheetName val="TBAL9697__grotp_wise_1106"/>
      <sheetName val="BASIC_RATES16"/>
      <sheetName val="Meas_-Hotel_Part16"/>
      <sheetName val="TBAL9697__x005f_x005f_x005f_x000a_grotp_w16"/>
      <sheetName val="CORPN_O_x005f_x005f_x005f_x005f_x005f_x005f_x0016"/>
      <sheetName val="Excess_Calc16"/>
      <sheetName val="COP_Final16"/>
      <sheetName val="General_input16"/>
      <sheetName val="6_0516"/>
      <sheetName val="Abstract_Sheet16"/>
      <sheetName val="Boq-_Civil16"/>
      <sheetName val="BOQ_16"/>
      <sheetName val="Detail_In_Door_Stad16"/>
      <sheetName val="PO_Payroll16"/>
      <sheetName val="Cost_summary16"/>
      <sheetName val="TBAL9697__grotp_wise_720"/>
      <sheetName val="TBAL9697__grotp_wise_819"/>
      <sheetName val="TBAL9697__grotp_wise_919"/>
      <sheetName val="TBAL9697__grotp_wise_1617"/>
      <sheetName val="TBAL9697__grotp_wise_1219"/>
      <sheetName val="TBAL9697__grotp_wise_1121"/>
      <sheetName val="TBAL9697__grotp_wise_1318"/>
      <sheetName val="TBAL9697__grotp_wise_1417"/>
      <sheetName val="TBAL9697__grotp_wise_1517"/>
      <sheetName val="TBAL9697__grotp_wise_2219"/>
      <sheetName val="TBAL9697__grotp_wise_1717"/>
      <sheetName val="TBAL9697__grotp_wise_1817"/>
      <sheetName val="TBAL9697__grotp_wise_1917"/>
      <sheetName val="TBAL9697__grotp_wise_2017"/>
      <sheetName val="TBAL9697__grotp_wise_2121"/>
      <sheetName val="TBAL9697__grotp_wise_2317"/>
      <sheetName val="TBAL9697__grotp_wise_2417"/>
      <sheetName val="SPILL_OVER16"/>
      <sheetName val="Pacakges_split16"/>
      <sheetName val="Data_sheet16"/>
      <sheetName val="Per_Unit16"/>
      <sheetName val="Main_Gate_House16"/>
      <sheetName val="Gen_Info16"/>
      <sheetName val="Contract_Night_Staff14"/>
      <sheetName val="Contract_Day_Staff14"/>
      <sheetName val="Day_Shift14"/>
      <sheetName val="Night_Shift14"/>
      <sheetName val="Material_14"/>
      <sheetName val="Extra_Item14"/>
      <sheetName val="Labour_&amp;_Plant14"/>
      <sheetName val="AutoOpen_Stub_Data14"/>
      <sheetName val="Debits_as_on_12_04_0814"/>
      <sheetName val="Customize_Your_Invoice14"/>
      <sheetName val="CC_June11"/>
      <sheetName val="INPUT_SHEET_-_A12"/>
      <sheetName val="Tools_Rev11"/>
      <sheetName val="TBAL9697__grotp_wise_2515"/>
      <sheetName val="Staffing_Sheet10"/>
      <sheetName val="Data_Elements-Staffing10"/>
      <sheetName val="GrossMgn_9810"/>
      <sheetName val="New_Construction10"/>
      <sheetName val="cost_centre10"/>
      <sheetName val="Client_Addresses10"/>
      <sheetName val="New_May10"/>
      <sheetName val="Mat_-Rates39"/>
      <sheetName val="Legal_Risk_Analysis39"/>
      <sheetName val="DETAILED__BOQ39"/>
      <sheetName val="CABLE_DATA39"/>
      <sheetName val="Tender_Summary22"/>
      <sheetName val="TAX_INCOME14"/>
      <sheetName val="Depart_Budget14"/>
      <sheetName val="final_abstract14"/>
      <sheetName val="BASIC_RATES14"/>
      <sheetName val="Meas_-Hotel_Part14"/>
      <sheetName val="TBAL9697__x005f_x005f_x005f_x000a_grotp_w14"/>
      <sheetName val="CORPN_O_x005f_x005f_x005f_x005f_x005f_x005f_x0014"/>
      <sheetName val="Excess_Calc14"/>
      <sheetName val="COP_Final14"/>
      <sheetName val="General_input14"/>
      <sheetName val="6_0514"/>
      <sheetName val="Abstract_Sheet14"/>
      <sheetName val="Boq-_Civil14"/>
      <sheetName val="BOQ_14"/>
      <sheetName val="Detail_In_Door_Stad14"/>
      <sheetName val="PO_Payroll14"/>
      <sheetName val="Cost_summary14"/>
      <sheetName val="TBAL9697__grotp_wise_1119"/>
      <sheetName val="TBAL9697__grotp_wise_2217"/>
      <sheetName val="TBAL9697__grotp_wise_1715"/>
      <sheetName val="TBAL9697__grotp_wise_1815"/>
      <sheetName val="TBAL9697__grotp_wise_1915"/>
      <sheetName val="TBAL9697__grotp_wise_2015"/>
      <sheetName val="TBAL9697__grotp_wise_2119"/>
      <sheetName val="TBAL9697__grotp_wise_2315"/>
      <sheetName val="TBAL9697__grotp_wise_2415"/>
      <sheetName val="SPILL_OVER14"/>
      <sheetName val="Pacakges_split14"/>
      <sheetName val="Data_sheet14"/>
      <sheetName val="Per_Unit14"/>
      <sheetName val="Main_Gate_House14"/>
      <sheetName val="Gen_Info14"/>
      <sheetName val="Customize_Your_Invoice12"/>
      <sheetName val="INPUT_SHEET_-_A10"/>
      <sheetName val="Tools_Rev9"/>
      <sheetName val="Staffing_Sheet8"/>
      <sheetName val="Data_Elements-Staffing8"/>
      <sheetName val="GrossMgn_988"/>
      <sheetName val="cost_centre8"/>
      <sheetName val="Client_Addresses8"/>
      <sheetName val="New_May8"/>
      <sheetName val="Mat_-Rates40"/>
      <sheetName val="Legal_Risk_Analysis40"/>
      <sheetName val="DETAILED__BOQ40"/>
      <sheetName val="CABLE_DATA40"/>
      <sheetName val="Tender_Summary23"/>
      <sheetName val="Elect_15"/>
      <sheetName val="Site_Dev_BOQ15"/>
      <sheetName val="TAX_INCOME15"/>
      <sheetName val="Depart_Budget15"/>
      <sheetName val="final_abstract15"/>
      <sheetName val="TBAL9697__grotp_wise_1105"/>
      <sheetName val="BASIC_RATES15"/>
      <sheetName val="Meas_-Hotel_Part15"/>
      <sheetName val="TBAL9697__x005f_x005f_x005f_x000a_grotp_w15"/>
      <sheetName val="CORPN_O_x005f_x005f_x005f_x005f_x005f_x005f_x0015"/>
      <sheetName val="Excess_Calc15"/>
      <sheetName val="COP_Final15"/>
      <sheetName val="General_input15"/>
      <sheetName val="6_0515"/>
      <sheetName val="Abstract_Sheet15"/>
      <sheetName val="Boq-_Civil15"/>
      <sheetName val="BOQ_15"/>
      <sheetName val="Detail_In_Door_Stad15"/>
      <sheetName val="PO_Payroll15"/>
      <sheetName val="Cost_summary15"/>
      <sheetName val="TBAL9697__grotp_wise_719"/>
      <sheetName val="TBAL9697__grotp_wise_1616"/>
      <sheetName val="TBAL9697__grotp_wise_1218"/>
      <sheetName val="TBAL9697__grotp_wise_1120"/>
      <sheetName val="TBAL9697__grotp_wise_1516"/>
      <sheetName val="TBAL9697__grotp_wise_2218"/>
      <sheetName val="TBAL9697__grotp_wise_1716"/>
      <sheetName val="TBAL9697__grotp_wise_1816"/>
      <sheetName val="TBAL9697__grotp_wise_1916"/>
      <sheetName val="TBAL9697__grotp_wise_2016"/>
      <sheetName val="TBAL9697__grotp_wise_2120"/>
      <sheetName val="TBAL9697__grotp_wise_2316"/>
      <sheetName val="TBAL9697__grotp_wise_2416"/>
      <sheetName val="SPILL_OVER15"/>
      <sheetName val="Pacakges_split15"/>
      <sheetName val="Data_sheet15"/>
      <sheetName val="Per_Unit15"/>
      <sheetName val="Main_Gate_House15"/>
      <sheetName val="Gen_Info15"/>
      <sheetName val="Customize_Your_Invoice13"/>
      <sheetName val="CC_June10"/>
      <sheetName val="INPUT_SHEET_-_A11"/>
      <sheetName val="Tools_Rev10"/>
      <sheetName val="Staffing_Sheet9"/>
      <sheetName val="Data_Elements-Staffing9"/>
      <sheetName val="GrossMgn_989"/>
      <sheetName val="New_Construction9"/>
      <sheetName val="cost_centre9"/>
      <sheetName val="Client_Addresses9"/>
      <sheetName val="New_May9"/>
      <sheetName val="Cash_Flow_Input_Data_ISC43"/>
      <sheetName val="Mat_-Rates43"/>
      <sheetName val="TBAL9697__x005f_x005f_x005f_x005f_x005f_x005f_x43"/>
      <sheetName val="Legal_Risk_Analysis43"/>
      <sheetName val="DETAILED__BOQ43"/>
      <sheetName val="CABLE_DATA43"/>
      <sheetName val="Tender_Summary26"/>
      <sheetName val="Elect_18"/>
      <sheetName val="Site_Dev_BOQ18"/>
      <sheetName val="TAX_INCOME18"/>
      <sheetName val="Depart_Budget18"/>
      <sheetName val="final_abstract18"/>
      <sheetName val="TBAL9697__grotp_wise_1108"/>
      <sheetName val="BASIC_RATES18"/>
      <sheetName val="Meas_-Hotel_Part18"/>
      <sheetName val="TBAL9697__x005f_x005f_x005f_x000a_grotp_w18"/>
      <sheetName val="CORPN_O_x005f_x005f_x005f_x005f_x005f_x005f_x0018"/>
      <sheetName val="Deduction_of_assets18"/>
      <sheetName val="Excess_Calc18"/>
      <sheetName val="COP_Final18"/>
      <sheetName val="General_input18"/>
      <sheetName val="6_0518"/>
      <sheetName val="Abstract_Sheet18"/>
      <sheetName val="Boq-_Civil18"/>
      <sheetName val="BOQ_18"/>
      <sheetName val="Detail_In_Door_Stad18"/>
      <sheetName val="PO_Payroll18"/>
      <sheetName val="Cost_summary18"/>
      <sheetName val="TBAL9697__grotp_wise_428"/>
      <sheetName val="TBAL9697__grotp_wise_526"/>
      <sheetName val="TBAL9697__grotp_wise_624"/>
      <sheetName val="TBAL9697__grotp_wise_722"/>
      <sheetName val="TBAL9697__grotp_wise_821"/>
      <sheetName val="TBAL9697__grotp_wise_921"/>
      <sheetName val="TBAL9697__grotp_wise_1020"/>
      <sheetName val="TBAL9697__grotp_wise_1619"/>
      <sheetName val="TBAL9697__grotp_wise_1221"/>
      <sheetName val="TBAL9697__grotp_wise_1123"/>
      <sheetName val="TBAL9697__grotp_wise_1320"/>
      <sheetName val="TBAL9697__grotp_wise_1419"/>
      <sheetName val="TBAL9697__grotp_wise_1519"/>
      <sheetName val="TBAL9697__grotp_wise_2221"/>
      <sheetName val="TBAL9697__grotp_wise_1719"/>
      <sheetName val="TBAL9697__grotp_wise_1819"/>
      <sheetName val="TBAL9697__grotp_wise_1919"/>
      <sheetName val="TBAL9697__grotp_wise_2019"/>
      <sheetName val="TBAL9697__grotp_wise_2123"/>
      <sheetName val="TBAL9697__grotp_wise_2319"/>
      <sheetName val="TBAL9697__grotp_wise_2419"/>
      <sheetName val="SPILL_OVER18"/>
      <sheetName val="Pacakges_split18"/>
      <sheetName val="Data_sheet18"/>
      <sheetName val="Per_Unit18"/>
      <sheetName val="Main_Gate_House18"/>
      <sheetName val="Gen_Info18"/>
      <sheetName val="Contract_Night_Staff16"/>
      <sheetName val="Contract_Day_Staff16"/>
      <sheetName val="Day_Shift16"/>
      <sheetName val="Night_Shift16"/>
      <sheetName val="Material_16"/>
      <sheetName val="Extra_Item16"/>
      <sheetName val="Labour_&amp;_Plant16"/>
      <sheetName val="AutoOpen_Stub_Data16"/>
      <sheetName val="Debits_as_on_12_04_0816"/>
      <sheetName val="Customize_Your_Invoice16"/>
      <sheetName val="CC_June13"/>
      <sheetName val="INPUT_SHEET_-_A14"/>
      <sheetName val="Tools_Rev13"/>
      <sheetName val="Labor_abs-PW14"/>
      <sheetName val="fa-pl_&amp;_myy_x005f_x000b__x005f_x000b__x13"/>
      <sheetName val="lineby_line_consolidation14"/>
      <sheetName val="Base_Assumptions14"/>
      <sheetName val="_COP_100%14"/>
      <sheetName val="TBAL9697__grotp_wise_2517"/>
      <sheetName val="TBAL9697__grotp_wise_2616"/>
      <sheetName val="Staffing_Sheet12"/>
      <sheetName val="Data_Elements-Staffing12"/>
      <sheetName val="GrossMgn_9812"/>
      <sheetName val="New_Construction12"/>
      <sheetName val="cost_centre12"/>
      <sheetName val="Client_Addresses12"/>
      <sheetName val="New_May12"/>
      <sheetName val="tie_beam22"/>
      <sheetName val="Cash_Flow_Input_Data_ISC44"/>
      <sheetName val="Mat_-Rates44"/>
      <sheetName val="TBAL9697__x005f_x005f_x005f_x005f_x005f_x005f_x44"/>
      <sheetName val="Legal_Risk_Analysis44"/>
      <sheetName val="DETAILED__BOQ44"/>
      <sheetName val="CABLE_DATA44"/>
      <sheetName val="Tender_Summary27"/>
      <sheetName val="Elect_19"/>
      <sheetName val="Site_Dev_BOQ19"/>
      <sheetName val="TAX_INCOME19"/>
      <sheetName val="Depart_Budget19"/>
      <sheetName val="final_abstract19"/>
      <sheetName val="TBAL9697__grotp_wise_1109"/>
      <sheetName val="BASIC_RATES19"/>
      <sheetName val="Meas_-Hotel_Part19"/>
      <sheetName val="TBAL9697__x005f_x005f_x005f_x000a_grotp_w19"/>
      <sheetName val="CORPN_O_x005f_x005f_x005f_x005f_x005f_x005f_x0019"/>
      <sheetName val="Deduction_of_assets19"/>
      <sheetName val="Excess_Calc19"/>
      <sheetName val="COP_Final19"/>
      <sheetName val="General_input19"/>
      <sheetName val="6_0519"/>
      <sheetName val="Abstract_Sheet19"/>
      <sheetName val="Boq-_Civil19"/>
      <sheetName val="BOQ_19"/>
      <sheetName val="Detail_In_Door_Stad19"/>
      <sheetName val="PO_Payroll19"/>
      <sheetName val="Cost_summary19"/>
      <sheetName val="TBAL9697__grotp_wise_429"/>
      <sheetName val="TBAL9697__grotp_wise_527"/>
      <sheetName val="TBAL9697__grotp_wise_625"/>
      <sheetName val="TBAL9697__grotp_wise_723"/>
      <sheetName val="TBAL9697__grotp_wise_822"/>
      <sheetName val="TBAL9697__grotp_wise_922"/>
      <sheetName val="TBAL9697__grotp_wise_1021"/>
      <sheetName val="TBAL9697__grotp_wise_1620"/>
      <sheetName val="TBAL9697__grotp_wise_1222"/>
      <sheetName val="TBAL9697__grotp_wise_1124"/>
      <sheetName val="TBAL9697__grotp_wise_1321"/>
      <sheetName val="TBAL9697__grotp_wise_1420"/>
      <sheetName val="TBAL9697__grotp_wise_1520"/>
      <sheetName val="TBAL9697__grotp_wise_2222"/>
      <sheetName val="TBAL9697__grotp_wise_1720"/>
      <sheetName val="TBAL9697__grotp_wise_1820"/>
      <sheetName val="TBAL9697__grotp_wise_1920"/>
      <sheetName val="TBAL9697__grotp_wise_2020"/>
      <sheetName val="TBAL9697__grotp_wise_2124"/>
      <sheetName val="TBAL9697__grotp_wise_2320"/>
      <sheetName val="TBAL9697__grotp_wise_2420"/>
      <sheetName val="SPILL_OVER19"/>
      <sheetName val="Pacakges_split19"/>
      <sheetName val="Data_sheet19"/>
      <sheetName val="Per_Unit19"/>
      <sheetName val="Main_Gate_House19"/>
      <sheetName val="Gen_Info19"/>
      <sheetName val="Contract_Night_Staff17"/>
      <sheetName val="Contract_Day_Staff17"/>
      <sheetName val="Day_Shift17"/>
      <sheetName val="Night_Shift17"/>
      <sheetName val="Material_17"/>
      <sheetName val="Extra_Item17"/>
      <sheetName val="Labour_&amp;_Plant17"/>
      <sheetName val="AutoOpen_Stub_Data17"/>
      <sheetName val="Debits_as_on_12_04_0817"/>
      <sheetName val="Customize_Your_Invoice17"/>
      <sheetName val="CC_June14"/>
      <sheetName val="INPUT_SHEET_-_A15"/>
      <sheetName val="Tools_Rev14"/>
      <sheetName val="Labor_abs-PW15"/>
      <sheetName val="fa-pl_&amp;_myy_x005f_x000b__x005f_x000b__x14"/>
      <sheetName val="lineby_line_consolidation15"/>
      <sheetName val="Base_Assumptions15"/>
      <sheetName val="_COP_100%15"/>
      <sheetName val="TBAL9697__x005f_x005f_x0015"/>
      <sheetName val="CORPN_O_x005f_x005f_x000014"/>
      <sheetName val="TBAL9697__x005f_x000a_grotp_wis14"/>
      <sheetName val="TBAL9697__grotp_wise_2518"/>
      <sheetName val="TBAL9697__grotp_wise_2617"/>
      <sheetName val="TBAL9697_-group_wise_sdpl14"/>
      <sheetName val="Lintel_Beam_104_70_(GF)__14"/>
      <sheetName val="_14"/>
      <sheetName val="Area_Statement14"/>
      <sheetName val="Risk_Analysis14"/>
      <sheetName val="Basic_Rate13"/>
      <sheetName val="INFLUENCES_ON_GM13"/>
      <sheetName val="Staffing_Sheet13"/>
      <sheetName val="Data_Elements-Staffing13"/>
      <sheetName val="Material_List_13"/>
      <sheetName val="Load_Details(B2)13"/>
      <sheetName val="GrossMgn_9813"/>
      <sheetName val="DDETABLE_13"/>
      <sheetName val="New_Construction13"/>
      <sheetName val="GR_slab-reinft13"/>
      <sheetName val="cost_centre13"/>
      <sheetName val="Client_Addresses13"/>
      <sheetName val="New_May13"/>
      <sheetName val="tie_beam24"/>
      <sheetName val="Cash_Flow_Input_Data_ISC46"/>
      <sheetName val="Mat_-Rates46"/>
      <sheetName val="TBAL9697__x005f_x005f_x005f_x005f_x005f_x005f_x46"/>
      <sheetName val="Legal_Risk_Analysis46"/>
      <sheetName val="DETAILED__BOQ46"/>
      <sheetName val="CABLE_DATA46"/>
      <sheetName val="Tender_Summary29"/>
      <sheetName val="Elect_21"/>
      <sheetName val="Site_Dev_BOQ21"/>
      <sheetName val="TAX_INCOME21"/>
      <sheetName val="Depart_Budget21"/>
      <sheetName val="final_abstract21"/>
      <sheetName val="TBAL9697__grotp_wise_1127"/>
      <sheetName val="BASIC_RATES21"/>
      <sheetName val="Meas_-Hotel_Part21"/>
      <sheetName val="TBAL9697__x005f_x005f_x005f_x000a_grotp_w21"/>
      <sheetName val="CORPN_O_x005f_x005f_x005f_x005f_x005f_x005f_x0021"/>
      <sheetName val="Deduction_of_assets21"/>
      <sheetName val="Excess_Calc21"/>
      <sheetName val="COP_Final21"/>
      <sheetName val="General_input21"/>
      <sheetName val="6_0521"/>
      <sheetName val="Abstract_Sheet21"/>
      <sheetName val="Boq-_Civil21"/>
      <sheetName val="BOQ_21"/>
      <sheetName val="Detail_In_Door_Stad21"/>
      <sheetName val="PO_Payroll21"/>
      <sheetName val="Cost_summary21"/>
      <sheetName val="TBAL9697__grotp_wise_529"/>
      <sheetName val="TBAL9697__grotp_wise_627"/>
      <sheetName val="TBAL9697__grotp_wise_725"/>
      <sheetName val="TBAL9697__grotp_wise_824"/>
      <sheetName val="TBAL9697__grotp_wise_924"/>
      <sheetName val="TBAL9697__grotp_wise_1023"/>
      <sheetName val="TBAL9697__grotp_wise_1622"/>
      <sheetName val="TBAL9697__grotp_wise_1224"/>
      <sheetName val="TBAL9697__grotp_wise_1128"/>
      <sheetName val="TBAL9697__grotp_wise_1323"/>
      <sheetName val="TBAL9697__grotp_wise_1422"/>
      <sheetName val="TBAL9697__grotp_wise_1522"/>
      <sheetName val="TBAL9697__grotp_wise_2224"/>
      <sheetName val="TBAL9697__grotp_wise_1722"/>
      <sheetName val="TBAL9697__grotp_wise_1822"/>
      <sheetName val="TBAL9697__grotp_wise_1922"/>
      <sheetName val="TBAL9697__grotp_wise_2022"/>
      <sheetName val="TBAL9697__grotp_wise_2126"/>
      <sheetName val="TBAL9697__grotp_wise_2322"/>
      <sheetName val="TBAL9697__grotp_wise_2422"/>
      <sheetName val="SPILL_OVER21"/>
      <sheetName val="Pacakges_split21"/>
      <sheetName val="Data_sheet21"/>
      <sheetName val="Per_Unit21"/>
      <sheetName val="Main_Gate_House21"/>
      <sheetName val="Gen_Info21"/>
      <sheetName val="Contract_Night_Staff19"/>
      <sheetName val="Contract_Day_Staff19"/>
      <sheetName val="Day_Shift19"/>
      <sheetName val="Night_Shift19"/>
      <sheetName val="Material_19"/>
      <sheetName val="Extra_Item19"/>
      <sheetName val="Labour_&amp;_Plant19"/>
      <sheetName val="AutoOpen_Stub_Data19"/>
      <sheetName val="Debits_as_on_12_04_0819"/>
      <sheetName val="Customize_Your_Invoice19"/>
      <sheetName val="CC_June16"/>
      <sheetName val="INPUT_SHEET_-_A17"/>
      <sheetName val="Tools_Rev16"/>
      <sheetName val="Labor_abs-PW17"/>
      <sheetName val="fa-pl_&amp;_myy_x005f_x000b__x005f_x000b__x16"/>
      <sheetName val="lineby_line_consolidation17"/>
      <sheetName val="Base_Assumptions17"/>
      <sheetName val="_COP_100%17"/>
      <sheetName val="TBAL9697__x005f_x005f_x0017"/>
      <sheetName val="CORPN_O_x005f_x005f_x000016"/>
      <sheetName val="TBAL9697__x005f_x000a_grotp_wis16"/>
      <sheetName val="TBAL9697__grotp_wise_2520"/>
      <sheetName val="TBAL9697__grotp_wise_2619"/>
      <sheetName val="TBAL9697_-group_wise_sdpl16"/>
      <sheetName val="Lintel_Beam_104_70_(GF)__16"/>
      <sheetName val="_16"/>
      <sheetName val="Area_Statement16"/>
      <sheetName val="Risk_Analysis16"/>
      <sheetName val="Basic_Rate15"/>
      <sheetName val="INFLUENCES_ON_GM15"/>
      <sheetName val="Staffing_Sheet15"/>
      <sheetName val="Data_Elements-Staffing15"/>
      <sheetName val="Material_List_15"/>
      <sheetName val="Load_Details(B2)15"/>
      <sheetName val="GrossMgn_9815"/>
      <sheetName val="DDETABLE_15"/>
      <sheetName val="New_Construction15"/>
      <sheetName val="GR_slab-reinft15"/>
      <sheetName val="cost_centre15"/>
      <sheetName val="Client_Addresses15"/>
      <sheetName val="New_May15"/>
      <sheetName val="tie_beam23"/>
      <sheetName val="Cash_Flow_Input_Data_ISC45"/>
      <sheetName val="Mat_-Rates45"/>
      <sheetName val="TBAL9697__x005f_x005f_x005f_x005f_x005f_x005f_x45"/>
      <sheetName val="Legal_Risk_Analysis45"/>
      <sheetName val="DETAILED__BOQ45"/>
      <sheetName val="CABLE_DATA45"/>
      <sheetName val="Tender_Summary28"/>
      <sheetName val="Elect_20"/>
      <sheetName val="Site_Dev_BOQ20"/>
      <sheetName val="TAX_INCOME20"/>
      <sheetName val="Depart_Budget20"/>
      <sheetName val="final_abstract20"/>
      <sheetName val="TBAL9697__grotp_wise_1125"/>
      <sheetName val="BASIC_RATES20"/>
      <sheetName val="Meas_-Hotel_Part20"/>
      <sheetName val="TBAL9697__x005f_x005f_x005f_x000a_grotp_w20"/>
      <sheetName val="CORPN_O_x005f_x005f_x005f_x005f_x005f_x005f_x0020"/>
      <sheetName val="Deduction_of_assets20"/>
      <sheetName val="Excess_Calc20"/>
      <sheetName val="COP_Final20"/>
      <sheetName val="General_input20"/>
      <sheetName val="6_0520"/>
      <sheetName val="Abstract_Sheet20"/>
      <sheetName val="Boq-_Civil20"/>
      <sheetName val="BOQ_20"/>
      <sheetName val="Detail_In_Door_Stad20"/>
      <sheetName val="PO_Payroll20"/>
      <sheetName val="Cost_summary20"/>
      <sheetName val="TBAL9697__grotp_wise_430"/>
      <sheetName val="TBAL9697__grotp_wise_330"/>
      <sheetName val="TBAL9697__grotp_wise_528"/>
      <sheetName val="TBAL9697__grotp_wise_626"/>
      <sheetName val="TBAL9697__grotp_wise_724"/>
      <sheetName val="TBAL9697__grotp_wise_823"/>
      <sheetName val="TBAL9697__grotp_wise_923"/>
      <sheetName val="TBAL9697__grotp_wise_1022"/>
      <sheetName val="TBAL9697__grotp_wise_1621"/>
      <sheetName val="TBAL9697__grotp_wise_1223"/>
      <sheetName val="TBAL9697__grotp_wise_1126"/>
      <sheetName val="TBAL9697__grotp_wise_1322"/>
      <sheetName val="TBAL9697__grotp_wise_1421"/>
      <sheetName val="TBAL9697__grotp_wise_1521"/>
      <sheetName val="TBAL9697__grotp_wise_2223"/>
      <sheetName val="TBAL9697__grotp_wise_1721"/>
      <sheetName val="TBAL9697__grotp_wise_1821"/>
      <sheetName val="TBAL9697__grotp_wise_1921"/>
      <sheetName val="TBAL9697__grotp_wise_2021"/>
      <sheetName val="TBAL9697__grotp_wise_2125"/>
      <sheetName val="TBAL9697__grotp_wise_2321"/>
      <sheetName val="TBAL9697__grotp_wise_2421"/>
      <sheetName val="SPILL_OVER20"/>
      <sheetName val="Pacakges_split20"/>
      <sheetName val="Data_sheet20"/>
      <sheetName val="Per_Unit20"/>
      <sheetName val="Main_Gate_House20"/>
      <sheetName val="Gen_Info20"/>
      <sheetName val="Contract_Night_Staff18"/>
      <sheetName val="Contract_Day_Staff18"/>
      <sheetName val="Day_Shift18"/>
      <sheetName val="Night_Shift18"/>
      <sheetName val="Material_18"/>
      <sheetName val="Extra_Item18"/>
      <sheetName val="Labour_&amp;_Plant18"/>
      <sheetName val="AutoOpen_Stub_Data18"/>
      <sheetName val="Debits_as_on_12_04_0818"/>
      <sheetName val="Customize_Your_Invoice18"/>
      <sheetName val="CC_June15"/>
      <sheetName val="INPUT_SHEET_-_A16"/>
      <sheetName val="Tools_Rev15"/>
      <sheetName val="Labor_abs-PW16"/>
      <sheetName val="fa-pl_&amp;_myy_x005f_x000b__x005f_x000b__x15"/>
      <sheetName val="lineby_line_consolidation16"/>
      <sheetName val="Base_Assumptions16"/>
      <sheetName val="_COP_100%16"/>
      <sheetName val="TBAL9697__x005f_x005f_x0016"/>
      <sheetName val="CORPN_O_x005f_x005f_x000015"/>
      <sheetName val="TBAL9697__x005f_x000a_grotp_wis15"/>
      <sheetName val="TBAL9697__grotp_wise_2519"/>
      <sheetName val="TBAL9697__grotp_wise_2618"/>
      <sheetName val="TBAL9697_-group_wise_sdpl15"/>
      <sheetName val="Lintel_Beam_104_70_(GF)__15"/>
      <sheetName val="_15"/>
      <sheetName val="Area_Statement15"/>
      <sheetName val="Risk_Analysis15"/>
      <sheetName val="Basic_Rate14"/>
      <sheetName val="INFLUENCES_ON_GM14"/>
      <sheetName val="Staffing_Sheet14"/>
      <sheetName val="Data_Elements-Staffing14"/>
      <sheetName val="Material_List_14"/>
      <sheetName val="Load_Details(B2)14"/>
      <sheetName val="GrossMgn_9814"/>
      <sheetName val="DDETABLE_14"/>
      <sheetName val="New_Construction14"/>
      <sheetName val="GR_slab-reinft14"/>
      <sheetName val="cost_centre14"/>
      <sheetName val="Client_Addresses14"/>
      <sheetName val="New_May14"/>
      <sheetName val="tie_beam25"/>
      <sheetName val="Cash_Flow_Input_Data_ISC47"/>
      <sheetName val="Mat_-Rates47"/>
      <sheetName val="TBAL9697__x005f_x005f_x005f_x005f_x005f_x005f_x47"/>
      <sheetName val="Legal_Risk_Analysis47"/>
      <sheetName val="DETAILED__BOQ47"/>
      <sheetName val="CABLE_DATA47"/>
      <sheetName val="Tender_Summary30"/>
      <sheetName val="Elect_22"/>
      <sheetName val="Site_Dev_BOQ22"/>
      <sheetName val="TAX_INCOME22"/>
      <sheetName val="Depart_Budget22"/>
      <sheetName val="INDIGINEOUS_ITEMS_22"/>
      <sheetName val="final_abstract22"/>
      <sheetName val="TBAL9697__grotp_wise_1129"/>
      <sheetName val="BASIC_RATES22"/>
      <sheetName val="Meas_-Hotel_Part22"/>
      <sheetName val="TBAL9697__x005f_x005f_x005f_x000a_grotp_w22"/>
      <sheetName val="CORPN_O_x005f_x005f_x005f_x005f_x005f_x005f_x0022"/>
      <sheetName val="Deduction_of_assets22"/>
      <sheetName val="Excess_Calc22"/>
      <sheetName val="COP_Final22"/>
      <sheetName val="General_input22"/>
      <sheetName val="6_0522"/>
      <sheetName val="Abstract_Sheet22"/>
      <sheetName val="Boq-_Civil22"/>
      <sheetName val="BOQ_22"/>
      <sheetName val="Detail_In_Door_Stad22"/>
      <sheetName val="PO_Payroll22"/>
      <sheetName val="Cost_summary22"/>
      <sheetName val="TBAL9697__grotp_wise_2102"/>
      <sheetName val="TBAL9697__grotp_wise_530"/>
      <sheetName val="TBAL9697__grotp_wise_628"/>
      <sheetName val="TBAL9697__grotp_wise_726"/>
      <sheetName val="TBAL9697__grotp_wise_825"/>
      <sheetName val="TBAL9697__grotp_wise_925"/>
      <sheetName val="TBAL9697__grotp_wise_1024"/>
      <sheetName val="TBAL9697__grotp_wise_1623"/>
      <sheetName val="TBAL9697__grotp_wise_1225"/>
      <sheetName val="TBAL9697__grotp_wise_1130"/>
      <sheetName val="TBAL9697__grotp_wise_1324"/>
      <sheetName val="TBAL9697__grotp_wise_1423"/>
      <sheetName val="TBAL9697__grotp_wise_1523"/>
      <sheetName val="TBAL9697__grotp_wise_2225"/>
      <sheetName val="TBAL9697__grotp_wise_1723"/>
      <sheetName val="TBAL9697__grotp_wise_1823"/>
      <sheetName val="TBAL9697__grotp_wise_1923"/>
      <sheetName val="TBAL9697__grotp_wise_2023"/>
      <sheetName val="TBAL9697__grotp_wise_2127"/>
      <sheetName val="TBAL9697__grotp_wise_2323"/>
      <sheetName val="TBAL9697__grotp_wise_2423"/>
      <sheetName val="SPILL_OVER22"/>
      <sheetName val="Pacakges_split22"/>
      <sheetName val="Data_sheet22"/>
      <sheetName val="Per_Unit22"/>
      <sheetName val="Main_Gate_House22"/>
      <sheetName val="Gen_Info22"/>
      <sheetName val="Contract_Night_Staff20"/>
      <sheetName val="Contract_Day_Staff20"/>
      <sheetName val="Day_Shift20"/>
      <sheetName val="Night_Shift20"/>
      <sheetName val="Material_20"/>
      <sheetName val="Extra_Item20"/>
      <sheetName val="Labour_&amp;_Plant20"/>
      <sheetName val="AutoOpen_Stub_Data20"/>
      <sheetName val="Debits_as_on_12_04_0820"/>
      <sheetName val="Customize_Your_Invoice20"/>
      <sheetName val="CC_June17"/>
      <sheetName val="INPUT_SHEET_-_A18"/>
      <sheetName val="Tools_Rev17"/>
      <sheetName val="Labor_abs-PW18"/>
      <sheetName val="fa-pl_&amp;_myy_x005f_x000b__x005f_x000b__x17"/>
      <sheetName val="lineby_line_consolidation18"/>
      <sheetName val="Base_Assumptions18"/>
      <sheetName val="_COP_100%18"/>
      <sheetName val="TBAL9697__x005f_x005f_x0018"/>
      <sheetName val="CORPN_O_x005f_x005f_x000017"/>
      <sheetName val="TBAL9697__x005f_x000a_grotp_wis17"/>
      <sheetName val="TBAL9697__grotp_wise_2521"/>
      <sheetName val="TBAL9697__grotp_wise_2620"/>
      <sheetName val="TBAL9697_-group_wise_sdpl17"/>
      <sheetName val="Lintel_Beam_104_70_(GF)__17"/>
      <sheetName val="_17"/>
      <sheetName val="Area_Statement17"/>
      <sheetName val="Risk_Analysis17"/>
      <sheetName val="Basic_Rate16"/>
      <sheetName val="INFLUENCES_ON_GM16"/>
      <sheetName val="Staffing_Sheet16"/>
      <sheetName val="Data_Elements-Staffing16"/>
      <sheetName val="Material_List_16"/>
      <sheetName val="Load_Details(B2)16"/>
      <sheetName val="GrossMgn_9816"/>
      <sheetName val="DDETABLE_16"/>
      <sheetName val="New_Construction16"/>
      <sheetName val="GR_slab-reinft16"/>
      <sheetName val="cost_centre16"/>
      <sheetName val="Client_Addresses16"/>
      <sheetName val="New_May16"/>
      <sheetName val="tie_beam26"/>
      <sheetName val="Cash_Flow_Input_Data_ISC48"/>
      <sheetName val="Mat_-Rates48"/>
      <sheetName val="TBAL9697__x005f_x005f_x005f_x005f_x005f_x005f_x48"/>
      <sheetName val="Legal_Risk_Analysis48"/>
      <sheetName val="DETAILED__BOQ48"/>
      <sheetName val="CABLE_DATA48"/>
      <sheetName val="Tender_Summary31"/>
      <sheetName val="Elect_23"/>
      <sheetName val="Site_Dev_BOQ23"/>
      <sheetName val="TAX_INCOME23"/>
      <sheetName val="Depart_Budget23"/>
      <sheetName val="INDIGINEOUS_ITEMS_23"/>
      <sheetName val="final_abstract23"/>
      <sheetName val="TBAL9697__grotp_wise_334"/>
      <sheetName val="TBAL9697__grotp_wise_1131"/>
      <sheetName val="BASIC_RATES23"/>
      <sheetName val="Meas_-Hotel_Part23"/>
      <sheetName val="TBAL9697__x005f_x005f_x005f_x000a_grotp_w23"/>
      <sheetName val="CORPN_O_x005f_x005f_x005f_x005f_x005f_x005f_x0023"/>
      <sheetName val="Deduction_of_assets23"/>
      <sheetName val="Excess_Calc23"/>
      <sheetName val="COP_Final23"/>
      <sheetName val="General_input23"/>
      <sheetName val="6_0523"/>
      <sheetName val="Abstract_Sheet23"/>
      <sheetName val="Boq-_Civil23"/>
      <sheetName val="BOQ_23"/>
      <sheetName val="Detail_In_Door_Stad23"/>
      <sheetName val="PO_Payroll23"/>
      <sheetName val="Cost_summary23"/>
      <sheetName val="TBAL9697__grotp_wise_2103"/>
      <sheetName val="TBAL9697__grotp_wise_335"/>
      <sheetName val="TBAL9697__grotp_wise_629"/>
      <sheetName val="TBAL9697__grotp_wise_727"/>
      <sheetName val="TBAL9697__grotp_wise_826"/>
      <sheetName val="TBAL9697__grotp_wise_926"/>
      <sheetName val="TBAL9697__grotp_wise_1025"/>
      <sheetName val="TBAL9697__grotp_wise_1624"/>
      <sheetName val="TBAL9697__grotp_wise_1226"/>
      <sheetName val="TBAL9697__grotp_wise_1132"/>
      <sheetName val="TBAL9697__grotp_wise_1325"/>
      <sheetName val="TBAL9697__grotp_wise_1424"/>
      <sheetName val="TBAL9697__grotp_wise_1524"/>
      <sheetName val="TBAL9697__grotp_wise_2226"/>
      <sheetName val="TBAL9697__grotp_wise_1724"/>
      <sheetName val="TBAL9697__grotp_wise_1824"/>
      <sheetName val="TBAL9697__grotp_wise_1924"/>
      <sheetName val="TBAL9697__grotp_wise_2024"/>
      <sheetName val="TBAL9697__grotp_wise_2128"/>
      <sheetName val="TBAL9697__grotp_wise_2324"/>
      <sheetName val="TBAL9697__grotp_wise_2424"/>
      <sheetName val="SPILL_OVER23"/>
      <sheetName val="Pacakges_split23"/>
      <sheetName val="Data_sheet23"/>
      <sheetName val="Per_Unit23"/>
      <sheetName val="Main_Gate_House23"/>
      <sheetName val="Gen_Info23"/>
      <sheetName val="Contract_Night_Staff21"/>
      <sheetName val="Contract_Day_Staff21"/>
      <sheetName val="Day_Shift21"/>
      <sheetName val="Night_Shift21"/>
      <sheetName val="Material_21"/>
      <sheetName val="Extra_Item21"/>
      <sheetName val="Labour_&amp;_Plant21"/>
      <sheetName val="AutoOpen_Stub_Data21"/>
      <sheetName val="Debits_as_on_12_04_0821"/>
      <sheetName val="Customize_Your_Invoice21"/>
      <sheetName val="CC_June18"/>
      <sheetName val="INPUT_SHEET_-_A19"/>
      <sheetName val="Tools_Rev18"/>
      <sheetName val="Labor_abs-PW19"/>
      <sheetName val="fa-pl_&amp;_myy_x005f_x000b__x005f_x000b__x18"/>
      <sheetName val="lineby_line_consolidation19"/>
      <sheetName val="Base_Assumptions19"/>
      <sheetName val="_COP_100%19"/>
      <sheetName val="TBAL9697__x005f_x005f_x0019"/>
      <sheetName val="CORPN_O_x005f_x005f_x000018"/>
      <sheetName val="TBAL9697__x005f_x000a_grotp_wis18"/>
      <sheetName val="TBAL9697__grotp_wise_2522"/>
      <sheetName val="TBAL9697__grotp_wise_2621"/>
      <sheetName val="TBAL9697_-group_wise_sdpl18"/>
      <sheetName val="Lintel_Beam_104_70_(GF)__18"/>
      <sheetName val="_18"/>
      <sheetName val="Area_Statement18"/>
      <sheetName val="Risk_Analysis18"/>
      <sheetName val="Basic_Rate17"/>
      <sheetName val="INFLUENCES_ON_GM17"/>
      <sheetName val="Staffing_Sheet17"/>
      <sheetName val="Data_Elements-Staffing17"/>
      <sheetName val="Material_List_17"/>
      <sheetName val="Load_Details(B2)17"/>
      <sheetName val="GrossMgn_9817"/>
      <sheetName val="DDETABLE_17"/>
      <sheetName val="New_Construction17"/>
      <sheetName val="GR_slab-reinft17"/>
      <sheetName val="cost_centre17"/>
      <sheetName val="Client_Addresses17"/>
      <sheetName val="New_May17"/>
      <sheetName val="TBAL9697__grotp_wise_348"/>
      <sheetName val="TBAL9697__grotp_wise_349"/>
      <sheetName val="tie_beam30"/>
      <sheetName val="Cash_Flow_Input_Data_ISC52"/>
      <sheetName val="Mat_-Rates52"/>
      <sheetName val="TBAL9697__x005f_x005f_x005f_x005f_x005f_x005f_x52"/>
      <sheetName val="Legal_Risk_Analysis52"/>
      <sheetName val="DETAILED__BOQ52"/>
      <sheetName val="CABLE_DATA52"/>
      <sheetName val="Tender_Summary35"/>
      <sheetName val="Elect_27"/>
      <sheetName val="Site_Dev_BOQ27"/>
      <sheetName val="TAX_INCOME27"/>
      <sheetName val="Depart_Budget27"/>
      <sheetName val="INDIGINEOUS_ITEMS_27"/>
      <sheetName val="final_abstract27"/>
      <sheetName val="TBAL9697__grotp_wise_350"/>
      <sheetName val="TBAL9697__grotp_wise_1139"/>
      <sheetName val="BASIC_RATES27"/>
      <sheetName val="Meas_-Hotel_Part27"/>
      <sheetName val="TBAL9697__x005f_x005f_x005f_x000a_grotp_w27"/>
      <sheetName val="CORPN_O_x005f_x005f_x005f_x005f_x005f_x005f_x0027"/>
      <sheetName val="Deduction_of_assets27"/>
      <sheetName val="Excess_Calc27"/>
      <sheetName val="COP_Final27"/>
      <sheetName val="General_input27"/>
      <sheetName val="6_0527"/>
      <sheetName val="Abstract_Sheet27"/>
      <sheetName val="Boq-_Civil27"/>
      <sheetName val="BOQ_27"/>
      <sheetName val="Detail_In_Door_Stad27"/>
      <sheetName val="PO_Payroll27"/>
      <sheetName val="Cost_summary27"/>
      <sheetName val="TBAL9697__grotp_wise_2107"/>
      <sheetName val="TBAL9697__grotp_wise_437"/>
      <sheetName val="TBAL9697__grotp_wise_535"/>
      <sheetName val="TBAL9697__grotp_wise_731"/>
      <sheetName val="TBAL9697__grotp_wise_830"/>
      <sheetName val="TBAL9697__grotp_wise_930"/>
      <sheetName val="TBAL9697__grotp_wise_1029"/>
      <sheetName val="TBAL9697__grotp_wise_1628"/>
      <sheetName val="TBAL9697__grotp_wise_1230"/>
      <sheetName val="TBAL9697__grotp_wise_1140"/>
      <sheetName val="TBAL9697__grotp_wise_1329"/>
      <sheetName val="TBAL9697__grotp_wise_1428"/>
      <sheetName val="TBAL9697__grotp_wise_1528"/>
      <sheetName val="TBAL9697__grotp_wise_2230"/>
      <sheetName val="TBAL9697__grotp_wise_1728"/>
      <sheetName val="TBAL9697__grotp_wise_1828"/>
      <sheetName val="TBAL9697__grotp_wise_1928"/>
      <sheetName val="TBAL9697__grotp_wise_2028"/>
      <sheetName val="TBAL9697__grotp_wise_2132"/>
      <sheetName val="TBAL9697__grotp_wise_2328"/>
      <sheetName val="TBAL9697__grotp_wise_2428"/>
      <sheetName val="SPILL_OVER27"/>
      <sheetName val="Pacakges_split27"/>
      <sheetName val="Data_sheet27"/>
      <sheetName val="Per_Unit27"/>
      <sheetName val="Main_Gate_House27"/>
      <sheetName val="Gen_Info27"/>
      <sheetName val="Contract_Night_Staff25"/>
      <sheetName val="Contract_Day_Staff25"/>
      <sheetName val="Day_Shift25"/>
      <sheetName val="Night_Shift25"/>
      <sheetName val="Material_25"/>
      <sheetName val="Extra_Item25"/>
      <sheetName val="Labour_&amp;_Plant25"/>
      <sheetName val="AutoOpen_Stub_Data25"/>
      <sheetName val="Debits_as_on_12_04_0825"/>
      <sheetName val="Customize_Your_Invoice25"/>
      <sheetName val="CC_June22"/>
      <sheetName val="INPUT_SHEET_-_A23"/>
      <sheetName val="Tools_Rev22"/>
      <sheetName val="Labor_abs-PW23"/>
      <sheetName val="fa-pl_&amp;_myy_x005f_x000b__x005f_x000b__x22"/>
      <sheetName val="lineby_line_consolidation23"/>
      <sheetName val="Base_Assumptions23"/>
      <sheetName val="_COP_100%23"/>
      <sheetName val="TBAL9697__x005f_x005f_x0023"/>
      <sheetName val="CORPN_O_x005f_x005f_x000022"/>
      <sheetName val="TBAL9697__x005f_x000a_grotp_wis22"/>
      <sheetName val="TBAL9697__grotp_wise_2526"/>
      <sheetName val="TBAL9697__grotp_wise_2625"/>
      <sheetName val="TBAL9697_-group_wise_sdpl22"/>
      <sheetName val="Lintel_Beam_104_70_(GF)__22"/>
      <sheetName val="_22"/>
      <sheetName val="Area_Statement22"/>
      <sheetName val="Risk_Analysis22"/>
      <sheetName val="Basic_Rate21"/>
      <sheetName val="INFLUENCES_ON_GM21"/>
      <sheetName val="Staffing_Sheet21"/>
      <sheetName val="Data_Elements-Staffing21"/>
      <sheetName val="Material_List_21"/>
      <sheetName val="Load_Details(B2)21"/>
      <sheetName val="GrossMgn_9821"/>
      <sheetName val="DDETABLE_21"/>
      <sheetName val="New_Construction21"/>
      <sheetName val="GR_slab-reinft21"/>
      <sheetName val="cost_centre21"/>
      <sheetName val="Client_Addresses21"/>
      <sheetName val="New_May21"/>
      <sheetName val="New_C_PM7"/>
      <sheetName val="TB_MAR20047"/>
      <sheetName val="TBAL9697__grotp_wise_340"/>
      <sheetName val="tie_beam28"/>
      <sheetName val="Cash_Flow_Input_Data_ISC50"/>
      <sheetName val="Mat_-Rates50"/>
      <sheetName val="TBAL9697__x005f_x005f_x005f_x005f_x005f_x005f_x50"/>
      <sheetName val="Legal_Risk_Analysis50"/>
      <sheetName val="DETAILED__BOQ50"/>
      <sheetName val="CABLE_DATA50"/>
      <sheetName val="Tender_Summary33"/>
      <sheetName val="Elect_25"/>
      <sheetName val="Site_Dev_BOQ25"/>
      <sheetName val="TAX_INCOME25"/>
      <sheetName val="Depart_Budget25"/>
      <sheetName val="INDIGINEOUS_ITEMS_25"/>
      <sheetName val="final_abstract25"/>
      <sheetName val="TBAL9697__grotp_wise_1135"/>
      <sheetName val="BASIC_RATES25"/>
      <sheetName val="Meas_-Hotel_Part25"/>
      <sheetName val="TBAL9697__x005f_x005f_x005f_x000a_grotp_w25"/>
      <sheetName val="CORPN_O_x005f_x005f_x005f_x005f_x005f_x005f_x0025"/>
      <sheetName val="Deduction_of_assets25"/>
      <sheetName val="Excess_Calc25"/>
      <sheetName val="COP_Final25"/>
      <sheetName val="General_input25"/>
      <sheetName val="6_0525"/>
      <sheetName val="Abstract_Sheet25"/>
      <sheetName val="Boq-_Civil25"/>
      <sheetName val="BOQ_25"/>
      <sheetName val="Detail_In_Door_Stad25"/>
      <sheetName val="PO_Payroll25"/>
      <sheetName val="Cost_summary25"/>
      <sheetName val="TBAL9697__grotp_wise_2105"/>
      <sheetName val="TBAL9697__grotp_wise_435"/>
      <sheetName val="TBAL9697__grotp_wise_729"/>
      <sheetName val="TBAL9697__grotp_wise_828"/>
      <sheetName val="TBAL9697__grotp_wise_928"/>
      <sheetName val="TBAL9697__grotp_wise_1027"/>
      <sheetName val="TBAL9697__grotp_wise_1626"/>
      <sheetName val="TBAL9697__grotp_wise_1228"/>
      <sheetName val="TBAL9697__grotp_wise_1136"/>
      <sheetName val="TBAL9697__grotp_wise_1327"/>
      <sheetName val="TBAL9697__grotp_wise_1426"/>
      <sheetName val="TBAL9697__grotp_wise_1526"/>
      <sheetName val="TBAL9697__grotp_wise_2228"/>
      <sheetName val="TBAL9697__grotp_wise_1726"/>
      <sheetName val="TBAL9697__grotp_wise_1826"/>
      <sheetName val="TBAL9697__grotp_wise_1926"/>
      <sheetName val="TBAL9697__grotp_wise_2026"/>
      <sheetName val="TBAL9697__grotp_wise_2130"/>
      <sheetName val="TBAL9697__grotp_wise_2326"/>
      <sheetName val="TBAL9697__grotp_wise_2426"/>
      <sheetName val="SPILL_OVER25"/>
      <sheetName val="Pacakges_split25"/>
      <sheetName val="Data_sheet25"/>
      <sheetName val="Per_Unit25"/>
      <sheetName val="Main_Gate_House25"/>
      <sheetName val="Gen_Info25"/>
      <sheetName val="Contract_Night_Staff23"/>
      <sheetName val="Contract_Day_Staff23"/>
      <sheetName val="Day_Shift23"/>
      <sheetName val="Night_Shift23"/>
      <sheetName val="Material_23"/>
      <sheetName val="Extra_Item23"/>
      <sheetName val="Labour_&amp;_Plant23"/>
      <sheetName val="AutoOpen_Stub_Data23"/>
      <sheetName val="Debits_as_on_12_04_0823"/>
      <sheetName val="Customize_Your_Invoice23"/>
      <sheetName val="CC_June20"/>
      <sheetName val="INPUT_SHEET_-_A21"/>
      <sheetName val="Tools_Rev20"/>
      <sheetName val="Labor_abs-PW21"/>
      <sheetName val="fa-pl_&amp;_myy_x005f_x000b__x005f_x000b__x20"/>
      <sheetName val="lineby_line_consolidation21"/>
      <sheetName val="Base_Assumptions21"/>
      <sheetName val="_COP_100%21"/>
      <sheetName val="TBAL9697__x005f_x005f_x0021"/>
      <sheetName val="CORPN_O_x005f_x005f_x000020"/>
      <sheetName val="TBAL9697__x005f_x000a_grotp_wis20"/>
      <sheetName val="TBAL9697__grotp_wise_2524"/>
      <sheetName val="TBAL9697__grotp_wise_2623"/>
      <sheetName val="TBAL9697_-group_wise_sdpl20"/>
      <sheetName val="Lintel_Beam_104_70_(GF)__20"/>
      <sheetName val="_20"/>
      <sheetName val="Area_Statement20"/>
      <sheetName val="Risk_Analysis20"/>
      <sheetName val="Basic_Rate19"/>
      <sheetName val="INFLUENCES_ON_GM19"/>
      <sheetName val="Staffing_Sheet19"/>
      <sheetName val="Data_Elements-Staffing19"/>
      <sheetName val="Material_List_19"/>
      <sheetName val="Load_Details(B2)19"/>
      <sheetName val="GrossMgn_9819"/>
      <sheetName val="DDETABLE_19"/>
      <sheetName val="New_Construction19"/>
      <sheetName val="GR_slab-reinft19"/>
      <sheetName val="cost_centre19"/>
      <sheetName val="Client_Addresses19"/>
      <sheetName val="New_May19"/>
      <sheetName val="New_C_PM5"/>
      <sheetName val="TB_MAR20045"/>
      <sheetName val="TBAL9697__grotp_wise_336"/>
      <sheetName val="TBAL9697__grotp_wise_337"/>
      <sheetName val="tie_beam27"/>
      <sheetName val="Cash_Flow_Input_Data_ISC49"/>
      <sheetName val="Mat_-Rates49"/>
      <sheetName val="TBAL9697__x005f_x005f_x005f_x005f_x005f_x005f_x49"/>
      <sheetName val="Legal_Risk_Analysis49"/>
      <sheetName val="DETAILED__BOQ49"/>
      <sheetName val="CABLE_DATA49"/>
      <sheetName val="Tender_Summary32"/>
      <sheetName val="Elect_24"/>
      <sheetName val="Site_Dev_BOQ24"/>
      <sheetName val="TAX_INCOME24"/>
      <sheetName val="Depart_Budget24"/>
      <sheetName val="INDIGINEOUS_ITEMS_24"/>
      <sheetName val="final_abstract24"/>
      <sheetName val="TBAL9697__grotp_wise_338"/>
      <sheetName val="TBAL9697__grotp_wise_1133"/>
      <sheetName val="BASIC_RATES24"/>
      <sheetName val="Meas_-Hotel_Part24"/>
      <sheetName val="TBAL9697__x005f_x005f_x005f_x000a_grotp_w24"/>
      <sheetName val="CORPN_O_x005f_x005f_x005f_x005f_x005f_x005f_x0024"/>
      <sheetName val="Deduction_of_assets24"/>
      <sheetName val="Excess_Calc24"/>
      <sheetName val="COP_Final24"/>
      <sheetName val="General_input24"/>
      <sheetName val="6_0524"/>
      <sheetName val="Abstract_Sheet24"/>
      <sheetName val="Boq-_Civil24"/>
      <sheetName val="BOQ_24"/>
      <sheetName val="Detail_In_Door_Stad24"/>
      <sheetName val="PO_Payroll24"/>
      <sheetName val="Cost_summary24"/>
      <sheetName val="TBAL9697__grotp_wise_2104"/>
      <sheetName val="TBAL9697__grotp_wise_434"/>
      <sheetName val="TBAL9697__grotp_wise_339"/>
      <sheetName val="TBAL9697__grotp_wise_630"/>
      <sheetName val="TBAL9697__grotp_wise_728"/>
      <sheetName val="TBAL9697__grotp_wise_827"/>
      <sheetName val="TBAL9697__grotp_wise_927"/>
      <sheetName val="TBAL9697__grotp_wise_1026"/>
      <sheetName val="TBAL9697__grotp_wise_1625"/>
      <sheetName val="TBAL9697__grotp_wise_1227"/>
      <sheetName val="TBAL9697__grotp_wise_1134"/>
      <sheetName val="TBAL9697__grotp_wise_1326"/>
      <sheetName val="TBAL9697__grotp_wise_1425"/>
      <sheetName val="TBAL9697__grotp_wise_1525"/>
      <sheetName val="TBAL9697__grotp_wise_2227"/>
      <sheetName val="TBAL9697__grotp_wise_1725"/>
      <sheetName val="TBAL9697__grotp_wise_1825"/>
      <sheetName val="TBAL9697__grotp_wise_1925"/>
      <sheetName val="TBAL9697__grotp_wise_2025"/>
      <sheetName val="TBAL9697__grotp_wise_2129"/>
      <sheetName val="TBAL9697__grotp_wise_2325"/>
      <sheetName val="TBAL9697__grotp_wise_2425"/>
      <sheetName val="SPILL_OVER24"/>
      <sheetName val="Pacakges_split24"/>
      <sheetName val="Data_sheet24"/>
      <sheetName val="Per_Unit24"/>
      <sheetName val="Main_Gate_House24"/>
      <sheetName val="Gen_Info24"/>
      <sheetName val="Contract_Night_Staff22"/>
      <sheetName val="Contract_Day_Staff22"/>
      <sheetName val="Day_Shift22"/>
      <sheetName val="Night_Shift22"/>
      <sheetName val="Material_22"/>
      <sheetName val="Extra_Item22"/>
      <sheetName val="Labour_&amp;_Plant22"/>
      <sheetName val="AutoOpen_Stub_Data22"/>
      <sheetName val="Debits_as_on_12_04_0822"/>
      <sheetName val="Customize_Your_Invoice22"/>
      <sheetName val="CC_June19"/>
      <sheetName val="INPUT_SHEET_-_A20"/>
      <sheetName val="Tools_Rev19"/>
      <sheetName val="Labor_abs-PW20"/>
      <sheetName val="fa-pl_&amp;_myy_x005f_x000b__x005f_x000b__x19"/>
      <sheetName val="lineby_line_consolidation20"/>
      <sheetName val="Base_Assumptions20"/>
      <sheetName val="_COP_100%20"/>
      <sheetName val="TBAL9697__x005f_x005f_x0020"/>
      <sheetName val="CORPN_O_x005f_x005f_x000019"/>
      <sheetName val="TBAL9697__x005f_x000a_grotp_wis19"/>
      <sheetName val="TBAL9697__grotp_wise_2523"/>
      <sheetName val="TBAL9697__grotp_wise_2622"/>
      <sheetName val="TBAL9697_-group_wise_sdpl19"/>
      <sheetName val="Lintel_Beam_104_70_(GF)__19"/>
      <sheetName val="_19"/>
      <sheetName val="Area_Statement19"/>
      <sheetName val="Risk_Analysis19"/>
      <sheetName val="Basic_Rate18"/>
      <sheetName val="INFLUENCES_ON_GM18"/>
      <sheetName val="Staffing_Sheet18"/>
      <sheetName val="Data_Elements-Staffing18"/>
      <sheetName val="Material_List_18"/>
      <sheetName val="Load_Details(B2)18"/>
      <sheetName val="GrossMgn_9818"/>
      <sheetName val="DDETABLE_18"/>
      <sheetName val="New_Construction18"/>
      <sheetName val="GR_slab-reinft18"/>
      <sheetName val="cost_centre18"/>
      <sheetName val="Client_Addresses18"/>
      <sheetName val="New_May18"/>
      <sheetName val="New_C_PM4"/>
      <sheetName val="TB_MAR20044"/>
      <sheetName val="TBAL9697__grotp_wise_344"/>
      <sheetName val="TBAL9697__grotp_wise_345"/>
      <sheetName val="tie_beam29"/>
      <sheetName val="Cash_Flow_Input_Data_ISC51"/>
      <sheetName val="Mat_-Rates51"/>
      <sheetName val="TBAL9697__x005f_x005f_x005f_x005f_x005f_x005f_x51"/>
      <sheetName val="Legal_Risk_Analysis51"/>
      <sheetName val="DETAILED__BOQ51"/>
      <sheetName val="CABLE_DATA51"/>
      <sheetName val="Tender_Summary34"/>
      <sheetName val="Elect_26"/>
      <sheetName val="Site_Dev_BOQ26"/>
      <sheetName val="TAX_INCOME26"/>
      <sheetName val="Depart_Budget26"/>
      <sheetName val="INDIGINEOUS_ITEMS_26"/>
      <sheetName val="final_abstract26"/>
      <sheetName val="TBAL9697__grotp_wise_346"/>
      <sheetName val="TBAL9697__grotp_wise_1137"/>
      <sheetName val="BASIC_RATES26"/>
      <sheetName val="Meas_-Hotel_Part26"/>
      <sheetName val="TBAL9697__x005f_x005f_x005f_x000a_grotp_w26"/>
      <sheetName val="CORPN_O_x005f_x005f_x005f_x005f_x005f_x005f_x0026"/>
      <sheetName val="Deduction_of_assets26"/>
      <sheetName val="Excess_Calc26"/>
      <sheetName val="COP_Final26"/>
      <sheetName val="General_input26"/>
      <sheetName val="6_0526"/>
      <sheetName val="Abstract_Sheet26"/>
      <sheetName val="Boq-_Civil26"/>
      <sheetName val="BOQ_26"/>
      <sheetName val="Detail_In_Door_Stad26"/>
      <sheetName val="PO_Payroll26"/>
      <sheetName val="Cost_summary26"/>
      <sheetName val="TBAL9697__grotp_wise_2106"/>
      <sheetName val="TBAL9697__grotp_wise_436"/>
      <sheetName val="TBAL9697__grotp_wise_347"/>
      <sheetName val="TBAL9697__grotp_wise_534"/>
      <sheetName val="TBAL9697__grotp_wise_730"/>
      <sheetName val="TBAL9697__grotp_wise_829"/>
      <sheetName val="TBAL9697__grotp_wise_929"/>
      <sheetName val="TBAL9697__grotp_wise_1028"/>
      <sheetName val="TBAL9697__grotp_wise_1627"/>
      <sheetName val="TBAL9697__grotp_wise_1229"/>
      <sheetName val="TBAL9697__grotp_wise_1138"/>
      <sheetName val="TBAL9697__grotp_wise_1328"/>
      <sheetName val="TBAL9697__grotp_wise_1427"/>
      <sheetName val="TBAL9697__grotp_wise_1527"/>
      <sheetName val="TBAL9697__grotp_wise_2229"/>
      <sheetName val="TBAL9697__grotp_wise_1727"/>
      <sheetName val="TBAL9697__grotp_wise_1827"/>
      <sheetName val="TBAL9697__grotp_wise_1927"/>
      <sheetName val="TBAL9697__grotp_wise_2027"/>
      <sheetName val="TBAL9697__grotp_wise_2131"/>
      <sheetName val="TBAL9697__grotp_wise_2327"/>
      <sheetName val="TBAL9697__grotp_wise_2427"/>
      <sheetName val="SPILL_OVER26"/>
      <sheetName val="Pacakges_split26"/>
      <sheetName val="Data_sheet26"/>
      <sheetName val="Per_Unit26"/>
      <sheetName val="Main_Gate_House26"/>
      <sheetName val="Gen_Info26"/>
      <sheetName val="Contract_Night_Staff24"/>
      <sheetName val="Contract_Day_Staff24"/>
      <sheetName val="Day_Shift24"/>
      <sheetName val="Night_Shift24"/>
      <sheetName val="Material_24"/>
      <sheetName val="Extra_Item24"/>
      <sheetName val="Labour_&amp;_Plant24"/>
      <sheetName val="AutoOpen_Stub_Data24"/>
      <sheetName val="Debits_as_on_12_04_0824"/>
      <sheetName val="Customize_Your_Invoice24"/>
      <sheetName val="CC_June21"/>
      <sheetName val="INPUT_SHEET_-_A22"/>
      <sheetName val="Tools_Rev21"/>
      <sheetName val="Labor_abs-PW22"/>
      <sheetName val="fa-pl_&amp;_myy_x005f_x000b__x005f_x000b__x21"/>
      <sheetName val="lineby_line_consolidation22"/>
      <sheetName val="Base_Assumptions22"/>
      <sheetName val="_COP_100%22"/>
      <sheetName val="TBAL9697__x005f_x005f_x0022"/>
      <sheetName val="CORPN_O_x005f_x005f_x000021"/>
      <sheetName val="TBAL9697__x005f_x000a_grotp_wis21"/>
      <sheetName val="TBAL9697__grotp_wise_2525"/>
      <sheetName val="TBAL9697__grotp_wise_2624"/>
      <sheetName val="TBAL9697_-group_wise_sdpl21"/>
      <sheetName val="Lintel_Beam_104_70_(GF)__21"/>
      <sheetName val="_21"/>
      <sheetName val="Area_Statement21"/>
      <sheetName val="Risk_Analysis21"/>
      <sheetName val="Basic_Rate20"/>
      <sheetName val="INFLUENCES_ON_GM20"/>
      <sheetName val="Staffing_Sheet20"/>
      <sheetName val="Data_Elements-Staffing20"/>
      <sheetName val="Material_List_20"/>
      <sheetName val="Load_Details(B2)20"/>
      <sheetName val="GrossMgn_9820"/>
      <sheetName val="DDETABLE_20"/>
      <sheetName val="New_Construction20"/>
      <sheetName val="GR_slab-reinft20"/>
      <sheetName val="cost_centre20"/>
      <sheetName val="Client_Addresses20"/>
      <sheetName val="New_May20"/>
      <sheetName val="New_C_PM6"/>
      <sheetName val="TB_MAR20046"/>
      <sheetName val="tie_beam31"/>
      <sheetName val="Cash_Flow_Input_Data_ISC53"/>
      <sheetName val="Mat_-Rates53"/>
      <sheetName val="TBAL9697__x005f_x005f_x005f_x005f_x005f_x005f_x53"/>
      <sheetName val="Legal_Risk_Analysis53"/>
      <sheetName val="DETAILED__BOQ53"/>
      <sheetName val="CABLE_DATA53"/>
      <sheetName val="Tender_Summary36"/>
      <sheetName val="Elect_28"/>
      <sheetName val="Site_Dev_BOQ28"/>
      <sheetName val="TAX_INCOME28"/>
      <sheetName val="Depart_Budget28"/>
      <sheetName val="INDIGINEOUS_ITEMS_28"/>
      <sheetName val="final_abstract28"/>
      <sheetName val="TBAL9697__grotp_wise_354"/>
      <sheetName val="TBAL9697__grotp_wise_1141"/>
      <sheetName val="BASIC_RATES28"/>
      <sheetName val="Meas_-Hotel_Part28"/>
      <sheetName val="TBAL9697__x005f_x005f_x005f_x000a_grotp_w28"/>
      <sheetName val="CORPN_O_x005f_x005f_x005f_x005f_x005f_x005f_x0028"/>
      <sheetName val="Deduction_of_assets28"/>
      <sheetName val="Excess_Calc28"/>
      <sheetName val="COP_Final28"/>
      <sheetName val="General_input28"/>
      <sheetName val="6_0528"/>
      <sheetName val="Abstract_Sheet28"/>
      <sheetName val="Boq-_Civil28"/>
      <sheetName val="BOQ_28"/>
      <sheetName val="Detail_In_Door_Stad28"/>
      <sheetName val="PO_Payroll28"/>
      <sheetName val="Cost_summary28"/>
      <sheetName val="TBAL9697__grotp_wise_2108"/>
      <sheetName val="TBAL9697__grotp_wise_438"/>
      <sheetName val="TBAL9697__grotp_wise_355"/>
      <sheetName val="TBAL9697__grotp_wise_536"/>
      <sheetName val="TBAL9697__grotp_wise_634"/>
      <sheetName val="TBAL9697__grotp_wise_732"/>
      <sheetName val="TBAL9697__grotp_wise_831"/>
      <sheetName val="TBAL9697__grotp_wise_931"/>
      <sheetName val="TBAL9697__grotp_wise_1030"/>
      <sheetName val="TBAL9697__grotp_wise_1629"/>
      <sheetName val="TBAL9697__grotp_wise_1231"/>
      <sheetName val="TBAL9697__grotp_wise_1142"/>
      <sheetName val="TBAL9697__grotp_wise_1330"/>
      <sheetName val="TBAL9697__grotp_wise_1429"/>
      <sheetName val="TBAL9697__grotp_wise_1529"/>
      <sheetName val="TBAL9697__grotp_wise_2231"/>
      <sheetName val="TBAL9697__grotp_wise_1729"/>
      <sheetName val="TBAL9697__grotp_wise_1829"/>
      <sheetName val="TBAL9697__grotp_wise_1929"/>
      <sheetName val="TBAL9697__grotp_wise_2029"/>
      <sheetName val="TBAL9697__grotp_wise_2133"/>
      <sheetName val="TBAL9697__grotp_wise_2329"/>
      <sheetName val="TBAL9697__grotp_wise_2429"/>
      <sheetName val="SPILL_OVER28"/>
      <sheetName val="Pacakges_split28"/>
      <sheetName val="Data_sheet28"/>
      <sheetName val="Per_Unit28"/>
      <sheetName val="Main_Gate_House28"/>
      <sheetName val="Gen_Info28"/>
      <sheetName val="Contract_Night_Staff26"/>
      <sheetName val="Contract_Day_Staff26"/>
      <sheetName val="Day_Shift26"/>
      <sheetName val="Night_Shift26"/>
      <sheetName val="Material_26"/>
      <sheetName val="Extra_Item26"/>
      <sheetName val="Labour_&amp;_Plant26"/>
      <sheetName val="AutoOpen_Stub_Data26"/>
      <sheetName val="Debits_as_on_12_04_0826"/>
      <sheetName val="Customize_Your_Invoice26"/>
      <sheetName val="CC_June23"/>
      <sheetName val="INPUT_SHEET_-_A24"/>
      <sheetName val="Tools_Rev23"/>
      <sheetName val="Labor_abs-PW24"/>
      <sheetName val="fa-pl_&amp;_myy_x005f_x000b__x005f_x000b__x23"/>
      <sheetName val="lineby_line_consolidation24"/>
      <sheetName val="Base_Assumptions24"/>
      <sheetName val="_COP_100%24"/>
      <sheetName val="TBAL9697__x005f_x005f_x0024"/>
      <sheetName val="CORPN_O_x005f_x005f_x000023"/>
      <sheetName val="TBAL9697__x005f_x000a_grotp_wis23"/>
      <sheetName val="TBAL9697__grotp_wise_2527"/>
      <sheetName val="TBAL9697__grotp_wise_2626"/>
      <sheetName val="TBAL9697_-group_wise_sdpl23"/>
      <sheetName val="Lintel_Beam_104_70_(GF)__23"/>
      <sheetName val="_23"/>
      <sheetName val="Area_Statement23"/>
      <sheetName val="Risk_Analysis23"/>
      <sheetName val="Basic_Rate22"/>
      <sheetName val="INFLUENCES_ON_GM22"/>
      <sheetName val="Staffing_Sheet22"/>
      <sheetName val="Data_Elements-Staffing22"/>
      <sheetName val="Material_List_22"/>
      <sheetName val="Load_Details(B2)22"/>
      <sheetName val="GrossMgn_9822"/>
      <sheetName val="DDETABLE_22"/>
      <sheetName val="New_Construction22"/>
      <sheetName val="GR_slab-reinft22"/>
      <sheetName val="cost_centre22"/>
      <sheetName val="Client_Addresses22"/>
      <sheetName val="New_May22"/>
      <sheetName val="New_C_PM8"/>
      <sheetName val="TB_MAR20048"/>
      <sheetName val="2.3.1 - CFR MAIN"/>
      <sheetName val="Enquire"/>
      <sheetName val="Reference Information"/>
      <sheetName val="Employee List"/>
      <sheetName val="Sales Office"/>
      <sheetName val="ASS"/>
      <sheetName val="IDCCALHYD-GOO"/>
      <sheetName val="Cases"/>
      <sheetName val="Sec-I"/>
      <sheetName val="Angebot18.7."/>
      <sheetName val="MISBS"/>
      <sheetName val="BOD PL NEW"/>
      <sheetName val="공장별판관비배부"/>
      <sheetName val="Heads_Equiv_QI"/>
      <sheetName val="PT_Heads_SD"/>
      <sheetName val="Rein. Steel"/>
      <sheetName val="Blockwork"/>
      <sheetName val="IDC-Pl Pro PCC"/>
      <sheetName val="IDC-Brick Bat"/>
      <sheetName val="IDC-Roofing"/>
      <sheetName val="CMB-Roof Wall Col"/>
      <sheetName val="CMB-RF Beam"/>
      <sheetName val="CMB-Brick Bat"/>
      <sheetName val="PP-Brick Bat"/>
      <sheetName val="HVAC Pl Pro"/>
      <sheetName val="Exc. Deduction"/>
      <sheetName val="IDC-Pl Pro-ATT"/>
      <sheetName val="precast RC element"/>
      <sheetName val="Auswahl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AcqIS"/>
      <sheetName val="AcqBSCF"/>
      <sheetName val="PNM Justi"/>
      <sheetName val="CC_Road3"/>
      <sheetName val="2_0_Floor_Area_Summary3"/>
      <sheetName val="foot-slab_reinft3"/>
      <sheetName val="bending_stress3"/>
      <sheetName val="Cash_Flow_Working3"/>
      <sheetName val="Podium_Areas3"/>
      <sheetName val="8__Cover3"/>
      <sheetName val="CC_Road2"/>
      <sheetName val="Version"/>
      <sheetName val="unit.cost."/>
      <sheetName val="OC 17-04-06"/>
      <sheetName val="FT-05-02IsoBOM"/>
      <sheetName val="A_O_R r1"/>
      <sheetName val="A_O_R r1Str"/>
      <sheetName val="keydates"/>
      <sheetName val="Final VA"/>
      <sheetName val="9"/>
      <sheetName val="RateAnalysis"/>
      <sheetName val="8 consume"/>
      <sheetName val="Breakdown"/>
      <sheetName val="1 Labour"/>
      <sheetName val="6 - Track EP"/>
      <sheetName val="Dayworks Bill"/>
      <sheetName val="Bills of Quantities"/>
      <sheetName val="LOCAL RATES"/>
      <sheetName val="RSM and Distributors"/>
      <sheetName val="Global Assm."/>
      <sheetName val="7 Other Costs"/>
      <sheetName val="D.UT-MECH"/>
      <sheetName val="PIP&amp;EQPT"/>
      <sheetName val="Cem_Recon"/>
      <sheetName val="Pivot"/>
      <sheetName val="tb"/>
      <sheetName val="Detail Top Sheet"/>
      <sheetName val="Detail_Top_Sheet"/>
      <sheetName val="Detail_Top_Sheet1"/>
      <sheetName val="Detail_Top_Sheet2"/>
      <sheetName val="Detail_Top_Sheet3"/>
      <sheetName val="DOOR WINDOW SHEDULE"/>
      <sheetName val="BASEMENT"/>
      <sheetName val="SubAnlysis"/>
      <sheetName val="foundation(V)"/>
      <sheetName val="RAFT"/>
      <sheetName val="No-5"/>
      <sheetName val="TBAL9697__x000d_grotp_w63"/>
      <sheetName val="TBAL9697__x000d_grotp_w62"/>
      <sheetName val="TBAL9697__x000d_grotp_w64"/>
      <sheetName val="INTSHEET"/>
      <sheetName val="INTSHEET3"/>
      <sheetName val="GE"/>
      <sheetName val="Flooring Chart"/>
      <sheetName val="Filtration1"/>
      <sheetName val="VARIABLE"/>
      <sheetName val="M-Book for Conc"/>
      <sheetName val="M-Book for FW"/>
      <sheetName val="NDOCBT"/>
      <sheetName val="1st Slab"/>
      <sheetName val="Canteen"/>
      <sheetName val="Formula"/>
      <sheetName val="E150-4"/>
      <sheetName val="X rate"/>
      <sheetName val="Gazebo"/>
      <sheetName val="Power req_High side"/>
      <sheetName val="column(T) Gr. to Upp. Gr."/>
      <sheetName val="Weightage-Sub Sht"/>
      <sheetName val="MATMC"/>
      <sheetName val="INDIG.PLAN"/>
      <sheetName val="Currency"/>
      <sheetName val="PCC 1;4;8 (B-1)"/>
      <sheetName val="Civil_(RA)__Resi_5"/>
      <sheetName val="A_O_R_r15"/>
      <sheetName val="A_O_R_r1Str5"/>
      <sheetName val="Order_Info5"/>
      <sheetName val="1st_-vpd5"/>
      <sheetName val="Input_Data5"/>
      <sheetName val="MLCP_Connection_Details5"/>
      <sheetName val="MERGED_CODES_&amp;_NAMES5"/>
      <sheetName val="INPUT_(BPL)5"/>
      <sheetName val="Break_Up_(bc)5"/>
      <sheetName val="Break_Up_(bc1)5"/>
      <sheetName val="Break_Up_(bc2)5"/>
      <sheetName val="Loan_Schedule5"/>
      <sheetName val="Combined_Results_5"/>
      <sheetName val="GM_0006"/>
      <sheetName val="Table_45"/>
      <sheetName val="Table_55"/>
      <sheetName val="Table_25"/>
      <sheetName val="Table_275"/>
      <sheetName val="N-Amritsar_1354"/>
      <sheetName val="Bed_Class5"/>
      <sheetName val="PANEL_ANNEXURE4"/>
      <sheetName val="labour_rates5"/>
      <sheetName val="Operating_Statistics4"/>
      <sheetName val="2_0_Floor_Area_Summary4"/>
      <sheetName val="foot-slab_reinft4"/>
      <sheetName val="Podium_Areas4"/>
      <sheetName val="8__Cover4"/>
      <sheetName val="Bill_No_2_to_8_(Rev)"/>
      <sheetName val="bending_stress4"/>
      <sheetName val="GF_Columns"/>
      <sheetName val="Rein__Steel"/>
      <sheetName val="IDC-Pl_Pro_PCC"/>
      <sheetName val="IDC-Brick_Bat"/>
      <sheetName val="CMB-Roof_Wall_Col"/>
      <sheetName val="CMB-RF_Beam"/>
      <sheetName val="CMB-Brick_Bat"/>
      <sheetName val="PP-Brick_Bat"/>
      <sheetName val="HVAC_Pl_Pro"/>
      <sheetName val="Exc__Deduction"/>
      <sheetName val="IDC-Pl_Pro-ATT"/>
      <sheetName val="Concrete_26"/>
      <sheetName val="Concrete_30"/>
      <sheetName val="Road_work"/>
      <sheetName val="Filling_final_"/>
      <sheetName val="Additional_Items"/>
      <sheetName val="Storm_water"/>
      <sheetName val="Page_2"/>
      <sheetName val="Cash_Flow_Working4"/>
      <sheetName val="SPILL_OVER_PROJECTIONS"/>
      <sheetName val="dev_stmt_-sd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directs_"/>
      <sheetName val="LABOUR_RATE"/>
      <sheetName val="_AnalysisPCC"/>
      <sheetName val="EAW_Final_Accounts_-_99"/>
      <sheetName val="MASTER_RATE_ANALYSIS"/>
      <sheetName val="CC_Road4"/>
      <sheetName val="TB9798OBPL06_(2)75"/>
      <sheetName val="CORPN_OCT75"/>
      <sheetName val="inout_consol-nov75"/>
      <sheetName val="inout_consol_(2)75"/>
      <sheetName val="AS_ON_DT_EXPS_Mar75"/>
      <sheetName val="fa-pl_&amp;_mach-site75"/>
      <sheetName val="fa_off_eqp75"/>
      <sheetName val="fa_fur&amp;_fix75"/>
      <sheetName val="fa-pl_&amp;_mach-Off75"/>
      <sheetName val="B_Equity-sdpl_INC75"/>
      <sheetName val="inout_consol_wkg75"/>
      <sheetName val="inout_consol_WKNG75"/>
      <sheetName val="B_Sheet_9775"/>
      <sheetName val="P&amp;L_97_75"/>
      <sheetName val="B_Sheet_97-BEXP75"/>
      <sheetName val="P&amp;L_97_-BEXP75"/>
      <sheetName val="consol_flows75"/>
      <sheetName val="sdpl_oth_Liab75"/>
      <sheetName val="obpl-oth_liab75"/>
      <sheetName val="G_land_advance75"/>
      <sheetName val="I-Wip-ot_(2)75"/>
      <sheetName val="detail_WIP_(2)75"/>
      <sheetName val="detail_G-175"/>
      <sheetName val="sobha_menon_ac75"/>
      <sheetName val="pnc_ac75"/>
      <sheetName val="fix_-p_&amp;_M_-SCC75"/>
      <sheetName val="C_fix_asst75"/>
      <sheetName val="D_fix_asst_scdl_75"/>
      <sheetName val="creditors_tb_obpl75"/>
      <sheetName val="TBAL9697_-group_wise__sdpl85"/>
      <sheetName val="TBAL9697_-group_wise_75"/>
      <sheetName val="crs_-G-175"/>
      <sheetName val="TBAL9697_-group_wise__onpl75"/>
      <sheetName val="B_Sheet_97-OBPL75"/>
      <sheetName val="B_Sheet_97_sdpl75"/>
      <sheetName val="TBAL9697_-group_wise__sdpl275"/>
      <sheetName val="inout_consol_jan75"/>
      <sheetName val="consol_flow75"/>
      <sheetName val="D_Loan__Prom75"/>
      <sheetName val="E_Bank_Loan75"/>
      <sheetName val="G_work_Cap75"/>
      <sheetName val="H_land_adv-dec75"/>
      <sheetName val="J_Con_WIP75"/>
      <sheetName val="detail_J75"/>
      <sheetName val="L_Oth_Co75"/>
      <sheetName val="K_fix_asst__75"/>
      <sheetName val="C_fix_asst-SDPL_75"/>
      <sheetName val="TBAL9697__group_wise__sdpl75"/>
      <sheetName val="inout_consol_okg75"/>
      <sheetName val="detail_OIP_(2)75"/>
      <sheetName val="D_fix_ysst_scdl_75"/>
      <sheetName val="cre`itors_tb_obpl75"/>
      <sheetName val="3AL9697_-group_wise__onpl75"/>
      <sheetName val="L_Oth_Bo74"/>
      <sheetName val="3‰AL9697_-group_wise__onpl74"/>
      <sheetName val="Civil_Boq74"/>
      <sheetName val="Staff_Acco_79"/>
      <sheetName val="SITE_OVERHEADS74"/>
      <sheetName val="PRECAST_lightconc-II72"/>
      <sheetName val="Cashflow_projection71"/>
      <sheetName val="1__PayRec71"/>
      <sheetName val="Boq_Block_A74"/>
      <sheetName val="Project-Material_74"/>
      <sheetName val="SPT_vs_PHI71"/>
      <sheetName val="key_dates71"/>
      <sheetName val="INPUT_SHEET71"/>
      <sheetName val="3�AL9697_-group_wise__onpl74"/>
      <sheetName val="ino4t_conso,-nov71"/>
      <sheetName val="(nout_co,sol_(2)71"/>
      <sheetName val="Blr_hire71"/>
      <sheetName val="Sun_E_Type71"/>
      <sheetName val="_bpl,oth_lia_71"/>
      <sheetName val="G_,and_adv_nce71"/>
      <sheetName val="I,Wip-ot__2)71"/>
      <sheetName val="det!il_WIP_(2)71"/>
      <sheetName val="de4ail_G-171"/>
      <sheetName val="sobha_mennn_ac71"/>
      <sheetName val="C_&amp;ix_asst71"/>
      <sheetName val="Fin_Sum71"/>
      <sheetName val="_x005f_x0003_dpl_oth_Lia`71"/>
      <sheetName val="TBAL9697__x005f_x000d_grotp_wise_71"/>
      <sheetName val="St_co_91_5lvl71"/>
      <sheetName val="CORPN_O?T71"/>
      <sheetName val="Labor_abs-NMR71"/>
      <sheetName val="Stress_Calculation71"/>
      <sheetName val="TBAL9697__x000a_grotp_wise_71"/>
      <sheetName val="labour_coeff69"/>
      <sheetName val="Shuttering_Analysis69"/>
      <sheetName val="General_P+M69"/>
      <sheetName val="Curing_Analysis_69"/>
      <sheetName val="Concrete_P+M_(_RMC_)69"/>
      <sheetName val="P+M_(_SMC_)69"/>
      <sheetName val="P+M_-EW69"/>
      <sheetName val="P&amp;L_-_AD69"/>
      <sheetName val="CORPN_O_x005f_x0000_T71"/>
      <sheetName val="SUPPLY_-Sanitary_Fixtures71"/>
      <sheetName val="ITEMS_FOR_CIVIL_TENDER71"/>
      <sheetName val="_x005f_x005f_x005f_x0003_dpl_oth_Lia`71"/>
      <sheetName val="TBAL9697__x005f_x005f_x005f_x000d_grotp_w71"/>
      <sheetName val="CORPN_O71"/>
      <sheetName val="CORPN_O_T69"/>
      <sheetName val="Fin__Assumpt__-_Sensitivities69"/>
      <sheetName val="LOAD_SHEET_69"/>
      <sheetName val="Fill_this_out_first___69"/>
      <sheetName val="Labour_productivity69"/>
      <sheetName val="RCC,Ret__Wall69"/>
      <sheetName val="Area_&amp;_Cate__Master69"/>
      <sheetName val="Bill_No_569"/>
      <sheetName val="DG_71"/>
      <sheetName val="Quote_Sheet69"/>
      <sheetName val="d-safe_DELUXE69"/>
      <sheetName val="DLC_lookups69"/>
      <sheetName val="LIST_OF_MAKES69"/>
      <sheetName val="Break_Dw69"/>
      <sheetName val="BLOCK-A_(MEA_SHEET)69"/>
      <sheetName val="Cat_A_Change_Control69"/>
      <sheetName val="Break_up_Sheet69"/>
      <sheetName val="Summary_of_P_&amp;_M69"/>
      <sheetName val="Works_-_Quote_Sheet69"/>
      <sheetName val="IO_LIST69"/>
      <sheetName val="TBAL9697__x005f_x000d_grotp_wis69"/>
      <sheetName val="Sheet_169"/>
      <sheetName val="3BPA00132-5-3_W_plan_HVPNL69"/>
      <sheetName val="Mix_Design69"/>
      <sheetName val="Detail_1A69"/>
      <sheetName val="11B_69"/>
      <sheetName val="BOQ_(2)69"/>
      <sheetName val="Fee_Rate_Summary69"/>
      <sheetName val="Name_List69"/>
      <sheetName val="Driveway_Beams69"/>
      <sheetName val="CORPN_O_x005f_x005f_x005f_x0000_T69"/>
      <sheetName val="Structure_Bills_Qty69"/>
      <sheetName val="TBAL9697__x005f_x000a_grotp_wise_69"/>
      <sheetName val="220_11__BS_69"/>
      <sheetName val="ISO_Reconcilation_Statment69"/>
      <sheetName val="AVG_pur_rate69"/>
      <sheetName val="FITZ_MORT_9469"/>
      <sheetName val="Intro_69"/>
      <sheetName val="Form_669"/>
      <sheetName val="acevsSp_(ABC)69"/>
      <sheetName val="A_O_R_69"/>
      <sheetName val="NLD_-_Assum69"/>
      <sheetName val="Civil_Works69"/>
      <sheetName val="Section_Catalogue69"/>
      <sheetName val="Assumption_Inputs69"/>
      <sheetName val="Material_Rate13"/>
      <sheetName val="Building_113"/>
      <sheetName val="Lead_(Final)13"/>
      <sheetName val="Approved_MTD_Proj_#'s13"/>
      <sheetName val="9__Package_split_-_Cost_13"/>
      <sheetName val="Project_Budget_Worksheet13"/>
      <sheetName val="CORPN_O_x005f_x005f_x005f13"/>
      <sheetName val="appendix_2_5_final_accounts13"/>
      <sheetName val="Indirect_expenses13"/>
      <sheetName val="Sheet_213"/>
      <sheetName val="TBAL9697__grotp_wise_2714"/>
      <sheetName val="TBAL9697__grotp_wis89"/>
      <sheetName val="AoR_Finishing13"/>
      <sheetName val="schedule_nos13"/>
      <sheetName val="Bill_3_-_Site_Works13"/>
      <sheetName val="BS_-_L+OE13"/>
      <sheetName val="Rate_Analysis_13"/>
      <sheetName val="CORPN_O_x005f14"/>
      <sheetName val="Risk_Assmnt13"/>
      <sheetName val="P_&amp;_M13"/>
      <sheetName val="MS_Items13"/>
      <sheetName val="BOQ_Distribution13"/>
      <sheetName val="CFForecast_detail13"/>
      <sheetName val="beam-reinft-IIInd_floor13"/>
      <sheetName val="TBAL9697__x0014"/>
      <sheetName val="CORPN_O_x000013"/>
      <sheetName val="Service_Function13"/>
      <sheetName val="Invested_capital_VDF9"/>
      <sheetName val="PV_of_Op_Leases_VDF9"/>
      <sheetName val="Mat_Cost10"/>
      <sheetName val="SITE_DEVELOPMENT13"/>
      <sheetName val="Customize_Your_Purchase_Order13"/>
      <sheetName val="Layer_Table9"/>
      <sheetName val="SCHEDULE_OF_RATES9"/>
      <sheetName val="indices_10"/>
      <sheetName val="M_S_10"/>
      <sheetName val="Pile_cap10"/>
      <sheetName val="Cost_Index10"/>
      <sheetName val="Input_&amp;_Calculations9"/>
      <sheetName val="PA-_Consutant_9"/>
      <sheetName val="Detail_P&amp;L10"/>
      <sheetName val="Assumption_Sheet9"/>
      <sheetName val="KQ_Cost_Controlling10"/>
      <sheetName val="KQ_Appropriation10"/>
      <sheetName val="Beam_at_Ground_flr_lvl(Steel)9"/>
      <sheetName val="Main_Assump_9"/>
      <sheetName val="BEAM_SCH9"/>
      <sheetName val="SLAB__SCH_9"/>
      <sheetName val="class_&amp;_category10"/>
      <sheetName val="code_Control_Sheet10"/>
      <sheetName val="Cost_Basis10"/>
      <sheetName val="R_MTL9"/>
      <sheetName val="GUT_(2)9"/>
      <sheetName val="MB_Prod9"/>
      <sheetName val="2_civil-RA10"/>
      <sheetName val="Bill_1-BOQ-Civil_Works9"/>
      <sheetName val="Bill-5_29"/>
      <sheetName val="Bill-9_19"/>
      <sheetName val="Bill-6_1_1-6_1_39"/>
      <sheetName val="TBAL9697__grotp_wis90"/>
      <sheetName val="RA_Bill_summary_til_Apr199"/>
      <sheetName val="APTIDCO_CV_A_SCOPE9"/>
      <sheetName val="Civil_(RA)__Resi_6"/>
      <sheetName val="CIVIL_BOQ_(Final)9"/>
      <sheetName val="A_O_R_r16"/>
      <sheetName val="A_O_R_r1Str6"/>
      <sheetName val="Order_Info6"/>
      <sheetName val="1st_-vpd6"/>
      <sheetName val="Input_Data6"/>
      <sheetName val="MLCP_Connection_Details6"/>
      <sheetName val="MERGED_CODES_&amp;_NAMES6"/>
      <sheetName val="INPUT_(BPL)6"/>
      <sheetName val="Basic_rate_summary9"/>
      <sheetName val="Basic_rate_calculations9"/>
      <sheetName val="소상_&quot;1&quot;10"/>
      <sheetName val="CPT_POST_UPLOAD10"/>
      <sheetName val="Sheet3_(2)10"/>
      <sheetName val="Bill_110"/>
      <sheetName val="Bill_210"/>
      <sheetName val="Bill_310"/>
      <sheetName val="Bill_410"/>
      <sheetName val="Bill_510"/>
      <sheetName val="Bill_610"/>
      <sheetName val="Bill_710"/>
      <sheetName val="Manpower_Histogram9"/>
      <sheetName val="Break_Up_(bc)6"/>
      <sheetName val="Break_Up_(bc1)6"/>
      <sheetName val="Break_Up_(bc2)6"/>
      <sheetName val="Loan_Schedule6"/>
      <sheetName val="fa-pl_&amp;_myy_x005f_x000b__10"/>
      <sheetName val="Item-_Compact9"/>
      <sheetName val="Overall_Summary9"/>
      <sheetName val="Summary_CFA_total_-_CP1_&amp;_CP29"/>
      <sheetName val="Labor_Rates9"/>
      <sheetName val="Capex_Estimates9"/>
      <sheetName val="General_Assumptions9"/>
      <sheetName val="Sqn-Abs(G+6)_9"/>
      <sheetName val="WO-Abs_(G+2)_6_DUs9"/>
      <sheetName val="Air-Abs(G+6)_23_DUs9"/>
      <sheetName val="organi_synthesis_lab9"/>
      <sheetName val="Rates_7-209"/>
      <sheetName val="S-MMS_without_TFA9"/>
      <sheetName val="TBAL9697__grotp_wise_2912"/>
      <sheetName val="TBAL9697__grotp_wise_2813"/>
      <sheetName val="TBAL9697__grotp_wise_3011"/>
      <sheetName val="Loan_Amortization_Schedule9"/>
      <sheetName val="Boq_(Main_Building)9"/>
      <sheetName val="CORPN_O_x005f_x005f_x005f_x005f_x005f_x005f_x0059"/>
      <sheetName val="5__EA9"/>
      <sheetName val="TBAL9697__grotp_wis130"/>
      <sheetName val="TBAL9697__grotp_wis230"/>
      <sheetName val="TBAL9697__grotp_wis315"/>
      <sheetName val="TBAL9697__grotp_wis414"/>
      <sheetName val="TBAL9697__grotp_wis513"/>
      <sheetName val="TBAL9697__grotp_wis611"/>
      <sheetName val="TBAL9697__grotp_wis711"/>
      <sheetName val="TBAL9697__grotp_wis810"/>
      <sheetName val="TBAL9697__grotp_wis149"/>
      <sheetName val="TBAL9697__grotp_wis109"/>
      <sheetName val="TBAL9697__grotp_wis99"/>
      <sheetName val="TBAL9697__grotp_wis1114"/>
      <sheetName val="TBAL9697__grotp_wis1211"/>
      <sheetName val="TBAL9697__grotp_wis139"/>
      <sheetName val="TBAL9697__grotp_wis209"/>
      <sheetName val="TBAL9697__grotp_wis159"/>
      <sheetName val="TBAL9697__grotp_wis169"/>
      <sheetName val="TBAL9697__grotp_wis179"/>
      <sheetName val="TBAL9697__grotp_wis189"/>
      <sheetName val="TBAL9697__grotp_wis199"/>
      <sheetName val="TBAL9697__grotp_wis2113"/>
      <sheetName val="TBAL9697__grotp_wis2211"/>
      <sheetName val="TBAL9697__grotp_wis239"/>
      <sheetName val="TBAL9697__grotp_wis249"/>
      <sheetName val="TBAL9697__grotp_wis259"/>
      <sheetName val="rcc(_sub)5"/>
      <sheetName val="ONE_TIME5"/>
      <sheetName val="EA_Sheet5"/>
      <sheetName val="bs_BP_04_SA9"/>
      <sheetName val="Col_up_to_plinth9"/>
      <sheetName val="int__pla_9"/>
      <sheetName val="Key_Ass9"/>
      <sheetName val="TBAL9697__grotp_wis100"/>
      <sheetName val="Annexue_B5"/>
      <sheetName val="Detailed_Summary_(4)9"/>
      <sheetName val="Basement_Budget9"/>
      <sheetName val="Staff_Acco_80"/>
      <sheetName val="IT-Fri_Base5"/>
      <sheetName val="Capital_Structure5"/>
      <sheetName val="BASIC_MATERIALS5"/>
      <sheetName val="Site_Infrastructure5"/>
      <sheetName val="Combined_Results_6"/>
      <sheetName val="GM_0007"/>
      <sheetName val="L_(4)5"/>
      <sheetName val="Dropdown_list5"/>
      <sheetName val="Story_Drift-Part_25"/>
      <sheetName val="water_prop_5"/>
      <sheetName val="Tie_Beam_Steel-R0-15"/>
      <sheetName val="Table_46"/>
      <sheetName val="Table_56"/>
      <sheetName val="Table_26"/>
      <sheetName val="Table_276"/>
      <sheetName val="PB_WORK9"/>
      <sheetName val="Reference_Data5"/>
      <sheetName val="M_R_List_(2)5"/>
      <sheetName val="N-Amritsar_1355"/>
      <sheetName val="Bed_Class6"/>
      <sheetName val="PANEL_ANNEXURE5"/>
      <sheetName val="4K_-_(6a)_Non_Manual_Breakdown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Design_sheet5"/>
      <sheetName val="Ring_Details5"/>
      <sheetName val="labour_rates6"/>
      <sheetName val="Operating_Statistics5"/>
      <sheetName val="2_0_Floor_Area_Summary5"/>
      <sheetName val="foot-slab_reinft5"/>
      <sheetName val="M-_Rate5"/>
      <sheetName val="Source_Ref_5"/>
      <sheetName val="Podium_Areas5"/>
      <sheetName val="8__Cover5"/>
      <sheetName val="Bill_No_2_to_8_(Rev)1"/>
      <sheetName val="bending_stress5"/>
      <sheetName val="GF_Columns1"/>
      <sheetName val="Rein__Steel1"/>
      <sheetName val="IDC-Pl_Pro_PCC1"/>
      <sheetName val="IDC-Brick_Bat1"/>
      <sheetName val="CMB-Roof_Wall_Col1"/>
      <sheetName val="CMB-RF_Beam1"/>
      <sheetName val="CMB-Brick_Bat1"/>
      <sheetName val="PP-Brick_Bat1"/>
      <sheetName val="HVAC_Pl_Pro1"/>
      <sheetName val="Exc__Deduction1"/>
      <sheetName val="IDC-Pl_Pro-ATT1"/>
      <sheetName val="Concrete_261"/>
      <sheetName val="Concrete_301"/>
      <sheetName val="Road_work1"/>
      <sheetName val="Filling_final_1"/>
      <sheetName val="Additional_Items1"/>
      <sheetName val="Storm_water1"/>
      <sheetName val="Page_21"/>
      <sheetName val="Cash_Flow_Working5"/>
      <sheetName val="SPILL_OVER_PROJECTIONS1"/>
      <sheetName val="dev_stmt_-sde1"/>
      <sheetName val="Results"/>
      <sheetName val="PLGroupings"/>
      <sheetName val="MPR_PA_1"/>
      <sheetName val="IDC macro"/>
      <sheetName val="SGS ACQ"/>
    </sheetNames>
    <sheetDataSet>
      <sheetData sheetId="0">
        <row r="34">
          <cell r="A34" t="str">
            <v>Investments Govt Securities</v>
          </cell>
        </row>
      </sheetData>
      <sheetData sheetId="1">
        <row r="34">
          <cell r="A34" t="str">
            <v>Investments Govt Securities</v>
          </cell>
        </row>
      </sheetData>
      <sheetData sheetId="2">
        <row r="34">
          <cell r="A34" t="str">
            <v>Investments Govt Securities</v>
          </cell>
        </row>
      </sheetData>
      <sheetData sheetId="3">
        <row r="34">
          <cell r="A34" t="str">
            <v>Investments Govt Securities</v>
          </cell>
        </row>
      </sheetData>
      <sheetData sheetId="4">
        <row r="34">
          <cell r="A34" t="str">
            <v>Investments Govt Securities</v>
          </cell>
        </row>
      </sheetData>
      <sheetData sheetId="5">
        <row r="34">
          <cell r="A34" t="str">
            <v>Investments Govt Securities</v>
          </cell>
        </row>
      </sheetData>
      <sheetData sheetId="6">
        <row r="34">
          <cell r="A34" t="str">
            <v>Investments Govt Securities</v>
          </cell>
        </row>
      </sheetData>
      <sheetData sheetId="7">
        <row r="34">
          <cell r="A34" t="str">
            <v>Investments Govt Securities</v>
          </cell>
        </row>
      </sheetData>
      <sheetData sheetId="8">
        <row r="34">
          <cell r="A34" t="str">
            <v>Investments Govt Securities</v>
          </cell>
        </row>
      </sheetData>
      <sheetData sheetId="9">
        <row r="34">
          <cell r="A34" t="str">
            <v>Investments Govt Securities</v>
          </cell>
        </row>
      </sheetData>
      <sheetData sheetId="10">
        <row r="34">
          <cell r="A34" t="str">
            <v>Investments Govt Securities</v>
          </cell>
        </row>
      </sheetData>
      <sheetData sheetId="11">
        <row r="34">
          <cell r="A34" t="str">
            <v>Investments Govt Securities</v>
          </cell>
        </row>
      </sheetData>
      <sheetData sheetId="12">
        <row r="34">
          <cell r="A34" t="str">
            <v>Investments Govt Securities</v>
          </cell>
        </row>
      </sheetData>
      <sheetData sheetId="13">
        <row r="34">
          <cell r="A34" t="str">
            <v>Investments Govt Securities</v>
          </cell>
        </row>
      </sheetData>
      <sheetData sheetId="14">
        <row r="34">
          <cell r="A34" t="str">
            <v>Investments Govt Securities</v>
          </cell>
        </row>
      </sheetData>
      <sheetData sheetId="15">
        <row r="34">
          <cell r="A34" t="str">
            <v>Investments Govt Securities</v>
          </cell>
        </row>
      </sheetData>
      <sheetData sheetId="16">
        <row r="34">
          <cell r="A34" t="str">
            <v>Investments Govt Securities</v>
          </cell>
        </row>
      </sheetData>
      <sheetData sheetId="17">
        <row r="34">
          <cell r="A34" t="str">
            <v>Investments Govt Securities</v>
          </cell>
        </row>
      </sheetData>
      <sheetData sheetId="18">
        <row r="34">
          <cell r="A34" t="str">
            <v>Investments Govt Securities</v>
          </cell>
        </row>
      </sheetData>
      <sheetData sheetId="19">
        <row r="34">
          <cell r="A34" t="str">
            <v>Investments Govt Securities</v>
          </cell>
        </row>
      </sheetData>
      <sheetData sheetId="20">
        <row r="34">
          <cell r="A34" t="str">
            <v>Investments Govt Securities</v>
          </cell>
        </row>
      </sheetData>
      <sheetData sheetId="21">
        <row r="34">
          <cell r="A34" t="str">
            <v>Investments Govt Securities</v>
          </cell>
        </row>
      </sheetData>
      <sheetData sheetId="22">
        <row r="34">
          <cell r="A34" t="str">
            <v>Investments Govt Securities</v>
          </cell>
        </row>
      </sheetData>
      <sheetData sheetId="23">
        <row r="34">
          <cell r="A34" t="str">
            <v>Investments Govt Securities</v>
          </cell>
        </row>
      </sheetData>
      <sheetData sheetId="24">
        <row r="34">
          <cell r="A34" t="str">
            <v>Investments Govt Securities</v>
          </cell>
        </row>
      </sheetData>
      <sheetData sheetId="25">
        <row r="34">
          <cell r="A34" t="str">
            <v>Investments Govt Securities</v>
          </cell>
        </row>
      </sheetData>
      <sheetData sheetId="26">
        <row r="34">
          <cell r="A34" t="str">
            <v>Investments Govt Securities</v>
          </cell>
        </row>
      </sheetData>
      <sheetData sheetId="27">
        <row r="34">
          <cell r="A34" t="str">
            <v>Investments Govt Securities</v>
          </cell>
        </row>
      </sheetData>
      <sheetData sheetId="28">
        <row r="34">
          <cell r="A34" t="str">
            <v>Investments Govt Securities</v>
          </cell>
        </row>
      </sheetData>
      <sheetData sheetId="29">
        <row r="34">
          <cell r="A34" t="str">
            <v>Investments Govt Securities</v>
          </cell>
        </row>
      </sheetData>
      <sheetData sheetId="30">
        <row r="34">
          <cell r="A34" t="str">
            <v>Investments Govt Securities</v>
          </cell>
        </row>
      </sheetData>
      <sheetData sheetId="31">
        <row r="34">
          <cell r="A34" t="str">
            <v>Investments Govt Securities</v>
          </cell>
        </row>
      </sheetData>
      <sheetData sheetId="32">
        <row r="34">
          <cell r="A34" t="str">
            <v>Investments Govt Securities</v>
          </cell>
        </row>
      </sheetData>
      <sheetData sheetId="33">
        <row r="34">
          <cell r="A34" t="str">
            <v>Investments Govt Securities</v>
          </cell>
        </row>
      </sheetData>
      <sheetData sheetId="34">
        <row r="34">
          <cell r="A34" t="str">
            <v>Investments Govt Securities</v>
          </cell>
        </row>
      </sheetData>
      <sheetData sheetId="35">
        <row r="34">
          <cell r="A34" t="str">
            <v>Investments Govt Securities</v>
          </cell>
        </row>
      </sheetData>
      <sheetData sheetId="36">
        <row r="34">
          <cell r="A34" t="str">
            <v>Investments Govt Securities</v>
          </cell>
        </row>
      </sheetData>
      <sheetData sheetId="37">
        <row r="34">
          <cell r="A34" t="str">
            <v>Investments Govt Securities</v>
          </cell>
        </row>
      </sheetData>
      <sheetData sheetId="38">
        <row r="34">
          <cell r="A34" t="str">
            <v>Investments Govt Securities</v>
          </cell>
        </row>
      </sheetData>
      <sheetData sheetId="39">
        <row r="34">
          <cell r="A34" t="str">
            <v>Investments Govt Securities</v>
          </cell>
        </row>
      </sheetData>
      <sheetData sheetId="40">
        <row r="34">
          <cell r="A34" t="str">
            <v>Investments Govt Securities</v>
          </cell>
        </row>
      </sheetData>
      <sheetData sheetId="41">
        <row r="34">
          <cell r="A34" t="str">
            <v>Investments Govt Securities</v>
          </cell>
        </row>
      </sheetData>
      <sheetData sheetId="42">
        <row r="34">
          <cell r="A34" t="str">
            <v>Investments Govt Securities</v>
          </cell>
        </row>
      </sheetData>
      <sheetData sheetId="43">
        <row r="34">
          <cell r="A34" t="str">
            <v>Investments Govt Securities</v>
          </cell>
        </row>
      </sheetData>
      <sheetData sheetId="44" refreshError="1"/>
      <sheetData sheetId="45">
        <row r="34">
          <cell r="A34" t="str">
            <v>Investments Govt Securities</v>
          </cell>
        </row>
      </sheetData>
      <sheetData sheetId="46">
        <row r="34">
          <cell r="A34" t="str">
            <v>Investments Govt Securities</v>
          </cell>
        </row>
      </sheetData>
      <sheetData sheetId="47">
        <row r="34">
          <cell r="A34" t="str">
            <v>Investments Govt Securities</v>
          </cell>
        </row>
      </sheetData>
      <sheetData sheetId="48">
        <row r="34">
          <cell r="A34" t="str">
            <v>Investments Govt Securities</v>
          </cell>
        </row>
      </sheetData>
      <sheetData sheetId="49">
        <row r="34">
          <cell r="A34" t="str">
            <v>Investments Govt Securities</v>
          </cell>
        </row>
      </sheetData>
      <sheetData sheetId="50">
        <row r="34">
          <cell r="A34" t="str">
            <v>Investments Govt Securities</v>
          </cell>
        </row>
      </sheetData>
      <sheetData sheetId="51">
        <row r="34">
          <cell r="A34" t="str">
            <v>Investments Govt Securities</v>
          </cell>
        </row>
      </sheetData>
      <sheetData sheetId="52">
        <row r="34">
          <cell r="A34" t="str">
            <v>Investments Govt Securities</v>
          </cell>
        </row>
      </sheetData>
      <sheetData sheetId="53">
        <row r="34">
          <cell r="A34" t="str">
            <v>Investments Govt Securities</v>
          </cell>
        </row>
      </sheetData>
      <sheetData sheetId="54">
        <row r="34">
          <cell r="A34" t="str">
            <v>Investments Govt Securities</v>
          </cell>
        </row>
      </sheetData>
      <sheetData sheetId="55">
        <row r="34">
          <cell r="A34" t="str">
            <v>Investments Govt Securities</v>
          </cell>
        </row>
      </sheetData>
      <sheetData sheetId="56">
        <row r="34">
          <cell r="A34" t="str">
            <v>Investments Govt Securities</v>
          </cell>
        </row>
      </sheetData>
      <sheetData sheetId="57">
        <row r="34">
          <cell r="A34" t="str">
            <v>Investments Govt Securities</v>
          </cell>
        </row>
      </sheetData>
      <sheetData sheetId="58">
        <row r="34">
          <cell r="A34" t="str">
            <v>Investments Govt Securities</v>
          </cell>
        </row>
      </sheetData>
      <sheetData sheetId="59">
        <row r="34">
          <cell r="A34" t="str">
            <v>Investments Govt Securities</v>
          </cell>
        </row>
      </sheetData>
      <sheetData sheetId="60">
        <row r="34">
          <cell r="A34" t="str">
            <v>Investments Govt Securities</v>
          </cell>
        </row>
      </sheetData>
      <sheetData sheetId="61">
        <row r="34">
          <cell r="A34" t="str">
            <v>Investments Govt Securities</v>
          </cell>
        </row>
      </sheetData>
      <sheetData sheetId="62">
        <row r="34">
          <cell r="A34" t="str">
            <v>Investments Govt Securities</v>
          </cell>
        </row>
      </sheetData>
      <sheetData sheetId="63">
        <row r="34">
          <cell r="A34" t="str">
            <v>Investments Govt Securities</v>
          </cell>
        </row>
      </sheetData>
      <sheetData sheetId="64">
        <row r="34">
          <cell r="A34" t="str">
            <v>Investments Govt Securities</v>
          </cell>
        </row>
      </sheetData>
      <sheetData sheetId="65">
        <row r="34">
          <cell r="A34" t="str">
            <v>Investments Govt Securities</v>
          </cell>
        </row>
      </sheetData>
      <sheetData sheetId="66">
        <row r="34">
          <cell r="A34" t="str">
            <v>Investments Govt Securities</v>
          </cell>
        </row>
      </sheetData>
      <sheetData sheetId="67">
        <row r="34">
          <cell r="A34" t="str">
            <v>Investments Govt Securities</v>
          </cell>
        </row>
      </sheetData>
      <sheetData sheetId="68">
        <row r="34">
          <cell r="A34" t="str">
            <v>Investments Govt Securities</v>
          </cell>
        </row>
      </sheetData>
      <sheetData sheetId="69">
        <row r="34">
          <cell r="A34" t="str">
            <v>Investments Govt Securities</v>
          </cell>
        </row>
      </sheetData>
      <sheetData sheetId="70">
        <row r="34">
          <cell r="A34" t="str">
            <v>Investments Govt Securities</v>
          </cell>
        </row>
      </sheetData>
      <sheetData sheetId="71">
        <row r="34">
          <cell r="A34" t="str">
            <v>Investments Govt Securities</v>
          </cell>
        </row>
      </sheetData>
      <sheetData sheetId="72">
        <row r="34">
          <cell r="A34" t="str">
            <v>Investments Govt Securities</v>
          </cell>
        </row>
      </sheetData>
      <sheetData sheetId="73" refreshError="1"/>
      <sheetData sheetId="74">
        <row r="34">
          <cell r="A34" t="str">
            <v>Investments Govt Securities</v>
          </cell>
        </row>
      </sheetData>
      <sheetData sheetId="75" refreshError="1"/>
      <sheetData sheetId="76">
        <row r="34">
          <cell r="A34" t="str">
            <v>Investments Govt Securities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34">
          <cell r="A34" t="str">
            <v>Investments Govt Securities</v>
          </cell>
        </row>
      </sheetData>
      <sheetData sheetId="101">
        <row r="34">
          <cell r="A34" t="str">
            <v>Investments Govt Securities</v>
          </cell>
        </row>
      </sheetData>
      <sheetData sheetId="102">
        <row r="34">
          <cell r="A34" t="str">
            <v>Investments Govt Securities</v>
          </cell>
        </row>
      </sheetData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34">
          <cell r="A34" t="str">
            <v>Investments Govt Securities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>
        <row r="34">
          <cell r="A34" t="str">
            <v>Investments Govt Securities</v>
          </cell>
        </row>
      </sheetData>
      <sheetData sheetId="358">
        <row r="34">
          <cell r="A34" t="str">
            <v>Investments Govt Securities</v>
          </cell>
        </row>
      </sheetData>
      <sheetData sheetId="359">
        <row r="34">
          <cell r="A34" t="str">
            <v>Investments Govt Securities</v>
          </cell>
        </row>
      </sheetData>
      <sheetData sheetId="360">
        <row r="34">
          <cell r="A34" t="str">
            <v>Investments Govt Securities</v>
          </cell>
        </row>
      </sheetData>
      <sheetData sheetId="361">
        <row r="34">
          <cell r="A34" t="str">
            <v>Investments Govt Securities</v>
          </cell>
        </row>
      </sheetData>
      <sheetData sheetId="362">
        <row r="34">
          <cell r="A34" t="str">
            <v>Investments Govt Securities</v>
          </cell>
        </row>
      </sheetData>
      <sheetData sheetId="363">
        <row r="34">
          <cell r="A34" t="str">
            <v>Investments Govt Securities</v>
          </cell>
        </row>
      </sheetData>
      <sheetData sheetId="364">
        <row r="34">
          <cell r="A34" t="str">
            <v>Investments Govt Securities</v>
          </cell>
        </row>
      </sheetData>
      <sheetData sheetId="365">
        <row r="34">
          <cell r="A34" t="str">
            <v>Investments Govt Securities</v>
          </cell>
        </row>
      </sheetData>
      <sheetData sheetId="366">
        <row r="34">
          <cell r="A34" t="str">
            <v>Investments Govt Securities</v>
          </cell>
        </row>
      </sheetData>
      <sheetData sheetId="367">
        <row r="34">
          <cell r="A34" t="str">
            <v>Investments Govt Securities</v>
          </cell>
        </row>
      </sheetData>
      <sheetData sheetId="368">
        <row r="34">
          <cell r="A34" t="str">
            <v>Investments Govt Securities</v>
          </cell>
        </row>
      </sheetData>
      <sheetData sheetId="369">
        <row r="34">
          <cell r="A34" t="str">
            <v>Investments Govt Securities</v>
          </cell>
        </row>
      </sheetData>
      <sheetData sheetId="370">
        <row r="34">
          <cell r="A34" t="str">
            <v>Investments Govt Securities</v>
          </cell>
        </row>
      </sheetData>
      <sheetData sheetId="371">
        <row r="34">
          <cell r="A34" t="str">
            <v>Investments Govt Securities</v>
          </cell>
        </row>
      </sheetData>
      <sheetData sheetId="372">
        <row r="34">
          <cell r="A34" t="str">
            <v>Investments Govt Securities</v>
          </cell>
        </row>
      </sheetData>
      <sheetData sheetId="373">
        <row r="34">
          <cell r="A34" t="str">
            <v>Investments Govt Securities</v>
          </cell>
        </row>
      </sheetData>
      <sheetData sheetId="374">
        <row r="34">
          <cell r="A34" t="str">
            <v>Investments Govt Securities</v>
          </cell>
        </row>
      </sheetData>
      <sheetData sheetId="375">
        <row r="34">
          <cell r="A34" t="str">
            <v>Investments Govt Securities</v>
          </cell>
        </row>
      </sheetData>
      <sheetData sheetId="376">
        <row r="34">
          <cell r="A34" t="str">
            <v>Investments Govt Securities</v>
          </cell>
        </row>
      </sheetData>
      <sheetData sheetId="377">
        <row r="34">
          <cell r="A34" t="str">
            <v>Investments Govt Securities</v>
          </cell>
        </row>
      </sheetData>
      <sheetData sheetId="378">
        <row r="34">
          <cell r="A34" t="str">
            <v>Investments Govt Securities</v>
          </cell>
        </row>
      </sheetData>
      <sheetData sheetId="379">
        <row r="34">
          <cell r="A34" t="str">
            <v>Investments Govt Securities</v>
          </cell>
        </row>
      </sheetData>
      <sheetData sheetId="380">
        <row r="34">
          <cell r="A34" t="str">
            <v>Investments Govt Securities</v>
          </cell>
        </row>
      </sheetData>
      <sheetData sheetId="381">
        <row r="34">
          <cell r="A34" t="str">
            <v>Investments Govt Securities</v>
          </cell>
        </row>
      </sheetData>
      <sheetData sheetId="382">
        <row r="34">
          <cell r="A34" t="str">
            <v>Investments Govt Securities</v>
          </cell>
        </row>
      </sheetData>
      <sheetData sheetId="383">
        <row r="34">
          <cell r="A34" t="str">
            <v>Investments Govt Securities</v>
          </cell>
        </row>
      </sheetData>
      <sheetData sheetId="384">
        <row r="34">
          <cell r="A34" t="str">
            <v>Investments Govt Securities</v>
          </cell>
        </row>
      </sheetData>
      <sheetData sheetId="385">
        <row r="34">
          <cell r="A34" t="str">
            <v>Investments Govt Securities</v>
          </cell>
        </row>
      </sheetData>
      <sheetData sheetId="386">
        <row r="34">
          <cell r="A34" t="str">
            <v>Investments Govt Securities</v>
          </cell>
        </row>
      </sheetData>
      <sheetData sheetId="387">
        <row r="34">
          <cell r="A34" t="str">
            <v>Investments Govt Securities</v>
          </cell>
        </row>
      </sheetData>
      <sheetData sheetId="388">
        <row r="34">
          <cell r="A34" t="str">
            <v>Investments Govt Securities</v>
          </cell>
        </row>
      </sheetData>
      <sheetData sheetId="389">
        <row r="34">
          <cell r="A34" t="str">
            <v>Investments Govt Securities</v>
          </cell>
        </row>
      </sheetData>
      <sheetData sheetId="390">
        <row r="34">
          <cell r="A34" t="str">
            <v>Investments Govt Securities</v>
          </cell>
        </row>
      </sheetData>
      <sheetData sheetId="391">
        <row r="34">
          <cell r="A34" t="str">
            <v>Investments Govt Securities</v>
          </cell>
        </row>
      </sheetData>
      <sheetData sheetId="392">
        <row r="34">
          <cell r="A34" t="str">
            <v>Investments Govt Securities</v>
          </cell>
        </row>
      </sheetData>
      <sheetData sheetId="393">
        <row r="34">
          <cell r="A34" t="str">
            <v>Investments Govt Securities</v>
          </cell>
        </row>
      </sheetData>
      <sheetData sheetId="394">
        <row r="34">
          <cell r="A34" t="str">
            <v>Investments Govt Securities</v>
          </cell>
        </row>
      </sheetData>
      <sheetData sheetId="395">
        <row r="34">
          <cell r="A34" t="str">
            <v>Investments Govt Securities</v>
          </cell>
        </row>
      </sheetData>
      <sheetData sheetId="396">
        <row r="34">
          <cell r="A34" t="str">
            <v>Investments Govt Securities</v>
          </cell>
        </row>
      </sheetData>
      <sheetData sheetId="397">
        <row r="34">
          <cell r="A34" t="str">
            <v>Investments Govt Securities</v>
          </cell>
        </row>
      </sheetData>
      <sheetData sheetId="398">
        <row r="34">
          <cell r="A34" t="str">
            <v>Investments Govt Securities</v>
          </cell>
        </row>
      </sheetData>
      <sheetData sheetId="399">
        <row r="34">
          <cell r="A34" t="str">
            <v>Investments Govt Securities</v>
          </cell>
        </row>
      </sheetData>
      <sheetData sheetId="400">
        <row r="34">
          <cell r="A34" t="str">
            <v>Investments Govt Securities</v>
          </cell>
        </row>
      </sheetData>
      <sheetData sheetId="401">
        <row r="34">
          <cell r="A34" t="str">
            <v>Investments Govt Securities</v>
          </cell>
        </row>
      </sheetData>
      <sheetData sheetId="402">
        <row r="34">
          <cell r="A34" t="str">
            <v>Investments Govt Securities</v>
          </cell>
        </row>
      </sheetData>
      <sheetData sheetId="403">
        <row r="34">
          <cell r="A34" t="str">
            <v>Investments Govt Securities</v>
          </cell>
        </row>
      </sheetData>
      <sheetData sheetId="404">
        <row r="34">
          <cell r="A34" t="str">
            <v>Investments Govt Securities</v>
          </cell>
        </row>
      </sheetData>
      <sheetData sheetId="405">
        <row r="34">
          <cell r="A34" t="str">
            <v>Investments Govt Securities</v>
          </cell>
        </row>
      </sheetData>
      <sheetData sheetId="406">
        <row r="34">
          <cell r="A34" t="str">
            <v>Investments Govt Securities</v>
          </cell>
        </row>
      </sheetData>
      <sheetData sheetId="407">
        <row r="34">
          <cell r="A34" t="str">
            <v>Investments Govt Securities</v>
          </cell>
        </row>
      </sheetData>
      <sheetData sheetId="408">
        <row r="34">
          <cell r="A34" t="str">
            <v>Investments Govt Securities</v>
          </cell>
        </row>
      </sheetData>
      <sheetData sheetId="409">
        <row r="34">
          <cell r="A34" t="str">
            <v>Investments Govt Securities</v>
          </cell>
        </row>
      </sheetData>
      <sheetData sheetId="410">
        <row r="34">
          <cell r="A34" t="str">
            <v>Investments Govt Securities</v>
          </cell>
        </row>
      </sheetData>
      <sheetData sheetId="411">
        <row r="34">
          <cell r="A34" t="str">
            <v>Investments Govt Securities</v>
          </cell>
        </row>
      </sheetData>
      <sheetData sheetId="412">
        <row r="34">
          <cell r="A34" t="str">
            <v>Investments Govt Securities</v>
          </cell>
        </row>
      </sheetData>
      <sheetData sheetId="413" refreshError="1"/>
      <sheetData sheetId="414">
        <row r="34">
          <cell r="A34" t="str">
            <v>Investments Govt Securities</v>
          </cell>
        </row>
      </sheetData>
      <sheetData sheetId="415">
        <row r="34">
          <cell r="A34" t="str">
            <v>Investments Govt Securities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>
        <row r="34">
          <cell r="A34" t="str">
            <v>Investments Govt Securities</v>
          </cell>
        </row>
      </sheetData>
      <sheetData sheetId="452">
        <row r="34">
          <cell r="A34" t="str">
            <v>Investments Govt Securities</v>
          </cell>
        </row>
      </sheetData>
      <sheetData sheetId="453">
        <row r="34">
          <cell r="A34" t="str">
            <v>Investments Govt Securities</v>
          </cell>
        </row>
      </sheetData>
      <sheetData sheetId="454">
        <row r="34">
          <cell r="A34" t="str">
            <v>Investments Govt Securities</v>
          </cell>
        </row>
      </sheetData>
      <sheetData sheetId="455">
        <row r="34">
          <cell r="A34" t="str">
            <v>Investments Govt Securities</v>
          </cell>
        </row>
      </sheetData>
      <sheetData sheetId="456">
        <row r="34">
          <cell r="A34" t="str">
            <v>Investments Govt Securities</v>
          </cell>
        </row>
      </sheetData>
      <sheetData sheetId="457">
        <row r="34">
          <cell r="A34" t="str">
            <v>Investments Govt Securities</v>
          </cell>
        </row>
      </sheetData>
      <sheetData sheetId="458">
        <row r="34">
          <cell r="A34" t="str">
            <v>Investments Govt Securities</v>
          </cell>
        </row>
      </sheetData>
      <sheetData sheetId="459">
        <row r="34">
          <cell r="A34" t="str">
            <v>Investments Govt Securities</v>
          </cell>
        </row>
      </sheetData>
      <sheetData sheetId="460">
        <row r="34">
          <cell r="A34" t="str">
            <v>Investments Govt Securities</v>
          </cell>
        </row>
      </sheetData>
      <sheetData sheetId="461">
        <row r="34">
          <cell r="A34" t="str">
            <v>Investments Govt Securities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34">
          <cell r="A34" t="str">
            <v>Investments Govt Securities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>
        <row r="34">
          <cell r="A34" t="str">
            <v>Investments Govt Securities</v>
          </cell>
        </row>
      </sheetData>
      <sheetData sheetId="567">
        <row r="34">
          <cell r="A34" t="str">
            <v>Investments Govt Securities</v>
          </cell>
        </row>
      </sheetData>
      <sheetData sheetId="568">
        <row r="34">
          <cell r="A34" t="str">
            <v>Investments Govt Securities</v>
          </cell>
        </row>
      </sheetData>
      <sheetData sheetId="569">
        <row r="34">
          <cell r="A34" t="str">
            <v>Investments Govt Securities</v>
          </cell>
        </row>
      </sheetData>
      <sheetData sheetId="570">
        <row r="34">
          <cell r="A34" t="str">
            <v>Investments Govt Securities</v>
          </cell>
        </row>
      </sheetData>
      <sheetData sheetId="571">
        <row r="34">
          <cell r="A34" t="str">
            <v>Investments Govt Securities</v>
          </cell>
        </row>
      </sheetData>
      <sheetData sheetId="572">
        <row r="34">
          <cell r="A34" t="str">
            <v>Investments Govt Securities</v>
          </cell>
        </row>
      </sheetData>
      <sheetData sheetId="573">
        <row r="34">
          <cell r="A34" t="str">
            <v>Investments Govt Securities</v>
          </cell>
        </row>
      </sheetData>
      <sheetData sheetId="574">
        <row r="34">
          <cell r="A34" t="str">
            <v>Investments Govt Securities</v>
          </cell>
        </row>
      </sheetData>
      <sheetData sheetId="575">
        <row r="34">
          <cell r="A34" t="str">
            <v>Investments Govt Securities</v>
          </cell>
        </row>
      </sheetData>
      <sheetData sheetId="576">
        <row r="34">
          <cell r="A34" t="str">
            <v>Investments Govt Securities</v>
          </cell>
        </row>
      </sheetData>
      <sheetData sheetId="577">
        <row r="34">
          <cell r="A34" t="str">
            <v>Investments Govt Securities</v>
          </cell>
        </row>
      </sheetData>
      <sheetData sheetId="578">
        <row r="34">
          <cell r="A34" t="str">
            <v>Investments Govt Securities</v>
          </cell>
        </row>
      </sheetData>
      <sheetData sheetId="579">
        <row r="34">
          <cell r="A34" t="str">
            <v>Investments Govt Securities</v>
          </cell>
        </row>
      </sheetData>
      <sheetData sheetId="580">
        <row r="34">
          <cell r="A34" t="str">
            <v>Investments Govt Securities</v>
          </cell>
        </row>
      </sheetData>
      <sheetData sheetId="581">
        <row r="34">
          <cell r="A34" t="str">
            <v>Investments Govt Securities</v>
          </cell>
        </row>
      </sheetData>
      <sheetData sheetId="582">
        <row r="34">
          <cell r="A34" t="str">
            <v>Investments Govt Securities</v>
          </cell>
        </row>
      </sheetData>
      <sheetData sheetId="583">
        <row r="34">
          <cell r="A34" t="str">
            <v>Investments Govt Securities</v>
          </cell>
        </row>
      </sheetData>
      <sheetData sheetId="584">
        <row r="34">
          <cell r="A34" t="str">
            <v>Investments Govt Securities</v>
          </cell>
        </row>
      </sheetData>
      <sheetData sheetId="585">
        <row r="34">
          <cell r="A34" t="str">
            <v>Investments Govt Securities</v>
          </cell>
        </row>
      </sheetData>
      <sheetData sheetId="586">
        <row r="34">
          <cell r="A34" t="str">
            <v>Investments Govt Securities</v>
          </cell>
        </row>
      </sheetData>
      <sheetData sheetId="587">
        <row r="34">
          <cell r="A34" t="str">
            <v>Investments Govt Securities</v>
          </cell>
        </row>
      </sheetData>
      <sheetData sheetId="588">
        <row r="34">
          <cell r="A34" t="str">
            <v>Investments Govt Securities</v>
          </cell>
        </row>
      </sheetData>
      <sheetData sheetId="589">
        <row r="34">
          <cell r="A34" t="str">
            <v>Investments Govt Securities</v>
          </cell>
        </row>
      </sheetData>
      <sheetData sheetId="590">
        <row r="34">
          <cell r="A34" t="str">
            <v>Investments Govt Securities</v>
          </cell>
        </row>
      </sheetData>
      <sheetData sheetId="591">
        <row r="34">
          <cell r="A34" t="str">
            <v>Investments Govt Securities</v>
          </cell>
        </row>
      </sheetData>
      <sheetData sheetId="592">
        <row r="34">
          <cell r="A34" t="str">
            <v>Investments Govt Securities</v>
          </cell>
        </row>
      </sheetData>
      <sheetData sheetId="593">
        <row r="34">
          <cell r="A34" t="str">
            <v>Investments Govt Securities</v>
          </cell>
        </row>
      </sheetData>
      <sheetData sheetId="594">
        <row r="34">
          <cell r="A34" t="str">
            <v>Investments Govt Securities</v>
          </cell>
        </row>
      </sheetData>
      <sheetData sheetId="595">
        <row r="34">
          <cell r="A34" t="str">
            <v>Investments Govt Securities</v>
          </cell>
        </row>
      </sheetData>
      <sheetData sheetId="596">
        <row r="34">
          <cell r="A34" t="str">
            <v>Investments Govt Securities</v>
          </cell>
        </row>
      </sheetData>
      <sheetData sheetId="597">
        <row r="34">
          <cell r="A34" t="str">
            <v>Investments Govt Securities</v>
          </cell>
        </row>
      </sheetData>
      <sheetData sheetId="598">
        <row r="34">
          <cell r="A34" t="str">
            <v>Investments Govt Securities</v>
          </cell>
        </row>
      </sheetData>
      <sheetData sheetId="599">
        <row r="34">
          <cell r="A34" t="str">
            <v>Investments Govt Securities</v>
          </cell>
        </row>
      </sheetData>
      <sheetData sheetId="600">
        <row r="34">
          <cell r="A34" t="str">
            <v>Investments Govt Securities</v>
          </cell>
        </row>
      </sheetData>
      <sheetData sheetId="601">
        <row r="34">
          <cell r="A34" t="str">
            <v>Investments Govt Securities</v>
          </cell>
        </row>
      </sheetData>
      <sheetData sheetId="602">
        <row r="34">
          <cell r="A34" t="str">
            <v>Investments Govt Securities</v>
          </cell>
        </row>
      </sheetData>
      <sheetData sheetId="603">
        <row r="34">
          <cell r="A34" t="str">
            <v>Investments Govt Securities</v>
          </cell>
        </row>
      </sheetData>
      <sheetData sheetId="604">
        <row r="34">
          <cell r="A34" t="str">
            <v>Investments Govt Securities</v>
          </cell>
        </row>
      </sheetData>
      <sheetData sheetId="605">
        <row r="34">
          <cell r="A34" t="str">
            <v>Investments Govt Securities</v>
          </cell>
        </row>
      </sheetData>
      <sheetData sheetId="606">
        <row r="34">
          <cell r="A34" t="str">
            <v>Investments Govt Securities</v>
          </cell>
        </row>
      </sheetData>
      <sheetData sheetId="607">
        <row r="34">
          <cell r="A34" t="str">
            <v>Investments Govt Securities</v>
          </cell>
        </row>
      </sheetData>
      <sheetData sheetId="608">
        <row r="34">
          <cell r="A34" t="str">
            <v>Investments Govt Securities</v>
          </cell>
        </row>
      </sheetData>
      <sheetData sheetId="609">
        <row r="34">
          <cell r="A34" t="str">
            <v>Investments Govt Securities</v>
          </cell>
        </row>
      </sheetData>
      <sheetData sheetId="610">
        <row r="34">
          <cell r="A34" t="str">
            <v>Investments Govt Securities</v>
          </cell>
        </row>
      </sheetData>
      <sheetData sheetId="611">
        <row r="34">
          <cell r="A34" t="str">
            <v>Investments Govt Securities</v>
          </cell>
        </row>
      </sheetData>
      <sheetData sheetId="612">
        <row r="34">
          <cell r="A34" t="str">
            <v>Investments Govt Securities</v>
          </cell>
        </row>
      </sheetData>
      <sheetData sheetId="613">
        <row r="34">
          <cell r="A34" t="str">
            <v>Investments Govt Securities</v>
          </cell>
        </row>
      </sheetData>
      <sheetData sheetId="614">
        <row r="34">
          <cell r="A34" t="str">
            <v>Investments Govt Securities</v>
          </cell>
        </row>
      </sheetData>
      <sheetData sheetId="615">
        <row r="34">
          <cell r="A34" t="str">
            <v>Investments Govt Securities</v>
          </cell>
        </row>
      </sheetData>
      <sheetData sheetId="616">
        <row r="34">
          <cell r="A34" t="str">
            <v>Investments Govt Securities</v>
          </cell>
        </row>
      </sheetData>
      <sheetData sheetId="617">
        <row r="34">
          <cell r="A34" t="str">
            <v>Investments Govt Securities</v>
          </cell>
        </row>
      </sheetData>
      <sheetData sheetId="618">
        <row r="34">
          <cell r="A34" t="str">
            <v>Investments Govt Securities</v>
          </cell>
        </row>
      </sheetData>
      <sheetData sheetId="619">
        <row r="34">
          <cell r="A34" t="str">
            <v>Investments Govt Securities</v>
          </cell>
        </row>
      </sheetData>
      <sheetData sheetId="620">
        <row r="34">
          <cell r="A34" t="str">
            <v>Investments Govt Securities</v>
          </cell>
        </row>
      </sheetData>
      <sheetData sheetId="621">
        <row r="34">
          <cell r="A34" t="str">
            <v>Investments Govt Securities</v>
          </cell>
        </row>
      </sheetData>
      <sheetData sheetId="622">
        <row r="34">
          <cell r="A34" t="str">
            <v>Investments Govt Securities</v>
          </cell>
        </row>
      </sheetData>
      <sheetData sheetId="623">
        <row r="34">
          <cell r="A34" t="str">
            <v>Investments Govt Securities</v>
          </cell>
        </row>
      </sheetData>
      <sheetData sheetId="624">
        <row r="34">
          <cell r="A34" t="str">
            <v>Investments Govt Securities</v>
          </cell>
        </row>
      </sheetData>
      <sheetData sheetId="625">
        <row r="34">
          <cell r="A34" t="str">
            <v>Investments Govt Securities</v>
          </cell>
        </row>
      </sheetData>
      <sheetData sheetId="626">
        <row r="34">
          <cell r="A34" t="str">
            <v>Investments Govt Securities</v>
          </cell>
        </row>
      </sheetData>
      <sheetData sheetId="627">
        <row r="34">
          <cell r="A34" t="str">
            <v>Investments Govt Securities</v>
          </cell>
        </row>
      </sheetData>
      <sheetData sheetId="628">
        <row r="34">
          <cell r="A34" t="str">
            <v>Investments Govt Securities</v>
          </cell>
        </row>
      </sheetData>
      <sheetData sheetId="629">
        <row r="34">
          <cell r="A34" t="str">
            <v>Investments Govt Securities</v>
          </cell>
        </row>
      </sheetData>
      <sheetData sheetId="630">
        <row r="34">
          <cell r="A34" t="str">
            <v>Investments Govt Securities</v>
          </cell>
        </row>
      </sheetData>
      <sheetData sheetId="631">
        <row r="34">
          <cell r="A34" t="str">
            <v>Investments Govt Securities</v>
          </cell>
        </row>
      </sheetData>
      <sheetData sheetId="632">
        <row r="34">
          <cell r="A34" t="str">
            <v>Investments Govt Securities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>
        <row r="34">
          <cell r="A34" t="str">
            <v>Investments Govt Securities</v>
          </cell>
        </row>
      </sheetData>
      <sheetData sheetId="743">
        <row r="34">
          <cell r="A34" t="str">
            <v>Investments Govt Securities</v>
          </cell>
        </row>
      </sheetData>
      <sheetData sheetId="744">
        <row r="34">
          <cell r="A34" t="str">
            <v>Investments Govt Securities</v>
          </cell>
        </row>
      </sheetData>
      <sheetData sheetId="745">
        <row r="34">
          <cell r="A34" t="str">
            <v>Investments Govt Securities</v>
          </cell>
        </row>
      </sheetData>
      <sheetData sheetId="746">
        <row r="34">
          <cell r="A34" t="str">
            <v>Investments Govt Securities</v>
          </cell>
        </row>
      </sheetData>
      <sheetData sheetId="747">
        <row r="34">
          <cell r="A34" t="str">
            <v>Investments Govt Securities</v>
          </cell>
        </row>
      </sheetData>
      <sheetData sheetId="748">
        <row r="34">
          <cell r="A34" t="str">
            <v>Investments Govt Securities</v>
          </cell>
        </row>
      </sheetData>
      <sheetData sheetId="749">
        <row r="34">
          <cell r="A34" t="str">
            <v>Investments Govt Securities</v>
          </cell>
        </row>
      </sheetData>
      <sheetData sheetId="750">
        <row r="34">
          <cell r="A34" t="str">
            <v>Investments Govt Securities</v>
          </cell>
        </row>
      </sheetData>
      <sheetData sheetId="751">
        <row r="34">
          <cell r="A34" t="str">
            <v>Investments Govt Securities</v>
          </cell>
        </row>
      </sheetData>
      <sheetData sheetId="752">
        <row r="34">
          <cell r="A34" t="str">
            <v>Investments Govt Securities</v>
          </cell>
        </row>
      </sheetData>
      <sheetData sheetId="753">
        <row r="34">
          <cell r="A34" t="str">
            <v>Investments Govt Securities</v>
          </cell>
        </row>
      </sheetData>
      <sheetData sheetId="754">
        <row r="34">
          <cell r="A34" t="str">
            <v>Investments Govt Securities</v>
          </cell>
        </row>
      </sheetData>
      <sheetData sheetId="755">
        <row r="34">
          <cell r="A34" t="str">
            <v>Investments Govt Securities</v>
          </cell>
        </row>
      </sheetData>
      <sheetData sheetId="756">
        <row r="34">
          <cell r="A34" t="str">
            <v>Investments Govt Securities</v>
          </cell>
        </row>
      </sheetData>
      <sheetData sheetId="757">
        <row r="34">
          <cell r="A34" t="str">
            <v>Investments Govt Securities</v>
          </cell>
        </row>
      </sheetData>
      <sheetData sheetId="758">
        <row r="34">
          <cell r="A34" t="str">
            <v>Investments Govt Securities</v>
          </cell>
        </row>
      </sheetData>
      <sheetData sheetId="759">
        <row r="34">
          <cell r="A34" t="str">
            <v>Investments Govt Securities</v>
          </cell>
        </row>
      </sheetData>
      <sheetData sheetId="760">
        <row r="34">
          <cell r="A34" t="str">
            <v>Investments Govt Securities</v>
          </cell>
        </row>
      </sheetData>
      <sheetData sheetId="761">
        <row r="34">
          <cell r="A34" t="str">
            <v>Investments Govt Securities</v>
          </cell>
        </row>
      </sheetData>
      <sheetData sheetId="762">
        <row r="34">
          <cell r="A34" t="str">
            <v>Investments Govt Securities</v>
          </cell>
        </row>
      </sheetData>
      <sheetData sheetId="763">
        <row r="34">
          <cell r="A34" t="str">
            <v>Investments Govt Securities</v>
          </cell>
        </row>
      </sheetData>
      <sheetData sheetId="764">
        <row r="34">
          <cell r="A34" t="str">
            <v>Investments Govt Securities</v>
          </cell>
        </row>
      </sheetData>
      <sheetData sheetId="765">
        <row r="34">
          <cell r="A34" t="str">
            <v>Investments Govt Securities</v>
          </cell>
        </row>
      </sheetData>
      <sheetData sheetId="766">
        <row r="34">
          <cell r="A34" t="str">
            <v>Investments Govt Securities</v>
          </cell>
        </row>
      </sheetData>
      <sheetData sheetId="767">
        <row r="34">
          <cell r="A34" t="str">
            <v>Investments Govt Securities</v>
          </cell>
        </row>
      </sheetData>
      <sheetData sheetId="768">
        <row r="34">
          <cell r="A34" t="str">
            <v>Investments Govt Securities</v>
          </cell>
        </row>
      </sheetData>
      <sheetData sheetId="769">
        <row r="34">
          <cell r="A34" t="str">
            <v>Investments Govt Securities</v>
          </cell>
        </row>
      </sheetData>
      <sheetData sheetId="770">
        <row r="34">
          <cell r="A34" t="str">
            <v>Investments Govt Securities</v>
          </cell>
        </row>
      </sheetData>
      <sheetData sheetId="771">
        <row r="34">
          <cell r="A34" t="str">
            <v>Investments Govt Securities</v>
          </cell>
        </row>
      </sheetData>
      <sheetData sheetId="772">
        <row r="34">
          <cell r="A34" t="str">
            <v>Investments Govt Securities</v>
          </cell>
        </row>
      </sheetData>
      <sheetData sheetId="773">
        <row r="34">
          <cell r="A34" t="str">
            <v>Investments Govt Securities</v>
          </cell>
        </row>
      </sheetData>
      <sheetData sheetId="774">
        <row r="34">
          <cell r="A34" t="str">
            <v>Investments Govt Securities</v>
          </cell>
        </row>
      </sheetData>
      <sheetData sheetId="775">
        <row r="34">
          <cell r="A34" t="str">
            <v>Investments Govt Securities</v>
          </cell>
        </row>
      </sheetData>
      <sheetData sheetId="776">
        <row r="34">
          <cell r="A34" t="str">
            <v>Investments Govt Securities</v>
          </cell>
        </row>
      </sheetData>
      <sheetData sheetId="777">
        <row r="34">
          <cell r="A34" t="str">
            <v>Investments Govt Securities</v>
          </cell>
        </row>
      </sheetData>
      <sheetData sheetId="778">
        <row r="34">
          <cell r="A34" t="str">
            <v>Investments Govt Securities</v>
          </cell>
        </row>
      </sheetData>
      <sheetData sheetId="779">
        <row r="34">
          <cell r="A34" t="str">
            <v>Investments Govt Securities</v>
          </cell>
        </row>
      </sheetData>
      <sheetData sheetId="780">
        <row r="34">
          <cell r="A34" t="str">
            <v>Investments Govt Securities</v>
          </cell>
        </row>
      </sheetData>
      <sheetData sheetId="781">
        <row r="34">
          <cell r="A34" t="str">
            <v>Investments Govt Securities</v>
          </cell>
        </row>
      </sheetData>
      <sheetData sheetId="782">
        <row r="34">
          <cell r="A34" t="str">
            <v>Investments Govt Securities</v>
          </cell>
        </row>
      </sheetData>
      <sheetData sheetId="783">
        <row r="34">
          <cell r="A34" t="str">
            <v>Investments Govt Securities</v>
          </cell>
        </row>
      </sheetData>
      <sheetData sheetId="784">
        <row r="34">
          <cell r="A34" t="str">
            <v>Investments Govt Securities</v>
          </cell>
        </row>
      </sheetData>
      <sheetData sheetId="785">
        <row r="34">
          <cell r="A34" t="str">
            <v>Investments Govt Securities</v>
          </cell>
        </row>
      </sheetData>
      <sheetData sheetId="786">
        <row r="34">
          <cell r="A34" t="str">
            <v>Investments Govt Securities</v>
          </cell>
        </row>
      </sheetData>
      <sheetData sheetId="787">
        <row r="34">
          <cell r="A34" t="str">
            <v>Investments Govt Securities</v>
          </cell>
        </row>
      </sheetData>
      <sheetData sheetId="788">
        <row r="34">
          <cell r="A34" t="str">
            <v>Investments Govt Securities</v>
          </cell>
        </row>
      </sheetData>
      <sheetData sheetId="789">
        <row r="34">
          <cell r="A34" t="str">
            <v>Investments Govt Securities</v>
          </cell>
        </row>
      </sheetData>
      <sheetData sheetId="790">
        <row r="34">
          <cell r="A34" t="str">
            <v>Investments Govt Securities</v>
          </cell>
        </row>
      </sheetData>
      <sheetData sheetId="791">
        <row r="34">
          <cell r="A34" t="str">
            <v>Investments Govt Securities</v>
          </cell>
        </row>
      </sheetData>
      <sheetData sheetId="792">
        <row r="34">
          <cell r="A34" t="str">
            <v>Investments Govt Securities</v>
          </cell>
        </row>
      </sheetData>
      <sheetData sheetId="793">
        <row r="34">
          <cell r="A34" t="str">
            <v>Investments Govt Securities</v>
          </cell>
        </row>
      </sheetData>
      <sheetData sheetId="794">
        <row r="34">
          <cell r="A34" t="str">
            <v>Investments Govt Securities</v>
          </cell>
        </row>
      </sheetData>
      <sheetData sheetId="795">
        <row r="34">
          <cell r="A34" t="str">
            <v>Investments Govt Securities</v>
          </cell>
        </row>
      </sheetData>
      <sheetData sheetId="796">
        <row r="34">
          <cell r="A34" t="str">
            <v>Investments Govt Securities</v>
          </cell>
        </row>
      </sheetData>
      <sheetData sheetId="797">
        <row r="34">
          <cell r="A34" t="str">
            <v>Investments Govt Securities</v>
          </cell>
        </row>
      </sheetData>
      <sheetData sheetId="798">
        <row r="34">
          <cell r="A34" t="str">
            <v>Investments Govt Securities</v>
          </cell>
        </row>
      </sheetData>
      <sheetData sheetId="799">
        <row r="34">
          <cell r="A34" t="str">
            <v>Investments Govt Securities</v>
          </cell>
        </row>
      </sheetData>
      <sheetData sheetId="800">
        <row r="34">
          <cell r="A34" t="str">
            <v>Investments Govt Securities</v>
          </cell>
        </row>
      </sheetData>
      <sheetData sheetId="801">
        <row r="34">
          <cell r="A34" t="str">
            <v>Investments Govt Securities</v>
          </cell>
        </row>
      </sheetData>
      <sheetData sheetId="802">
        <row r="34">
          <cell r="A34" t="str">
            <v>Investments Govt Securities</v>
          </cell>
        </row>
      </sheetData>
      <sheetData sheetId="803">
        <row r="34">
          <cell r="A34" t="str">
            <v>Investments Govt Securities</v>
          </cell>
        </row>
      </sheetData>
      <sheetData sheetId="804">
        <row r="34">
          <cell r="A34" t="str">
            <v>Investments Govt Securities</v>
          </cell>
        </row>
      </sheetData>
      <sheetData sheetId="805">
        <row r="34">
          <cell r="A34" t="str">
            <v>Investments Govt Securities</v>
          </cell>
        </row>
      </sheetData>
      <sheetData sheetId="806">
        <row r="34">
          <cell r="A34" t="str">
            <v>Investments Govt Securities</v>
          </cell>
        </row>
      </sheetData>
      <sheetData sheetId="807">
        <row r="34">
          <cell r="A34" t="str">
            <v>Investments Govt Securities</v>
          </cell>
        </row>
      </sheetData>
      <sheetData sheetId="808">
        <row r="34">
          <cell r="A34" t="str">
            <v>Investments Govt Securities</v>
          </cell>
        </row>
      </sheetData>
      <sheetData sheetId="809">
        <row r="34">
          <cell r="A34" t="str">
            <v>Investments Govt Securities</v>
          </cell>
        </row>
      </sheetData>
      <sheetData sheetId="810">
        <row r="34">
          <cell r="A34" t="str">
            <v>Investments Govt Securities</v>
          </cell>
        </row>
      </sheetData>
      <sheetData sheetId="811">
        <row r="34">
          <cell r="A34" t="str">
            <v>Investments Govt Securities</v>
          </cell>
        </row>
      </sheetData>
      <sheetData sheetId="812">
        <row r="34">
          <cell r="A34" t="str">
            <v>Investments Govt Securities</v>
          </cell>
        </row>
      </sheetData>
      <sheetData sheetId="813">
        <row r="34">
          <cell r="A34" t="str">
            <v>Investments Govt Securities</v>
          </cell>
        </row>
      </sheetData>
      <sheetData sheetId="814">
        <row r="34">
          <cell r="A34" t="str">
            <v>Investments Govt Securities</v>
          </cell>
        </row>
      </sheetData>
      <sheetData sheetId="815">
        <row r="34">
          <cell r="A34" t="str">
            <v>Investments Govt Securities</v>
          </cell>
        </row>
      </sheetData>
      <sheetData sheetId="816">
        <row r="34">
          <cell r="A34" t="str">
            <v>Investments Govt Securities</v>
          </cell>
        </row>
      </sheetData>
      <sheetData sheetId="817">
        <row r="34">
          <cell r="A34" t="str">
            <v>Investments Govt Securities</v>
          </cell>
        </row>
      </sheetData>
      <sheetData sheetId="818">
        <row r="34">
          <cell r="A34" t="str">
            <v>Investments Govt Securities</v>
          </cell>
        </row>
      </sheetData>
      <sheetData sheetId="819">
        <row r="34">
          <cell r="A34" t="str">
            <v>Investments Govt Securities</v>
          </cell>
        </row>
      </sheetData>
      <sheetData sheetId="820">
        <row r="34">
          <cell r="A34" t="str">
            <v>Investments Govt Securities</v>
          </cell>
        </row>
      </sheetData>
      <sheetData sheetId="821">
        <row r="34">
          <cell r="A34" t="str">
            <v>Investments Govt Securities</v>
          </cell>
        </row>
      </sheetData>
      <sheetData sheetId="822">
        <row r="34">
          <cell r="A34" t="str">
            <v>Investments Govt Securities</v>
          </cell>
        </row>
      </sheetData>
      <sheetData sheetId="823">
        <row r="34">
          <cell r="A34" t="str">
            <v>Investments Govt Securities</v>
          </cell>
        </row>
      </sheetData>
      <sheetData sheetId="824">
        <row r="34">
          <cell r="A34" t="str">
            <v>Investments Govt Securities</v>
          </cell>
        </row>
      </sheetData>
      <sheetData sheetId="825">
        <row r="34">
          <cell r="A34" t="str">
            <v>Investments Govt Securities</v>
          </cell>
        </row>
      </sheetData>
      <sheetData sheetId="826">
        <row r="34">
          <cell r="A34" t="str">
            <v>Investments Govt Securities</v>
          </cell>
        </row>
      </sheetData>
      <sheetData sheetId="827">
        <row r="34">
          <cell r="A34" t="str">
            <v>Investments Govt Securities</v>
          </cell>
        </row>
      </sheetData>
      <sheetData sheetId="828">
        <row r="34">
          <cell r="A34" t="str">
            <v>Investments Govt Securities</v>
          </cell>
        </row>
      </sheetData>
      <sheetData sheetId="829">
        <row r="34">
          <cell r="A34" t="str">
            <v>Investments Govt Securities</v>
          </cell>
        </row>
      </sheetData>
      <sheetData sheetId="830">
        <row r="34">
          <cell r="A34" t="str">
            <v>Investments Govt Securities</v>
          </cell>
        </row>
      </sheetData>
      <sheetData sheetId="831">
        <row r="34">
          <cell r="A34" t="str">
            <v>Investments Govt Securities</v>
          </cell>
        </row>
      </sheetData>
      <sheetData sheetId="832">
        <row r="34">
          <cell r="A34" t="str">
            <v>Investments Govt Securities</v>
          </cell>
        </row>
      </sheetData>
      <sheetData sheetId="833">
        <row r="34">
          <cell r="A34" t="str">
            <v>Investments Govt Securities</v>
          </cell>
        </row>
      </sheetData>
      <sheetData sheetId="834">
        <row r="34">
          <cell r="A34" t="str">
            <v>Investments Govt Securities</v>
          </cell>
        </row>
      </sheetData>
      <sheetData sheetId="835">
        <row r="34">
          <cell r="A34" t="str">
            <v>Investments Govt Securities</v>
          </cell>
        </row>
      </sheetData>
      <sheetData sheetId="836">
        <row r="34">
          <cell r="A34" t="str">
            <v>Investments Govt Securities</v>
          </cell>
        </row>
      </sheetData>
      <sheetData sheetId="837">
        <row r="34">
          <cell r="A34" t="str">
            <v>Investments Govt Securities</v>
          </cell>
        </row>
      </sheetData>
      <sheetData sheetId="838">
        <row r="34">
          <cell r="A34" t="str">
            <v>Investments Govt Securities</v>
          </cell>
        </row>
      </sheetData>
      <sheetData sheetId="839">
        <row r="34">
          <cell r="A34" t="str">
            <v>Investments Govt Securities</v>
          </cell>
        </row>
      </sheetData>
      <sheetData sheetId="840">
        <row r="34">
          <cell r="A34" t="str">
            <v>Investments Govt Securities</v>
          </cell>
        </row>
      </sheetData>
      <sheetData sheetId="841">
        <row r="34">
          <cell r="A34" t="str">
            <v>Investments Govt Securities</v>
          </cell>
        </row>
      </sheetData>
      <sheetData sheetId="842">
        <row r="34">
          <cell r="A34" t="str">
            <v>Investments Govt Securities</v>
          </cell>
        </row>
      </sheetData>
      <sheetData sheetId="843">
        <row r="34">
          <cell r="A34" t="str">
            <v>Investments Govt Securities</v>
          </cell>
        </row>
      </sheetData>
      <sheetData sheetId="844">
        <row r="34">
          <cell r="A34" t="str">
            <v>Investments Govt Securities</v>
          </cell>
        </row>
      </sheetData>
      <sheetData sheetId="845">
        <row r="34">
          <cell r="A34" t="str">
            <v>Investments Govt Securities</v>
          </cell>
        </row>
      </sheetData>
      <sheetData sheetId="846">
        <row r="34">
          <cell r="A34" t="str">
            <v>Investments Govt Securities</v>
          </cell>
        </row>
      </sheetData>
      <sheetData sheetId="847">
        <row r="34">
          <cell r="A34" t="str">
            <v>Investments Govt Securities</v>
          </cell>
        </row>
      </sheetData>
      <sheetData sheetId="848">
        <row r="34">
          <cell r="A34" t="str">
            <v>Investments Govt Securities</v>
          </cell>
        </row>
      </sheetData>
      <sheetData sheetId="849">
        <row r="34">
          <cell r="A34" t="str">
            <v>Investments Govt Securities</v>
          </cell>
        </row>
      </sheetData>
      <sheetData sheetId="850">
        <row r="34">
          <cell r="A34" t="str">
            <v>Investments Govt Securities</v>
          </cell>
        </row>
      </sheetData>
      <sheetData sheetId="851">
        <row r="34">
          <cell r="A34" t="str">
            <v>Investments Govt Securities</v>
          </cell>
        </row>
      </sheetData>
      <sheetData sheetId="852">
        <row r="34">
          <cell r="A34" t="str">
            <v>Investments Govt Securities</v>
          </cell>
        </row>
      </sheetData>
      <sheetData sheetId="853">
        <row r="34">
          <cell r="A34" t="str">
            <v>Investments Govt Securities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>
        <row r="34">
          <cell r="A34" t="str">
            <v>Investments Govt Securities</v>
          </cell>
        </row>
      </sheetData>
      <sheetData sheetId="871">
        <row r="34">
          <cell r="A34" t="str">
            <v>Investments Govt Securities</v>
          </cell>
        </row>
      </sheetData>
      <sheetData sheetId="872">
        <row r="34">
          <cell r="A34" t="str">
            <v>Investments Govt Securities</v>
          </cell>
        </row>
      </sheetData>
      <sheetData sheetId="873">
        <row r="34">
          <cell r="A34" t="str">
            <v>Investments Govt Securities</v>
          </cell>
        </row>
      </sheetData>
      <sheetData sheetId="874">
        <row r="34">
          <cell r="A34" t="str">
            <v>Investments Govt Securities</v>
          </cell>
        </row>
      </sheetData>
      <sheetData sheetId="875">
        <row r="34">
          <cell r="A34" t="str">
            <v>Investments Govt Securities</v>
          </cell>
        </row>
      </sheetData>
      <sheetData sheetId="876">
        <row r="34">
          <cell r="A34" t="str">
            <v>Investments Govt Securities</v>
          </cell>
        </row>
      </sheetData>
      <sheetData sheetId="877">
        <row r="34">
          <cell r="A34" t="str">
            <v>Investments Govt Securities</v>
          </cell>
        </row>
      </sheetData>
      <sheetData sheetId="878">
        <row r="34">
          <cell r="A34" t="str">
            <v>Investments Govt Securities</v>
          </cell>
        </row>
      </sheetData>
      <sheetData sheetId="879">
        <row r="34">
          <cell r="A34" t="str">
            <v>Investments Govt Securities</v>
          </cell>
        </row>
      </sheetData>
      <sheetData sheetId="880">
        <row r="34">
          <cell r="A34" t="str">
            <v>Investments Govt Securities</v>
          </cell>
        </row>
      </sheetData>
      <sheetData sheetId="881">
        <row r="34">
          <cell r="A34" t="str">
            <v>Investments Govt Securities</v>
          </cell>
        </row>
      </sheetData>
      <sheetData sheetId="882">
        <row r="34">
          <cell r="A34" t="str">
            <v>Investments Govt Securities</v>
          </cell>
        </row>
      </sheetData>
      <sheetData sheetId="883">
        <row r="34">
          <cell r="A34" t="str">
            <v>Investments Govt Securities</v>
          </cell>
        </row>
      </sheetData>
      <sheetData sheetId="884">
        <row r="34">
          <cell r="A34" t="str">
            <v>Investments Govt Securities</v>
          </cell>
        </row>
      </sheetData>
      <sheetData sheetId="885">
        <row r="34">
          <cell r="A34" t="str">
            <v>Investments Govt Securities</v>
          </cell>
        </row>
      </sheetData>
      <sheetData sheetId="886">
        <row r="34">
          <cell r="A34" t="str">
            <v>Investments Govt Securities</v>
          </cell>
        </row>
      </sheetData>
      <sheetData sheetId="887">
        <row r="34">
          <cell r="A34" t="str">
            <v>Investments Govt Securities</v>
          </cell>
        </row>
      </sheetData>
      <sheetData sheetId="888">
        <row r="34">
          <cell r="A34" t="str">
            <v>Investments Govt Securities</v>
          </cell>
        </row>
      </sheetData>
      <sheetData sheetId="889">
        <row r="34">
          <cell r="A34" t="str">
            <v>Investments Govt Securities</v>
          </cell>
        </row>
      </sheetData>
      <sheetData sheetId="890">
        <row r="34">
          <cell r="A34" t="str">
            <v>Investments Govt Securities</v>
          </cell>
        </row>
      </sheetData>
      <sheetData sheetId="891">
        <row r="34">
          <cell r="A34" t="str">
            <v>Investments Govt Securities</v>
          </cell>
        </row>
      </sheetData>
      <sheetData sheetId="892">
        <row r="34">
          <cell r="A34" t="str">
            <v>Investments Govt Securities</v>
          </cell>
        </row>
      </sheetData>
      <sheetData sheetId="893">
        <row r="34">
          <cell r="A34" t="str">
            <v>Investments Govt Securities</v>
          </cell>
        </row>
      </sheetData>
      <sheetData sheetId="894">
        <row r="34">
          <cell r="A34" t="str">
            <v>Investments Govt Securities</v>
          </cell>
        </row>
      </sheetData>
      <sheetData sheetId="895">
        <row r="34">
          <cell r="A34" t="str">
            <v>Investments Govt Securities</v>
          </cell>
        </row>
      </sheetData>
      <sheetData sheetId="896">
        <row r="34">
          <cell r="A34" t="str">
            <v>Investments Govt Securities</v>
          </cell>
        </row>
      </sheetData>
      <sheetData sheetId="897">
        <row r="34">
          <cell r="A34" t="str">
            <v>Investments Govt Securities</v>
          </cell>
        </row>
      </sheetData>
      <sheetData sheetId="898">
        <row r="34">
          <cell r="A34" t="str">
            <v>Investments Govt Securities</v>
          </cell>
        </row>
      </sheetData>
      <sheetData sheetId="899">
        <row r="34">
          <cell r="A34" t="str">
            <v>Investments Govt Securities</v>
          </cell>
        </row>
      </sheetData>
      <sheetData sheetId="900">
        <row r="34">
          <cell r="A34" t="str">
            <v>Investments Govt Securities</v>
          </cell>
        </row>
      </sheetData>
      <sheetData sheetId="901">
        <row r="34">
          <cell r="A34" t="str">
            <v>Investments Govt Securities</v>
          </cell>
        </row>
      </sheetData>
      <sheetData sheetId="902">
        <row r="34">
          <cell r="A34" t="str">
            <v>Investments Govt Securities</v>
          </cell>
        </row>
      </sheetData>
      <sheetData sheetId="903">
        <row r="34">
          <cell r="A34" t="str">
            <v>Investments Govt Securities</v>
          </cell>
        </row>
      </sheetData>
      <sheetData sheetId="904">
        <row r="34">
          <cell r="A34" t="str">
            <v>Investments Govt Securities</v>
          </cell>
        </row>
      </sheetData>
      <sheetData sheetId="905">
        <row r="34">
          <cell r="A34" t="str">
            <v>Investments Govt Securities</v>
          </cell>
        </row>
      </sheetData>
      <sheetData sheetId="906">
        <row r="34">
          <cell r="A34" t="str">
            <v>Investments Govt Securities</v>
          </cell>
        </row>
      </sheetData>
      <sheetData sheetId="907">
        <row r="34">
          <cell r="A34" t="str">
            <v>Investments Govt Securities</v>
          </cell>
        </row>
      </sheetData>
      <sheetData sheetId="908">
        <row r="34">
          <cell r="A34" t="str">
            <v>Investments Govt Securities</v>
          </cell>
        </row>
      </sheetData>
      <sheetData sheetId="909">
        <row r="34">
          <cell r="A34" t="str">
            <v>Investments Govt Securities</v>
          </cell>
        </row>
      </sheetData>
      <sheetData sheetId="910">
        <row r="34">
          <cell r="A34" t="str">
            <v>Investments Govt Securities</v>
          </cell>
        </row>
      </sheetData>
      <sheetData sheetId="911">
        <row r="34">
          <cell r="A34" t="str">
            <v>Investments Govt Securities</v>
          </cell>
        </row>
      </sheetData>
      <sheetData sheetId="912">
        <row r="34">
          <cell r="A34" t="str">
            <v>Investments Govt Securities</v>
          </cell>
        </row>
      </sheetData>
      <sheetData sheetId="913">
        <row r="34">
          <cell r="A34" t="str">
            <v>Investments Govt Securities</v>
          </cell>
        </row>
      </sheetData>
      <sheetData sheetId="914">
        <row r="34">
          <cell r="A34" t="str">
            <v>Investments Govt Securities</v>
          </cell>
        </row>
      </sheetData>
      <sheetData sheetId="915">
        <row r="34">
          <cell r="A34" t="str">
            <v>Investments Govt Securities</v>
          </cell>
        </row>
      </sheetData>
      <sheetData sheetId="916">
        <row r="34">
          <cell r="A34" t="str">
            <v>Investments Govt Securities</v>
          </cell>
        </row>
      </sheetData>
      <sheetData sheetId="917">
        <row r="34">
          <cell r="A34" t="str">
            <v>Investments Govt Securities</v>
          </cell>
        </row>
      </sheetData>
      <sheetData sheetId="918">
        <row r="34">
          <cell r="A34" t="str">
            <v>Investments Govt Securities</v>
          </cell>
        </row>
      </sheetData>
      <sheetData sheetId="919">
        <row r="34">
          <cell r="A34" t="str">
            <v>Investments Govt Securities</v>
          </cell>
        </row>
      </sheetData>
      <sheetData sheetId="920">
        <row r="34">
          <cell r="A34" t="str">
            <v>Investments Govt Securities</v>
          </cell>
        </row>
      </sheetData>
      <sheetData sheetId="921">
        <row r="34">
          <cell r="A34" t="str">
            <v>Investments Govt Securities</v>
          </cell>
        </row>
      </sheetData>
      <sheetData sheetId="922">
        <row r="34">
          <cell r="A34" t="str">
            <v>Investments Govt Securities</v>
          </cell>
        </row>
      </sheetData>
      <sheetData sheetId="923">
        <row r="34">
          <cell r="A34" t="str">
            <v>Investments Govt Securities</v>
          </cell>
        </row>
      </sheetData>
      <sheetData sheetId="924">
        <row r="34">
          <cell r="A34" t="str">
            <v>Investments Govt Securities</v>
          </cell>
        </row>
      </sheetData>
      <sheetData sheetId="925">
        <row r="34">
          <cell r="A34" t="str">
            <v>Investments Govt Securities</v>
          </cell>
        </row>
      </sheetData>
      <sheetData sheetId="926">
        <row r="34">
          <cell r="A34" t="str">
            <v>Investments Govt Securities</v>
          </cell>
        </row>
      </sheetData>
      <sheetData sheetId="927">
        <row r="34">
          <cell r="A34" t="str">
            <v>Investments Govt Securities</v>
          </cell>
        </row>
      </sheetData>
      <sheetData sheetId="928">
        <row r="34">
          <cell r="A34" t="str">
            <v>Investments Govt Securities</v>
          </cell>
        </row>
      </sheetData>
      <sheetData sheetId="929">
        <row r="34">
          <cell r="A34" t="str">
            <v>Investments Govt Securities</v>
          </cell>
        </row>
      </sheetData>
      <sheetData sheetId="930">
        <row r="34">
          <cell r="A34" t="str">
            <v>Investments Govt Securities</v>
          </cell>
        </row>
      </sheetData>
      <sheetData sheetId="931" refreshError="1"/>
      <sheetData sheetId="932" refreshError="1"/>
      <sheetData sheetId="933">
        <row r="34">
          <cell r="A34" t="str">
            <v>Investments Govt Securities</v>
          </cell>
        </row>
      </sheetData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34">
          <cell r="A34" t="str">
            <v>Investments Govt Securities</v>
          </cell>
        </row>
      </sheetData>
      <sheetData sheetId="1044">
        <row r="34">
          <cell r="A34" t="str">
            <v>Investments Govt Securities</v>
          </cell>
        </row>
      </sheetData>
      <sheetData sheetId="1045">
        <row r="34">
          <cell r="A34" t="str">
            <v>Investments Govt Securities</v>
          </cell>
        </row>
      </sheetData>
      <sheetData sheetId="1046">
        <row r="34">
          <cell r="A34" t="str">
            <v>Investments Govt Securities</v>
          </cell>
        </row>
      </sheetData>
      <sheetData sheetId="1047">
        <row r="34">
          <cell r="A34" t="str">
            <v>Investments Govt Securities</v>
          </cell>
        </row>
      </sheetData>
      <sheetData sheetId="1048">
        <row r="34">
          <cell r="A34" t="str">
            <v>Investments Govt Securities</v>
          </cell>
        </row>
      </sheetData>
      <sheetData sheetId="1049">
        <row r="34">
          <cell r="A34" t="str">
            <v>Investments Govt Securities</v>
          </cell>
        </row>
      </sheetData>
      <sheetData sheetId="1050">
        <row r="34">
          <cell r="A34" t="str">
            <v>Investments Govt Securities</v>
          </cell>
        </row>
      </sheetData>
      <sheetData sheetId="1051">
        <row r="34">
          <cell r="A34" t="str">
            <v>Investments Govt Securities</v>
          </cell>
        </row>
      </sheetData>
      <sheetData sheetId="1052">
        <row r="34">
          <cell r="A34" t="str">
            <v>Investments Govt Securities</v>
          </cell>
        </row>
      </sheetData>
      <sheetData sheetId="1053">
        <row r="34">
          <cell r="A34" t="str">
            <v>Investments Govt Securities</v>
          </cell>
        </row>
      </sheetData>
      <sheetData sheetId="1054">
        <row r="34">
          <cell r="A34" t="str">
            <v>Investments Govt Securities</v>
          </cell>
        </row>
      </sheetData>
      <sheetData sheetId="1055">
        <row r="34">
          <cell r="A34" t="str">
            <v>Investments Govt Securities</v>
          </cell>
        </row>
      </sheetData>
      <sheetData sheetId="1056">
        <row r="34">
          <cell r="A34" t="str">
            <v>Investments Govt Securities</v>
          </cell>
        </row>
      </sheetData>
      <sheetData sheetId="1057">
        <row r="34">
          <cell r="A34" t="str">
            <v>Investments Govt Securities</v>
          </cell>
        </row>
      </sheetData>
      <sheetData sheetId="1058">
        <row r="34">
          <cell r="A34" t="str">
            <v>Investments Govt Securities</v>
          </cell>
        </row>
      </sheetData>
      <sheetData sheetId="1059">
        <row r="34">
          <cell r="A34" t="str">
            <v>Investments Govt Securities</v>
          </cell>
        </row>
      </sheetData>
      <sheetData sheetId="1060">
        <row r="34">
          <cell r="A34" t="str">
            <v>Investments Govt Securities</v>
          </cell>
        </row>
      </sheetData>
      <sheetData sheetId="1061">
        <row r="34">
          <cell r="A34" t="str">
            <v>Investments Govt Securities</v>
          </cell>
        </row>
      </sheetData>
      <sheetData sheetId="1062">
        <row r="34">
          <cell r="A34" t="str">
            <v>Investments Govt Securities</v>
          </cell>
        </row>
      </sheetData>
      <sheetData sheetId="1063">
        <row r="34">
          <cell r="A34" t="str">
            <v>Investments Govt Securities</v>
          </cell>
        </row>
      </sheetData>
      <sheetData sheetId="1064">
        <row r="34">
          <cell r="A34" t="str">
            <v>Investments Govt Securities</v>
          </cell>
        </row>
      </sheetData>
      <sheetData sheetId="1065">
        <row r="34">
          <cell r="A34" t="str">
            <v>Investments Govt Securities</v>
          </cell>
        </row>
      </sheetData>
      <sheetData sheetId="1066">
        <row r="34">
          <cell r="A34" t="str">
            <v>Investments Govt Securities</v>
          </cell>
        </row>
      </sheetData>
      <sheetData sheetId="1067">
        <row r="34">
          <cell r="A34" t="str">
            <v>Investments Govt Securities</v>
          </cell>
        </row>
      </sheetData>
      <sheetData sheetId="1068">
        <row r="34">
          <cell r="A34" t="str">
            <v>Investments Govt Securities</v>
          </cell>
        </row>
      </sheetData>
      <sheetData sheetId="1069">
        <row r="34">
          <cell r="A34" t="str">
            <v>Investments Govt Securities</v>
          </cell>
        </row>
      </sheetData>
      <sheetData sheetId="1070">
        <row r="34">
          <cell r="A34" t="str">
            <v>Investments Govt Securities</v>
          </cell>
        </row>
      </sheetData>
      <sheetData sheetId="1071">
        <row r="34">
          <cell r="A34" t="str">
            <v>Investments Govt Securities</v>
          </cell>
        </row>
      </sheetData>
      <sheetData sheetId="1072">
        <row r="34">
          <cell r="A34" t="str">
            <v>Investments Govt Securities</v>
          </cell>
        </row>
      </sheetData>
      <sheetData sheetId="1073">
        <row r="34">
          <cell r="A34" t="str">
            <v>Investments Govt Securities</v>
          </cell>
        </row>
      </sheetData>
      <sheetData sheetId="1074">
        <row r="34">
          <cell r="A34" t="str">
            <v>Investments Govt Securities</v>
          </cell>
        </row>
      </sheetData>
      <sheetData sheetId="1075">
        <row r="34">
          <cell r="A34" t="str">
            <v>Investments Govt Securities</v>
          </cell>
        </row>
      </sheetData>
      <sheetData sheetId="1076">
        <row r="34">
          <cell r="A34" t="str">
            <v>Investments Govt Securities</v>
          </cell>
        </row>
      </sheetData>
      <sheetData sheetId="1077">
        <row r="34">
          <cell r="A34" t="str">
            <v>Investments Govt Securities</v>
          </cell>
        </row>
      </sheetData>
      <sheetData sheetId="1078">
        <row r="34">
          <cell r="A34" t="str">
            <v>Investments Govt Securities</v>
          </cell>
        </row>
      </sheetData>
      <sheetData sheetId="1079">
        <row r="34">
          <cell r="A34" t="str">
            <v>Investments Govt Securities</v>
          </cell>
        </row>
      </sheetData>
      <sheetData sheetId="1080" refreshError="1"/>
      <sheetData sheetId="1081" refreshError="1"/>
      <sheetData sheetId="1082" refreshError="1"/>
      <sheetData sheetId="1083">
        <row r="34">
          <cell r="A34" t="str">
            <v>Investments Govt Securities</v>
          </cell>
        </row>
      </sheetData>
      <sheetData sheetId="1084" refreshError="1"/>
      <sheetData sheetId="1085" refreshError="1"/>
      <sheetData sheetId="1086">
        <row r="34">
          <cell r="A34" t="str">
            <v>Investments Govt Securities</v>
          </cell>
        </row>
      </sheetData>
      <sheetData sheetId="1087">
        <row r="34">
          <cell r="A34" t="str">
            <v>Investments Govt Securities</v>
          </cell>
        </row>
      </sheetData>
      <sheetData sheetId="1088">
        <row r="34">
          <cell r="A34" t="str">
            <v>Investments Govt Securities</v>
          </cell>
        </row>
      </sheetData>
      <sheetData sheetId="1089">
        <row r="34">
          <cell r="A34" t="str">
            <v>Investments Govt Securities</v>
          </cell>
        </row>
      </sheetData>
      <sheetData sheetId="1090">
        <row r="34">
          <cell r="A34" t="str">
            <v>Investments Govt Securities</v>
          </cell>
        </row>
      </sheetData>
      <sheetData sheetId="1091">
        <row r="34">
          <cell r="A34" t="str">
            <v>Investments Govt Securities</v>
          </cell>
        </row>
      </sheetData>
      <sheetData sheetId="1092">
        <row r="34">
          <cell r="A34" t="str">
            <v>Investments Govt Securities</v>
          </cell>
        </row>
      </sheetData>
      <sheetData sheetId="1093">
        <row r="34">
          <cell r="A34" t="str">
            <v>Investments Govt Securities</v>
          </cell>
        </row>
      </sheetData>
      <sheetData sheetId="1094">
        <row r="34">
          <cell r="A34" t="str">
            <v>Investments Govt Securities</v>
          </cell>
        </row>
      </sheetData>
      <sheetData sheetId="1095">
        <row r="34">
          <cell r="A34" t="str">
            <v>Investments Govt Securities</v>
          </cell>
        </row>
      </sheetData>
      <sheetData sheetId="1096">
        <row r="34">
          <cell r="A34" t="str">
            <v>Investments Govt Securities</v>
          </cell>
        </row>
      </sheetData>
      <sheetData sheetId="1097">
        <row r="34">
          <cell r="A34" t="str">
            <v>Investments Govt Securities</v>
          </cell>
        </row>
      </sheetData>
      <sheetData sheetId="1098">
        <row r="34">
          <cell r="A34" t="str">
            <v>Investments Govt Securities</v>
          </cell>
        </row>
      </sheetData>
      <sheetData sheetId="1099">
        <row r="34">
          <cell r="A34" t="str">
            <v>Investments Govt Securities</v>
          </cell>
        </row>
      </sheetData>
      <sheetData sheetId="1100">
        <row r="34">
          <cell r="A34" t="str">
            <v>Investments Govt Securities</v>
          </cell>
        </row>
      </sheetData>
      <sheetData sheetId="1101">
        <row r="34">
          <cell r="A34" t="str">
            <v>Investments Govt Securities</v>
          </cell>
        </row>
      </sheetData>
      <sheetData sheetId="1102">
        <row r="34">
          <cell r="A34" t="str">
            <v>Investments Govt Securities</v>
          </cell>
        </row>
      </sheetData>
      <sheetData sheetId="1103">
        <row r="34">
          <cell r="A34" t="str">
            <v>Investments Govt Securities</v>
          </cell>
        </row>
      </sheetData>
      <sheetData sheetId="1104">
        <row r="34">
          <cell r="A34" t="str">
            <v>Investments Govt Securities</v>
          </cell>
        </row>
      </sheetData>
      <sheetData sheetId="1105">
        <row r="34">
          <cell r="A34" t="str">
            <v>Investments Govt Securities</v>
          </cell>
        </row>
      </sheetData>
      <sheetData sheetId="1106">
        <row r="34">
          <cell r="A34" t="str">
            <v>Investments Govt Securities</v>
          </cell>
        </row>
      </sheetData>
      <sheetData sheetId="1107">
        <row r="34">
          <cell r="A34" t="str">
            <v>Investments Govt Securities</v>
          </cell>
        </row>
      </sheetData>
      <sheetData sheetId="1108">
        <row r="34">
          <cell r="A34" t="str">
            <v>Investments Govt Securities</v>
          </cell>
        </row>
      </sheetData>
      <sheetData sheetId="1109">
        <row r="34">
          <cell r="A34" t="str">
            <v>Investments Govt Securities</v>
          </cell>
        </row>
      </sheetData>
      <sheetData sheetId="1110">
        <row r="34">
          <cell r="A34" t="str">
            <v>Investments Govt Securities</v>
          </cell>
        </row>
      </sheetData>
      <sheetData sheetId="1111">
        <row r="34">
          <cell r="A34" t="str">
            <v>Investments Govt Securities</v>
          </cell>
        </row>
      </sheetData>
      <sheetData sheetId="1112">
        <row r="34">
          <cell r="A34" t="str">
            <v>Investments Govt Securities</v>
          </cell>
        </row>
      </sheetData>
      <sheetData sheetId="1113">
        <row r="34">
          <cell r="A34" t="str">
            <v>Investments Govt Securities</v>
          </cell>
        </row>
      </sheetData>
      <sheetData sheetId="1114">
        <row r="34">
          <cell r="A34" t="str">
            <v>Investments Govt Securities</v>
          </cell>
        </row>
      </sheetData>
      <sheetData sheetId="1115">
        <row r="34">
          <cell r="A34" t="str">
            <v>Investments Govt Securities</v>
          </cell>
        </row>
      </sheetData>
      <sheetData sheetId="1116">
        <row r="34">
          <cell r="A34" t="str">
            <v>Investments Govt Securities</v>
          </cell>
        </row>
      </sheetData>
      <sheetData sheetId="1117">
        <row r="34">
          <cell r="A34" t="str">
            <v>Investments Govt Securities</v>
          </cell>
        </row>
      </sheetData>
      <sheetData sheetId="1118">
        <row r="34">
          <cell r="A34" t="str">
            <v>Investments Govt Securities</v>
          </cell>
        </row>
      </sheetData>
      <sheetData sheetId="1119">
        <row r="34">
          <cell r="A34" t="str">
            <v>Investments Govt Securities</v>
          </cell>
        </row>
      </sheetData>
      <sheetData sheetId="1120">
        <row r="34">
          <cell r="A34" t="str">
            <v>Investments Govt Securities</v>
          </cell>
        </row>
      </sheetData>
      <sheetData sheetId="1121">
        <row r="34">
          <cell r="A34" t="str">
            <v>Investments Govt Securities</v>
          </cell>
        </row>
      </sheetData>
      <sheetData sheetId="1122">
        <row r="34">
          <cell r="A34" t="str">
            <v>Investments Govt Securities</v>
          </cell>
        </row>
      </sheetData>
      <sheetData sheetId="1123">
        <row r="34">
          <cell r="A34" t="str">
            <v>Investments Govt Securities</v>
          </cell>
        </row>
      </sheetData>
      <sheetData sheetId="1124">
        <row r="34">
          <cell r="A34" t="str">
            <v>Investments Govt Securities</v>
          </cell>
        </row>
      </sheetData>
      <sheetData sheetId="1125">
        <row r="34">
          <cell r="A34" t="str">
            <v>Investments Govt Securities</v>
          </cell>
        </row>
      </sheetData>
      <sheetData sheetId="1126">
        <row r="34">
          <cell r="A34" t="str">
            <v>Investments Govt Securities</v>
          </cell>
        </row>
      </sheetData>
      <sheetData sheetId="1127">
        <row r="34">
          <cell r="A34" t="str">
            <v>Investments Govt Securities</v>
          </cell>
        </row>
      </sheetData>
      <sheetData sheetId="1128">
        <row r="34">
          <cell r="A34" t="str">
            <v>Investments Govt Securities</v>
          </cell>
        </row>
      </sheetData>
      <sheetData sheetId="1129">
        <row r="34">
          <cell r="A34" t="str">
            <v>Investments Govt Securities</v>
          </cell>
        </row>
      </sheetData>
      <sheetData sheetId="1130">
        <row r="34">
          <cell r="A34" t="str">
            <v>Investments Govt Securities</v>
          </cell>
        </row>
      </sheetData>
      <sheetData sheetId="1131">
        <row r="34">
          <cell r="A34" t="str">
            <v>Investments Govt Securities</v>
          </cell>
        </row>
      </sheetData>
      <sheetData sheetId="1132">
        <row r="34">
          <cell r="A34" t="str">
            <v>Investments Govt Securities</v>
          </cell>
        </row>
      </sheetData>
      <sheetData sheetId="1133">
        <row r="34">
          <cell r="A34" t="str">
            <v>Investments Govt Securities</v>
          </cell>
        </row>
      </sheetData>
      <sheetData sheetId="1134">
        <row r="34">
          <cell r="A34" t="str">
            <v>Investments Govt Securities</v>
          </cell>
        </row>
      </sheetData>
      <sheetData sheetId="1135">
        <row r="34">
          <cell r="A34" t="str">
            <v>Investments Govt Securities</v>
          </cell>
        </row>
      </sheetData>
      <sheetData sheetId="1136">
        <row r="34">
          <cell r="A34" t="str">
            <v>Investments Govt Securities</v>
          </cell>
        </row>
      </sheetData>
      <sheetData sheetId="1137">
        <row r="34">
          <cell r="A34" t="str">
            <v>Investments Govt Securities</v>
          </cell>
        </row>
      </sheetData>
      <sheetData sheetId="1138">
        <row r="34">
          <cell r="A34" t="str">
            <v>Investments Govt Securities</v>
          </cell>
        </row>
      </sheetData>
      <sheetData sheetId="1139">
        <row r="34">
          <cell r="A34" t="str">
            <v>Investments Govt Securities</v>
          </cell>
        </row>
      </sheetData>
      <sheetData sheetId="1140">
        <row r="34">
          <cell r="A34" t="str">
            <v>Investments Govt Securities</v>
          </cell>
        </row>
      </sheetData>
      <sheetData sheetId="1141">
        <row r="34">
          <cell r="A34" t="str">
            <v>Investments Govt Securities</v>
          </cell>
        </row>
      </sheetData>
      <sheetData sheetId="1142">
        <row r="34">
          <cell r="A34" t="str">
            <v>Investments Govt Securities</v>
          </cell>
        </row>
      </sheetData>
      <sheetData sheetId="1143">
        <row r="34">
          <cell r="A34" t="str">
            <v>Investments Govt Securities</v>
          </cell>
        </row>
      </sheetData>
      <sheetData sheetId="1144">
        <row r="34">
          <cell r="A34" t="str">
            <v>Investments Govt Securities</v>
          </cell>
        </row>
      </sheetData>
      <sheetData sheetId="1145">
        <row r="34">
          <cell r="A34" t="str">
            <v>Investments Govt Securities</v>
          </cell>
        </row>
      </sheetData>
      <sheetData sheetId="1146">
        <row r="34">
          <cell r="A34" t="str">
            <v>Investments Govt Securities</v>
          </cell>
        </row>
      </sheetData>
      <sheetData sheetId="1147">
        <row r="34">
          <cell r="A34" t="str">
            <v>Investments Govt Securities</v>
          </cell>
        </row>
      </sheetData>
      <sheetData sheetId="1148">
        <row r="34">
          <cell r="A34" t="str">
            <v>Investments Govt Securities</v>
          </cell>
        </row>
      </sheetData>
      <sheetData sheetId="1149">
        <row r="34">
          <cell r="A34" t="str">
            <v>Investments Govt Securities</v>
          </cell>
        </row>
      </sheetData>
      <sheetData sheetId="1150">
        <row r="34">
          <cell r="A34" t="str">
            <v>Investments Govt Securities</v>
          </cell>
        </row>
      </sheetData>
      <sheetData sheetId="1151">
        <row r="34">
          <cell r="A34" t="str">
            <v>Investments Govt Securities</v>
          </cell>
        </row>
      </sheetData>
      <sheetData sheetId="1152">
        <row r="34">
          <cell r="A34" t="str">
            <v>Investments Govt Securities</v>
          </cell>
        </row>
      </sheetData>
      <sheetData sheetId="1153">
        <row r="34">
          <cell r="A34" t="str">
            <v>Investments Govt Securities</v>
          </cell>
        </row>
      </sheetData>
      <sheetData sheetId="1154">
        <row r="34">
          <cell r="A34" t="str">
            <v>Investments Govt Securities</v>
          </cell>
        </row>
      </sheetData>
      <sheetData sheetId="1155">
        <row r="34">
          <cell r="A34" t="str">
            <v>Investments Govt Securities</v>
          </cell>
        </row>
      </sheetData>
      <sheetData sheetId="1156">
        <row r="34">
          <cell r="A34" t="str">
            <v>Investments Govt Securities</v>
          </cell>
        </row>
      </sheetData>
      <sheetData sheetId="1157">
        <row r="34">
          <cell r="A34" t="str">
            <v>Investments Govt Securities</v>
          </cell>
        </row>
      </sheetData>
      <sheetData sheetId="1158">
        <row r="34">
          <cell r="A34" t="str">
            <v>Investments Govt Securities</v>
          </cell>
        </row>
      </sheetData>
      <sheetData sheetId="1159">
        <row r="34">
          <cell r="A34" t="str">
            <v>Investments Govt Securities</v>
          </cell>
        </row>
      </sheetData>
      <sheetData sheetId="1160">
        <row r="34">
          <cell r="A34" t="str">
            <v>Investments Govt Securities</v>
          </cell>
        </row>
      </sheetData>
      <sheetData sheetId="1161">
        <row r="34">
          <cell r="A34" t="str">
            <v>Investments Govt Securities</v>
          </cell>
        </row>
      </sheetData>
      <sheetData sheetId="1162">
        <row r="34">
          <cell r="A34" t="str">
            <v>Investments Govt Securities</v>
          </cell>
        </row>
      </sheetData>
      <sheetData sheetId="1163">
        <row r="34">
          <cell r="A34" t="str">
            <v>Investments Govt Securities</v>
          </cell>
        </row>
      </sheetData>
      <sheetData sheetId="1164">
        <row r="34">
          <cell r="A34" t="str">
            <v>Investments Govt Securities</v>
          </cell>
        </row>
      </sheetData>
      <sheetData sheetId="1165">
        <row r="34">
          <cell r="A34" t="str">
            <v>Investments Govt Securities</v>
          </cell>
        </row>
      </sheetData>
      <sheetData sheetId="1166">
        <row r="34">
          <cell r="A34" t="str">
            <v>Investments Govt Securities</v>
          </cell>
        </row>
      </sheetData>
      <sheetData sheetId="1167">
        <row r="34">
          <cell r="A34" t="str">
            <v>Investments Govt Securities</v>
          </cell>
        </row>
      </sheetData>
      <sheetData sheetId="1168">
        <row r="34">
          <cell r="A34" t="str">
            <v>Investments Govt Securities</v>
          </cell>
        </row>
      </sheetData>
      <sheetData sheetId="1169">
        <row r="34">
          <cell r="A34" t="str">
            <v>Investments Govt Securities</v>
          </cell>
        </row>
      </sheetData>
      <sheetData sheetId="1170">
        <row r="34">
          <cell r="A34" t="str">
            <v>Investments Govt Securities</v>
          </cell>
        </row>
      </sheetData>
      <sheetData sheetId="1171">
        <row r="34">
          <cell r="A34" t="str">
            <v>Investments Govt Securities</v>
          </cell>
        </row>
      </sheetData>
      <sheetData sheetId="1172">
        <row r="34">
          <cell r="A34" t="str">
            <v>Investments Govt Securities</v>
          </cell>
        </row>
      </sheetData>
      <sheetData sheetId="1173">
        <row r="34">
          <cell r="A34" t="str">
            <v>Investments Govt Securities</v>
          </cell>
        </row>
      </sheetData>
      <sheetData sheetId="1174">
        <row r="34">
          <cell r="A34" t="str">
            <v>Investments Govt Securities</v>
          </cell>
        </row>
      </sheetData>
      <sheetData sheetId="1175">
        <row r="34">
          <cell r="A34" t="str">
            <v>Investments Govt Securities</v>
          </cell>
        </row>
      </sheetData>
      <sheetData sheetId="1176">
        <row r="34">
          <cell r="A34" t="str">
            <v>Investments Govt Securities</v>
          </cell>
        </row>
      </sheetData>
      <sheetData sheetId="1177">
        <row r="34">
          <cell r="A34" t="str">
            <v>Investments Govt Securities</v>
          </cell>
        </row>
      </sheetData>
      <sheetData sheetId="1178">
        <row r="34">
          <cell r="A34" t="str">
            <v>Investments Govt Securities</v>
          </cell>
        </row>
      </sheetData>
      <sheetData sheetId="1179">
        <row r="34">
          <cell r="A34" t="str">
            <v>Investments Govt Securities</v>
          </cell>
        </row>
      </sheetData>
      <sheetData sheetId="1180">
        <row r="34">
          <cell r="A34" t="str">
            <v>Investments Govt Securities</v>
          </cell>
        </row>
      </sheetData>
      <sheetData sheetId="1181">
        <row r="34">
          <cell r="A34" t="str">
            <v>Investments Govt Securities</v>
          </cell>
        </row>
      </sheetData>
      <sheetData sheetId="1182">
        <row r="34">
          <cell r="A34" t="str">
            <v>Investments Govt Securities</v>
          </cell>
        </row>
      </sheetData>
      <sheetData sheetId="1183">
        <row r="34">
          <cell r="A34" t="str">
            <v>Investments Govt Securities</v>
          </cell>
        </row>
      </sheetData>
      <sheetData sheetId="1184">
        <row r="34">
          <cell r="A34" t="str">
            <v>Investments Govt Securities</v>
          </cell>
        </row>
      </sheetData>
      <sheetData sheetId="1185">
        <row r="34">
          <cell r="A34" t="str">
            <v>Investments Govt Securities</v>
          </cell>
        </row>
      </sheetData>
      <sheetData sheetId="1186">
        <row r="34">
          <cell r="A34" t="str">
            <v>Investments Govt Securities</v>
          </cell>
        </row>
      </sheetData>
      <sheetData sheetId="1187">
        <row r="34">
          <cell r="A34" t="str">
            <v>Investments Govt Securities</v>
          </cell>
        </row>
      </sheetData>
      <sheetData sheetId="1188">
        <row r="34">
          <cell r="A34" t="str">
            <v>Investments Govt Securities</v>
          </cell>
        </row>
      </sheetData>
      <sheetData sheetId="1189">
        <row r="34">
          <cell r="A34" t="str">
            <v>Investments Govt Securities</v>
          </cell>
        </row>
      </sheetData>
      <sheetData sheetId="1190">
        <row r="34">
          <cell r="A34" t="str">
            <v>Investments Govt Securities</v>
          </cell>
        </row>
      </sheetData>
      <sheetData sheetId="1191">
        <row r="34">
          <cell r="A34" t="str">
            <v>Investments Govt Securities</v>
          </cell>
        </row>
      </sheetData>
      <sheetData sheetId="1192">
        <row r="34">
          <cell r="A34" t="str">
            <v>Investments Govt Securities</v>
          </cell>
        </row>
      </sheetData>
      <sheetData sheetId="1193">
        <row r="34">
          <cell r="A34" t="str">
            <v>Investments Govt Securities</v>
          </cell>
        </row>
      </sheetData>
      <sheetData sheetId="1194">
        <row r="34">
          <cell r="A34" t="str">
            <v>Investments Govt Securities</v>
          </cell>
        </row>
      </sheetData>
      <sheetData sheetId="1195">
        <row r="34">
          <cell r="A34" t="str">
            <v>Investments Govt Securities</v>
          </cell>
        </row>
      </sheetData>
      <sheetData sheetId="1196">
        <row r="34">
          <cell r="A34" t="str">
            <v>Investments Govt Securities</v>
          </cell>
        </row>
      </sheetData>
      <sheetData sheetId="1197">
        <row r="34">
          <cell r="A34" t="str">
            <v>Investments Govt Securities</v>
          </cell>
        </row>
      </sheetData>
      <sheetData sheetId="1198">
        <row r="34">
          <cell r="A34" t="str">
            <v>Investments Govt Securities</v>
          </cell>
        </row>
      </sheetData>
      <sheetData sheetId="1199">
        <row r="34">
          <cell r="A34" t="str">
            <v>Investments Govt Securities</v>
          </cell>
        </row>
      </sheetData>
      <sheetData sheetId="1200">
        <row r="34">
          <cell r="A34" t="str">
            <v>Investments Govt Securities</v>
          </cell>
        </row>
      </sheetData>
      <sheetData sheetId="1201">
        <row r="34">
          <cell r="A34" t="str">
            <v>Investments Govt Securities</v>
          </cell>
        </row>
      </sheetData>
      <sheetData sheetId="1202">
        <row r="34">
          <cell r="A34" t="str">
            <v>Investments Govt Securities</v>
          </cell>
        </row>
      </sheetData>
      <sheetData sheetId="1203">
        <row r="34">
          <cell r="A34" t="str">
            <v>Investments Govt Securities</v>
          </cell>
        </row>
      </sheetData>
      <sheetData sheetId="1204">
        <row r="34">
          <cell r="A34" t="str">
            <v>Investments Govt Securities</v>
          </cell>
        </row>
      </sheetData>
      <sheetData sheetId="1205">
        <row r="34">
          <cell r="A34" t="str">
            <v>Investments Govt Securities</v>
          </cell>
        </row>
      </sheetData>
      <sheetData sheetId="1206">
        <row r="34">
          <cell r="A34" t="str">
            <v>Investments Govt Securities</v>
          </cell>
        </row>
      </sheetData>
      <sheetData sheetId="1207">
        <row r="34">
          <cell r="A34" t="str">
            <v>Investments Govt Securities</v>
          </cell>
        </row>
      </sheetData>
      <sheetData sheetId="1208">
        <row r="34">
          <cell r="A34" t="str">
            <v>Investments Govt Securities</v>
          </cell>
        </row>
      </sheetData>
      <sheetData sheetId="1209">
        <row r="34">
          <cell r="A34" t="str">
            <v>Investments Govt Securities</v>
          </cell>
        </row>
      </sheetData>
      <sheetData sheetId="1210">
        <row r="34">
          <cell r="A34" t="str">
            <v>Investments Govt Securities</v>
          </cell>
        </row>
      </sheetData>
      <sheetData sheetId="1211">
        <row r="34">
          <cell r="A34" t="str">
            <v>Investments Govt Securities</v>
          </cell>
        </row>
      </sheetData>
      <sheetData sheetId="1212">
        <row r="34">
          <cell r="A34" t="str">
            <v>Investments Govt Securities</v>
          </cell>
        </row>
      </sheetData>
      <sheetData sheetId="1213">
        <row r="34">
          <cell r="A34" t="str">
            <v>Investments Govt Securities</v>
          </cell>
        </row>
      </sheetData>
      <sheetData sheetId="1214">
        <row r="34">
          <cell r="A34" t="str">
            <v>Investments Govt Securities</v>
          </cell>
        </row>
      </sheetData>
      <sheetData sheetId="1215">
        <row r="34">
          <cell r="A34" t="str">
            <v>Investments Govt Securities</v>
          </cell>
        </row>
      </sheetData>
      <sheetData sheetId="1216">
        <row r="34">
          <cell r="A34" t="str">
            <v>Investments Govt Securities</v>
          </cell>
        </row>
      </sheetData>
      <sheetData sheetId="1217">
        <row r="34">
          <cell r="A34" t="str">
            <v>Investments Govt Securities</v>
          </cell>
        </row>
      </sheetData>
      <sheetData sheetId="1218">
        <row r="34">
          <cell r="A34" t="str">
            <v>Investments Govt Securities</v>
          </cell>
        </row>
      </sheetData>
      <sheetData sheetId="1219">
        <row r="34">
          <cell r="A34" t="str">
            <v>Investments Govt Securities</v>
          </cell>
        </row>
      </sheetData>
      <sheetData sheetId="1220">
        <row r="34">
          <cell r="A34" t="str">
            <v>Investments Govt Securities</v>
          </cell>
        </row>
      </sheetData>
      <sheetData sheetId="1221">
        <row r="34">
          <cell r="A34" t="str">
            <v>Investments Govt Securities</v>
          </cell>
        </row>
      </sheetData>
      <sheetData sheetId="1222">
        <row r="34">
          <cell r="A34" t="str">
            <v>Investments Govt Securities</v>
          </cell>
        </row>
      </sheetData>
      <sheetData sheetId="1223">
        <row r="34">
          <cell r="A34" t="str">
            <v>Investments Govt Securities</v>
          </cell>
        </row>
      </sheetData>
      <sheetData sheetId="1224">
        <row r="34">
          <cell r="A34" t="str">
            <v>Investments Govt Securities</v>
          </cell>
        </row>
      </sheetData>
      <sheetData sheetId="1225">
        <row r="34">
          <cell r="A34" t="str">
            <v>Investments Govt Securities</v>
          </cell>
        </row>
      </sheetData>
      <sheetData sheetId="1226">
        <row r="34">
          <cell r="A34" t="str">
            <v>Investments Govt Securities</v>
          </cell>
        </row>
      </sheetData>
      <sheetData sheetId="1227">
        <row r="34">
          <cell r="A34" t="str">
            <v>Investments Govt Securities</v>
          </cell>
        </row>
      </sheetData>
      <sheetData sheetId="1228">
        <row r="34">
          <cell r="A34" t="str">
            <v>Investments Govt Securities</v>
          </cell>
        </row>
      </sheetData>
      <sheetData sheetId="1229">
        <row r="34">
          <cell r="A34" t="str">
            <v>Investments Govt Securities</v>
          </cell>
        </row>
      </sheetData>
      <sheetData sheetId="1230">
        <row r="34">
          <cell r="A34" t="str">
            <v>Investments Govt Securities</v>
          </cell>
        </row>
      </sheetData>
      <sheetData sheetId="1231">
        <row r="34">
          <cell r="A34" t="str">
            <v>Investments Govt Securities</v>
          </cell>
        </row>
      </sheetData>
      <sheetData sheetId="1232">
        <row r="34">
          <cell r="A34" t="str">
            <v>Investments Govt Securities</v>
          </cell>
        </row>
      </sheetData>
      <sheetData sheetId="1233">
        <row r="34">
          <cell r="A34" t="str">
            <v>Investments Govt Securities</v>
          </cell>
        </row>
      </sheetData>
      <sheetData sheetId="1234">
        <row r="34">
          <cell r="A34" t="str">
            <v>Investments Govt Securities</v>
          </cell>
        </row>
      </sheetData>
      <sheetData sheetId="1235">
        <row r="34">
          <cell r="A34" t="str">
            <v>Investments Govt Securities</v>
          </cell>
        </row>
      </sheetData>
      <sheetData sheetId="1236">
        <row r="34">
          <cell r="A34" t="str">
            <v>Investments Govt Securities</v>
          </cell>
        </row>
      </sheetData>
      <sheetData sheetId="1237">
        <row r="34">
          <cell r="A34" t="str">
            <v>Investments Govt Securities</v>
          </cell>
        </row>
      </sheetData>
      <sheetData sheetId="1238">
        <row r="34">
          <cell r="A34" t="str">
            <v>Investments Govt Securities</v>
          </cell>
        </row>
      </sheetData>
      <sheetData sheetId="1239">
        <row r="34">
          <cell r="A34" t="str">
            <v>Investments Govt Securities</v>
          </cell>
        </row>
      </sheetData>
      <sheetData sheetId="1240">
        <row r="34">
          <cell r="A34" t="str">
            <v>Investments Govt Securities</v>
          </cell>
        </row>
      </sheetData>
      <sheetData sheetId="1241">
        <row r="34">
          <cell r="A34" t="str">
            <v>Investments Govt Securities</v>
          </cell>
        </row>
      </sheetData>
      <sheetData sheetId="1242">
        <row r="34">
          <cell r="A34" t="str">
            <v>Investments Govt Securities</v>
          </cell>
        </row>
      </sheetData>
      <sheetData sheetId="1243">
        <row r="34">
          <cell r="A34" t="str">
            <v>Investments Govt Securities</v>
          </cell>
        </row>
      </sheetData>
      <sheetData sheetId="1244">
        <row r="34">
          <cell r="A34" t="str">
            <v>Investments Govt Securities</v>
          </cell>
        </row>
      </sheetData>
      <sheetData sheetId="1245">
        <row r="34">
          <cell r="A34" t="str">
            <v>Investments Govt Securities</v>
          </cell>
        </row>
      </sheetData>
      <sheetData sheetId="1246">
        <row r="34">
          <cell r="A34" t="str">
            <v>Investments Govt Securities</v>
          </cell>
        </row>
      </sheetData>
      <sheetData sheetId="1247">
        <row r="34">
          <cell r="A34" t="str">
            <v>Investments Govt Securities</v>
          </cell>
        </row>
      </sheetData>
      <sheetData sheetId="1248">
        <row r="34">
          <cell r="A34" t="str">
            <v>Investments Govt Securities</v>
          </cell>
        </row>
      </sheetData>
      <sheetData sheetId="1249">
        <row r="34">
          <cell r="A34" t="str">
            <v>Investments Govt Securities</v>
          </cell>
        </row>
      </sheetData>
      <sheetData sheetId="1250">
        <row r="34">
          <cell r="A34" t="str">
            <v>Investments Govt Securities</v>
          </cell>
        </row>
      </sheetData>
      <sheetData sheetId="1251">
        <row r="34">
          <cell r="A34" t="str">
            <v>Investments Govt Securities</v>
          </cell>
        </row>
      </sheetData>
      <sheetData sheetId="1252">
        <row r="34">
          <cell r="A34" t="str">
            <v>Investments Govt Securities</v>
          </cell>
        </row>
      </sheetData>
      <sheetData sheetId="1253">
        <row r="34">
          <cell r="A34" t="str">
            <v>Investments Govt Securities</v>
          </cell>
        </row>
      </sheetData>
      <sheetData sheetId="1254">
        <row r="34">
          <cell r="A34" t="str">
            <v>Investments Govt Securities</v>
          </cell>
        </row>
      </sheetData>
      <sheetData sheetId="1255">
        <row r="34">
          <cell r="A34" t="str">
            <v>Investments Govt Securities</v>
          </cell>
        </row>
      </sheetData>
      <sheetData sheetId="1256">
        <row r="34">
          <cell r="A34" t="str">
            <v>Investments Govt Securities</v>
          </cell>
        </row>
      </sheetData>
      <sheetData sheetId="1257">
        <row r="34">
          <cell r="A34" t="str">
            <v>Investments Govt Securities</v>
          </cell>
        </row>
      </sheetData>
      <sheetData sheetId="1258">
        <row r="34">
          <cell r="A34" t="str">
            <v>Investments Govt Securities</v>
          </cell>
        </row>
      </sheetData>
      <sheetData sheetId="1259">
        <row r="34">
          <cell r="A34" t="str">
            <v>Investments Govt Securities</v>
          </cell>
        </row>
      </sheetData>
      <sheetData sheetId="1260">
        <row r="34">
          <cell r="A34" t="str">
            <v>Investments Govt Securities</v>
          </cell>
        </row>
      </sheetData>
      <sheetData sheetId="1261">
        <row r="34">
          <cell r="A34" t="str">
            <v>Investments Govt Securities</v>
          </cell>
        </row>
      </sheetData>
      <sheetData sheetId="1262">
        <row r="34">
          <cell r="A34" t="str">
            <v>Investments Govt Securities</v>
          </cell>
        </row>
      </sheetData>
      <sheetData sheetId="1263">
        <row r="34">
          <cell r="A34" t="str">
            <v>Investments Govt Securities</v>
          </cell>
        </row>
      </sheetData>
      <sheetData sheetId="1264">
        <row r="34">
          <cell r="A34" t="str">
            <v>Investments Govt Securities</v>
          </cell>
        </row>
      </sheetData>
      <sheetData sheetId="1265">
        <row r="34">
          <cell r="A34" t="str">
            <v>Investments Govt Securities</v>
          </cell>
        </row>
      </sheetData>
      <sheetData sheetId="1266">
        <row r="34">
          <cell r="A34" t="str">
            <v>Investments Govt Securities</v>
          </cell>
        </row>
      </sheetData>
      <sheetData sheetId="1267">
        <row r="34">
          <cell r="A34" t="str">
            <v>Investments Govt Securities</v>
          </cell>
        </row>
      </sheetData>
      <sheetData sheetId="1268">
        <row r="34">
          <cell r="A34" t="str">
            <v>Investments Govt Securities</v>
          </cell>
        </row>
      </sheetData>
      <sheetData sheetId="1269">
        <row r="34">
          <cell r="A34" t="str">
            <v>Investments Govt Securities</v>
          </cell>
        </row>
      </sheetData>
      <sheetData sheetId="1270">
        <row r="34">
          <cell r="A34" t="str">
            <v>Investments Govt Securities</v>
          </cell>
        </row>
      </sheetData>
      <sheetData sheetId="1271">
        <row r="34">
          <cell r="A34" t="str">
            <v>Investments Govt Securities</v>
          </cell>
        </row>
      </sheetData>
      <sheetData sheetId="1272">
        <row r="34">
          <cell r="A34" t="str">
            <v>Investments Govt Securities</v>
          </cell>
        </row>
      </sheetData>
      <sheetData sheetId="1273">
        <row r="34">
          <cell r="A34" t="str">
            <v>Investments Govt Securities</v>
          </cell>
        </row>
      </sheetData>
      <sheetData sheetId="1274">
        <row r="34">
          <cell r="A34" t="str">
            <v>Investments Govt Securities</v>
          </cell>
        </row>
      </sheetData>
      <sheetData sheetId="1275">
        <row r="34">
          <cell r="A34" t="str">
            <v>Investments Govt Securities</v>
          </cell>
        </row>
      </sheetData>
      <sheetData sheetId="1276">
        <row r="34">
          <cell r="A34" t="str">
            <v>Investments Govt Securities</v>
          </cell>
        </row>
      </sheetData>
      <sheetData sheetId="1277">
        <row r="34">
          <cell r="A34" t="str">
            <v>Investments Govt Securities</v>
          </cell>
        </row>
      </sheetData>
      <sheetData sheetId="1278">
        <row r="34">
          <cell r="A34" t="str">
            <v>Investments Govt Securities</v>
          </cell>
        </row>
      </sheetData>
      <sheetData sheetId="1279">
        <row r="34">
          <cell r="A34" t="str">
            <v>Investments Govt Securities</v>
          </cell>
        </row>
      </sheetData>
      <sheetData sheetId="1280">
        <row r="34">
          <cell r="A34" t="str">
            <v>Investments Govt Securities</v>
          </cell>
        </row>
      </sheetData>
      <sheetData sheetId="1281">
        <row r="34">
          <cell r="A34" t="str">
            <v>Investments Govt Securities</v>
          </cell>
        </row>
      </sheetData>
      <sheetData sheetId="1282">
        <row r="34">
          <cell r="A34" t="str">
            <v>Investments Govt Securities</v>
          </cell>
        </row>
      </sheetData>
      <sheetData sheetId="1283">
        <row r="34">
          <cell r="A34" t="str">
            <v>Investments Govt Securities</v>
          </cell>
        </row>
      </sheetData>
      <sheetData sheetId="1284">
        <row r="34">
          <cell r="A34" t="str">
            <v>Investments Govt Securities</v>
          </cell>
        </row>
      </sheetData>
      <sheetData sheetId="1285">
        <row r="34">
          <cell r="A34" t="str">
            <v>Investments Govt Securities</v>
          </cell>
        </row>
      </sheetData>
      <sheetData sheetId="1286">
        <row r="34">
          <cell r="A34" t="str">
            <v>Investments Govt Securities</v>
          </cell>
        </row>
      </sheetData>
      <sheetData sheetId="1287">
        <row r="34">
          <cell r="A34" t="str">
            <v>Investments Govt Securities</v>
          </cell>
        </row>
      </sheetData>
      <sheetData sheetId="1288">
        <row r="34">
          <cell r="A34" t="str">
            <v>Investments Govt Securities</v>
          </cell>
        </row>
      </sheetData>
      <sheetData sheetId="1289">
        <row r="34">
          <cell r="A34" t="str">
            <v>Investments Govt Securities</v>
          </cell>
        </row>
      </sheetData>
      <sheetData sheetId="1290">
        <row r="34">
          <cell r="A34" t="str">
            <v>Investments Govt Securities</v>
          </cell>
        </row>
      </sheetData>
      <sheetData sheetId="1291">
        <row r="34">
          <cell r="A34" t="str">
            <v>Investments Govt Securities</v>
          </cell>
        </row>
      </sheetData>
      <sheetData sheetId="1292">
        <row r="34">
          <cell r="A34" t="str">
            <v>Investments Govt Securities</v>
          </cell>
        </row>
      </sheetData>
      <sheetData sheetId="1293">
        <row r="34">
          <cell r="A34" t="str">
            <v>Investments Govt Securities</v>
          </cell>
        </row>
      </sheetData>
      <sheetData sheetId="1294">
        <row r="34">
          <cell r="A34" t="str">
            <v>Investments Govt Securities</v>
          </cell>
        </row>
      </sheetData>
      <sheetData sheetId="1295">
        <row r="34">
          <cell r="A34" t="str">
            <v>Investments Govt Securities</v>
          </cell>
        </row>
      </sheetData>
      <sheetData sheetId="1296">
        <row r="34">
          <cell r="A34" t="str">
            <v>Investments Govt Securities</v>
          </cell>
        </row>
      </sheetData>
      <sheetData sheetId="1297">
        <row r="34">
          <cell r="A34" t="str">
            <v>Investments Govt Securities</v>
          </cell>
        </row>
      </sheetData>
      <sheetData sheetId="1298">
        <row r="34">
          <cell r="A34" t="str">
            <v>Investments Govt Securities</v>
          </cell>
        </row>
      </sheetData>
      <sheetData sheetId="1299">
        <row r="34">
          <cell r="A34" t="str">
            <v>Investments Govt Securities</v>
          </cell>
        </row>
      </sheetData>
      <sheetData sheetId="1300">
        <row r="34">
          <cell r="A34" t="str">
            <v>Investments Govt Securities</v>
          </cell>
        </row>
      </sheetData>
      <sheetData sheetId="1301">
        <row r="34">
          <cell r="A34" t="str">
            <v>Investments Govt Securities</v>
          </cell>
        </row>
      </sheetData>
      <sheetData sheetId="1302">
        <row r="34">
          <cell r="A34" t="str">
            <v>Investments Govt Securities</v>
          </cell>
        </row>
      </sheetData>
      <sheetData sheetId="1303">
        <row r="34">
          <cell r="A34" t="str">
            <v>Investments Govt Securities</v>
          </cell>
        </row>
      </sheetData>
      <sheetData sheetId="1304">
        <row r="34">
          <cell r="A34" t="str">
            <v>Investments Govt Securities</v>
          </cell>
        </row>
      </sheetData>
      <sheetData sheetId="1305">
        <row r="34">
          <cell r="A34" t="str">
            <v>Investments Govt Securities</v>
          </cell>
        </row>
      </sheetData>
      <sheetData sheetId="1306">
        <row r="34">
          <cell r="A34" t="str">
            <v>Investments Govt Securities</v>
          </cell>
        </row>
      </sheetData>
      <sheetData sheetId="1307">
        <row r="34">
          <cell r="A34" t="str">
            <v>Investments Govt Securities</v>
          </cell>
        </row>
      </sheetData>
      <sheetData sheetId="1308">
        <row r="34">
          <cell r="A34" t="str">
            <v>Investments Govt Securities</v>
          </cell>
        </row>
      </sheetData>
      <sheetData sheetId="1309">
        <row r="34">
          <cell r="A34" t="str">
            <v>Investments Govt Securities</v>
          </cell>
        </row>
      </sheetData>
      <sheetData sheetId="1310">
        <row r="34">
          <cell r="A34" t="str">
            <v>Investments Govt Securities</v>
          </cell>
        </row>
      </sheetData>
      <sheetData sheetId="1311">
        <row r="34">
          <cell r="A34" t="str">
            <v>Investments Govt Securities</v>
          </cell>
        </row>
      </sheetData>
      <sheetData sheetId="1312">
        <row r="34">
          <cell r="A34" t="str">
            <v>Investments Govt Securities</v>
          </cell>
        </row>
      </sheetData>
      <sheetData sheetId="1313">
        <row r="34">
          <cell r="A34" t="str">
            <v>Investments Govt Securities</v>
          </cell>
        </row>
      </sheetData>
      <sheetData sheetId="1314">
        <row r="34">
          <cell r="A34" t="str">
            <v>Investments Govt Securities</v>
          </cell>
        </row>
      </sheetData>
      <sheetData sheetId="1315">
        <row r="34">
          <cell r="A34" t="str">
            <v>Investments Govt Securities</v>
          </cell>
        </row>
      </sheetData>
      <sheetData sheetId="1316">
        <row r="34">
          <cell r="A34" t="str">
            <v>Investments Govt Securities</v>
          </cell>
        </row>
      </sheetData>
      <sheetData sheetId="1317">
        <row r="34">
          <cell r="A34" t="str">
            <v>Investments Govt Securities</v>
          </cell>
        </row>
      </sheetData>
      <sheetData sheetId="1318">
        <row r="34">
          <cell r="A34" t="str">
            <v>Investments Govt Securities</v>
          </cell>
        </row>
      </sheetData>
      <sheetData sheetId="1319">
        <row r="34">
          <cell r="A34" t="str">
            <v>Investments Govt Securities</v>
          </cell>
        </row>
      </sheetData>
      <sheetData sheetId="1320">
        <row r="34">
          <cell r="A34" t="str">
            <v>Investments Govt Securities</v>
          </cell>
        </row>
      </sheetData>
      <sheetData sheetId="1321">
        <row r="34">
          <cell r="A34" t="str">
            <v>Investments Govt Securities</v>
          </cell>
        </row>
      </sheetData>
      <sheetData sheetId="1322">
        <row r="34">
          <cell r="A34" t="str">
            <v>Investments Govt Securities</v>
          </cell>
        </row>
      </sheetData>
      <sheetData sheetId="1323">
        <row r="34">
          <cell r="A34" t="str">
            <v>Investments Govt Securities</v>
          </cell>
        </row>
      </sheetData>
      <sheetData sheetId="1324">
        <row r="34">
          <cell r="A34" t="str">
            <v>Investments Govt Securities</v>
          </cell>
        </row>
      </sheetData>
      <sheetData sheetId="1325">
        <row r="34">
          <cell r="A34" t="str">
            <v>Investments Govt Securities</v>
          </cell>
        </row>
      </sheetData>
      <sheetData sheetId="1326">
        <row r="34">
          <cell r="A34" t="str">
            <v>Investments Govt Securities</v>
          </cell>
        </row>
      </sheetData>
      <sheetData sheetId="1327">
        <row r="34">
          <cell r="A34" t="str">
            <v>Investments Govt Securities</v>
          </cell>
        </row>
      </sheetData>
      <sheetData sheetId="1328">
        <row r="34">
          <cell r="A34" t="str">
            <v>Investments Govt Securities</v>
          </cell>
        </row>
      </sheetData>
      <sheetData sheetId="1329">
        <row r="34">
          <cell r="A34" t="str">
            <v>Investments Govt Securities</v>
          </cell>
        </row>
      </sheetData>
      <sheetData sheetId="1330">
        <row r="34">
          <cell r="A34" t="str">
            <v>Investments Govt Securities</v>
          </cell>
        </row>
      </sheetData>
      <sheetData sheetId="1331">
        <row r="34">
          <cell r="A34" t="str">
            <v>Investments Govt Securities</v>
          </cell>
        </row>
      </sheetData>
      <sheetData sheetId="1332">
        <row r="34">
          <cell r="A34" t="str">
            <v>Investments Govt Securities</v>
          </cell>
        </row>
      </sheetData>
      <sheetData sheetId="1333">
        <row r="34">
          <cell r="A34" t="str">
            <v>Investments Govt Securities</v>
          </cell>
        </row>
      </sheetData>
      <sheetData sheetId="1334">
        <row r="34">
          <cell r="A34" t="str">
            <v>Investments Govt Securities</v>
          </cell>
        </row>
      </sheetData>
      <sheetData sheetId="1335">
        <row r="34">
          <cell r="A34" t="str">
            <v>Investments Govt Securities</v>
          </cell>
        </row>
      </sheetData>
      <sheetData sheetId="1336">
        <row r="34">
          <cell r="A34" t="str">
            <v>Investments Govt Securities</v>
          </cell>
        </row>
      </sheetData>
      <sheetData sheetId="1337">
        <row r="34">
          <cell r="A34" t="str">
            <v>Investments Govt Securities</v>
          </cell>
        </row>
      </sheetData>
      <sheetData sheetId="1338">
        <row r="34">
          <cell r="A34" t="str">
            <v>Investments Govt Securities</v>
          </cell>
        </row>
      </sheetData>
      <sheetData sheetId="1339">
        <row r="34">
          <cell r="A34" t="str">
            <v>Investments Govt Securities</v>
          </cell>
        </row>
      </sheetData>
      <sheetData sheetId="1340">
        <row r="34">
          <cell r="A34" t="str">
            <v>Investments Govt Securities</v>
          </cell>
        </row>
      </sheetData>
      <sheetData sheetId="1341">
        <row r="34">
          <cell r="A34" t="str">
            <v>Investments Govt Securities</v>
          </cell>
        </row>
      </sheetData>
      <sheetData sheetId="1342">
        <row r="34">
          <cell r="A34" t="str">
            <v>Investments Govt Securities</v>
          </cell>
        </row>
      </sheetData>
      <sheetData sheetId="1343">
        <row r="34">
          <cell r="A34" t="str">
            <v>Investments Govt Securities</v>
          </cell>
        </row>
      </sheetData>
      <sheetData sheetId="1344">
        <row r="34">
          <cell r="A34" t="str">
            <v>Investments Govt Securities</v>
          </cell>
        </row>
      </sheetData>
      <sheetData sheetId="1345">
        <row r="34">
          <cell r="A34" t="str">
            <v>Investments Govt Securities</v>
          </cell>
        </row>
      </sheetData>
      <sheetData sheetId="1346">
        <row r="34">
          <cell r="A34" t="str">
            <v>Investments Govt Securities</v>
          </cell>
        </row>
      </sheetData>
      <sheetData sheetId="1347">
        <row r="34">
          <cell r="A34" t="str">
            <v>Investments Govt Securities</v>
          </cell>
        </row>
      </sheetData>
      <sheetData sheetId="1348">
        <row r="34">
          <cell r="A34" t="str">
            <v>Investments Govt Securities</v>
          </cell>
        </row>
      </sheetData>
      <sheetData sheetId="1349">
        <row r="34">
          <cell r="A34" t="str">
            <v>Investments Govt Securities</v>
          </cell>
        </row>
      </sheetData>
      <sheetData sheetId="1350">
        <row r="34">
          <cell r="A34" t="str">
            <v>Investments Govt Securities</v>
          </cell>
        </row>
      </sheetData>
      <sheetData sheetId="1351">
        <row r="34">
          <cell r="A34" t="str">
            <v>Investments Govt Securities</v>
          </cell>
        </row>
      </sheetData>
      <sheetData sheetId="1352">
        <row r="34">
          <cell r="A34" t="str">
            <v>Investments Govt Securities</v>
          </cell>
        </row>
      </sheetData>
      <sheetData sheetId="1353">
        <row r="34">
          <cell r="A34" t="str">
            <v>Investments Govt Securities</v>
          </cell>
        </row>
      </sheetData>
      <sheetData sheetId="1354">
        <row r="34">
          <cell r="A34" t="str">
            <v>Investments Govt Securities</v>
          </cell>
        </row>
      </sheetData>
      <sheetData sheetId="1355">
        <row r="34">
          <cell r="A34" t="str">
            <v>Investments Govt Securities</v>
          </cell>
        </row>
      </sheetData>
      <sheetData sheetId="1356">
        <row r="34">
          <cell r="A34" t="str">
            <v>Investments Govt Securities</v>
          </cell>
        </row>
      </sheetData>
      <sheetData sheetId="1357">
        <row r="34">
          <cell r="A34" t="str">
            <v>Investments Govt Securities</v>
          </cell>
        </row>
      </sheetData>
      <sheetData sheetId="1358">
        <row r="34">
          <cell r="A34" t="str">
            <v>Investments Govt Securities</v>
          </cell>
        </row>
      </sheetData>
      <sheetData sheetId="1359">
        <row r="34">
          <cell r="A34" t="str">
            <v>Investments Govt Securities</v>
          </cell>
        </row>
      </sheetData>
      <sheetData sheetId="1360">
        <row r="34">
          <cell r="A34" t="str">
            <v>Investments Govt Securities</v>
          </cell>
        </row>
      </sheetData>
      <sheetData sheetId="1361">
        <row r="34">
          <cell r="A34" t="str">
            <v>Investments Govt Securities</v>
          </cell>
        </row>
      </sheetData>
      <sheetData sheetId="1362">
        <row r="34">
          <cell r="A34" t="str">
            <v>Investments Govt Securities</v>
          </cell>
        </row>
      </sheetData>
      <sheetData sheetId="1363">
        <row r="34">
          <cell r="A34" t="str">
            <v>Investments Govt Securities</v>
          </cell>
        </row>
      </sheetData>
      <sheetData sheetId="1364">
        <row r="34">
          <cell r="A34" t="str">
            <v>Investments Govt Securities</v>
          </cell>
        </row>
      </sheetData>
      <sheetData sheetId="1365">
        <row r="34">
          <cell r="A34" t="str">
            <v>Investments Govt Securities</v>
          </cell>
        </row>
      </sheetData>
      <sheetData sheetId="1366">
        <row r="34">
          <cell r="A34" t="str">
            <v>Investments Govt Securities</v>
          </cell>
        </row>
      </sheetData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>
        <row r="34">
          <cell r="A34" t="str">
            <v>Investments Govt Securities</v>
          </cell>
        </row>
      </sheetData>
      <sheetData sheetId="1397">
        <row r="34">
          <cell r="A34" t="str">
            <v>Investments Govt Securities</v>
          </cell>
        </row>
      </sheetData>
      <sheetData sheetId="1398">
        <row r="34">
          <cell r="A34" t="str">
            <v>Investments Govt Securities</v>
          </cell>
        </row>
      </sheetData>
      <sheetData sheetId="1399">
        <row r="34">
          <cell r="A34" t="str">
            <v>Investments Govt Securities</v>
          </cell>
        </row>
      </sheetData>
      <sheetData sheetId="1400">
        <row r="34">
          <cell r="A34" t="str">
            <v>Investments Govt Securities</v>
          </cell>
        </row>
      </sheetData>
      <sheetData sheetId="1401">
        <row r="34">
          <cell r="A34" t="str">
            <v>Investments Govt Securities</v>
          </cell>
        </row>
      </sheetData>
      <sheetData sheetId="1402">
        <row r="34">
          <cell r="A34" t="str">
            <v>Investments Govt Securities</v>
          </cell>
        </row>
      </sheetData>
      <sheetData sheetId="1403">
        <row r="34">
          <cell r="A34" t="str">
            <v>Investments Govt Securities</v>
          </cell>
        </row>
      </sheetData>
      <sheetData sheetId="1404">
        <row r="34">
          <cell r="A34" t="str">
            <v>Investments Govt Securities</v>
          </cell>
        </row>
      </sheetData>
      <sheetData sheetId="1405">
        <row r="34">
          <cell r="A34" t="str">
            <v>Investments Govt Securities</v>
          </cell>
        </row>
      </sheetData>
      <sheetData sheetId="1406">
        <row r="34">
          <cell r="A34" t="str">
            <v>Investments Govt Securities</v>
          </cell>
        </row>
      </sheetData>
      <sheetData sheetId="1407">
        <row r="34">
          <cell r="A34" t="str">
            <v>Investments Govt Securities</v>
          </cell>
        </row>
      </sheetData>
      <sheetData sheetId="1408">
        <row r="34">
          <cell r="A34" t="str">
            <v>Investments Govt Securities</v>
          </cell>
        </row>
      </sheetData>
      <sheetData sheetId="1409">
        <row r="34">
          <cell r="A34" t="str">
            <v>Investments Govt Securities</v>
          </cell>
        </row>
      </sheetData>
      <sheetData sheetId="1410">
        <row r="34">
          <cell r="A34" t="str">
            <v>Investments Govt Securities</v>
          </cell>
        </row>
      </sheetData>
      <sheetData sheetId="1411">
        <row r="34">
          <cell r="A34" t="str">
            <v>Investments Govt Securities</v>
          </cell>
        </row>
      </sheetData>
      <sheetData sheetId="1412">
        <row r="34">
          <cell r="A34" t="str">
            <v>Investments Govt Securities</v>
          </cell>
        </row>
      </sheetData>
      <sheetData sheetId="1413">
        <row r="34">
          <cell r="A34" t="str">
            <v>Investments Govt Securities</v>
          </cell>
        </row>
      </sheetData>
      <sheetData sheetId="1414">
        <row r="34">
          <cell r="A34" t="str">
            <v>Investments Govt Securities</v>
          </cell>
        </row>
      </sheetData>
      <sheetData sheetId="1415">
        <row r="34">
          <cell r="A34" t="str">
            <v>Investments Govt Securities</v>
          </cell>
        </row>
      </sheetData>
      <sheetData sheetId="1416">
        <row r="34">
          <cell r="A34" t="str">
            <v>Investments Govt Securities</v>
          </cell>
        </row>
      </sheetData>
      <sheetData sheetId="1417">
        <row r="34">
          <cell r="A34" t="str">
            <v>Investments Govt Securities</v>
          </cell>
        </row>
      </sheetData>
      <sheetData sheetId="1418">
        <row r="34">
          <cell r="A34" t="str">
            <v>Investments Govt Securities</v>
          </cell>
        </row>
      </sheetData>
      <sheetData sheetId="1419">
        <row r="34">
          <cell r="A34" t="str">
            <v>Investments Govt Securities</v>
          </cell>
        </row>
      </sheetData>
      <sheetData sheetId="1420">
        <row r="34">
          <cell r="A34" t="str">
            <v>Investments Govt Securities</v>
          </cell>
        </row>
      </sheetData>
      <sheetData sheetId="1421">
        <row r="34">
          <cell r="A34" t="str">
            <v>Investments Govt Securities</v>
          </cell>
        </row>
      </sheetData>
      <sheetData sheetId="1422">
        <row r="34">
          <cell r="A34" t="str">
            <v>Investments Govt Securities</v>
          </cell>
        </row>
      </sheetData>
      <sheetData sheetId="1423">
        <row r="34">
          <cell r="A34" t="str">
            <v>Investments Govt Securities</v>
          </cell>
        </row>
      </sheetData>
      <sheetData sheetId="1424">
        <row r="34">
          <cell r="A34" t="str">
            <v>Investments Govt Securities</v>
          </cell>
        </row>
      </sheetData>
      <sheetData sheetId="1425">
        <row r="34">
          <cell r="A34" t="str">
            <v>Investments Govt Securities</v>
          </cell>
        </row>
      </sheetData>
      <sheetData sheetId="1426">
        <row r="34">
          <cell r="A34" t="str">
            <v>Investments Govt Securities</v>
          </cell>
        </row>
      </sheetData>
      <sheetData sheetId="1427">
        <row r="34">
          <cell r="A34" t="str">
            <v>Investments Govt Securities</v>
          </cell>
        </row>
      </sheetData>
      <sheetData sheetId="1428">
        <row r="34">
          <cell r="A34" t="str">
            <v>Investments Govt Securities</v>
          </cell>
        </row>
      </sheetData>
      <sheetData sheetId="1429">
        <row r="34">
          <cell r="A34" t="str">
            <v>Investments Govt Securities</v>
          </cell>
        </row>
      </sheetData>
      <sheetData sheetId="1430">
        <row r="34">
          <cell r="A34" t="str">
            <v>Investments Govt Securities</v>
          </cell>
        </row>
      </sheetData>
      <sheetData sheetId="1431">
        <row r="34">
          <cell r="A34" t="str">
            <v>Investments Govt Securities</v>
          </cell>
        </row>
      </sheetData>
      <sheetData sheetId="1432">
        <row r="34">
          <cell r="A34" t="str">
            <v>Investments Govt Securities</v>
          </cell>
        </row>
      </sheetData>
      <sheetData sheetId="1433">
        <row r="34">
          <cell r="A34" t="str">
            <v>Investments Govt Securities</v>
          </cell>
        </row>
      </sheetData>
      <sheetData sheetId="1434">
        <row r="34">
          <cell r="A34" t="str">
            <v>Investments Govt Securities</v>
          </cell>
        </row>
      </sheetData>
      <sheetData sheetId="1435">
        <row r="34">
          <cell r="A34" t="str">
            <v>Investments Govt Securities</v>
          </cell>
        </row>
      </sheetData>
      <sheetData sheetId="1436">
        <row r="34">
          <cell r="A34" t="str">
            <v>Investments Govt Securities</v>
          </cell>
        </row>
      </sheetData>
      <sheetData sheetId="1437">
        <row r="34">
          <cell r="A34" t="str">
            <v>Investments Govt Securities</v>
          </cell>
        </row>
      </sheetData>
      <sheetData sheetId="1438">
        <row r="34">
          <cell r="A34" t="str">
            <v>Investments Govt Securities</v>
          </cell>
        </row>
      </sheetData>
      <sheetData sheetId="1439">
        <row r="34">
          <cell r="A34" t="str">
            <v>Investments Govt Securities</v>
          </cell>
        </row>
      </sheetData>
      <sheetData sheetId="1440">
        <row r="34">
          <cell r="A34" t="str">
            <v>Investments Govt Securities</v>
          </cell>
        </row>
      </sheetData>
      <sheetData sheetId="1441">
        <row r="34">
          <cell r="A34" t="str">
            <v>Investments Govt Securities</v>
          </cell>
        </row>
      </sheetData>
      <sheetData sheetId="1442">
        <row r="34">
          <cell r="A34" t="str">
            <v>Investments Govt Securities</v>
          </cell>
        </row>
      </sheetData>
      <sheetData sheetId="1443">
        <row r="34">
          <cell r="A34" t="str">
            <v>Investments Govt Securities</v>
          </cell>
        </row>
      </sheetData>
      <sheetData sheetId="1444">
        <row r="34">
          <cell r="A34" t="str">
            <v>Investments Govt Securities</v>
          </cell>
        </row>
      </sheetData>
      <sheetData sheetId="1445">
        <row r="34">
          <cell r="A34" t="str">
            <v>Investments Govt Securities</v>
          </cell>
        </row>
      </sheetData>
      <sheetData sheetId="1446">
        <row r="34">
          <cell r="A34" t="str">
            <v>Investments Govt Securities</v>
          </cell>
        </row>
      </sheetData>
      <sheetData sheetId="1447">
        <row r="34">
          <cell r="A34" t="str">
            <v>Investments Govt Securities</v>
          </cell>
        </row>
      </sheetData>
      <sheetData sheetId="1448">
        <row r="34">
          <cell r="A34" t="str">
            <v>Investments Govt Securities</v>
          </cell>
        </row>
      </sheetData>
      <sheetData sheetId="1449">
        <row r="34">
          <cell r="A34" t="str">
            <v>Investments Govt Securities</v>
          </cell>
        </row>
      </sheetData>
      <sheetData sheetId="1450">
        <row r="34">
          <cell r="A34" t="str">
            <v>Investments Govt Securities</v>
          </cell>
        </row>
      </sheetData>
      <sheetData sheetId="1451">
        <row r="34">
          <cell r="A34" t="str">
            <v>Investments Govt Securities</v>
          </cell>
        </row>
      </sheetData>
      <sheetData sheetId="1452">
        <row r="34">
          <cell r="A34" t="str">
            <v>Investments Govt Securities</v>
          </cell>
        </row>
      </sheetData>
      <sheetData sheetId="1453">
        <row r="34">
          <cell r="A34" t="str">
            <v>Investments Govt Securities</v>
          </cell>
        </row>
      </sheetData>
      <sheetData sheetId="1454">
        <row r="34">
          <cell r="A34" t="str">
            <v>Investments Govt Securities</v>
          </cell>
        </row>
      </sheetData>
      <sheetData sheetId="1455">
        <row r="34">
          <cell r="A34" t="str">
            <v>Investments Govt Securities</v>
          </cell>
        </row>
      </sheetData>
      <sheetData sheetId="1456">
        <row r="34">
          <cell r="A34" t="str">
            <v>Investments Govt Securities</v>
          </cell>
        </row>
      </sheetData>
      <sheetData sheetId="1457">
        <row r="34">
          <cell r="A34" t="str">
            <v>Investments Govt Securities</v>
          </cell>
        </row>
      </sheetData>
      <sheetData sheetId="1458">
        <row r="34">
          <cell r="A34" t="str">
            <v>Investments Govt Securities</v>
          </cell>
        </row>
      </sheetData>
      <sheetData sheetId="1459">
        <row r="34">
          <cell r="A34" t="str">
            <v>Investments Govt Securities</v>
          </cell>
        </row>
      </sheetData>
      <sheetData sheetId="1460">
        <row r="34">
          <cell r="A34" t="str">
            <v>Investments Govt Securities</v>
          </cell>
        </row>
      </sheetData>
      <sheetData sheetId="1461">
        <row r="34">
          <cell r="A34" t="str">
            <v>Investments Govt Securities</v>
          </cell>
        </row>
      </sheetData>
      <sheetData sheetId="1462">
        <row r="34">
          <cell r="A34" t="str">
            <v>Investments Govt Securities</v>
          </cell>
        </row>
      </sheetData>
      <sheetData sheetId="1463">
        <row r="34">
          <cell r="A34" t="str">
            <v>Investments Govt Securities</v>
          </cell>
        </row>
      </sheetData>
      <sheetData sheetId="1464">
        <row r="34">
          <cell r="A34" t="str">
            <v>Investments Govt Securities</v>
          </cell>
        </row>
      </sheetData>
      <sheetData sheetId="1465">
        <row r="34">
          <cell r="A34" t="str">
            <v>Investments Govt Securities</v>
          </cell>
        </row>
      </sheetData>
      <sheetData sheetId="1466">
        <row r="34">
          <cell r="A34" t="str">
            <v>Investments Govt Securities</v>
          </cell>
        </row>
      </sheetData>
      <sheetData sheetId="1467">
        <row r="34">
          <cell r="A34" t="str">
            <v>Investments Govt Securities</v>
          </cell>
        </row>
      </sheetData>
      <sheetData sheetId="1468">
        <row r="34">
          <cell r="A34" t="str">
            <v>Investments Govt Securities</v>
          </cell>
        </row>
      </sheetData>
      <sheetData sheetId="1469">
        <row r="34">
          <cell r="A34" t="str">
            <v>Investments Govt Securities</v>
          </cell>
        </row>
      </sheetData>
      <sheetData sheetId="1470">
        <row r="34">
          <cell r="A34" t="str">
            <v>Investments Govt Securities</v>
          </cell>
        </row>
      </sheetData>
      <sheetData sheetId="1471">
        <row r="34">
          <cell r="A34" t="str">
            <v>Investments Govt Securities</v>
          </cell>
        </row>
      </sheetData>
      <sheetData sheetId="1472">
        <row r="34">
          <cell r="A34" t="str">
            <v>Investments Govt Securities</v>
          </cell>
        </row>
      </sheetData>
      <sheetData sheetId="1473">
        <row r="34">
          <cell r="A34" t="str">
            <v>Investments Govt Securities</v>
          </cell>
        </row>
      </sheetData>
      <sheetData sheetId="1474">
        <row r="34">
          <cell r="A34" t="str">
            <v>Investments Govt Securities</v>
          </cell>
        </row>
      </sheetData>
      <sheetData sheetId="1475">
        <row r="34">
          <cell r="A34" t="str">
            <v>Investments Govt Securities</v>
          </cell>
        </row>
      </sheetData>
      <sheetData sheetId="1476">
        <row r="34">
          <cell r="A34" t="str">
            <v>Investments Govt Securities</v>
          </cell>
        </row>
      </sheetData>
      <sheetData sheetId="1477">
        <row r="34">
          <cell r="A34" t="str">
            <v>Investments Govt Securities</v>
          </cell>
        </row>
      </sheetData>
      <sheetData sheetId="1478">
        <row r="34">
          <cell r="A34" t="str">
            <v>Investments Govt Securities</v>
          </cell>
        </row>
      </sheetData>
      <sheetData sheetId="1479">
        <row r="34">
          <cell r="A34" t="str">
            <v>Investments Govt Securities</v>
          </cell>
        </row>
      </sheetData>
      <sheetData sheetId="1480">
        <row r="34">
          <cell r="A34" t="str">
            <v>Investments Govt Securities</v>
          </cell>
        </row>
      </sheetData>
      <sheetData sheetId="1481">
        <row r="34">
          <cell r="A34" t="str">
            <v>Investments Govt Securities</v>
          </cell>
        </row>
      </sheetData>
      <sheetData sheetId="1482">
        <row r="34">
          <cell r="A34" t="str">
            <v>Investments Govt Securities</v>
          </cell>
        </row>
      </sheetData>
      <sheetData sheetId="1483">
        <row r="34">
          <cell r="A34" t="str">
            <v>Investments Govt Securities</v>
          </cell>
        </row>
      </sheetData>
      <sheetData sheetId="1484">
        <row r="34">
          <cell r="A34" t="str">
            <v>Investments Govt Securities</v>
          </cell>
        </row>
      </sheetData>
      <sheetData sheetId="1485">
        <row r="34">
          <cell r="A34" t="str">
            <v>Investments Govt Securities</v>
          </cell>
        </row>
      </sheetData>
      <sheetData sheetId="1486">
        <row r="34">
          <cell r="A34" t="str">
            <v>Investments Govt Securities</v>
          </cell>
        </row>
      </sheetData>
      <sheetData sheetId="1487">
        <row r="34">
          <cell r="A34" t="str">
            <v>Investments Govt Securities</v>
          </cell>
        </row>
      </sheetData>
      <sheetData sheetId="1488">
        <row r="34">
          <cell r="A34" t="str">
            <v>Investments Govt Securities</v>
          </cell>
        </row>
      </sheetData>
      <sheetData sheetId="1489">
        <row r="34">
          <cell r="A34" t="str">
            <v>Investments Govt Securities</v>
          </cell>
        </row>
      </sheetData>
      <sheetData sheetId="1490">
        <row r="34">
          <cell r="A34" t="str">
            <v>Investments Govt Securities</v>
          </cell>
        </row>
      </sheetData>
      <sheetData sheetId="1491">
        <row r="34">
          <cell r="A34" t="str">
            <v>Investments Govt Securities</v>
          </cell>
        </row>
      </sheetData>
      <sheetData sheetId="1492">
        <row r="34">
          <cell r="A34" t="str">
            <v>Investments Govt Securities</v>
          </cell>
        </row>
      </sheetData>
      <sheetData sheetId="1493">
        <row r="34">
          <cell r="A34" t="str">
            <v>Investments Govt Securities</v>
          </cell>
        </row>
      </sheetData>
      <sheetData sheetId="1494">
        <row r="34">
          <cell r="A34" t="str">
            <v>Investments Govt Securities</v>
          </cell>
        </row>
      </sheetData>
      <sheetData sheetId="1495">
        <row r="34">
          <cell r="A34" t="str">
            <v>Investments Govt Securities</v>
          </cell>
        </row>
      </sheetData>
      <sheetData sheetId="1496">
        <row r="34">
          <cell r="A34" t="str">
            <v>Investments Govt Securities</v>
          </cell>
        </row>
      </sheetData>
      <sheetData sheetId="1497">
        <row r="34">
          <cell r="A34" t="str">
            <v>Investments Govt Securities</v>
          </cell>
        </row>
      </sheetData>
      <sheetData sheetId="1498">
        <row r="34">
          <cell r="A34" t="str">
            <v>Investments Govt Securities</v>
          </cell>
        </row>
      </sheetData>
      <sheetData sheetId="1499">
        <row r="34">
          <cell r="A34" t="str">
            <v>Investments Govt Securities</v>
          </cell>
        </row>
      </sheetData>
      <sheetData sheetId="1500">
        <row r="34">
          <cell r="A34" t="str">
            <v>Investments Govt Securities</v>
          </cell>
        </row>
      </sheetData>
      <sheetData sheetId="1501">
        <row r="34">
          <cell r="A34" t="str">
            <v>Investments Govt Securities</v>
          </cell>
        </row>
      </sheetData>
      <sheetData sheetId="1502">
        <row r="34">
          <cell r="A34" t="str">
            <v>Investments Govt Securities</v>
          </cell>
        </row>
      </sheetData>
      <sheetData sheetId="1503">
        <row r="34">
          <cell r="A34" t="str">
            <v>Investments Govt Securities</v>
          </cell>
        </row>
      </sheetData>
      <sheetData sheetId="1504">
        <row r="34">
          <cell r="A34" t="str">
            <v>Investments Govt Securities</v>
          </cell>
        </row>
      </sheetData>
      <sheetData sheetId="1505">
        <row r="34">
          <cell r="A34" t="str">
            <v>Investments Govt Securities</v>
          </cell>
        </row>
      </sheetData>
      <sheetData sheetId="1506">
        <row r="34">
          <cell r="A34" t="str">
            <v>Investments Govt Securities</v>
          </cell>
        </row>
      </sheetData>
      <sheetData sheetId="1507">
        <row r="34">
          <cell r="A34" t="str">
            <v>Investments Govt Securities</v>
          </cell>
        </row>
      </sheetData>
      <sheetData sheetId="1508">
        <row r="34">
          <cell r="A34" t="str">
            <v>Investments Govt Securities</v>
          </cell>
        </row>
      </sheetData>
      <sheetData sheetId="1509">
        <row r="34">
          <cell r="A34" t="str">
            <v>Investments Govt Securities</v>
          </cell>
        </row>
      </sheetData>
      <sheetData sheetId="1510">
        <row r="34">
          <cell r="A34" t="str">
            <v>Investments Govt Securities</v>
          </cell>
        </row>
      </sheetData>
      <sheetData sheetId="1511">
        <row r="34">
          <cell r="A34" t="str">
            <v>Investments Govt Securities</v>
          </cell>
        </row>
      </sheetData>
      <sheetData sheetId="1512">
        <row r="34">
          <cell r="A34" t="str">
            <v>Investments Govt Securities</v>
          </cell>
        </row>
      </sheetData>
      <sheetData sheetId="1513">
        <row r="34">
          <cell r="A34" t="str">
            <v>Investments Govt Securities</v>
          </cell>
        </row>
      </sheetData>
      <sheetData sheetId="1514">
        <row r="34">
          <cell r="A34" t="str">
            <v>Investments Govt Securities</v>
          </cell>
        </row>
      </sheetData>
      <sheetData sheetId="1515">
        <row r="34">
          <cell r="A34" t="str">
            <v>Investments Govt Securities</v>
          </cell>
        </row>
      </sheetData>
      <sheetData sheetId="1516">
        <row r="34">
          <cell r="A34" t="str">
            <v>Investments Govt Securities</v>
          </cell>
        </row>
      </sheetData>
      <sheetData sheetId="1517">
        <row r="34">
          <cell r="A34" t="str">
            <v>Investments Govt Securities</v>
          </cell>
        </row>
      </sheetData>
      <sheetData sheetId="1518">
        <row r="34">
          <cell r="A34" t="str">
            <v>Investments Govt Securities</v>
          </cell>
        </row>
      </sheetData>
      <sheetData sheetId="1519">
        <row r="34">
          <cell r="A34" t="str">
            <v>Investments Govt Securities</v>
          </cell>
        </row>
      </sheetData>
      <sheetData sheetId="1520">
        <row r="34">
          <cell r="A34" t="str">
            <v>Investments Govt Securities</v>
          </cell>
        </row>
      </sheetData>
      <sheetData sheetId="1521">
        <row r="34">
          <cell r="A34" t="str">
            <v>Investments Govt Securities</v>
          </cell>
        </row>
      </sheetData>
      <sheetData sheetId="1522">
        <row r="34">
          <cell r="A34" t="str">
            <v>Investments Govt Securities</v>
          </cell>
        </row>
      </sheetData>
      <sheetData sheetId="1523">
        <row r="34">
          <cell r="A34" t="str">
            <v>Investments Govt Securities</v>
          </cell>
        </row>
      </sheetData>
      <sheetData sheetId="1524">
        <row r="34">
          <cell r="A34" t="str">
            <v>Investments Govt Securities</v>
          </cell>
        </row>
      </sheetData>
      <sheetData sheetId="1525">
        <row r="34">
          <cell r="A34" t="str">
            <v>Investments Govt Securities</v>
          </cell>
        </row>
      </sheetData>
      <sheetData sheetId="1526">
        <row r="34">
          <cell r="A34" t="str">
            <v>Investments Govt Securities</v>
          </cell>
        </row>
      </sheetData>
      <sheetData sheetId="1527">
        <row r="34">
          <cell r="A34" t="str">
            <v>Investments Govt Securities</v>
          </cell>
        </row>
      </sheetData>
      <sheetData sheetId="1528">
        <row r="34">
          <cell r="A34" t="str">
            <v>Investments Govt Securities</v>
          </cell>
        </row>
      </sheetData>
      <sheetData sheetId="1529">
        <row r="34">
          <cell r="A34" t="str">
            <v>Investments Govt Securities</v>
          </cell>
        </row>
      </sheetData>
      <sheetData sheetId="1530">
        <row r="34">
          <cell r="A34" t="str">
            <v>Investments Govt Securities</v>
          </cell>
        </row>
      </sheetData>
      <sheetData sheetId="1531">
        <row r="34">
          <cell r="A34" t="str">
            <v>Investments Govt Securities</v>
          </cell>
        </row>
      </sheetData>
      <sheetData sheetId="1532">
        <row r="34">
          <cell r="A34" t="str">
            <v>Investments Govt Securities</v>
          </cell>
        </row>
      </sheetData>
      <sheetData sheetId="1533">
        <row r="34">
          <cell r="A34" t="str">
            <v>Investments Govt Securities</v>
          </cell>
        </row>
      </sheetData>
      <sheetData sheetId="1534">
        <row r="34">
          <cell r="A34" t="str">
            <v>Investments Govt Securities</v>
          </cell>
        </row>
      </sheetData>
      <sheetData sheetId="1535">
        <row r="34">
          <cell r="A34" t="str">
            <v>Investments Govt Securities</v>
          </cell>
        </row>
      </sheetData>
      <sheetData sheetId="1536">
        <row r="34">
          <cell r="A34" t="str">
            <v>Investments Govt Securities</v>
          </cell>
        </row>
      </sheetData>
      <sheetData sheetId="1537">
        <row r="34">
          <cell r="A34" t="str">
            <v>Investments Govt Securities</v>
          </cell>
        </row>
      </sheetData>
      <sheetData sheetId="1538">
        <row r="34">
          <cell r="A34" t="str">
            <v>Investments Govt Securities</v>
          </cell>
        </row>
      </sheetData>
      <sheetData sheetId="1539">
        <row r="34">
          <cell r="A34" t="str">
            <v>Investments Govt Securities</v>
          </cell>
        </row>
      </sheetData>
      <sheetData sheetId="1540">
        <row r="34">
          <cell r="A34" t="str">
            <v>Investments Govt Securities</v>
          </cell>
        </row>
      </sheetData>
      <sheetData sheetId="1541">
        <row r="34">
          <cell r="A34" t="str">
            <v>Investments Govt Securities</v>
          </cell>
        </row>
      </sheetData>
      <sheetData sheetId="1542">
        <row r="34">
          <cell r="A34" t="str">
            <v>Investments Govt Securities</v>
          </cell>
        </row>
      </sheetData>
      <sheetData sheetId="1543">
        <row r="34">
          <cell r="A34" t="str">
            <v>Investments Govt Securities</v>
          </cell>
        </row>
      </sheetData>
      <sheetData sheetId="1544">
        <row r="34">
          <cell r="A34" t="str">
            <v>Investments Govt Securities</v>
          </cell>
        </row>
      </sheetData>
      <sheetData sheetId="1545">
        <row r="34">
          <cell r="A34" t="str">
            <v>Investments Govt Securities</v>
          </cell>
        </row>
      </sheetData>
      <sheetData sheetId="1546">
        <row r="34">
          <cell r="A34" t="str">
            <v>Investments Govt Securities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34">
          <cell r="A34" t="str">
            <v>Investments Govt Securities</v>
          </cell>
        </row>
      </sheetData>
      <sheetData sheetId="1575" refreshError="1"/>
      <sheetData sheetId="1576" refreshError="1"/>
      <sheetData sheetId="1577">
        <row r="34">
          <cell r="A34" t="str">
            <v>Investments Govt Securities</v>
          </cell>
        </row>
      </sheetData>
      <sheetData sheetId="1578">
        <row r="34">
          <cell r="A34" t="str">
            <v>Investments Govt Securities</v>
          </cell>
        </row>
      </sheetData>
      <sheetData sheetId="1579">
        <row r="34">
          <cell r="A34" t="str">
            <v>Investments Govt Securities</v>
          </cell>
        </row>
      </sheetData>
      <sheetData sheetId="1580">
        <row r="34">
          <cell r="A34" t="str">
            <v>Investments Govt Securities</v>
          </cell>
        </row>
      </sheetData>
      <sheetData sheetId="1581">
        <row r="34">
          <cell r="A34" t="str">
            <v>Investments Govt Securities</v>
          </cell>
        </row>
      </sheetData>
      <sheetData sheetId="1582">
        <row r="34">
          <cell r="A34" t="str">
            <v>Investments Govt Securities</v>
          </cell>
        </row>
      </sheetData>
      <sheetData sheetId="1583">
        <row r="34">
          <cell r="A34" t="str">
            <v>Investments Govt Securities</v>
          </cell>
        </row>
      </sheetData>
      <sheetData sheetId="1584">
        <row r="34">
          <cell r="A34" t="str">
            <v>Investments Govt Securities</v>
          </cell>
        </row>
      </sheetData>
      <sheetData sheetId="1585">
        <row r="34">
          <cell r="A34" t="str">
            <v>Investments Govt Securities</v>
          </cell>
        </row>
      </sheetData>
      <sheetData sheetId="1586">
        <row r="34">
          <cell r="A34" t="str">
            <v>Investments Govt Securities</v>
          </cell>
        </row>
      </sheetData>
      <sheetData sheetId="1587">
        <row r="34">
          <cell r="A34" t="str">
            <v>Investments Govt Securities</v>
          </cell>
        </row>
      </sheetData>
      <sheetData sheetId="1588">
        <row r="34">
          <cell r="A34" t="str">
            <v>Investments Govt Securities</v>
          </cell>
        </row>
      </sheetData>
      <sheetData sheetId="1589">
        <row r="34">
          <cell r="A34" t="str">
            <v>Investments Govt Securities</v>
          </cell>
        </row>
      </sheetData>
      <sheetData sheetId="1590">
        <row r="34">
          <cell r="A34" t="str">
            <v>Investments Govt Securities</v>
          </cell>
        </row>
      </sheetData>
      <sheetData sheetId="1591">
        <row r="34">
          <cell r="A34" t="str">
            <v>Investments Govt Securities</v>
          </cell>
        </row>
      </sheetData>
      <sheetData sheetId="1592">
        <row r="34">
          <cell r="A34" t="str">
            <v>Investments Govt Securities</v>
          </cell>
        </row>
      </sheetData>
      <sheetData sheetId="1593">
        <row r="34">
          <cell r="A34" t="str">
            <v>Investments Govt Securities</v>
          </cell>
        </row>
      </sheetData>
      <sheetData sheetId="1594">
        <row r="34">
          <cell r="A34" t="str">
            <v>Investments Govt Securities</v>
          </cell>
        </row>
      </sheetData>
      <sheetData sheetId="1595">
        <row r="34">
          <cell r="A34" t="str">
            <v>Investments Govt Securities</v>
          </cell>
        </row>
      </sheetData>
      <sheetData sheetId="1596">
        <row r="34">
          <cell r="A34" t="str">
            <v>Investments Govt Securities</v>
          </cell>
        </row>
      </sheetData>
      <sheetData sheetId="1597">
        <row r="34">
          <cell r="A34" t="str">
            <v>Investments Govt Securities</v>
          </cell>
        </row>
      </sheetData>
      <sheetData sheetId="1598">
        <row r="34">
          <cell r="A34" t="str">
            <v>Investments Govt Securities</v>
          </cell>
        </row>
      </sheetData>
      <sheetData sheetId="1599">
        <row r="34">
          <cell r="A34" t="str">
            <v>Investments Govt Securities</v>
          </cell>
        </row>
      </sheetData>
      <sheetData sheetId="1600">
        <row r="34">
          <cell r="A34" t="str">
            <v>Investments Govt Securities</v>
          </cell>
        </row>
      </sheetData>
      <sheetData sheetId="1601">
        <row r="34">
          <cell r="A34" t="str">
            <v>Investments Govt Securities</v>
          </cell>
        </row>
      </sheetData>
      <sheetData sheetId="1602">
        <row r="34">
          <cell r="A34" t="str">
            <v>Investments Govt Securities</v>
          </cell>
        </row>
      </sheetData>
      <sheetData sheetId="1603">
        <row r="34">
          <cell r="A34" t="str">
            <v>Investments Govt Securities</v>
          </cell>
        </row>
      </sheetData>
      <sheetData sheetId="1604">
        <row r="34">
          <cell r="A34" t="str">
            <v>Investments Govt Securities</v>
          </cell>
        </row>
      </sheetData>
      <sheetData sheetId="1605">
        <row r="34">
          <cell r="A34" t="str">
            <v>Investments Govt Securities</v>
          </cell>
        </row>
      </sheetData>
      <sheetData sheetId="1606">
        <row r="34">
          <cell r="A34" t="str">
            <v>Investments Govt Securities</v>
          </cell>
        </row>
      </sheetData>
      <sheetData sheetId="1607">
        <row r="34">
          <cell r="A34" t="str">
            <v>Investments Govt Securities</v>
          </cell>
        </row>
      </sheetData>
      <sheetData sheetId="1608">
        <row r="34">
          <cell r="A34" t="str">
            <v>Investments Govt Securities</v>
          </cell>
        </row>
      </sheetData>
      <sheetData sheetId="1609">
        <row r="34">
          <cell r="A34" t="str">
            <v>Investments Govt Securities</v>
          </cell>
        </row>
      </sheetData>
      <sheetData sheetId="1610">
        <row r="34">
          <cell r="A34" t="str">
            <v>Investments Govt Securities</v>
          </cell>
        </row>
      </sheetData>
      <sheetData sheetId="1611">
        <row r="34">
          <cell r="A34" t="str">
            <v>Investments Govt Securities</v>
          </cell>
        </row>
      </sheetData>
      <sheetData sheetId="1612">
        <row r="34">
          <cell r="A34" t="str">
            <v>Investments Govt Securities</v>
          </cell>
        </row>
      </sheetData>
      <sheetData sheetId="1613">
        <row r="34">
          <cell r="A34" t="str">
            <v>Investments Govt Securities</v>
          </cell>
        </row>
      </sheetData>
      <sheetData sheetId="1614">
        <row r="34">
          <cell r="A34" t="str">
            <v>Investments Govt Securities</v>
          </cell>
        </row>
      </sheetData>
      <sheetData sheetId="1615">
        <row r="34">
          <cell r="A34" t="str">
            <v>Investments Govt Securities</v>
          </cell>
        </row>
      </sheetData>
      <sheetData sheetId="1616">
        <row r="34">
          <cell r="A34" t="str">
            <v>Investments Govt Securities</v>
          </cell>
        </row>
      </sheetData>
      <sheetData sheetId="1617">
        <row r="34">
          <cell r="A34" t="str">
            <v>Investments Govt Securities</v>
          </cell>
        </row>
      </sheetData>
      <sheetData sheetId="1618">
        <row r="34">
          <cell r="A34" t="str">
            <v>Investments Govt Securities</v>
          </cell>
        </row>
      </sheetData>
      <sheetData sheetId="1619">
        <row r="34">
          <cell r="A34" t="str">
            <v>Investments Govt Securities</v>
          </cell>
        </row>
      </sheetData>
      <sheetData sheetId="1620">
        <row r="34">
          <cell r="A34" t="str">
            <v>Investments Govt Securities</v>
          </cell>
        </row>
      </sheetData>
      <sheetData sheetId="1621">
        <row r="34">
          <cell r="A34" t="str">
            <v>Investments Govt Securities</v>
          </cell>
        </row>
      </sheetData>
      <sheetData sheetId="1622">
        <row r="34">
          <cell r="A34" t="str">
            <v>Investments Govt Securities</v>
          </cell>
        </row>
      </sheetData>
      <sheetData sheetId="1623">
        <row r="34">
          <cell r="A34" t="str">
            <v>Investments Govt Securities</v>
          </cell>
        </row>
      </sheetData>
      <sheetData sheetId="1624">
        <row r="34">
          <cell r="A34" t="str">
            <v>Investments Govt Securities</v>
          </cell>
        </row>
      </sheetData>
      <sheetData sheetId="1625">
        <row r="34">
          <cell r="A34" t="str">
            <v>Investments Govt Securities</v>
          </cell>
        </row>
      </sheetData>
      <sheetData sheetId="1626">
        <row r="34">
          <cell r="A34" t="str">
            <v>Investments Govt Securities</v>
          </cell>
        </row>
      </sheetData>
      <sheetData sheetId="1627">
        <row r="34">
          <cell r="A34" t="str">
            <v>Investments Govt Securities</v>
          </cell>
        </row>
      </sheetData>
      <sheetData sheetId="1628">
        <row r="34">
          <cell r="A34" t="str">
            <v>Investments Govt Securities</v>
          </cell>
        </row>
      </sheetData>
      <sheetData sheetId="1629">
        <row r="34">
          <cell r="A34" t="str">
            <v>Investments Govt Securities</v>
          </cell>
        </row>
      </sheetData>
      <sheetData sheetId="1630">
        <row r="34">
          <cell r="A34" t="str">
            <v>Investments Govt Securities</v>
          </cell>
        </row>
      </sheetData>
      <sheetData sheetId="1631">
        <row r="34">
          <cell r="A34" t="str">
            <v>Investments Govt Securities</v>
          </cell>
        </row>
      </sheetData>
      <sheetData sheetId="1632">
        <row r="34">
          <cell r="A34" t="str">
            <v>Investments Govt Securities</v>
          </cell>
        </row>
      </sheetData>
      <sheetData sheetId="1633">
        <row r="34">
          <cell r="A34" t="str">
            <v>Investments Govt Securities</v>
          </cell>
        </row>
      </sheetData>
      <sheetData sheetId="1634">
        <row r="34">
          <cell r="A34" t="str">
            <v>Investments Govt Securities</v>
          </cell>
        </row>
      </sheetData>
      <sheetData sheetId="1635">
        <row r="34">
          <cell r="A34" t="str">
            <v>Investments Govt Securities</v>
          </cell>
        </row>
      </sheetData>
      <sheetData sheetId="1636">
        <row r="34">
          <cell r="A34" t="str">
            <v>Investments Govt Securities</v>
          </cell>
        </row>
      </sheetData>
      <sheetData sheetId="1637">
        <row r="34">
          <cell r="A34" t="str">
            <v>Investments Govt Securities</v>
          </cell>
        </row>
      </sheetData>
      <sheetData sheetId="1638">
        <row r="34">
          <cell r="A34" t="str">
            <v>Investments Govt Securities</v>
          </cell>
        </row>
      </sheetData>
      <sheetData sheetId="1639">
        <row r="34">
          <cell r="A34" t="str">
            <v>Investments Govt Securities</v>
          </cell>
        </row>
      </sheetData>
      <sheetData sheetId="1640">
        <row r="34">
          <cell r="A34" t="str">
            <v>Investments Govt Securities</v>
          </cell>
        </row>
      </sheetData>
      <sheetData sheetId="1641">
        <row r="34">
          <cell r="A34" t="str">
            <v>Investments Govt Securities</v>
          </cell>
        </row>
      </sheetData>
      <sheetData sheetId="1642">
        <row r="34">
          <cell r="A34" t="str">
            <v>Investments Govt Securities</v>
          </cell>
        </row>
      </sheetData>
      <sheetData sheetId="1643">
        <row r="34">
          <cell r="A34" t="str">
            <v>Investments Govt Securities</v>
          </cell>
        </row>
      </sheetData>
      <sheetData sheetId="1644">
        <row r="34">
          <cell r="A34" t="str">
            <v>Investments Govt Securities</v>
          </cell>
        </row>
      </sheetData>
      <sheetData sheetId="1645">
        <row r="34">
          <cell r="A34" t="str">
            <v>Investments Govt Securities</v>
          </cell>
        </row>
      </sheetData>
      <sheetData sheetId="1646">
        <row r="34">
          <cell r="A34" t="str">
            <v>Investments Govt Securities</v>
          </cell>
        </row>
      </sheetData>
      <sheetData sheetId="1647">
        <row r="34">
          <cell r="A34" t="str">
            <v>Investments Govt Securities</v>
          </cell>
        </row>
      </sheetData>
      <sheetData sheetId="1648">
        <row r="34">
          <cell r="A34" t="str">
            <v>Investments Govt Securities</v>
          </cell>
        </row>
      </sheetData>
      <sheetData sheetId="1649">
        <row r="34">
          <cell r="A34" t="str">
            <v>Investments Govt Securities</v>
          </cell>
        </row>
      </sheetData>
      <sheetData sheetId="1650">
        <row r="34">
          <cell r="A34" t="str">
            <v>Investments Govt Securities</v>
          </cell>
        </row>
      </sheetData>
      <sheetData sheetId="1651">
        <row r="34">
          <cell r="A34" t="str">
            <v>Investments Govt Securities</v>
          </cell>
        </row>
      </sheetData>
      <sheetData sheetId="1652">
        <row r="34">
          <cell r="A34" t="str">
            <v>Investments Govt Securities</v>
          </cell>
        </row>
      </sheetData>
      <sheetData sheetId="1653">
        <row r="34">
          <cell r="A34" t="str">
            <v>Investments Govt Securities</v>
          </cell>
        </row>
      </sheetData>
      <sheetData sheetId="1654">
        <row r="34">
          <cell r="A34" t="str">
            <v>Investments Govt Securities</v>
          </cell>
        </row>
      </sheetData>
      <sheetData sheetId="1655">
        <row r="34">
          <cell r="A34" t="str">
            <v>Investments Govt Securities</v>
          </cell>
        </row>
      </sheetData>
      <sheetData sheetId="1656">
        <row r="34">
          <cell r="A34" t="str">
            <v>Investments Govt Securities</v>
          </cell>
        </row>
      </sheetData>
      <sheetData sheetId="1657">
        <row r="34">
          <cell r="A34" t="str">
            <v>Investments Govt Securities</v>
          </cell>
        </row>
      </sheetData>
      <sheetData sheetId="1658">
        <row r="34">
          <cell r="A34" t="str">
            <v>Investments Govt Securities</v>
          </cell>
        </row>
      </sheetData>
      <sheetData sheetId="1659">
        <row r="34">
          <cell r="A34" t="str">
            <v>Investments Govt Securities</v>
          </cell>
        </row>
      </sheetData>
      <sheetData sheetId="1660">
        <row r="34">
          <cell r="A34" t="str">
            <v>Investments Govt Securities</v>
          </cell>
        </row>
      </sheetData>
      <sheetData sheetId="1661">
        <row r="34">
          <cell r="A34" t="str">
            <v>Investments Govt Securities</v>
          </cell>
        </row>
      </sheetData>
      <sheetData sheetId="1662">
        <row r="34">
          <cell r="A34" t="str">
            <v>Investments Govt Securities</v>
          </cell>
        </row>
      </sheetData>
      <sheetData sheetId="1663">
        <row r="34">
          <cell r="A34" t="str">
            <v>Investments Govt Securities</v>
          </cell>
        </row>
      </sheetData>
      <sheetData sheetId="1664">
        <row r="34">
          <cell r="A34" t="str">
            <v>Investments Govt Securities</v>
          </cell>
        </row>
      </sheetData>
      <sheetData sheetId="1665">
        <row r="34">
          <cell r="A34" t="str">
            <v>Investments Govt Securities</v>
          </cell>
        </row>
      </sheetData>
      <sheetData sheetId="1666">
        <row r="34">
          <cell r="A34" t="str">
            <v>Investments Govt Securities</v>
          </cell>
        </row>
      </sheetData>
      <sheetData sheetId="1667">
        <row r="34">
          <cell r="A34" t="str">
            <v>Investments Govt Securities</v>
          </cell>
        </row>
      </sheetData>
      <sheetData sheetId="1668">
        <row r="34">
          <cell r="A34" t="str">
            <v>Investments Govt Securities</v>
          </cell>
        </row>
      </sheetData>
      <sheetData sheetId="1669">
        <row r="34">
          <cell r="A34" t="str">
            <v>Investments Govt Securities</v>
          </cell>
        </row>
      </sheetData>
      <sheetData sheetId="1670">
        <row r="34">
          <cell r="A34" t="str">
            <v>Investments Govt Securities</v>
          </cell>
        </row>
      </sheetData>
      <sheetData sheetId="1671">
        <row r="34">
          <cell r="A34" t="str">
            <v>Investments Govt Securities</v>
          </cell>
        </row>
      </sheetData>
      <sheetData sheetId="1672">
        <row r="34">
          <cell r="A34" t="str">
            <v>Investments Govt Securities</v>
          </cell>
        </row>
      </sheetData>
      <sheetData sheetId="1673">
        <row r="34">
          <cell r="A34" t="str">
            <v>Investments Govt Securities</v>
          </cell>
        </row>
      </sheetData>
      <sheetData sheetId="1674">
        <row r="34">
          <cell r="A34" t="str">
            <v>Investments Govt Securities</v>
          </cell>
        </row>
      </sheetData>
      <sheetData sheetId="1675">
        <row r="34">
          <cell r="A34" t="str">
            <v>Investments Govt Securities</v>
          </cell>
        </row>
      </sheetData>
      <sheetData sheetId="1676">
        <row r="34">
          <cell r="A34" t="str">
            <v>Investments Govt Securities</v>
          </cell>
        </row>
      </sheetData>
      <sheetData sheetId="1677">
        <row r="34">
          <cell r="A34" t="str">
            <v>Investments Govt Securities</v>
          </cell>
        </row>
      </sheetData>
      <sheetData sheetId="1678">
        <row r="34">
          <cell r="A34" t="str">
            <v>Investments Govt Securities</v>
          </cell>
        </row>
      </sheetData>
      <sheetData sheetId="1679">
        <row r="34">
          <cell r="A34" t="str">
            <v>Investments Govt Securities</v>
          </cell>
        </row>
      </sheetData>
      <sheetData sheetId="1680">
        <row r="34">
          <cell r="A34" t="str">
            <v>Investments Govt Securities</v>
          </cell>
        </row>
      </sheetData>
      <sheetData sheetId="1681">
        <row r="34">
          <cell r="A34" t="str">
            <v>Investments Govt Securities</v>
          </cell>
        </row>
      </sheetData>
      <sheetData sheetId="1682">
        <row r="34">
          <cell r="A34" t="str">
            <v>Investments Govt Securities</v>
          </cell>
        </row>
      </sheetData>
      <sheetData sheetId="1683">
        <row r="34">
          <cell r="A34" t="str">
            <v>Investments Govt Securities</v>
          </cell>
        </row>
      </sheetData>
      <sheetData sheetId="1684">
        <row r="34">
          <cell r="A34" t="str">
            <v>Investments Govt Securities</v>
          </cell>
        </row>
      </sheetData>
      <sheetData sheetId="1685">
        <row r="34">
          <cell r="A34" t="str">
            <v>Investments Govt Securities</v>
          </cell>
        </row>
      </sheetData>
      <sheetData sheetId="1686">
        <row r="34">
          <cell r="A34" t="str">
            <v>Investments Govt Securities</v>
          </cell>
        </row>
      </sheetData>
      <sheetData sheetId="1687">
        <row r="34">
          <cell r="A34" t="str">
            <v>Investments Govt Securities</v>
          </cell>
        </row>
      </sheetData>
      <sheetData sheetId="1688">
        <row r="34">
          <cell r="A34" t="str">
            <v>Investments Govt Securities</v>
          </cell>
        </row>
      </sheetData>
      <sheetData sheetId="1689">
        <row r="34">
          <cell r="A34" t="str">
            <v>Investments Govt Securities</v>
          </cell>
        </row>
      </sheetData>
      <sheetData sheetId="1690">
        <row r="34">
          <cell r="A34" t="str">
            <v>Investments Govt Securities</v>
          </cell>
        </row>
      </sheetData>
      <sheetData sheetId="1691">
        <row r="34">
          <cell r="A34" t="str">
            <v>Investments Govt Securities</v>
          </cell>
        </row>
      </sheetData>
      <sheetData sheetId="1692">
        <row r="34">
          <cell r="A34" t="str">
            <v>Investments Govt Securities</v>
          </cell>
        </row>
      </sheetData>
      <sheetData sheetId="1693">
        <row r="34">
          <cell r="A34" t="str">
            <v>Investments Govt Securities</v>
          </cell>
        </row>
      </sheetData>
      <sheetData sheetId="1694">
        <row r="34">
          <cell r="A34" t="str">
            <v>Investments Govt Securities</v>
          </cell>
        </row>
      </sheetData>
      <sheetData sheetId="1695">
        <row r="34">
          <cell r="A34" t="str">
            <v>Investments Govt Securities</v>
          </cell>
        </row>
      </sheetData>
      <sheetData sheetId="1696">
        <row r="34">
          <cell r="A34" t="str">
            <v>Investments Govt Securities</v>
          </cell>
        </row>
      </sheetData>
      <sheetData sheetId="1697">
        <row r="34">
          <cell r="A34" t="str">
            <v>Investments Govt Securities</v>
          </cell>
        </row>
      </sheetData>
      <sheetData sheetId="1698">
        <row r="34">
          <cell r="A34" t="str">
            <v>Investments Govt Securities</v>
          </cell>
        </row>
      </sheetData>
      <sheetData sheetId="1699">
        <row r="34">
          <cell r="A34" t="str">
            <v>Investments Govt Securities</v>
          </cell>
        </row>
      </sheetData>
      <sheetData sheetId="1700">
        <row r="34">
          <cell r="A34" t="str">
            <v>Investments Govt Securities</v>
          </cell>
        </row>
      </sheetData>
      <sheetData sheetId="1701">
        <row r="34">
          <cell r="A34" t="str">
            <v>Investments Govt Securities</v>
          </cell>
        </row>
      </sheetData>
      <sheetData sheetId="1702">
        <row r="34">
          <cell r="A34" t="str">
            <v>Investments Govt Securities</v>
          </cell>
        </row>
      </sheetData>
      <sheetData sheetId="1703">
        <row r="34">
          <cell r="A34" t="str">
            <v>Investments Govt Securities</v>
          </cell>
        </row>
      </sheetData>
      <sheetData sheetId="1704">
        <row r="34">
          <cell r="A34" t="str">
            <v>Investments Govt Securities</v>
          </cell>
        </row>
      </sheetData>
      <sheetData sheetId="1705">
        <row r="34">
          <cell r="A34" t="str">
            <v>Investments Govt Securities</v>
          </cell>
        </row>
      </sheetData>
      <sheetData sheetId="1706">
        <row r="34">
          <cell r="A34" t="str">
            <v>Investments Govt Securities</v>
          </cell>
        </row>
      </sheetData>
      <sheetData sheetId="1707">
        <row r="34">
          <cell r="A34" t="str">
            <v>Investments Govt Securities</v>
          </cell>
        </row>
      </sheetData>
      <sheetData sheetId="1708">
        <row r="34">
          <cell r="A34" t="str">
            <v>Investments Govt Securities</v>
          </cell>
        </row>
      </sheetData>
      <sheetData sheetId="1709">
        <row r="34">
          <cell r="A34" t="str">
            <v>Investments Govt Securities</v>
          </cell>
        </row>
      </sheetData>
      <sheetData sheetId="1710">
        <row r="34">
          <cell r="A34" t="str">
            <v>Investments Govt Securities</v>
          </cell>
        </row>
      </sheetData>
      <sheetData sheetId="1711">
        <row r="34">
          <cell r="A34" t="str">
            <v>Investments Govt Securities</v>
          </cell>
        </row>
      </sheetData>
      <sheetData sheetId="1712">
        <row r="34">
          <cell r="A34" t="str">
            <v>Investments Govt Securities</v>
          </cell>
        </row>
      </sheetData>
      <sheetData sheetId="1713">
        <row r="34">
          <cell r="A34" t="str">
            <v>Investments Govt Securities</v>
          </cell>
        </row>
      </sheetData>
      <sheetData sheetId="1714">
        <row r="34">
          <cell r="A34" t="str">
            <v>Investments Govt Securities</v>
          </cell>
        </row>
      </sheetData>
      <sheetData sheetId="1715">
        <row r="34">
          <cell r="A34" t="str">
            <v>Investments Govt Securities</v>
          </cell>
        </row>
      </sheetData>
      <sheetData sheetId="1716">
        <row r="34">
          <cell r="A34" t="str">
            <v>Investments Govt Securities</v>
          </cell>
        </row>
      </sheetData>
      <sheetData sheetId="1717">
        <row r="34">
          <cell r="A34" t="str">
            <v>Investments Govt Securities</v>
          </cell>
        </row>
      </sheetData>
      <sheetData sheetId="1718">
        <row r="34">
          <cell r="A34" t="str">
            <v>Investments Govt Securities</v>
          </cell>
        </row>
      </sheetData>
      <sheetData sheetId="1719">
        <row r="34">
          <cell r="A34" t="str">
            <v>Investments Govt Securities</v>
          </cell>
        </row>
      </sheetData>
      <sheetData sheetId="1720">
        <row r="34">
          <cell r="A34" t="str">
            <v>Investments Govt Securities</v>
          </cell>
        </row>
      </sheetData>
      <sheetData sheetId="1721">
        <row r="34">
          <cell r="A34" t="str">
            <v>Investments Govt Securities</v>
          </cell>
        </row>
      </sheetData>
      <sheetData sheetId="1722">
        <row r="34">
          <cell r="A34" t="str">
            <v>Investments Govt Securities</v>
          </cell>
        </row>
      </sheetData>
      <sheetData sheetId="1723">
        <row r="34">
          <cell r="A34" t="str">
            <v>Investments Govt Securities</v>
          </cell>
        </row>
      </sheetData>
      <sheetData sheetId="1724">
        <row r="34">
          <cell r="A34" t="str">
            <v>Investments Govt Securities</v>
          </cell>
        </row>
      </sheetData>
      <sheetData sheetId="1725" refreshError="1"/>
      <sheetData sheetId="1726">
        <row r="34">
          <cell r="A34" t="str">
            <v>Investments Govt Securities</v>
          </cell>
        </row>
      </sheetData>
      <sheetData sheetId="1727">
        <row r="34">
          <cell r="A34" t="str">
            <v>Investments Govt Securities</v>
          </cell>
        </row>
      </sheetData>
      <sheetData sheetId="1728" refreshError="1"/>
      <sheetData sheetId="1729">
        <row r="34">
          <cell r="A34" t="str">
            <v>Investments Govt Securities</v>
          </cell>
        </row>
      </sheetData>
      <sheetData sheetId="1730">
        <row r="34">
          <cell r="A34" t="str">
            <v>Investments Govt Securities</v>
          </cell>
        </row>
      </sheetData>
      <sheetData sheetId="1731">
        <row r="34">
          <cell r="A34" t="str">
            <v>Investments Govt Securities</v>
          </cell>
        </row>
      </sheetData>
      <sheetData sheetId="1732">
        <row r="34">
          <cell r="A34" t="str">
            <v>Investments Govt Securities</v>
          </cell>
        </row>
      </sheetData>
      <sheetData sheetId="1733">
        <row r="34">
          <cell r="A34" t="str">
            <v>Investments Govt Securities</v>
          </cell>
        </row>
      </sheetData>
      <sheetData sheetId="1734">
        <row r="34">
          <cell r="A34" t="str">
            <v>Investments Govt Securities</v>
          </cell>
        </row>
      </sheetData>
      <sheetData sheetId="1735">
        <row r="34">
          <cell r="A34" t="str">
            <v>Investments Govt Securities</v>
          </cell>
        </row>
      </sheetData>
      <sheetData sheetId="1736">
        <row r="34">
          <cell r="A34" t="str">
            <v>Investments Govt Securities</v>
          </cell>
        </row>
      </sheetData>
      <sheetData sheetId="1737">
        <row r="34">
          <cell r="A34" t="str">
            <v>Investments Govt Securities</v>
          </cell>
        </row>
      </sheetData>
      <sheetData sheetId="1738">
        <row r="34">
          <cell r="A34" t="str">
            <v>Investments Govt Securities</v>
          </cell>
        </row>
      </sheetData>
      <sheetData sheetId="1739">
        <row r="34">
          <cell r="A34" t="str">
            <v>Investments Govt Securities</v>
          </cell>
        </row>
      </sheetData>
      <sheetData sheetId="1740">
        <row r="34">
          <cell r="A34" t="str">
            <v>Investments Govt Securities</v>
          </cell>
        </row>
      </sheetData>
      <sheetData sheetId="1741">
        <row r="34">
          <cell r="A34" t="str">
            <v>Investments Govt Securities</v>
          </cell>
        </row>
      </sheetData>
      <sheetData sheetId="1742">
        <row r="34">
          <cell r="A34" t="str">
            <v>Investments Govt Securities</v>
          </cell>
        </row>
      </sheetData>
      <sheetData sheetId="1743">
        <row r="34">
          <cell r="A34" t="str">
            <v>Investments Govt Securities</v>
          </cell>
        </row>
      </sheetData>
      <sheetData sheetId="1744">
        <row r="34">
          <cell r="A34" t="str">
            <v>Investments Govt Securities</v>
          </cell>
        </row>
      </sheetData>
      <sheetData sheetId="1745" refreshError="1"/>
      <sheetData sheetId="1746">
        <row r="34">
          <cell r="A34" t="str">
            <v>Investments Govt Securities</v>
          </cell>
        </row>
      </sheetData>
      <sheetData sheetId="1747">
        <row r="34">
          <cell r="A34" t="str">
            <v>Investments Govt Securities</v>
          </cell>
        </row>
      </sheetData>
      <sheetData sheetId="1748">
        <row r="34">
          <cell r="A34" t="str">
            <v>Investments Govt Securities</v>
          </cell>
        </row>
      </sheetData>
      <sheetData sheetId="1749">
        <row r="34">
          <cell r="A34" t="str">
            <v>Investments Govt Securities</v>
          </cell>
        </row>
      </sheetData>
      <sheetData sheetId="1750">
        <row r="34">
          <cell r="A34" t="str">
            <v>Investments Govt Securities</v>
          </cell>
        </row>
      </sheetData>
      <sheetData sheetId="1751">
        <row r="34">
          <cell r="A34" t="str">
            <v>Investments Govt Securities</v>
          </cell>
        </row>
      </sheetData>
      <sheetData sheetId="1752">
        <row r="34">
          <cell r="A34" t="str">
            <v>Investments Govt Securities</v>
          </cell>
        </row>
      </sheetData>
      <sheetData sheetId="1753">
        <row r="34">
          <cell r="A34" t="str">
            <v>Investments Govt Securities</v>
          </cell>
        </row>
      </sheetData>
      <sheetData sheetId="1754">
        <row r="34">
          <cell r="A34" t="str">
            <v>Investments Govt Securities</v>
          </cell>
        </row>
      </sheetData>
      <sheetData sheetId="1755">
        <row r="34">
          <cell r="A34" t="str">
            <v>Investments Govt Securities</v>
          </cell>
        </row>
      </sheetData>
      <sheetData sheetId="1756">
        <row r="34">
          <cell r="A34" t="str">
            <v>Investments Govt Securities</v>
          </cell>
        </row>
      </sheetData>
      <sheetData sheetId="1757">
        <row r="34">
          <cell r="A34" t="str">
            <v>Investments Govt Securities</v>
          </cell>
        </row>
      </sheetData>
      <sheetData sheetId="1758">
        <row r="34">
          <cell r="A34" t="str">
            <v>Investments Govt Securities</v>
          </cell>
        </row>
      </sheetData>
      <sheetData sheetId="1759">
        <row r="34">
          <cell r="A34" t="str">
            <v>Investments Govt Securities</v>
          </cell>
        </row>
      </sheetData>
      <sheetData sheetId="1760">
        <row r="34">
          <cell r="A34" t="str">
            <v>Investments Govt Securities</v>
          </cell>
        </row>
      </sheetData>
      <sheetData sheetId="1761">
        <row r="34">
          <cell r="A34" t="str">
            <v>Investments Govt Securities</v>
          </cell>
        </row>
      </sheetData>
      <sheetData sheetId="1762">
        <row r="34">
          <cell r="A34" t="str">
            <v>Investments Govt Securities</v>
          </cell>
        </row>
      </sheetData>
      <sheetData sheetId="1763">
        <row r="34">
          <cell r="A34" t="str">
            <v>Investments Govt Securities</v>
          </cell>
        </row>
      </sheetData>
      <sheetData sheetId="1764">
        <row r="34">
          <cell r="A34" t="str">
            <v>Investments Govt Securities</v>
          </cell>
        </row>
      </sheetData>
      <sheetData sheetId="1765">
        <row r="34">
          <cell r="A34" t="str">
            <v>Investments Govt Securities</v>
          </cell>
        </row>
      </sheetData>
      <sheetData sheetId="1766">
        <row r="34">
          <cell r="A34" t="str">
            <v>Investments Govt Securities</v>
          </cell>
        </row>
      </sheetData>
      <sheetData sheetId="1767">
        <row r="34">
          <cell r="A34" t="str">
            <v>Investments Govt Securities</v>
          </cell>
        </row>
      </sheetData>
      <sheetData sheetId="1768">
        <row r="34">
          <cell r="A34" t="str">
            <v>Investments Govt Securities</v>
          </cell>
        </row>
      </sheetData>
      <sheetData sheetId="1769">
        <row r="34">
          <cell r="A34" t="str">
            <v>Investments Govt Securities</v>
          </cell>
        </row>
      </sheetData>
      <sheetData sheetId="1770">
        <row r="34">
          <cell r="A34" t="str">
            <v>Investments Govt Securities</v>
          </cell>
        </row>
      </sheetData>
      <sheetData sheetId="1771">
        <row r="34">
          <cell r="A34" t="str">
            <v>Investments Govt Securities</v>
          </cell>
        </row>
      </sheetData>
      <sheetData sheetId="1772">
        <row r="34">
          <cell r="A34" t="str">
            <v>Investments Govt Securities</v>
          </cell>
        </row>
      </sheetData>
      <sheetData sheetId="1773">
        <row r="34">
          <cell r="A34" t="str">
            <v>Investments Govt Securities</v>
          </cell>
        </row>
      </sheetData>
      <sheetData sheetId="1774">
        <row r="34">
          <cell r="A34" t="str">
            <v>Investments Govt Securities</v>
          </cell>
        </row>
      </sheetData>
      <sheetData sheetId="1775">
        <row r="34">
          <cell r="A34" t="str">
            <v>Investments Govt Securities</v>
          </cell>
        </row>
      </sheetData>
      <sheetData sheetId="1776">
        <row r="34">
          <cell r="A34" t="str">
            <v>Investments Govt Securities</v>
          </cell>
        </row>
      </sheetData>
      <sheetData sheetId="1777">
        <row r="34">
          <cell r="A34" t="str">
            <v>Investments Govt Securities</v>
          </cell>
        </row>
      </sheetData>
      <sheetData sheetId="1778">
        <row r="34">
          <cell r="A34" t="str">
            <v>Investments Govt Securities</v>
          </cell>
        </row>
      </sheetData>
      <sheetData sheetId="1779">
        <row r="34">
          <cell r="A34" t="str">
            <v>Investments Govt Securities</v>
          </cell>
        </row>
      </sheetData>
      <sheetData sheetId="1780">
        <row r="34">
          <cell r="A34" t="str">
            <v>Investments Govt Securities</v>
          </cell>
        </row>
      </sheetData>
      <sheetData sheetId="1781">
        <row r="34">
          <cell r="A34" t="str">
            <v>Investments Govt Securities</v>
          </cell>
        </row>
      </sheetData>
      <sheetData sheetId="1782">
        <row r="34">
          <cell r="A34" t="str">
            <v>Investments Govt Securities</v>
          </cell>
        </row>
      </sheetData>
      <sheetData sheetId="1783">
        <row r="34">
          <cell r="A34" t="str">
            <v>Investments Govt Securities</v>
          </cell>
        </row>
      </sheetData>
      <sheetData sheetId="1784">
        <row r="34">
          <cell r="A34" t="str">
            <v>Investments Govt Securities</v>
          </cell>
        </row>
      </sheetData>
      <sheetData sheetId="1785">
        <row r="34">
          <cell r="A34" t="str">
            <v>Investments Govt Securities</v>
          </cell>
        </row>
      </sheetData>
      <sheetData sheetId="1786">
        <row r="34">
          <cell r="A34" t="str">
            <v>Investments Govt Securities</v>
          </cell>
        </row>
      </sheetData>
      <sheetData sheetId="1787">
        <row r="34">
          <cell r="A34" t="str">
            <v>Investments Govt Securities</v>
          </cell>
        </row>
      </sheetData>
      <sheetData sheetId="1788">
        <row r="34">
          <cell r="A34" t="str">
            <v>Investments Govt Securities</v>
          </cell>
        </row>
      </sheetData>
      <sheetData sheetId="1789">
        <row r="34">
          <cell r="A34" t="str">
            <v>Investments Govt Securities</v>
          </cell>
        </row>
      </sheetData>
      <sheetData sheetId="1790">
        <row r="34">
          <cell r="A34" t="str">
            <v>Investments Govt Securities</v>
          </cell>
        </row>
      </sheetData>
      <sheetData sheetId="1791">
        <row r="34">
          <cell r="A34" t="str">
            <v>Investments Govt Securities</v>
          </cell>
        </row>
      </sheetData>
      <sheetData sheetId="1792">
        <row r="34">
          <cell r="A34" t="str">
            <v>Investments Govt Securities</v>
          </cell>
        </row>
      </sheetData>
      <sheetData sheetId="1793">
        <row r="34">
          <cell r="A34" t="str">
            <v>Investments Govt Securities</v>
          </cell>
        </row>
      </sheetData>
      <sheetData sheetId="1794">
        <row r="34">
          <cell r="A34" t="str">
            <v>Investments Govt Securities</v>
          </cell>
        </row>
      </sheetData>
      <sheetData sheetId="1795">
        <row r="34">
          <cell r="A34" t="str">
            <v>Investments Govt Securities</v>
          </cell>
        </row>
      </sheetData>
      <sheetData sheetId="1796">
        <row r="34">
          <cell r="A34" t="str">
            <v>Investments Govt Securities</v>
          </cell>
        </row>
      </sheetData>
      <sheetData sheetId="1797">
        <row r="34">
          <cell r="A34" t="str">
            <v>Investments Govt Securities</v>
          </cell>
        </row>
      </sheetData>
      <sheetData sheetId="1798">
        <row r="34">
          <cell r="A34" t="str">
            <v>Investments Govt Securities</v>
          </cell>
        </row>
      </sheetData>
      <sheetData sheetId="1799">
        <row r="34">
          <cell r="A34" t="str">
            <v>Investments Govt Securities</v>
          </cell>
        </row>
      </sheetData>
      <sheetData sheetId="1800">
        <row r="34">
          <cell r="A34" t="str">
            <v>Investments Govt Securities</v>
          </cell>
        </row>
      </sheetData>
      <sheetData sheetId="1801">
        <row r="34">
          <cell r="A34" t="str">
            <v>Investments Govt Securities</v>
          </cell>
        </row>
      </sheetData>
      <sheetData sheetId="1802">
        <row r="34">
          <cell r="A34" t="str">
            <v>Investments Govt Securities</v>
          </cell>
        </row>
      </sheetData>
      <sheetData sheetId="1803">
        <row r="34">
          <cell r="A34" t="str">
            <v>Investments Govt Securities</v>
          </cell>
        </row>
      </sheetData>
      <sheetData sheetId="1804">
        <row r="34">
          <cell r="A34" t="str">
            <v>Investments Govt Securities</v>
          </cell>
        </row>
      </sheetData>
      <sheetData sheetId="1805">
        <row r="34">
          <cell r="A34" t="str">
            <v>Investments Govt Securities</v>
          </cell>
        </row>
      </sheetData>
      <sheetData sheetId="1806">
        <row r="34">
          <cell r="A34" t="str">
            <v>Investments Govt Securities</v>
          </cell>
        </row>
      </sheetData>
      <sheetData sheetId="1807">
        <row r="34">
          <cell r="A34" t="str">
            <v>Investments Govt Securities</v>
          </cell>
        </row>
      </sheetData>
      <sheetData sheetId="1808">
        <row r="34">
          <cell r="A34" t="str">
            <v>Investments Govt Securities</v>
          </cell>
        </row>
      </sheetData>
      <sheetData sheetId="1809">
        <row r="34">
          <cell r="A34" t="str">
            <v>Investments Govt Securities</v>
          </cell>
        </row>
      </sheetData>
      <sheetData sheetId="1810">
        <row r="34">
          <cell r="A34" t="str">
            <v>Investments Govt Securities</v>
          </cell>
        </row>
      </sheetData>
      <sheetData sheetId="1811">
        <row r="34">
          <cell r="A34" t="str">
            <v>Investments Govt Securities</v>
          </cell>
        </row>
      </sheetData>
      <sheetData sheetId="1812">
        <row r="34">
          <cell r="A34" t="str">
            <v>Investments Govt Securities</v>
          </cell>
        </row>
      </sheetData>
      <sheetData sheetId="1813">
        <row r="34">
          <cell r="A34" t="str">
            <v>Investments Govt Securities</v>
          </cell>
        </row>
      </sheetData>
      <sheetData sheetId="1814">
        <row r="34">
          <cell r="A34" t="str">
            <v>Investments Govt Securities</v>
          </cell>
        </row>
      </sheetData>
      <sheetData sheetId="1815">
        <row r="34">
          <cell r="A34" t="str">
            <v>Investments Govt Securities</v>
          </cell>
        </row>
      </sheetData>
      <sheetData sheetId="1816">
        <row r="34">
          <cell r="A34" t="str">
            <v>Investments Govt Securities</v>
          </cell>
        </row>
      </sheetData>
      <sheetData sheetId="1817">
        <row r="34">
          <cell r="A34" t="str">
            <v>Investments Govt Securities</v>
          </cell>
        </row>
      </sheetData>
      <sheetData sheetId="1818">
        <row r="34">
          <cell r="A34" t="str">
            <v>Investments Govt Securities</v>
          </cell>
        </row>
      </sheetData>
      <sheetData sheetId="1819">
        <row r="34">
          <cell r="A34" t="str">
            <v>Investments Govt Securities</v>
          </cell>
        </row>
      </sheetData>
      <sheetData sheetId="1820">
        <row r="34">
          <cell r="A34" t="str">
            <v>Investments Govt Securities</v>
          </cell>
        </row>
      </sheetData>
      <sheetData sheetId="1821">
        <row r="34">
          <cell r="A34" t="str">
            <v>Investments Govt Securities</v>
          </cell>
        </row>
      </sheetData>
      <sheetData sheetId="1822">
        <row r="34">
          <cell r="A34" t="str">
            <v>Investments Govt Securities</v>
          </cell>
        </row>
      </sheetData>
      <sheetData sheetId="1823">
        <row r="34">
          <cell r="A34" t="str">
            <v>Investments Govt Securities</v>
          </cell>
        </row>
      </sheetData>
      <sheetData sheetId="1824">
        <row r="34">
          <cell r="A34" t="str">
            <v>Investments Govt Securities</v>
          </cell>
        </row>
      </sheetData>
      <sheetData sheetId="1825">
        <row r="34">
          <cell r="A34" t="str">
            <v>Investments Govt Securities</v>
          </cell>
        </row>
      </sheetData>
      <sheetData sheetId="1826">
        <row r="34">
          <cell r="A34" t="str">
            <v>Investments Govt Securities</v>
          </cell>
        </row>
      </sheetData>
      <sheetData sheetId="1827">
        <row r="34">
          <cell r="A34" t="str">
            <v>Investments Govt Securities</v>
          </cell>
        </row>
      </sheetData>
      <sheetData sheetId="1828">
        <row r="34">
          <cell r="A34" t="str">
            <v>Investments Govt Securities</v>
          </cell>
        </row>
      </sheetData>
      <sheetData sheetId="1829">
        <row r="34">
          <cell r="A34" t="str">
            <v>Investments Govt Securities</v>
          </cell>
        </row>
      </sheetData>
      <sheetData sheetId="1830">
        <row r="34">
          <cell r="A34" t="str">
            <v>Investments Govt Securities</v>
          </cell>
        </row>
      </sheetData>
      <sheetData sheetId="1831">
        <row r="34">
          <cell r="A34" t="str">
            <v>Investments Govt Securities</v>
          </cell>
        </row>
      </sheetData>
      <sheetData sheetId="1832">
        <row r="34">
          <cell r="A34" t="str">
            <v>Investments Govt Securities</v>
          </cell>
        </row>
      </sheetData>
      <sheetData sheetId="1833">
        <row r="34">
          <cell r="A34" t="str">
            <v>Investments Govt Securities</v>
          </cell>
        </row>
      </sheetData>
      <sheetData sheetId="1834">
        <row r="34">
          <cell r="A34" t="str">
            <v>Investments Govt Securities</v>
          </cell>
        </row>
      </sheetData>
      <sheetData sheetId="1835">
        <row r="34">
          <cell r="A34" t="str">
            <v>Investments Govt Securities</v>
          </cell>
        </row>
      </sheetData>
      <sheetData sheetId="1836">
        <row r="34">
          <cell r="A34" t="str">
            <v>Investments Govt Securities</v>
          </cell>
        </row>
      </sheetData>
      <sheetData sheetId="1837">
        <row r="34">
          <cell r="A34" t="str">
            <v>Investments Govt Securities</v>
          </cell>
        </row>
      </sheetData>
      <sheetData sheetId="1838">
        <row r="34">
          <cell r="A34" t="str">
            <v>Investments Govt Securities</v>
          </cell>
        </row>
      </sheetData>
      <sheetData sheetId="1839">
        <row r="34">
          <cell r="A34" t="str">
            <v>Investments Govt Securities</v>
          </cell>
        </row>
      </sheetData>
      <sheetData sheetId="1840">
        <row r="34">
          <cell r="A34" t="str">
            <v>Investments Govt Securities</v>
          </cell>
        </row>
      </sheetData>
      <sheetData sheetId="1841">
        <row r="34">
          <cell r="A34" t="str">
            <v>Investments Govt Securities</v>
          </cell>
        </row>
      </sheetData>
      <sheetData sheetId="1842">
        <row r="34">
          <cell r="A34" t="str">
            <v>Investments Govt Securities</v>
          </cell>
        </row>
      </sheetData>
      <sheetData sheetId="1843">
        <row r="34">
          <cell r="A34" t="str">
            <v>Investments Govt Securities</v>
          </cell>
        </row>
      </sheetData>
      <sheetData sheetId="1844">
        <row r="34">
          <cell r="A34" t="str">
            <v>Investments Govt Securities</v>
          </cell>
        </row>
      </sheetData>
      <sheetData sheetId="1845">
        <row r="34">
          <cell r="A34" t="str">
            <v>Investments Govt Securities</v>
          </cell>
        </row>
      </sheetData>
      <sheetData sheetId="1846">
        <row r="34">
          <cell r="A34" t="str">
            <v>Investments Govt Securities</v>
          </cell>
        </row>
      </sheetData>
      <sheetData sheetId="1847">
        <row r="34">
          <cell r="A34" t="str">
            <v>Investments Govt Securities</v>
          </cell>
        </row>
      </sheetData>
      <sheetData sheetId="1848">
        <row r="34">
          <cell r="A34" t="str">
            <v>Investments Govt Securities</v>
          </cell>
        </row>
      </sheetData>
      <sheetData sheetId="1849">
        <row r="34">
          <cell r="A34" t="str">
            <v>Investments Govt Securities</v>
          </cell>
        </row>
      </sheetData>
      <sheetData sheetId="1850">
        <row r="34">
          <cell r="A34" t="str">
            <v>Investments Govt Securities</v>
          </cell>
        </row>
      </sheetData>
      <sheetData sheetId="1851">
        <row r="34">
          <cell r="A34" t="str">
            <v>Investments Govt Securities</v>
          </cell>
        </row>
      </sheetData>
      <sheetData sheetId="1852">
        <row r="34">
          <cell r="A34" t="str">
            <v>Investments Govt Securities</v>
          </cell>
        </row>
      </sheetData>
      <sheetData sheetId="1853">
        <row r="34">
          <cell r="A34" t="str">
            <v>Investments Govt Securities</v>
          </cell>
        </row>
      </sheetData>
      <sheetData sheetId="1854">
        <row r="34">
          <cell r="A34" t="str">
            <v>Investments Govt Securities</v>
          </cell>
        </row>
      </sheetData>
      <sheetData sheetId="1855">
        <row r="34">
          <cell r="A34" t="str">
            <v>Investments Govt Securities</v>
          </cell>
        </row>
      </sheetData>
      <sheetData sheetId="1856">
        <row r="34">
          <cell r="A34" t="str">
            <v>Investments Govt Securities</v>
          </cell>
        </row>
      </sheetData>
      <sheetData sheetId="1857">
        <row r="34">
          <cell r="A34" t="str">
            <v>Investments Govt Securities</v>
          </cell>
        </row>
      </sheetData>
      <sheetData sheetId="1858">
        <row r="34">
          <cell r="A34" t="str">
            <v>Investments Govt Securities</v>
          </cell>
        </row>
      </sheetData>
      <sheetData sheetId="1859">
        <row r="34">
          <cell r="A34" t="str">
            <v>Investments Govt Securities</v>
          </cell>
        </row>
      </sheetData>
      <sheetData sheetId="1860">
        <row r="34">
          <cell r="A34" t="str">
            <v>Investments Govt Securities</v>
          </cell>
        </row>
      </sheetData>
      <sheetData sheetId="1861">
        <row r="34">
          <cell r="A34" t="str">
            <v>Investments Govt Securities</v>
          </cell>
        </row>
      </sheetData>
      <sheetData sheetId="1862">
        <row r="34">
          <cell r="A34" t="str">
            <v>Investments Govt Securities</v>
          </cell>
        </row>
      </sheetData>
      <sheetData sheetId="1863">
        <row r="34">
          <cell r="A34" t="str">
            <v>Investments Govt Securities</v>
          </cell>
        </row>
      </sheetData>
      <sheetData sheetId="1864">
        <row r="34">
          <cell r="A34" t="str">
            <v>Investments Govt Securities</v>
          </cell>
        </row>
      </sheetData>
      <sheetData sheetId="1865">
        <row r="34">
          <cell r="A34" t="str">
            <v>Investments Govt Securities</v>
          </cell>
        </row>
      </sheetData>
      <sheetData sheetId="1866">
        <row r="34">
          <cell r="A34" t="str">
            <v>Investments Govt Securities</v>
          </cell>
        </row>
      </sheetData>
      <sheetData sheetId="1867">
        <row r="34">
          <cell r="A34" t="str">
            <v>Investments Govt Securities</v>
          </cell>
        </row>
      </sheetData>
      <sheetData sheetId="1868">
        <row r="34">
          <cell r="A34" t="str">
            <v>Investments Govt Securities</v>
          </cell>
        </row>
      </sheetData>
      <sheetData sheetId="1869">
        <row r="34">
          <cell r="A34" t="str">
            <v>Investments Govt Securities</v>
          </cell>
        </row>
      </sheetData>
      <sheetData sheetId="1870">
        <row r="34">
          <cell r="A34" t="str">
            <v>Investments Govt Securities</v>
          </cell>
        </row>
      </sheetData>
      <sheetData sheetId="1871">
        <row r="34">
          <cell r="A34" t="str">
            <v>Investments Govt Securities</v>
          </cell>
        </row>
      </sheetData>
      <sheetData sheetId="1872">
        <row r="34">
          <cell r="A34" t="str">
            <v>Investments Govt Securities</v>
          </cell>
        </row>
      </sheetData>
      <sheetData sheetId="1873">
        <row r="34">
          <cell r="A34" t="str">
            <v>Investments Govt Securities</v>
          </cell>
        </row>
      </sheetData>
      <sheetData sheetId="1874">
        <row r="34">
          <cell r="A34" t="str">
            <v>Investments Govt Securities</v>
          </cell>
        </row>
      </sheetData>
      <sheetData sheetId="1875">
        <row r="34">
          <cell r="A34" t="str">
            <v>Investments Govt Securities</v>
          </cell>
        </row>
      </sheetData>
      <sheetData sheetId="1876">
        <row r="34">
          <cell r="A34" t="str">
            <v>Investments Govt Securities</v>
          </cell>
        </row>
      </sheetData>
      <sheetData sheetId="1877">
        <row r="34">
          <cell r="A34" t="str">
            <v>Investments Govt Securities</v>
          </cell>
        </row>
      </sheetData>
      <sheetData sheetId="1878">
        <row r="34">
          <cell r="A34" t="str">
            <v>Investments Govt Securities</v>
          </cell>
        </row>
      </sheetData>
      <sheetData sheetId="1879">
        <row r="34">
          <cell r="A34" t="str">
            <v>Investments Govt Securities</v>
          </cell>
        </row>
      </sheetData>
      <sheetData sheetId="1880">
        <row r="34">
          <cell r="A34" t="str">
            <v>Investments Govt Securities</v>
          </cell>
        </row>
      </sheetData>
      <sheetData sheetId="1881">
        <row r="34">
          <cell r="A34" t="str">
            <v>Investments Govt Securities</v>
          </cell>
        </row>
      </sheetData>
      <sheetData sheetId="1882">
        <row r="34">
          <cell r="A34" t="str">
            <v>Investments Govt Securities</v>
          </cell>
        </row>
      </sheetData>
      <sheetData sheetId="1883">
        <row r="34">
          <cell r="A34" t="str">
            <v>Investments Govt Securities</v>
          </cell>
        </row>
      </sheetData>
      <sheetData sheetId="1884">
        <row r="34">
          <cell r="A34" t="str">
            <v>Investments Govt Securities</v>
          </cell>
        </row>
      </sheetData>
      <sheetData sheetId="1885">
        <row r="34">
          <cell r="A34" t="str">
            <v>Investments Govt Securities</v>
          </cell>
        </row>
      </sheetData>
      <sheetData sheetId="1886">
        <row r="34">
          <cell r="A34" t="str">
            <v>Investments Govt Securities</v>
          </cell>
        </row>
      </sheetData>
      <sheetData sheetId="1887">
        <row r="34">
          <cell r="A34" t="str">
            <v>Investments Govt Securities</v>
          </cell>
        </row>
      </sheetData>
      <sheetData sheetId="1888">
        <row r="34">
          <cell r="A34" t="str">
            <v>Investments Govt Securities</v>
          </cell>
        </row>
      </sheetData>
      <sheetData sheetId="1889">
        <row r="34">
          <cell r="A34" t="str">
            <v>Investments Govt Securities</v>
          </cell>
        </row>
      </sheetData>
      <sheetData sheetId="1890">
        <row r="34">
          <cell r="A34" t="str">
            <v>Investments Govt Securities</v>
          </cell>
        </row>
      </sheetData>
      <sheetData sheetId="1891">
        <row r="34">
          <cell r="A34" t="str">
            <v>Investments Govt Securities</v>
          </cell>
        </row>
      </sheetData>
      <sheetData sheetId="1892">
        <row r="34">
          <cell r="A34" t="str">
            <v>Investments Govt Securities</v>
          </cell>
        </row>
      </sheetData>
      <sheetData sheetId="1893">
        <row r="34">
          <cell r="A34" t="str">
            <v>Investments Govt Securities</v>
          </cell>
        </row>
      </sheetData>
      <sheetData sheetId="1894">
        <row r="34">
          <cell r="A34" t="str">
            <v>Investments Govt Securities</v>
          </cell>
        </row>
      </sheetData>
      <sheetData sheetId="1895">
        <row r="34">
          <cell r="A34" t="str">
            <v>Investments Govt Securities</v>
          </cell>
        </row>
      </sheetData>
      <sheetData sheetId="1896">
        <row r="34">
          <cell r="A34" t="str">
            <v>Investments Govt Securities</v>
          </cell>
        </row>
      </sheetData>
      <sheetData sheetId="1897">
        <row r="34">
          <cell r="A34" t="str">
            <v>Investments Govt Securities</v>
          </cell>
        </row>
      </sheetData>
      <sheetData sheetId="1898">
        <row r="34">
          <cell r="A34" t="str">
            <v>Investments Govt Securities</v>
          </cell>
        </row>
      </sheetData>
      <sheetData sheetId="1899">
        <row r="34">
          <cell r="A34" t="str">
            <v>Investments Govt Securities</v>
          </cell>
        </row>
      </sheetData>
      <sheetData sheetId="1900">
        <row r="34">
          <cell r="A34" t="str">
            <v>Investments Govt Securities</v>
          </cell>
        </row>
      </sheetData>
      <sheetData sheetId="1901">
        <row r="34">
          <cell r="A34" t="str">
            <v>Investments Govt Securities</v>
          </cell>
        </row>
      </sheetData>
      <sheetData sheetId="1902">
        <row r="34">
          <cell r="A34" t="str">
            <v>Investments Govt Securities</v>
          </cell>
        </row>
      </sheetData>
      <sheetData sheetId="1903">
        <row r="34">
          <cell r="A34" t="str">
            <v>Investments Govt Securities</v>
          </cell>
        </row>
      </sheetData>
      <sheetData sheetId="1904">
        <row r="34">
          <cell r="A34" t="str">
            <v>Investments Govt Securities</v>
          </cell>
        </row>
      </sheetData>
      <sheetData sheetId="1905">
        <row r="34">
          <cell r="A34" t="str">
            <v>Investments Govt Securities</v>
          </cell>
        </row>
      </sheetData>
      <sheetData sheetId="1906">
        <row r="34">
          <cell r="A34" t="str">
            <v>Investments Govt Securities</v>
          </cell>
        </row>
      </sheetData>
      <sheetData sheetId="1907">
        <row r="34">
          <cell r="A34" t="str">
            <v>Investments Govt Securities</v>
          </cell>
        </row>
      </sheetData>
      <sheetData sheetId="1908">
        <row r="34">
          <cell r="A34" t="str">
            <v>Investments Govt Securities</v>
          </cell>
        </row>
      </sheetData>
      <sheetData sheetId="1909">
        <row r="34">
          <cell r="A34" t="str">
            <v>Investments Govt Securities</v>
          </cell>
        </row>
      </sheetData>
      <sheetData sheetId="1910">
        <row r="34">
          <cell r="A34" t="str">
            <v>Investments Govt Securities</v>
          </cell>
        </row>
      </sheetData>
      <sheetData sheetId="1911">
        <row r="34">
          <cell r="A34" t="str">
            <v>Investments Govt Securities</v>
          </cell>
        </row>
      </sheetData>
      <sheetData sheetId="1912">
        <row r="34">
          <cell r="A34" t="str">
            <v>Investments Govt Securities</v>
          </cell>
        </row>
      </sheetData>
      <sheetData sheetId="1913">
        <row r="34">
          <cell r="A34" t="str">
            <v>Investments Govt Securities</v>
          </cell>
        </row>
      </sheetData>
      <sheetData sheetId="1914">
        <row r="34">
          <cell r="A34" t="str">
            <v>Investments Govt Securities</v>
          </cell>
        </row>
      </sheetData>
      <sheetData sheetId="1915">
        <row r="34">
          <cell r="A34" t="str">
            <v>Investments Govt Securities</v>
          </cell>
        </row>
      </sheetData>
      <sheetData sheetId="1916">
        <row r="34">
          <cell r="A34" t="str">
            <v>Investments Govt Securities</v>
          </cell>
        </row>
      </sheetData>
      <sheetData sheetId="1917">
        <row r="34">
          <cell r="A34" t="str">
            <v>Investments Govt Securities</v>
          </cell>
        </row>
      </sheetData>
      <sheetData sheetId="1918">
        <row r="34">
          <cell r="A34" t="str">
            <v>Investments Govt Securities</v>
          </cell>
        </row>
      </sheetData>
      <sheetData sheetId="1919">
        <row r="34">
          <cell r="A34" t="str">
            <v>Investments Govt Securities</v>
          </cell>
        </row>
      </sheetData>
      <sheetData sheetId="1920">
        <row r="34">
          <cell r="A34" t="str">
            <v>Investments Govt Securities</v>
          </cell>
        </row>
      </sheetData>
      <sheetData sheetId="1921">
        <row r="34">
          <cell r="A34" t="str">
            <v>Investments Govt Securities</v>
          </cell>
        </row>
      </sheetData>
      <sheetData sheetId="1922">
        <row r="34">
          <cell r="A34" t="str">
            <v>Investments Govt Securities</v>
          </cell>
        </row>
      </sheetData>
      <sheetData sheetId="1923">
        <row r="34">
          <cell r="A34" t="str">
            <v>Investments Govt Securities</v>
          </cell>
        </row>
      </sheetData>
      <sheetData sheetId="1924">
        <row r="34">
          <cell r="A34" t="str">
            <v>Investments Govt Securities</v>
          </cell>
        </row>
      </sheetData>
      <sheetData sheetId="1925">
        <row r="34">
          <cell r="A34" t="str">
            <v>Investments Govt Securities</v>
          </cell>
        </row>
      </sheetData>
      <sheetData sheetId="1926">
        <row r="34">
          <cell r="A34" t="str">
            <v>Investments Govt Securities</v>
          </cell>
        </row>
      </sheetData>
      <sheetData sheetId="1927">
        <row r="34">
          <cell r="A34" t="str">
            <v>Investments Govt Securities</v>
          </cell>
        </row>
      </sheetData>
      <sheetData sheetId="1928">
        <row r="34">
          <cell r="A34" t="str">
            <v>Investments Govt Securities</v>
          </cell>
        </row>
      </sheetData>
      <sheetData sheetId="1929">
        <row r="34">
          <cell r="A34" t="str">
            <v>Investments Govt Securities</v>
          </cell>
        </row>
      </sheetData>
      <sheetData sheetId="1930">
        <row r="34">
          <cell r="A34" t="str">
            <v>Investments Govt Securities</v>
          </cell>
        </row>
      </sheetData>
      <sheetData sheetId="1931">
        <row r="34">
          <cell r="A34" t="str">
            <v>Investments Govt Securities</v>
          </cell>
        </row>
      </sheetData>
      <sheetData sheetId="1932">
        <row r="34">
          <cell r="A34" t="str">
            <v>Investments Govt Securities</v>
          </cell>
        </row>
      </sheetData>
      <sheetData sheetId="1933">
        <row r="34">
          <cell r="A34" t="str">
            <v>Investments Govt Securities</v>
          </cell>
        </row>
      </sheetData>
      <sheetData sheetId="1934">
        <row r="34">
          <cell r="A34" t="str">
            <v>Investments Govt Securities</v>
          </cell>
        </row>
      </sheetData>
      <sheetData sheetId="1935">
        <row r="34">
          <cell r="A34" t="str">
            <v>Investments Govt Securities</v>
          </cell>
        </row>
      </sheetData>
      <sheetData sheetId="1936">
        <row r="34">
          <cell r="A34" t="str">
            <v>Investments Govt Securities</v>
          </cell>
        </row>
      </sheetData>
      <sheetData sheetId="1937">
        <row r="34">
          <cell r="A34" t="str">
            <v>Investments Govt Securities</v>
          </cell>
        </row>
      </sheetData>
      <sheetData sheetId="1938">
        <row r="34">
          <cell r="A34" t="str">
            <v>Investments Govt Securities</v>
          </cell>
        </row>
      </sheetData>
      <sheetData sheetId="1939">
        <row r="34">
          <cell r="A34" t="str">
            <v>Investments Govt Securities</v>
          </cell>
        </row>
      </sheetData>
      <sheetData sheetId="1940">
        <row r="34">
          <cell r="A34" t="str">
            <v>Investments Govt Securities</v>
          </cell>
        </row>
      </sheetData>
      <sheetData sheetId="1941">
        <row r="34">
          <cell r="A34" t="str">
            <v>Investments Govt Securities</v>
          </cell>
        </row>
      </sheetData>
      <sheetData sheetId="1942">
        <row r="34">
          <cell r="A34" t="str">
            <v>Investments Govt Securities</v>
          </cell>
        </row>
      </sheetData>
      <sheetData sheetId="1943">
        <row r="34">
          <cell r="A34" t="str">
            <v>Investments Govt Securities</v>
          </cell>
        </row>
      </sheetData>
      <sheetData sheetId="1944">
        <row r="34">
          <cell r="A34" t="str">
            <v>Investments Govt Securities</v>
          </cell>
        </row>
      </sheetData>
      <sheetData sheetId="1945">
        <row r="34">
          <cell r="A34" t="str">
            <v>Investments Govt Securities</v>
          </cell>
        </row>
      </sheetData>
      <sheetData sheetId="1946">
        <row r="34">
          <cell r="A34" t="str">
            <v>Investments Govt Securities</v>
          </cell>
        </row>
      </sheetData>
      <sheetData sheetId="1947">
        <row r="34">
          <cell r="A34" t="str">
            <v>Investments Govt Securities</v>
          </cell>
        </row>
      </sheetData>
      <sheetData sheetId="1948">
        <row r="34">
          <cell r="A34" t="str">
            <v>Investments Govt Securities</v>
          </cell>
        </row>
      </sheetData>
      <sheetData sheetId="1949">
        <row r="34">
          <cell r="A34" t="str">
            <v>Investments Govt Securities</v>
          </cell>
        </row>
      </sheetData>
      <sheetData sheetId="1950">
        <row r="34">
          <cell r="A34" t="str">
            <v>Investments Govt Securities</v>
          </cell>
        </row>
      </sheetData>
      <sheetData sheetId="1951">
        <row r="34">
          <cell r="A34" t="str">
            <v>Investments Govt Securities</v>
          </cell>
        </row>
      </sheetData>
      <sheetData sheetId="1952">
        <row r="34">
          <cell r="A34" t="str">
            <v>Investments Govt Securities</v>
          </cell>
        </row>
      </sheetData>
      <sheetData sheetId="1953">
        <row r="34">
          <cell r="A34" t="str">
            <v>Investments Govt Securities</v>
          </cell>
        </row>
      </sheetData>
      <sheetData sheetId="1954">
        <row r="34">
          <cell r="A34" t="str">
            <v>Investments Govt Securities</v>
          </cell>
        </row>
      </sheetData>
      <sheetData sheetId="1955">
        <row r="34">
          <cell r="A34" t="str">
            <v>Investments Govt Securities</v>
          </cell>
        </row>
      </sheetData>
      <sheetData sheetId="1956">
        <row r="34">
          <cell r="A34" t="str">
            <v>Investments Govt Securities</v>
          </cell>
        </row>
      </sheetData>
      <sheetData sheetId="1957">
        <row r="34">
          <cell r="A34" t="str">
            <v>Investments Govt Securities</v>
          </cell>
        </row>
      </sheetData>
      <sheetData sheetId="1958">
        <row r="34">
          <cell r="A34" t="str">
            <v>Investments Govt Securities</v>
          </cell>
        </row>
      </sheetData>
      <sheetData sheetId="1959">
        <row r="34">
          <cell r="A34" t="str">
            <v>Investments Govt Securities</v>
          </cell>
        </row>
      </sheetData>
      <sheetData sheetId="1960">
        <row r="34">
          <cell r="A34" t="str">
            <v>Investments Govt Securities</v>
          </cell>
        </row>
      </sheetData>
      <sheetData sheetId="1961">
        <row r="34">
          <cell r="A34" t="str">
            <v>Investments Govt Securities</v>
          </cell>
        </row>
      </sheetData>
      <sheetData sheetId="1962">
        <row r="34">
          <cell r="A34" t="str">
            <v>Investments Govt Securities</v>
          </cell>
        </row>
      </sheetData>
      <sheetData sheetId="1963">
        <row r="34">
          <cell r="A34" t="str">
            <v>Investments Govt Securities</v>
          </cell>
        </row>
      </sheetData>
      <sheetData sheetId="1964">
        <row r="34">
          <cell r="A34" t="str">
            <v>Investments Govt Securities</v>
          </cell>
        </row>
      </sheetData>
      <sheetData sheetId="1965">
        <row r="34">
          <cell r="A34" t="str">
            <v>Investments Govt Securities</v>
          </cell>
        </row>
      </sheetData>
      <sheetData sheetId="1966">
        <row r="34">
          <cell r="A34" t="str">
            <v>Investments Govt Securities</v>
          </cell>
        </row>
      </sheetData>
      <sheetData sheetId="1967">
        <row r="34">
          <cell r="A34" t="str">
            <v>Investments Govt Securities</v>
          </cell>
        </row>
      </sheetData>
      <sheetData sheetId="1968">
        <row r="34">
          <cell r="A34" t="str">
            <v>Investments Govt Securities</v>
          </cell>
        </row>
      </sheetData>
      <sheetData sheetId="1969">
        <row r="34">
          <cell r="A34" t="str">
            <v>Investments Govt Securities</v>
          </cell>
        </row>
      </sheetData>
      <sheetData sheetId="1970">
        <row r="34">
          <cell r="A34" t="str">
            <v>Investments Govt Securities</v>
          </cell>
        </row>
      </sheetData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34">
          <cell r="A34" t="str">
            <v>Investments Govt Securities</v>
          </cell>
        </row>
      </sheetData>
      <sheetData sheetId="2053">
        <row r="34">
          <cell r="A34" t="str">
            <v>Investments Govt Securities</v>
          </cell>
        </row>
      </sheetData>
      <sheetData sheetId="2054">
        <row r="34">
          <cell r="A34" t="str">
            <v>Investments Govt Securities</v>
          </cell>
        </row>
      </sheetData>
      <sheetData sheetId="2055">
        <row r="34">
          <cell r="A34" t="str">
            <v>Investments Govt Securities</v>
          </cell>
        </row>
      </sheetData>
      <sheetData sheetId="2056">
        <row r="34">
          <cell r="A34" t="str">
            <v>Investments Govt Securities</v>
          </cell>
        </row>
      </sheetData>
      <sheetData sheetId="2057">
        <row r="34">
          <cell r="A34" t="str">
            <v>Investments Govt Securities</v>
          </cell>
        </row>
      </sheetData>
      <sheetData sheetId="2058">
        <row r="34">
          <cell r="A34" t="str">
            <v>Investments Govt Securities</v>
          </cell>
        </row>
      </sheetData>
      <sheetData sheetId="2059">
        <row r="34">
          <cell r="A34" t="str">
            <v>Investments Govt Securities</v>
          </cell>
        </row>
      </sheetData>
      <sheetData sheetId="2060">
        <row r="34">
          <cell r="A34" t="str">
            <v>Investments Govt Securities</v>
          </cell>
        </row>
      </sheetData>
      <sheetData sheetId="2061">
        <row r="34">
          <cell r="A34" t="str">
            <v>Investments Govt Securities</v>
          </cell>
        </row>
      </sheetData>
      <sheetData sheetId="2062">
        <row r="34">
          <cell r="A34" t="str">
            <v>Investments Govt Securities</v>
          </cell>
        </row>
      </sheetData>
      <sheetData sheetId="2063">
        <row r="34">
          <cell r="A34" t="str">
            <v>Investments Govt Securities</v>
          </cell>
        </row>
      </sheetData>
      <sheetData sheetId="2064">
        <row r="34">
          <cell r="A34" t="str">
            <v>Investments Govt Securities</v>
          </cell>
        </row>
      </sheetData>
      <sheetData sheetId="2065">
        <row r="34">
          <cell r="A34" t="str">
            <v>Investments Govt Securities</v>
          </cell>
        </row>
      </sheetData>
      <sheetData sheetId="2066">
        <row r="34">
          <cell r="A34" t="str">
            <v>Investments Govt Securities</v>
          </cell>
        </row>
      </sheetData>
      <sheetData sheetId="2067">
        <row r="34">
          <cell r="A34" t="str">
            <v>Investments Govt Securities</v>
          </cell>
        </row>
      </sheetData>
      <sheetData sheetId="2068">
        <row r="34">
          <cell r="A34" t="str">
            <v>Investments Govt Securities</v>
          </cell>
        </row>
      </sheetData>
      <sheetData sheetId="2069">
        <row r="34">
          <cell r="A34" t="str">
            <v>Investments Govt Securities</v>
          </cell>
        </row>
      </sheetData>
      <sheetData sheetId="2070">
        <row r="34">
          <cell r="A34" t="str">
            <v>Investments Govt Securities</v>
          </cell>
        </row>
      </sheetData>
      <sheetData sheetId="2071">
        <row r="34">
          <cell r="A34" t="str">
            <v>Investments Govt Securities</v>
          </cell>
        </row>
      </sheetData>
      <sheetData sheetId="2072">
        <row r="34">
          <cell r="A34" t="str">
            <v>Investments Govt Securities</v>
          </cell>
        </row>
      </sheetData>
      <sheetData sheetId="2073">
        <row r="34">
          <cell r="A34" t="str">
            <v>Investments Govt Securities</v>
          </cell>
        </row>
      </sheetData>
      <sheetData sheetId="2074">
        <row r="34">
          <cell r="A34" t="str">
            <v>Investments Govt Securities</v>
          </cell>
        </row>
      </sheetData>
      <sheetData sheetId="2075">
        <row r="34">
          <cell r="A34" t="str">
            <v>Investments Govt Securities</v>
          </cell>
        </row>
      </sheetData>
      <sheetData sheetId="2076">
        <row r="34">
          <cell r="A34" t="str">
            <v>Investments Govt Securities</v>
          </cell>
        </row>
      </sheetData>
      <sheetData sheetId="2077">
        <row r="34">
          <cell r="A34" t="str">
            <v>Investments Govt Securities</v>
          </cell>
        </row>
      </sheetData>
      <sheetData sheetId="2078">
        <row r="34">
          <cell r="A34" t="str">
            <v>Investments Govt Securities</v>
          </cell>
        </row>
      </sheetData>
      <sheetData sheetId="2079">
        <row r="34">
          <cell r="A34" t="str">
            <v>Investments Govt Securities</v>
          </cell>
        </row>
      </sheetData>
      <sheetData sheetId="2080">
        <row r="34">
          <cell r="A34" t="str">
            <v>Investments Govt Securities</v>
          </cell>
        </row>
      </sheetData>
      <sheetData sheetId="2081">
        <row r="34">
          <cell r="A34" t="str">
            <v>Investments Govt Securities</v>
          </cell>
        </row>
      </sheetData>
      <sheetData sheetId="2082">
        <row r="34">
          <cell r="A34" t="str">
            <v>Investments Govt Securities</v>
          </cell>
        </row>
      </sheetData>
      <sheetData sheetId="2083">
        <row r="34">
          <cell r="A34" t="str">
            <v>Investments Govt Securities</v>
          </cell>
        </row>
      </sheetData>
      <sheetData sheetId="2084">
        <row r="34">
          <cell r="A34" t="str">
            <v>Investments Govt Securities</v>
          </cell>
        </row>
      </sheetData>
      <sheetData sheetId="2085">
        <row r="34">
          <cell r="A34" t="str">
            <v>Investments Govt Securities</v>
          </cell>
        </row>
      </sheetData>
      <sheetData sheetId="2086">
        <row r="34">
          <cell r="A34" t="str">
            <v>Investments Govt Securities</v>
          </cell>
        </row>
      </sheetData>
      <sheetData sheetId="2087">
        <row r="34">
          <cell r="A34" t="str">
            <v>Investments Govt Securities</v>
          </cell>
        </row>
      </sheetData>
      <sheetData sheetId="2088">
        <row r="34">
          <cell r="A34" t="str">
            <v>Investments Govt Securities</v>
          </cell>
        </row>
      </sheetData>
      <sheetData sheetId="2089">
        <row r="34">
          <cell r="A34" t="str">
            <v>Investments Govt Securities</v>
          </cell>
        </row>
      </sheetData>
      <sheetData sheetId="2090">
        <row r="34">
          <cell r="A34" t="str">
            <v>Investments Govt Securities</v>
          </cell>
        </row>
      </sheetData>
      <sheetData sheetId="2091">
        <row r="34">
          <cell r="A34" t="str">
            <v>Investments Govt Securities</v>
          </cell>
        </row>
      </sheetData>
      <sheetData sheetId="2092">
        <row r="34">
          <cell r="A34" t="str">
            <v>Investments Govt Securities</v>
          </cell>
        </row>
      </sheetData>
      <sheetData sheetId="2093">
        <row r="34">
          <cell r="A34" t="str">
            <v>Investments Govt Securities</v>
          </cell>
        </row>
      </sheetData>
      <sheetData sheetId="2094">
        <row r="34">
          <cell r="A34" t="str">
            <v>Investments Govt Securities</v>
          </cell>
        </row>
      </sheetData>
      <sheetData sheetId="2095">
        <row r="34">
          <cell r="A34" t="str">
            <v>Investments Govt Securities</v>
          </cell>
        </row>
      </sheetData>
      <sheetData sheetId="2096">
        <row r="34">
          <cell r="A34" t="str">
            <v>Investments Govt Securities</v>
          </cell>
        </row>
      </sheetData>
      <sheetData sheetId="2097">
        <row r="34">
          <cell r="A34" t="str">
            <v>Investments Govt Securities</v>
          </cell>
        </row>
      </sheetData>
      <sheetData sheetId="2098">
        <row r="34">
          <cell r="A34" t="str">
            <v>Investments Govt Securities</v>
          </cell>
        </row>
      </sheetData>
      <sheetData sheetId="2099">
        <row r="34">
          <cell r="A34" t="str">
            <v>Investments Govt Securities</v>
          </cell>
        </row>
      </sheetData>
      <sheetData sheetId="2100">
        <row r="34">
          <cell r="A34" t="str">
            <v>Investments Govt Securities</v>
          </cell>
        </row>
      </sheetData>
      <sheetData sheetId="2101">
        <row r="34">
          <cell r="A34" t="str">
            <v>Investments Govt Securities</v>
          </cell>
        </row>
      </sheetData>
      <sheetData sheetId="2102">
        <row r="34">
          <cell r="A34" t="str">
            <v>Investments Govt Securities</v>
          </cell>
        </row>
      </sheetData>
      <sheetData sheetId="2103">
        <row r="34">
          <cell r="A34" t="str">
            <v>Investments Govt Securities</v>
          </cell>
        </row>
      </sheetData>
      <sheetData sheetId="2104">
        <row r="34">
          <cell r="A34" t="str">
            <v>Investments Govt Securities</v>
          </cell>
        </row>
      </sheetData>
      <sheetData sheetId="2105">
        <row r="34">
          <cell r="A34" t="str">
            <v>Investments Govt Securities</v>
          </cell>
        </row>
      </sheetData>
      <sheetData sheetId="2106">
        <row r="34">
          <cell r="A34" t="str">
            <v>Investments Govt Securities</v>
          </cell>
        </row>
      </sheetData>
      <sheetData sheetId="2107">
        <row r="34">
          <cell r="A34" t="str">
            <v>Investments Govt Securities</v>
          </cell>
        </row>
      </sheetData>
      <sheetData sheetId="2108">
        <row r="34">
          <cell r="A34" t="str">
            <v>Investments Govt Securities</v>
          </cell>
        </row>
      </sheetData>
      <sheetData sheetId="2109">
        <row r="34">
          <cell r="A34" t="str">
            <v>Investments Govt Securities</v>
          </cell>
        </row>
      </sheetData>
      <sheetData sheetId="2110">
        <row r="34">
          <cell r="A34" t="str">
            <v>Investments Govt Securities</v>
          </cell>
        </row>
      </sheetData>
      <sheetData sheetId="2111">
        <row r="34">
          <cell r="A34" t="str">
            <v>Investments Govt Securities</v>
          </cell>
        </row>
      </sheetData>
      <sheetData sheetId="2112">
        <row r="34">
          <cell r="A34" t="str">
            <v>Investments Govt Securities</v>
          </cell>
        </row>
      </sheetData>
      <sheetData sheetId="2113">
        <row r="34">
          <cell r="A34" t="str">
            <v>Investments Govt Securities</v>
          </cell>
        </row>
      </sheetData>
      <sheetData sheetId="2114">
        <row r="34">
          <cell r="A34" t="str">
            <v>Investments Govt Securities</v>
          </cell>
        </row>
      </sheetData>
      <sheetData sheetId="2115">
        <row r="34">
          <cell r="A34" t="str">
            <v>Investments Govt Securities</v>
          </cell>
        </row>
      </sheetData>
      <sheetData sheetId="2116">
        <row r="34">
          <cell r="A34" t="str">
            <v>Investments Govt Securities</v>
          </cell>
        </row>
      </sheetData>
      <sheetData sheetId="2117">
        <row r="34">
          <cell r="A34" t="str">
            <v>Investments Govt Securities</v>
          </cell>
        </row>
      </sheetData>
      <sheetData sheetId="2118">
        <row r="34">
          <cell r="A34" t="str">
            <v>Investments Govt Securities</v>
          </cell>
        </row>
      </sheetData>
      <sheetData sheetId="2119">
        <row r="34">
          <cell r="A34" t="str">
            <v>Investments Govt Securities</v>
          </cell>
        </row>
      </sheetData>
      <sheetData sheetId="2120">
        <row r="34">
          <cell r="A34" t="str">
            <v>Investments Govt Securities</v>
          </cell>
        </row>
      </sheetData>
      <sheetData sheetId="2121">
        <row r="34">
          <cell r="A34" t="str">
            <v>Investments Govt Securities</v>
          </cell>
        </row>
      </sheetData>
      <sheetData sheetId="2122">
        <row r="34">
          <cell r="A34" t="str">
            <v>Investments Govt Securities</v>
          </cell>
        </row>
      </sheetData>
      <sheetData sheetId="2123">
        <row r="34">
          <cell r="A34" t="str">
            <v>Investments Govt Securities</v>
          </cell>
        </row>
      </sheetData>
      <sheetData sheetId="2124">
        <row r="34">
          <cell r="A34" t="str">
            <v>Investments Govt Securities</v>
          </cell>
        </row>
      </sheetData>
      <sheetData sheetId="2125">
        <row r="34">
          <cell r="A34" t="str">
            <v>Investments Govt Securities</v>
          </cell>
        </row>
      </sheetData>
      <sheetData sheetId="2126">
        <row r="34">
          <cell r="A34" t="str">
            <v>Investments Govt Securities</v>
          </cell>
        </row>
      </sheetData>
      <sheetData sheetId="2127">
        <row r="34">
          <cell r="A34" t="str">
            <v>Investments Govt Securities</v>
          </cell>
        </row>
      </sheetData>
      <sheetData sheetId="2128">
        <row r="34">
          <cell r="A34" t="str">
            <v>Investments Govt Securities</v>
          </cell>
        </row>
      </sheetData>
      <sheetData sheetId="2129">
        <row r="34">
          <cell r="A34" t="str">
            <v>Investments Govt Securities</v>
          </cell>
        </row>
      </sheetData>
      <sheetData sheetId="2130">
        <row r="34">
          <cell r="A34" t="str">
            <v>Investments Govt Securities</v>
          </cell>
        </row>
      </sheetData>
      <sheetData sheetId="2131">
        <row r="34">
          <cell r="A34" t="str">
            <v>Investments Govt Securities</v>
          </cell>
        </row>
      </sheetData>
      <sheetData sheetId="2132">
        <row r="34">
          <cell r="A34" t="str">
            <v>Investments Govt Securities</v>
          </cell>
        </row>
      </sheetData>
      <sheetData sheetId="2133">
        <row r="34">
          <cell r="A34" t="str">
            <v>Investments Govt Securities</v>
          </cell>
        </row>
      </sheetData>
      <sheetData sheetId="2134">
        <row r="34">
          <cell r="A34" t="str">
            <v>Investments Govt Securities</v>
          </cell>
        </row>
      </sheetData>
      <sheetData sheetId="2135">
        <row r="34">
          <cell r="A34" t="str">
            <v>Investments Govt Securities</v>
          </cell>
        </row>
      </sheetData>
      <sheetData sheetId="2136">
        <row r="34">
          <cell r="A34" t="str">
            <v>Investments Govt Securities</v>
          </cell>
        </row>
      </sheetData>
      <sheetData sheetId="2137">
        <row r="34">
          <cell r="A34" t="str">
            <v>Investments Govt Securities</v>
          </cell>
        </row>
      </sheetData>
      <sheetData sheetId="2138">
        <row r="34">
          <cell r="A34" t="str">
            <v>Investments Govt Securities</v>
          </cell>
        </row>
      </sheetData>
      <sheetData sheetId="2139">
        <row r="34">
          <cell r="A34" t="str">
            <v>Investments Govt Securities</v>
          </cell>
        </row>
      </sheetData>
      <sheetData sheetId="2140">
        <row r="34">
          <cell r="A34" t="str">
            <v>Investments Govt Securities</v>
          </cell>
        </row>
      </sheetData>
      <sheetData sheetId="2141">
        <row r="34">
          <cell r="A34" t="str">
            <v>Investments Govt Securities</v>
          </cell>
        </row>
      </sheetData>
      <sheetData sheetId="2142">
        <row r="34">
          <cell r="A34" t="str">
            <v>Investments Govt Securities</v>
          </cell>
        </row>
      </sheetData>
      <sheetData sheetId="2143">
        <row r="34">
          <cell r="A34" t="str">
            <v>Investments Govt Securities</v>
          </cell>
        </row>
      </sheetData>
      <sheetData sheetId="2144">
        <row r="34">
          <cell r="A34" t="str">
            <v>Investments Govt Securities</v>
          </cell>
        </row>
      </sheetData>
      <sheetData sheetId="2145">
        <row r="34">
          <cell r="A34" t="str">
            <v>Investments Govt Securities</v>
          </cell>
        </row>
      </sheetData>
      <sheetData sheetId="2146">
        <row r="34">
          <cell r="A34" t="str">
            <v>Investments Govt Securities</v>
          </cell>
        </row>
      </sheetData>
      <sheetData sheetId="2147">
        <row r="34">
          <cell r="A34" t="str">
            <v>Investments Govt Securities</v>
          </cell>
        </row>
      </sheetData>
      <sheetData sheetId="2148">
        <row r="34">
          <cell r="A34" t="str">
            <v>Investments Govt Securities</v>
          </cell>
        </row>
      </sheetData>
      <sheetData sheetId="2149">
        <row r="34">
          <cell r="A34" t="str">
            <v>Investments Govt Securities</v>
          </cell>
        </row>
      </sheetData>
      <sheetData sheetId="2150">
        <row r="34">
          <cell r="A34" t="str">
            <v>Investments Govt Securities</v>
          </cell>
        </row>
      </sheetData>
      <sheetData sheetId="2151">
        <row r="34">
          <cell r="A34" t="str">
            <v>Investments Govt Securities</v>
          </cell>
        </row>
      </sheetData>
      <sheetData sheetId="2152">
        <row r="34">
          <cell r="A34" t="str">
            <v>Investments Govt Securities</v>
          </cell>
        </row>
      </sheetData>
      <sheetData sheetId="2153">
        <row r="34">
          <cell r="A34" t="str">
            <v>Investments Govt Securities</v>
          </cell>
        </row>
      </sheetData>
      <sheetData sheetId="2154">
        <row r="34">
          <cell r="A34" t="str">
            <v>Investments Govt Securities</v>
          </cell>
        </row>
      </sheetData>
      <sheetData sheetId="2155">
        <row r="34">
          <cell r="A34" t="str">
            <v>Investments Govt Securities</v>
          </cell>
        </row>
      </sheetData>
      <sheetData sheetId="2156">
        <row r="34">
          <cell r="A34" t="str">
            <v>Investments Govt Securities</v>
          </cell>
        </row>
      </sheetData>
      <sheetData sheetId="2157">
        <row r="34">
          <cell r="A34" t="str">
            <v>Investments Govt Securities</v>
          </cell>
        </row>
      </sheetData>
      <sheetData sheetId="2158">
        <row r="34">
          <cell r="A34" t="str">
            <v>Investments Govt Securities</v>
          </cell>
        </row>
      </sheetData>
      <sheetData sheetId="2159">
        <row r="34">
          <cell r="A34" t="str">
            <v>Investments Govt Securities</v>
          </cell>
        </row>
      </sheetData>
      <sheetData sheetId="2160">
        <row r="34">
          <cell r="A34" t="str">
            <v>Investments Govt Securities</v>
          </cell>
        </row>
      </sheetData>
      <sheetData sheetId="2161">
        <row r="34">
          <cell r="A34" t="str">
            <v>Investments Govt Securities</v>
          </cell>
        </row>
      </sheetData>
      <sheetData sheetId="2162">
        <row r="34">
          <cell r="A34" t="str">
            <v>Investments Govt Securities</v>
          </cell>
        </row>
      </sheetData>
      <sheetData sheetId="2163">
        <row r="34">
          <cell r="A34" t="str">
            <v>Investments Govt Securities</v>
          </cell>
        </row>
      </sheetData>
      <sheetData sheetId="2164">
        <row r="34">
          <cell r="A34" t="str">
            <v>Investments Govt Securities</v>
          </cell>
        </row>
      </sheetData>
      <sheetData sheetId="2165">
        <row r="34">
          <cell r="A34" t="str">
            <v>Investments Govt Securities</v>
          </cell>
        </row>
      </sheetData>
      <sheetData sheetId="2166">
        <row r="34">
          <cell r="A34" t="str">
            <v>Investments Govt Securities</v>
          </cell>
        </row>
      </sheetData>
      <sheetData sheetId="2167">
        <row r="34">
          <cell r="A34" t="str">
            <v>Investments Govt Securities</v>
          </cell>
        </row>
      </sheetData>
      <sheetData sheetId="2168">
        <row r="34">
          <cell r="A34" t="str">
            <v>Investments Govt Securities</v>
          </cell>
        </row>
      </sheetData>
      <sheetData sheetId="2169">
        <row r="34">
          <cell r="A34" t="str">
            <v>Investments Govt Securities</v>
          </cell>
        </row>
      </sheetData>
      <sheetData sheetId="2170">
        <row r="34">
          <cell r="A34" t="str">
            <v>Investments Govt Securities</v>
          </cell>
        </row>
      </sheetData>
      <sheetData sheetId="2171">
        <row r="34">
          <cell r="A34" t="str">
            <v>Investments Govt Securities</v>
          </cell>
        </row>
      </sheetData>
      <sheetData sheetId="2172">
        <row r="34">
          <cell r="A34" t="str">
            <v>Investments Govt Securities</v>
          </cell>
        </row>
      </sheetData>
      <sheetData sheetId="2173">
        <row r="34">
          <cell r="A34" t="str">
            <v>Investments Govt Securities</v>
          </cell>
        </row>
      </sheetData>
      <sheetData sheetId="2174">
        <row r="34">
          <cell r="A34" t="str">
            <v>Investments Govt Securities</v>
          </cell>
        </row>
      </sheetData>
      <sheetData sheetId="2175">
        <row r="34">
          <cell r="A34" t="str">
            <v>Investments Govt Securities</v>
          </cell>
        </row>
      </sheetData>
      <sheetData sheetId="2176">
        <row r="34">
          <cell r="A34" t="str">
            <v>Investments Govt Securities</v>
          </cell>
        </row>
      </sheetData>
      <sheetData sheetId="2177">
        <row r="34">
          <cell r="A34" t="str">
            <v>Investments Govt Securities</v>
          </cell>
        </row>
      </sheetData>
      <sheetData sheetId="2178">
        <row r="34">
          <cell r="A34" t="str">
            <v>Investments Govt Securities</v>
          </cell>
        </row>
      </sheetData>
      <sheetData sheetId="2179">
        <row r="34">
          <cell r="A34" t="str">
            <v>Investments Govt Securities</v>
          </cell>
        </row>
      </sheetData>
      <sheetData sheetId="2180">
        <row r="34">
          <cell r="A34" t="str">
            <v>Investments Govt Securities</v>
          </cell>
        </row>
      </sheetData>
      <sheetData sheetId="2181">
        <row r="34">
          <cell r="A34" t="str">
            <v>Investments Govt Securities</v>
          </cell>
        </row>
      </sheetData>
      <sheetData sheetId="2182">
        <row r="34">
          <cell r="A34" t="str">
            <v>Investments Govt Securities</v>
          </cell>
        </row>
      </sheetData>
      <sheetData sheetId="2183">
        <row r="34">
          <cell r="A34" t="str">
            <v>Investments Govt Securities</v>
          </cell>
        </row>
      </sheetData>
      <sheetData sheetId="2184">
        <row r="34">
          <cell r="A34" t="str">
            <v>Investments Govt Securities</v>
          </cell>
        </row>
      </sheetData>
      <sheetData sheetId="2185">
        <row r="34">
          <cell r="A34" t="str">
            <v>Investments Govt Securities</v>
          </cell>
        </row>
      </sheetData>
      <sheetData sheetId="2186">
        <row r="34">
          <cell r="A34" t="str">
            <v>Investments Govt Securities</v>
          </cell>
        </row>
      </sheetData>
      <sheetData sheetId="2187">
        <row r="34">
          <cell r="A34" t="str">
            <v>Investments Govt Securities</v>
          </cell>
        </row>
      </sheetData>
      <sheetData sheetId="2188">
        <row r="34">
          <cell r="A34" t="str">
            <v>Investments Govt Securities</v>
          </cell>
        </row>
      </sheetData>
      <sheetData sheetId="2189">
        <row r="34">
          <cell r="A34" t="str">
            <v>Investments Govt Securities</v>
          </cell>
        </row>
      </sheetData>
      <sheetData sheetId="2190">
        <row r="34">
          <cell r="A34" t="str">
            <v>Investments Govt Securities</v>
          </cell>
        </row>
      </sheetData>
      <sheetData sheetId="2191">
        <row r="34">
          <cell r="A34" t="str">
            <v>Investments Govt Securities</v>
          </cell>
        </row>
      </sheetData>
      <sheetData sheetId="2192">
        <row r="34">
          <cell r="A34" t="str">
            <v>Investments Govt Securities</v>
          </cell>
        </row>
      </sheetData>
      <sheetData sheetId="2193">
        <row r="34">
          <cell r="A34" t="str">
            <v>Investments Govt Securities</v>
          </cell>
        </row>
      </sheetData>
      <sheetData sheetId="2194">
        <row r="34">
          <cell r="A34" t="str">
            <v>Investments Govt Securities</v>
          </cell>
        </row>
      </sheetData>
      <sheetData sheetId="2195">
        <row r="34">
          <cell r="A34" t="str">
            <v>Investments Govt Securities</v>
          </cell>
        </row>
      </sheetData>
      <sheetData sheetId="2196">
        <row r="34">
          <cell r="A34" t="str">
            <v>Investments Govt Securities</v>
          </cell>
        </row>
      </sheetData>
      <sheetData sheetId="2197">
        <row r="34">
          <cell r="A34" t="str">
            <v>Investments Govt Securities</v>
          </cell>
        </row>
      </sheetData>
      <sheetData sheetId="2198">
        <row r="34">
          <cell r="A34" t="str">
            <v>Investments Govt Securities</v>
          </cell>
        </row>
      </sheetData>
      <sheetData sheetId="2199">
        <row r="34">
          <cell r="A34" t="str">
            <v>Investments Govt Securities</v>
          </cell>
        </row>
      </sheetData>
      <sheetData sheetId="2200">
        <row r="34">
          <cell r="A34" t="str">
            <v>Investments Govt Securities</v>
          </cell>
        </row>
      </sheetData>
      <sheetData sheetId="2201">
        <row r="34">
          <cell r="A34" t="str">
            <v>Investments Govt Securities</v>
          </cell>
        </row>
      </sheetData>
      <sheetData sheetId="2202">
        <row r="34">
          <cell r="A34" t="str">
            <v>Investments Govt Securities</v>
          </cell>
        </row>
      </sheetData>
      <sheetData sheetId="2203">
        <row r="34">
          <cell r="A34" t="str">
            <v>Investments Govt Securities</v>
          </cell>
        </row>
      </sheetData>
      <sheetData sheetId="2204">
        <row r="34">
          <cell r="A34" t="str">
            <v>Investments Govt Securities</v>
          </cell>
        </row>
      </sheetData>
      <sheetData sheetId="2205">
        <row r="34">
          <cell r="A34" t="str">
            <v>Investments Govt Securities</v>
          </cell>
        </row>
      </sheetData>
      <sheetData sheetId="2206">
        <row r="34">
          <cell r="A34" t="str">
            <v>Investments Govt Securities</v>
          </cell>
        </row>
      </sheetData>
      <sheetData sheetId="2207">
        <row r="34">
          <cell r="A34" t="str">
            <v>Investments Govt Securities</v>
          </cell>
        </row>
      </sheetData>
      <sheetData sheetId="2208">
        <row r="34">
          <cell r="A34" t="str">
            <v>Investments Govt Securities</v>
          </cell>
        </row>
      </sheetData>
      <sheetData sheetId="2209">
        <row r="34">
          <cell r="A34" t="str">
            <v>Investments Govt Securities</v>
          </cell>
        </row>
      </sheetData>
      <sheetData sheetId="2210">
        <row r="34">
          <cell r="A34" t="str">
            <v>Investments Govt Securities</v>
          </cell>
        </row>
      </sheetData>
      <sheetData sheetId="2211">
        <row r="34">
          <cell r="A34" t="str">
            <v>Investments Govt Securities</v>
          </cell>
        </row>
      </sheetData>
      <sheetData sheetId="2212">
        <row r="34">
          <cell r="A34" t="str">
            <v>Investments Govt Securities</v>
          </cell>
        </row>
      </sheetData>
      <sheetData sheetId="2213">
        <row r="34">
          <cell r="A34" t="str">
            <v>Investments Govt Securities</v>
          </cell>
        </row>
      </sheetData>
      <sheetData sheetId="2214">
        <row r="34">
          <cell r="A34" t="str">
            <v>Investments Govt Securities</v>
          </cell>
        </row>
      </sheetData>
      <sheetData sheetId="2215">
        <row r="34">
          <cell r="A34" t="str">
            <v>Investments Govt Securities</v>
          </cell>
        </row>
      </sheetData>
      <sheetData sheetId="2216">
        <row r="34">
          <cell r="A34" t="str">
            <v>Investments Govt Securities</v>
          </cell>
        </row>
      </sheetData>
      <sheetData sheetId="2217">
        <row r="34">
          <cell r="A34" t="str">
            <v>Investments Govt Securities</v>
          </cell>
        </row>
      </sheetData>
      <sheetData sheetId="2218">
        <row r="34">
          <cell r="A34" t="str">
            <v>Investments Govt Securities</v>
          </cell>
        </row>
      </sheetData>
      <sheetData sheetId="2219">
        <row r="34">
          <cell r="A34" t="str">
            <v>Investments Govt Securities</v>
          </cell>
        </row>
      </sheetData>
      <sheetData sheetId="2220">
        <row r="34">
          <cell r="A34" t="str">
            <v>Investments Govt Securities</v>
          </cell>
        </row>
      </sheetData>
      <sheetData sheetId="2221">
        <row r="34">
          <cell r="A34" t="str">
            <v>Investments Govt Securities</v>
          </cell>
        </row>
      </sheetData>
      <sheetData sheetId="2222">
        <row r="34">
          <cell r="A34" t="str">
            <v>Investments Govt Securities</v>
          </cell>
        </row>
      </sheetData>
      <sheetData sheetId="2223">
        <row r="34">
          <cell r="A34" t="str">
            <v>Investments Govt Securities</v>
          </cell>
        </row>
      </sheetData>
      <sheetData sheetId="2224">
        <row r="34">
          <cell r="A34" t="str">
            <v>Investments Govt Securities</v>
          </cell>
        </row>
      </sheetData>
      <sheetData sheetId="2225">
        <row r="34">
          <cell r="A34" t="str">
            <v>Investments Govt Securities</v>
          </cell>
        </row>
      </sheetData>
      <sheetData sheetId="2226">
        <row r="34">
          <cell r="A34" t="str">
            <v>Investments Govt Securities</v>
          </cell>
        </row>
      </sheetData>
      <sheetData sheetId="2227">
        <row r="34">
          <cell r="A34" t="str">
            <v>Investments Govt Securities</v>
          </cell>
        </row>
      </sheetData>
      <sheetData sheetId="2228">
        <row r="34">
          <cell r="A34" t="str">
            <v>Investments Govt Securities</v>
          </cell>
        </row>
      </sheetData>
      <sheetData sheetId="2229">
        <row r="34">
          <cell r="A34" t="str">
            <v>Investments Govt Securities</v>
          </cell>
        </row>
      </sheetData>
      <sheetData sheetId="2230">
        <row r="34">
          <cell r="A34" t="str">
            <v>Investments Govt Securities</v>
          </cell>
        </row>
      </sheetData>
      <sheetData sheetId="2231">
        <row r="34">
          <cell r="A34" t="str">
            <v>Investments Govt Securities</v>
          </cell>
        </row>
      </sheetData>
      <sheetData sheetId="2232">
        <row r="34">
          <cell r="A34" t="str">
            <v>Investments Govt Securities</v>
          </cell>
        </row>
      </sheetData>
      <sheetData sheetId="2233">
        <row r="34">
          <cell r="A34" t="str">
            <v>Investments Govt Securities</v>
          </cell>
        </row>
      </sheetData>
      <sheetData sheetId="2234">
        <row r="34">
          <cell r="A34" t="str">
            <v>Investments Govt Securities</v>
          </cell>
        </row>
      </sheetData>
      <sheetData sheetId="2235">
        <row r="34">
          <cell r="A34" t="str">
            <v>Investments Govt Securities</v>
          </cell>
        </row>
      </sheetData>
      <sheetData sheetId="2236">
        <row r="34">
          <cell r="A34" t="str">
            <v>Investments Govt Securities</v>
          </cell>
        </row>
      </sheetData>
      <sheetData sheetId="2237">
        <row r="34">
          <cell r="A34" t="str">
            <v>Investments Govt Securities</v>
          </cell>
        </row>
      </sheetData>
      <sheetData sheetId="2238">
        <row r="34">
          <cell r="A34" t="str">
            <v>Investments Govt Securities</v>
          </cell>
        </row>
      </sheetData>
      <sheetData sheetId="2239">
        <row r="34">
          <cell r="A34" t="str">
            <v>Investments Govt Securities</v>
          </cell>
        </row>
      </sheetData>
      <sheetData sheetId="2240">
        <row r="34">
          <cell r="A34" t="str">
            <v>Investments Govt Securities</v>
          </cell>
        </row>
      </sheetData>
      <sheetData sheetId="2241">
        <row r="34">
          <cell r="A34" t="str">
            <v>Investments Govt Securities</v>
          </cell>
        </row>
      </sheetData>
      <sheetData sheetId="2242">
        <row r="34">
          <cell r="A34" t="str">
            <v>Investments Govt Securities</v>
          </cell>
        </row>
      </sheetData>
      <sheetData sheetId="2243">
        <row r="34">
          <cell r="A34" t="str">
            <v>Investments Govt Securities</v>
          </cell>
        </row>
      </sheetData>
      <sheetData sheetId="2244">
        <row r="34">
          <cell r="A34" t="str">
            <v>Investments Govt Securities</v>
          </cell>
        </row>
      </sheetData>
      <sheetData sheetId="2245">
        <row r="34">
          <cell r="A34" t="str">
            <v>Investments Govt Securities</v>
          </cell>
        </row>
      </sheetData>
      <sheetData sheetId="2246">
        <row r="34">
          <cell r="A34" t="str">
            <v>Investments Govt Securities</v>
          </cell>
        </row>
      </sheetData>
      <sheetData sheetId="2247">
        <row r="34">
          <cell r="A34" t="str">
            <v>Investments Govt Securities</v>
          </cell>
        </row>
      </sheetData>
      <sheetData sheetId="2248">
        <row r="34">
          <cell r="A34" t="str">
            <v>Investments Govt Securities</v>
          </cell>
        </row>
      </sheetData>
      <sheetData sheetId="2249">
        <row r="34">
          <cell r="A34" t="str">
            <v>Investments Govt Securities</v>
          </cell>
        </row>
      </sheetData>
      <sheetData sheetId="2250">
        <row r="34">
          <cell r="A34" t="str">
            <v>Investments Govt Securities</v>
          </cell>
        </row>
      </sheetData>
      <sheetData sheetId="2251">
        <row r="34">
          <cell r="A34" t="str">
            <v>Investments Govt Securities</v>
          </cell>
        </row>
      </sheetData>
      <sheetData sheetId="2252">
        <row r="34">
          <cell r="A34" t="str">
            <v>Investments Govt Securities</v>
          </cell>
        </row>
      </sheetData>
      <sheetData sheetId="2253">
        <row r="34">
          <cell r="A34" t="str">
            <v>Investments Govt Securities</v>
          </cell>
        </row>
      </sheetData>
      <sheetData sheetId="2254">
        <row r="34">
          <cell r="A34" t="str">
            <v>Investments Govt Securities</v>
          </cell>
        </row>
      </sheetData>
      <sheetData sheetId="2255">
        <row r="34">
          <cell r="A34" t="str">
            <v>Investments Govt Securities</v>
          </cell>
        </row>
      </sheetData>
      <sheetData sheetId="2256">
        <row r="34">
          <cell r="A34" t="str">
            <v>Investments Govt Securities</v>
          </cell>
        </row>
      </sheetData>
      <sheetData sheetId="2257">
        <row r="34">
          <cell r="A34" t="str">
            <v>Investments Govt Securities</v>
          </cell>
        </row>
      </sheetData>
      <sheetData sheetId="2258">
        <row r="34">
          <cell r="A34" t="str">
            <v>Investments Govt Securities</v>
          </cell>
        </row>
      </sheetData>
      <sheetData sheetId="2259">
        <row r="34">
          <cell r="A34" t="str">
            <v>Investments Govt Securities</v>
          </cell>
        </row>
      </sheetData>
      <sheetData sheetId="2260">
        <row r="34">
          <cell r="A34" t="str">
            <v>Investments Govt Securities</v>
          </cell>
        </row>
      </sheetData>
      <sheetData sheetId="2261">
        <row r="34">
          <cell r="A34" t="str">
            <v>Investments Govt Securities</v>
          </cell>
        </row>
      </sheetData>
      <sheetData sheetId="2262">
        <row r="34">
          <cell r="A34" t="str">
            <v>Investments Govt Securities</v>
          </cell>
        </row>
      </sheetData>
      <sheetData sheetId="2263">
        <row r="34">
          <cell r="A34" t="str">
            <v>Investments Govt Securities</v>
          </cell>
        </row>
      </sheetData>
      <sheetData sheetId="2264">
        <row r="34">
          <cell r="A34" t="str">
            <v>Investments Govt Securities</v>
          </cell>
        </row>
      </sheetData>
      <sheetData sheetId="2265">
        <row r="34">
          <cell r="A34" t="str">
            <v>Investments Govt Securities</v>
          </cell>
        </row>
      </sheetData>
      <sheetData sheetId="2266">
        <row r="34">
          <cell r="A34" t="str">
            <v>Investments Govt Securities</v>
          </cell>
        </row>
      </sheetData>
      <sheetData sheetId="2267">
        <row r="34">
          <cell r="A34" t="str">
            <v>Investments Govt Securities</v>
          </cell>
        </row>
      </sheetData>
      <sheetData sheetId="2268">
        <row r="34">
          <cell r="A34" t="str">
            <v>Investments Govt Securities</v>
          </cell>
        </row>
      </sheetData>
      <sheetData sheetId="2269">
        <row r="34">
          <cell r="A34" t="str">
            <v>Investments Govt Securities</v>
          </cell>
        </row>
      </sheetData>
      <sheetData sheetId="2270">
        <row r="34">
          <cell r="A34" t="str">
            <v>Investments Govt Securities</v>
          </cell>
        </row>
      </sheetData>
      <sheetData sheetId="2271">
        <row r="34">
          <cell r="A34" t="str">
            <v>Investments Govt Securities</v>
          </cell>
        </row>
      </sheetData>
      <sheetData sheetId="2272">
        <row r="34">
          <cell r="A34" t="str">
            <v>Investments Govt Securities</v>
          </cell>
        </row>
      </sheetData>
      <sheetData sheetId="2273">
        <row r="34">
          <cell r="A34" t="str">
            <v>Investments Govt Securities</v>
          </cell>
        </row>
      </sheetData>
      <sheetData sheetId="2274">
        <row r="34">
          <cell r="A34" t="str">
            <v>Investments Govt Securities</v>
          </cell>
        </row>
      </sheetData>
      <sheetData sheetId="2275">
        <row r="34">
          <cell r="A34" t="str">
            <v>Investments Govt Securities</v>
          </cell>
        </row>
      </sheetData>
      <sheetData sheetId="2276">
        <row r="34">
          <cell r="A34" t="str">
            <v>Investments Govt Securities</v>
          </cell>
        </row>
      </sheetData>
      <sheetData sheetId="2277">
        <row r="34">
          <cell r="A34" t="str">
            <v>Investments Govt Securities</v>
          </cell>
        </row>
      </sheetData>
      <sheetData sheetId="2278">
        <row r="34">
          <cell r="A34" t="str">
            <v>Investments Govt Securities</v>
          </cell>
        </row>
      </sheetData>
      <sheetData sheetId="2279">
        <row r="34">
          <cell r="A34" t="str">
            <v>Investments Govt Securities</v>
          </cell>
        </row>
      </sheetData>
      <sheetData sheetId="2280">
        <row r="34">
          <cell r="A34" t="str">
            <v>Investments Govt Securities</v>
          </cell>
        </row>
      </sheetData>
      <sheetData sheetId="2281">
        <row r="34">
          <cell r="A34" t="str">
            <v>Investments Govt Securities</v>
          </cell>
        </row>
      </sheetData>
      <sheetData sheetId="2282">
        <row r="34">
          <cell r="A34" t="str">
            <v>Investments Govt Securities</v>
          </cell>
        </row>
      </sheetData>
      <sheetData sheetId="2283">
        <row r="34">
          <cell r="A34" t="str">
            <v>Investments Govt Securities</v>
          </cell>
        </row>
      </sheetData>
      <sheetData sheetId="2284">
        <row r="34">
          <cell r="A34" t="str">
            <v>Investments Govt Securities</v>
          </cell>
        </row>
      </sheetData>
      <sheetData sheetId="2285">
        <row r="34">
          <cell r="A34" t="str">
            <v>Investments Govt Securities</v>
          </cell>
        </row>
      </sheetData>
      <sheetData sheetId="2286">
        <row r="34">
          <cell r="A34" t="str">
            <v>Investments Govt Securities</v>
          </cell>
        </row>
      </sheetData>
      <sheetData sheetId="2287">
        <row r="34">
          <cell r="A34" t="str">
            <v>Investments Govt Securities</v>
          </cell>
        </row>
      </sheetData>
      <sheetData sheetId="2288">
        <row r="34">
          <cell r="A34" t="str">
            <v>Investments Govt Securities</v>
          </cell>
        </row>
      </sheetData>
      <sheetData sheetId="2289">
        <row r="34">
          <cell r="A34" t="str">
            <v>Investments Govt Securities</v>
          </cell>
        </row>
      </sheetData>
      <sheetData sheetId="2290">
        <row r="34">
          <cell r="A34" t="str">
            <v>Investments Govt Securities</v>
          </cell>
        </row>
      </sheetData>
      <sheetData sheetId="2291">
        <row r="34">
          <cell r="A34" t="str">
            <v>Investments Govt Securities</v>
          </cell>
        </row>
      </sheetData>
      <sheetData sheetId="2292">
        <row r="34">
          <cell r="A34" t="str">
            <v>Investments Govt Securities</v>
          </cell>
        </row>
      </sheetData>
      <sheetData sheetId="2293">
        <row r="34">
          <cell r="A34" t="str">
            <v>Investments Govt Securities</v>
          </cell>
        </row>
      </sheetData>
      <sheetData sheetId="2294">
        <row r="34">
          <cell r="A34" t="str">
            <v>Investments Govt Securities</v>
          </cell>
        </row>
      </sheetData>
      <sheetData sheetId="2295">
        <row r="34">
          <cell r="A34" t="str">
            <v>Investments Govt Securities</v>
          </cell>
        </row>
      </sheetData>
      <sheetData sheetId="2296">
        <row r="34">
          <cell r="A34" t="str">
            <v>Investments Govt Securities</v>
          </cell>
        </row>
      </sheetData>
      <sheetData sheetId="2297">
        <row r="34">
          <cell r="A34" t="str">
            <v>Investments Govt Securities</v>
          </cell>
        </row>
      </sheetData>
      <sheetData sheetId="2298">
        <row r="34">
          <cell r="A34" t="str">
            <v>Investments Govt Securities</v>
          </cell>
        </row>
      </sheetData>
      <sheetData sheetId="2299">
        <row r="34">
          <cell r="A34" t="str">
            <v>Investments Govt Securities</v>
          </cell>
        </row>
      </sheetData>
      <sheetData sheetId="2300">
        <row r="34">
          <cell r="A34" t="str">
            <v>Investments Govt Securities</v>
          </cell>
        </row>
      </sheetData>
      <sheetData sheetId="2301">
        <row r="34">
          <cell r="A34" t="str">
            <v>Investments Govt Securities</v>
          </cell>
        </row>
      </sheetData>
      <sheetData sheetId="2302">
        <row r="34">
          <cell r="A34" t="str">
            <v>Investments Govt Securities</v>
          </cell>
        </row>
      </sheetData>
      <sheetData sheetId="2303">
        <row r="34">
          <cell r="A34" t="str">
            <v>Investments Govt Securities</v>
          </cell>
        </row>
      </sheetData>
      <sheetData sheetId="2304">
        <row r="34">
          <cell r="A34" t="str">
            <v>Investments Govt Securities</v>
          </cell>
        </row>
      </sheetData>
      <sheetData sheetId="2305">
        <row r="34">
          <cell r="A34" t="str">
            <v>Investments Govt Securities</v>
          </cell>
        </row>
      </sheetData>
      <sheetData sheetId="2306">
        <row r="34">
          <cell r="A34" t="str">
            <v>Investments Govt Securities</v>
          </cell>
        </row>
      </sheetData>
      <sheetData sheetId="2307">
        <row r="34">
          <cell r="A34" t="str">
            <v>Investments Govt Securities</v>
          </cell>
        </row>
      </sheetData>
      <sheetData sheetId="2308">
        <row r="34">
          <cell r="A34" t="str">
            <v>Investments Govt Securities</v>
          </cell>
        </row>
      </sheetData>
      <sheetData sheetId="2309">
        <row r="34">
          <cell r="A34" t="str">
            <v>Investments Govt Securities</v>
          </cell>
        </row>
      </sheetData>
      <sheetData sheetId="2310">
        <row r="34">
          <cell r="A34" t="str">
            <v>Investments Govt Securities</v>
          </cell>
        </row>
      </sheetData>
      <sheetData sheetId="2311">
        <row r="34">
          <cell r="A34" t="str">
            <v>Investments Govt Securities</v>
          </cell>
        </row>
      </sheetData>
      <sheetData sheetId="2312">
        <row r="34">
          <cell r="A34" t="str">
            <v>Investments Govt Securities</v>
          </cell>
        </row>
      </sheetData>
      <sheetData sheetId="2313">
        <row r="34">
          <cell r="A34" t="str">
            <v>Investments Govt Securities</v>
          </cell>
        </row>
      </sheetData>
      <sheetData sheetId="2314">
        <row r="34">
          <cell r="A34" t="str">
            <v>Investments Govt Securities</v>
          </cell>
        </row>
      </sheetData>
      <sheetData sheetId="2315">
        <row r="34">
          <cell r="A34" t="str">
            <v>Investments Govt Securities</v>
          </cell>
        </row>
      </sheetData>
      <sheetData sheetId="2316">
        <row r="34">
          <cell r="A34" t="str">
            <v>Investments Govt Securities</v>
          </cell>
        </row>
      </sheetData>
      <sheetData sheetId="2317">
        <row r="34">
          <cell r="A34" t="str">
            <v>Investments Govt Securities</v>
          </cell>
        </row>
      </sheetData>
      <sheetData sheetId="2318">
        <row r="34">
          <cell r="A34" t="str">
            <v>Investments Govt Securities</v>
          </cell>
        </row>
      </sheetData>
      <sheetData sheetId="2319">
        <row r="34">
          <cell r="A34" t="str">
            <v>Investments Govt Securities</v>
          </cell>
        </row>
      </sheetData>
      <sheetData sheetId="2320">
        <row r="34">
          <cell r="A34" t="str">
            <v>Investments Govt Securities</v>
          </cell>
        </row>
      </sheetData>
      <sheetData sheetId="2321">
        <row r="34">
          <cell r="A34" t="str">
            <v>Investments Govt Securities</v>
          </cell>
        </row>
      </sheetData>
      <sheetData sheetId="2322">
        <row r="34">
          <cell r="A34" t="str">
            <v>Investments Govt Securities</v>
          </cell>
        </row>
      </sheetData>
      <sheetData sheetId="2323">
        <row r="34">
          <cell r="A34" t="str">
            <v>Investments Govt Securities</v>
          </cell>
        </row>
      </sheetData>
      <sheetData sheetId="2324">
        <row r="34">
          <cell r="A34" t="str">
            <v>Investments Govt Securities</v>
          </cell>
        </row>
      </sheetData>
      <sheetData sheetId="2325">
        <row r="34">
          <cell r="A34" t="str">
            <v>Investments Govt Securities</v>
          </cell>
        </row>
      </sheetData>
      <sheetData sheetId="2326">
        <row r="34">
          <cell r="A34" t="str">
            <v>Investments Govt Securities</v>
          </cell>
        </row>
      </sheetData>
      <sheetData sheetId="2327">
        <row r="34">
          <cell r="A34" t="str">
            <v>Investments Govt Securities</v>
          </cell>
        </row>
      </sheetData>
      <sheetData sheetId="2328">
        <row r="34">
          <cell r="A34" t="str">
            <v>Investments Govt Securities</v>
          </cell>
        </row>
      </sheetData>
      <sheetData sheetId="2329">
        <row r="34">
          <cell r="A34" t="str">
            <v>Investments Govt Securities</v>
          </cell>
        </row>
      </sheetData>
      <sheetData sheetId="2330">
        <row r="34">
          <cell r="A34" t="str">
            <v>Investments Govt Securities</v>
          </cell>
        </row>
      </sheetData>
      <sheetData sheetId="2331">
        <row r="34">
          <cell r="A34" t="str">
            <v>Investments Govt Securities</v>
          </cell>
        </row>
      </sheetData>
      <sheetData sheetId="2332">
        <row r="34">
          <cell r="A34" t="str">
            <v>Investments Govt Securities</v>
          </cell>
        </row>
      </sheetData>
      <sheetData sheetId="2333">
        <row r="34">
          <cell r="A34" t="str">
            <v>Investments Govt Securities</v>
          </cell>
        </row>
      </sheetData>
      <sheetData sheetId="2334">
        <row r="34">
          <cell r="A34" t="str">
            <v>Investments Govt Securities</v>
          </cell>
        </row>
      </sheetData>
      <sheetData sheetId="2335">
        <row r="34">
          <cell r="A34" t="str">
            <v>Investments Govt Securities</v>
          </cell>
        </row>
      </sheetData>
      <sheetData sheetId="2336">
        <row r="34">
          <cell r="A34" t="str">
            <v>Investments Govt Securities</v>
          </cell>
        </row>
      </sheetData>
      <sheetData sheetId="2337">
        <row r="34">
          <cell r="A34" t="str">
            <v>Investments Govt Securities</v>
          </cell>
        </row>
      </sheetData>
      <sheetData sheetId="2338">
        <row r="34">
          <cell r="A34" t="str">
            <v>Investments Govt Securities</v>
          </cell>
        </row>
      </sheetData>
      <sheetData sheetId="2339">
        <row r="34">
          <cell r="A34" t="str">
            <v>Investments Govt Securities</v>
          </cell>
        </row>
      </sheetData>
      <sheetData sheetId="2340">
        <row r="34">
          <cell r="A34" t="str">
            <v>Investments Govt Securities</v>
          </cell>
        </row>
      </sheetData>
      <sheetData sheetId="2341">
        <row r="34">
          <cell r="A34" t="str">
            <v>Investments Govt Securities</v>
          </cell>
        </row>
      </sheetData>
      <sheetData sheetId="2342">
        <row r="34">
          <cell r="A34" t="str">
            <v>Investments Govt Securities</v>
          </cell>
        </row>
      </sheetData>
      <sheetData sheetId="2343">
        <row r="34">
          <cell r="A34" t="str">
            <v>Investments Govt Securities</v>
          </cell>
        </row>
      </sheetData>
      <sheetData sheetId="2344">
        <row r="34">
          <cell r="A34" t="str">
            <v>Investments Govt Securities</v>
          </cell>
        </row>
      </sheetData>
      <sheetData sheetId="2345">
        <row r="34">
          <cell r="A34" t="str">
            <v>Investments Govt Securities</v>
          </cell>
        </row>
      </sheetData>
      <sheetData sheetId="2346">
        <row r="34">
          <cell r="A34" t="str">
            <v>Investments Govt Securities</v>
          </cell>
        </row>
      </sheetData>
      <sheetData sheetId="2347">
        <row r="34">
          <cell r="A34" t="str">
            <v>Investments Govt Securities</v>
          </cell>
        </row>
      </sheetData>
      <sheetData sheetId="2348">
        <row r="34">
          <cell r="A34" t="str">
            <v>Investments Govt Securities</v>
          </cell>
        </row>
      </sheetData>
      <sheetData sheetId="2349">
        <row r="34">
          <cell r="A34" t="str">
            <v>Investments Govt Securities</v>
          </cell>
        </row>
      </sheetData>
      <sheetData sheetId="2350">
        <row r="34">
          <cell r="A34" t="str">
            <v>Investments Govt Securities</v>
          </cell>
        </row>
      </sheetData>
      <sheetData sheetId="2351">
        <row r="34">
          <cell r="A34" t="str">
            <v>Investments Govt Securities</v>
          </cell>
        </row>
      </sheetData>
      <sheetData sheetId="2352">
        <row r="34">
          <cell r="A34" t="str">
            <v>Investments Govt Securities</v>
          </cell>
        </row>
      </sheetData>
      <sheetData sheetId="2353">
        <row r="34">
          <cell r="A34" t="str">
            <v>Investments Govt Securities</v>
          </cell>
        </row>
      </sheetData>
      <sheetData sheetId="2354">
        <row r="34">
          <cell r="A34" t="str">
            <v>Investments Govt Securities</v>
          </cell>
        </row>
      </sheetData>
      <sheetData sheetId="2355">
        <row r="34">
          <cell r="A34" t="str">
            <v>Investments Govt Securities</v>
          </cell>
        </row>
      </sheetData>
      <sheetData sheetId="2356">
        <row r="34">
          <cell r="A34" t="str">
            <v>Investments Govt Securities</v>
          </cell>
        </row>
      </sheetData>
      <sheetData sheetId="2357">
        <row r="34">
          <cell r="A34" t="str">
            <v>Investments Govt Securities</v>
          </cell>
        </row>
      </sheetData>
      <sheetData sheetId="2358">
        <row r="34">
          <cell r="A34" t="str">
            <v>Investments Govt Securities</v>
          </cell>
        </row>
      </sheetData>
      <sheetData sheetId="2359">
        <row r="34">
          <cell r="A34" t="str">
            <v>Investments Govt Securities</v>
          </cell>
        </row>
      </sheetData>
      <sheetData sheetId="2360">
        <row r="34">
          <cell r="A34" t="str">
            <v>Investments Govt Securities</v>
          </cell>
        </row>
      </sheetData>
      <sheetData sheetId="2361">
        <row r="34">
          <cell r="A34" t="str">
            <v>Investments Govt Securities</v>
          </cell>
        </row>
      </sheetData>
      <sheetData sheetId="2362">
        <row r="34">
          <cell r="A34" t="str">
            <v>Investments Govt Securities</v>
          </cell>
        </row>
      </sheetData>
      <sheetData sheetId="2363">
        <row r="34">
          <cell r="A34" t="str">
            <v>Investments Govt Securities</v>
          </cell>
        </row>
      </sheetData>
      <sheetData sheetId="2364">
        <row r="34">
          <cell r="A34" t="str">
            <v>Investments Govt Securities</v>
          </cell>
        </row>
      </sheetData>
      <sheetData sheetId="2365">
        <row r="34">
          <cell r="A34" t="str">
            <v>Investments Govt Securities</v>
          </cell>
        </row>
      </sheetData>
      <sheetData sheetId="2366">
        <row r="34">
          <cell r="A34" t="str">
            <v>Investments Govt Securities</v>
          </cell>
        </row>
      </sheetData>
      <sheetData sheetId="2367">
        <row r="34">
          <cell r="A34" t="str">
            <v>Investments Govt Securities</v>
          </cell>
        </row>
      </sheetData>
      <sheetData sheetId="2368">
        <row r="34">
          <cell r="A34" t="str">
            <v>Investments Govt Securities</v>
          </cell>
        </row>
      </sheetData>
      <sheetData sheetId="2369">
        <row r="34">
          <cell r="A34" t="str">
            <v>Investments Govt Securities</v>
          </cell>
        </row>
      </sheetData>
      <sheetData sheetId="2370">
        <row r="34">
          <cell r="A34" t="str">
            <v>Investments Govt Securities</v>
          </cell>
        </row>
      </sheetData>
      <sheetData sheetId="2371">
        <row r="34">
          <cell r="A34" t="str">
            <v>Investments Govt Securities</v>
          </cell>
        </row>
      </sheetData>
      <sheetData sheetId="2372">
        <row r="34">
          <cell r="A34" t="str">
            <v>Investments Govt Securities</v>
          </cell>
        </row>
      </sheetData>
      <sheetData sheetId="2373">
        <row r="34">
          <cell r="A34" t="str">
            <v>Investments Govt Securities</v>
          </cell>
        </row>
      </sheetData>
      <sheetData sheetId="2374">
        <row r="34">
          <cell r="A34" t="str">
            <v>Investments Govt Securities</v>
          </cell>
        </row>
      </sheetData>
      <sheetData sheetId="2375">
        <row r="34">
          <cell r="A34" t="str">
            <v>Investments Govt Securities</v>
          </cell>
        </row>
      </sheetData>
      <sheetData sheetId="2376">
        <row r="34">
          <cell r="A34" t="str">
            <v>Investments Govt Securities</v>
          </cell>
        </row>
      </sheetData>
      <sheetData sheetId="2377">
        <row r="34">
          <cell r="A34" t="str">
            <v>Investments Govt Securities</v>
          </cell>
        </row>
      </sheetData>
      <sheetData sheetId="2378">
        <row r="34">
          <cell r="A34" t="str">
            <v>Investments Govt Securities</v>
          </cell>
        </row>
      </sheetData>
      <sheetData sheetId="2379">
        <row r="34">
          <cell r="A34" t="str">
            <v>Investments Govt Securities</v>
          </cell>
        </row>
      </sheetData>
      <sheetData sheetId="2380">
        <row r="34">
          <cell r="A34" t="str">
            <v>Investments Govt Securities</v>
          </cell>
        </row>
      </sheetData>
      <sheetData sheetId="2381">
        <row r="34">
          <cell r="A34" t="str">
            <v>Investments Govt Securities</v>
          </cell>
        </row>
      </sheetData>
      <sheetData sheetId="2382">
        <row r="34">
          <cell r="A34" t="str">
            <v>Investments Govt Securities</v>
          </cell>
        </row>
      </sheetData>
      <sheetData sheetId="2383">
        <row r="34">
          <cell r="A34" t="str">
            <v>Investments Govt Securities</v>
          </cell>
        </row>
      </sheetData>
      <sheetData sheetId="2384">
        <row r="34">
          <cell r="A34" t="str">
            <v>Investments Govt Securities</v>
          </cell>
        </row>
      </sheetData>
      <sheetData sheetId="2385">
        <row r="34">
          <cell r="A34" t="str">
            <v>Investments Govt Securities</v>
          </cell>
        </row>
      </sheetData>
      <sheetData sheetId="2386">
        <row r="34">
          <cell r="A34" t="str">
            <v>Investments Govt Securities</v>
          </cell>
        </row>
      </sheetData>
      <sheetData sheetId="2387">
        <row r="34">
          <cell r="A34" t="str">
            <v>Investments Govt Securities</v>
          </cell>
        </row>
      </sheetData>
      <sheetData sheetId="2388">
        <row r="34">
          <cell r="A34" t="str">
            <v>Investments Govt Securities</v>
          </cell>
        </row>
      </sheetData>
      <sheetData sheetId="2389">
        <row r="34">
          <cell r="A34" t="str">
            <v>Investments Govt Securities</v>
          </cell>
        </row>
      </sheetData>
      <sheetData sheetId="2390">
        <row r="34">
          <cell r="A34" t="str">
            <v>Investments Govt Securities</v>
          </cell>
        </row>
      </sheetData>
      <sheetData sheetId="2391">
        <row r="34">
          <cell r="A34" t="str">
            <v>Investments Govt Securities</v>
          </cell>
        </row>
      </sheetData>
      <sheetData sheetId="2392">
        <row r="34">
          <cell r="A34" t="str">
            <v>Investments Govt Securities</v>
          </cell>
        </row>
      </sheetData>
      <sheetData sheetId="2393">
        <row r="34">
          <cell r="A34" t="str">
            <v>Investments Govt Securities</v>
          </cell>
        </row>
      </sheetData>
      <sheetData sheetId="2394">
        <row r="34">
          <cell r="A34" t="str">
            <v>Investments Govt Securities</v>
          </cell>
        </row>
      </sheetData>
      <sheetData sheetId="2395">
        <row r="34">
          <cell r="A34" t="str">
            <v>Investments Govt Securities</v>
          </cell>
        </row>
      </sheetData>
      <sheetData sheetId="2396">
        <row r="34">
          <cell r="A34" t="str">
            <v>Investments Govt Securities</v>
          </cell>
        </row>
      </sheetData>
      <sheetData sheetId="2397">
        <row r="34">
          <cell r="A34" t="str">
            <v>Investments Govt Securities</v>
          </cell>
        </row>
      </sheetData>
      <sheetData sheetId="2398">
        <row r="34">
          <cell r="A34" t="str">
            <v>Investments Govt Securities</v>
          </cell>
        </row>
      </sheetData>
      <sheetData sheetId="2399">
        <row r="34">
          <cell r="A34" t="str">
            <v>Investments Govt Securities</v>
          </cell>
        </row>
      </sheetData>
      <sheetData sheetId="2400">
        <row r="34">
          <cell r="A34" t="str">
            <v>Investments Govt Securities</v>
          </cell>
        </row>
      </sheetData>
      <sheetData sheetId="2401">
        <row r="34">
          <cell r="A34" t="str">
            <v>Investments Govt Securities</v>
          </cell>
        </row>
      </sheetData>
      <sheetData sheetId="2402">
        <row r="34">
          <cell r="A34" t="str">
            <v>Investments Govt Securities</v>
          </cell>
        </row>
      </sheetData>
      <sheetData sheetId="2403">
        <row r="34">
          <cell r="A34" t="str">
            <v>Investments Govt Securities</v>
          </cell>
        </row>
      </sheetData>
      <sheetData sheetId="2404">
        <row r="34">
          <cell r="A34" t="str">
            <v>Investments Govt Securities</v>
          </cell>
        </row>
      </sheetData>
      <sheetData sheetId="2405">
        <row r="34">
          <cell r="A34" t="str">
            <v>Investments Govt Securities</v>
          </cell>
        </row>
      </sheetData>
      <sheetData sheetId="2406">
        <row r="34">
          <cell r="A34" t="str">
            <v>Investments Govt Securities</v>
          </cell>
        </row>
      </sheetData>
      <sheetData sheetId="2407">
        <row r="34">
          <cell r="A34" t="str">
            <v>Investments Govt Securities</v>
          </cell>
        </row>
      </sheetData>
      <sheetData sheetId="2408">
        <row r="34">
          <cell r="A34" t="str">
            <v>Investments Govt Securities</v>
          </cell>
        </row>
      </sheetData>
      <sheetData sheetId="2409">
        <row r="34">
          <cell r="A34" t="str">
            <v>Investments Govt Securities</v>
          </cell>
        </row>
      </sheetData>
      <sheetData sheetId="2410">
        <row r="34">
          <cell r="A34" t="str">
            <v>Investments Govt Securities</v>
          </cell>
        </row>
      </sheetData>
      <sheetData sheetId="2411">
        <row r="34">
          <cell r="A34" t="str">
            <v>Investments Govt Securities</v>
          </cell>
        </row>
      </sheetData>
      <sheetData sheetId="2412">
        <row r="34">
          <cell r="A34" t="str">
            <v>Investments Govt Securities</v>
          </cell>
        </row>
      </sheetData>
      <sheetData sheetId="2413">
        <row r="34">
          <cell r="A34" t="str">
            <v>Investments Govt Securities</v>
          </cell>
        </row>
      </sheetData>
      <sheetData sheetId="2414">
        <row r="34">
          <cell r="A34" t="str">
            <v>Investments Govt Securities</v>
          </cell>
        </row>
      </sheetData>
      <sheetData sheetId="2415">
        <row r="34">
          <cell r="A34" t="str">
            <v>Investments Govt Securities</v>
          </cell>
        </row>
      </sheetData>
      <sheetData sheetId="2416">
        <row r="34">
          <cell r="A34" t="str">
            <v>Investments Govt Securities</v>
          </cell>
        </row>
      </sheetData>
      <sheetData sheetId="2417">
        <row r="34">
          <cell r="A34" t="str">
            <v>Investments Govt Securities</v>
          </cell>
        </row>
      </sheetData>
      <sheetData sheetId="2418">
        <row r="34">
          <cell r="A34" t="str">
            <v>Investments Govt Securities</v>
          </cell>
        </row>
      </sheetData>
      <sheetData sheetId="2419">
        <row r="34">
          <cell r="A34" t="str">
            <v>Investments Govt Securities</v>
          </cell>
        </row>
      </sheetData>
      <sheetData sheetId="2420">
        <row r="34">
          <cell r="A34" t="str">
            <v>Investments Govt Securities</v>
          </cell>
        </row>
      </sheetData>
      <sheetData sheetId="2421">
        <row r="34">
          <cell r="A34" t="str">
            <v>Investments Govt Securities</v>
          </cell>
        </row>
      </sheetData>
      <sheetData sheetId="2422">
        <row r="34">
          <cell r="A34" t="str">
            <v>Investments Govt Securities</v>
          </cell>
        </row>
      </sheetData>
      <sheetData sheetId="2423">
        <row r="34">
          <cell r="A34" t="str">
            <v>Investments Govt Securities</v>
          </cell>
        </row>
      </sheetData>
      <sheetData sheetId="2424">
        <row r="34">
          <cell r="A34" t="str">
            <v>Investments Govt Securities</v>
          </cell>
        </row>
      </sheetData>
      <sheetData sheetId="2425">
        <row r="34">
          <cell r="A34" t="str">
            <v>Investments Govt Securities</v>
          </cell>
        </row>
      </sheetData>
      <sheetData sheetId="2426">
        <row r="34">
          <cell r="A34" t="str">
            <v>Investments Govt Securities</v>
          </cell>
        </row>
      </sheetData>
      <sheetData sheetId="2427">
        <row r="34">
          <cell r="A34" t="str">
            <v>Investments Govt Securities</v>
          </cell>
        </row>
      </sheetData>
      <sheetData sheetId="2428">
        <row r="34">
          <cell r="A34" t="str">
            <v>Investments Govt Securities</v>
          </cell>
        </row>
      </sheetData>
      <sheetData sheetId="2429">
        <row r="34">
          <cell r="A34" t="str">
            <v>Investments Govt Securities</v>
          </cell>
        </row>
      </sheetData>
      <sheetData sheetId="2430">
        <row r="34">
          <cell r="A34" t="str">
            <v>Investments Govt Securities</v>
          </cell>
        </row>
      </sheetData>
      <sheetData sheetId="2431">
        <row r="34">
          <cell r="A34" t="str">
            <v>Investments Govt Securities</v>
          </cell>
        </row>
      </sheetData>
      <sheetData sheetId="2432">
        <row r="34">
          <cell r="A34" t="str">
            <v>Investments Govt Securities</v>
          </cell>
        </row>
      </sheetData>
      <sheetData sheetId="2433">
        <row r="34">
          <cell r="A34" t="str">
            <v>Investments Govt Securities</v>
          </cell>
        </row>
      </sheetData>
      <sheetData sheetId="2434">
        <row r="34">
          <cell r="A34" t="str">
            <v>Investments Govt Securities</v>
          </cell>
        </row>
      </sheetData>
      <sheetData sheetId="2435">
        <row r="34">
          <cell r="A34" t="str">
            <v>Investments Govt Securities</v>
          </cell>
        </row>
      </sheetData>
      <sheetData sheetId="2436">
        <row r="34">
          <cell r="A34" t="str">
            <v>Investments Govt Securities</v>
          </cell>
        </row>
      </sheetData>
      <sheetData sheetId="2437">
        <row r="34">
          <cell r="A34" t="str">
            <v>Investments Govt Securities</v>
          </cell>
        </row>
      </sheetData>
      <sheetData sheetId="2438">
        <row r="34">
          <cell r="A34" t="str">
            <v>Investments Govt Securities</v>
          </cell>
        </row>
      </sheetData>
      <sheetData sheetId="2439">
        <row r="34">
          <cell r="A34" t="str">
            <v>Investments Govt Securities</v>
          </cell>
        </row>
      </sheetData>
      <sheetData sheetId="2440">
        <row r="34">
          <cell r="A34" t="str">
            <v>Investments Govt Securities</v>
          </cell>
        </row>
      </sheetData>
      <sheetData sheetId="2441">
        <row r="34">
          <cell r="A34" t="str">
            <v>Investments Govt Securities</v>
          </cell>
        </row>
      </sheetData>
      <sheetData sheetId="2442">
        <row r="34">
          <cell r="A34" t="str">
            <v>Investments Govt Securities</v>
          </cell>
        </row>
      </sheetData>
      <sheetData sheetId="2443">
        <row r="34">
          <cell r="A34" t="str">
            <v>Investments Govt Securities</v>
          </cell>
        </row>
      </sheetData>
      <sheetData sheetId="2444">
        <row r="34">
          <cell r="A34" t="str">
            <v>Investments Govt Securities</v>
          </cell>
        </row>
      </sheetData>
      <sheetData sheetId="2445">
        <row r="34">
          <cell r="A34" t="str">
            <v>Investments Govt Securities</v>
          </cell>
        </row>
      </sheetData>
      <sheetData sheetId="2446">
        <row r="34">
          <cell r="A34" t="str">
            <v>Investments Govt Securities</v>
          </cell>
        </row>
      </sheetData>
      <sheetData sheetId="2447">
        <row r="34">
          <cell r="A34" t="str">
            <v>Investments Govt Securities</v>
          </cell>
        </row>
      </sheetData>
      <sheetData sheetId="2448">
        <row r="34">
          <cell r="A34" t="str">
            <v>Investments Govt Securities</v>
          </cell>
        </row>
      </sheetData>
      <sheetData sheetId="2449">
        <row r="34">
          <cell r="A34" t="str">
            <v>Investments Govt Securities</v>
          </cell>
        </row>
      </sheetData>
      <sheetData sheetId="2450">
        <row r="34">
          <cell r="A34" t="str">
            <v>Investments Govt Securities</v>
          </cell>
        </row>
      </sheetData>
      <sheetData sheetId="2451">
        <row r="34">
          <cell r="A34" t="str">
            <v>Investments Govt Securities</v>
          </cell>
        </row>
      </sheetData>
      <sheetData sheetId="2452">
        <row r="34">
          <cell r="A34" t="str">
            <v>Investments Govt Securities</v>
          </cell>
        </row>
      </sheetData>
      <sheetData sheetId="2453">
        <row r="34">
          <cell r="A34" t="str">
            <v>Investments Govt Securities</v>
          </cell>
        </row>
      </sheetData>
      <sheetData sheetId="2454">
        <row r="34">
          <cell r="A34" t="str">
            <v>Investments Govt Securities</v>
          </cell>
        </row>
      </sheetData>
      <sheetData sheetId="2455">
        <row r="34">
          <cell r="A34" t="str">
            <v>Investments Govt Securities</v>
          </cell>
        </row>
      </sheetData>
      <sheetData sheetId="2456">
        <row r="34">
          <cell r="A34" t="str">
            <v>Investments Govt Securities</v>
          </cell>
        </row>
      </sheetData>
      <sheetData sheetId="2457">
        <row r="34">
          <cell r="A34" t="str">
            <v>Investments Govt Securities</v>
          </cell>
        </row>
      </sheetData>
      <sheetData sheetId="2458">
        <row r="34">
          <cell r="A34" t="str">
            <v>Investments Govt Securities</v>
          </cell>
        </row>
      </sheetData>
      <sheetData sheetId="2459">
        <row r="34">
          <cell r="A34" t="str">
            <v>Investments Govt Securities</v>
          </cell>
        </row>
      </sheetData>
      <sheetData sheetId="2460">
        <row r="34">
          <cell r="A34" t="str">
            <v>Investments Govt Securities</v>
          </cell>
        </row>
      </sheetData>
      <sheetData sheetId="2461">
        <row r="34">
          <cell r="A34" t="str">
            <v>Investments Govt Securities</v>
          </cell>
        </row>
      </sheetData>
      <sheetData sheetId="2462">
        <row r="34">
          <cell r="A34" t="str">
            <v>Investments Govt Securities</v>
          </cell>
        </row>
      </sheetData>
      <sheetData sheetId="2463">
        <row r="34">
          <cell r="A34" t="str">
            <v>Investments Govt Securities</v>
          </cell>
        </row>
      </sheetData>
      <sheetData sheetId="2464">
        <row r="34">
          <cell r="A34" t="str">
            <v>Investments Govt Securities</v>
          </cell>
        </row>
      </sheetData>
      <sheetData sheetId="2465">
        <row r="34">
          <cell r="A34" t="str">
            <v>Investments Govt Securities</v>
          </cell>
        </row>
      </sheetData>
      <sheetData sheetId="2466">
        <row r="34">
          <cell r="A34" t="str">
            <v>Investments Govt Securities</v>
          </cell>
        </row>
      </sheetData>
      <sheetData sheetId="2467">
        <row r="34">
          <cell r="A34" t="str">
            <v>Investments Govt Securities</v>
          </cell>
        </row>
      </sheetData>
      <sheetData sheetId="2468">
        <row r="34">
          <cell r="A34" t="str">
            <v>Investments Govt Securities</v>
          </cell>
        </row>
      </sheetData>
      <sheetData sheetId="2469">
        <row r="34">
          <cell r="A34" t="str">
            <v>Investments Govt Securities</v>
          </cell>
        </row>
      </sheetData>
      <sheetData sheetId="2470">
        <row r="34">
          <cell r="A34" t="str">
            <v>Investments Govt Securities</v>
          </cell>
        </row>
      </sheetData>
      <sheetData sheetId="2471">
        <row r="34">
          <cell r="A34" t="str">
            <v>Investments Govt Securities</v>
          </cell>
        </row>
      </sheetData>
      <sheetData sheetId="2472">
        <row r="34">
          <cell r="A34" t="str">
            <v>Investments Govt Securities</v>
          </cell>
        </row>
      </sheetData>
      <sheetData sheetId="2473">
        <row r="34">
          <cell r="A34" t="str">
            <v>Investments Govt Securities</v>
          </cell>
        </row>
      </sheetData>
      <sheetData sheetId="2474">
        <row r="34">
          <cell r="A34" t="str">
            <v>Investments Govt Securities</v>
          </cell>
        </row>
      </sheetData>
      <sheetData sheetId="2475">
        <row r="34">
          <cell r="A34" t="str">
            <v>Investments Govt Securities</v>
          </cell>
        </row>
      </sheetData>
      <sheetData sheetId="2476">
        <row r="34">
          <cell r="A34" t="str">
            <v>Investments Govt Securities</v>
          </cell>
        </row>
      </sheetData>
      <sheetData sheetId="2477">
        <row r="34">
          <cell r="A34" t="str">
            <v>Investments Govt Securities</v>
          </cell>
        </row>
      </sheetData>
      <sheetData sheetId="2478">
        <row r="34">
          <cell r="A34" t="str">
            <v>Investments Govt Securities</v>
          </cell>
        </row>
      </sheetData>
      <sheetData sheetId="2479">
        <row r="34">
          <cell r="A34" t="str">
            <v>Investments Govt Securities</v>
          </cell>
        </row>
      </sheetData>
      <sheetData sheetId="2480">
        <row r="34">
          <cell r="A34" t="str">
            <v>Investments Govt Securities</v>
          </cell>
        </row>
      </sheetData>
      <sheetData sheetId="2481">
        <row r="34">
          <cell r="A34" t="str">
            <v>Investments Govt Securities</v>
          </cell>
        </row>
      </sheetData>
      <sheetData sheetId="2482">
        <row r="34">
          <cell r="A34" t="str">
            <v>Investments Govt Securities</v>
          </cell>
        </row>
      </sheetData>
      <sheetData sheetId="2483">
        <row r="34">
          <cell r="A34" t="str">
            <v>Investments Govt Securities</v>
          </cell>
        </row>
      </sheetData>
      <sheetData sheetId="2484">
        <row r="34">
          <cell r="A34" t="str">
            <v>Investments Govt Securities</v>
          </cell>
        </row>
      </sheetData>
      <sheetData sheetId="2485">
        <row r="34">
          <cell r="A34" t="str">
            <v>Investments Govt Securities</v>
          </cell>
        </row>
      </sheetData>
      <sheetData sheetId="2486">
        <row r="34">
          <cell r="A34" t="str">
            <v>Investments Govt Securities</v>
          </cell>
        </row>
      </sheetData>
      <sheetData sheetId="2487">
        <row r="34">
          <cell r="A34" t="str">
            <v>Investments Govt Securities</v>
          </cell>
        </row>
      </sheetData>
      <sheetData sheetId="2488">
        <row r="34">
          <cell r="A34" t="str">
            <v>Investments Govt Securities</v>
          </cell>
        </row>
      </sheetData>
      <sheetData sheetId="2489">
        <row r="34">
          <cell r="A34" t="str">
            <v>Investments Govt Securities</v>
          </cell>
        </row>
      </sheetData>
      <sheetData sheetId="2490">
        <row r="34">
          <cell r="A34" t="str">
            <v>Investments Govt Securities</v>
          </cell>
        </row>
      </sheetData>
      <sheetData sheetId="2491">
        <row r="34">
          <cell r="A34" t="str">
            <v>Investments Govt Securities</v>
          </cell>
        </row>
      </sheetData>
      <sheetData sheetId="2492">
        <row r="34">
          <cell r="A34" t="str">
            <v>Investments Govt Securities</v>
          </cell>
        </row>
      </sheetData>
      <sheetData sheetId="2493">
        <row r="34">
          <cell r="A34" t="str">
            <v>Investments Govt Securities</v>
          </cell>
        </row>
      </sheetData>
      <sheetData sheetId="2494">
        <row r="34">
          <cell r="A34" t="str">
            <v>Investments Govt Securities</v>
          </cell>
        </row>
      </sheetData>
      <sheetData sheetId="2495">
        <row r="34">
          <cell r="A34" t="str">
            <v>Investments Govt Securities</v>
          </cell>
        </row>
      </sheetData>
      <sheetData sheetId="2496">
        <row r="34">
          <cell r="A34" t="str">
            <v>Investments Govt Securities</v>
          </cell>
        </row>
      </sheetData>
      <sheetData sheetId="2497">
        <row r="34">
          <cell r="A34" t="str">
            <v>Investments Govt Securities</v>
          </cell>
        </row>
      </sheetData>
      <sheetData sheetId="2498">
        <row r="34">
          <cell r="A34" t="str">
            <v>Investments Govt Securities</v>
          </cell>
        </row>
      </sheetData>
      <sheetData sheetId="2499">
        <row r="34">
          <cell r="A34" t="str">
            <v>Investments Govt Securities</v>
          </cell>
        </row>
      </sheetData>
      <sheetData sheetId="2500">
        <row r="34">
          <cell r="A34" t="str">
            <v>Investments Govt Securities</v>
          </cell>
        </row>
      </sheetData>
      <sheetData sheetId="2501">
        <row r="34">
          <cell r="A34" t="str">
            <v>Investments Govt Securities</v>
          </cell>
        </row>
      </sheetData>
      <sheetData sheetId="2502">
        <row r="34">
          <cell r="A34" t="str">
            <v>Investments Govt Securities</v>
          </cell>
        </row>
      </sheetData>
      <sheetData sheetId="2503">
        <row r="34">
          <cell r="A34" t="str">
            <v>Investments Govt Securities</v>
          </cell>
        </row>
      </sheetData>
      <sheetData sheetId="2504">
        <row r="34">
          <cell r="A34" t="str">
            <v>Investments Govt Securities</v>
          </cell>
        </row>
      </sheetData>
      <sheetData sheetId="2505">
        <row r="34">
          <cell r="A34" t="str">
            <v>Investments Govt Securities</v>
          </cell>
        </row>
      </sheetData>
      <sheetData sheetId="2506">
        <row r="34">
          <cell r="A34" t="str">
            <v>Investments Govt Securities</v>
          </cell>
        </row>
      </sheetData>
      <sheetData sheetId="2507">
        <row r="34">
          <cell r="A34" t="str">
            <v>Investments Govt Securities</v>
          </cell>
        </row>
      </sheetData>
      <sheetData sheetId="2508">
        <row r="34">
          <cell r="A34" t="str">
            <v>Investments Govt Securities</v>
          </cell>
        </row>
      </sheetData>
      <sheetData sheetId="2509">
        <row r="34">
          <cell r="A34" t="str">
            <v>Investments Govt Securities</v>
          </cell>
        </row>
      </sheetData>
      <sheetData sheetId="2510">
        <row r="34">
          <cell r="A34" t="str">
            <v>Investments Govt Securities</v>
          </cell>
        </row>
      </sheetData>
      <sheetData sheetId="2511">
        <row r="34">
          <cell r="A34" t="str">
            <v>Investments Govt Securities</v>
          </cell>
        </row>
      </sheetData>
      <sheetData sheetId="2512">
        <row r="34">
          <cell r="A34" t="str">
            <v>Investments Govt Securities</v>
          </cell>
        </row>
      </sheetData>
      <sheetData sheetId="2513">
        <row r="34">
          <cell r="A34" t="str">
            <v>Investments Govt Securities</v>
          </cell>
        </row>
      </sheetData>
      <sheetData sheetId="2514">
        <row r="34">
          <cell r="A34" t="str">
            <v>Investments Govt Securities</v>
          </cell>
        </row>
      </sheetData>
      <sheetData sheetId="2515">
        <row r="34">
          <cell r="A34" t="str">
            <v>Investments Govt Securities</v>
          </cell>
        </row>
      </sheetData>
      <sheetData sheetId="2516">
        <row r="34">
          <cell r="A34" t="str">
            <v>Investments Govt Securities</v>
          </cell>
        </row>
      </sheetData>
      <sheetData sheetId="2517">
        <row r="34">
          <cell r="A34" t="str">
            <v>Investments Govt Securities</v>
          </cell>
        </row>
      </sheetData>
      <sheetData sheetId="2518">
        <row r="34">
          <cell r="A34" t="str">
            <v>Investments Govt Securities</v>
          </cell>
        </row>
      </sheetData>
      <sheetData sheetId="2519">
        <row r="34">
          <cell r="A34" t="str">
            <v>Investments Govt Securities</v>
          </cell>
        </row>
      </sheetData>
      <sheetData sheetId="2520">
        <row r="34">
          <cell r="A34" t="str">
            <v>Investments Govt Securities</v>
          </cell>
        </row>
      </sheetData>
      <sheetData sheetId="2521">
        <row r="34">
          <cell r="A34" t="str">
            <v>Investments Govt Securities</v>
          </cell>
        </row>
      </sheetData>
      <sheetData sheetId="2522">
        <row r="34">
          <cell r="A34" t="str">
            <v>Investments Govt Securities</v>
          </cell>
        </row>
      </sheetData>
      <sheetData sheetId="2523">
        <row r="34">
          <cell r="A34" t="str">
            <v>Investments Govt Securities</v>
          </cell>
        </row>
      </sheetData>
      <sheetData sheetId="2524">
        <row r="34">
          <cell r="A34" t="str">
            <v>Investments Govt Securities</v>
          </cell>
        </row>
      </sheetData>
      <sheetData sheetId="2525">
        <row r="34">
          <cell r="A34" t="str">
            <v>Investments Govt Securities</v>
          </cell>
        </row>
      </sheetData>
      <sheetData sheetId="2526">
        <row r="34">
          <cell r="A34" t="str">
            <v>Investments Govt Securities</v>
          </cell>
        </row>
      </sheetData>
      <sheetData sheetId="2527">
        <row r="34">
          <cell r="A34" t="str">
            <v>Investments Govt Securities</v>
          </cell>
        </row>
      </sheetData>
      <sheetData sheetId="2528">
        <row r="34">
          <cell r="A34" t="str">
            <v>Investments Govt Securities</v>
          </cell>
        </row>
      </sheetData>
      <sheetData sheetId="2529">
        <row r="34">
          <cell r="A34" t="str">
            <v>Investments Govt Securities</v>
          </cell>
        </row>
      </sheetData>
      <sheetData sheetId="2530">
        <row r="34">
          <cell r="A34" t="str">
            <v>Investments Govt Securities</v>
          </cell>
        </row>
      </sheetData>
      <sheetData sheetId="2531">
        <row r="34">
          <cell r="A34" t="str">
            <v>Investments Govt Securities</v>
          </cell>
        </row>
      </sheetData>
      <sheetData sheetId="2532">
        <row r="34">
          <cell r="A34" t="str">
            <v>Investments Govt Securities</v>
          </cell>
        </row>
      </sheetData>
      <sheetData sheetId="2533">
        <row r="34">
          <cell r="A34" t="str">
            <v>Investments Govt Securities</v>
          </cell>
        </row>
      </sheetData>
      <sheetData sheetId="2534">
        <row r="34">
          <cell r="A34" t="str">
            <v>Investments Govt Securities</v>
          </cell>
        </row>
      </sheetData>
      <sheetData sheetId="2535">
        <row r="34">
          <cell r="A34" t="str">
            <v>Investments Govt Securities</v>
          </cell>
        </row>
      </sheetData>
      <sheetData sheetId="2536">
        <row r="34">
          <cell r="A34" t="str">
            <v>Investments Govt Securities</v>
          </cell>
        </row>
      </sheetData>
      <sheetData sheetId="2537">
        <row r="34">
          <cell r="A34" t="str">
            <v>Investments Govt Securities</v>
          </cell>
        </row>
      </sheetData>
      <sheetData sheetId="2538">
        <row r="34">
          <cell r="A34" t="str">
            <v>Investments Govt Securities</v>
          </cell>
        </row>
      </sheetData>
      <sheetData sheetId="2539">
        <row r="34">
          <cell r="A34" t="str">
            <v>Investments Govt Securities</v>
          </cell>
        </row>
      </sheetData>
      <sheetData sheetId="2540">
        <row r="34">
          <cell r="A34" t="str">
            <v>Investments Govt Securities</v>
          </cell>
        </row>
      </sheetData>
      <sheetData sheetId="2541">
        <row r="34">
          <cell r="A34" t="str">
            <v>Investments Govt Securities</v>
          </cell>
        </row>
      </sheetData>
      <sheetData sheetId="2542">
        <row r="34">
          <cell r="A34" t="str">
            <v>Investments Govt Securities</v>
          </cell>
        </row>
      </sheetData>
      <sheetData sheetId="2543">
        <row r="34">
          <cell r="A34" t="str">
            <v>Investments Govt Securities</v>
          </cell>
        </row>
      </sheetData>
      <sheetData sheetId="2544">
        <row r="34">
          <cell r="A34" t="str">
            <v>Investments Govt Securities</v>
          </cell>
        </row>
      </sheetData>
      <sheetData sheetId="2545">
        <row r="34">
          <cell r="A34" t="str">
            <v>Investments Govt Securities</v>
          </cell>
        </row>
      </sheetData>
      <sheetData sheetId="2546">
        <row r="34">
          <cell r="A34" t="str">
            <v>Investments Govt Securities</v>
          </cell>
        </row>
      </sheetData>
      <sheetData sheetId="2547">
        <row r="34">
          <cell r="A34" t="str">
            <v>Investments Govt Securities</v>
          </cell>
        </row>
      </sheetData>
      <sheetData sheetId="2548">
        <row r="34">
          <cell r="A34" t="str">
            <v>Investments Govt Securities</v>
          </cell>
        </row>
      </sheetData>
      <sheetData sheetId="2549">
        <row r="34">
          <cell r="A34" t="str">
            <v>Investments Govt Securities</v>
          </cell>
        </row>
      </sheetData>
      <sheetData sheetId="2550">
        <row r="34">
          <cell r="A34" t="str">
            <v>Investments Govt Securities</v>
          </cell>
        </row>
      </sheetData>
      <sheetData sheetId="2551">
        <row r="34">
          <cell r="A34" t="str">
            <v>Investments Govt Securities</v>
          </cell>
        </row>
      </sheetData>
      <sheetData sheetId="2552">
        <row r="34">
          <cell r="A34" t="str">
            <v>Investments Govt Securities</v>
          </cell>
        </row>
      </sheetData>
      <sheetData sheetId="2553">
        <row r="34">
          <cell r="A34" t="str">
            <v>Investments Govt Securities</v>
          </cell>
        </row>
      </sheetData>
      <sheetData sheetId="2554">
        <row r="34">
          <cell r="A34" t="str">
            <v>Investments Govt Securities</v>
          </cell>
        </row>
      </sheetData>
      <sheetData sheetId="2555">
        <row r="34">
          <cell r="A34" t="str">
            <v>Investments Govt Securities</v>
          </cell>
        </row>
      </sheetData>
      <sheetData sheetId="2556">
        <row r="34">
          <cell r="A34" t="str">
            <v>Investments Govt Securities</v>
          </cell>
        </row>
      </sheetData>
      <sheetData sheetId="2557">
        <row r="34">
          <cell r="A34" t="str">
            <v>Investments Govt Securities</v>
          </cell>
        </row>
      </sheetData>
      <sheetData sheetId="2558">
        <row r="34">
          <cell r="A34" t="str">
            <v>Investments Govt Securities</v>
          </cell>
        </row>
      </sheetData>
      <sheetData sheetId="2559">
        <row r="34">
          <cell r="A34" t="str">
            <v>Investments Govt Securities</v>
          </cell>
        </row>
      </sheetData>
      <sheetData sheetId="2560">
        <row r="34">
          <cell r="A34" t="str">
            <v>Investments Govt Securities</v>
          </cell>
        </row>
      </sheetData>
      <sheetData sheetId="2561">
        <row r="34">
          <cell r="A34" t="str">
            <v>Investments Govt Securities</v>
          </cell>
        </row>
      </sheetData>
      <sheetData sheetId="2562">
        <row r="34">
          <cell r="A34" t="str">
            <v>Investments Govt Securities</v>
          </cell>
        </row>
      </sheetData>
      <sheetData sheetId="2563">
        <row r="34">
          <cell r="A34" t="str">
            <v>Investments Govt Securities</v>
          </cell>
        </row>
      </sheetData>
      <sheetData sheetId="2564">
        <row r="34">
          <cell r="A34" t="str">
            <v>Investments Govt Securities</v>
          </cell>
        </row>
      </sheetData>
      <sheetData sheetId="2565">
        <row r="34">
          <cell r="A34" t="str">
            <v>Investments Govt Securities</v>
          </cell>
        </row>
      </sheetData>
      <sheetData sheetId="2566">
        <row r="34">
          <cell r="A34" t="str">
            <v>Investments Govt Securities</v>
          </cell>
        </row>
      </sheetData>
      <sheetData sheetId="2567">
        <row r="34">
          <cell r="A34" t="str">
            <v>Investments Govt Securities</v>
          </cell>
        </row>
      </sheetData>
      <sheetData sheetId="2568">
        <row r="34">
          <cell r="A34" t="str">
            <v>Investments Govt Securities</v>
          </cell>
        </row>
      </sheetData>
      <sheetData sheetId="2569">
        <row r="34">
          <cell r="A34" t="str">
            <v>Investments Govt Securities</v>
          </cell>
        </row>
      </sheetData>
      <sheetData sheetId="2570">
        <row r="34">
          <cell r="A34" t="str">
            <v>Investments Govt Securities</v>
          </cell>
        </row>
      </sheetData>
      <sheetData sheetId="2571">
        <row r="34">
          <cell r="A34" t="str">
            <v>Investments Govt Securities</v>
          </cell>
        </row>
      </sheetData>
      <sheetData sheetId="2572">
        <row r="34">
          <cell r="A34" t="str">
            <v>Investments Govt Securities</v>
          </cell>
        </row>
      </sheetData>
      <sheetData sheetId="2573">
        <row r="34">
          <cell r="A34" t="str">
            <v>Investments Govt Securities</v>
          </cell>
        </row>
      </sheetData>
      <sheetData sheetId="2574">
        <row r="34">
          <cell r="A34" t="str">
            <v>Investments Govt Securities</v>
          </cell>
        </row>
      </sheetData>
      <sheetData sheetId="2575">
        <row r="34">
          <cell r="A34" t="str">
            <v>Investments Govt Securities</v>
          </cell>
        </row>
      </sheetData>
      <sheetData sheetId="2576">
        <row r="34">
          <cell r="A34" t="str">
            <v>Investments Govt Securities</v>
          </cell>
        </row>
      </sheetData>
      <sheetData sheetId="2577">
        <row r="34">
          <cell r="A34" t="str">
            <v>Investments Govt Securities</v>
          </cell>
        </row>
      </sheetData>
      <sheetData sheetId="2578">
        <row r="34">
          <cell r="A34" t="str">
            <v>Investments Govt Securities</v>
          </cell>
        </row>
      </sheetData>
      <sheetData sheetId="2579">
        <row r="34">
          <cell r="A34" t="str">
            <v>Investments Govt Securities</v>
          </cell>
        </row>
      </sheetData>
      <sheetData sheetId="2580">
        <row r="34">
          <cell r="A34" t="str">
            <v>Investments Govt Securities</v>
          </cell>
        </row>
      </sheetData>
      <sheetData sheetId="2581">
        <row r="34">
          <cell r="A34" t="str">
            <v>Investments Govt Securities</v>
          </cell>
        </row>
      </sheetData>
      <sheetData sheetId="2582">
        <row r="34">
          <cell r="A34" t="str">
            <v>Investments Govt Securities</v>
          </cell>
        </row>
      </sheetData>
      <sheetData sheetId="2583">
        <row r="34">
          <cell r="A34" t="str">
            <v>Investments Govt Securities</v>
          </cell>
        </row>
      </sheetData>
      <sheetData sheetId="2584">
        <row r="34">
          <cell r="A34" t="str">
            <v>Investments Govt Securities</v>
          </cell>
        </row>
      </sheetData>
      <sheetData sheetId="2585">
        <row r="34">
          <cell r="A34" t="str">
            <v>Investments Govt Securities</v>
          </cell>
        </row>
      </sheetData>
      <sheetData sheetId="2586">
        <row r="34">
          <cell r="A34" t="str">
            <v>Investments Govt Securities</v>
          </cell>
        </row>
      </sheetData>
      <sheetData sheetId="2587">
        <row r="34">
          <cell r="A34" t="str">
            <v>Investments Govt Securities</v>
          </cell>
        </row>
      </sheetData>
      <sheetData sheetId="2588">
        <row r="34">
          <cell r="A34" t="str">
            <v>Investments Govt Securities</v>
          </cell>
        </row>
      </sheetData>
      <sheetData sheetId="2589">
        <row r="34">
          <cell r="A34" t="str">
            <v>Investments Govt Securities</v>
          </cell>
        </row>
      </sheetData>
      <sheetData sheetId="2590">
        <row r="34">
          <cell r="A34" t="str">
            <v>Investments Govt Securities</v>
          </cell>
        </row>
      </sheetData>
      <sheetData sheetId="2591">
        <row r="34">
          <cell r="A34" t="str">
            <v>Investments Govt Securities</v>
          </cell>
        </row>
      </sheetData>
      <sheetData sheetId="2592">
        <row r="34">
          <cell r="A34" t="str">
            <v>Investments Govt Securities</v>
          </cell>
        </row>
      </sheetData>
      <sheetData sheetId="2593">
        <row r="34">
          <cell r="A34" t="str">
            <v>Investments Govt Securities</v>
          </cell>
        </row>
      </sheetData>
      <sheetData sheetId="2594">
        <row r="34">
          <cell r="A34" t="str">
            <v>Investments Govt Securities</v>
          </cell>
        </row>
      </sheetData>
      <sheetData sheetId="2595">
        <row r="34">
          <cell r="A34" t="str">
            <v>Investments Govt Securities</v>
          </cell>
        </row>
      </sheetData>
      <sheetData sheetId="2596">
        <row r="34">
          <cell r="A34" t="str">
            <v>Investments Govt Securities</v>
          </cell>
        </row>
      </sheetData>
      <sheetData sheetId="2597">
        <row r="34">
          <cell r="A34" t="str">
            <v>Investments Govt Securities</v>
          </cell>
        </row>
      </sheetData>
      <sheetData sheetId="2598">
        <row r="34">
          <cell r="A34" t="str">
            <v>Investments Govt Securities</v>
          </cell>
        </row>
      </sheetData>
      <sheetData sheetId="2599">
        <row r="34">
          <cell r="A34" t="str">
            <v>Investments Govt Securities</v>
          </cell>
        </row>
      </sheetData>
      <sheetData sheetId="2600">
        <row r="34">
          <cell r="A34" t="str">
            <v>Investments Govt Securities</v>
          </cell>
        </row>
      </sheetData>
      <sheetData sheetId="2601">
        <row r="34">
          <cell r="A34" t="str">
            <v>Investments Govt Securities</v>
          </cell>
        </row>
      </sheetData>
      <sheetData sheetId="2602">
        <row r="34">
          <cell r="A34" t="str">
            <v>Investments Govt Securities</v>
          </cell>
        </row>
      </sheetData>
      <sheetData sheetId="2603">
        <row r="34">
          <cell r="A34" t="str">
            <v>Investments Govt Securities</v>
          </cell>
        </row>
      </sheetData>
      <sheetData sheetId="2604">
        <row r="34">
          <cell r="A34" t="str">
            <v>Investments Govt Securities</v>
          </cell>
        </row>
      </sheetData>
      <sheetData sheetId="2605">
        <row r="34">
          <cell r="A34" t="str">
            <v>Investments Govt Securities</v>
          </cell>
        </row>
      </sheetData>
      <sheetData sheetId="2606">
        <row r="34">
          <cell r="A34" t="str">
            <v>Investments Govt Securities</v>
          </cell>
        </row>
      </sheetData>
      <sheetData sheetId="2607">
        <row r="34">
          <cell r="A34" t="str">
            <v>Investments Govt Securities</v>
          </cell>
        </row>
      </sheetData>
      <sheetData sheetId="2608">
        <row r="34">
          <cell r="A34" t="str">
            <v>Investments Govt Securities</v>
          </cell>
        </row>
      </sheetData>
      <sheetData sheetId="2609">
        <row r="34">
          <cell r="A34" t="str">
            <v>Investments Govt Securities</v>
          </cell>
        </row>
      </sheetData>
      <sheetData sheetId="2610">
        <row r="34">
          <cell r="A34" t="str">
            <v>Investments Govt Securities</v>
          </cell>
        </row>
      </sheetData>
      <sheetData sheetId="2611">
        <row r="34">
          <cell r="A34" t="str">
            <v>Investments Govt Securities</v>
          </cell>
        </row>
      </sheetData>
      <sheetData sheetId="2612">
        <row r="34">
          <cell r="A34" t="str">
            <v>Investments Govt Securities</v>
          </cell>
        </row>
      </sheetData>
      <sheetData sheetId="2613">
        <row r="34">
          <cell r="A34" t="str">
            <v>Investments Govt Securities</v>
          </cell>
        </row>
      </sheetData>
      <sheetData sheetId="2614">
        <row r="34">
          <cell r="A34" t="str">
            <v>Investments Govt Securities</v>
          </cell>
        </row>
      </sheetData>
      <sheetData sheetId="2615">
        <row r="34">
          <cell r="A34" t="str">
            <v>Investments Govt Securities</v>
          </cell>
        </row>
      </sheetData>
      <sheetData sheetId="2616">
        <row r="34">
          <cell r="A34" t="str">
            <v>Investments Govt Securities</v>
          </cell>
        </row>
      </sheetData>
      <sheetData sheetId="2617">
        <row r="34">
          <cell r="A34" t="str">
            <v>Investments Govt Securities</v>
          </cell>
        </row>
      </sheetData>
      <sheetData sheetId="2618">
        <row r="34">
          <cell r="A34" t="str">
            <v>Investments Govt Securities</v>
          </cell>
        </row>
      </sheetData>
      <sheetData sheetId="2619">
        <row r="34">
          <cell r="A34" t="str">
            <v>Investments Govt Securities</v>
          </cell>
        </row>
      </sheetData>
      <sheetData sheetId="2620">
        <row r="34">
          <cell r="A34" t="str">
            <v>Investments Govt Securities</v>
          </cell>
        </row>
      </sheetData>
      <sheetData sheetId="2621">
        <row r="34">
          <cell r="A34" t="str">
            <v>Investments Govt Securities</v>
          </cell>
        </row>
      </sheetData>
      <sheetData sheetId="2622">
        <row r="34">
          <cell r="A34" t="str">
            <v>Investments Govt Securities</v>
          </cell>
        </row>
      </sheetData>
      <sheetData sheetId="2623">
        <row r="34">
          <cell r="A34" t="str">
            <v>Investments Govt Securities</v>
          </cell>
        </row>
      </sheetData>
      <sheetData sheetId="2624">
        <row r="34">
          <cell r="A34" t="str">
            <v>Investments Govt Securities</v>
          </cell>
        </row>
      </sheetData>
      <sheetData sheetId="2625">
        <row r="34">
          <cell r="A34" t="str">
            <v>Investments Govt Securities</v>
          </cell>
        </row>
      </sheetData>
      <sheetData sheetId="2626">
        <row r="34">
          <cell r="A34" t="str">
            <v>Investments Govt Securities</v>
          </cell>
        </row>
      </sheetData>
      <sheetData sheetId="2627">
        <row r="34">
          <cell r="A34" t="str">
            <v>Investments Govt Securities</v>
          </cell>
        </row>
      </sheetData>
      <sheetData sheetId="2628">
        <row r="34">
          <cell r="A34" t="str">
            <v>Investments Govt Securities</v>
          </cell>
        </row>
      </sheetData>
      <sheetData sheetId="2629">
        <row r="34">
          <cell r="A34" t="str">
            <v>Investments Govt Securities</v>
          </cell>
        </row>
      </sheetData>
      <sheetData sheetId="2630">
        <row r="34">
          <cell r="A34" t="str">
            <v>Investments Govt Securities</v>
          </cell>
        </row>
      </sheetData>
      <sheetData sheetId="2631">
        <row r="34">
          <cell r="A34" t="str">
            <v>Investments Govt Securities</v>
          </cell>
        </row>
      </sheetData>
      <sheetData sheetId="2632">
        <row r="34">
          <cell r="A34" t="str">
            <v>Investments Govt Securities</v>
          </cell>
        </row>
      </sheetData>
      <sheetData sheetId="2633">
        <row r="34">
          <cell r="A34" t="str">
            <v>Investments Govt Securities</v>
          </cell>
        </row>
      </sheetData>
      <sheetData sheetId="2634">
        <row r="34">
          <cell r="A34" t="str">
            <v>Investments Govt Securities</v>
          </cell>
        </row>
      </sheetData>
      <sheetData sheetId="2635">
        <row r="34">
          <cell r="A34" t="str">
            <v>Investments Govt Securities</v>
          </cell>
        </row>
      </sheetData>
      <sheetData sheetId="2636">
        <row r="34">
          <cell r="A34" t="str">
            <v>Investments Govt Securities</v>
          </cell>
        </row>
      </sheetData>
      <sheetData sheetId="2637">
        <row r="34">
          <cell r="A34" t="str">
            <v>Investments Govt Securities</v>
          </cell>
        </row>
      </sheetData>
      <sheetData sheetId="2638">
        <row r="34">
          <cell r="A34" t="str">
            <v>Investments Govt Securities</v>
          </cell>
        </row>
      </sheetData>
      <sheetData sheetId="2639">
        <row r="34">
          <cell r="A34" t="str">
            <v>Investments Govt Securities</v>
          </cell>
        </row>
      </sheetData>
      <sheetData sheetId="2640">
        <row r="34">
          <cell r="A34" t="str">
            <v>Investments Govt Securities</v>
          </cell>
        </row>
      </sheetData>
      <sheetData sheetId="2641">
        <row r="34">
          <cell r="A34" t="str">
            <v>Investments Govt Securities</v>
          </cell>
        </row>
      </sheetData>
      <sheetData sheetId="2642">
        <row r="34">
          <cell r="A34" t="str">
            <v>Investments Govt Securities</v>
          </cell>
        </row>
      </sheetData>
      <sheetData sheetId="2643">
        <row r="34">
          <cell r="A34" t="str">
            <v>Investments Govt Securities</v>
          </cell>
        </row>
      </sheetData>
      <sheetData sheetId="2644">
        <row r="34">
          <cell r="A34" t="str">
            <v>Investments Govt Securities</v>
          </cell>
        </row>
      </sheetData>
      <sheetData sheetId="2645">
        <row r="34">
          <cell r="A34" t="str">
            <v>Investments Govt Securities</v>
          </cell>
        </row>
      </sheetData>
      <sheetData sheetId="2646">
        <row r="34">
          <cell r="A34" t="str">
            <v>Investments Govt Securities</v>
          </cell>
        </row>
      </sheetData>
      <sheetData sheetId="2647">
        <row r="34">
          <cell r="A34" t="str">
            <v>Investments Govt Securities</v>
          </cell>
        </row>
      </sheetData>
      <sheetData sheetId="2648">
        <row r="34">
          <cell r="A34" t="str">
            <v>Investments Govt Securities</v>
          </cell>
        </row>
      </sheetData>
      <sheetData sheetId="2649">
        <row r="34">
          <cell r="A34" t="str">
            <v>Investments Govt Securities</v>
          </cell>
        </row>
      </sheetData>
      <sheetData sheetId="2650">
        <row r="34">
          <cell r="A34" t="str">
            <v>Investments Govt Securities</v>
          </cell>
        </row>
      </sheetData>
      <sheetData sheetId="2651">
        <row r="34">
          <cell r="A34" t="str">
            <v>Investments Govt Securities</v>
          </cell>
        </row>
      </sheetData>
      <sheetData sheetId="2652">
        <row r="34">
          <cell r="A34" t="str">
            <v>Investments Govt Securities</v>
          </cell>
        </row>
      </sheetData>
      <sheetData sheetId="2653">
        <row r="34">
          <cell r="A34" t="str">
            <v>Investments Govt Securities</v>
          </cell>
        </row>
      </sheetData>
      <sheetData sheetId="2654">
        <row r="34">
          <cell r="A34" t="str">
            <v>Investments Govt Securities</v>
          </cell>
        </row>
      </sheetData>
      <sheetData sheetId="2655">
        <row r="34">
          <cell r="A34" t="str">
            <v>Investments Govt Securities</v>
          </cell>
        </row>
      </sheetData>
      <sheetData sheetId="2656">
        <row r="34">
          <cell r="A34" t="str">
            <v>Investments Govt Securities</v>
          </cell>
        </row>
      </sheetData>
      <sheetData sheetId="2657">
        <row r="34">
          <cell r="A34" t="str">
            <v>Investments Govt Securities</v>
          </cell>
        </row>
      </sheetData>
      <sheetData sheetId="2658">
        <row r="34">
          <cell r="A34" t="str">
            <v>Investments Govt Securities</v>
          </cell>
        </row>
      </sheetData>
      <sheetData sheetId="2659">
        <row r="34">
          <cell r="A34" t="str">
            <v>Investments Govt Securities</v>
          </cell>
        </row>
      </sheetData>
      <sheetData sheetId="2660">
        <row r="34">
          <cell r="A34" t="str">
            <v>Investments Govt Securities</v>
          </cell>
        </row>
      </sheetData>
      <sheetData sheetId="2661">
        <row r="34">
          <cell r="A34" t="str">
            <v>Investments Govt Securities</v>
          </cell>
        </row>
      </sheetData>
      <sheetData sheetId="2662">
        <row r="34">
          <cell r="A34" t="str">
            <v>Investments Govt Securities</v>
          </cell>
        </row>
      </sheetData>
      <sheetData sheetId="2663">
        <row r="34">
          <cell r="A34" t="str">
            <v>Investments Govt Securities</v>
          </cell>
        </row>
      </sheetData>
      <sheetData sheetId="2664">
        <row r="34">
          <cell r="A34" t="str">
            <v>Investments Govt Securities</v>
          </cell>
        </row>
      </sheetData>
      <sheetData sheetId="2665">
        <row r="34">
          <cell r="A34" t="str">
            <v>Investments Govt Securities</v>
          </cell>
        </row>
      </sheetData>
      <sheetData sheetId="2666">
        <row r="34">
          <cell r="A34" t="str">
            <v>Investments Govt Securities</v>
          </cell>
        </row>
      </sheetData>
      <sheetData sheetId="2667">
        <row r="34">
          <cell r="A34" t="str">
            <v>Investments Govt Securities</v>
          </cell>
        </row>
      </sheetData>
      <sheetData sheetId="2668">
        <row r="34">
          <cell r="A34" t="str">
            <v>Investments Govt Securities</v>
          </cell>
        </row>
      </sheetData>
      <sheetData sheetId="2669">
        <row r="34">
          <cell r="A34" t="str">
            <v>Investments Govt Securities</v>
          </cell>
        </row>
      </sheetData>
      <sheetData sheetId="2670">
        <row r="34">
          <cell r="A34" t="str">
            <v>Investments Govt Securities</v>
          </cell>
        </row>
      </sheetData>
      <sheetData sheetId="2671">
        <row r="34">
          <cell r="A34" t="str">
            <v>Investments Govt Securities</v>
          </cell>
        </row>
      </sheetData>
      <sheetData sheetId="2672">
        <row r="34">
          <cell r="A34" t="str">
            <v>Investments Govt Securities</v>
          </cell>
        </row>
      </sheetData>
      <sheetData sheetId="2673">
        <row r="34">
          <cell r="A34" t="str">
            <v>Investments Govt Securities</v>
          </cell>
        </row>
      </sheetData>
      <sheetData sheetId="2674">
        <row r="34">
          <cell r="A34" t="str">
            <v>Investments Govt Securities</v>
          </cell>
        </row>
      </sheetData>
      <sheetData sheetId="2675">
        <row r="34">
          <cell r="A34" t="str">
            <v>Investments Govt Securities</v>
          </cell>
        </row>
      </sheetData>
      <sheetData sheetId="2676">
        <row r="34">
          <cell r="A34" t="str">
            <v>Investments Govt Securities</v>
          </cell>
        </row>
      </sheetData>
      <sheetData sheetId="2677">
        <row r="34">
          <cell r="A34" t="str">
            <v>Investments Govt Securities</v>
          </cell>
        </row>
      </sheetData>
      <sheetData sheetId="2678">
        <row r="34">
          <cell r="A34" t="str">
            <v>Investments Govt Securities</v>
          </cell>
        </row>
      </sheetData>
      <sheetData sheetId="2679">
        <row r="34">
          <cell r="A34" t="str">
            <v>Investments Govt Securities</v>
          </cell>
        </row>
      </sheetData>
      <sheetData sheetId="2680">
        <row r="34">
          <cell r="A34" t="str">
            <v>Investments Govt Securities</v>
          </cell>
        </row>
      </sheetData>
      <sheetData sheetId="2681">
        <row r="34">
          <cell r="A34" t="str">
            <v>Investments Govt Securities</v>
          </cell>
        </row>
      </sheetData>
      <sheetData sheetId="2682">
        <row r="34">
          <cell r="A34" t="str">
            <v>Investments Govt Securities</v>
          </cell>
        </row>
      </sheetData>
      <sheetData sheetId="2683">
        <row r="34">
          <cell r="A34" t="str">
            <v>Investments Govt Securities</v>
          </cell>
        </row>
      </sheetData>
      <sheetData sheetId="2684">
        <row r="34">
          <cell r="A34" t="str">
            <v>Investments Govt Securities</v>
          </cell>
        </row>
      </sheetData>
      <sheetData sheetId="2685">
        <row r="34">
          <cell r="A34" t="str">
            <v>Investments Govt Securities</v>
          </cell>
        </row>
      </sheetData>
      <sheetData sheetId="2686">
        <row r="34">
          <cell r="A34" t="str">
            <v>Investments Govt Securities</v>
          </cell>
        </row>
      </sheetData>
      <sheetData sheetId="2687">
        <row r="34">
          <cell r="A34" t="str">
            <v>Investments Govt Securities</v>
          </cell>
        </row>
      </sheetData>
      <sheetData sheetId="2688">
        <row r="34">
          <cell r="A34" t="str">
            <v>Investments Govt Securities</v>
          </cell>
        </row>
      </sheetData>
      <sheetData sheetId="2689">
        <row r="34">
          <cell r="A34" t="str">
            <v>Investments Govt Securities</v>
          </cell>
        </row>
      </sheetData>
      <sheetData sheetId="2690">
        <row r="34">
          <cell r="A34" t="str">
            <v>Investments Govt Securities</v>
          </cell>
        </row>
      </sheetData>
      <sheetData sheetId="2691">
        <row r="34">
          <cell r="A34" t="str">
            <v>Investments Govt Securities</v>
          </cell>
        </row>
      </sheetData>
      <sheetData sheetId="2692">
        <row r="34">
          <cell r="A34" t="str">
            <v>Investments Govt Securities</v>
          </cell>
        </row>
      </sheetData>
      <sheetData sheetId="2693">
        <row r="34">
          <cell r="A34" t="str">
            <v>Investments Govt Securities</v>
          </cell>
        </row>
      </sheetData>
      <sheetData sheetId="2694">
        <row r="34">
          <cell r="A34" t="str">
            <v>Investments Govt Securities</v>
          </cell>
        </row>
      </sheetData>
      <sheetData sheetId="2695">
        <row r="34">
          <cell r="A34" t="str">
            <v>Investments Govt Securities</v>
          </cell>
        </row>
      </sheetData>
      <sheetData sheetId="2696">
        <row r="34">
          <cell r="A34" t="str">
            <v>Investments Govt Securities</v>
          </cell>
        </row>
      </sheetData>
      <sheetData sheetId="2697">
        <row r="34">
          <cell r="A34" t="str">
            <v>Investments Govt Securities</v>
          </cell>
        </row>
      </sheetData>
      <sheetData sheetId="2698">
        <row r="34">
          <cell r="A34" t="str">
            <v>Investments Govt Securities</v>
          </cell>
        </row>
      </sheetData>
      <sheetData sheetId="2699">
        <row r="34">
          <cell r="A34" t="str">
            <v>Investments Govt Securities</v>
          </cell>
        </row>
      </sheetData>
      <sheetData sheetId="2700">
        <row r="34">
          <cell r="A34" t="str">
            <v>Investments Govt Securities</v>
          </cell>
        </row>
      </sheetData>
      <sheetData sheetId="2701">
        <row r="34">
          <cell r="A34" t="str">
            <v>Investments Govt Securities</v>
          </cell>
        </row>
      </sheetData>
      <sheetData sheetId="2702">
        <row r="34">
          <cell r="A34" t="str">
            <v>Investments Govt Securities</v>
          </cell>
        </row>
      </sheetData>
      <sheetData sheetId="2703">
        <row r="34">
          <cell r="A34" t="str">
            <v>Investments Govt Securities</v>
          </cell>
        </row>
      </sheetData>
      <sheetData sheetId="2704">
        <row r="34">
          <cell r="A34" t="str">
            <v>Investments Govt Securities</v>
          </cell>
        </row>
      </sheetData>
      <sheetData sheetId="2705">
        <row r="34">
          <cell r="A34" t="str">
            <v>Investments Govt Securities</v>
          </cell>
        </row>
      </sheetData>
      <sheetData sheetId="2706">
        <row r="34">
          <cell r="A34" t="str">
            <v>Investments Govt Securities</v>
          </cell>
        </row>
      </sheetData>
      <sheetData sheetId="2707">
        <row r="34">
          <cell r="A34" t="str">
            <v>Investments Govt Securities</v>
          </cell>
        </row>
      </sheetData>
      <sheetData sheetId="2708">
        <row r="34">
          <cell r="A34" t="str">
            <v>Investments Govt Securities</v>
          </cell>
        </row>
      </sheetData>
      <sheetData sheetId="2709">
        <row r="34">
          <cell r="A34" t="str">
            <v>Investments Govt Securities</v>
          </cell>
        </row>
      </sheetData>
      <sheetData sheetId="2710">
        <row r="34">
          <cell r="A34" t="str">
            <v>Investments Govt Securities</v>
          </cell>
        </row>
      </sheetData>
      <sheetData sheetId="2711">
        <row r="34">
          <cell r="A34" t="str">
            <v>Investments Govt Securities</v>
          </cell>
        </row>
      </sheetData>
      <sheetData sheetId="2712">
        <row r="34">
          <cell r="A34" t="str">
            <v>Investments Govt Securities</v>
          </cell>
        </row>
      </sheetData>
      <sheetData sheetId="2713">
        <row r="34">
          <cell r="A34" t="str">
            <v>Investments Govt Securities</v>
          </cell>
        </row>
      </sheetData>
      <sheetData sheetId="2714">
        <row r="34">
          <cell r="A34" t="str">
            <v>Investments Govt Securities</v>
          </cell>
        </row>
      </sheetData>
      <sheetData sheetId="2715">
        <row r="34">
          <cell r="A34" t="str">
            <v>Investments Govt Securities</v>
          </cell>
        </row>
      </sheetData>
      <sheetData sheetId="2716">
        <row r="34">
          <cell r="A34" t="str">
            <v>Investments Govt Securities</v>
          </cell>
        </row>
      </sheetData>
      <sheetData sheetId="2717">
        <row r="34">
          <cell r="A34" t="str">
            <v>Investments Govt Securities</v>
          </cell>
        </row>
      </sheetData>
      <sheetData sheetId="2718">
        <row r="34">
          <cell r="A34" t="str">
            <v>Investments Govt Securities</v>
          </cell>
        </row>
      </sheetData>
      <sheetData sheetId="2719">
        <row r="34">
          <cell r="A34" t="str">
            <v>Investments Govt Securities</v>
          </cell>
        </row>
      </sheetData>
      <sheetData sheetId="2720">
        <row r="34">
          <cell r="A34" t="str">
            <v>Investments Govt Securities</v>
          </cell>
        </row>
      </sheetData>
      <sheetData sheetId="2721">
        <row r="34">
          <cell r="A34" t="str">
            <v>Investments Govt Securities</v>
          </cell>
        </row>
      </sheetData>
      <sheetData sheetId="2722">
        <row r="34">
          <cell r="A34" t="str">
            <v>Investments Govt Securities</v>
          </cell>
        </row>
      </sheetData>
      <sheetData sheetId="2723">
        <row r="34">
          <cell r="A34" t="str">
            <v>Investments Govt Securities</v>
          </cell>
        </row>
      </sheetData>
      <sheetData sheetId="2724">
        <row r="34">
          <cell r="A34" t="str">
            <v>Investments Govt Securities</v>
          </cell>
        </row>
      </sheetData>
      <sheetData sheetId="2725">
        <row r="34">
          <cell r="A34" t="str">
            <v>Investments Govt Securities</v>
          </cell>
        </row>
      </sheetData>
      <sheetData sheetId="2726">
        <row r="34">
          <cell r="A34" t="str">
            <v>Investments Govt Securities</v>
          </cell>
        </row>
      </sheetData>
      <sheetData sheetId="2727">
        <row r="34">
          <cell r="A34" t="str">
            <v>Investments Govt Securities</v>
          </cell>
        </row>
      </sheetData>
      <sheetData sheetId="2728">
        <row r="34">
          <cell r="A34" t="str">
            <v>Investments Govt Securities</v>
          </cell>
        </row>
      </sheetData>
      <sheetData sheetId="2729">
        <row r="34">
          <cell r="A34" t="str">
            <v>Investments Govt Securities</v>
          </cell>
        </row>
      </sheetData>
      <sheetData sheetId="2730">
        <row r="34">
          <cell r="A34" t="str">
            <v>Investments Govt Securities</v>
          </cell>
        </row>
      </sheetData>
      <sheetData sheetId="2731">
        <row r="34">
          <cell r="A34" t="str">
            <v>Investments Govt Securities</v>
          </cell>
        </row>
      </sheetData>
      <sheetData sheetId="2732">
        <row r="34">
          <cell r="A34" t="str">
            <v>Investments Govt Securities</v>
          </cell>
        </row>
      </sheetData>
      <sheetData sheetId="2733">
        <row r="34">
          <cell r="A34" t="str">
            <v>Investments Govt Securities</v>
          </cell>
        </row>
      </sheetData>
      <sheetData sheetId="2734">
        <row r="34">
          <cell r="A34" t="str">
            <v>Investments Govt Securities</v>
          </cell>
        </row>
      </sheetData>
      <sheetData sheetId="2735">
        <row r="34">
          <cell r="A34" t="str">
            <v>Investments Govt Securities</v>
          </cell>
        </row>
      </sheetData>
      <sheetData sheetId="2736">
        <row r="34">
          <cell r="A34" t="str">
            <v>Investments Govt Securities</v>
          </cell>
        </row>
      </sheetData>
      <sheetData sheetId="2737">
        <row r="34">
          <cell r="A34" t="str">
            <v>Investments Govt Securities</v>
          </cell>
        </row>
      </sheetData>
      <sheetData sheetId="2738">
        <row r="34">
          <cell r="A34" t="str">
            <v>Investments Govt Securities</v>
          </cell>
        </row>
      </sheetData>
      <sheetData sheetId="2739">
        <row r="34">
          <cell r="A34" t="str">
            <v>Investments Govt Securities</v>
          </cell>
        </row>
      </sheetData>
      <sheetData sheetId="2740">
        <row r="34">
          <cell r="A34" t="str">
            <v>Investments Govt Securities</v>
          </cell>
        </row>
      </sheetData>
      <sheetData sheetId="2741">
        <row r="34">
          <cell r="A34" t="str">
            <v>Investments Govt Securities</v>
          </cell>
        </row>
      </sheetData>
      <sheetData sheetId="2742">
        <row r="34">
          <cell r="A34" t="str">
            <v>Investments Govt Securities</v>
          </cell>
        </row>
      </sheetData>
      <sheetData sheetId="2743">
        <row r="34">
          <cell r="A34" t="str">
            <v>Investments Govt Securities</v>
          </cell>
        </row>
      </sheetData>
      <sheetData sheetId="2744">
        <row r="34">
          <cell r="A34" t="str">
            <v>Investments Govt Securities</v>
          </cell>
        </row>
      </sheetData>
      <sheetData sheetId="2745">
        <row r="34">
          <cell r="A34" t="str">
            <v>Investments Govt Securities</v>
          </cell>
        </row>
      </sheetData>
      <sheetData sheetId="2746">
        <row r="34">
          <cell r="A34" t="str">
            <v>Investments Govt Securities</v>
          </cell>
        </row>
      </sheetData>
      <sheetData sheetId="2747">
        <row r="34">
          <cell r="A34" t="str">
            <v>Investments Govt Securities</v>
          </cell>
        </row>
      </sheetData>
      <sheetData sheetId="2748">
        <row r="34">
          <cell r="A34" t="str">
            <v>Investments Govt Securities</v>
          </cell>
        </row>
      </sheetData>
      <sheetData sheetId="2749">
        <row r="34">
          <cell r="A34" t="str">
            <v>Investments Govt Securities</v>
          </cell>
        </row>
      </sheetData>
      <sheetData sheetId="2750">
        <row r="34">
          <cell r="A34" t="str">
            <v>Investments Govt Securities</v>
          </cell>
        </row>
      </sheetData>
      <sheetData sheetId="2751">
        <row r="34">
          <cell r="A34" t="str">
            <v>Investments Govt Securities</v>
          </cell>
        </row>
      </sheetData>
      <sheetData sheetId="2752">
        <row r="34">
          <cell r="A34" t="str">
            <v>Investments Govt Securities</v>
          </cell>
        </row>
      </sheetData>
      <sheetData sheetId="2753">
        <row r="34">
          <cell r="A34" t="str">
            <v>Investments Govt Securities</v>
          </cell>
        </row>
      </sheetData>
      <sheetData sheetId="2754">
        <row r="34">
          <cell r="A34" t="str">
            <v>Investments Govt Securities</v>
          </cell>
        </row>
      </sheetData>
      <sheetData sheetId="2755">
        <row r="34">
          <cell r="A34" t="str">
            <v>Investments Govt Securities</v>
          </cell>
        </row>
      </sheetData>
      <sheetData sheetId="2756">
        <row r="34">
          <cell r="A34" t="str">
            <v>Investments Govt Securities</v>
          </cell>
        </row>
      </sheetData>
      <sheetData sheetId="2757">
        <row r="34">
          <cell r="A34" t="str">
            <v>Investments Govt Securities</v>
          </cell>
        </row>
      </sheetData>
      <sheetData sheetId="2758">
        <row r="34">
          <cell r="A34" t="str">
            <v>Investments Govt Securities</v>
          </cell>
        </row>
      </sheetData>
      <sheetData sheetId="2759">
        <row r="34">
          <cell r="A34" t="str">
            <v>Investments Govt Securities</v>
          </cell>
        </row>
      </sheetData>
      <sheetData sheetId="2760">
        <row r="34">
          <cell r="A34" t="str">
            <v>Investments Govt Securities</v>
          </cell>
        </row>
      </sheetData>
      <sheetData sheetId="2761">
        <row r="34">
          <cell r="A34" t="str">
            <v>Investments Govt Securities</v>
          </cell>
        </row>
      </sheetData>
      <sheetData sheetId="2762">
        <row r="34">
          <cell r="A34" t="str">
            <v>Investments Govt Securities</v>
          </cell>
        </row>
      </sheetData>
      <sheetData sheetId="2763">
        <row r="34">
          <cell r="A34" t="str">
            <v>Investments Govt Securities</v>
          </cell>
        </row>
      </sheetData>
      <sheetData sheetId="2764">
        <row r="34">
          <cell r="A34" t="str">
            <v>Investments Govt Securities</v>
          </cell>
        </row>
      </sheetData>
      <sheetData sheetId="2765">
        <row r="34">
          <cell r="A34" t="str">
            <v>Investments Govt Securities</v>
          </cell>
        </row>
      </sheetData>
      <sheetData sheetId="2766">
        <row r="34">
          <cell r="A34" t="str">
            <v>Investments Govt Securities</v>
          </cell>
        </row>
      </sheetData>
      <sheetData sheetId="2767">
        <row r="34">
          <cell r="A34" t="str">
            <v>Investments Govt Securities</v>
          </cell>
        </row>
      </sheetData>
      <sheetData sheetId="2768">
        <row r="34">
          <cell r="A34" t="str">
            <v>Investments Govt Securities</v>
          </cell>
        </row>
      </sheetData>
      <sheetData sheetId="2769">
        <row r="34">
          <cell r="A34" t="str">
            <v>Investments Govt Securities</v>
          </cell>
        </row>
      </sheetData>
      <sheetData sheetId="2770">
        <row r="34">
          <cell r="A34" t="str">
            <v>Investments Govt Securities</v>
          </cell>
        </row>
      </sheetData>
      <sheetData sheetId="2771">
        <row r="34">
          <cell r="A34" t="str">
            <v>Investments Govt Securities</v>
          </cell>
        </row>
      </sheetData>
      <sheetData sheetId="2772">
        <row r="34">
          <cell r="A34" t="str">
            <v>Investments Govt Securities</v>
          </cell>
        </row>
      </sheetData>
      <sheetData sheetId="2773">
        <row r="34">
          <cell r="A34" t="str">
            <v>Investments Govt Securities</v>
          </cell>
        </row>
      </sheetData>
      <sheetData sheetId="2774">
        <row r="34">
          <cell r="A34" t="str">
            <v>Investments Govt Securities</v>
          </cell>
        </row>
      </sheetData>
      <sheetData sheetId="2775">
        <row r="34">
          <cell r="A34" t="str">
            <v>Investments Govt Securities</v>
          </cell>
        </row>
      </sheetData>
      <sheetData sheetId="2776">
        <row r="34">
          <cell r="A34" t="str">
            <v>Investments Govt Securities</v>
          </cell>
        </row>
      </sheetData>
      <sheetData sheetId="2777">
        <row r="34">
          <cell r="A34" t="str">
            <v>Investments Govt Securities</v>
          </cell>
        </row>
      </sheetData>
      <sheetData sheetId="2778">
        <row r="34">
          <cell r="A34" t="str">
            <v>Investments Govt Securities</v>
          </cell>
        </row>
      </sheetData>
      <sheetData sheetId="2779">
        <row r="34">
          <cell r="A34" t="str">
            <v>Investments Govt Securities</v>
          </cell>
        </row>
      </sheetData>
      <sheetData sheetId="2780">
        <row r="34">
          <cell r="A34" t="str">
            <v>Investments Govt Securities</v>
          </cell>
        </row>
      </sheetData>
      <sheetData sheetId="2781">
        <row r="34">
          <cell r="A34" t="str">
            <v>Investments Govt Securities</v>
          </cell>
        </row>
      </sheetData>
      <sheetData sheetId="2782">
        <row r="34">
          <cell r="A34" t="str">
            <v>Investments Govt Securities</v>
          </cell>
        </row>
      </sheetData>
      <sheetData sheetId="2783">
        <row r="34">
          <cell r="A34" t="str">
            <v>Investments Govt Securities</v>
          </cell>
        </row>
      </sheetData>
      <sheetData sheetId="2784">
        <row r="34">
          <cell r="A34" t="str">
            <v>Investments Govt Securities</v>
          </cell>
        </row>
      </sheetData>
      <sheetData sheetId="2785">
        <row r="34">
          <cell r="A34" t="str">
            <v>Investments Govt Securities</v>
          </cell>
        </row>
      </sheetData>
      <sheetData sheetId="2786">
        <row r="34">
          <cell r="A34" t="str">
            <v>Investments Govt Securities</v>
          </cell>
        </row>
      </sheetData>
      <sheetData sheetId="2787">
        <row r="34">
          <cell r="A34" t="str">
            <v>Investments Govt Securities</v>
          </cell>
        </row>
      </sheetData>
      <sheetData sheetId="2788">
        <row r="34">
          <cell r="A34" t="str">
            <v>Investments Govt Securities</v>
          </cell>
        </row>
      </sheetData>
      <sheetData sheetId="2789">
        <row r="34">
          <cell r="A34" t="str">
            <v>Investments Govt Securities</v>
          </cell>
        </row>
      </sheetData>
      <sheetData sheetId="2790">
        <row r="34">
          <cell r="A34" t="str">
            <v>Investments Govt Securities</v>
          </cell>
        </row>
      </sheetData>
      <sheetData sheetId="2791">
        <row r="34">
          <cell r="A34" t="str">
            <v>Investments Govt Securities</v>
          </cell>
        </row>
      </sheetData>
      <sheetData sheetId="2792">
        <row r="34">
          <cell r="A34" t="str">
            <v>Investments Govt Securities</v>
          </cell>
        </row>
      </sheetData>
      <sheetData sheetId="2793">
        <row r="34">
          <cell r="A34" t="str">
            <v>Investments Govt Securities</v>
          </cell>
        </row>
      </sheetData>
      <sheetData sheetId="2794">
        <row r="34">
          <cell r="A34" t="str">
            <v>Investments Govt Securities</v>
          </cell>
        </row>
      </sheetData>
      <sheetData sheetId="2795">
        <row r="34">
          <cell r="A34" t="str">
            <v>Investments Govt Securities</v>
          </cell>
        </row>
      </sheetData>
      <sheetData sheetId="2796">
        <row r="34">
          <cell r="A34" t="str">
            <v>Investments Govt Securities</v>
          </cell>
        </row>
      </sheetData>
      <sheetData sheetId="2797">
        <row r="34">
          <cell r="A34" t="str">
            <v>Investments Govt Securities</v>
          </cell>
        </row>
      </sheetData>
      <sheetData sheetId="2798">
        <row r="34">
          <cell r="A34" t="str">
            <v>Investments Govt Securities</v>
          </cell>
        </row>
      </sheetData>
      <sheetData sheetId="2799">
        <row r="34">
          <cell r="A34" t="str">
            <v>Investments Govt Securities</v>
          </cell>
        </row>
      </sheetData>
      <sheetData sheetId="2800">
        <row r="34">
          <cell r="A34" t="str">
            <v>Investments Govt Securities</v>
          </cell>
        </row>
      </sheetData>
      <sheetData sheetId="2801">
        <row r="34">
          <cell r="A34" t="str">
            <v>Investments Govt Securities</v>
          </cell>
        </row>
      </sheetData>
      <sheetData sheetId="2802">
        <row r="34">
          <cell r="A34" t="str">
            <v>Investments Govt Securities</v>
          </cell>
        </row>
      </sheetData>
      <sheetData sheetId="2803">
        <row r="34">
          <cell r="A34" t="str">
            <v>Investments Govt Securities</v>
          </cell>
        </row>
      </sheetData>
      <sheetData sheetId="2804">
        <row r="34">
          <cell r="A34" t="str">
            <v>Investments Govt Securities</v>
          </cell>
        </row>
      </sheetData>
      <sheetData sheetId="2805">
        <row r="34">
          <cell r="A34" t="str">
            <v>Investments Govt Securities</v>
          </cell>
        </row>
      </sheetData>
      <sheetData sheetId="2806">
        <row r="34">
          <cell r="A34" t="str">
            <v>Investments Govt Securities</v>
          </cell>
        </row>
      </sheetData>
      <sheetData sheetId="2807">
        <row r="34">
          <cell r="A34" t="str">
            <v>Investments Govt Securities</v>
          </cell>
        </row>
      </sheetData>
      <sheetData sheetId="2808">
        <row r="34">
          <cell r="A34" t="str">
            <v>Investments Govt Securities</v>
          </cell>
        </row>
      </sheetData>
      <sheetData sheetId="2809">
        <row r="34">
          <cell r="A34" t="str">
            <v>Investments Govt Securities</v>
          </cell>
        </row>
      </sheetData>
      <sheetData sheetId="2810">
        <row r="34">
          <cell r="A34" t="str">
            <v>Investments Govt Securities</v>
          </cell>
        </row>
      </sheetData>
      <sheetData sheetId="2811">
        <row r="34">
          <cell r="A34" t="str">
            <v>Investments Govt Securities</v>
          </cell>
        </row>
      </sheetData>
      <sheetData sheetId="2812">
        <row r="34">
          <cell r="A34" t="str">
            <v>Investments Govt Securities</v>
          </cell>
        </row>
      </sheetData>
      <sheetData sheetId="2813">
        <row r="34">
          <cell r="A34" t="str">
            <v>Investments Govt Securities</v>
          </cell>
        </row>
      </sheetData>
      <sheetData sheetId="2814">
        <row r="34">
          <cell r="A34" t="str">
            <v>Investments Govt Securities</v>
          </cell>
        </row>
      </sheetData>
      <sheetData sheetId="2815">
        <row r="34">
          <cell r="A34" t="str">
            <v>Investments Govt Securities</v>
          </cell>
        </row>
      </sheetData>
      <sheetData sheetId="2816">
        <row r="34">
          <cell r="A34" t="str">
            <v>Investments Govt Securities</v>
          </cell>
        </row>
      </sheetData>
      <sheetData sheetId="2817">
        <row r="34">
          <cell r="A34" t="str">
            <v>Investments Govt Securities</v>
          </cell>
        </row>
      </sheetData>
      <sheetData sheetId="2818">
        <row r="34">
          <cell r="A34" t="str">
            <v>Investments Govt Securities</v>
          </cell>
        </row>
      </sheetData>
      <sheetData sheetId="2819">
        <row r="34">
          <cell r="A34" t="str">
            <v>Investments Govt Securities</v>
          </cell>
        </row>
      </sheetData>
      <sheetData sheetId="2820">
        <row r="34">
          <cell r="A34" t="str">
            <v>Investments Govt Securities</v>
          </cell>
        </row>
      </sheetData>
      <sheetData sheetId="2821">
        <row r="34">
          <cell r="A34" t="str">
            <v>Investments Govt Securities</v>
          </cell>
        </row>
      </sheetData>
      <sheetData sheetId="2822">
        <row r="34">
          <cell r="A34" t="str">
            <v>Investments Govt Securities</v>
          </cell>
        </row>
      </sheetData>
      <sheetData sheetId="2823">
        <row r="34">
          <cell r="A34" t="str">
            <v>Investments Govt Securities</v>
          </cell>
        </row>
      </sheetData>
      <sheetData sheetId="2824">
        <row r="34">
          <cell r="A34" t="str">
            <v>Investments Govt Securities</v>
          </cell>
        </row>
      </sheetData>
      <sheetData sheetId="2825">
        <row r="34">
          <cell r="A34" t="str">
            <v>Investments Govt Securities</v>
          </cell>
        </row>
      </sheetData>
      <sheetData sheetId="2826">
        <row r="34">
          <cell r="A34" t="str">
            <v>Investments Govt Securities</v>
          </cell>
        </row>
      </sheetData>
      <sheetData sheetId="2827">
        <row r="34">
          <cell r="A34" t="str">
            <v>Investments Govt Securities</v>
          </cell>
        </row>
      </sheetData>
      <sheetData sheetId="2828">
        <row r="34">
          <cell r="A34" t="str">
            <v>Investments Govt Securities</v>
          </cell>
        </row>
      </sheetData>
      <sheetData sheetId="2829">
        <row r="34">
          <cell r="A34" t="str">
            <v>Investments Govt Securities</v>
          </cell>
        </row>
      </sheetData>
      <sheetData sheetId="2830">
        <row r="34">
          <cell r="A34" t="str">
            <v>Investments Govt Securities</v>
          </cell>
        </row>
      </sheetData>
      <sheetData sheetId="2831">
        <row r="34">
          <cell r="A34" t="str">
            <v>Investments Govt Securities</v>
          </cell>
        </row>
      </sheetData>
      <sheetData sheetId="2832">
        <row r="34">
          <cell r="A34" t="str">
            <v>Investments Govt Securities</v>
          </cell>
        </row>
      </sheetData>
      <sheetData sheetId="2833">
        <row r="34">
          <cell r="A34" t="str">
            <v>Investments Govt Securities</v>
          </cell>
        </row>
      </sheetData>
      <sheetData sheetId="2834">
        <row r="34">
          <cell r="A34" t="str">
            <v>Investments Govt Securities</v>
          </cell>
        </row>
      </sheetData>
      <sheetData sheetId="2835">
        <row r="34">
          <cell r="A34" t="str">
            <v>Investments Govt Securities</v>
          </cell>
        </row>
      </sheetData>
      <sheetData sheetId="2836">
        <row r="34">
          <cell r="A34" t="str">
            <v>Investments Govt Securities</v>
          </cell>
        </row>
      </sheetData>
      <sheetData sheetId="2837">
        <row r="34">
          <cell r="A34" t="str">
            <v>Investments Govt Securities</v>
          </cell>
        </row>
      </sheetData>
      <sheetData sheetId="2838">
        <row r="34">
          <cell r="A34" t="str">
            <v>Investments Govt Securities</v>
          </cell>
        </row>
      </sheetData>
      <sheetData sheetId="2839">
        <row r="34">
          <cell r="A34" t="str">
            <v>Investments Govt Securities</v>
          </cell>
        </row>
      </sheetData>
      <sheetData sheetId="2840">
        <row r="34">
          <cell r="A34" t="str">
            <v>Investments Govt Securities</v>
          </cell>
        </row>
      </sheetData>
      <sheetData sheetId="2841">
        <row r="34">
          <cell r="A34" t="str">
            <v>Investments Govt Securities</v>
          </cell>
        </row>
      </sheetData>
      <sheetData sheetId="2842">
        <row r="34">
          <cell r="A34" t="str">
            <v>Investments Govt Securities</v>
          </cell>
        </row>
      </sheetData>
      <sheetData sheetId="2843">
        <row r="34">
          <cell r="A34" t="str">
            <v>Investments Govt Securities</v>
          </cell>
        </row>
      </sheetData>
      <sheetData sheetId="2844">
        <row r="34">
          <cell r="A34" t="str">
            <v>Investments Govt Securities</v>
          </cell>
        </row>
      </sheetData>
      <sheetData sheetId="2845">
        <row r="34">
          <cell r="A34" t="str">
            <v>Investments Govt Securities</v>
          </cell>
        </row>
      </sheetData>
      <sheetData sheetId="2846">
        <row r="34">
          <cell r="A34" t="str">
            <v>Investments Govt Securities</v>
          </cell>
        </row>
      </sheetData>
      <sheetData sheetId="2847">
        <row r="34">
          <cell r="A34" t="str">
            <v>Investments Govt Securities</v>
          </cell>
        </row>
      </sheetData>
      <sheetData sheetId="2848">
        <row r="34">
          <cell r="A34" t="str">
            <v>Investments Govt Securities</v>
          </cell>
        </row>
      </sheetData>
      <sheetData sheetId="2849">
        <row r="34">
          <cell r="A34" t="str">
            <v>Investments Govt Securities</v>
          </cell>
        </row>
      </sheetData>
      <sheetData sheetId="2850">
        <row r="34">
          <cell r="A34" t="str">
            <v>Investments Govt Securities</v>
          </cell>
        </row>
      </sheetData>
      <sheetData sheetId="2851">
        <row r="34">
          <cell r="A34" t="str">
            <v>Investments Govt Securities</v>
          </cell>
        </row>
      </sheetData>
      <sheetData sheetId="2852">
        <row r="34">
          <cell r="A34" t="str">
            <v>Investments Govt Securities</v>
          </cell>
        </row>
      </sheetData>
      <sheetData sheetId="2853">
        <row r="34">
          <cell r="A34" t="str">
            <v>Investments Govt Securities</v>
          </cell>
        </row>
      </sheetData>
      <sheetData sheetId="2854">
        <row r="34">
          <cell r="A34" t="str">
            <v>Investments Govt Securities</v>
          </cell>
        </row>
      </sheetData>
      <sheetData sheetId="2855">
        <row r="34">
          <cell r="A34" t="str">
            <v>Investments Govt Securities</v>
          </cell>
        </row>
      </sheetData>
      <sheetData sheetId="2856">
        <row r="34">
          <cell r="A34" t="str">
            <v>Investments Govt Securities</v>
          </cell>
        </row>
      </sheetData>
      <sheetData sheetId="2857">
        <row r="34">
          <cell r="A34" t="str">
            <v>Investments Govt Securities</v>
          </cell>
        </row>
      </sheetData>
      <sheetData sheetId="2858">
        <row r="34">
          <cell r="A34" t="str">
            <v>Investments Govt Securities</v>
          </cell>
        </row>
      </sheetData>
      <sheetData sheetId="2859">
        <row r="34">
          <cell r="A34" t="str">
            <v>Investments Govt Securities</v>
          </cell>
        </row>
      </sheetData>
      <sheetData sheetId="2860">
        <row r="34">
          <cell r="A34" t="str">
            <v>Investments Govt Securities</v>
          </cell>
        </row>
      </sheetData>
      <sheetData sheetId="2861">
        <row r="34">
          <cell r="A34" t="str">
            <v>Investments Govt Securities</v>
          </cell>
        </row>
      </sheetData>
      <sheetData sheetId="2862">
        <row r="34">
          <cell r="A34" t="str">
            <v>Investments Govt Securities</v>
          </cell>
        </row>
      </sheetData>
      <sheetData sheetId="2863">
        <row r="34">
          <cell r="A34" t="str">
            <v>Investments Govt Securities</v>
          </cell>
        </row>
      </sheetData>
      <sheetData sheetId="2864">
        <row r="34">
          <cell r="A34" t="str">
            <v>Investments Govt Securities</v>
          </cell>
        </row>
      </sheetData>
      <sheetData sheetId="2865">
        <row r="34">
          <cell r="A34" t="str">
            <v>Investments Govt Securities</v>
          </cell>
        </row>
      </sheetData>
      <sheetData sheetId="2866">
        <row r="34">
          <cell r="A34" t="str">
            <v>Investments Govt Securities</v>
          </cell>
        </row>
      </sheetData>
      <sheetData sheetId="2867">
        <row r="34">
          <cell r="A34" t="str">
            <v>Investments Govt Securities</v>
          </cell>
        </row>
      </sheetData>
      <sheetData sheetId="2868">
        <row r="34">
          <cell r="A34" t="str">
            <v>Investments Govt Securities</v>
          </cell>
        </row>
      </sheetData>
      <sheetData sheetId="2869">
        <row r="34">
          <cell r="A34" t="str">
            <v>Investments Govt Securities</v>
          </cell>
        </row>
      </sheetData>
      <sheetData sheetId="2870">
        <row r="34">
          <cell r="A34" t="str">
            <v>Investments Govt Securities</v>
          </cell>
        </row>
      </sheetData>
      <sheetData sheetId="2871">
        <row r="34">
          <cell r="A34" t="str">
            <v>Investments Govt Securities</v>
          </cell>
        </row>
      </sheetData>
      <sheetData sheetId="2872">
        <row r="34">
          <cell r="A34" t="str">
            <v>Investments Govt Securities</v>
          </cell>
        </row>
      </sheetData>
      <sheetData sheetId="2873">
        <row r="34">
          <cell r="A34" t="str">
            <v>Investments Govt Securities</v>
          </cell>
        </row>
      </sheetData>
      <sheetData sheetId="2874">
        <row r="34">
          <cell r="A34" t="str">
            <v>Investments Govt Securities</v>
          </cell>
        </row>
      </sheetData>
      <sheetData sheetId="2875">
        <row r="34">
          <cell r="A34" t="str">
            <v>Investments Govt Securities</v>
          </cell>
        </row>
      </sheetData>
      <sheetData sheetId="2876">
        <row r="34">
          <cell r="A34" t="str">
            <v>Investments Govt Securities</v>
          </cell>
        </row>
      </sheetData>
      <sheetData sheetId="2877">
        <row r="34">
          <cell r="A34" t="str">
            <v>Investments Govt Securities</v>
          </cell>
        </row>
      </sheetData>
      <sheetData sheetId="2878">
        <row r="34">
          <cell r="A34" t="str">
            <v>Investments Govt Securities</v>
          </cell>
        </row>
      </sheetData>
      <sheetData sheetId="2879">
        <row r="34">
          <cell r="A34" t="str">
            <v>Investments Govt Securities</v>
          </cell>
        </row>
      </sheetData>
      <sheetData sheetId="2880">
        <row r="34">
          <cell r="A34" t="str">
            <v>Investments Govt Securities</v>
          </cell>
        </row>
      </sheetData>
      <sheetData sheetId="2881">
        <row r="34">
          <cell r="A34" t="str">
            <v>Investments Govt Securities</v>
          </cell>
        </row>
      </sheetData>
      <sheetData sheetId="2882">
        <row r="34">
          <cell r="A34" t="str">
            <v>Investments Govt Securities</v>
          </cell>
        </row>
      </sheetData>
      <sheetData sheetId="2883">
        <row r="34">
          <cell r="A34" t="str">
            <v>Investments Govt Securities</v>
          </cell>
        </row>
      </sheetData>
      <sheetData sheetId="2884">
        <row r="34">
          <cell r="A34" t="str">
            <v>Investments Govt Securities</v>
          </cell>
        </row>
      </sheetData>
      <sheetData sheetId="2885">
        <row r="34">
          <cell r="A34" t="str">
            <v>Investments Govt Securities</v>
          </cell>
        </row>
      </sheetData>
      <sheetData sheetId="2886">
        <row r="34">
          <cell r="A34" t="str">
            <v>Investments Govt Securities</v>
          </cell>
        </row>
      </sheetData>
      <sheetData sheetId="2887">
        <row r="34">
          <cell r="A34" t="str">
            <v>Investments Govt Securities</v>
          </cell>
        </row>
      </sheetData>
      <sheetData sheetId="2888">
        <row r="34">
          <cell r="A34" t="str">
            <v>Investments Govt Securities</v>
          </cell>
        </row>
      </sheetData>
      <sheetData sheetId="2889">
        <row r="34">
          <cell r="A34" t="str">
            <v>Investments Govt Securities</v>
          </cell>
        </row>
      </sheetData>
      <sheetData sheetId="2890">
        <row r="34">
          <cell r="A34" t="str">
            <v>Investments Govt Securities</v>
          </cell>
        </row>
      </sheetData>
      <sheetData sheetId="2891">
        <row r="34">
          <cell r="A34" t="str">
            <v>Investments Govt Securities</v>
          </cell>
        </row>
      </sheetData>
      <sheetData sheetId="2892">
        <row r="34">
          <cell r="A34" t="str">
            <v>Investments Govt Securities</v>
          </cell>
        </row>
      </sheetData>
      <sheetData sheetId="2893">
        <row r="34">
          <cell r="A34" t="str">
            <v>Investments Govt Securities</v>
          </cell>
        </row>
      </sheetData>
      <sheetData sheetId="2894">
        <row r="34">
          <cell r="A34" t="str">
            <v>Investments Govt Securities</v>
          </cell>
        </row>
      </sheetData>
      <sheetData sheetId="2895">
        <row r="34">
          <cell r="A34" t="str">
            <v>Investments Govt Securities</v>
          </cell>
        </row>
      </sheetData>
      <sheetData sheetId="2896">
        <row r="34">
          <cell r="A34" t="str">
            <v>Investments Govt Securities</v>
          </cell>
        </row>
      </sheetData>
      <sheetData sheetId="2897">
        <row r="34">
          <cell r="A34" t="str">
            <v>Investments Govt Securities</v>
          </cell>
        </row>
      </sheetData>
      <sheetData sheetId="2898">
        <row r="34">
          <cell r="A34" t="str">
            <v>Investments Govt Securities</v>
          </cell>
        </row>
      </sheetData>
      <sheetData sheetId="2899">
        <row r="34">
          <cell r="A34" t="str">
            <v>Investments Govt Securities</v>
          </cell>
        </row>
      </sheetData>
      <sheetData sheetId="2900">
        <row r="34">
          <cell r="A34" t="str">
            <v>Investments Govt Securities</v>
          </cell>
        </row>
      </sheetData>
      <sheetData sheetId="2901">
        <row r="34">
          <cell r="A34" t="str">
            <v>Investments Govt Securities</v>
          </cell>
        </row>
      </sheetData>
      <sheetData sheetId="2902">
        <row r="34">
          <cell r="A34" t="str">
            <v>Investments Govt Securities</v>
          </cell>
        </row>
      </sheetData>
      <sheetData sheetId="2903">
        <row r="34">
          <cell r="A34" t="str">
            <v>Investments Govt Securities</v>
          </cell>
        </row>
      </sheetData>
      <sheetData sheetId="2904">
        <row r="34">
          <cell r="A34" t="str">
            <v>Investments Govt Securities</v>
          </cell>
        </row>
      </sheetData>
      <sheetData sheetId="2905">
        <row r="34">
          <cell r="A34" t="str">
            <v>Investments Govt Securities</v>
          </cell>
        </row>
      </sheetData>
      <sheetData sheetId="2906">
        <row r="34">
          <cell r="A34" t="str">
            <v>Investments Govt Securities</v>
          </cell>
        </row>
      </sheetData>
      <sheetData sheetId="2907">
        <row r="34">
          <cell r="A34" t="str">
            <v>Investments Govt Securities</v>
          </cell>
        </row>
      </sheetData>
      <sheetData sheetId="2908">
        <row r="34">
          <cell r="A34" t="str">
            <v>Investments Govt Securities</v>
          </cell>
        </row>
      </sheetData>
      <sheetData sheetId="2909">
        <row r="34">
          <cell r="A34" t="str">
            <v>Investments Govt Securities</v>
          </cell>
        </row>
      </sheetData>
      <sheetData sheetId="2910">
        <row r="34">
          <cell r="A34" t="str">
            <v>Investments Govt Securities</v>
          </cell>
        </row>
      </sheetData>
      <sheetData sheetId="2911">
        <row r="34">
          <cell r="A34" t="str">
            <v>Investments Govt Securities</v>
          </cell>
        </row>
      </sheetData>
      <sheetData sheetId="2912">
        <row r="34">
          <cell r="A34" t="str">
            <v>Investments Govt Securities</v>
          </cell>
        </row>
      </sheetData>
      <sheetData sheetId="2913">
        <row r="34">
          <cell r="A34" t="str">
            <v>Investments Govt Securities</v>
          </cell>
        </row>
      </sheetData>
      <sheetData sheetId="2914">
        <row r="34">
          <cell r="A34" t="str">
            <v>Investments Govt Securities</v>
          </cell>
        </row>
      </sheetData>
      <sheetData sheetId="2915">
        <row r="34">
          <cell r="A34" t="str">
            <v>Investments Govt Securities</v>
          </cell>
        </row>
      </sheetData>
      <sheetData sheetId="2916">
        <row r="34">
          <cell r="A34" t="str">
            <v>Investments Govt Securities</v>
          </cell>
        </row>
      </sheetData>
      <sheetData sheetId="2917">
        <row r="34">
          <cell r="A34" t="str">
            <v>Investments Govt Securities</v>
          </cell>
        </row>
      </sheetData>
      <sheetData sheetId="2918">
        <row r="34">
          <cell r="A34" t="str">
            <v>Investments Govt Securities</v>
          </cell>
        </row>
      </sheetData>
      <sheetData sheetId="2919">
        <row r="34">
          <cell r="A34" t="str">
            <v>Investments Govt Securities</v>
          </cell>
        </row>
      </sheetData>
      <sheetData sheetId="2920">
        <row r="34">
          <cell r="A34" t="str">
            <v>Investments Govt Securities</v>
          </cell>
        </row>
      </sheetData>
      <sheetData sheetId="2921">
        <row r="34">
          <cell r="A34" t="str">
            <v>Investments Govt Securities</v>
          </cell>
        </row>
      </sheetData>
      <sheetData sheetId="2922">
        <row r="34">
          <cell r="A34" t="str">
            <v>Investments Govt Securities</v>
          </cell>
        </row>
      </sheetData>
      <sheetData sheetId="2923">
        <row r="34">
          <cell r="A34" t="str">
            <v>Investments Govt Securities</v>
          </cell>
        </row>
      </sheetData>
      <sheetData sheetId="2924">
        <row r="34">
          <cell r="A34" t="str">
            <v>Investments Govt Securities</v>
          </cell>
        </row>
      </sheetData>
      <sheetData sheetId="2925">
        <row r="34">
          <cell r="A34" t="str">
            <v>Investments Govt Securities</v>
          </cell>
        </row>
      </sheetData>
      <sheetData sheetId="2926">
        <row r="34">
          <cell r="A34" t="str">
            <v>Investments Govt Securities</v>
          </cell>
        </row>
      </sheetData>
      <sheetData sheetId="2927">
        <row r="34">
          <cell r="A34" t="str">
            <v>Investments Govt Securities</v>
          </cell>
        </row>
      </sheetData>
      <sheetData sheetId="2928">
        <row r="34">
          <cell r="A34" t="str">
            <v>Investments Govt Securities</v>
          </cell>
        </row>
      </sheetData>
      <sheetData sheetId="2929">
        <row r="34">
          <cell r="A34" t="str">
            <v>Investments Govt Securities</v>
          </cell>
        </row>
      </sheetData>
      <sheetData sheetId="2930">
        <row r="34">
          <cell r="A34" t="str">
            <v>Investments Govt Securities</v>
          </cell>
        </row>
      </sheetData>
      <sheetData sheetId="2931">
        <row r="34">
          <cell r="A34" t="str">
            <v>Investments Govt Securities</v>
          </cell>
        </row>
      </sheetData>
      <sheetData sheetId="2932">
        <row r="34">
          <cell r="A34" t="str">
            <v>Investments Govt Securities</v>
          </cell>
        </row>
      </sheetData>
      <sheetData sheetId="2933">
        <row r="34">
          <cell r="A34" t="str">
            <v>Investments Govt Securities</v>
          </cell>
        </row>
      </sheetData>
      <sheetData sheetId="2934">
        <row r="34">
          <cell r="A34" t="str">
            <v>Investments Govt Securities</v>
          </cell>
        </row>
      </sheetData>
      <sheetData sheetId="2935">
        <row r="34">
          <cell r="A34" t="str">
            <v>Investments Govt Securities</v>
          </cell>
        </row>
      </sheetData>
      <sheetData sheetId="2936">
        <row r="34">
          <cell r="A34" t="str">
            <v>Investments Govt Securities</v>
          </cell>
        </row>
      </sheetData>
      <sheetData sheetId="2937">
        <row r="34">
          <cell r="A34" t="str">
            <v>Investments Govt Securities</v>
          </cell>
        </row>
      </sheetData>
      <sheetData sheetId="2938">
        <row r="34">
          <cell r="A34" t="str">
            <v>Investments Govt Securities</v>
          </cell>
        </row>
      </sheetData>
      <sheetData sheetId="2939">
        <row r="34">
          <cell r="A34" t="str">
            <v>Investments Govt Securities</v>
          </cell>
        </row>
      </sheetData>
      <sheetData sheetId="2940">
        <row r="34">
          <cell r="A34" t="str">
            <v>Investments Govt Securities</v>
          </cell>
        </row>
      </sheetData>
      <sheetData sheetId="2941">
        <row r="34">
          <cell r="A34" t="str">
            <v>Investments Govt Securities</v>
          </cell>
        </row>
      </sheetData>
      <sheetData sheetId="2942">
        <row r="34">
          <cell r="A34" t="str">
            <v>Investments Govt Securities</v>
          </cell>
        </row>
      </sheetData>
      <sheetData sheetId="2943">
        <row r="34">
          <cell r="A34" t="str">
            <v>Investments Govt Securities</v>
          </cell>
        </row>
      </sheetData>
      <sheetData sheetId="2944">
        <row r="34">
          <cell r="A34" t="str">
            <v>Investments Govt Securities</v>
          </cell>
        </row>
      </sheetData>
      <sheetData sheetId="2945">
        <row r="34">
          <cell r="A34" t="str">
            <v>Investments Govt Securities</v>
          </cell>
        </row>
      </sheetData>
      <sheetData sheetId="2946">
        <row r="34">
          <cell r="A34" t="str">
            <v>Investments Govt Securities</v>
          </cell>
        </row>
      </sheetData>
      <sheetData sheetId="2947">
        <row r="34">
          <cell r="A34" t="str">
            <v>Investments Govt Securities</v>
          </cell>
        </row>
      </sheetData>
      <sheetData sheetId="2948">
        <row r="34">
          <cell r="A34" t="str">
            <v>Investments Govt Securities</v>
          </cell>
        </row>
      </sheetData>
      <sheetData sheetId="2949">
        <row r="34">
          <cell r="A34" t="str">
            <v>Investments Govt Securities</v>
          </cell>
        </row>
      </sheetData>
      <sheetData sheetId="2950">
        <row r="34">
          <cell r="A34" t="str">
            <v>Investments Govt Securities</v>
          </cell>
        </row>
      </sheetData>
      <sheetData sheetId="2951">
        <row r="34">
          <cell r="A34" t="str">
            <v>Investments Govt Securities</v>
          </cell>
        </row>
      </sheetData>
      <sheetData sheetId="2952">
        <row r="34">
          <cell r="A34" t="str">
            <v>Investments Govt Securities</v>
          </cell>
        </row>
      </sheetData>
      <sheetData sheetId="2953">
        <row r="34">
          <cell r="A34" t="str">
            <v>Investments Govt Securities</v>
          </cell>
        </row>
      </sheetData>
      <sheetData sheetId="2954">
        <row r="34">
          <cell r="A34" t="str">
            <v>Investments Govt Securities</v>
          </cell>
        </row>
      </sheetData>
      <sheetData sheetId="2955">
        <row r="34">
          <cell r="A34" t="str">
            <v>Investments Govt Securities</v>
          </cell>
        </row>
      </sheetData>
      <sheetData sheetId="2956">
        <row r="34">
          <cell r="A34" t="str">
            <v>Investments Govt Securities</v>
          </cell>
        </row>
      </sheetData>
      <sheetData sheetId="2957">
        <row r="34">
          <cell r="A34" t="str">
            <v>Investments Govt Securities</v>
          </cell>
        </row>
      </sheetData>
      <sheetData sheetId="2958">
        <row r="34">
          <cell r="A34" t="str">
            <v>Investments Govt Securities</v>
          </cell>
        </row>
      </sheetData>
      <sheetData sheetId="2959">
        <row r="34">
          <cell r="A34" t="str">
            <v>Investments Govt Securities</v>
          </cell>
        </row>
      </sheetData>
      <sheetData sheetId="2960">
        <row r="34">
          <cell r="A34" t="str">
            <v>Investments Govt Securities</v>
          </cell>
        </row>
      </sheetData>
      <sheetData sheetId="2961">
        <row r="34">
          <cell r="A34" t="str">
            <v>Investments Govt Securities</v>
          </cell>
        </row>
      </sheetData>
      <sheetData sheetId="2962">
        <row r="34">
          <cell r="A34" t="str">
            <v>Investments Govt Securities</v>
          </cell>
        </row>
      </sheetData>
      <sheetData sheetId="2963">
        <row r="34">
          <cell r="A34" t="str">
            <v>Investments Govt Securities</v>
          </cell>
        </row>
      </sheetData>
      <sheetData sheetId="2964">
        <row r="34">
          <cell r="A34" t="str">
            <v>Investments Govt Securities</v>
          </cell>
        </row>
      </sheetData>
      <sheetData sheetId="2965">
        <row r="34">
          <cell r="A34" t="str">
            <v>Investments Govt Securities</v>
          </cell>
        </row>
      </sheetData>
      <sheetData sheetId="2966">
        <row r="34">
          <cell r="A34" t="str">
            <v>Investments Govt Securities</v>
          </cell>
        </row>
      </sheetData>
      <sheetData sheetId="2967">
        <row r="34">
          <cell r="A34" t="str">
            <v>Investments Govt Securities</v>
          </cell>
        </row>
      </sheetData>
      <sheetData sheetId="2968">
        <row r="34">
          <cell r="A34" t="str">
            <v>Investments Govt Securities</v>
          </cell>
        </row>
      </sheetData>
      <sheetData sheetId="2969">
        <row r="34">
          <cell r="A34" t="str">
            <v>Investments Govt Securities</v>
          </cell>
        </row>
      </sheetData>
      <sheetData sheetId="2970">
        <row r="34">
          <cell r="A34" t="str">
            <v>Investments Govt Securities</v>
          </cell>
        </row>
      </sheetData>
      <sheetData sheetId="2971">
        <row r="34">
          <cell r="A34" t="str">
            <v>Investments Govt Securities</v>
          </cell>
        </row>
      </sheetData>
      <sheetData sheetId="2972">
        <row r="34">
          <cell r="A34" t="str">
            <v>Investments Govt Securities</v>
          </cell>
        </row>
      </sheetData>
      <sheetData sheetId="2973">
        <row r="34">
          <cell r="A34" t="str">
            <v>Investments Govt Securities</v>
          </cell>
        </row>
      </sheetData>
      <sheetData sheetId="2974">
        <row r="34">
          <cell r="A34" t="str">
            <v>Investments Govt Securities</v>
          </cell>
        </row>
      </sheetData>
      <sheetData sheetId="2975">
        <row r="34">
          <cell r="A34" t="str">
            <v>Investments Govt Securities</v>
          </cell>
        </row>
      </sheetData>
      <sheetData sheetId="2976">
        <row r="34">
          <cell r="A34" t="str">
            <v>Investments Govt Securities</v>
          </cell>
        </row>
      </sheetData>
      <sheetData sheetId="2977">
        <row r="34">
          <cell r="A34" t="str">
            <v>Investments Govt Securities</v>
          </cell>
        </row>
      </sheetData>
      <sheetData sheetId="2978">
        <row r="34">
          <cell r="A34" t="str">
            <v>Investments Govt Securities</v>
          </cell>
        </row>
      </sheetData>
      <sheetData sheetId="2979">
        <row r="34">
          <cell r="A34" t="str">
            <v>Investments Govt Securities</v>
          </cell>
        </row>
      </sheetData>
      <sheetData sheetId="2980">
        <row r="34">
          <cell r="A34" t="str">
            <v>Investments Govt Securities</v>
          </cell>
        </row>
      </sheetData>
      <sheetData sheetId="2981">
        <row r="34">
          <cell r="A34" t="str">
            <v>Investments Govt Securities</v>
          </cell>
        </row>
      </sheetData>
      <sheetData sheetId="2982">
        <row r="34">
          <cell r="A34" t="str">
            <v>Investments Govt Securities</v>
          </cell>
        </row>
      </sheetData>
      <sheetData sheetId="2983">
        <row r="34">
          <cell r="A34" t="str">
            <v>Investments Govt Securities</v>
          </cell>
        </row>
      </sheetData>
      <sheetData sheetId="2984">
        <row r="34">
          <cell r="A34" t="str">
            <v>Investments Govt Securities</v>
          </cell>
        </row>
      </sheetData>
      <sheetData sheetId="2985">
        <row r="34">
          <cell r="A34" t="str">
            <v>Investments Govt Securities</v>
          </cell>
        </row>
      </sheetData>
      <sheetData sheetId="2986">
        <row r="34">
          <cell r="A34" t="str">
            <v>Investments Govt Securities</v>
          </cell>
        </row>
      </sheetData>
      <sheetData sheetId="2987">
        <row r="34">
          <cell r="A34" t="str">
            <v>Investments Govt Securities</v>
          </cell>
        </row>
      </sheetData>
      <sheetData sheetId="2988">
        <row r="34">
          <cell r="A34" t="str">
            <v>Investments Govt Securities</v>
          </cell>
        </row>
      </sheetData>
      <sheetData sheetId="2989">
        <row r="34">
          <cell r="A34" t="str">
            <v>Investments Govt Securities</v>
          </cell>
        </row>
      </sheetData>
      <sheetData sheetId="2990">
        <row r="34">
          <cell r="A34" t="str">
            <v>Investments Govt Securities</v>
          </cell>
        </row>
      </sheetData>
      <sheetData sheetId="2991">
        <row r="34">
          <cell r="A34" t="str">
            <v>Investments Govt Securities</v>
          </cell>
        </row>
      </sheetData>
      <sheetData sheetId="2992">
        <row r="34">
          <cell r="A34" t="str">
            <v>Investments Govt Securities</v>
          </cell>
        </row>
      </sheetData>
      <sheetData sheetId="2993">
        <row r="34">
          <cell r="A34" t="str">
            <v>Investments Govt Securities</v>
          </cell>
        </row>
      </sheetData>
      <sheetData sheetId="2994">
        <row r="34">
          <cell r="A34" t="str">
            <v>Investments Govt Securities</v>
          </cell>
        </row>
      </sheetData>
      <sheetData sheetId="2995">
        <row r="34">
          <cell r="A34" t="str">
            <v>Investments Govt Securities</v>
          </cell>
        </row>
      </sheetData>
      <sheetData sheetId="2996">
        <row r="34">
          <cell r="A34" t="str">
            <v>Investments Govt Securities</v>
          </cell>
        </row>
      </sheetData>
      <sheetData sheetId="2997">
        <row r="34">
          <cell r="A34" t="str">
            <v>Investments Govt Securities</v>
          </cell>
        </row>
      </sheetData>
      <sheetData sheetId="2998">
        <row r="34">
          <cell r="A34" t="str">
            <v>Investments Govt Securities</v>
          </cell>
        </row>
      </sheetData>
      <sheetData sheetId="2999">
        <row r="34">
          <cell r="A34" t="str">
            <v>Investments Govt Securities</v>
          </cell>
        </row>
      </sheetData>
      <sheetData sheetId="3000">
        <row r="34">
          <cell r="A34" t="str">
            <v>Investments Govt Securities</v>
          </cell>
        </row>
      </sheetData>
      <sheetData sheetId="3001">
        <row r="34">
          <cell r="A34" t="str">
            <v>Investments Govt Securities</v>
          </cell>
        </row>
      </sheetData>
      <sheetData sheetId="3002">
        <row r="34">
          <cell r="A34" t="str">
            <v>Investments Govt Securities</v>
          </cell>
        </row>
      </sheetData>
      <sheetData sheetId="3003">
        <row r="34">
          <cell r="A34" t="str">
            <v>Investments Govt Securities</v>
          </cell>
        </row>
      </sheetData>
      <sheetData sheetId="3004">
        <row r="34">
          <cell r="A34" t="str">
            <v>Investments Govt Securities</v>
          </cell>
        </row>
      </sheetData>
      <sheetData sheetId="3005">
        <row r="34">
          <cell r="A34" t="str">
            <v>Investments Govt Securities</v>
          </cell>
        </row>
      </sheetData>
      <sheetData sheetId="3006">
        <row r="34">
          <cell r="A34" t="str">
            <v>Investments Govt Securities</v>
          </cell>
        </row>
      </sheetData>
      <sheetData sheetId="3007">
        <row r="34">
          <cell r="A34" t="str">
            <v>Investments Govt Securities</v>
          </cell>
        </row>
      </sheetData>
      <sheetData sheetId="3008">
        <row r="34">
          <cell r="A34" t="str">
            <v>Investments Govt Securities</v>
          </cell>
        </row>
      </sheetData>
      <sheetData sheetId="3009">
        <row r="34">
          <cell r="A34" t="str">
            <v>Investments Govt Securities</v>
          </cell>
        </row>
      </sheetData>
      <sheetData sheetId="3010">
        <row r="34">
          <cell r="A34" t="str">
            <v>Investments Govt Securities</v>
          </cell>
        </row>
      </sheetData>
      <sheetData sheetId="3011">
        <row r="34">
          <cell r="A34" t="str">
            <v>Investments Govt Securities</v>
          </cell>
        </row>
      </sheetData>
      <sheetData sheetId="3012">
        <row r="34">
          <cell r="A34" t="str">
            <v>Investments Govt Securities</v>
          </cell>
        </row>
      </sheetData>
      <sheetData sheetId="3013">
        <row r="34">
          <cell r="A34" t="str">
            <v>Investments Govt Securities</v>
          </cell>
        </row>
      </sheetData>
      <sheetData sheetId="3014">
        <row r="34">
          <cell r="A34" t="str">
            <v>Investments Govt Securities</v>
          </cell>
        </row>
      </sheetData>
      <sheetData sheetId="3015">
        <row r="34">
          <cell r="A34" t="str">
            <v>Investments Govt Securities</v>
          </cell>
        </row>
      </sheetData>
      <sheetData sheetId="3016">
        <row r="34">
          <cell r="A34" t="str">
            <v>Investments Govt Securities</v>
          </cell>
        </row>
      </sheetData>
      <sheetData sheetId="3017">
        <row r="34">
          <cell r="A34" t="str">
            <v>Investments Govt Securities</v>
          </cell>
        </row>
      </sheetData>
      <sheetData sheetId="3018">
        <row r="34">
          <cell r="A34" t="str">
            <v>Investments Govt Securities</v>
          </cell>
        </row>
      </sheetData>
      <sheetData sheetId="3019">
        <row r="34">
          <cell r="A34" t="str">
            <v>Investments Govt Securities</v>
          </cell>
        </row>
      </sheetData>
      <sheetData sheetId="3020">
        <row r="34">
          <cell r="A34" t="str">
            <v>Investments Govt Securities</v>
          </cell>
        </row>
      </sheetData>
      <sheetData sheetId="3021">
        <row r="34">
          <cell r="A34" t="str">
            <v>Investments Govt Securities</v>
          </cell>
        </row>
      </sheetData>
      <sheetData sheetId="3022">
        <row r="34">
          <cell r="A34" t="str">
            <v>Investments Govt Securities</v>
          </cell>
        </row>
      </sheetData>
      <sheetData sheetId="3023">
        <row r="34">
          <cell r="A34" t="str">
            <v>Investments Govt Securities</v>
          </cell>
        </row>
      </sheetData>
      <sheetData sheetId="3024">
        <row r="34">
          <cell r="A34" t="str">
            <v>Investments Govt Securities</v>
          </cell>
        </row>
      </sheetData>
      <sheetData sheetId="3025">
        <row r="34">
          <cell r="A34" t="str">
            <v>Investments Govt Securities</v>
          </cell>
        </row>
      </sheetData>
      <sheetData sheetId="3026">
        <row r="34">
          <cell r="A34" t="str">
            <v>Investments Govt Securities</v>
          </cell>
        </row>
      </sheetData>
      <sheetData sheetId="3027">
        <row r="34">
          <cell r="A34" t="str">
            <v>Investments Govt Securities</v>
          </cell>
        </row>
      </sheetData>
      <sheetData sheetId="3028">
        <row r="34">
          <cell r="A34" t="str">
            <v>Investments Govt Securities</v>
          </cell>
        </row>
      </sheetData>
      <sheetData sheetId="3029">
        <row r="34">
          <cell r="A34" t="str">
            <v>Investments Govt Securities</v>
          </cell>
        </row>
      </sheetData>
      <sheetData sheetId="3030">
        <row r="34">
          <cell r="A34" t="str">
            <v>Investments Govt Securities</v>
          </cell>
        </row>
      </sheetData>
      <sheetData sheetId="3031">
        <row r="34">
          <cell r="A34" t="str">
            <v>Investments Govt Securities</v>
          </cell>
        </row>
      </sheetData>
      <sheetData sheetId="3032">
        <row r="34">
          <cell r="A34" t="str">
            <v>Investments Govt Securities</v>
          </cell>
        </row>
      </sheetData>
      <sheetData sheetId="3033">
        <row r="34">
          <cell r="A34" t="str">
            <v>Investments Govt Securities</v>
          </cell>
        </row>
      </sheetData>
      <sheetData sheetId="3034">
        <row r="34">
          <cell r="A34" t="str">
            <v>Investments Govt Securities</v>
          </cell>
        </row>
      </sheetData>
      <sheetData sheetId="3035">
        <row r="34">
          <cell r="A34" t="str">
            <v>Investments Govt Securities</v>
          </cell>
        </row>
      </sheetData>
      <sheetData sheetId="3036">
        <row r="34">
          <cell r="A34" t="str">
            <v>Investments Govt Securities</v>
          </cell>
        </row>
      </sheetData>
      <sheetData sheetId="3037">
        <row r="34">
          <cell r="A34" t="str">
            <v>Investments Govt Securities</v>
          </cell>
        </row>
      </sheetData>
      <sheetData sheetId="3038">
        <row r="34">
          <cell r="A34" t="str">
            <v>Investments Govt Securities</v>
          </cell>
        </row>
      </sheetData>
      <sheetData sheetId="3039">
        <row r="34">
          <cell r="A34" t="str">
            <v>Investments Govt Securities</v>
          </cell>
        </row>
      </sheetData>
      <sheetData sheetId="3040">
        <row r="34">
          <cell r="A34" t="str">
            <v>Investments Govt Securities</v>
          </cell>
        </row>
      </sheetData>
      <sheetData sheetId="3041">
        <row r="34">
          <cell r="A34" t="str">
            <v>Investments Govt Securities</v>
          </cell>
        </row>
      </sheetData>
      <sheetData sheetId="3042">
        <row r="34">
          <cell r="A34" t="str">
            <v>Investments Govt Securities</v>
          </cell>
        </row>
      </sheetData>
      <sheetData sheetId="3043">
        <row r="34">
          <cell r="A34" t="str">
            <v>Investments Govt Securities</v>
          </cell>
        </row>
      </sheetData>
      <sheetData sheetId="3044">
        <row r="34">
          <cell r="A34" t="str">
            <v>Investments Govt Securities</v>
          </cell>
        </row>
      </sheetData>
      <sheetData sheetId="3045">
        <row r="34">
          <cell r="A34" t="str">
            <v>Investments Govt Securities</v>
          </cell>
        </row>
      </sheetData>
      <sheetData sheetId="3046">
        <row r="34">
          <cell r="A34" t="str">
            <v>Investments Govt Securities</v>
          </cell>
        </row>
      </sheetData>
      <sheetData sheetId="3047">
        <row r="34">
          <cell r="A34" t="str">
            <v>Investments Govt Securities</v>
          </cell>
        </row>
      </sheetData>
      <sheetData sheetId="3048">
        <row r="34">
          <cell r="A34" t="str">
            <v>Investments Govt Securities</v>
          </cell>
        </row>
      </sheetData>
      <sheetData sheetId="3049">
        <row r="34">
          <cell r="A34" t="str">
            <v>Investments Govt Securities</v>
          </cell>
        </row>
      </sheetData>
      <sheetData sheetId="3050">
        <row r="34">
          <cell r="A34" t="str">
            <v>Investments Govt Securities</v>
          </cell>
        </row>
      </sheetData>
      <sheetData sheetId="3051">
        <row r="34">
          <cell r="A34" t="str">
            <v>Investments Govt Securities</v>
          </cell>
        </row>
      </sheetData>
      <sheetData sheetId="3052">
        <row r="34">
          <cell r="A34" t="str">
            <v>Investments Govt Securities</v>
          </cell>
        </row>
      </sheetData>
      <sheetData sheetId="3053">
        <row r="34">
          <cell r="A34" t="str">
            <v>Investments Govt Securities</v>
          </cell>
        </row>
      </sheetData>
      <sheetData sheetId="3054">
        <row r="34">
          <cell r="A34" t="str">
            <v>Investments Govt Securities</v>
          </cell>
        </row>
      </sheetData>
      <sheetData sheetId="3055">
        <row r="34">
          <cell r="A34" t="str">
            <v>Investments Govt Securities</v>
          </cell>
        </row>
      </sheetData>
      <sheetData sheetId="3056">
        <row r="34">
          <cell r="A34" t="str">
            <v>Investments Govt Securities</v>
          </cell>
        </row>
      </sheetData>
      <sheetData sheetId="3057">
        <row r="34">
          <cell r="A34" t="str">
            <v>Investments Govt Securities</v>
          </cell>
        </row>
      </sheetData>
      <sheetData sheetId="3058">
        <row r="34">
          <cell r="A34" t="str">
            <v>Investments Govt Securities</v>
          </cell>
        </row>
      </sheetData>
      <sheetData sheetId="3059">
        <row r="34">
          <cell r="A34" t="str">
            <v>Investments Govt Securities</v>
          </cell>
        </row>
      </sheetData>
      <sheetData sheetId="3060">
        <row r="34">
          <cell r="A34" t="str">
            <v>Investments Govt Securities</v>
          </cell>
        </row>
      </sheetData>
      <sheetData sheetId="3061">
        <row r="34">
          <cell r="A34" t="str">
            <v>Investments Govt Securities</v>
          </cell>
        </row>
      </sheetData>
      <sheetData sheetId="3062">
        <row r="34">
          <cell r="A34" t="str">
            <v>Investments Govt Securities</v>
          </cell>
        </row>
      </sheetData>
      <sheetData sheetId="3063">
        <row r="34">
          <cell r="A34" t="str">
            <v>Investments Govt Securities</v>
          </cell>
        </row>
      </sheetData>
      <sheetData sheetId="3064">
        <row r="34">
          <cell r="A34" t="str">
            <v>Investments Govt Securities</v>
          </cell>
        </row>
      </sheetData>
      <sheetData sheetId="3065">
        <row r="34">
          <cell r="A34" t="str">
            <v>Investments Govt Securities</v>
          </cell>
        </row>
      </sheetData>
      <sheetData sheetId="3066">
        <row r="34">
          <cell r="A34" t="str">
            <v>Investments Govt Securities</v>
          </cell>
        </row>
      </sheetData>
      <sheetData sheetId="3067">
        <row r="34">
          <cell r="A34" t="str">
            <v>Investments Govt Securities</v>
          </cell>
        </row>
      </sheetData>
      <sheetData sheetId="3068">
        <row r="34">
          <cell r="A34" t="str">
            <v>Investments Govt Securities</v>
          </cell>
        </row>
      </sheetData>
      <sheetData sheetId="3069">
        <row r="34">
          <cell r="A34" t="str">
            <v>Investments Govt Securities</v>
          </cell>
        </row>
      </sheetData>
      <sheetData sheetId="3070">
        <row r="34">
          <cell r="A34" t="str">
            <v>Investments Govt Securities</v>
          </cell>
        </row>
      </sheetData>
      <sheetData sheetId="3071">
        <row r="34">
          <cell r="A34" t="str">
            <v>Investments Govt Securities</v>
          </cell>
        </row>
      </sheetData>
      <sheetData sheetId="3072">
        <row r="34">
          <cell r="A34" t="str">
            <v>Investments Govt Securities</v>
          </cell>
        </row>
      </sheetData>
      <sheetData sheetId="3073">
        <row r="34">
          <cell r="A34" t="str">
            <v>Investments Govt Securities</v>
          </cell>
        </row>
      </sheetData>
      <sheetData sheetId="3074">
        <row r="34">
          <cell r="A34" t="str">
            <v>Investments Govt Securities</v>
          </cell>
        </row>
      </sheetData>
      <sheetData sheetId="3075">
        <row r="34">
          <cell r="A34" t="str">
            <v>Investments Govt Securities</v>
          </cell>
        </row>
      </sheetData>
      <sheetData sheetId="3076">
        <row r="34">
          <cell r="A34" t="str">
            <v>Investments Govt Securities</v>
          </cell>
        </row>
      </sheetData>
      <sheetData sheetId="3077">
        <row r="34">
          <cell r="A34" t="str">
            <v>Investments Govt Securities</v>
          </cell>
        </row>
      </sheetData>
      <sheetData sheetId="3078">
        <row r="34">
          <cell r="A34" t="str">
            <v>Investments Govt Securities</v>
          </cell>
        </row>
      </sheetData>
      <sheetData sheetId="3079">
        <row r="34">
          <cell r="A34" t="str">
            <v>Investments Govt Securities</v>
          </cell>
        </row>
      </sheetData>
      <sheetData sheetId="3080">
        <row r="34">
          <cell r="A34" t="str">
            <v>Investments Govt Securities</v>
          </cell>
        </row>
      </sheetData>
      <sheetData sheetId="3081">
        <row r="34">
          <cell r="A34" t="str">
            <v>Investments Govt Securities</v>
          </cell>
        </row>
      </sheetData>
      <sheetData sheetId="3082">
        <row r="34">
          <cell r="A34" t="str">
            <v>Investments Govt Securities</v>
          </cell>
        </row>
      </sheetData>
      <sheetData sheetId="3083">
        <row r="34">
          <cell r="A34" t="str">
            <v>Investments Govt Securities</v>
          </cell>
        </row>
      </sheetData>
      <sheetData sheetId="3084">
        <row r="34">
          <cell r="A34" t="str">
            <v>Investments Govt Securities</v>
          </cell>
        </row>
      </sheetData>
      <sheetData sheetId="3085">
        <row r="34">
          <cell r="A34" t="str">
            <v>Investments Govt Securities</v>
          </cell>
        </row>
      </sheetData>
      <sheetData sheetId="3086">
        <row r="34">
          <cell r="A34" t="str">
            <v>Investments Govt Securities</v>
          </cell>
        </row>
      </sheetData>
      <sheetData sheetId="3087">
        <row r="34">
          <cell r="A34" t="str">
            <v>Investments Govt Securities</v>
          </cell>
        </row>
      </sheetData>
      <sheetData sheetId="3088">
        <row r="34">
          <cell r="A34" t="str">
            <v>Investments Govt Securities</v>
          </cell>
        </row>
      </sheetData>
      <sheetData sheetId="3089">
        <row r="34">
          <cell r="A34" t="str">
            <v>Investments Govt Securities</v>
          </cell>
        </row>
      </sheetData>
      <sheetData sheetId="3090">
        <row r="34">
          <cell r="A34" t="str">
            <v>Investments Govt Securities</v>
          </cell>
        </row>
      </sheetData>
      <sheetData sheetId="3091">
        <row r="34">
          <cell r="A34" t="str">
            <v>Investments Govt Securities</v>
          </cell>
        </row>
      </sheetData>
      <sheetData sheetId="3092">
        <row r="34">
          <cell r="A34" t="str">
            <v>Investments Govt Securities</v>
          </cell>
        </row>
      </sheetData>
      <sheetData sheetId="3093">
        <row r="34">
          <cell r="A34" t="str">
            <v>Investments Govt Securities</v>
          </cell>
        </row>
      </sheetData>
      <sheetData sheetId="3094">
        <row r="34">
          <cell r="A34" t="str">
            <v>Investments Govt Securities</v>
          </cell>
        </row>
      </sheetData>
      <sheetData sheetId="3095">
        <row r="34">
          <cell r="A34" t="str">
            <v>Investments Govt Securities</v>
          </cell>
        </row>
      </sheetData>
      <sheetData sheetId="3096">
        <row r="34">
          <cell r="A34" t="str">
            <v>Investments Govt Securities</v>
          </cell>
        </row>
      </sheetData>
      <sheetData sheetId="3097">
        <row r="34">
          <cell r="A34" t="str">
            <v>Investments Govt Securities</v>
          </cell>
        </row>
      </sheetData>
      <sheetData sheetId="3098">
        <row r="34">
          <cell r="A34" t="str">
            <v>Investments Govt Securities</v>
          </cell>
        </row>
      </sheetData>
      <sheetData sheetId="3099">
        <row r="34">
          <cell r="A34" t="str">
            <v>Investments Govt Securities</v>
          </cell>
        </row>
      </sheetData>
      <sheetData sheetId="3100">
        <row r="34">
          <cell r="A34" t="str">
            <v>Investments Govt Securities</v>
          </cell>
        </row>
      </sheetData>
      <sheetData sheetId="3101">
        <row r="34">
          <cell r="A34" t="str">
            <v>Investments Govt Securities</v>
          </cell>
        </row>
      </sheetData>
      <sheetData sheetId="3102">
        <row r="34">
          <cell r="A34" t="str">
            <v>Investments Govt Securities</v>
          </cell>
        </row>
      </sheetData>
      <sheetData sheetId="3103">
        <row r="34">
          <cell r="A34" t="str">
            <v>Investments Govt Securities</v>
          </cell>
        </row>
      </sheetData>
      <sheetData sheetId="3104">
        <row r="34">
          <cell r="A34" t="str">
            <v>Investments Govt Securities</v>
          </cell>
        </row>
      </sheetData>
      <sheetData sheetId="3105">
        <row r="34">
          <cell r="A34" t="str">
            <v>Investments Govt Securities</v>
          </cell>
        </row>
      </sheetData>
      <sheetData sheetId="3106">
        <row r="34">
          <cell r="A34" t="str">
            <v>Investments Govt Securities</v>
          </cell>
        </row>
      </sheetData>
      <sheetData sheetId="3107">
        <row r="34">
          <cell r="A34" t="str">
            <v>Investments Govt Securities</v>
          </cell>
        </row>
      </sheetData>
      <sheetData sheetId="3108">
        <row r="34">
          <cell r="A34" t="str">
            <v>Investments Govt Securities</v>
          </cell>
        </row>
      </sheetData>
      <sheetData sheetId="3109">
        <row r="34">
          <cell r="A34" t="str">
            <v>Investments Govt Securities</v>
          </cell>
        </row>
      </sheetData>
      <sheetData sheetId="3110">
        <row r="34">
          <cell r="A34" t="str">
            <v>Investments Govt Securities</v>
          </cell>
        </row>
      </sheetData>
      <sheetData sheetId="3111">
        <row r="34">
          <cell r="A34" t="str">
            <v>Investments Govt Securities</v>
          </cell>
        </row>
      </sheetData>
      <sheetData sheetId="3112">
        <row r="34">
          <cell r="A34" t="str">
            <v>Investments Govt Securities</v>
          </cell>
        </row>
      </sheetData>
      <sheetData sheetId="3113">
        <row r="34">
          <cell r="A34" t="str">
            <v>Investments Govt Securities</v>
          </cell>
        </row>
      </sheetData>
      <sheetData sheetId="3114">
        <row r="34">
          <cell r="A34" t="str">
            <v>Investments Govt Securities</v>
          </cell>
        </row>
      </sheetData>
      <sheetData sheetId="3115">
        <row r="34">
          <cell r="A34" t="str">
            <v>Investments Govt Securities</v>
          </cell>
        </row>
      </sheetData>
      <sheetData sheetId="3116">
        <row r="34">
          <cell r="A34" t="str">
            <v>Investments Govt Securities</v>
          </cell>
        </row>
      </sheetData>
      <sheetData sheetId="3117">
        <row r="34">
          <cell r="A34" t="str">
            <v>Investments Govt Securities</v>
          </cell>
        </row>
      </sheetData>
      <sheetData sheetId="3118">
        <row r="34">
          <cell r="A34" t="str">
            <v>Investments Govt Securities</v>
          </cell>
        </row>
      </sheetData>
      <sheetData sheetId="3119">
        <row r="34">
          <cell r="A34" t="str">
            <v>Investments Govt Securities</v>
          </cell>
        </row>
      </sheetData>
      <sheetData sheetId="3120">
        <row r="34">
          <cell r="A34" t="str">
            <v>Investments Govt Securities</v>
          </cell>
        </row>
      </sheetData>
      <sheetData sheetId="3121">
        <row r="34">
          <cell r="A34" t="str">
            <v>Investments Govt Securities</v>
          </cell>
        </row>
      </sheetData>
      <sheetData sheetId="3122">
        <row r="34">
          <cell r="A34" t="str">
            <v>Investments Govt Securities</v>
          </cell>
        </row>
      </sheetData>
      <sheetData sheetId="3123">
        <row r="34">
          <cell r="A34" t="str">
            <v>Investments Govt Securities</v>
          </cell>
        </row>
      </sheetData>
      <sheetData sheetId="3124">
        <row r="34">
          <cell r="A34" t="str">
            <v>Investments Govt Securities</v>
          </cell>
        </row>
      </sheetData>
      <sheetData sheetId="3125">
        <row r="34">
          <cell r="A34" t="str">
            <v>Investments Govt Securities</v>
          </cell>
        </row>
      </sheetData>
      <sheetData sheetId="3126">
        <row r="34">
          <cell r="A34" t="str">
            <v>Investments Govt Securities</v>
          </cell>
        </row>
      </sheetData>
      <sheetData sheetId="3127">
        <row r="34">
          <cell r="A34" t="str">
            <v>Investments Govt Securities</v>
          </cell>
        </row>
      </sheetData>
      <sheetData sheetId="3128">
        <row r="34">
          <cell r="A34" t="str">
            <v>Investments Govt Securities</v>
          </cell>
        </row>
      </sheetData>
      <sheetData sheetId="3129">
        <row r="34">
          <cell r="A34" t="str">
            <v>Investments Govt Securities</v>
          </cell>
        </row>
      </sheetData>
      <sheetData sheetId="3130">
        <row r="34">
          <cell r="A34" t="str">
            <v>Investments Govt Securities</v>
          </cell>
        </row>
      </sheetData>
      <sheetData sheetId="3131">
        <row r="34">
          <cell r="A34" t="str">
            <v>Investments Govt Securities</v>
          </cell>
        </row>
      </sheetData>
      <sheetData sheetId="3132">
        <row r="34">
          <cell r="A34" t="str">
            <v>Investments Govt Securities</v>
          </cell>
        </row>
      </sheetData>
      <sheetData sheetId="3133">
        <row r="34">
          <cell r="A34" t="str">
            <v>Investments Govt Securities</v>
          </cell>
        </row>
      </sheetData>
      <sheetData sheetId="3134">
        <row r="34">
          <cell r="A34" t="str">
            <v>Investments Govt Securities</v>
          </cell>
        </row>
      </sheetData>
      <sheetData sheetId="3135">
        <row r="34">
          <cell r="A34" t="str">
            <v>Investments Govt Securities</v>
          </cell>
        </row>
      </sheetData>
      <sheetData sheetId="3136">
        <row r="34">
          <cell r="A34" t="str">
            <v>Investments Govt Securities</v>
          </cell>
        </row>
      </sheetData>
      <sheetData sheetId="3137">
        <row r="34">
          <cell r="A34" t="str">
            <v>Investments Govt Securities</v>
          </cell>
        </row>
      </sheetData>
      <sheetData sheetId="3138">
        <row r="34">
          <cell r="A34" t="str">
            <v>Investments Govt Securities</v>
          </cell>
        </row>
      </sheetData>
      <sheetData sheetId="3139">
        <row r="34">
          <cell r="A34" t="str">
            <v>Investments Govt Securities</v>
          </cell>
        </row>
      </sheetData>
      <sheetData sheetId="3140">
        <row r="34">
          <cell r="A34" t="str">
            <v>Investments Govt Securities</v>
          </cell>
        </row>
      </sheetData>
      <sheetData sheetId="3141">
        <row r="34">
          <cell r="A34" t="str">
            <v>Investments Govt Securities</v>
          </cell>
        </row>
      </sheetData>
      <sheetData sheetId="3142">
        <row r="34">
          <cell r="A34" t="str">
            <v>Investments Govt Securities</v>
          </cell>
        </row>
      </sheetData>
      <sheetData sheetId="3143">
        <row r="34">
          <cell r="A34" t="str">
            <v>Investments Govt Securities</v>
          </cell>
        </row>
      </sheetData>
      <sheetData sheetId="3144">
        <row r="34">
          <cell r="A34" t="str">
            <v>Investments Govt Securities</v>
          </cell>
        </row>
      </sheetData>
      <sheetData sheetId="3145">
        <row r="34">
          <cell r="A34" t="str">
            <v>Investments Govt Securities</v>
          </cell>
        </row>
      </sheetData>
      <sheetData sheetId="3146">
        <row r="34">
          <cell r="A34" t="str">
            <v>Investments Govt Securities</v>
          </cell>
        </row>
      </sheetData>
      <sheetData sheetId="3147">
        <row r="34">
          <cell r="A34" t="str">
            <v>Investments Govt Securities</v>
          </cell>
        </row>
      </sheetData>
      <sheetData sheetId="3148">
        <row r="34">
          <cell r="A34" t="str">
            <v>Investments Govt Securities</v>
          </cell>
        </row>
      </sheetData>
      <sheetData sheetId="3149">
        <row r="34">
          <cell r="A34" t="str">
            <v>Investments Govt Securities</v>
          </cell>
        </row>
      </sheetData>
      <sheetData sheetId="3150">
        <row r="34">
          <cell r="A34" t="str">
            <v>Investments Govt Securities</v>
          </cell>
        </row>
      </sheetData>
      <sheetData sheetId="3151">
        <row r="34">
          <cell r="A34" t="str">
            <v>Investments Govt Securities</v>
          </cell>
        </row>
      </sheetData>
      <sheetData sheetId="3152">
        <row r="34">
          <cell r="A34" t="str">
            <v>Investments Govt Securities</v>
          </cell>
        </row>
      </sheetData>
      <sheetData sheetId="3153">
        <row r="34">
          <cell r="A34" t="str">
            <v>Investments Govt Securities</v>
          </cell>
        </row>
      </sheetData>
      <sheetData sheetId="3154">
        <row r="34">
          <cell r="A34" t="str">
            <v>Investments Govt Securities</v>
          </cell>
        </row>
      </sheetData>
      <sheetData sheetId="3155">
        <row r="34">
          <cell r="A34" t="str">
            <v>Investments Govt Securities</v>
          </cell>
        </row>
      </sheetData>
      <sheetData sheetId="3156">
        <row r="34">
          <cell r="A34" t="str">
            <v>Investments Govt Securities</v>
          </cell>
        </row>
      </sheetData>
      <sheetData sheetId="3157">
        <row r="34">
          <cell r="A34" t="str">
            <v>Investments Govt Securities</v>
          </cell>
        </row>
      </sheetData>
      <sheetData sheetId="3158">
        <row r="34">
          <cell r="A34" t="str">
            <v>Investments Govt Securities</v>
          </cell>
        </row>
      </sheetData>
      <sheetData sheetId="3159">
        <row r="34">
          <cell r="A34" t="str">
            <v>Investments Govt Securities</v>
          </cell>
        </row>
      </sheetData>
      <sheetData sheetId="3160">
        <row r="34">
          <cell r="A34" t="str">
            <v>Investments Govt Securities</v>
          </cell>
        </row>
      </sheetData>
      <sheetData sheetId="3161">
        <row r="34">
          <cell r="A34" t="str">
            <v>Investments Govt Securities</v>
          </cell>
        </row>
      </sheetData>
      <sheetData sheetId="3162">
        <row r="34">
          <cell r="A34" t="str">
            <v>Investments Govt Securities</v>
          </cell>
        </row>
      </sheetData>
      <sheetData sheetId="3163">
        <row r="34">
          <cell r="A34" t="str">
            <v>Investments Govt Securities</v>
          </cell>
        </row>
      </sheetData>
      <sheetData sheetId="3164">
        <row r="34">
          <cell r="A34" t="str">
            <v>Investments Govt Securities</v>
          </cell>
        </row>
      </sheetData>
      <sheetData sheetId="3165">
        <row r="34">
          <cell r="A34" t="str">
            <v>Investments Govt Securities</v>
          </cell>
        </row>
      </sheetData>
      <sheetData sheetId="3166">
        <row r="34">
          <cell r="A34" t="str">
            <v>Investments Govt Securities</v>
          </cell>
        </row>
      </sheetData>
      <sheetData sheetId="3167">
        <row r="34">
          <cell r="A34" t="str">
            <v>Investments Govt Securities</v>
          </cell>
        </row>
      </sheetData>
      <sheetData sheetId="3168">
        <row r="34">
          <cell r="A34" t="str">
            <v>Investments Govt Securities</v>
          </cell>
        </row>
      </sheetData>
      <sheetData sheetId="3169">
        <row r="34">
          <cell r="A34" t="str">
            <v>Investments Govt Securities</v>
          </cell>
        </row>
      </sheetData>
      <sheetData sheetId="3170">
        <row r="34">
          <cell r="A34" t="str">
            <v>Investments Govt Securities</v>
          </cell>
        </row>
      </sheetData>
      <sheetData sheetId="3171">
        <row r="34">
          <cell r="A34" t="str">
            <v>Investments Govt Securities</v>
          </cell>
        </row>
      </sheetData>
      <sheetData sheetId="3172">
        <row r="34">
          <cell r="A34" t="str">
            <v>Investments Govt Securities</v>
          </cell>
        </row>
      </sheetData>
      <sheetData sheetId="3173">
        <row r="34">
          <cell r="A34" t="str">
            <v>Investments Govt Securities</v>
          </cell>
        </row>
      </sheetData>
      <sheetData sheetId="3174">
        <row r="34">
          <cell r="A34" t="str">
            <v>Investments Govt Securities</v>
          </cell>
        </row>
      </sheetData>
      <sheetData sheetId="3175">
        <row r="34">
          <cell r="A34" t="str">
            <v>Investments Govt Securities</v>
          </cell>
        </row>
      </sheetData>
      <sheetData sheetId="3176">
        <row r="34">
          <cell r="A34" t="str">
            <v>Investments Govt Securities</v>
          </cell>
        </row>
      </sheetData>
      <sheetData sheetId="3177">
        <row r="34">
          <cell r="A34" t="str">
            <v>Investments Govt Securities</v>
          </cell>
        </row>
      </sheetData>
      <sheetData sheetId="3178">
        <row r="34">
          <cell r="A34" t="str">
            <v>Investments Govt Securities</v>
          </cell>
        </row>
      </sheetData>
      <sheetData sheetId="3179">
        <row r="34">
          <cell r="A34" t="str">
            <v>Investments Govt Securities</v>
          </cell>
        </row>
      </sheetData>
      <sheetData sheetId="3180">
        <row r="34">
          <cell r="A34" t="str">
            <v>Investments Govt Securities</v>
          </cell>
        </row>
      </sheetData>
      <sheetData sheetId="3181">
        <row r="34">
          <cell r="A34" t="str">
            <v>Investments Govt Securities</v>
          </cell>
        </row>
      </sheetData>
      <sheetData sheetId="3182">
        <row r="34">
          <cell r="A34" t="str">
            <v>Investments Govt Securities</v>
          </cell>
        </row>
      </sheetData>
      <sheetData sheetId="3183">
        <row r="34">
          <cell r="A34" t="str">
            <v>Investments Govt Securities</v>
          </cell>
        </row>
      </sheetData>
      <sheetData sheetId="3184">
        <row r="34">
          <cell r="A34" t="str">
            <v>Investments Govt Securities</v>
          </cell>
        </row>
      </sheetData>
      <sheetData sheetId="3185">
        <row r="34">
          <cell r="A34" t="str">
            <v>Investments Govt Securities</v>
          </cell>
        </row>
      </sheetData>
      <sheetData sheetId="3186">
        <row r="34">
          <cell r="A34" t="str">
            <v>Investments Govt Securities</v>
          </cell>
        </row>
      </sheetData>
      <sheetData sheetId="3187">
        <row r="34">
          <cell r="A34" t="str">
            <v>Investments Govt Securities</v>
          </cell>
        </row>
      </sheetData>
      <sheetData sheetId="3188">
        <row r="34">
          <cell r="A34" t="str">
            <v>Investments Govt Securities</v>
          </cell>
        </row>
      </sheetData>
      <sheetData sheetId="3189">
        <row r="34">
          <cell r="A34" t="str">
            <v>Investments Govt Securities</v>
          </cell>
        </row>
      </sheetData>
      <sheetData sheetId="3190">
        <row r="34">
          <cell r="A34" t="str">
            <v>Investments Govt Securities</v>
          </cell>
        </row>
      </sheetData>
      <sheetData sheetId="3191">
        <row r="34">
          <cell r="A34" t="str">
            <v>Investments Govt Securities</v>
          </cell>
        </row>
      </sheetData>
      <sheetData sheetId="3192">
        <row r="34">
          <cell r="A34" t="str">
            <v>Investments Govt Securities</v>
          </cell>
        </row>
      </sheetData>
      <sheetData sheetId="3193">
        <row r="34">
          <cell r="A34" t="str">
            <v>Investments Govt Securities</v>
          </cell>
        </row>
      </sheetData>
      <sheetData sheetId="3194">
        <row r="34">
          <cell r="A34" t="str">
            <v>Investments Govt Securities</v>
          </cell>
        </row>
      </sheetData>
      <sheetData sheetId="3195">
        <row r="34">
          <cell r="A34" t="str">
            <v>Investments Govt Securities</v>
          </cell>
        </row>
      </sheetData>
      <sheetData sheetId="3196">
        <row r="34">
          <cell r="A34" t="str">
            <v>Investments Govt Securities</v>
          </cell>
        </row>
      </sheetData>
      <sheetData sheetId="3197">
        <row r="34">
          <cell r="A34" t="str">
            <v>Investments Govt Securities</v>
          </cell>
        </row>
      </sheetData>
      <sheetData sheetId="3198">
        <row r="34">
          <cell r="A34" t="str">
            <v>Investments Govt Securities</v>
          </cell>
        </row>
      </sheetData>
      <sheetData sheetId="3199">
        <row r="34">
          <cell r="A34" t="str">
            <v>Investments Govt Securities</v>
          </cell>
        </row>
      </sheetData>
      <sheetData sheetId="3200">
        <row r="34">
          <cell r="A34" t="str">
            <v>Investments Govt Securities</v>
          </cell>
        </row>
      </sheetData>
      <sheetData sheetId="3201">
        <row r="34">
          <cell r="A34" t="str">
            <v>Investments Govt Securities</v>
          </cell>
        </row>
      </sheetData>
      <sheetData sheetId="3202">
        <row r="34">
          <cell r="A34" t="str">
            <v>Investments Govt Securities</v>
          </cell>
        </row>
      </sheetData>
      <sheetData sheetId="3203">
        <row r="34">
          <cell r="A34" t="str">
            <v>Investments Govt Securities</v>
          </cell>
        </row>
      </sheetData>
      <sheetData sheetId="3204">
        <row r="34">
          <cell r="A34" t="str">
            <v>Investments Govt Securities</v>
          </cell>
        </row>
      </sheetData>
      <sheetData sheetId="3205">
        <row r="34">
          <cell r="A34" t="str">
            <v>Investments Govt Securities</v>
          </cell>
        </row>
      </sheetData>
      <sheetData sheetId="3206">
        <row r="34">
          <cell r="A34" t="str">
            <v>Investments Govt Securities</v>
          </cell>
        </row>
      </sheetData>
      <sheetData sheetId="3207">
        <row r="34">
          <cell r="A34" t="str">
            <v>Investments Govt Securities</v>
          </cell>
        </row>
      </sheetData>
      <sheetData sheetId="3208">
        <row r="34">
          <cell r="A34" t="str">
            <v>Investments Govt Securities</v>
          </cell>
        </row>
      </sheetData>
      <sheetData sheetId="3209">
        <row r="34">
          <cell r="A34" t="str">
            <v>Investments Govt Securities</v>
          </cell>
        </row>
      </sheetData>
      <sheetData sheetId="3210">
        <row r="34">
          <cell r="A34" t="str">
            <v>Investments Govt Securities</v>
          </cell>
        </row>
      </sheetData>
      <sheetData sheetId="3211">
        <row r="34">
          <cell r="A34" t="str">
            <v>Investments Govt Securities</v>
          </cell>
        </row>
      </sheetData>
      <sheetData sheetId="3212">
        <row r="34">
          <cell r="A34" t="str">
            <v>Investments Govt Securities</v>
          </cell>
        </row>
      </sheetData>
      <sheetData sheetId="3213">
        <row r="34">
          <cell r="A34" t="str">
            <v>Investments Govt Securities</v>
          </cell>
        </row>
      </sheetData>
      <sheetData sheetId="3214">
        <row r="34">
          <cell r="A34" t="str">
            <v>Investments Govt Securities</v>
          </cell>
        </row>
      </sheetData>
      <sheetData sheetId="3215">
        <row r="34">
          <cell r="A34" t="str">
            <v>Investments Govt Securities</v>
          </cell>
        </row>
      </sheetData>
      <sheetData sheetId="3216">
        <row r="34">
          <cell r="A34" t="str">
            <v>Investments Govt Securities</v>
          </cell>
        </row>
      </sheetData>
      <sheetData sheetId="3217">
        <row r="34">
          <cell r="A34" t="str">
            <v>Investments Govt Securities</v>
          </cell>
        </row>
      </sheetData>
      <sheetData sheetId="3218">
        <row r="34">
          <cell r="A34" t="str">
            <v>Investments Govt Securities</v>
          </cell>
        </row>
      </sheetData>
      <sheetData sheetId="3219">
        <row r="34">
          <cell r="A34" t="str">
            <v>Investments Govt Securities</v>
          </cell>
        </row>
      </sheetData>
      <sheetData sheetId="3220">
        <row r="34">
          <cell r="A34" t="str">
            <v>Investments Govt Securities</v>
          </cell>
        </row>
      </sheetData>
      <sheetData sheetId="3221">
        <row r="34">
          <cell r="A34" t="str">
            <v>Investments Govt Securities</v>
          </cell>
        </row>
      </sheetData>
      <sheetData sheetId="3222">
        <row r="34">
          <cell r="A34" t="str">
            <v>Investments Govt Securities</v>
          </cell>
        </row>
      </sheetData>
      <sheetData sheetId="3223">
        <row r="34">
          <cell r="A34" t="str">
            <v>Investments Govt Securities</v>
          </cell>
        </row>
      </sheetData>
      <sheetData sheetId="3224">
        <row r="34">
          <cell r="A34" t="str">
            <v>Investments Govt Securities</v>
          </cell>
        </row>
      </sheetData>
      <sheetData sheetId="3225">
        <row r="34">
          <cell r="A34" t="str">
            <v>Investments Govt Securities</v>
          </cell>
        </row>
      </sheetData>
      <sheetData sheetId="3226">
        <row r="34">
          <cell r="A34" t="str">
            <v>Investments Govt Securities</v>
          </cell>
        </row>
      </sheetData>
      <sheetData sheetId="3227">
        <row r="34">
          <cell r="A34" t="str">
            <v>Investments Govt Securities</v>
          </cell>
        </row>
      </sheetData>
      <sheetData sheetId="3228">
        <row r="34">
          <cell r="A34" t="str">
            <v>Investments Govt Securities</v>
          </cell>
        </row>
      </sheetData>
      <sheetData sheetId="3229">
        <row r="34">
          <cell r="A34" t="str">
            <v>Investments Govt Securities</v>
          </cell>
        </row>
      </sheetData>
      <sheetData sheetId="3230">
        <row r="34">
          <cell r="A34" t="str">
            <v>Investments Govt Securities</v>
          </cell>
        </row>
      </sheetData>
      <sheetData sheetId="3231">
        <row r="34">
          <cell r="A34" t="str">
            <v>Investments Govt Securities</v>
          </cell>
        </row>
      </sheetData>
      <sheetData sheetId="3232">
        <row r="34">
          <cell r="A34" t="str">
            <v>Investments Govt Securities</v>
          </cell>
        </row>
      </sheetData>
      <sheetData sheetId="3233">
        <row r="34">
          <cell r="A34" t="str">
            <v>Investments Govt Securities</v>
          </cell>
        </row>
      </sheetData>
      <sheetData sheetId="3234">
        <row r="34">
          <cell r="A34" t="str">
            <v>Investments Govt Securities</v>
          </cell>
        </row>
      </sheetData>
      <sheetData sheetId="3235">
        <row r="34">
          <cell r="A34" t="str">
            <v>Investments Govt Securities</v>
          </cell>
        </row>
      </sheetData>
      <sheetData sheetId="3236">
        <row r="34">
          <cell r="A34" t="str">
            <v>Investments Govt Securities</v>
          </cell>
        </row>
      </sheetData>
      <sheetData sheetId="3237">
        <row r="34">
          <cell r="A34" t="str">
            <v>Investments Govt Securities</v>
          </cell>
        </row>
      </sheetData>
      <sheetData sheetId="3238">
        <row r="34">
          <cell r="A34" t="str">
            <v>Investments Govt Securities</v>
          </cell>
        </row>
      </sheetData>
      <sheetData sheetId="3239">
        <row r="34">
          <cell r="A34" t="str">
            <v>Investments Govt Securities</v>
          </cell>
        </row>
      </sheetData>
      <sheetData sheetId="3240">
        <row r="34">
          <cell r="A34" t="str">
            <v>Investments Govt Securities</v>
          </cell>
        </row>
      </sheetData>
      <sheetData sheetId="3241">
        <row r="34">
          <cell r="A34" t="str">
            <v>Investments Govt Securities</v>
          </cell>
        </row>
      </sheetData>
      <sheetData sheetId="3242">
        <row r="34">
          <cell r="A34" t="str">
            <v>Investments Govt Securities</v>
          </cell>
        </row>
      </sheetData>
      <sheetData sheetId="3243">
        <row r="34">
          <cell r="A34" t="str">
            <v>Investments Govt Securities</v>
          </cell>
        </row>
      </sheetData>
      <sheetData sheetId="3244">
        <row r="34">
          <cell r="A34" t="str">
            <v>Investments Govt Securities</v>
          </cell>
        </row>
      </sheetData>
      <sheetData sheetId="3245">
        <row r="34">
          <cell r="A34" t="str">
            <v>Investments Govt Securities</v>
          </cell>
        </row>
      </sheetData>
      <sheetData sheetId="3246">
        <row r="34">
          <cell r="A34" t="str">
            <v>Investments Govt Securities</v>
          </cell>
        </row>
      </sheetData>
      <sheetData sheetId="3247">
        <row r="34">
          <cell r="A34" t="str">
            <v>Investments Govt Securities</v>
          </cell>
        </row>
      </sheetData>
      <sheetData sheetId="3248">
        <row r="34">
          <cell r="A34" t="str">
            <v>Investments Govt Securities</v>
          </cell>
        </row>
      </sheetData>
      <sheetData sheetId="3249">
        <row r="34">
          <cell r="A34" t="str">
            <v>Investments Govt Securities</v>
          </cell>
        </row>
      </sheetData>
      <sheetData sheetId="3250">
        <row r="34">
          <cell r="A34" t="str">
            <v>Investments Govt Securities</v>
          </cell>
        </row>
      </sheetData>
      <sheetData sheetId="3251">
        <row r="34">
          <cell r="A34" t="str">
            <v>Investments Govt Securities</v>
          </cell>
        </row>
      </sheetData>
      <sheetData sheetId="3252">
        <row r="34">
          <cell r="A34" t="str">
            <v>Investments Govt Securities</v>
          </cell>
        </row>
      </sheetData>
      <sheetData sheetId="3253">
        <row r="34">
          <cell r="A34" t="str">
            <v>Investments Govt Securities</v>
          </cell>
        </row>
      </sheetData>
      <sheetData sheetId="3254">
        <row r="34">
          <cell r="A34" t="str">
            <v>Investments Govt Securities</v>
          </cell>
        </row>
      </sheetData>
      <sheetData sheetId="3255">
        <row r="34">
          <cell r="A34" t="str">
            <v>Investments Govt Securities</v>
          </cell>
        </row>
      </sheetData>
      <sheetData sheetId="3256">
        <row r="34">
          <cell r="A34" t="str">
            <v>Investments Govt Securities</v>
          </cell>
        </row>
      </sheetData>
      <sheetData sheetId="3257">
        <row r="34">
          <cell r="A34" t="str">
            <v>Investments Govt Securities</v>
          </cell>
        </row>
      </sheetData>
      <sheetData sheetId="3258">
        <row r="34">
          <cell r="A34" t="str">
            <v>Investments Govt Securities</v>
          </cell>
        </row>
      </sheetData>
      <sheetData sheetId="3259">
        <row r="34">
          <cell r="A34" t="str">
            <v>Investments Govt Securities</v>
          </cell>
        </row>
      </sheetData>
      <sheetData sheetId="3260">
        <row r="34">
          <cell r="A34" t="str">
            <v>Investments Govt Securities</v>
          </cell>
        </row>
      </sheetData>
      <sheetData sheetId="3261">
        <row r="34">
          <cell r="A34" t="str">
            <v>Investments Govt Securities</v>
          </cell>
        </row>
      </sheetData>
      <sheetData sheetId="3262">
        <row r="34">
          <cell r="A34" t="str">
            <v>Investments Govt Securities</v>
          </cell>
        </row>
      </sheetData>
      <sheetData sheetId="3263">
        <row r="34">
          <cell r="A34" t="str">
            <v>Investments Govt Securities</v>
          </cell>
        </row>
      </sheetData>
      <sheetData sheetId="3264">
        <row r="34">
          <cell r="A34" t="str">
            <v>Investments Govt Securities</v>
          </cell>
        </row>
      </sheetData>
      <sheetData sheetId="3265">
        <row r="34">
          <cell r="A34" t="str">
            <v>Investments Govt Securities</v>
          </cell>
        </row>
      </sheetData>
      <sheetData sheetId="3266">
        <row r="34">
          <cell r="A34" t="str">
            <v>Investments Govt Securities</v>
          </cell>
        </row>
      </sheetData>
      <sheetData sheetId="3267">
        <row r="34">
          <cell r="A34" t="str">
            <v>Investments Govt Securities</v>
          </cell>
        </row>
      </sheetData>
      <sheetData sheetId="3268">
        <row r="34">
          <cell r="A34" t="str">
            <v>Investments Govt Securities</v>
          </cell>
        </row>
      </sheetData>
      <sheetData sheetId="3269">
        <row r="34">
          <cell r="A34" t="str">
            <v>Investments Govt Securities</v>
          </cell>
        </row>
      </sheetData>
      <sheetData sheetId="3270">
        <row r="34">
          <cell r="A34" t="str">
            <v>Investments Govt Securities</v>
          </cell>
        </row>
      </sheetData>
      <sheetData sheetId="3271">
        <row r="34">
          <cell r="A34" t="str">
            <v>Investments Govt Securities</v>
          </cell>
        </row>
      </sheetData>
      <sheetData sheetId="3272">
        <row r="34">
          <cell r="A34" t="str">
            <v>Investments Govt Securities</v>
          </cell>
        </row>
      </sheetData>
      <sheetData sheetId="3273">
        <row r="34">
          <cell r="A34" t="str">
            <v>Investments Govt Securities</v>
          </cell>
        </row>
      </sheetData>
      <sheetData sheetId="3274">
        <row r="34">
          <cell r="A34" t="str">
            <v>Investments Govt Securities</v>
          </cell>
        </row>
      </sheetData>
      <sheetData sheetId="3275">
        <row r="34">
          <cell r="A34" t="str">
            <v>Investments Govt Securities</v>
          </cell>
        </row>
      </sheetData>
      <sheetData sheetId="3276">
        <row r="34">
          <cell r="A34" t="str">
            <v>Investments Govt Securities</v>
          </cell>
        </row>
      </sheetData>
      <sheetData sheetId="3277">
        <row r="34">
          <cell r="A34" t="str">
            <v>Investments Govt Securities</v>
          </cell>
        </row>
      </sheetData>
      <sheetData sheetId="3278">
        <row r="34">
          <cell r="A34" t="str">
            <v>Investments Govt Securities</v>
          </cell>
        </row>
      </sheetData>
      <sheetData sheetId="3279">
        <row r="34">
          <cell r="A34" t="str">
            <v>Investments Govt Securities</v>
          </cell>
        </row>
      </sheetData>
      <sheetData sheetId="3280">
        <row r="34">
          <cell r="A34" t="str">
            <v>Investments Govt Securities</v>
          </cell>
        </row>
      </sheetData>
      <sheetData sheetId="3281">
        <row r="34">
          <cell r="A34" t="str">
            <v>Investments Govt Securities</v>
          </cell>
        </row>
      </sheetData>
      <sheetData sheetId="3282">
        <row r="34">
          <cell r="A34" t="str">
            <v>Investments Govt Securities</v>
          </cell>
        </row>
      </sheetData>
      <sheetData sheetId="3283">
        <row r="34">
          <cell r="A34" t="str">
            <v>Investments Govt Securities</v>
          </cell>
        </row>
      </sheetData>
      <sheetData sheetId="3284">
        <row r="34">
          <cell r="A34" t="str">
            <v>Investments Govt Securities</v>
          </cell>
        </row>
      </sheetData>
      <sheetData sheetId="3285">
        <row r="34">
          <cell r="A34" t="str">
            <v>Investments Govt Securities</v>
          </cell>
        </row>
      </sheetData>
      <sheetData sheetId="3286">
        <row r="34">
          <cell r="A34" t="str">
            <v>Investments Govt Securities</v>
          </cell>
        </row>
      </sheetData>
      <sheetData sheetId="3287">
        <row r="34">
          <cell r="A34" t="str">
            <v>Investments Govt Securities</v>
          </cell>
        </row>
      </sheetData>
      <sheetData sheetId="3288">
        <row r="34">
          <cell r="A34" t="str">
            <v>Investments Govt Securities</v>
          </cell>
        </row>
      </sheetData>
      <sheetData sheetId="3289">
        <row r="34">
          <cell r="A34" t="str">
            <v>Investments Govt Securities</v>
          </cell>
        </row>
      </sheetData>
      <sheetData sheetId="3290">
        <row r="34">
          <cell r="A34" t="str">
            <v>Investments Govt Securities</v>
          </cell>
        </row>
      </sheetData>
      <sheetData sheetId="3291">
        <row r="34">
          <cell r="A34" t="str">
            <v>Investments Govt Securities</v>
          </cell>
        </row>
      </sheetData>
      <sheetData sheetId="3292">
        <row r="34">
          <cell r="A34" t="str">
            <v>Investments Govt Securities</v>
          </cell>
        </row>
      </sheetData>
      <sheetData sheetId="3293">
        <row r="34">
          <cell r="A34" t="str">
            <v>Investments Govt Securities</v>
          </cell>
        </row>
      </sheetData>
      <sheetData sheetId="3294">
        <row r="34">
          <cell r="A34" t="str">
            <v>Investments Govt Securities</v>
          </cell>
        </row>
      </sheetData>
      <sheetData sheetId="3295">
        <row r="34">
          <cell r="A34" t="str">
            <v>Investments Govt Securities</v>
          </cell>
        </row>
      </sheetData>
      <sheetData sheetId="3296">
        <row r="34">
          <cell r="A34" t="str">
            <v>Investments Govt Securities</v>
          </cell>
        </row>
      </sheetData>
      <sheetData sheetId="3297">
        <row r="34">
          <cell r="A34" t="str">
            <v>Investments Govt Securities</v>
          </cell>
        </row>
      </sheetData>
      <sheetData sheetId="3298">
        <row r="34">
          <cell r="A34" t="str">
            <v>Investments Govt Securities</v>
          </cell>
        </row>
      </sheetData>
      <sheetData sheetId="3299">
        <row r="34">
          <cell r="A34" t="str">
            <v>Investments Govt Securities</v>
          </cell>
        </row>
      </sheetData>
      <sheetData sheetId="3300">
        <row r="34">
          <cell r="A34" t="str">
            <v>Investments Govt Securities</v>
          </cell>
        </row>
      </sheetData>
      <sheetData sheetId="3301">
        <row r="34">
          <cell r="A34" t="str">
            <v>Investments Govt Securities</v>
          </cell>
        </row>
      </sheetData>
      <sheetData sheetId="3302">
        <row r="34">
          <cell r="A34" t="str">
            <v>Investments Govt Securities</v>
          </cell>
        </row>
      </sheetData>
      <sheetData sheetId="3303">
        <row r="34">
          <cell r="A34" t="str">
            <v>Investments Govt Securities</v>
          </cell>
        </row>
      </sheetData>
      <sheetData sheetId="3304">
        <row r="34">
          <cell r="A34" t="str">
            <v>Investments Govt Securities</v>
          </cell>
        </row>
      </sheetData>
      <sheetData sheetId="3305">
        <row r="34">
          <cell r="A34" t="str">
            <v>Investments Govt Securities</v>
          </cell>
        </row>
      </sheetData>
      <sheetData sheetId="3306">
        <row r="34">
          <cell r="A34" t="str">
            <v>Investments Govt Securities</v>
          </cell>
        </row>
      </sheetData>
      <sheetData sheetId="3307">
        <row r="34">
          <cell r="A34" t="str">
            <v>Investments Govt Securities</v>
          </cell>
        </row>
      </sheetData>
      <sheetData sheetId="3308">
        <row r="34">
          <cell r="A34" t="str">
            <v>Investments Govt Securities</v>
          </cell>
        </row>
      </sheetData>
      <sheetData sheetId="3309">
        <row r="34">
          <cell r="A34" t="str">
            <v>Investments Govt Securities</v>
          </cell>
        </row>
      </sheetData>
      <sheetData sheetId="3310">
        <row r="34">
          <cell r="A34" t="str">
            <v>Investments Govt Securities</v>
          </cell>
        </row>
      </sheetData>
      <sheetData sheetId="3311">
        <row r="34">
          <cell r="A34" t="str">
            <v>Investments Govt Securities</v>
          </cell>
        </row>
      </sheetData>
      <sheetData sheetId="3312">
        <row r="34">
          <cell r="A34" t="str">
            <v>Investments Govt Securities</v>
          </cell>
        </row>
      </sheetData>
      <sheetData sheetId="3313">
        <row r="34">
          <cell r="A34" t="str">
            <v>Investments Govt Securities</v>
          </cell>
        </row>
      </sheetData>
      <sheetData sheetId="3314">
        <row r="34">
          <cell r="A34" t="str">
            <v>Investments Govt Securities</v>
          </cell>
        </row>
      </sheetData>
      <sheetData sheetId="3315">
        <row r="34">
          <cell r="A34" t="str">
            <v>Investments Govt Securities</v>
          </cell>
        </row>
      </sheetData>
      <sheetData sheetId="3316">
        <row r="34">
          <cell r="A34" t="str">
            <v>Investments Govt Securities</v>
          </cell>
        </row>
      </sheetData>
      <sheetData sheetId="3317">
        <row r="34">
          <cell r="A34" t="str">
            <v>Investments Govt Securities</v>
          </cell>
        </row>
      </sheetData>
      <sheetData sheetId="3318">
        <row r="34">
          <cell r="A34" t="str">
            <v>Investments Govt Securities</v>
          </cell>
        </row>
      </sheetData>
      <sheetData sheetId="3319">
        <row r="34">
          <cell r="A34" t="str">
            <v>Investments Govt Securities</v>
          </cell>
        </row>
      </sheetData>
      <sheetData sheetId="3320">
        <row r="34">
          <cell r="A34" t="str">
            <v>Investments Govt Securities</v>
          </cell>
        </row>
      </sheetData>
      <sheetData sheetId="3321">
        <row r="34">
          <cell r="A34" t="str">
            <v>Investments Govt Securities</v>
          </cell>
        </row>
      </sheetData>
      <sheetData sheetId="3322">
        <row r="34">
          <cell r="A34" t="str">
            <v>Investments Govt Securities</v>
          </cell>
        </row>
      </sheetData>
      <sheetData sheetId="3323">
        <row r="34">
          <cell r="A34" t="str">
            <v>Investments Govt Securities</v>
          </cell>
        </row>
      </sheetData>
      <sheetData sheetId="3324">
        <row r="34">
          <cell r="A34" t="str">
            <v>Investments Govt Securities</v>
          </cell>
        </row>
      </sheetData>
      <sheetData sheetId="3325">
        <row r="34">
          <cell r="A34" t="str">
            <v>Investments Govt Securities</v>
          </cell>
        </row>
      </sheetData>
      <sheetData sheetId="3326">
        <row r="34">
          <cell r="A34" t="str">
            <v>Investments Govt Securities</v>
          </cell>
        </row>
      </sheetData>
      <sheetData sheetId="3327">
        <row r="34">
          <cell r="A34" t="str">
            <v>Investments Govt Securities</v>
          </cell>
        </row>
      </sheetData>
      <sheetData sheetId="3328">
        <row r="34">
          <cell r="A34" t="str">
            <v>Investments Govt Securities</v>
          </cell>
        </row>
      </sheetData>
      <sheetData sheetId="3329">
        <row r="34">
          <cell r="A34" t="str">
            <v>Investments Govt Securities</v>
          </cell>
        </row>
      </sheetData>
      <sheetData sheetId="3330">
        <row r="34">
          <cell r="A34" t="str">
            <v>Investments Govt Securities</v>
          </cell>
        </row>
      </sheetData>
      <sheetData sheetId="3331">
        <row r="34">
          <cell r="A34" t="str">
            <v>Investments Govt Securities</v>
          </cell>
        </row>
      </sheetData>
      <sheetData sheetId="3332">
        <row r="34">
          <cell r="A34" t="str">
            <v>Investments Govt Securities</v>
          </cell>
        </row>
      </sheetData>
      <sheetData sheetId="3333">
        <row r="34">
          <cell r="A34" t="str">
            <v>Investments Govt Securities</v>
          </cell>
        </row>
      </sheetData>
      <sheetData sheetId="3334">
        <row r="34">
          <cell r="A34" t="str">
            <v>Investments Govt Securities</v>
          </cell>
        </row>
      </sheetData>
      <sheetData sheetId="3335">
        <row r="34">
          <cell r="A34" t="str">
            <v>Investments Govt Securities</v>
          </cell>
        </row>
      </sheetData>
      <sheetData sheetId="3336">
        <row r="34">
          <cell r="A34" t="str">
            <v>Investments Govt Securities</v>
          </cell>
        </row>
      </sheetData>
      <sheetData sheetId="3337">
        <row r="34">
          <cell r="A34" t="str">
            <v>Investments Govt Securities</v>
          </cell>
        </row>
      </sheetData>
      <sheetData sheetId="3338">
        <row r="34">
          <cell r="A34" t="str">
            <v>Investments Govt Securities</v>
          </cell>
        </row>
      </sheetData>
      <sheetData sheetId="3339">
        <row r="34">
          <cell r="A34" t="str">
            <v>Investments Govt Securities</v>
          </cell>
        </row>
      </sheetData>
      <sheetData sheetId="3340">
        <row r="34">
          <cell r="A34" t="str">
            <v>Investments Govt Securities</v>
          </cell>
        </row>
      </sheetData>
      <sheetData sheetId="3341">
        <row r="34">
          <cell r="A34" t="str">
            <v>Investments Govt Securities</v>
          </cell>
        </row>
      </sheetData>
      <sheetData sheetId="3342">
        <row r="34">
          <cell r="A34" t="str">
            <v>Investments Govt Securities</v>
          </cell>
        </row>
      </sheetData>
      <sheetData sheetId="3343">
        <row r="34">
          <cell r="A34" t="str">
            <v>Investments Govt Securities</v>
          </cell>
        </row>
      </sheetData>
      <sheetData sheetId="3344">
        <row r="34">
          <cell r="A34" t="str">
            <v>Investments Govt Securities</v>
          </cell>
        </row>
      </sheetData>
      <sheetData sheetId="3345">
        <row r="34">
          <cell r="A34" t="str">
            <v>Investments Govt Securities</v>
          </cell>
        </row>
      </sheetData>
      <sheetData sheetId="3346">
        <row r="34">
          <cell r="A34" t="str">
            <v>Investments Govt Securities</v>
          </cell>
        </row>
      </sheetData>
      <sheetData sheetId="3347">
        <row r="34">
          <cell r="A34" t="str">
            <v>Investments Govt Securities</v>
          </cell>
        </row>
      </sheetData>
      <sheetData sheetId="3348">
        <row r="34">
          <cell r="A34" t="str">
            <v>Investments Govt Securities</v>
          </cell>
        </row>
      </sheetData>
      <sheetData sheetId="3349">
        <row r="34">
          <cell r="A34" t="str">
            <v>Investments Govt Securities</v>
          </cell>
        </row>
      </sheetData>
      <sheetData sheetId="3350">
        <row r="34">
          <cell r="A34" t="str">
            <v>Investments Govt Securities</v>
          </cell>
        </row>
      </sheetData>
      <sheetData sheetId="3351">
        <row r="34">
          <cell r="A34" t="str">
            <v>Investments Govt Securities</v>
          </cell>
        </row>
      </sheetData>
      <sheetData sheetId="3352">
        <row r="34">
          <cell r="A34" t="str">
            <v>Investments Govt Securities</v>
          </cell>
        </row>
      </sheetData>
      <sheetData sheetId="3353">
        <row r="34">
          <cell r="A34" t="str">
            <v>Investments Govt Securities</v>
          </cell>
        </row>
      </sheetData>
      <sheetData sheetId="3354">
        <row r="34">
          <cell r="A34" t="str">
            <v>Investments Govt Securities</v>
          </cell>
        </row>
      </sheetData>
      <sheetData sheetId="3355">
        <row r="34">
          <cell r="A34" t="str">
            <v>Investments Govt Securities</v>
          </cell>
        </row>
      </sheetData>
      <sheetData sheetId="3356">
        <row r="34">
          <cell r="A34" t="str">
            <v>Investments Govt Securities</v>
          </cell>
        </row>
      </sheetData>
      <sheetData sheetId="3357">
        <row r="34">
          <cell r="A34" t="str">
            <v>Investments Govt Securities</v>
          </cell>
        </row>
      </sheetData>
      <sheetData sheetId="3358">
        <row r="34">
          <cell r="A34" t="str">
            <v>Investments Govt Securities</v>
          </cell>
        </row>
      </sheetData>
      <sheetData sheetId="3359">
        <row r="34">
          <cell r="A34" t="str">
            <v>Investments Govt Securities</v>
          </cell>
        </row>
      </sheetData>
      <sheetData sheetId="3360">
        <row r="34">
          <cell r="A34" t="str">
            <v>Investments Govt Securities</v>
          </cell>
        </row>
      </sheetData>
      <sheetData sheetId="3361">
        <row r="34">
          <cell r="A34" t="str">
            <v>Investments Govt Securities</v>
          </cell>
        </row>
      </sheetData>
      <sheetData sheetId="3362">
        <row r="34">
          <cell r="A34" t="str">
            <v>Investments Govt Securities</v>
          </cell>
        </row>
      </sheetData>
      <sheetData sheetId="3363">
        <row r="34">
          <cell r="A34" t="str">
            <v>Investments Govt Securities</v>
          </cell>
        </row>
      </sheetData>
      <sheetData sheetId="3364">
        <row r="34">
          <cell r="A34" t="str">
            <v>Investments Govt Securities</v>
          </cell>
        </row>
      </sheetData>
      <sheetData sheetId="3365">
        <row r="34">
          <cell r="A34" t="str">
            <v>Investments Govt Securities</v>
          </cell>
        </row>
      </sheetData>
      <sheetData sheetId="3366">
        <row r="34">
          <cell r="A34" t="str">
            <v>Investments Govt Securities</v>
          </cell>
        </row>
      </sheetData>
      <sheetData sheetId="3367">
        <row r="34">
          <cell r="A34" t="str">
            <v>Investments Govt Securities</v>
          </cell>
        </row>
      </sheetData>
      <sheetData sheetId="3368">
        <row r="34">
          <cell r="A34" t="str">
            <v>Investments Govt Securities</v>
          </cell>
        </row>
      </sheetData>
      <sheetData sheetId="3369">
        <row r="34">
          <cell r="A34" t="str">
            <v>Investments Govt Securities</v>
          </cell>
        </row>
      </sheetData>
      <sheetData sheetId="3370">
        <row r="34">
          <cell r="A34" t="str">
            <v>Investments Govt Securities</v>
          </cell>
        </row>
      </sheetData>
      <sheetData sheetId="3371">
        <row r="34">
          <cell r="A34" t="str">
            <v>Investments Govt Securities</v>
          </cell>
        </row>
      </sheetData>
      <sheetData sheetId="3372">
        <row r="34">
          <cell r="A34" t="str">
            <v>Investments Govt Securities</v>
          </cell>
        </row>
      </sheetData>
      <sheetData sheetId="3373">
        <row r="34">
          <cell r="A34" t="str">
            <v>Investments Govt Securities</v>
          </cell>
        </row>
      </sheetData>
      <sheetData sheetId="3374">
        <row r="34">
          <cell r="A34" t="str">
            <v>Investments Govt Securities</v>
          </cell>
        </row>
      </sheetData>
      <sheetData sheetId="3375">
        <row r="34">
          <cell r="A34" t="str">
            <v>Investments Govt Securities</v>
          </cell>
        </row>
      </sheetData>
      <sheetData sheetId="3376">
        <row r="34">
          <cell r="A34" t="str">
            <v>Investments Govt Securities</v>
          </cell>
        </row>
      </sheetData>
      <sheetData sheetId="3377">
        <row r="34">
          <cell r="A34" t="str">
            <v>Investments Govt Securities</v>
          </cell>
        </row>
      </sheetData>
      <sheetData sheetId="3378">
        <row r="34">
          <cell r="A34" t="str">
            <v>Investments Govt Securities</v>
          </cell>
        </row>
      </sheetData>
      <sheetData sheetId="3379">
        <row r="34">
          <cell r="A34" t="str">
            <v>Investments Govt Securities</v>
          </cell>
        </row>
      </sheetData>
      <sheetData sheetId="3380">
        <row r="34">
          <cell r="A34" t="str">
            <v>Investments Govt Securities</v>
          </cell>
        </row>
      </sheetData>
      <sheetData sheetId="3381">
        <row r="34">
          <cell r="A34" t="str">
            <v>Investments Govt Securities</v>
          </cell>
        </row>
      </sheetData>
      <sheetData sheetId="3382">
        <row r="34">
          <cell r="A34" t="str">
            <v>Investments Govt Securities</v>
          </cell>
        </row>
      </sheetData>
      <sheetData sheetId="3383">
        <row r="34">
          <cell r="A34" t="str">
            <v>Investments Govt Securities</v>
          </cell>
        </row>
      </sheetData>
      <sheetData sheetId="3384">
        <row r="34">
          <cell r="A34" t="str">
            <v>Investments Govt Securities</v>
          </cell>
        </row>
      </sheetData>
      <sheetData sheetId="3385">
        <row r="34">
          <cell r="A34" t="str">
            <v>Investments Govt Securities</v>
          </cell>
        </row>
      </sheetData>
      <sheetData sheetId="3386">
        <row r="34">
          <cell r="A34" t="str">
            <v>Investments Govt Securities</v>
          </cell>
        </row>
      </sheetData>
      <sheetData sheetId="3387">
        <row r="34">
          <cell r="A34" t="str">
            <v>Investments Govt Securities</v>
          </cell>
        </row>
      </sheetData>
      <sheetData sheetId="3388">
        <row r="34">
          <cell r="A34" t="str">
            <v>Investments Govt Securities</v>
          </cell>
        </row>
      </sheetData>
      <sheetData sheetId="3389">
        <row r="34">
          <cell r="A34" t="str">
            <v>Investments Govt Securities</v>
          </cell>
        </row>
      </sheetData>
      <sheetData sheetId="3390">
        <row r="34">
          <cell r="A34" t="str">
            <v>Investments Govt Securities</v>
          </cell>
        </row>
      </sheetData>
      <sheetData sheetId="3391">
        <row r="34">
          <cell r="A34" t="str">
            <v>Investments Govt Securities</v>
          </cell>
        </row>
      </sheetData>
      <sheetData sheetId="3392">
        <row r="34">
          <cell r="A34" t="str">
            <v>Investments Govt Securities</v>
          </cell>
        </row>
      </sheetData>
      <sheetData sheetId="3393">
        <row r="34">
          <cell r="A34" t="str">
            <v>Investments Govt Securities</v>
          </cell>
        </row>
      </sheetData>
      <sheetData sheetId="3394">
        <row r="34">
          <cell r="A34" t="str">
            <v>Investments Govt Securities</v>
          </cell>
        </row>
      </sheetData>
      <sheetData sheetId="3395">
        <row r="34">
          <cell r="A34" t="str">
            <v>Investments Govt Securities</v>
          </cell>
        </row>
      </sheetData>
      <sheetData sheetId="3396">
        <row r="34">
          <cell r="A34" t="str">
            <v>Investments Govt Securities</v>
          </cell>
        </row>
      </sheetData>
      <sheetData sheetId="3397">
        <row r="34">
          <cell r="A34" t="str">
            <v>Investments Govt Securities</v>
          </cell>
        </row>
      </sheetData>
      <sheetData sheetId="3398">
        <row r="34">
          <cell r="A34" t="str">
            <v>Investments Govt Securities</v>
          </cell>
        </row>
      </sheetData>
      <sheetData sheetId="3399">
        <row r="34">
          <cell r="A34" t="str">
            <v>Investments Govt Securities</v>
          </cell>
        </row>
      </sheetData>
      <sheetData sheetId="3400">
        <row r="34">
          <cell r="A34" t="str">
            <v>Investments Govt Securities</v>
          </cell>
        </row>
      </sheetData>
      <sheetData sheetId="3401">
        <row r="34">
          <cell r="A34" t="str">
            <v>Investments Govt Securities</v>
          </cell>
        </row>
      </sheetData>
      <sheetData sheetId="3402">
        <row r="34">
          <cell r="A34" t="str">
            <v>Investments Govt Securities</v>
          </cell>
        </row>
      </sheetData>
      <sheetData sheetId="3403">
        <row r="34">
          <cell r="A34" t="str">
            <v>Investments Govt Securities</v>
          </cell>
        </row>
      </sheetData>
      <sheetData sheetId="3404">
        <row r="34">
          <cell r="A34" t="str">
            <v>Investments Govt Securities</v>
          </cell>
        </row>
      </sheetData>
      <sheetData sheetId="3405">
        <row r="34">
          <cell r="A34" t="str">
            <v>Investments Govt Securities</v>
          </cell>
        </row>
      </sheetData>
      <sheetData sheetId="3406">
        <row r="34">
          <cell r="A34" t="str">
            <v>Investments Govt Securities</v>
          </cell>
        </row>
      </sheetData>
      <sheetData sheetId="3407">
        <row r="34">
          <cell r="A34" t="str">
            <v>Investments Govt Securities</v>
          </cell>
        </row>
      </sheetData>
      <sheetData sheetId="3408">
        <row r="34">
          <cell r="A34" t="str">
            <v>Investments Govt Securities</v>
          </cell>
        </row>
      </sheetData>
      <sheetData sheetId="3409">
        <row r="34">
          <cell r="A34" t="str">
            <v>Investments Govt Securities</v>
          </cell>
        </row>
      </sheetData>
      <sheetData sheetId="3410">
        <row r="34">
          <cell r="A34" t="str">
            <v>Investments Govt Securities</v>
          </cell>
        </row>
      </sheetData>
      <sheetData sheetId="3411">
        <row r="34">
          <cell r="A34" t="str">
            <v>Investments Govt Securities</v>
          </cell>
        </row>
      </sheetData>
      <sheetData sheetId="3412">
        <row r="34">
          <cell r="A34" t="str">
            <v>Investments Govt Securities</v>
          </cell>
        </row>
      </sheetData>
      <sheetData sheetId="3413">
        <row r="34">
          <cell r="A34" t="str">
            <v>Investments Govt Securities</v>
          </cell>
        </row>
      </sheetData>
      <sheetData sheetId="3414">
        <row r="34">
          <cell r="A34" t="str">
            <v>Investments Govt Securities</v>
          </cell>
        </row>
      </sheetData>
      <sheetData sheetId="3415">
        <row r="34">
          <cell r="A34" t="str">
            <v>Investments Govt Securities</v>
          </cell>
        </row>
      </sheetData>
      <sheetData sheetId="3416">
        <row r="34">
          <cell r="A34" t="str">
            <v>Investments Govt Securities</v>
          </cell>
        </row>
      </sheetData>
      <sheetData sheetId="3417">
        <row r="34">
          <cell r="A34" t="str">
            <v>Investments Govt Securities</v>
          </cell>
        </row>
      </sheetData>
      <sheetData sheetId="3418">
        <row r="34">
          <cell r="A34" t="str">
            <v>Investments Govt Securities</v>
          </cell>
        </row>
      </sheetData>
      <sheetData sheetId="3419">
        <row r="34">
          <cell r="A34" t="str">
            <v>Investments Govt Securities</v>
          </cell>
        </row>
      </sheetData>
      <sheetData sheetId="3420">
        <row r="34">
          <cell r="A34" t="str">
            <v>Investments Govt Securities</v>
          </cell>
        </row>
      </sheetData>
      <sheetData sheetId="3421">
        <row r="34">
          <cell r="A34" t="str">
            <v>Investments Govt Securities</v>
          </cell>
        </row>
      </sheetData>
      <sheetData sheetId="3422">
        <row r="34">
          <cell r="A34" t="str">
            <v>Investments Govt Securities</v>
          </cell>
        </row>
      </sheetData>
      <sheetData sheetId="3423">
        <row r="34">
          <cell r="A34" t="str">
            <v>Investments Govt Securities</v>
          </cell>
        </row>
      </sheetData>
      <sheetData sheetId="3424">
        <row r="34">
          <cell r="A34" t="str">
            <v>Investments Govt Securities</v>
          </cell>
        </row>
      </sheetData>
      <sheetData sheetId="3425">
        <row r="34">
          <cell r="A34" t="str">
            <v>Investments Govt Securities</v>
          </cell>
        </row>
      </sheetData>
      <sheetData sheetId="3426">
        <row r="34">
          <cell r="A34" t="str">
            <v>Investments Govt Securities</v>
          </cell>
        </row>
      </sheetData>
      <sheetData sheetId="3427">
        <row r="34">
          <cell r="A34" t="str">
            <v>Investments Govt Securities</v>
          </cell>
        </row>
      </sheetData>
      <sheetData sheetId="3428">
        <row r="34">
          <cell r="A34" t="str">
            <v>Investments Govt Securities</v>
          </cell>
        </row>
      </sheetData>
      <sheetData sheetId="3429">
        <row r="34">
          <cell r="A34" t="str">
            <v>Investments Govt Securities</v>
          </cell>
        </row>
      </sheetData>
      <sheetData sheetId="3430">
        <row r="34">
          <cell r="A34" t="str">
            <v>Investments Govt Securities</v>
          </cell>
        </row>
      </sheetData>
      <sheetData sheetId="3431">
        <row r="34">
          <cell r="A34" t="str">
            <v>Investments Govt Securities</v>
          </cell>
        </row>
      </sheetData>
      <sheetData sheetId="3432">
        <row r="34">
          <cell r="A34" t="str">
            <v>Investments Govt Securities</v>
          </cell>
        </row>
      </sheetData>
      <sheetData sheetId="3433">
        <row r="34">
          <cell r="A34" t="str">
            <v>Investments Govt Securities</v>
          </cell>
        </row>
      </sheetData>
      <sheetData sheetId="3434">
        <row r="34">
          <cell r="A34" t="str">
            <v>Investments Govt Securities</v>
          </cell>
        </row>
      </sheetData>
      <sheetData sheetId="3435">
        <row r="34">
          <cell r="A34" t="str">
            <v>Investments Govt Securities</v>
          </cell>
        </row>
      </sheetData>
      <sheetData sheetId="3436">
        <row r="34">
          <cell r="A34" t="str">
            <v>Investments Govt Securities</v>
          </cell>
        </row>
      </sheetData>
      <sheetData sheetId="3437">
        <row r="34">
          <cell r="A34" t="str">
            <v>Investments Govt Securities</v>
          </cell>
        </row>
      </sheetData>
      <sheetData sheetId="3438">
        <row r="34">
          <cell r="A34" t="str">
            <v>Investments Govt Securities</v>
          </cell>
        </row>
      </sheetData>
      <sheetData sheetId="3439">
        <row r="34">
          <cell r="A34" t="str">
            <v>Investments Govt Securities</v>
          </cell>
        </row>
      </sheetData>
      <sheetData sheetId="3440">
        <row r="34">
          <cell r="A34" t="str">
            <v>Investments Govt Securities</v>
          </cell>
        </row>
      </sheetData>
      <sheetData sheetId="3441">
        <row r="34">
          <cell r="A34" t="str">
            <v>Investments Govt Securities</v>
          </cell>
        </row>
      </sheetData>
      <sheetData sheetId="3442">
        <row r="34">
          <cell r="A34" t="str">
            <v>Investments Govt Securities</v>
          </cell>
        </row>
      </sheetData>
      <sheetData sheetId="3443">
        <row r="34">
          <cell r="A34" t="str">
            <v>Investments Govt Securities</v>
          </cell>
        </row>
      </sheetData>
      <sheetData sheetId="3444">
        <row r="34">
          <cell r="A34" t="str">
            <v>Investments Govt Securities</v>
          </cell>
        </row>
      </sheetData>
      <sheetData sheetId="3445">
        <row r="34">
          <cell r="A34" t="str">
            <v>Investments Govt Securities</v>
          </cell>
        </row>
      </sheetData>
      <sheetData sheetId="3446">
        <row r="34">
          <cell r="A34" t="str">
            <v>Investments Govt Securities</v>
          </cell>
        </row>
      </sheetData>
      <sheetData sheetId="3447">
        <row r="34">
          <cell r="A34" t="str">
            <v>Investments Govt Securities</v>
          </cell>
        </row>
      </sheetData>
      <sheetData sheetId="3448">
        <row r="34">
          <cell r="A34" t="str">
            <v>Investments Govt Securities</v>
          </cell>
        </row>
      </sheetData>
      <sheetData sheetId="3449">
        <row r="34">
          <cell r="A34" t="str">
            <v>Investments Govt Securities</v>
          </cell>
        </row>
      </sheetData>
      <sheetData sheetId="3450">
        <row r="34">
          <cell r="A34" t="str">
            <v>Investments Govt Securities</v>
          </cell>
        </row>
      </sheetData>
      <sheetData sheetId="3451">
        <row r="34">
          <cell r="A34" t="str">
            <v>Investments Govt Securities</v>
          </cell>
        </row>
      </sheetData>
      <sheetData sheetId="3452">
        <row r="34">
          <cell r="A34" t="str">
            <v>Investments Govt Securities</v>
          </cell>
        </row>
      </sheetData>
      <sheetData sheetId="3453">
        <row r="34">
          <cell r="A34" t="str">
            <v>Investments Govt Securities</v>
          </cell>
        </row>
      </sheetData>
      <sheetData sheetId="3454">
        <row r="34">
          <cell r="A34" t="str">
            <v>Investments Govt Securities</v>
          </cell>
        </row>
      </sheetData>
      <sheetData sheetId="3455">
        <row r="34">
          <cell r="A34" t="str">
            <v>Investments Govt Securities</v>
          </cell>
        </row>
      </sheetData>
      <sheetData sheetId="3456">
        <row r="34">
          <cell r="A34" t="str">
            <v>Investments Govt Securities</v>
          </cell>
        </row>
      </sheetData>
      <sheetData sheetId="3457">
        <row r="34">
          <cell r="A34" t="str">
            <v>Investments Govt Securities</v>
          </cell>
        </row>
      </sheetData>
      <sheetData sheetId="3458">
        <row r="34">
          <cell r="A34" t="str">
            <v>Investments Govt Securities</v>
          </cell>
        </row>
      </sheetData>
      <sheetData sheetId="3459">
        <row r="34">
          <cell r="A34" t="str">
            <v>Investments Govt Securities</v>
          </cell>
        </row>
      </sheetData>
      <sheetData sheetId="3460">
        <row r="34">
          <cell r="A34" t="str">
            <v>Investments Govt Securities</v>
          </cell>
        </row>
      </sheetData>
      <sheetData sheetId="3461">
        <row r="34">
          <cell r="A34" t="str">
            <v>Investments Govt Securities</v>
          </cell>
        </row>
      </sheetData>
      <sheetData sheetId="3462">
        <row r="34">
          <cell r="A34" t="str">
            <v>Investments Govt Securities</v>
          </cell>
        </row>
      </sheetData>
      <sheetData sheetId="3463">
        <row r="34">
          <cell r="A34" t="str">
            <v>Investments Govt Securities</v>
          </cell>
        </row>
      </sheetData>
      <sheetData sheetId="3464">
        <row r="34">
          <cell r="A34" t="str">
            <v>Investments Govt Securities</v>
          </cell>
        </row>
      </sheetData>
      <sheetData sheetId="3465">
        <row r="34">
          <cell r="A34" t="str">
            <v>Investments Govt Securities</v>
          </cell>
        </row>
      </sheetData>
      <sheetData sheetId="3466">
        <row r="34">
          <cell r="A34" t="str">
            <v>Investments Govt Securities</v>
          </cell>
        </row>
      </sheetData>
      <sheetData sheetId="3467">
        <row r="34">
          <cell r="A34" t="str">
            <v>Investments Govt Securities</v>
          </cell>
        </row>
      </sheetData>
      <sheetData sheetId="3468">
        <row r="34">
          <cell r="A34" t="str">
            <v>Investments Govt Securities</v>
          </cell>
        </row>
      </sheetData>
      <sheetData sheetId="3469">
        <row r="34">
          <cell r="A34" t="str">
            <v>Investments Govt Securities</v>
          </cell>
        </row>
      </sheetData>
      <sheetData sheetId="3470">
        <row r="34">
          <cell r="A34" t="str">
            <v>Investments Govt Securities</v>
          </cell>
        </row>
      </sheetData>
      <sheetData sheetId="3471">
        <row r="34">
          <cell r="A34" t="str">
            <v>Investments Govt Securities</v>
          </cell>
        </row>
      </sheetData>
      <sheetData sheetId="3472">
        <row r="34">
          <cell r="A34" t="str">
            <v>Investments Govt Securities</v>
          </cell>
        </row>
      </sheetData>
      <sheetData sheetId="3473">
        <row r="34">
          <cell r="A34" t="str">
            <v>Investments Govt Securities</v>
          </cell>
        </row>
      </sheetData>
      <sheetData sheetId="3474">
        <row r="34">
          <cell r="A34" t="str">
            <v>Investments Govt Securities</v>
          </cell>
        </row>
      </sheetData>
      <sheetData sheetId="3475">
        <row r="34">
          <cell r="A34" t="str">
            <v>Investments Govt Securities</v>
          </cell>
        </row>
      </sheetData>
      <sheetData sheetId="3476">
        <row r="34">
          <cell r="A34" t="str">
            <v>Investments Govt Securities</v>
          </cell>
        </row>
      </sheetData>
      <sheetData sheetId="3477">
        <row r="34">
          <cell r="A34" t="str">
            <v>Investments Govt Securities</v>
          </cell>
        </row>
      </sheetData>
      <sheetData sheetId="3478">
        <row r="34">
          <cell r="A34" t="str">
            <v>Investments Govt Securities</v>
          </cell>
        </row>
      </sheetData>
      <sheetData sheetId="3479">
        <row r="34">
          <cell r="A34" t="str">
            <v>Investments Govt Securities</v>
          </cell>
        </row>
      </sheetData>
      <sheetData sheetId="3480">
        <row r="34">
          <cell r="A34" t="str">
            <v>Investments Govt Securities</v>
          </cell>
        </row>
      </sheetData>
      <sheetData sheetId="3481">
        <row r="34">
          <cell r="A34" t="str">
            <v>Investments Govt Securities</v>
          </cell>
        </row>
      </sheetData>
      <sheetData sheetId="3482">
        <row r="34">
          <cell r="A34" t="str">
            <v>Investments Govt Securities</v>
          </cell>
        </row>
      </sheetData>
      <sheetData sheetId="3483">
        <row r="34">
          <cell r="A34" t="str">
            <v>Investments Govt Securities</v>
          </cell>
        </row>
      </sheetData>
      <sheetData sheetId="3484">
        <row r="34">
          <cell r="A34" t="str">
            <v>Investments Govt Securities</v>
          </cell>
        </row>
      </sheetData>
      <sheetData sheetId="3485">
        <row r="34">
          <cell r="A34" t="str">
            <v>Investments Govt Securities</v>
          </cell>
        </row>
      </sheetData>
      <sheetData sheetId="3486">
        <row r="34">
          <cell r="A34" t="str">
            <v>Investments Govt Securities</v>
          </cell>
        </row>
      </sheetData>
      <sheetData sheetId="3487">
        <row r="34">
          <cell r="A34" t="str">
            <v>Investments Govt Securities</v>
          </cell>
        </row>
      </sheetData>
      <sheetData sheetId="3488">
        <row r="34">
          <cell r="A34" t="str">
            <v>Investments Govt Securities</v>
          </cell>
        </row>
      </sheetData>
      <sheetData sheetId="3489">
        <row r="34">
          <cell r="A34" t="str">
            <v>Investments Govt Securities</v>
          </cell>
        </row>
      </sheetData>
      <sheetData sheetId="3490">
        <row r="34">
          <cell r="A34" t="str">
            <v>Investments Govt Securities</v>
          </cell>
        </row>
      </sheetData>
      <sheetData sheetId="3491">
        <row r="34">
          <cell r="A34" t="str">
            <v>Investments Govt Securities</v>
          </cell>
        </row>
      </sheetData>
      <sheetData sheetId="3492">
        <row r="34">
          <cell r="A34" t="str">
            <v>Investments Govt Securities</v>
          </cell>
        </row>
      </sheetData>
      <sheetData sheetId="3493">
        <row r="34">
          <cell r="A34" t="str">
            <v>Investments Govt Securities</v>
          </cell>
        </row>
      </sheetData>
      <sheetData sheetId="3494">
        <row r="34">
          <cell r="A34" t="str">
            <v>Investments Govt Securities</v>
          </cell>
        </row>
      </sheetData>
      <sheetData sheetId="3495">
        <row r="34">
          <cell r="A34" t="str">
            <v>Investments Govt Securities</v>
          </cell>
        </row>
      </sheetData>
      <sheetData sheetId="3496">
        <row r="34">
          <cell r="A34" t="str">
            <v>Investments Govt Securities</v>
          </cell>
        </row>
      </sheetData>
      <sheetData sheetId="3497">
        <row r="34">
          <cell r="A34" t="str">
            <v>Investments Govt Securities</v>
          </cell>
        </row>
      </sheetData>
      <sheetData sheetId="3498">
        <row r="34">
          <cell r="A34" t="str">
            <v>Investments Govt Securities</v>
          </cell>
        </row>
      </sheetData>
      <sheetData sheetId="3499">
        <row r="34">
          <cell r="A34" t="str">
            <v>Investments Govt Securities</v>
          </cell>
        </row>
      </sheetData>
      <sheetData sheetId="3500">
        <row r="34">
          <cell r="A34" t="str">
            <v>Investments Govt Securities</v>
          </cell>
        </row>
      </sheetData>
      <sheetData sheetId="3501">
        <row r="34">
          <cell r="A34" t="str">
            <v>Investments Govt Securities</v>
          </cell>
        </row>
      </sheetData>
      <sheetData sheetId="3502">
        <row r="34">
          <cell r="A34" t="str">
            <v>Investments Govt Securities</v>
          </cell>
        </row>
      </sheetData>
      <sheetData sheetId="3503">
        <row r="34">
          <cell r="A34" t="str">
            <v>Investments Govt Securities</v>
          </cell>
        </row>
      </sheetData>
      <sheetData sheetId="3504">
        <row r="34">
          <cell r="A34" t="str">
            <v>Investments Govt Securities</v>
          </cell>
        </row>
      </sheetData>
      <sheetData sheetId="3505">
        <row r="34">
          <cell r="A34" t="str">
            <v>Investments Govt Securities</v>
          </cell>
        </row>
      </sheetData>
      <sheetData sheetId="3506">
        <row r="34">
          <cell r="A34" t="str">
            <v>Investments Govt Securities</v>
          </cell>
        </row>
      </sheetData>
      <sheetData sheetId="3507">
        <row r="34">
          <cell r="A34" t="str">
            <v>Investments Govt Securities</v>
          </cell>
        </row>
      </sheetData>
      <sheetData sheetId="3508">
        <row r="34">
          <cell r="A34" t="str">
            <v>Investments Govt Securities</v>
          </cell>
        </row>
      </sheetData>
      <sheetData sheetId="3509">
        <row r="34">
          <cell r="A34" t="str">
            <v>Investments Govt Securities</v>
          </cell>
        </row>
      </sheetData>
      <sheetData sheetId="3510">
        <row r="34">
          <cell r="A34" t="str">
            <v>Investments Govt Securities</v>
          </cell>
        </row>
      </sheetData>
      <sheetData sheetId="3511">
        <row r="34">
          <cell r="A34" t="str">
            <v>Investments Govt Securities</v>
          </cell>
        </row>
      </sheetData>
      <sheetData sheetId="3512">
        <row r="34">
          <cell r="A34" t="str">
            <v>Investments Govt Securities</v>
          </cell>
        </row>
      </sheetData>
      <sheetData sheetId="3513">
        <row r="34">
          <cell r="A34" t="str">
            <v>Investments Govt Securities</v>
          </cell>
        </row>
      </sheetData>
      <sheetData sheetId="3514">
        <row r="34">
          <cell r="A34" t="str">
            <v>Investments Govt Securities</v>
          </cell>
        </row>
      </sheetData>
      <sheetData sheetId="3515">
        <row r="34">
          <cell r="A34" t="str">
            <v>Investments Govt Securities</v>
          </cell>
        </row>
      </sheetData>
      <sheetData sheetId="3516">
        <row r="34">
          <cell r="A34" t="str">
            <v>Investments Govt Securities</v>
          </cell>
        </row>
      </sheetData>
      <sheetData sheetId="3517">
        <row r="34">
          <cell r="A34" t="str">
            <v>Investments Govt Securities</v>
          </cell>
        </row>
      </sheetData>
      <sheetData sheetId="3518">
        <row r="34">
          <cell r="A34" t="str">
            <v>Investments Govt Securities</v>
          </cell>
        </row>
      </sheetData>
      <sheetData sheetId="3519">
        <row r="34">
          <cell r="A34" t="str">
            <v>Investments Govt Securities</v>
          </cell>
        </row>
      </sheetData>
      <sheetData sheetId="3520">
        <row r="34">
          <cell r="A34" t="str">
            <v>Investments Govt Securities</v>
          </cell>
        </row>
      </sheetData>
      <sheetData sheetId="3521">
        <row r="34">
          <cell r="A34" t="str">
            <v>Investments Govt Securities</v>
          </cell>
        </row>
      </sheetData>
      <sheetData sheetId="3522">
        <row r="34">
          <cell r="A34" t="str">
            <v>Investments Govt Securities</v>
          </cell>
        </row>
      </sheetData>
      <sheetData sheetId="3523">
        <row r="34">
          <cell r="A34" t="str">
            <v>Investments Govt Securities</v>
          </cell>
        </row>
      </sheetData>
      <sheetData sheetId="3524">
        <row r="34">
          <cell r="A34" t="str">
            <v>Investments Govt Securities</v>
          </cell>
        </row>
      </sheetData>
      <sheetData sheetId="3525">
        <row r="34">
          <cell r="A34" t="str">
            <v>Investments Govt Securities</v>
          </cell>
        </row>
      </sheetData>
      <sheetData sheetId="3526">
        <row r="34">
          <cell r="A34" t="str">
            <v>Investments Govt Securities</v>
          </cell>
        </row>
      </sheetData>
      <sheetData sheetId="3527">
        <row r="34">
          <cell r="A34" t="str">
            <v>Investments Govt Securities</v>
          </cell>
        </row>
      </sheetData>
      <sheetData sheetId="3528">
        <row r="34">
          <cell r="A34" t="str">
            <v>Investments Govt Securities</v>
          </cell>
        </row>
      </sheetData>
      <sheetData sheetId="3529">
        <row r="34">
          <cell r="A34" t="str">
            <v>Investments Govt Securities</v>
          </cell>
        </row>
      </sheetData>
      <sheetData sheetId="3530">
        <row r="34">
          <cell r="A34" t="str">
            <v>Investments Govt Securities</v>
          </cell>
        </row>
      </sheetData>
      <sheetData sheetId="3531">
        <row r="34">
          <cell r="A34" t="str">
            <v>Investments Govt Securities</v>
          </cell>
        </row>
      </sheetData>
      <sheetData sheetId="3532">
        <row r="34">
          <cell r="A34" t="str">
            <v>Investments Govt Securities</v>
          </cell>
        </row>
      </sheetData>
      <sheetData sheetId="3533">
        <row r="34">
          <cell r="A34" t="str">
            <v>Investments Govt Securities</v>
          </cell>
        </row>
      </sheetData>
      <sheetData sheetId="3534">
        <row r="34">
          <cell r="A34" t="str">
            <v>Investments Govt Securities</v>
          </cell>
        </row>
      </sheetData>
      <sheetData sheetId="3535">
        <row r="34">
          <cell r="A34" t="str">
            <v>Investments Govt Securities</v>
          </cell>
        </row>
      </sheetData>
      <sheetData sheetId="3536">
        <row r="34">
          <cell r="A34" t="str">
            <v>Investments Govt Securities</v>
          </cell>
        </row>
      </sheetData>
      <sheetData sheetId="3537">
        <row r="34">
          <cell r="A34" t="str">
            <v>Investments Govt Securities</v>
          </cell>
        </row>
      </sheetData>
      <sheetData sheetId="3538">
        <row r="34">
          <cell r="A34" t="str">
            <v>Investments Govt Securities</v>
          </cell>
        </row>
      </sheetData>
      <sheetData sheetId="3539">
        <row r="34">
          <cell r="A34" t="str">
            <v>Investments Govt Securities</v>
          </cell>
        </row>
      </sheetData>
      <sheetData sheetId="3540">
        <row r="34">
          <cell r="A34" t="str">
            <v>Investments Govt Securities</v>
          </cell>
        </row>
      </sheetData>
      <sheetData sheetId="3541">
        <row r="34">
          <cell r="A34" t="str">
            <v>Investments Govt Securities</v>
          </cell>
        </row>
      </sheetData>
      <sheetData sheetId="3542">
        <row r="34">
          <cell r="A34" t="str">
            <v>Investments Govt Securities</v>
          </cell>
        </row>
      </sheetData>
      <sheetData sheetId="3543">
        <row r="34">
          <cell r="A34" t="str">
            <v>Investments Govt Securities</v>
          </cell>
        </row>
      </sheetData>
      <sheetData sheetId="3544">
        <row r="34">
          <cell r="A34" t="str">
            <v>Investments Govt Securities</v>
          </cell>
        </row>
      </sheetData>
      <sheetData sheetId="3545">
        <row r="34">
          <cell r="A34" t="str">
            <v>Investments Govt Securities</v>
          </cell>
        </row>
      </sheetData>
      <sheetData sheetId="3546">
        <row r="34">
          <cell r="A34" t="str">
            <v>Investments Govt Securities</v>
          </cell>
        </row>
      </sheetData>
      <sheetData sheetId="3547">
        <row r="34">
          <cell r="A34" t="str">
            <v>Investments Govt Securities</v>
          </cell>
        </row>
      </sheetData>
      <sheetData sheetId="3548">
        <row r="34">
          <cell r="A34" t="str">
            <v>Investments Govt Securities</v>
          </cell>
        </row>
      </sheetData>
      <sheetData sheetId="3549">
        <row r="34">
          <cell r="A34" t="str">
            <v>Investments Govt Securities</v>
          </cell>
        </row>
      </sheetData>
      <sheetData sheetId="3550">
        <row r="34">
          <cell r="A34" t="str">
            <v>Investments Govt Securities</v>
          </cell>
        </row>
      </sheetData>
      <sheetData sheetId="3551">
        <row r="34">
          <cell r="A34" t="str">
            <v>Investments Govt Securities</v>
          </cell>
        </row>
      </sheetData>
      <sheetData sheetId="3552">
        <row r="34">
          <cell r="A34" t="str">
            <v>Investments Govt Securities</v>
          </cell>
        </row>
      </sheetData>
      <sheetData sheetId="3553">
        <row r="34">
          <cell r="A34" t="str">
            <v>Investments Govt Securities</v>
          </cell>
        </row>
      </sheetData>
      <sheetData sheetId="3554">
        <row r="34">
          <cell r="A34" t="str">
            <v>Investments Govt Securities</v>
          </cell>
        </row>
      </sheetData>
      <sheetData sheetId="3555">
        <row r="34">
          <cell r="A34" t="str">
            <v>Investments Govt Securities</v>
          </cell>
        </row>
      </sheetData>
      <sheetData sheetId="3556">
        <row r="34">
          <cell r="A34" t="str">
            <v>Investments Govt Securities</v>
          </cell>
        </row>
      </sheetData>
      <sheetData sheetId="3557">
        <row r="34">
          <cell r="A34" t="str">
            <v>Investments Govt Securities</v>
          </cell>
        </row>
      </sheetData>
      <sheetData sheetId="3558">
        <row r="34">
          <cell r="A34" t="str">
            <v>Investments Govt Securities</v>
          </cell>
        </row>
      </sheetData>
      <sheetData sheetId="3559">
        <row r="34">
          <cell r="A34" t="str">
            <v>Investments Govt Securities</v>
          </cell>
        </row>
      </sheetData>
      <sheetData sheetId="3560">
        <row r="34">
          <cell r="A34" t="str">
            <v>Investments Govt Securities</v>
          </cell>
        </row>
      </sheetData>
      <sheetData sheetId="3561">
        <row r="34">
          <cell r="A34" t="str">
            <v>Investments Govt Securities</v>
          </cell>
        </row>
      </sheetData>
      <sheetData sheetId="3562">
        <row r="34">
          <cell r="A34" t="str">
            <v>Investments Govt Securities</v>
          </cell>
        </row>
      </sheetData>
      <sheetData sheetId="3563">
        <row r="34">
          <cell r="A34" t="str">
            <v>Investments Govt Securities</v>
          </cell>
        </row>
      </sheetData>
      <sheetData sheetId="3564">
        <row r="34">
          <cell r="A34" t="str">
            <v>Investments Govt Securities</v>
          </cell>
        </row>
      </sheetData>
      <sheetData sheetId="3565">
        <row r="34">
          <cell r="A34" t="str">
            <v>Investments Govt Securities</v>
          </cell>
        </row>
      </sheetData>
      <sheetData sheetId="3566">
        <row r="34">
          <cell r="A34" t="str">
            <v>Investments Govt Securities</v>
          </cell>
        </row>
      </sheetData>
      <sheetData sheetId="3567">
        <row r="34">
          <cell r="A34" t="str">
            <v>Investments Govt Securities</v>
          </cell>
        </row>
      </sheetData>
      <sheetData sheetId="3568">
        <row r="34">
          <cell r="A34" t="str">
            <v>Investments Govt Securities</v>
          </cell>
        </row>
      </sheetData>
      <sheetData sheetId="3569">
        <row r="34">
          <cell r="A34" t="str">
            <v>Investments Govt Securities</v>
          </cell>
        </row>
      </sheetData>
      <sheetData sheetId="3570">
        <row r="34">
          <cell r="A34" t="str">
            <v>Investments Govt Securities</v>
          </cell>
        </row>
      </sheetData>
      <sheetData sheetId="3571">
        <row r="34">
          <cell r="A34" t="str">
            <v>Investments Govt Securities</v>
          </cell>
        </row>
      </sheetData>
      <sheetData sheetId="3572">
        <row r="34">
          <cell r="A34" t="str">
            <v>Investments Govt Securities</v>
          </cell>
        </row>
      </sheetData>
      <sheetData sheetId="3573">
        <row r="34">
          <cell r="A34" t="str">
            <v>Investments Govt Securities</v>
          </cell>
        </row>
      </sheetData>
      <sheetData sheetId="3574">
        <row r="34">
          <cell r="A34" t="str">
            <v>Investments Govt Securities</v>
          </cell>
        </row>
      </sheetData>
      <sheetData sheetId="3575">
        <row r="34">
          <cell r="A34" t="str">
            <v>Investments Govt Securities</v>
          </cell>
        </row>
      </sheetData>
      <sheetData sheetId="3576">
        <row r="34">
          <cell r="A34" t="str">
            <v>Investments Govt Securities</v>
          </cell>
        </row>
      </sheetData>
      <sheetData sheetId="3577">
        <row r="34">
          <cell r="A34" t="str">
            <v>Investments Govt Securities</v>
          </cell>
        </row>
      </sheetData>
      <sheetData sheetId="3578">
        <row r="34">
          <cell r="A34" t="str">
            <v>Investments Govt Securities</v>
          </cell>
        </row>
      </sheetData>
      <sheetData sheetId="3579">
        <row r="34">
          <cell r="A34" t="str">
            <v>Investments Govt Securities</v>
          </cell>
        </row>
      </sheetData>
      <sheetData sheetId="3580">
        <row r="34">
          <cell r="A34" t="str">
            <v>Investments Govt Securities</v>
          </cell>
        </row>
      </sheetData>
      <sheetData sheetId="3581">
        <row r="34">
          <cell r="A34" t="str">
            <v>Investments Govt Securities</v>
          </cell>
        </row>
      </sheetData>
      <sheetData sheetId="3582">
        <row r="34">
          <cell r="A34" t="str">
            <v>Investments Govt Securities</v>
          </cell>
        </row>
      </sheetData>
      <sheetData sheetId="3583">
        <row r="34">
          <cell r="A34" t="str">
            <v>Investments Govt Securities</v>
          </cell>
        </row>
      </sheetData>
      <sheetData sheetId="3584">
        <row r="34">
          <cell r="A34" t="str">
            <v>Investments Govt Securities</v>
          </cell>
        </row>
      </sheetData>
      <sheetData sheetId="3585">
        <row r="34">
          <cell r="A34" t="str">
            <v>Investments Govt Securities</v>
          </cell>
        </row>
      </sheetData>
      <sheetData sheetId="3586">
        <row r="34">
          <cell r="A34" t="str">
            <v>Investments Govt Securities</v>
          </cell>
        </row>
      </sheetData>
      <sheetData sheetId="3587">
        <row r="34">
          <cell r="A34" t="str">
            <v>Investments Govt Securities</v>
          </cell>
        </row>
      </sheetData>
      <sheetData sheetId="3588">
        <row r="34">
          <cell r="A34" t="str">
            <v>Investments Govt Securities</v>
          </cell>
        </row>
      </sheetData>
      <sheetData sheetId="3589">
        <row r="34">
          <cell r="A34" t="str">
            <v>Investments Govt Securities</v>
          </cell>
        </row>
      </sheetData>
      <sheetData sheetId="3590">
        <row r="34">
          <cell r="A34" t="str">
            <v>Investments Govt Securities</v>
          </cell>
        </row>
      </sheetData>
      <sheetData sheetId="3591">
        <row r="34">
          <cell r="A34" t="str">
            <v>Investments Govt Securities</v>
          </cell>
        </row>
      </sheetData>
      <sheetData sheetId="3592">
        <row r="34">
          <cell r="A34" t="str">
            <v>Investments Govt Securities</v>
          </cell>
        </row>
      </sheetData>
      <sheetData sheetId="3593">
        <row r="34">
          <cell r="A34" t="str">
            <v>Investments Govt Securities</v>
          </cell>
        </row>
      </sheetData>
      <sheetData sheetId="3594">
        <row r="34">
          <cell r="A34" t="str">
            <v>Investments Govt Securities</v>
          </cell>
        </row>
      </sheetData>
      <sheetData sheetId="3595">
        <row r="34">
          <cell r="A34" t="str">
            <v>Investments Govt Securities</v>
          </cell>
        </row>
      </sheetData>
      <sheetData sheetId="3596">
        <row r="34">
          <cell r="A34" t="str">
            <v>Investments Govt Securities</v>
          </cell>
        </row>
      </sheetData>
      <sheetData sheetId="3597">
        <row r="34">
          <cell r="A34" t="str">
            <v>Investments Govt Securities</v>
          </cell>
        </row>
      </sheetData>
      <sheetData sheetId="3598">
        <row r="34">
          <cell r="A34" t="str">
            <v>Investments Govt Securities</v>
          </cell>
        </row>
      </sheetData>
      <sheetData sheetId="3599">
        <row r="34">
          <cell r="A34" t="str">
            <v>Investments Govt Securities</v>
          </cell>
        </row>
      </sheetData>
      <sheetData sheetId="3600">
        <row r="34">
          <cell r="A34" t="str">
            <v>Investments Govt Securities</v>
          </cell>
        </row>
      </sheetData>
      <sheetData sheetId="3601">
        <row r="34">
          <cell r="A34" t="str">
            <v>Investments Govt Securities</v>
          </cell>
        </row>
      </sheetData>
      <sheetData sheetId="3602">
        <row r="34">
          <cell r="A34" t="str">
            <v>Investments Govt Securities</v>
          </cell>
        </row>
      </sheetData>
      <sheetData sheetId="3603">
        <row r="34">
          <cell r="A34" t="str">
            <v>Investments Govt Securities</v>
          </cell>
        </row>
      </sheetData>
      <sheetData sheetId="3604">
        <row r="34">
          <cell r="A34" t="str">
            <v>Investments Govt Securities</v>
          </cell>
        </row>
      </sheetData>
      <sheetData sheetId="3605">
        <row r="34">
          <cell r="A34" t="str">
            <v>Investments Govt Securities</v>
          </cell>
        </row>
      </sheetData>
      <sheetData sheetId="3606">
        <row r="34">
          <cell r="A34" t="str">
            <v>Investments Govt Securities</v>
          </cell>
        </row>
      </sheetData>
      <sheetData sheetId="3607">
        <row r="34">
          <cell r="A34" t="str">
            <v>Investments Govt Securities</v>
          </cell>
        </row>
      </sheetData>
      <sheetData sheetId="3608">
        <row r="34">
          <cell r="A34" t="str">
            <v>Investments Govt Securities</v>
          </cell>
        </row>
      </sheetData>
      <sheetData sheetId="3609">
        <row r="34">
          <cell r="A34" t="str">
            <v>Investments Govt Securities</v>
          </cell>
        </row>
      </sheetData>
      <sheetData sheetId="3610">
        <row r="34">
          <cell r="A34" t="str">
            <v>Investments Govt Securities</v>
          </cell>
        </row>
      </sheetData>
      <sheetData sheetId="3611">
        <row r="34">
          <cell r="A34" t="str">
            <v>Investments Govt Securities</v>
          </cell>
        </row>
      </sheetData>
      <sheetData sheetId="3612">
        <row r="34">
          <cell r="A34" t="str">
            <v>Investments Govt Securities</v>
          </cell>
        </row>
      </sheetData>
      <sheetData sheetId="3613">
        <row r="34">
          <cell r="A34" t="str">
            <v>Investments Govt Securities</v>
          </cell>
        </row>
      </sheetData>
      <sheetData sheetId="3614">
        <row r="34">
          <cell r="A34" t="str">
            <v>Investments Govt Securities</v>
          </cell>
        </row>
      </sheetData>
      <sheetData sheetId="3615">
        <row r="34">
          <cell r="A34" t="str">
            <v>Investments Govt Securities</v>
          </cell>
        </row>
      </sheetData>
      <sheetData sheetId="3616">
        <row r="34">
          <cell r="A34" t="str">
            <v>Investments Govt Securities</v>
          </cell>
        </row>
      </sheetData>
      <sheetData sheetId="3617">
        <row r="34">
          <cell r="A34" t="str">
            <v>Investments Govt Securities</v>
          </cell>
        </row>
      </sheetData>
      <sheetData sheetId="3618">
        <row r="34">
          <cell r="A34" t="str">
            <v>Investments Govt Securities</v>
          </cell>
        </row>
      </sheetData>
      <sheetData sheetId="3619">
        <row r="34">
          <cell r="A34" t="str">
            <v>Investments Govt Securities</v>
          </cell>
        </row>
      </sheetData>
      <sheetData sheetId="3620">
        <row r="34">
          <cell r="A34" t="str">
            <v>Investments Govt Securities</v>
          </cell>
        </row>
      </sheetData>
      <sheetData sheetId="3621">
        <row r="34">
          <cell r="A34" t="str">
            <v>Investments Govt Securities</v>
          </cell>
        </row>
      </sheetData>
      <sheetData sheetId="3622">
        <row r="34">
          <cell r="A34" t="str">
            <v>Investments Govt Securities</v>
          </cell>
        </row>
      </sheetData>
      <sheetData sheetId="3623">
        <row r="34">
          <cell r="A34" t="str">
            <v>Investments Govt Securities</v>
          </cell>
        </row>
      </sheetData>
      <sheetData sheetId="3624">
        <row r="34">
          <cell r="A34" t="str">
            <v>Investments Govt Securities</v>
          </cell>
        </row>
      </sheetData>
      <sheetData sheetId="3625">
        <row r="34">
          <cell r="A34" t="str">
            <v>Investments Govt Securities</v>
          </cell>
        </row>
      </sheetData>
      <sheetData sheetId="3626">
        <row r="34">
          <cell r="A34" t="str">
            <v>Investments Govt Securities</v>
          </cell>
        </row>
      </sheetData>
      <sheetData sheetId="3627">
        <row r="34">
          <cell r="A34" t="str">
            <v>Investments Govt Securities</v>
          </cell>
        </row>
      </sheetData>
      <sheetData sheetId="3628">
        <row r="34">
          <cell r="A34" t="str">
            <v>Investments Govt Securities</v>
          </cell>
        </row>
      </sheetData>
      <sheetData sheetId="3629">
        <row r="34">
          <cell r="A34" t="str">
            <v>Investments Govt Securities</v>
          </cell>
        </row>
      </sheetData>
      <sheetData sheetId="3630">
        <row r="34">
          <cell r="A34" t="str">
            <v>Investments Govt Securities</v>
          </cell>
        </row>
      </sheetData>
      <sheetData sheetId="3631">
        <row r="34">
          <cell r="A34" t="str">
            <v>Investments Govt Securities</v>
          </cell>
        </row>
      </sheetData>
      <sheetData sheetId="3632">
        <row r="34">
          <cell r="A34" t="str">
            <v>Investments Govt Securities</v>
          </cell>
        </row>
      </sheetData>
      <sheetData sheetId="3633">
        <row r="34">
          <cell r="A34" t="str">
            <v>Investments Govt Securities</v>
          </cell>
        </row>
      </sheetData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>
        <row r="34">
          <cell r="A34" t="str">
            <v>Investments Govt Securities</v>
          </cell>
        </row>
      </sheetData>
      <sheetData sheetId="3788">
        <row r="34">
          <cell r="A34" t="str">
            <v>Investments Govt Securities</v>
          </cell>
        </row>
      </sheetData>
      <sheetData sheetId="3789">
        <row r="34">
          <cell r="A34" t="str">
            <v>Investments Govt Securities</v>
          </cell>
        </row>
      </sheetData>
      <sheetData sheetId="3790">
        <row r="34">
          <cell r="A34" t="str">
            <v>Investments Govt Securities</v>
          </cell>
        </row>
      </sheetData>
      <sheetData sheetId="3791">
        <row r="34">
          <cell r="A34" t="str">
            <v>Investments Govt Securities</v>
          </cell>
        </row>
      </sheetData>
      <sheetData sheetId="3792">
        <row r="34">
          <cell r="A34" t="str">
            <v>Investments Govt Securities</v>
          </cell>
        </row>
      </sheetData>
      <sheetData sheetId="3793">
        <row r="34">
          <cell r="A34" t="str">
            <v>Investments Govt Securities</v>
          </cell>
        </row>
      </sheetData>
      <sheetData sheetId="3794">
        <row r="34">
          <cell r="A34" t="str">
            <v>Investments Govt Securities</v>
          </cell>
        </row>
      </sheetData>
      <sheetData sheetId="3795">
        <row r="34">
          <cell r="A34" t="str">
            <v>Investments Govt Securities</v>
          </cell>
        </row>
      </sheetData>
      <sheetData sheetId="3796">
        <row r="34">
          <cell r="A34" t="str">
            <v>Investments Govt Securities</v>
          </cell>
        </row>
      </sheetData>
      <sheetData sheetId="3797">
        <row r="34">
          <cell r="A34" t="str">
            <v>Investments Govt Securities</v>
          </cell>
        </row>
      </sheetData>
      <sheetData sheetId="3798">
        <row r="34">
          <cell r="A34" t="str">
            <v>Investments Govt Securities</v>
          </cell>
        </row>
      </sheetData>
      <sheetData sheetId="3799">
        <row r="34">
          <cell r="A34" t="str">
            <v>Investments Govt Securities</v>
          </cell>
        </row>
      </sheetData>
      <sheetData sheetId="3800">
        <row r="34">
          <cell r="A34" t="str">
            <v>Investments Govt Securities</v>
          </cell>
        </row>
      </sheetData>
      <sheetData sheetId="3801">
        <row r="34">
          <cell r="A34" t="str">
            <v>Investments Govt Securities</v>
          </cell>
        </row>
      </sheetData>
      <sheetData sheetId="3802">
        <row r="34">
          <cell r="A34" t="str">
            <v>Investments Govt Securities</v>
          </cell>
        </row>
      </sheetData>
      <sheetData sheetId="3803">
        <row r="34">
          <cell r="A34" t="str">
            <v>Investments Govt Securities</v>
          </cell>
        </row>
      </sheetData>
      <sheetData sheetId="3804">
        <row r="34">
          <cell r="A34" t="str">
            <v>Investments Govt Securities</v>
          </cell>
        </row>
      </sheetData>
      <sheetData sheetId="3805">
        <row r="34">
          <cell r="A34" t="str">
            <v>Investments Govt Securities</v>
          </cell>
        </row>
      </sheetData>
      <sheetData sheetId="3806">
        <row r="34">
          <cell r="A34" t="str">
            <v>Investments Govt Securities</v>
          </cell>
        </row>
      </sheetData>
      <sheetData sheetId="3807">
        <row r="34">
          <cell r="A34" t="str">
            <v>Investments Govt Securities</v>
          </cell>
        </row>
      </sheetData>
      <sheetData sheetId="3808">
        <row r="34">
          <cell r="A34" t="str">
            <v>Investments Govt Securities</v>
          </cell>
        </row>
      </sheetData>
      <sheetData sheetId="3809">
        <row r="34">
          <cell r="A34" t="str">
            <v>Investments Govt Securities</v>
          </cell>
        </row>
      </sheetData>
      <sheetData sheetId="3810">
        <row r="34">
          <cell r="A34" t="str">
            <v>Investments Govt Securities</v>
          </cell>
        </row>
      </sheetData>
      <sheetData sheetId="3811">
        <row r="34">
          <cell r="A34" t="str">
            <v>Investments Govt Securities</v>
          </cell>
        </row>
      </sheetData>
      <sheetData sheetId="3812">
        <row r="34">
          <cell r="A34" t="str">
            <v>Investments Govt Securities</v>
          </cell>
        </row>
      </sheetData>
      <sheetData sheetId="3813">
        <row r="34">
          <cell r="A34" t="str">
            <v>Investments Govt Securities</v>
          </cell>
        </row>
      </sheetData>
      <sheetData sheetId="3814">
        <row r="34">
          <cell r="A34" t="str">
            <v>Investments Govt Securities</v>
          </cell>
        </row>
      </sheetData>
      <sheetData sheetId="3815">
        <row r="34">
          <cell r="A34" t="str">
            <v>Investments Govt Securities</v>
          </cell>
        </row>
      </sheetData>
      <sheetData sheetId="3816" refreshError="1"/>
      <sheetData sheetId="3817">
        <row r="34">
          <cell r="A34" t="str">
            <v>Investments Govt Securities</v>
          </cell>
        </row>
      </sheetData>
      <sheetData sheetId="3818">
        <row r="34">
          <cell r="A34" t="str">
            <v>Investments Govt Securities</v>
          </cell>
        </row>
      </sheetData>
      <sheetData sheetId="3819">
        <row r="34">
          <cell r="A34" t="str">
            <v>Investments Govt Securities</v>
          </cell>
        </row>
      </sheetData>
      <sheetData sheetId="3820">
        <row r="34">
          <cell r="A34" t="str">
            <v>Investments Govt Securities</v>
          </cell>
        </row>
      </sheetData>
      <sheetData sheetId="3821">
        <row r="34">
          <cell r="A34" t="str">
            <v>Investments Govt Securities</v>
          </cell>
        </row>
      </sheetData>
      <sheetData sheetId="3822">
        <row r="34">
          <cell r="A34" t="str">
            <v>Investments Govt Securities</v>
          </cell>
        </row>
      </sheetData>
      <sheetData sheetId="3823">
        <row r="34">
          <cell r="A34" t="str">
            <v>Investments Govt Securities</v>
          </cell>
        </row>
      </sheetData>
      <sheetData sheetId="3824">
        <row r="34">
          <cell r="A34" t="str">
            <v>Investments Govt Securities</v>
          </cell>
        </row>
      </sheetData>
      <sheetData sheetId="3825">
        <row r="34">
          <cell r="A34" t="str">
            <v>Investments Govt Securities</v>
          </cell>
        </row>
      </sheetData>
      <sheetData sheetId="3826">
        <row r="34">
          <cell r="A34" t="str">
            <v>Investments Govt Securities</v>
          </cell>
        </row>
      </sheetData>
      <sheetData sheetId="3827">
        <row r="34">
          <cell r="A34" t="str">
            <v>Investments Govt Securities</v>
          </cell>
        </row>
      </sheetData>
      <sheetData sheetId="3828">
        <row r="34">
          <cell r="A34" t="str">
            <v>Investments Govt Securities</v>
          </cell>
        </row>
      </sheetData>
      <sheetData sheetId="3829">
        <row r="34">
          <cell r="A34" t="str">
            <v>Investments Govt Securities</v>
          </cell>
        </row>
      </sheetData>
      <sheetData sheetId="3830">
        <row r="34">
          <cell r="A34" t="str">
            <v>Investments Govt Securities</v>
          </cell>
        </row>
      </sheetData>
      <sheetData sheetId="3831">
        <row r="34">
          <cell r="A34" t="str">
            <v>Investments Govt Securities</v>
          </cell>
        </row>
      </sheetData>
      <sheetData sheetId="3832">
        <row r="34">
          <cell r="A34" t="str">
            <v>Investments Govt Securities</v>
          </cell>
        </row>
      </sheetData>
      <sheetData sheetId="3833">
        <row r="34">
          <cell r="A34" t="str">
            <v>Investments Govt Securities</v>
          </cell>
        </row>
      </sheetData>
      <sheetData sheetId="3834">
        <row r="34">
          <cell r="A34" t="str">
            <v>Investments Govt Securities</v>
          </cell>
        </row>
      </sheetData>
      <sheetData sheetId="3835">
        <row r="34">
          <cell r="A34" t="str">
            <v>Investments Govt Securities</v>
          </cell>
        </row>
      </sheetData>
      <sheetData sheetId="3836">
        <row r="34">
          <cell r="A34" t="str">
            <v>Investments Govt Securities</v>
          </cell>
        </row>
      </sheetData>
      <sheetData sheetId="3837">
        <row r="34">
          <cell r="A34" t="str">
            <v>Investments Govt Securities</v>
          </cell>
        </row>
      </sheetData>
      <sheetData sheetId="3838">
        <row r="34">
          <cell r="A34" t="str">
            <v>Investments Govt Securities</v>
          </cell>
        </row>
      </sheetData>
      <sheetData sheetId="3839" refreshError="1"/>
      <sheetData sheetId="3840" refreshError="1"/>
      <sheetData sheetId="3841">
        <row r="34">
          <cell r="A34" t="str">
            <v>Investments Govt Securities</v>
          </cell>
        </row>
      </sheetData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>
        <row r="34">
          <cell r="A34" t="str">
            <v>Investments Govt Securities</v>
          </cell>
        </row>
      </sheetData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>
        <row r="34">
          <cell r="A34" t="str">
            <v>Investments Govt Securities</v>
          </cell>
        </row>
      </sheetData>
      <sheetData sheetId="3948">
        <row r="34">
          <cell r="A34" t="str">
            <v>Investments Govt Securities</v>
          </cell>
        </row>
      </sheetData>
      <sheetData sheetId="3949">
        <row r="34">
          <cell r="A34" t="str">
            <v>Investments Govt Securities</v>
          </cell>
        </row>
      </sheetData>
      <sheetData sheetId="3950">
        <row r="34">
          <cell r="A34" t="str">
            <v>Investments Govt Securities</v>
          </cell>
        </row>
      </sheetData>
      <sheetData sheetId="3951">
        <row r="34">
          <cell r="A34" t="str">
            <v>Investments Govt Securities</v>
          </cell>
        </row>
      </sheetData>
      <sheetData sheetId="3952">
        <row r="34">
          <cell r="A34" t="str">
            <v>Investments Govt Securities</v>
          </cell>
        </row>
      </sheetData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>
        <row r="34">
          <cell r="A34" t="str">
            <v>Investments Govt Securities</v>
          </cell>
        </row>
      </sheetData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>
        <row r="34">
          <cell r="A34" t="str">
            <v>Investments Govt Securities</v>
          </cell>
        </row>
      </sheetData>
      <sheetData sheetId="4118" refreshError="1"/>
      <sheetData sheetId="4119" refreshError="1"/>
      <sheetData sheetId="4120">
        <row r="34">
          <cell r="A34" t="str">
            <v>Investments Govt Securities</v>
          </cell>
        </row>
      </sheetData>
      <sheetData sheetId="4121" refreshError="1"/>
      <sheetData sheetId="4122" refreshError="1"/>
      <sheetData sheetId="4123" refreshError="1"/>
      <sheetData sheetId="4124" refreshError="1"/>
      <sheetData sheetId="4125">
        <row r="34">
          <cell r="A34" t="str">
            <v>Investments Govt Securities</v>
          </cell>
        </row>
      </sheetData>
      <sheetData sheetId="4126">
        <row r="34">
          <cell r="A34" t="str">
            <v>Investments Govt Securities</v>
          </cell>
        </row>
      </sheetData>
      <sheetData sheetId="4127">
        <row r="34">
          <cell r="A34" t="str">
            <v>Investments Govt Securities</v>
          </cell>
        </row>
      </sheetData>
      <sheetData sheetId="4128">
        <row r="34">
          <cell r="A34" t="str">
            <v>Investments Govt Securities</v>
          </cell>
        </row>
      </sheetData>
      <sheetData sheetId="4129">
        <row r="34">
          <cell r="A34" t="str">
            <v>Investments Govt Securities</v>
          </cell>
        </row>
      </sheetData>
      <sheetData sheetId="4130">
        <row r="34">
          <cell r="A34" t="str">
            <v>Investments Govt Securities</v>
          </cell>
        </row>
      </sheetData>
      <sheetData sheetId="4131">
        <row r="34">
          <cell r="A34" t="str">
            <v>Investments Govt Securities</v>
          </cell>
        </row>
      </sheetData>
      <sheetData sheetId="4132">
        <row r="34">
          <cell r="A34" t="str">
            <v>Investments Govt Securities</v>
          </cell>
        </row>
      </sheetData>
      <sheetData sheetId="4133">
        <row r="34">
          <cell r="A34" t="str">
            <v>Investments Govt Securities</v>
          </cell>
        </row>
      </sheetData>
      <sheetData sheetId="4134">
        <row r="34">
          <cell r="A34" t="str">
            <v>Investments Govt Securities</v>
          </cell>
        </row>
      </sheetData>
      <sheetData sheetId="4135">
        <row r="34">
          <cell r="A34" t="str">
            <v>Investments Govt Securities</v>
          </cell>
        </row>
      </sheetData>
      <sheetData sheetId="4136">
        <row r="34">
          <cell r="A34" t="str">
            <v>Investments Govt Securities</v>
          </cell>
        </row>
      </sheetData>
      <sheetData sheetId="4137">
        <row r="34">
          <cell r="A34" t="str">
            <v>Investments Govt Securities</v>
          </cell>
        </row>
      </sheetData>
      <sheetData sheetId="4138">
        <row r="34">
          <cell r="A34" t="str">
            <v>Investments Govt Securities</v>
          </cell>
        </row>
      </sheetData>
      <sheetData sheetId="4139">
        <row r="34">
          <cell r="A34" t="str">
            <v>Investments Govt Securities</v>
          </cell>
        </row>
      </sheetData>
      <sheetData sheetId="4140">
        <row r="34">
          <cell r="A34" t="str">
            <v>Investments Govt Securities</v>
          </cell>
        </row>
      </sheetData>
      <sheetData sheetId="4141">
        <row r="34">
          <cell r="A34" t="str">
            <v>Investments Govt Securities</v>
          </cell>
        </row>
      </sheetData>
      <sheetData sheetId="4142">
        <row r="34">
          <cell r="A34" t="str">
            <v>Investments Govt Securities</v>
          </cell>
        </row>
      </sheetData>
      <sheetData sheetId="4143">
        <row r="34">
          <cell r="A34" t="str">
            <v>Investments Govt Securities</v>
          </cell>
        </row>
      </sheetData>
      <sheetData sheetId="4144">
        <row r="34">
          <cell r="A34" t="str">
            <v>Investments Govt Securities</v>
          </cell>
        </row>
      </sheetData>
      <sheetData sheetId="4145">
        <row r="34">
          <cell r="A34" t="str">
            <v>Investments Govt Securities</v>
          </cell>
        </row>
      </sheetData>
      <sheetData sheetId="4146">
        <row r="34">
          <cell r="A34" t="str">
            <v>Investments Govt Securities</v>
          </cell>
        </row>
      </sheetData>
      <sheetData sheetId="4147">
        <row r="34">
          <cell r="A34" t="str">
            <v>Investments Govt Securities</v>
          </cell>
        </row>
      </sheetData>
      <sheetData sheetId="4148">
        <row r="34">
          <cell r="A34" t="str">
            <v>Investments Govt Securities</v>
          </cell>
        </row>
      </sheetData>
      <sheetData sheetId="4149">
        <row r="34">
          <cell r="A34" t="str">
            <v>Investments Govt Securities</v>
          </cell>
        </row>
      </sheetData>
      <sheetData sheetId="4150">
        <row r="34">
          <cell r="A34" t="str">
            <v>Investments Govt Securities</v>
          </cell>
        </row>
      </sheetData>
      <sheetData sheetId="4151">
        <row r="34">
          <cell r="A34" t="str">
            <v>Investments Govt Securities</v>
          </cell>
        </row>
      </sheetData>
      <sheetData sheetId="4152">
        <row r="34">
          <cell r="A34" t="str">
            <v>Investments Govt Securities</v>
          </cell>
        </row>
      </sheetData>
      <sheetData sheetId="4153">
        <row r="34">
          <cell r="A34" t="str">
            <v>Investments Govt Securities</v>
          </cell>
        </row>
      </sheetData>
      <sheetData sheetId="4154">
        <row r="34">
          <cell r="A34" t="str">
            <v>Investments Govt Securities</v>
          </cell>
        </row>
      </sheetData>
      <sheetData sheetId="4155">
        <row r="34">
          <cell r="A34" t="str">
            <v>Investments Govt Securities</v>
          </cell>
        </row>
      </sheetData>
      <sheetData sheetId="4156">
        <row r="34">
          <cell r="A34" t="str">
            <v>Investments Govt Securities</v>
          </cell>
        </row>
      </sheetData>
      <sheetData sheetId="4157">
        <row r="34">
          <cell r="A34" t="str">
            <v>Investments Govt Securities</v>
          </cell>
        </row>
      </sheetData>
      <sheetData sheetId="4158">
        <row r="34">
          <cell r="A34" t="str">
            <v>Investments Govt Securities</v>
          </cell>
        </row>
      </sheetData>
      <sheetData sheetId="4159">
        <row r="34">
          <cell r="A34" t="str">
            <v>Investments Govt Securities</v>
          </cell>
        </row>
      </sheetData>
      <sheetData sheetId="4160">
        <row r="34">
          <cell r="A34" t="str">
            <v>Investments Govt Securities</v>
          </cell>
        </row>
      </sheetData>
      <sheetData sheetId="4161">
        <row r="34">
          <cell r="A34" t="str">
            <v>Investments Govt Securities</v>
          </cell>
        </row>
      </sheetData>
      <sheetData sheetId="4162">
        <row r="34">
          <cell r="A34" t="str">
            <v>Investments Govt Securities</v>
          </cell>
        </row>
      </sheetData>
      <sheetData sheetId="4163">
        <row r="34">
          <cell r="A34" t="str">
            <v>Investments Govt Securities</v>
          </cell>
        </row>
      </sheetData>
      <sheetData sheetId="4164">
        <row r="34">
          <cell r="A34" t="str">
            <v>Investments Govt Securities</v>
          </cell>
        </row>
      </sheetData>
      <sheetData sheetId="4165">
        <row r="34">
          <cell r="A34" t="str">
            <v>Investments Govt Securities</v>
          </cell>
        </row>
      </sheetData>
      <sheetData sheetId="4166">
        <row r="34">
          <cell r="A34" t="str">
            <v>Investments Govt Securities</v>
          </cell>
        </row>
      </sheetData>
      <sheetData sheetId="4167">
        <row r="34">
          <cell r="A34" t="str">
            <v>Investments Govt Securities</v>
          </cell>
        </row>
      </sheetData>
      <sheetData sheetId="4168">
        <row r="34">
          <cell r="A34" t="str">
            <v>Investments Govt Securities</v>
          </cell>
        </row>
      </sheetData>
      <sheetData sheetId="4169">
        <row r="34">
          <cell r="A34" t="str">
            <v>Investments Govt Securities</v>
          </cell>
        </row>
      </sheetData>
      <sheetData sheetId="4170">
        <row r="34">
          <cell r="A34" t="str">
            <v>Investments Govt Securities</v>
          </cell>
        </row>
      </sheetData>
      <sheetData sheetId="4171">
        <row r="34">
          <cell r="A34" t="str">
            <v>Investments Govt Securities</v>
          </cell>
        </row>
      </sheetData>
      <sheetData sheetId="4172">
        <row r="34">
          <cell r="A34" t="str">
            <v>Investments Govt Securities</v>
          </cell>
        </row>
      </sheetData>
      <sheetData sheetId="4173">
        <row r="34">
          <cell r="A34" t="str">
            <v>Investments Govt Securities</v>
          </cell>
        </row>
      </sheetData>
      <sheetData sheetId="4174">
        <row r="34">
          <cell r="A34" t="str">
            <v>Investments Govt Securities</v>
          </cell>
        </row>
      </sheetData>
      <sheetData sheetId="4175">
        <row r="34">
          <cell r="A34" t="str">
            <v>Investments Govt Securities</v>
          </cell>
        </row>
      </sheetData>
      <sheetData sheetId="4176">
        <row r="34">
          <cell r="A34" t="str">
            <v>Investments Govt Securities</v>
          </cell>
        </row>
      </sheetData>
      <sheetData sheetId="4177">
        <row r="34">
          <cell r="A34" t="str">
            <v>Investments Govt Securities</v>
          </cell>
        </row>
      </sheetData>
      <sheetData sheetId="4178">
        <row r="34">
          <cell r="A34" t="str">
            <v>Investments Govt Securities</v>
          </cell>
        </row>
      </sheetData>
      <sheetData sheetId="4179">
        <row r="34">
          <cell r="A34" t="str">
            <v>Investments Govt Securities</v>
          </cell>
        </row>
      </sheetData>
      <sheetData sheetId="4180">
        <row r="34">
          <cell r="A34" t="str">
            <v>Investments Govt Securities</v>
          </cell>
        </row>
      </sheetData>
      <sheetData sheetId="4181">
        <row r="34">
          <cell r="A34" t="str">
            <v>Investments Govt Securities</v>
          </cell>
        </row>
      </sheetData>
      <sheetData sheetId="4182">
        <row r="34">
          <cell r="A34" t="str">
            <v>Investments Govt Securities</v>
          </cell>
        </row>
      </sheetData>
      <sheetData sheetId="4183">
        <row r="34">
          <cell r="A34" t="str">
            <v>Investments Govt Securities</v>
          </cell>
        </row>
      </sheetData>
      <sheetData sheetId="4184">
        <row r="34">
          <cell r="A34" t="str">
            <v>Investments Govt Securities</v>
          </cell>
        </row>
      </sheetData>
      <sheetData sheetId="4185">
        <row r="34">
          <cell r="A34" t="str">
            <v>Investments Govt Securities</v>
          </cell>
        </row>
      </sheetData>
      <sheetData sheetId="4186">
        <row r="34">
          <cell r="A34" t="str">
            <v>Investments Govt Securities</v>
          </cell>
        </row>
      </sheetData>
      <sheetData sheetId="4187">
        <row r="34">
          <cell r="A34" t="str">
            <v>Investments Govt Securities</v>
          </cell>
        </row>
      </sheetData>
      <sheetData sheetId="4188">
        <row r="34">
          <cell r="A34" t="str">
            <v>Investments Govt Securities</v>
          </cell>
        </row>
      </sheetData>
      <sheetData sheetId="4189">
        <row r="34">
          <cell r="A34" t="str">
            <v>Investments Govt Securities</v>
          </cell>
        </row>
      </sheetData>
      <sheetData sheetId="4190">
        <row r="34">
          <cell r="A34" t="str">
            <v>Investments Govt Securities</v>
          </cell>
        </row>
      </sheetData>
      <sheetData sheetId="4191">
        <row r="34">
          <cell r="A34" t="str">
            <v>Investments Govt Securities</v>
          </cell>
        </row>
      </sheetData>
      <sheetData sheetId="4192">
        <row r="34">
          <cell r="A34" t="str">
            <v>Investments Govt Securities</v>
          </cell>
        </row>
      </sheetData>
      <sheetData sheetId="4193">
        <row r="34">
          <cell r="A34" t="str">
            <v>Investments Govt Securities</v>
          </cell>
        </row>
      </sheetData>
      <sheetData sheetId="4194">
        <row r="34">
          <cell r="A34" t="str">
            <v>Investments Govt Securities</v>
          </cell>
        </row>
      </sheetData>
      <sheetData sheetId="4195">
        <row r="34">
          <cell r="A34" t="str">
            <v>Investments Govt Securities</v>
          </cell>
        </row>
      </sheetData>
      <sheetData sheetId="4196">
        <row r="34">
          <cell r="A34" t="str">
            <v>Investments Govt Securities</v>
          </cell>
        </row>
      </sheetData>
      <sheetData sheetId="4197">
        <row r="34">
          <cell r="A34" t="str">
            <v>Investments Govt Securities</v>
          </cell>
        </row>
      </sheetData>
      <sheetData sheetId="4198">
        <row r="34">
          <cell r="A34" t="str">
            <v>Investments Govt Securities</v>
          </cell>
        </row>
      </sheetData>
      <sheetData sheetId="4199">
        <row r="34">
          <cell r="A34" t="str">
            <v>Investments Govt Securities</v>
          </cell>
        </row>
      </sheetData>
      <sheetData sheetId="4200">
        <row r="34">
          <cell r="A34" t="str">
            <v>Investments Govt Securities</v>
          </cell>
        </row>
      </sheetData>
      <sheetData sheetId="4201">
        <row r="34">
          <cell r="A34" t="str">
            <v>Investments Govt Securities</v>
          </cell>
        </row>
      </sheetData>
      <sheetData sheetId="4202">
        <row r="34">
          <cell r="A34" t="str">
            <v>Investments Govt Securities</v>
          </cell>
        </row>
      </sheetData>
      <sheetData sheetId="4203">
        <row r="34">
          <cell r="A34" t="str">
            <v>Investments Govt Securities</v>
          </cell>
        </row>
      </sheetData>
      <sheetData sheetId="4204">
        <row r="34">
          <cell r="A34" t="str">
            <v>Investments Govt Securities</v>
          </cell>
        </row>
      </sheetData>
      <sheetData sheetId="4205">
        <row r="34">
          <cell r="A34" t="str">
            <v>Investments Govt Securities</v>
          </cell>
        </row>
      </sheetData>
      <sheetData sheetId="4206">
        <row r="34">
          <cell r="A34" t="str">
            <v>Investments Govt Securities</v>
          </cell>
        </row>
      </sheetData>
      <sheetData sheetId="4207">
        <row r="34">
          <cell r="A34" t="str">
            <v>Investments Govt Securities</v>
          </cell>
        </row>
      </sheetData>
      <sheetData sheetId="4208">
        <row r="34">
          <cell r="A34" t="str">
            <v>Investments Govt Securities</v>
          </cell>
        </row>
      </sheetData>
      <sheetData sheetId="4209">
        <row r="34">
          <cell r="A34" t="str">
            <v>Investments Govt Securities</v>
          </cell>
        </row>
      </sheetData>
      <sheetData sheetId="4210">
        <row r="34">
          <cell r="A34" t="str">
            <v>Investments Govt Securities</v>
          </cell>
        </row>
      </sheetData>
      <sheetData sheetId="4211">
        <row r="34">
          <cell r="A34" t="str">
            <v>Investments Govt Securities</v>
          </cell>
        </row>
      </sheetData>
      <sheetData sheetId="4212">
        <row r="34">
          <cell r="A34" t="str">
            <v>Investments Govt Securities</v>
          </cell>
        </row>
      </sheetData>
      <sheetData sheetId="4213">
        <row r="34">
          <cell r="A34" t="str">
            <v>Investments Govt Securities</v>
          </cell>
        </row>
      </sheetData>
      <sheetData sheetId="4214">
        <row r="34">
          <cell r="A34" t="str">
            <v>Investments Govt Securities</v>
          </cell>
        </row>
      </sheetData>
      <sheetData sheetId="4215">
        <row r="34">
          <cell r="A34" t="str">
            <v>Investments Govt Securities</v>
          </cell>
        </row>
      </sheetData>
      <sheetData sheetId="4216">
        <row r="34">
          <cell r="A34" t="str">
            <v>Investments Govt Securities</v>
          </cell>
        </row>
      </sheetData>
      <sheetData sheetId="4217">
        <row r="34">
          <cell r="A34" t="str">
            <v>Investments Govt Securities</v>
          </cell>
        </row>
      </sheetData>
      <sheetData sheetId="4218">
        <row r="34">
          <cell r="A34" t="str">
            <v>Investments Govt Securities</v>
          </cell>
        </row>
      </sheetData>
      <sheetData sheetId="4219">
        <row r="34">
          <cell r="A34" t="str">
            <v>Investments Govt Securities</v>
          </cell>
        </row>
      </sheetData>
      <sheetData sheetId="4220">
        <row r="34">
          <cell r="A34" t="str">
            <v>Investments Govt Securities</v>
          </cell>
        </row>
      </sheetData>
      <sheetData sheetId="4221">
        <row r="34">
          <cell r="A34" t="str">
            <v>Investments Govt Securities</v>
          </cell>
        </row>
      </sheetData>
      <sheetData sheetId="4222">
        <row r="34">
          <cell r="A34" t="str">
            <v>Investments Govt Securities</v>
          </cell>
        </row>
      </sheetData>
      <sheetData sheetId="4223">
        <row r="34">
          <cell r="A34" t="str">
            <v>Investments Govt Securities</v>
          </cell>
        </row>
      </sheetData>
      <sheetData sheetId="4224">
        <row r="34">
          <cell r="A34" t="str">
            <v>Investments Govt Securities</v>
          </cell>
        </row>
      </sheetData>
      <sheetData sheetId="4225">
        <row r="34">
          <cell r="A34" t="str">
            <v>Investments Govt Securities</v>
          </cell>
        </row>
      </sheetData>
      <sheetData sheetId="4226">
        <row r="34">
          <cell r="A34" t="str">
            <v>Investments Govt Securities</v>
          </cell>
        </row>
      </sheetData>
      <sheetData sheetId="4227">
        <row r="34">
          <cell r="A34" t="str">
            <v>Investments Govt Securities</v>
          </cell>
        </row>
      </sheetData>
      <sheetData sheetId="4228">
        <row r="34">
          <cell r="A34" t="str">
            <v>Investments Govt Securities</v>
          </cell>
        </row>
      </sheetData>
      <sheetData sheetId="4229">
        <row r="34">
          <cell r="A34" t="str">
            <v>Investments Govt Securities</v>
          </cell>
        </row>
      </sheetData>
      <sheetData sheetId="4230">
        <row r="34">
          <cell r="A34" t="str">
            <v>Investments Govt Securities</v>
          </cell>
        </row>
      </sheetData>
      <sheetData sheetId="4231">
        <row r="34">
          <cell r="A34" t="str">
            <v>Investments Govt Securities</v>
          </cell>
        </row>
      </sheetData>
      <sheetData sheetId="4232">
        <row r="34">
          <cell r="A34" t="str">
            <v>Investments Govt Securities</v>
          </cell>
        </row>
      </sheetData>
      <sheetData sheetId="4233">
        <row r="34">
          <cell r="A34" t="str">
            <v>Investments Govt Securities</v>
          </cell>
        </row>
      </sheetData>
      <sheetData sheetId="4234">
        <row r="34">
          <cell r="A34" t="str">
            <v>Investments Govt Securities</v>
          </cell>
        </row>
      </sheetData>
      <sheetData sheetId="4235">
        <row r="34">
          <cell r="A34" t="str">
            <v>Investments Govt Securities</v>
          </cell>
        </row>
      </sheetData>
      <sheetData sheetId="4236">
        <row r="34">
          <cell r="A34" t="str">
            <v>Investments Govt Securities</v>
          </cell>
        </row>
      </sheetData>
      <sheetData sheetId="4237">
        <row r="34">
          <cell r="A34" t="str">
            <v>Investments Govt Securities</v>
          </cell>
        </row>
      </sheetData>
      <sheetData sheetId="4238">
        <row r="34">
          <cell r="A34" t="str">
            <v>Investments Govt Securities</v>
          </cell>
        </row>
      </sheetData>
      <sheetData sheetId="4239">
        <row r="34">
          <cell r="A34" t="str">
            <v>Investments Govt Securities</v>
          </cell>
        </row>
      </sheetData>
      <sheetData sheetId="4240">
        <row r="34">
          <cell r="A34" t="str">
            <v>Investments Govt Securities</v>
          </cell>
        </row>
      </sheetData>
      <sheetData sheetId="4241">
        <row r="34">
          <cell r="A34" t="str">
            <v>Investments Govt Securities</v>
          </cell>
        </row>
      </sheetData>
      <sheetData sheetId="4242">
        <row r="34">
          <cell r="A34" t="str">
            <v>Investments Govt Securities</v>
          </cell>
        </row>
      </sheetData>
      <sheetData sheetId="4243">
        <row r="34">
          <cell r="A34" t="str">
            <v>Investments Govt Securities</v>
          </cell>
        </row>
      </sheetData>
      <sheetData sheetId="4244">
        <row r="34">
          <cell r="A34" t="str">
            <v>Investments Govt Securities</v>
          </cell>
        </row>
      </sheetData>
      <sheetData sheetId="4245">
        <row r="34">
          <cell r="A34" t="str">
            <v>Investments Govt Securities</v>
          </cell>
        </row>
      </sheetData>
      <sheetData sheetId="4246">
        <row r="34">
          <cell r="A34" t="str">
            <v>Investments Govt Securities</v>
          </cell>
        </row>
      </sheetData>
      <sheetData sheetId="4247">
        <row r="34">
          <cell r="A34" t="str">
            <v>Investments Govt Securities</v>
          </cell>
        </row>
      </sheetData>
      <sheetData sheetId="4248">
        <row r="34">
          <cell r="A34" t="str">
            <v>Investments Govt Securities</v>
          </cell>
        </row>
      </sheetData>
      <sheetData sheetId="4249">
        <row r="34">
          <cell r="A34" t="str">
            <v>Investments Govt Securities</v>
          </cell>
        </row>
      </sheetData>
      <sheetData sheetId="4250">
        <row r="34">
          <cell r="A34" t="str">
            <v>Investments Govt Securities</v>
          </cell>
        </row>
      </sheetData>
      <sheetData sheetId="4251">
        <row r="34">
          <cell r="A34" t="str">
            <v>Investments Govt Securities</v>
          </cell>
        </row>
      </sheetData>
      <sheetData sheetId="4252">
        <row r="34">
          <cell r="A34" t="str">
            <v>Investments Govt Securities</v>
          </cell>
        </row>
      </sheetData>
      <sheetData sheetId="4253" refreshError="1"/>
      <sheetData sheetId="4254">
        <row r="34">
          <cell r="A34" t="str">
            <v>Investments Govt Securities</v>
          </cell>
        </row>
      </sheetData>
      <sheetData sheetId="4255">
        <row r="34">
          <cell r="A34" t="str">
            <v>Investments Govt Securities</v>
          </cell>
        </row>
      </sheetData>
      <sheetData sheetId="4256">
        <row r="34">
          <cell r="A34" t="str">
            <v>Investments Govt Securities</v>
          </cell>
        </row>
      </sheetData>
      <sheetData sheetId="4257">
        <row r="34">
          <cell r="A34" t="str">
            <v>Investments Govt Securities</v>
          </cell>
        </row>
      </sheetData>
      <sheetData sheetId="4258">
        <row r="34">
          <cell r="A34" t="str">
            <v>Investments Govt Securities</v>
          </cell>
        </row>
      </sheetData>
      <sheetData sheetId="4259">
        <row r="34">
          <cell r="A34" t="str">
            <v>Investments Govt Securities</v>
          </cell>
        </row>
      </sheetData>
      <sheetData sheetId="4260">
        <row r="34">
          <cell r="A34" t="str">
            <v>Investments Govt Securities</v>
          </cell>
        </row>
      </sheetData>
      <sheetData sheetId="4261">
        <row r="34">
          <cell r="A34" t="str">
            <v>Investments Govt Securities</v>
          </cell>
        </row>
      </sheetData>
      <sheetData sheetId="4262">
        <row r="34">
          <cell r="A34" t="str">
            <v>Investments Govt Securities</v>
          </cell>
        </row>
      </sheetData>
      <sheetData sheetId="4263">
        <row r="34">
          <cell r="A34" t="str">
            <v>Investments Govt Securities</v>
          </cell>
        </row>
      </sheetData>
      <sheetData sheetId="4264">
        <row r="34">
          <cell r="A34" t="str">
            <v>Investments Govt Securities</v>
          </cell>
        </row>
      </sheetData>
      <sheetData sheetId="4265">
        <row r="34">
          <cell r="A34" t="str">
            <v>Investments Govt Securities</v>
          </cell>
        </row>
      </sheetData>
      <sheetData sheetId="4266">
        <row r="34">
          <cell r="A34" t="str">
            <v>Investments Govt Securities</v>
          </cell>
        </row>
      </sheetData>
      <sheetData sheetId="4267">
        <row r="34">
          <cell r="A34" t="str">
            <v>Investments Govt Securities</v>
          </cell>
        </row>
      </sheetData>
      <sheetData sheetId="4268">
        <row r="34">
          <cell r="A34" t="str">
            <v>Investments Govt Securities</v>
          </cell>
        </row>
      </sheetData>
      <sheetData sheetId="4269">
        <row r="34">
          <cell r="A34" t="str">
            <v>Investments Govt Securities</v>
          </cell>
        </row>
      </sheetData>
      <sheetData sheetId="4270">
        <row r="34">
          <cell r="A34" t="str">
            <v>Investments Govt Securities</v>
          </cell>
        </row>
      </sheetData>
      <sheetData sheetId="4271">
        <row r="34">
          <cell r="A34" t="str">
            <v>Investments Govt Securities</v>
          </cell>
        </row>
      </sheetData>
      <sheetData sheetId="4272">
        <row r="34">
          <cell r="A34" t="str">
            <v>Investments Govt Securities</v>
          </cell>
        </row>
      </sheetData>
      <sheetData sheetId="4273">
        <row r="34">
          <cell r="A34" t="str">
            <v>Investments Govt Securities</v>
          </cell>
        </row>
      </sheetData>
      <sheetData sheetId="4274">
        <row r="34">
          <cell r="A34" t="str">
            <v>Investments Govt Securities</v>
          </cell>
        </row>
      </sheetData>
      <sheetData sheetId="4275">
        <row r="34">
          <cell r="A34" t="str">
            <v>Investments Govt Securities</v>
          </cell>
        </row>
      </sheetData>
      <sheetData sheetId="4276">
        <row r="34">
          <cell r="A34" t="str">
            <v>Investments Govt Securities</v>
          </cell>
        </row>
      </sheetData>
      <sheetData sheetId="4277">
        <row r="34">
          <cell r="A34" t="str">
            <v>Investments Govt Securities</v>
          </cell>
        </row>
      </sheetData>
      <sheetData sheetId="4278">
        <row r="34">
          <cell r="A34" t="str">
            <v>Investments Govt Securities</v>
          </cell>
        </row>
      </sheetData>
      <sheetData sheetId="4279">
        <row r="34">
          <cell r="A34" t="str">
            <v>Investments Govt Securities</v>
          </cell>
        </row>
      </sheetData>
      <sheetData sheetId="4280">
        <row r="34">
          <cell r="A34" t="str">
            <v>Investments Govt Securities</v>
          </cell>
        </row>
      </sheetData>
      <sheetData sheetId="4281">
        <row r="34">
          <cell r="A34" t="str">
            <v>Investments Govt Securities</v>
          </cell>
        </row>
      </sheetData>
      <sheetData sheetId="4282">
        <row r="34">
          <cell r="A34" t="str">
            <v>Investments Govt Securities</v>
          </cell>
        </row>
      </sheetData>
      <sheetData sheetId="4283">
        <row r="34">
          <cell r="A34" t="str">
            <v>Investments Govt Securities</v>
          </cell>
        </row>
      </sheetData>
      <sheetData sheetId="4284">
        <row r="34">
          <cell r="A34" t="str">
            <v>Investments Govt Securities</v>
          </cell>
        </row>
      </sheetData>
      <sheetData sheetId="4285">
        <row r="34">
          <cell r="A34" t="str">
            <v>Investments Govt Securities</v>
          </cell>
        </row>
      </sheetData>
      <sheetData sheetId="4286">
        <row r="34">
          <cell r="A34" t="str">
            <v>Investments Govt Securities</v>
          </cell>
        </row>
      </sheetData>
      <sheetData sheetId="4287">
        <row r="34">
          <cell r="A34" t="str">
            <v>Investments Govt Securities</v>
          </cell>
        </row>
      </sheetData>
      <sheetData sheetId="4288">
        <row r="34">
          <cell r="A34" t="str">
            <v>Investments Govt Securities</v>
          </cell>
        </row>
      </sheetData>
      <sheetData sheetId="4289">
        <row r="34">
          <cell r="A34" t="str">
            <v>Investments Govt Securities</v>
          </cell>
        </row>
      </sheetData>
      <sheetData sheetId="4290">
        <row r="34">
          <cell r="A34" t="str">
            <v>Investments Govt Securities</v>
          </cell>
        </row>
      </sheetData>
      <sheetData sheetId="4291">
        <row r="34">
          <cell r="A34" t="str">
            <v>Investments Govt Securities</v>
          </cell>
        </row>
      </sheetData>
      <sheetData sheetId="4292">
        <row r="34">
          <cell r="A34" t="str">
            <v>Investments Govt Securities</v>
          </cell>
        </row>
      </sheetData>
      <sheetData sheetId="4293">
        <row r="34">
          <cell r="A34" t="str">
            <v>Investments Govt Securities</v>
          </cell>
        </row>
      </sheetData>
      <sheetData sheetId="4294">
        <row r="34">
          <cell r="A34" t="str">
            <v>Investments Govt Securities</v>
          </cell>
        </row>
      </sheetData>
      <sheetData sheetId="4295">
        <row r="34">
          <cell r="A34" t="str">
            <v>Investments Govt Securities</v>
          </cell>
        </row>
      </sheetData>
      <sheetData sheetId="4296">
        <row r="34">
          <cell r="A34" t="str">
            <v>Investments Govt Securities</v>
          </cell>
        </row>
      </sheetData>
      <sheetData sheetId="4297">
        <row r="34">
          <cell r="A34" t="str">
            <v>Investments Govt Securities</v>
          </cell>
        </row>
      </sheetData>
      <sheetData sheetId="4298">
        <row r="34">
          <cell r="A34" t="str">
            <v>Investments Govt Securities</v>
          </cell>
        </row>
      </sheetData>
      <sheetData sheetId="4299">
        <row r="34">
          <cell r="A34" t="str">
            <v>Investments Govt Securities</v>
          </cell>
        </row>
      </sheetData>
      <sheetData sheetId="4300">
        <row r="34">
          <cell r="A34" t="str">
            <v>Investments Govt Securities</v>
          </cell>
        </row>
      </sheetData>
      <sheetData sheetId="4301">
        <row r="34">
          <cell r="A34" t="str">
            <v>Investments Govt Securities</v>
          </cell>
        </row>
      </sheetData>
      <sheetData sheetId="4302">
        <row r="34">
          <cell r="A34" t="str">
            <v>Investments Govt Securities</v>
          </cell>
        </row>
      </sheetData>
      <sheetData sheetId="4303">
        <row r="34">
          <cell r="A34" t="str">
            <v>Investments Govt Securities</v>
          </cell>
        </row>
      </sheetData>
      <sheetData sheetId="4304">
        <row r="34">
          <cell r="A34" t="str">
            <v>Investments Govt Securities</v>
          </cell>
        </row>
      </sheetData>
      <sheetData sheetId="4305">
        <row r="34">
          <cell r="A34" t="str">
            <v>Investments Govt Securities</v>
          </cell>
        </row>
      </sheetData>
      <sheetData sheetId="4306">
        <row r="34">
          <cell r="A34" t="str">
            <v>Investments Govt Securities</v>
          </cell>
        </row>
      </sheetData>
      <sheetData sheetId="4307">
        <row r="34">
          <cell r="A34" t="str">
            <v>Investments Govt Securities</v>
          </cell>
        </row>
      </sheetData>
      <sheetData sheetId="4308">
        <row r="34">
          <cell r="A34" t="str">
            <v>Investments Govt Securities</v>
          </cell>
        </row>
      </sheetData>
      <sheetData sheetId="4309">
        <row r="34">
          <cell r="A34" t="str">
            <v>Investments Govt Securities</v>
          </cell>
        </row>
      </sheetData>
      <sheetData sheetId="4310">
        <row r="34">
          <cell r="A34" t="str">
            <v>Investments Govt Securities</v>
          </cell>
        </row>
      </sheetData>
      <sheetData sheetId="4311">
        <row r="34">
          <cell r="A34" t="str">
            <v>Investments Govt Securities</v>
          </cell>
        </row>
      </sheetData>
      <sheetData sheetId="4312">
        <row r="34">
          <cell r="A34" t="str">
            <v>Investments Govt Securities</v>
          </cell>
        </row>
      </sheetData>
      <sheetData sheetId="4313">
        <row r="34">
          <cell r="A34" t="str">
            <v>Investments Govt Securities</v>
          </cell>
        </row>
      </sheetData>
      <sheetData sheetId="4314">
        <row r="34">
          <cell r="A34" t="str">
            <v>Investments Govt Securities</v>
          </cell>
        </row>
      </sheetData>
      <sheetData sheetId="4315">
        <row r="34">
          <cell r="A34" t="str">
            <v>Investments Govt Securities</v>
          </cell>
        </row>
      </sheetData>
      <sheetData sheetId="4316">
        <row r="34">
          <cell r="A34" t="str">
            <v>Investments Govt Securities</v>
          </cell>
        </row>
      </sheetData>
      <sheetData sheetId="4317">
        <row r="34">
          <cell r="A34" t="str">
            <v>Investments Govt Securities</v>
          </cell>
        </row>
      </sheetData>
      <sheetData sheetId="4318">
        <row r="34">
          <cell r="A34" t="str">
            <v>Investments Govt Securities</v>
          </cell>
        </row>
      </sheetData>
      <sheetData sheetId="4319">
        <row r="34">
          <cell r="A34" t="str">
            <v>Investments Govt Securities</v>
          </cell>
        </row>
      </sheetData>
      <sheetData sheetId="4320">
        <row r="34">
          <cell r="A34" t="str">
            <v>Investments Govt Securities</v>
          </cell>
        </row>
      </sheetData>
      <sheetData sheetId="4321">
        <row r="34">
          <cell r="A34" t="str">
            <v>Investments Govt Securities</v>
          </cell>
        </row>
      </sheetData>
      <sheetData sheetId="4322">
        <row r="34">
          <cell r="A34" t="str">
            <v>Investments Govt Securities</v>
          </cell>
        </row>
      </sheetData>
      <sheetData sheetId="4323">
        <row r="34">
          <cell r="A34" t="str">
            <v>Investments Govt Securities</v>
          </cell>
        </row>
      </sheetData>
      <sheetData sheetId="4324">
        <row r="34">
          <cell r="A34" t="str">
            <v>Investments Govt Securities</v>
          </cell>
        </row>
      </sheetData>
      <sheetData sheetId="4325">
        <row r="34">
          <cell r="A34" t="str">
            <v>Investments Govt Securities</v>
          </cell>
        </row>
      </sheetData>
      <sheetData sheetId="4326">
        <row r="34">
          <cell r="A34" t="str">
            <v>Investments Govt Securities</v>
          </cell>
        </row>
      </sheetData>
      <sheetData sheetId="4327">
        <row r="34">
          <cell r="A34" t="str">
            <v>Investments Govt Securities</v>
          </cell>
        </row>
      </sheetData>
      <sheetData sheetId="4328">
        <row r="34">
          <cell r="A34" t="str">
            <v>Investments Govt Securities</v>
          </cell>
        </row>
      </sheetData>
      <sheetData sheetId="4329">
        <row r="34">
          <cell r="A34" t="str">
            <v>Investments Govt Securities</v>
          </cell>
        </row>
      </sheetData>
      <sheetData sheetId="4330">
        <row r="34">
          <cell r="A34" t="str">
            <v>Investments Govt Securities</v>
          </cell>
        </row>
      </sheetData>
      <sheetData sheetId="4331">
        <row r="34">
          <cell r="A34" t="str">
            <v>Investments Govt Securities</v>
          </cell>
        </row>
      </sheetData>
      <sheetData sheetId="4332">
        <row r="34">
          <cell r="A34" t="str">
            <v>Investments Govt Securities</v>
          </cell>
        </row>
      </sheetData>
      <sheetData sheetId="4333">
        <row r="34">
          <cell r="A34" t="str">
            <v>Investments Govt Securities</v>
          </cell>
        </row>
      </sheetData>
      <sheetData sheetId="4334">
        <row r="34">
          <cell r="A34" t="str">
            <v>Investments Govt Securities</v>
          </cell>
        </row>
      </sheetData>
      <sheetData sheetId="4335">
        <row r="34">
          <cell r="A34" t="str">
            <v>Investments Govt Securities</v>
          </cell>
        </row>
      </sheetData>
      <sheetData sheetId="4336">
        <row r="34">
          <cell r="A34" t="str">
            <v>Investments Govt Securities</v>
          </cell>
        </row>
      </sheetData>
      <sheetData sheetId="4337">
        <row r="34">
          <cell r="A34" t="str">
            <v>Investments Govt Securities</v>
          </cell>
        </row>
      </sheetData>
      <sheetData sheetId="4338">
        <row r="34">
          <cell r="A34" t="str">
            <v>Investments Govt Securities</v>
          </cell>
        </row>
      </sheetData>
      <sheetData sheetId="4339">
        <row r="34">
          <cell r="A34" t="str">
            <v>Investments Govt Securities</v>
          </cell>
        </row>
      </sheetData>
      <sheetData sheetId="4340">
        <row r="34">
          <cell r="A34" t="str">
            <v>Investments Govt Securities</v>
          </cell>
        </row>
      </sheetData>
      <sheetData sheetId="4341">
        <row r="34">
          <cell r="A34" t="str">
            <v>Investments Govt Securities</v>
          </cell>
        </row>
      </sheetData>
      <sheetData sheetId="4342">
        <row r="34">
          <cell r="A34" t="str">
            <v>Investments Govt Securities</v>
          </cell>
        </row>
      </sheetData>
      <sheetData sheetId="4343">
        <row r="34">
          <cell r="A34" t="str">
            <v>Investments Govt Securities</v>
          </cell>
        </row>
      </sheetData>
      <sheetData sheetId="4344">
        <row r="34">
          <cell r="A34" t="str">
            <v>Investments Govt Securities</v>
          </cell>
        </row>
      </sheetData>
      <sheetData sheetId="4345">
        <row r="34">
          <cell r="A34" t="str">
            <v>Investments Govt Securities</v>
          </cell>
        </row>
      </sheetData>
      <sheetData sheetId="4346">
        <row r="34">
          <cell r="A34" t="str">
            <v>Investments Govt Securities</v>
          </cell>
        </row>
      </sheetData>
      <sheetData sheetId="4347">
        <row r="34">
          <cell r="A34" t="str">
            <v>Investments Govt Securities</v>
          </cell>
        </row>
      </sheetData>
      <sheetData sheetId="4348">
        <row r="34">
          <cell r="A34" t="str">
            <v>Investments Govt Securities</v>
          </cell>
        </row>
      </sheetData>
      <sheetData sheetId="4349">
        <row r="34">
          <cell r="A34" t="str">
            <v>Investments Govt Securities</v>
          </cell>
        </row>
      </sheetData>
      <sheetData sheetId="4350">
        <row r="34">
          <cell r="A34" t="str">
            <v>Investments Govt Securities</v>
          </cell>
        </row>
      </sheetData>
      <sheetData sheetId="4351">
        <row r="34">
          <cell r="A34" t="str">
            <v>Investments Govt Securities</v>
          </cell>
        </row>
      </sheetData>
      <sheetData sheetId="4352">
        <row r="34">
          <cell r="A34" t="str">
            <v>Investments Govt Securities</v>
          </cell>
        </row>
      </sheetData>
      <sheetData sheetId="4353">
        <row r="34">
          <cell r="A34" t="str">
            <v>Investments Govt Securities</v>
          </cell>
        </row>
      </sheetData>
      <sheetData sheetId="4354">
        <row r="34">
          <cell r="A34" t="str">
            <v>Investments Govt Securities</v>
          </cell>
        </row>
      </sheetData>
      <sheetData sheetId="4355">
        <row r="34">
          <cell r="A34" t="str">
            <v>Investments Govt Securities</v>
          </cell>
        </row>
      </sheetData>
      <sheetData sheetId="4356">
        <row r="34">
          <cell r="A34" t="str">
            <v>Investments Govt Securities</v>
          </cell>
        </row>
      </sheetData>
      <sheetData sheetId="4357">
        <row r="34">
          <cell r="A34" t="str">
            <v>Investments Govt Securities</v>
          </cell>
        </row>
      </sheetData>
      <sheetData sheetId="4358">
        <row r="34">
          <cell r="A34" t="str">
            <v>Investments Govt Securities</v>
          </cell>
        </row>
      </sheetData>
      <sheetData sheetId="4359">
        <row r="34">
          <cell r="A34" t="str">
            <v>Investments Govt Securities</v>
          </cell>
        </row>
      </sheetData>
      <sheetData sheetId="4360">
        <row r="34">
          <cell r="A34" t="str">
            <v>Investments Govt Securities</v>
          </cell>
        </row>
      </sheetData>
      <sheetData sheetId="4361">
        <row r="34">
          <cell r="A34" t="str">
            <v>Investments Govt Securities</v>
          </cell>
        </row>
      </sheetData>
      <sheetData sheetId="4362">
        <row r="34">
          <cell r="A34" t="str">
            <v>Investments Govt Securities</v>
          </cell>
        </row>
      </sheetData>
      <sheetData sheetId="4363">
        <row r="34">
          <cell r="A34" t="str">
            <v>Investments Govt Securities</v>
          </cell>
        </row>
      </sheetData>
      <sheetData sheetId="4364">
        <row r="34">
          <cell r="A34" t="str">
            <v>Investments Govt Securities</v>
          </cell>
        </row>
      </sheetData>
      <sheetData sheetId="4365">
        <row r="34">
          <cell r="A34" t="str">
            <v>Investments Govt Securities</v>
          </cell>
        </row>
      </sheetData>
      <sheetData sheetId="4366">
        <row r="34">
          <cell r="A34" t="str">
            <v>Investments Govt Securities</v>
          </cell>
        </row>
      </sheetData>
      <sheetData sheetId="4367">
        <row r="34">
          <cell r="A34" t="str">
            <v>Investments Govt Securities</v>
          </cell>
        </row>
      </sheetData>
      <sheetData sheetId="4368">
        <row r="34">
          <cell r="A34" t="str">
            <v>Investments Govt Securities</v>
          </cell>
        </row>
      </sheetData>
      <sheetData sheetId="4369">
        <row r="34">
          <cell r="A34" t="str">
            <v>Investments Govt Securities</v>
          </cell>
        </row>
      </sheetData>
      <sheetData sheetId="4370">
        <row r="34">
          <cell r="A34" t="str">
            <v>Investments Govt Securities</v>
          </cell>
        </row>
      </sheetData>
      <sheetData sheetId="4371">
        <row r="34">
          <cell r="A34" t="str">
            <v>Investments Govt Securities</v>
          </cell>
        </row>
      </sheetData>
      <sheetData sheetId="4372">
        <row r="34">
          <cell r="A34" t="str">
            <v>Investments Govt Securities</v>
          </cell>
        </row>
      </sheetData>
      <sheetData sheetId="4373">
        <row r="34">
          <cell r="A34" t="str">
            <v>Investments Govt Securities</v>
          </cell>
        </row>
      </sheetData>
      <sheetData sheetId="4374">
        <row r="34">
          <cell r="A34" t="str">
            <v>Investments Govt Securities</v>
          </cell>
        </row>
      </sheetData>
      <sheetData sheetId="4375">
        <row r="34">
          <cell r="A34" t="str">
            <v>Investments Govt Securities</v>
          </cell>
        </row>
      </sheetData>
      <sheetData sheetId="4376">
        <row r="34">
          <cell r="A34" t="str">
            <v>Investments Govt Securities</v>
          </cell>
        </row>
      </sheetData>
      <sheetData sheetId="4377">
        <row r="34">
          <cell r="A34" t="str">
            <v>Investments Govt Securities</v>
          </cell>
        </row>
      </sheetData>
      <sheetData sheetId="4378">
        <row r="34">
          <cell r="A34" t="str">
            <v>Investments Govt Securities</v>
          </cell>
        </row>
      </sheetData>
      <sheetData sheetId="4379">
        <row r="34">
          <cell r="A34" t="str">
            <v>Investments Govt Securities</v>
          </cell>
        </row>
      </sheetData>
      <sheetData sheetId="4380">
        <row r="34">
          <cell r="A34" t="str">
            <v>Investments Govt Securities</v>
          </cell>
        </row>
      </sheetData>
      <sheetData sheetId="4381">
        <row r="34">
          <cell r="A34" t="str">
            <v>Investments Govt Securities</v>
          </cell>
        </row>
      </sheetData>
      <sheetData sheetId="4382">
        <row r="34">
          <cell r="A34" t="str">
            <v>Investments Govt Securities</v>
          </cell>
        </row>
      </sheetData>
      <sheetData sheetId="4383">
        <row r="34">
          <cell r="A34" t="str">
            <v>Investments Govt Securities</v>
          </cell>
        </row>
      </sheetData>
      <sheetData sheetId="4384">
        <row r="34">
          <cell r="A34" t="str">
            <v>Investments Govt Securities</v>
          </cell>
        </row>
      </sheetData>
      <sheetData sheetId="4385">
        <row r="34">
          <cell r="A34" t="str">
            <v>Investments Govt Securities</v>
          </cell>
        </row>
      </sheetData>
      <sheetData sheetId="4386">
        <row r="34">
          <cell r="A34" t="str">
            <v>Investments Govt Securities</v>
          </cell>
        </row>
      </sheetData>
      <sheetData sheetId="4387">
        <row r="34">
          <cell r="A34" t="str">
            <v>Investments Govt Securities</v>
          </cell>
        </row>
      </sheetData>
      <sheetData sheetId="4388">
        <row r="34">
          <cell r="A34" t="str">
            <v>Investments Govt Securities</v>
          </cell>
        </row>
      </sheetData>
      <sheetData sheetId="4389">
        <row r="34">
          <cell r="A34" t="str">
            <v>Investments Govt Securities</v>
          </cell>
        </row>
      </sheetData>
      <sheetData sheetId="4390">
        <row r="34">
          <cell r="A34" t="str">
            <v>Investments Govt Securities</v>
          </cell>
        </row>
      </sheetData>
      <sheetData sheetId="4391">
        <row r="34">
          <cell r="A34" t="str">
            <v>Investments Govt Securities</v>
          </cell>
        </row>
      </sheetData>
      <sheetData sheetId="4392">
        <row r="34">
          <cell r="A34" t="str">
            <v>Investments Govt Securities</v>
          </cell>
        </row>
      </sheetData>
      <sheetData sheetId="4393">
        <row r="34">
          <cell r="A34" t="str">
            <v>Investments Govt Securities</v>
          </cell>
        </row>
      </sheetData>
      <sheetData sheetId="4394">
        <row r="34">
          <cell r="A34" t="str">
            <v>Investments Govt Securities</v>
          </cell>
        </row>
      </sheetData>
      <sheetData sheetId="4395">
        <row r="34">
          <cell r="A34" t="str">
            <v>Investments Govt Securities</v>
          </cell>
        </row>
      </sheetData>
      <sheetData sheetId="4396">
        <row r="34">
          <cell r="A34" t="str">
            <v>Investments Govt Securities</v>
          </cell>
        </row>
      </sheetData>
      <sheetData sheetId="4397">
        <row r="34">
          <cell r="A34" t="str">
            <v>Investments Govt Securities</v>
          </cell>
        </row>
      </sheetData>
      <sheetData sheetId="4398">
        <row r="34">
          <cell r="A34" t="str">
            <v>Investments Govt Securities</v>
          </cell>
        </row>
      </sheetData>
      <sheetData sheetId="4399">
        <row r="34">
          <cell r="A34" t="str">
            <v>Investments Govt Securities</v>
          </cell>
        </row>
      </sheetData>
      <sheetData sheetId="4400">
        <row r="34">
          <cell r="A34" t="str">
            <v>Investments Govt Securities</v>
          </cell>
        </row>
      </sheetData>
      <sheetData sheetId="4401">
        <row r="34">
          <cell r="A34" t="str">
            <v>Investments Govt Securities</v>
          </cell>
        </row>
      </sheetData>
      <sheetData sheetId="4402">
        <row r="34">
          <cell r="A34" t="str">
            <v>Investments Govt Securities</v>
          </cell>
        </row>
      </sheetData>
      <sheetData sheetId="4403">
        <row r="34">
          <cell r="A34" t="str">
            <v>Investments Govt Securities</v>
          </cell>
        </row>
      </sheetData>
      <sheetData sheetId="4404">
        <row r="34">
          <cell r="A34" t="str">
            <v>Investments Govt Securities</v>
          </cell>
        </row>
      </sheetData>
      <sheetData sheetId="4405">
        <row r="34">
          <cell r="A34" t="str">
            <v>Investments Govt Securities</v>
          </cell>
        </row>
      </sheetData>
      <sheetData sheetId="4406">
        <row r="34">
          <cell r="A34" t="str">
            <v>Investments Govt Securities</v>
          </cell>
        </row>
      </sheetData>
      <sheetData sheetId="4407">
        <row r="34">
          <cell r="A34" t="str">
            <v>Investments Govt Securities</v>
          </cell>
        </row>
      </sheetData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>
        <row r="34">
          <cell r="A34" t="str">
            <v>Investments Govt Securities</v>
          </cell>
        </row>
      </sheetData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>
        <row r="34">
          <cell r="A34" t="str">
            <v>Investments Govt Securities</v>
          </cell>
        </row>
      </sheetData>
      <sheetData sheetId="4468" refreshError="1"/>
      <sheetData sheetId="4469" refreshError="1"/>
      <sheetData sheetId="4470" refreshError="1"/>
      <sheetData sheetId="4471" refreshError="1"/>
      <sheetData sheetId="4472">
        <row r="34">
          <cell r="A34" t="str">
            <v>Investments Govt Securities</v>
          </cell>
        </row>
      </sheetData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>
        <row r="34">
          <cell r="A34" t="str">
            <v>Investments Govt Securities</v>
          </cell>
        </row>
      </sheetData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>
        <row r="34">
          <cell r="A34" t="str">
            <v>Investments Govt Securities</v>
          </cell>
        </row>
      </sheetData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>
        <row r="34">
          <cell r="A34" t="str">
            <v>Investments Govt Securities</v>
          </cell>
        </row>
      </sheetData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>
        <row r="34">
          <cell r="A34" t="str">
            <v>Investments Govt Securities</v>
          </cell>
        </row>
      </sheetData>
      <sheetData sheetId="4556">
        <row r="34">
          <cell r="A34" t="str">
            <v>Investments Govt Securities</v>
          </cell>
        </row>
      </sheetData>
      <sheetData sheetId="4557">
        <row r="34">
          <cell r="A34" t="str">
            <v>Investments Govt Securities</v>
          </cell>
        </row>
      </sheetData>
      <sheetData sheetId="4558">
        <row r="34">
          <cell r="A34" t="str">
            <v>Investments Govt Securities</v>
          </cell>
        </row>
      </sheetData>
      <sheetData sheetId="4559">
        <row r="34">
          <cell r="A34" t="str">
            <v>Investments Govt Securities</v>
          </cell>
        </row>
      </sheetData>
      <sheetData sheetId="4560">
        <row r="34">
          <cell r="A34" t="str">
            <v>Investments Govt Securities</v>
          </cell>
        </row>
      </sheetData>
      <sheetData sheetId="4561">
        <row r="34">
          <cell r="A34" t="str">
            <v>Investments Govt Securities</v>
          </cell>
        </row>
      </sheetData>
      <sheetData sheetId="4562">
        <row r="34">
          <cell r="A34" t="str">
            <v>Investments Govt Securities</v>
          </cell>
        </row>
      </sheetData>
      <sheetData sheetId="4563">
        <row r="34">
          <cell r="A34" t="str">
            <v>Investments Govt Securities</v>
          </cell>
        </row>
      </sheetData>
      <sheetData sheetId="4564">
        <row r="34">
          <cell r="A34" t="str">
            <v>Investments Govt Securities</v>
          </cell>
        </row>
      </sheetData>
      <sheetData sheetId="4565">
        <row r="34">
          <cell r="A34" t="str">
            <v>Investments Govt Securities</v>
          </cell>
        </row>
      </sheetData>
      <sheetData sheetId="4566">
        <row r="34">
          <cell r="A34" t="str">
            <v>Investments Govt Securities</v>
          </cell>
        </row>
      </sheetData>
      <sheetData sheetId="4567">
        <row r="34">
          <cell r="A34" t="str">
            <v>Investments Govt Securities</v>
          </cell>
        </row>
      </sheetData>
      <sheetData sheetId="4568">
        <row r="34">
          <cell r="A34" t="str">
            <v>Investments Govt Securities</v>
          </cell>
        </row>
      </sheetData>
      <sheetData sheetId="4569">
        <row r="34">
          <cell r="A34" t="str">
            <v>Investments Govt Securities</v>
          </cell>
        </row>
      </sheetData>
      <sheetData sheetId="4570">
        <row r="34">
          <cell r="A34" t="str">
            <v>Investments Govt Securities</v>
          </cell>
        </row>
      </sheetData>
      <sheetData sheetId="4571">
        <row r="34">
          <cell r="A34" t="str">
            <v>Investments Govt Securities</v>
          </cell>
        </row>
      </sheetData>
      <sheetData sheetId="4572">
        <row r="34">
          <cell r="A34" t="str">
            <v>Investments Govt Securities</v>
          </cell>
        </row>
      </sheetData>
      <sheetData sheetId="4573">
        <row r="34">
          <cell r="A34" t="str">
            <v>Investments Govt Securities</v>
          </cell>
        </row>
      </sheetData>
      <sheetData sheetId="4574">
        <row r="34">
          <cell r="A34" t="str">
            <v>Investments Govt Securities</v>
          </cell>
        </row>
      </sheetData>
      <sheetData sheetId="4575">
        <row r="34">
          <cell r="A34" t="str">
            <v>Investments Govt Securities</v>
          </cell>
        </row>
      </sheetData>
      <sheetData sheetId="4576">
        <row r="34">
          <cell r="A34" t="str">
            <v>Investments Govt Securities</v>
          </cell>
        </row>
      </sheetData>
      <sheetData sheetId="4577">
        <row r="34">
          <cell r="A34" t="str">
            <v>Investments Govt Securities</v>
          </cell>
        </row>
      </sheetData>
      <sheetData sheetId="4578">
        <row r="34">
          <cell r="A34" t="str">
            <v>Investments Govt Securities</v>
          </cell>
        </row>
      </sheetData>
      <sheetData sheetId="4579">
        <row r="34">
          <cell r="A34" t="str">
            <v>Investments Govt Securities</v>
          </cell>
        </row>
      </sheetData>
      <sheetData sheetId="4580">
        <row r="34">
          <cell r="A34" t="str">
            <v>Investments Govt Securities</v>
          </cell>
        </row>
      </sheetData>
      <sheetData sheetId="4581">
        <row r="34">
          <cell r="A34" t="str">
            <v>Investments Govt Securities</v>
          </cell>
        </row>
      </sheetData>
      <sheetData sheetId="4582">
        <row r="34">
          <cell r="A34" t="str">
            <v>Investments Govt Securities</v>
          </cell>
        </row>
      </sheetData>
      <sheetData sheetId="4583">
        <row r="34">
          <cell r="A34" t="str">
            <v>Investments Govt Securities</v>
          </cell>
        </row>
      </sheetData>
      <sheetData sheetId="4584">
        <row r="34">
          <cell r="A34" t="str">
            <v>Investments Govt Securities</v>
          </cell>
        </row>
      </sheetData>
      <sheetData sheetId="4585">
        <row r="34">
          <cell r="A34" t="str">
            <v>Investments Govt Securities</v>
          </cell>
        </row>
      </sheetData>
      <sheetData sheetId="4586">
        <row r="34">
          <cell r="A34" t="str">
            <v>Investments Govt Securities</v>
          </cell>
        </row>
      </sheetData>
      <sheetData sheetId="4587">
        <row r="34">
          <cell r="A34" t="str">
            <v>Investments Govt Securities</v>
          </cell>
        </row>
      </sheetData>
      <sheetData sheetId="4588">
        <row r="34">
          <cell r="A34" t="str">
            <v>Investments Govt Securities</v>
          </cell>
        </row>
      </sheetData>
      <sheetData sheetId="4589">
        <row r="34">
          <cell r="A34" t="str">
            <v>Investments Govt Securities</v>
          </cell>
        </row>
      </sheetData>
      <sheetData sheetId="4590">
        <row r="34">
          <cell r="A34" t="str">
            <v>Investments Govt Securities</v>
          </cell>
        </row>
      </sheetData>
      <sheetData sheetId="4591">
        <row r="34">
          <cell r="A34" t="str">
            <v>Investments Govt Securities</v>
          </cell>
        </row>
      </sheetData>
      <sheetData sheetId="4592">
        <row r="34">
          <cell r="A34" t="str">
            <v>Investments Govt Securities</v>
          </cell>
        </row>
      </sheetData>
      <sheetData sheetId="4593">
        <row r="34">
          <cell r="A34" t="str">
            <v>Investments Govt Securities</v>
          </cell>
        </row>
      </sheetData>
      <sheetData sheetId="4594">
        <row r="34">
          <cell r="A34" t="str">
            <v>Investments Govt Securities</v>
          </cell>
        </row>
      </sheetData>
      <sheetData sheetId="4595">
        <row r="34">
          <cell r="A34" t="str">
            <v>Investments Govt Securities</v>
          </cell>
        </row>
      </sheetData>
      <sheetData sheetId="4596">
        <row r="34">
          <cell r="A34" t="str">
            <v>Investments Govt Securities</v>
          </cell>
        </row>
      </sheetData>
      <sheetData sheetId="4597">
        <row r="34">
          <cell r="A34" t="str">
            <v>Investments Govt Securities</v>
          </cell>
        </row>
      </sheetData>
      <sheetData sheetId="4598">
        <row r="34">
          <cell r="A34" t="str">
            <v>Investments Govt Securities</v>
          </cell>
        </row>
      </sheetData>
      <sheetData sheetId="4599">
        <row r="34">
          <cell r="A34" t="str">
            <v>Investments Govt Securities</v>
          </cell>
        </row>
      </sheetData>
      <sheetData sheetId="4600">
        <row r="34">
          <cell r="A34" t="str">
            <v>Investments Govt Securities</v>
          </cell>
        </row>
      </sheetData>
      <sheetData sheetId="4601">
        <row r="34">
          <cell r="A34" t="str">
            <v>Investments Govt Securities</v>
          </cell>
        </row>
      </sheetData>
      <sheetData sheetId="4602">
        <row r="34">
          <cell r="A34" t="str">
            <v>Investments Govt Securities</v>
          </cell>
        </row>
      </sheetData>
      <sheetData sheetId="4603">
        <row r="34">
          <cell r="A34" t="str">
            <v>Investments Govt Securities</v>
          </cell>
        </row>
      </sheetData>
      <sheetData sheetId="4604">
        <row r="34">
          <cell r="A34" t="str">
            <v>Investments Govt Securities</v>
          </cell>
        </row>
      </sheetData>
      <sheetData sheetId="4605">
        <row r="34">
          <cell r="A34" t="str">
            <v>Investments Govt Securities</v>
          </cell>
        </row>
      </sheetData>
      <sheetData sheetId="4606">
        <row r="34">
          <cell r="A34" t="str">
            <v>Investments Govt Securities</v>
          </cell>
        </row>
      </sheetData>
      <sheetData sheetId="4607">
        <row r="34">
          <cell r="A34" t="str">
            <v>Investments Govt Securities</v>
          </cell>
        </row>
      </sheetData>
      <sheetData sheetId="4608">
        <row r="34">
          <cell r="A34" t="str">
            <v>Investments Govt Securities</v>
          </cell>
        </row>
      </sheetData>
      <sheetData sheetId="4609">
        <row r="34">
          <cell r="A34" t="str">
            <v>Investments Govt Securities</v>
          </cell>
        </row>
      </sheetData>
      <sheetData sheetId="4610">
        <row r="34">
          <cell r="A34" t="str">
            <v>Investments Govt Securities</v>
          </cell>
        </row>
      </sheetData>
      <sheetData sheetId="4611">
        <row r="34">
          <cell r="A34" t="str">
            <v>Investments Govt Securities</v>
          </cell>
        </row>
      </sheetData>
      <sheetData sheetId="4612">
        <row r="34">
          <cell r="A34" t="str">
            <v>Investments Govt Securities</v>
          </cell>
        </row>
      </sheetData>
      <sheetData sheetId="4613">
        <row r="34">
          <cell r="A34" t="str">
            <v>Investments Govt Securities</v>
          </cell>
        </row>
      </sheetData>
      <sheetData sheetId="4614">
        <row r="34">
          <cell r="A34" t="str">
            <v>Investments Govt Securities</v>
          </cell>
        </row>
      </sheetData>
      <sheetData sheetId="4615">
        <row r="34">
          <cell r="A34" t="str">
            <v>Investments Govt Securities</v>
          </cell>
        </row>
      </sheetData>
      <sheetData sheetId="4616">
        <row r="34">
          <cell r="A34" t="str">
            <v>Investments Govt Securities</v>
          </cell>
        </row>
      </sheetData>
      <sheetData sheetId="4617">
        <row r="34">
          <cell r="A34" t="str">
            <v>Investments Govt Securities</v>
          </cell>
        </row>
      </sheetData>
      <sheetData sheetId="4618">
        <row r="34">
          <cell r="A34" t="str">
            <v>Investments Govt Securities</v>
          </cell>
        </row>
      </sheetData>
      <sheetData sheetId="4619">
        <row r="34">
          <cell r="A34" t="str">
            <v>Investments Govt Securities</v>
          </cell>
        </row>
      </sheetData>
      <sheetData sheetId="4620">
        <row r="34">
          <cell r="A34" t="str">
            <v>Investments Govt Securities</v>
          </cell>
        </row>
      </sheetData>
      <sheetData sheetId="4621">
        <row r="34">
          <cell r="A34" t="str">
            <v>Investments Govt Securities</v>
          </cell>
        </row>
      </sheetData>
      <sheetData sheetId="4622">
        <row r="34">
          <cell r="A34" t="str">
            <v>Investments Govt Securities</v>
          </cell>
        </row>
      </sheetData>
      <sheetData sheetId="4623">
        <row r="34">
          <cell r="A34" t="str">
            <v>Investments Govt Securities</v>
          </cell>
        </row>
      </sheetData>
      <sheetData sheetId="4624">
        <row r="34">
          <cell r="A34" t="str">
            <v>Investments Govt Securities</v>
          </cell>
        </row>
      </sheetData>
      <sheetData sheetId="4625">
        <row r="34">
          <cell r="A34" t="str">
            <v>Investments Govt Securities</v>
          </cell>
        </row>
      </sheetData>
      <sheetData sheetId="4626">
        <row r="34">
          <cell r="A34" t="str">
            <v>Investments Govt Securities</v>
          </cell>
        </row>
      </sheetData>
      <sheetData sheetId="4627">
        <row r="34">
          <cell r="A34" t="str">
            <v>Investments Govt Securities</v>
          </cell>
        </row>
      </sheetData>
      <sheetData sheetId="4628">
        <row r="34">
          <cell r="A34" t="str">
            <v>Investments Govt Securities</v>
          </cell>
        </row>
      </sheetData>
      <sheetData sheetId="4629">
        <row r="34">
          <cell r="A34" t="str">
            <v>Investments Govt Securities</v>
          </cell>
        </row>
      </sheetData>
      <sheetData sheetId="4630">
        <row r="34">
          <cell r="A34" t="str">
            <v>Investments Govt Securities</v>
          </cell>
        </row>
      </sheetData>
      <sheetData sheetId="4631">
        <row r="34">
          <cell r="A34" t="str">
            <v>Investments Govt Securities</v>
          </cell>
        </row>
      </sheetData>
      <sheetData sheetId="4632">
        <row r="34">
          <cell r="A34" t="str">
            <v>Investments Govt Securities</v>
          </cell>
        </row>
      </sheetData>
      <sheetData sheetId="4633">
        <row r="34">
          <cell r="A34" t="str">
            <v>Investments Govt Securities</v>
          </cell>
        </row>
      </sheetData>
      <sheetData sheetId="4634">
        <row r="34">
          <cell r="A34" t="str">
            <v>Investments Govt Securities</v>
          </cell>
        </row>
      </sheetData>
      <sheetData sheetId="4635">
        <row r="34">
          <cell r="A34" t="str">
            <v>Investments Govt Securities</v>
          </cell>
        </row>
      </sheetData>
      <sheetData sheetId="4636">
        <row r="34">
          <cell r="A34" t="str">
            <v>Investments Govt Securities</v>
          </cell>
        </row>
      </sheetData>
      <sheetData sheetId="4637">
        <row r="34">
          <cell r="A34" t="str">
            <v>Investments Govt Securities</v>
          </cell>
        </row>
      </sheetData>
      <sheetData sheetId="4638">
        <row r="34">
          <cell r="A34" t="str">
            <v>Investments Govt Securities</v>
          </cell>
        </row>
      </sheetData>
      <sheetData sheetId="4639">
        <row r="34">
          <cell r="A34" t="str">
            <v>Investments Govt Securities</v>
          </cell>
        </row>
      </sheetData>
      <sheetData sheetId="4640">
        <row r="34">
          <cell r="A34" t="str">
            <v>Investments Govt Securities</v>
          </cell>
        </row>
      </sheetData>
      <sheetData sheetId="4641">
        <row r="34">
          <cell r="A34" t="str">
            <v>Investments Govt Securities</v>
          </cell>
        </row>
      </sheetData>
      <sheetData sheetId="4642">
        <row r="34">
          <cell r="A34" t="str">
            <v>Investments Govt Securities</v>
          </cell>
        </row>
      </sheetData>
      <sheetData sheetId="4643">
        <row r="34">
          <cell r="A34" t="str">
            <v>Investments Govt Securities</v>
          </cell>
        </row>
      </sheetData>
      <sheetData sheetId="4644">
        <row r="34">
          <cell r="A34" t="str">
            <v>Investments Govt Securities</v>
          </cell>
        </row>
      </sheetData>
      <sheetData sheetId="4645">
        <row r="34">
          <cell r="A34" t="str">
            <v>Investments Govt Securities</v>
          </cell>
        </row>
      </sheetData>
      <sheetData sheetId="4646">
        <row r="34">
          <cell r="A34" t="str">
            <v>Investments Govt Securities</v>
          </cell>
        </row>
      </sheetData>
      <sheetData sheetId="4647">
        <row r="34">
          <cell r="A34" t="str">
            <v>Investments Govt Securities</v>
          </cell>
        </row>
      </sheetData>
      <sheetData sheetId="4648">
        <row r="34">
          <cell r="A34" t="str">
            <v>Investments Govt Securities</v>
          </cell>
        </row>
      </sheetData>
      <sheetData sheetId="4649">
        <row r="34">
          <cell r="A34" t="str">
            <v>Investments Govt Securities</v>
          </cell>
        </row>
      </sheetData>
      <sheetData sheetId="4650">
        <row r="34">
          <cell r="A34" t="str">
            <v>Investments Govt Securities</v>
          </cell>
        </row>
      </sheetData>
      <sheetData sheetId="4651">
        <row r="34">
          <cell r="A34" t="str">
            <v>Investments Govt Securities</v>
          </cell>
        </row>
      </sheetData>
      <sheetData sheetId="4652">
        <row r="34">
          <cell r="A34" t="str">
            <v>Investments Govt Securities</v>
          </cell>
        </row>
      </sheetData>
      <sheetData sheetId="4653">
        <row r="34">
          <cell r="A34" t="str">
            <v>Investments Govt Securities</v>
          </cell>
        </row>
      </sheetData>
      <sheetData sheetId="4654">
        <row r="34">
          <cell r="A34" t="str">
            <v>Investments Govt Securities</v>
          </cell>
        </row>
      </sheetData>
      <sheetData sheetId="4655">
        <row r="34">
          <cell r="A34" t="str">
            <v>Investments Govt Securities</v>
          </cell>
        </row>
      </sheetData>
      <sheetData sheetId="4656">
        <row r="34">
          <cell r="A34" t="str">
            <v>Investments Govt Securities</v>
          </cell>
        </row>
      </sheetData>
      <sheetData sheetId="4657">
        <row r="34">
          <cell r="A34" t="str">
            <v>Investments Govt Securities</v>
          </cell>
        </row>
      </sheetData>
      <sheetData sheetId="4658">
        <row r="34">
          <cell r="A34" t="str">
            <v>Investments Govt Securities</v>
          </cell>
        </row>
      </sheetData>
      <sheetData sheetId="4659">
        <row r="34">
          <cell r="A34" t="str">
            <v>Investments Govt Securities</v>
          </cell>
        </row>
      </sheetData>
      <sheetData sheetId="4660">
        <row r="34">
          <cell r="A34" t="str">
            <v>Investments Govt Securities</v>
          </cell>
        </row>
      </sheetData>
      <sheetData sheetId="4661">
        <row r="34">
          <cell r="A34" t="str">
            <v>Investments Govt Securities</v>
          </cell>
        </row>
      </sheetData>
      <sheetData sheetId="4662">
        <row r="34">
          <cell r="A34" t="str">
            <v>Investments Govt Securities</v>
          </cell>
        </row>
      </sheetData>
      <sheetData sheetId="4663">
        <row r="34">
          <cell r="A34" t="str">
            <v>Investments Govt Securities</v>
          </cell>
        </row>
      </sheetData>
      <sheetData sheetId="4664">
        <row r="34">
          <cell r="A34" t="str">
            <v>Investments Govt Securities</v>
          </cell>
        </row>
      </sheetData>
      <sheetData sheetId="4665">
        <row r="34">
          <cell r="A34" t="str">
            <v>Investments Govt Securities</v>
          </cell>
        </row>
      </sheetData>
      <sheetData sheetId="4666">
        <row r="34">
          <cell r="A34" t="str">
            <v>Investments Govt Securities</v>
          </cell>
        </row>
      </sheetData>
      <sheetData sheetId="4667">
        <row r="34">
          <cell r="A34" t="str">
            <v>Investments Govt Securities</v>
          </cell>
        </row>
      </sheetData>
      <sheetData sheetId="4668">
        <row r="34">
          <cell r="A34" t="str">
            <v>Investments Govt Securities</v>
          </cell>
        </row>
      </sheetData>
      <sheetData sheetId="4669">
        <row r="34">
          <cell r="A34" t="str">
            <v>Investments Govt Securities</v>
          </cell>
        </row>
      </sheetData>
      <sheetData sheetId="4670">
        <row r="34">
          <cell r="A34" t="str">
            <v>Investments Govt Securities</v>
          </cell>
        </row>
      </sheetData>
      <sheetData sheetId="4671">
        <row r="34">
          <cell r="A34" t="str">
            <v>Investments Govt Securities</v>
          </cell>
        </row>
      </sheetData>
      <sheetData sheetId="4672">
        <row r="34">
          <cell r="A34" t="str">
            <v>Investments Govt Securities</v>
          </cell>
        </row>
      </sheetData>
      <sheetData sheetId="4673">
        <row r="34">
          <cell r="A34" t="str">
            <v>Investments Govt Securities</v>
          </cell>
        </row>
      </sheetData>
      <sheetData sheetId="4674">
        <row r="34">
          <cell r="A34" t="str">
            <v>Investments Govt Securities</v>
          </cell>
        </row>
      </sheetData>
      <sheetData sheetId="4675">
        <row r="34">
          <cell r="A34" t="str">
            <v>Investments Govt Securities</v>
          </cell>
        </row>
      </sheetData>
      <sheetData sheetId="4676">
        <row r="34">
          <cell r="A34" t="str">
            <v>Investments Govt Securities</v>
          </cell>
        </row>
      </sheetData>
      <sheetData sheetId="4677">
        <row r="34">
          <cell r="A34" t="str">
            <v>Investments Govt Securities</v>
          </cell>
        </row>
      </sheetData>
      <sheetData sheetId="4678">
        <row r="34">
          <cell r="A34" t="str">
            <v>Investments Govt Securities</v>
          </cell>
        </row>
      </sheetData>
      <sheetData sheetId="4679">
        <row r="34">
          <cell r="A34" t="str">
            <v>Investments Govt Securities</v>
          </cell>
        </row>
      </sheetData>
      <sheetData sheetId="4680">
        <row r="34">
          <cell r="A34" t="str">
            <v>Investments Govt Securities</v>
          </cell>
        </row>
      </sheetData>
      <sheetData sheetId="4681">
        <row r="34">
          <cell r="A34" t="str">
            <v>Investments Govt Securities</v>
          </cell>
        </row>
      </sheetData>
      <sheetData sheetId="4682">
        <row r="34">
          <cell r="A34" t="str">
            <v>Investments Govt Securities</v>
          </cell>
        </row>
      </sheetData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>
        <row r="34">
          <cell r="A34" t="str">
            <v>Investments Govt Securities</v>
          </cell>
        </row>
      </sheetData>
      <sheetData sheetId="4718" refreshError="1"/>
      <sheetData sheetId="4719" refreshError="1"/>
      <sheetData sheetId="4720" refreshError="1"/>
      <sheetData sheetId="4721">
        <row r="34">
          <cell r="A34" t="str">
            <v>Investments Govt Securities</v>
          </cell>
        </row>
      </sheetData>
      <sheetData sheetId="4722" refreshError="1"/>
      <sheetData sheetId="4723">
        <row r="34">
          <cell r="A34" t="str">
            <v>Investments Govt Securities</v>
          </cell>
        </row>
      </sheetData>
      <sheetData sheetId="4724" refreshError="1"/>
      <sheetData sheetId="4725" refreshError="1"/>
      <sheetData sheetId="4726">
        <row r="34">
          <cell r="A34" t="str">
            <v>Investments Govt Securities</v>
          </cell>
        </row>
      </sheetData>
      <sheetData sheetId="4727">
        <row r="34">
          <cell r="A34" t="str">
            <v>Investments Govt Securities</v>
          </cell>
        </row>
      </sheetData>
      <sheetData sheetId="4728">
        <row r="34">
          <cell r="A34" t="str">
            <v>Investments Govt Securities</v>
          </cell>
        </row>
      </sheetData>
      <sheetData sheetId="4729">
        <row r="34">
          <cell r="A34" t="str">
            <v>Investments Govt Securities</v>
          </cell>
        </row>
      </sheetData>
      <sheetData sheetId="4730">
        <row r="34">
          <cell r="A34" t="str">
            <v>Investments Govt Securities</v>
          </cell>
        </row>
      </sheetData>
      <sheetData sheetId="4731">
        <row r="34">
          <cell r="A34" t="str">
            <v>Investments Govt Securities</v>
          </cell>
        </row>
      </sheetData>
      <sheetData sheetId="4732">
        <row r="34">
          <cell r="A34" t="str">
            <v>Investments Govt Securities</v>
          </cell>
        </row>
      </sheetData>
      <sheetData sheetId="4733">
        <row r="34">
          <cell r="A34" t="str">
            <v>Investments Govt Securities</v>
          </cell>
        </row>
      </sheetData>
      <sheetData sheetId="4734">
        <row r="34">
          <cell r="A34" t="str">
            <v>Investments Govt Securities</v>
          </cell>
        </row>
      </sheetData>
      <sheetData sheetId="4735">
        <row r="34">
          <cell r="A34" t="str">
            <v>Investments Govt Securities</v>
          </cell>
        </row>
      </sheetData>
      <sheetData sheetId="4736">
        <row r="34">
          <cell r="A34" t="str">
            <v>Investments Govt Securities</v>
          </cell>
        </row>
      </sheetData>
      <sheetData sheetId="4737">
        <row r="34">
          <cell r="A34" t="str">
            <v>Investments Govt Securities</v>
          </cell>
        </row>
      </sheetData>
      <sheetData sheetId="4738">
        <row r="34">
          <cell r="A34" t="str">
            <v>Investments Govt Securities</v>
          </cell>
        </row>
      </sheetData>
      <sheetData sheetId="4739">
        <row r="34">
          <cell r="A34" t="str">
            <v>Investments Govt Securities</v>
          </cell>
        </row>
      </sheetData>
      <sheetData sheetId="4740">
        <row r="34">
          <cell r="A34" t="str">
            <v>Investments Govt Securities</v>
          </cell>
        </row>
      </sheetData>
      <sheetData sheetId="4741">
        <row r="34">
          <cell r="A34" t="str">
            <v>Investments Govt Securities</v>
          </cell>
        </row>
      </sheetData>
      <sheetData sheetId="4742">
        <row r="34">
          <cell r="A34" t="str">
            <v>Investments Govt Securities</v>
          </cell>
        </row>
      </sheetData>
      <sheetData sheetId="4743">
        <row r="34">
          <cell r="A34" t="str">
            <v>Investments Govt Securities</v>
          </cell>
        </row>
      </sheetData>
      <sheetData sheetId="4744">
        <row r="34">
          <cell r="A34" t="str">
            <v>Investments Govt Securities</v>
          </cell>
        </row>
      </sheetData>
      <sheetData sheetId="4745">
        <row r="34">
          <cell r="A34" t="str">
            <v>Investments Govt Securities</v>
          </cell>
        </row>
      </sheetData>
      <sheetData sheetId="4746">
        <row r="34">
          <cell r="A34" t="str">
            <v>Investments Govt Securities</v>
          </cell>
        </row>
      </sheetData>
      <sheetData sheetId="4747">
        <row r="34">
          <cell r="A34" t="str">
            <v>Investments Govt Securities</v>
          </cell>
        </row>
      </sheetData>
      <sheetData sheetId="4748">
        <row r="34">
          <cell r="A34" t="str">
            <v>Investments Govt Securities</v>
          </cell>
        </row>
      </sheetData>
      <sheetData sheetId="4749">
        <row r="34">
          <cell r="A34" t="str">
            <v>Investments Govt Securities</v>
          </cell>
        </row>
      </sheetData>
      <sheetData sheetId="4750">
        <row r="34">
          <cell r="A34" t="str">
            <v>Investments Govt Securities</v>
          </cell>
        </row>
      </sheetData>
      <sheetData sheetId="4751">
        <row r="34">
          <cell r="A34" t="str">
            <v>Investments Govt Securities</v>
          </cell>
        </row>
      </sheetData>
      <sheetData sheetId="4752">
        <row r="34">
          <cell r="A34" t="str">
            <v>Investments Govt Securities</v>
          </cell>
        </row>
      </sheetData>
      <sheetData sheetId="4753">
        <row r="34">
          <cell r="A34" t="str">
            <v>Investments Govt Securities</v>
          </cell>
        </row>
      </sheetData>
      <sheetData sheetId="4754">
        <row r="34">
          <cell r="A34" t="str">
            <v>Investments Govt Securities</v>
          </cell>
        </row>
      </sheetData>
      <sheetData sheetId="4755">
        <row r="34">
          <cell r="A34" t="str">
            <v>Investments Govt Securities</v>
          </cell>
        </row>
      </sheetData>
      <sheetData sheetId="4756">
        <row r="34">
          <cell r="A34" t="str">
            <v>Investments Govt Securities</v>
          </cell>
        </row>
      </sheetData>
      <sheetData sheetId="4757">
        <row r="34">
          <cell r="A34" t="str">
            <v>Investments Govt Securities</v>
          </cell>
        </row>
      </sheetData>
      <sheetData sheetId="4758">
        <row r="34">
          <cell r="A34" t="str">
            <v>Investments Govt Securities</v>
          </cell>
        </row>
      </sheetData>
      <sheetData sheetId="4759">
        <row r="34">
          <cell r="A34" t="str">
            <v>Investments Govt Securities</v>
          </cell>
        </row>
      </sheetData>
      <sheetData sheetId="4760">
        <row r="34">
          <cell r="A34" t="str">
            <v>Investments Govt Securities</v>
          </cell>
        </row>
      </sheetData>
      <sheetData sheetId="4761">
        <row r="34">
          <cell r="A34" t="str">
            <v>Investments Govt Securities</v>
          </cell>
        </row>
      </sheetData>
      <sheetData sheetId="4762">
        <row r="34">
          <cell r="A34" t="str">
            <v>Investments Govt Securities</v>
          </cell>
        </row>
      </sheetData>
      <sheetData sheetId="4763">
        <row r="34">
          <cell r="A34" t="str">
            <v>Investments Govt Securities</v>
          </cell>
        </row>
      </sheetData>
      <sheetData sheetId="4764">
        <row r="34">
          <cell r="A34" t="str">
            <v>Investments Govt Securities</v>
          </cell>
        </row>
      </sheetData>
      <sheetData sheetId="4765">
        <row r="34">
          <cell r="A34" t="str">
            <v>Investments Govt Securities</v>
          </cell>
        </row>
      </sheetData>
      <sheetData sheetId="4766">
        <row r="34">
          <cell r="A34" t="str">
            <v>Investments Govt Securities</v>
          </cell>
        </row>
      </sheetData>
      <sheetData sheetId="4767">
        <row r="34">
          <cell r="A34" t="str">
            <v>Investments Govt Securities</v>
          </cell>
        </row>
      </sheetData>
      <sheetData sheetId="4768">
        <row r="34">
          <cell r="A34" t="str">
            <v>Investments Govt Securities</v>
          </cell>
        </row>
      </sheetData>
      <sheetData sheetId="4769">
        <row r="34">
          <cell r="A34" t="str">
            <v>Investments Govt Securities</v>
          </cell>
        </row>
      </sheetData>
      <sheetData sheetId="4770">
        <row r="34">
          <cell r="A34" t="str">
            <v>Investments Govt Securities</v>
          </cell>
        </row>
      </sheetData>
      <sheetData sheetId="4771">
        <row r="34">
          <cell r="A34" t="str">
            <v>Investments Govt Securities</v>
          </cell>
        </row>
      </sheetData>
      <sheetData sheetId="4772">
        <row r="34">
          <cell r="A34" t="str">
            <v>Investments Govt Securities</v>
          </cell>
        </row>
      </sheetData>
      <sheetData sheetId="4773">
        <row r="34">
          <cell r="A34" t="str">
            <v>Investments Govt Securities</v>
          </cell>
        </row>
      </sheetData>
      <sheetData sheetId="4774">
        <row r="34">
          <cell r="A34" t="str">
            <v>Investments Govt Securities</v>
          </cell>
        </row>
      </sheetData>
      <sheetData sheetId="4775">
        <row r="34">
          <cell r="A34" t="str">
            <v>Investments Govt Securities</v>
          </cell>
        </row>
      </sheetData>
      <sheetData sheetId="4776">
        <row r="34">
          <cell r="A34" t="str">
            <v>Investments Govt Securities</v>
          </cell>
        </row>
      </sheetData>
      <sheetData sheetId="4777">
        <row r="34">
          <cell r="A34" t="str">
            <v>Investments Govt Securities</v>
          </cell>
        </row>
      </sheetData>
      <sheetData sheetId="4778">
        <row r="34">
          <cell r="A34" t="str">
            <v>Investments Govt Securities</v>
          </cell>
        </row>
      </sheetData>
      <sheetData sheetId="4779">
        <row r="34">
          <cell r="A34" t="str">
            <v>Investments Govt Securities</v>
          </cell>
        </row>
      </sheetData>
      <sheetData sheetId="4780">
        <row r="34">
          <cell r="A34" t="str">
            <v>Investments Govt Securities</v>
          </cell>
        </row>
      </sheetData>
      <sheetData sheetId="4781">
        <row r="34">
          <cell r="A34" t="str">
            <v>Investments Govt Securities</v>
          </cell>
        </row>
      </sheetData>
      <sheetData sheetId="4782">
        <row r="34">
          <cell r="A34" t="str">
            <v>Investments Govt Securities</v>
          </cell>
        </row>
      </sheetData>
      <sheetData sheetId="4783">
        <row r="34">
          <cell r="A34" t="str">
            <v>Investments Govt Securities</v>
          </cell>
        </row>
      </sheetData>
      <sheetData sheetId="4784">
        <row r="34">
          <cell r="A34" t="str">
            <v>Investments Govt Securities</v>
          </cell>
        </row>
      </sheetData>
      <sheetData sheetId="4785">
        <row r="34">
          <cell r="A34" t="str">
            <v>Investments Govt Securities</v>
          </cell>
        </row>
      </sheetData>
      <sheetData sheetId="4786">
        <row r="34">
          <cell r="A34" t="str">
            <v>Investments Govt Securities</v>
          </cell>
        </row>
      </sheetData>
      <sheetData sheetId="4787">
        <row r="34">
          <cell r="A34" t="str">
            <v>Investments Govt Securities</v>
          </cell>
        </row>
      </sheetData>
      <sheetData sheetId="4788">
        <row r="34">
          <cell r="A34" t="str">
            <v>Investments Govt Securities</v>
          </cell>
        </row>
      </sheetData>
      <sheetData sheetId="4789">
        <row r="34">
          <cell r="A34" t="str">
            <v>Investments Govt Securities</v>
          </cell>
        </row>
      </sheetData>
      <sheetData sheetId="4790">
        <row r="34">
          <cell r="A34" t="str">
            <v>Investments Govt Securities</v>
          </cell>
        </row>
      </sheetData>
      <sheetData sheetId="4791">
        <row r="34">
          <cell r="A34" t="str">
            <v>Investments Govt Securities</v>
          </cell>
        </row>
      </sheetData>
      <sheetData sheetId="4792">
        <row r="34">
          <cell r="A34" t="str">
            <v>Investments Govt Securities</v>
          </cell>
        </row>
      </sheetData>
      <sheetData sheetId="4793">
        <row r="34">
          <cell r="A34" t="str">
            <v>Investments Govt Securities</v>
          </cell>
        </row>
      </sheetData>
      <sheetData sheetId="4794">
        <row r="34">
          <cell r="A34" t="str">
            <v>Investments Govt Securities</v>
          </cell>
        </row>
      </sheetData>
      <sheetData sheetId="4795">
        <row r="34">
          <cell r="A34" t="str">
            <v>Investments Govt Securities</v>
          </cell>
        </row>
      </sheetData>
      <sheetData sheetId="4796">
        <row r="34">
          <cell r="A34" t="str">
            <v>Investments Govt Securities</v>
          </cell>
        </row>
      </sheetData>
      <sheetData sheetId="4797">
        <row r="34">
          <cell r="A34" t="str">
            <v>Investments Govt Securities</v>
          </cell>
        </row>
      </sheetData>
      <sheetData sheetId="4798">
        <row r="34">
          <cell r="A34" t="str">
            <v>Investments Govt Securities</v>
          </cell>
        </row>
      </sheetData>
      <sheetData sheetId="4799">
        <row r="34">
          <cell r="A34" t="str">
            <v>Investments Govt Securities</v>
          </cell>
        </row>
      </sheetData>
      <sheetData sheetId="4800">
        <row r="34">
          <cell r="A34" t="str">
            <v>Investments Govt Securities</v>
          </cell>
        </row>
      </sheetData>
      <sheetData sheetId="4801">
        <row r="34">
          <cell r="A34" t="str">
            <v>Investments Govt Securities</v>
          </cell>
        </row>
      </sheetData>
      <sheetData sheetId="4802">
        <row r="34">
          <cell r="A34" t="str">
            <v>Investments Govt Securities</v>
          </cell>
        </row>
      </sheetData>
      <sheetData sheetId="4803">
        <row r="34">
          <cell r="A34" t="str">
            <v>Investments Govt Securities</v>
          </cell>
        </row>
      </sheetData>
      <sheetData sheetId="4804">
        <row r="34">
          <cell r="A34" t="str">
            <v>Investments Govt Securities</v>
          </cell>
        </row>
      </sheetData>
      <sheetData sheetId="4805">
        <row r="34">
          <cell r="A34" t="str">
            <v>Investments Govt Securities</v>
          </cell>
        </row>
      </sheetData>
      <sheetData sheetId="4806">
        <row r="34">
          <cell r="A34" t="str">
            <v>Investments Govt Securities</v>
          </cell>
        </row>
      </sheetData>
      <sheetData sheetId="4807">
        <row r="34">
          <cell r="A34" t="str">
            <v>Investments Govt Securities</v>
          </cell>
        </row>
      </sheetData>
      <sheetData sheetId="4808">
        <row r="34">
          <cell r="A34" t="str">
            <v>Investments Govt Securities</v>
          </cell>
        </row>
      </sheetData>
      <sheetData sheetId="4809">
        <row r="34">
          <cell r="A34" t="str">
            <v>Investments Govt Securities</v>
          </cell>
        </row>
      </sheetData>
      <sheetData sheetId="4810">
        <row r="34">
          <cell r="A34" t="str">
            <v>Investments Govt Securities</v>
          </cell>
        </row>
      </sheetData>
      <sheetData sheetId="4811">
        <row r="34">
          <cell r="A34" t="str">
            <v>Investments Govt Securities</v>
          </cell>
        </row>
      </sheetData>
      <sheetData sheetId="4812">
        <row r="34">
          <cell r="A34" t="str">
            <v>Investments Govt Securities</v>
          </cell>
        </row>
      </sheetData>
      <sheetData sheetId="4813">
        <row r="34">
          <cell r="A34" t="str">
            <v>Investments Govt Securities</v>
          </cell>
        </row>
      </sheetData>
      <sheetData sheetId="4814">
        <row r="34">
          <cell r="A34" t="str">
            <v>Investments Govt Securities</v>
          </cell>
        </row>
      </sheetData>
      <sheetData sheetId="4815">
        <row r="34">
          <cell r="A34" t="str">
            <v>Investments Govt Securities</v>
          </cell>
        </row>
      </sheetData>
      <sheetData sheetId="4816">
        <row r="34">
          <cell r="A34" t="str">
            <v>Investments Govt Securities</v>
          </cell>
        </row>
      </sheetData>
      <sheetData sheetId="4817">
        <row r="34">
          <cell r="A34" t="str">
            <v>Investments Govt Securities</v>
          </cell>
        </row>
      </sheetData>
      <sheetData sheetId="4818">
        <row r="34">
          <cell r="A34" t="str">
            <v>Investments Govt Securities</v>
          </cell>
        </row>
      </sheetData>
      <sheetData sheetId="4819">
        <row r="34">
          <cell r="A34" t="str">
            <v>Investments Govt Securities</v>
          </cell>
        </row>
      </sheetData>
      <sheetData sheetId="4820">
        <row r="34">
          <cell r="A34" t="str">
            <v>Investments Govt Securities</v>
          </cell>
        </row>
      </sheetData>
      <sheetData sheetId="4821">
        <row r="34">
          <cell r="A34" t="str">
            <v>Investments Govt Securities</v>
          </cell>
        </row>
      </sheetData>
      <sheetData sheetId="4822">
        <row r="34">
          <cell r="A34" t="str">
            <v>Investments Govt Securities</v>
          </cell>
        </row>
      </sheetData>
      <sheetData sheetId="4823">
        <row r="34">
          <cell r="A34" t="str">
            <v>Investments Govt Securities</v>
          </cell>
        </row>
      </sheetData>
      <sheetData sheetId="4824">
        <row r="34">
          <cell r="A34" t="str">
            <v>Investments Govt Securities</v>
          </cell>
        </row>
      </sheetData>
      <sheetData sheetId="4825">
        <row r="34">
          <cell r="A34" t="str">
            <v>Investments Govt Securities</v>
          </cell>
        </row>
      </sheetData>
      <sheetData sheetId="4826">
        <row r="34">
          <cell r="A34" t="str">
            <v>Investments Govt Securities</v>
          </cell>
        </row>
      </sheetData>
      <sheetData sheetId="4827">
        <row r="34">
          <cell r="A34" t="str">
            <v>Investments Govt Securities</v>
          </cell>
        </row>
      </sheetData>
      <sheetData sheetId="4828">
        <row r="34">
          <cell r="A34" t="str">
            <v>Investments Govt Securities</v>
          </cell>
        </row>
      </sheetData>
      <sheetData sheetId="4829">
        <row r="34">
          <cell r="A34" t="str">
            <v>Investments Govt Securities</v>
          </cell>
        </row>
      </sheetData>
      <sheetData sheetId="4830">
        <row r="34">
          <cell r="A34" t="str">
            <v>Investments Govt Securities</v>
          </cell>
        </row>
      </sheetData>
      <sheetData sheetId="4831">
        <row r="34">
          <cell r="A34" t="str">
            <v>Investments Govt Securities</v>
          </cell>
        </row>
      </sheetData>
      <sheetData sheetId="4832">
        <row r="34">
          <cell r="A34" t="str">
            <v>Investments Govt Securities</v>
          </cell>
        </row>
      </sheetData>
      <sheetData sheetId="4833">
        <row r="34">
          <cell r="A34" t="str">
            <v>Investments Govt Securities</v>
          </cell>
        </row>
      </sheetData>
      <sheetData sheetId="4834">
        <row r="34">
          <cell r="A34" t="str">
            <v>Investments Govt Securities</v>
          </cell>
        </row>
      </sheetData>
      <sheetData sheetId="4835">
        <row r="34">
          <cell r="A34" t="str">
            <v>Investments Govt Securities</v>
          </cell>
        </row>
      </sheetData>
      <sheetData sheetId="4836">
        <row r="34">
          <cell r="A34" t="str">
            <v>Investments Govt Securities</v>
          </cell>
        </row>
      </sheetData>
      <sheetData sheetId="4837">
        <row r="34">
          <cell r="A34" t="str">
            <v>Investments Govt Securities</v>
          </cell>
        </row>
      </sheetData>
      <sheetData sheetId="4838">
        <row r="34">
          <cell r="A34" t="str">
            <v>Investments Govt Securities</v>
          </cell>
        </row>
      </sheetData>
      <sheetData sheetId="4839">
        <row r="34">
          <cell r="A34" t="str">
            <v>Investments Govt Securities</v>
          </cell>
        </row>
      </sheetData>
      <sheetData sheetId="4840">
        <row r="34">
          <cell r="A34" t="str">
            <v>Investments Govt Securities</v>
          </cell>
        </row>
      </sheetData>
      <sheetData sheetId="4841">
        <row r="34">
          <cell r="A34" t="str">
            <v>Investments Govt Securities</v>
          </cell>
        </row>
      </sheetData>
      <sheetData sheetId="4842">
        <row r="34">
          <cell r="A34" t="str">
            <v>Investments Govt Securities</v>
          </cell>
        </row>
      </sheetData>
      <sheetData sheetId="4843">
        <row r="34">
          <cell r="A34" t="str">
            <v>Investments Govt Securities</v>
          </cell>
        </row>
      </sheetData>
      <sheetData sheetId="4844">
        <row r="34">
          <cell r="A34" t="str">
            <v>Investments Govt Securities</v>
          </cell>
        </row>
      </sheetData>
      <sheetData sheetId="4845">
        <row r="34">
          <cell r="A34" t="str">
            <v>Investments Govt Securities</v>
          </cell>
        </row>
      </sheetData>
      <sheetData sheetId="4846">
        <row r="34">
          <cell r="A34" t="str">
            <v>Investments Govt Securities</v>
          </cell>
        </row>
      </sheetData>
      <sheetData sheetId="4847">
        <row r="34">
          <cell r="A34" t="str">
            <v>Investments Govt Securities</v>
          </cell>
        </row>
      </sheetData>
      <sheetData sheetId="4848">
        <row r="34">
          <cell r="A34" t="str">
            <v>Investments Govt Securities</v>
          </cell>
        </row>
      </sheetData>
      <sheetData sheetId="4849">
        <row r="34">
          <cell r="A34" t="str">
            <v>Investments Govt Securities</v>
          </cell>
        </row>
      </sheetData>
      <sheetData sheetId="4850">
        <row r="34">
          <cell r="A34" t="str">
            <v>Investments Govt Securities</v>
          </cell>
        </row>
      </sheetData>
      <sheetData sheetId="4851">
        <row r="34">
          <cell r="A34" t="str">
            <v>Investments Govt Securities</v>
          </cell>
        </row>
      </sheetData>
      <sheetData sheetId="4852">
        <row r="34">
          <cell r="A34" t="str">
            <v>Investments Govt Securities</v>
          </cell>
        </row>
      </sheetData>
      <sheetData sheetId="4853">
        <row r="34">
          <cell r="A34" t="str">
            <v>Investments Govt Securities</v>
          </cell>
        </row>
      </sheetData>
      <sheetData sheetId="4854">
        <row r="34">
          <cell r="A34" t="str">
            <v>Investments Govt Securities</v>
          </cell>
        </row>
      </sheetData>
      <sheetData sheetId="4855">
        <row r="34">
          <cell r="A34" t="str">
            <v>Investments Govt Securities</v>
          </cell>
        </row>
      </sheetData>
      <sheetData sheetId="4856">
        <row r="34">
          <cell r="A34" t="str">
            <v>Investments Govt Securities</v>
          </cell>
        </row>
      </sheetData>
      <sheetData sheetId="4857">
        <row r="34">
          <cell r="A34" t="str">
            <v>Investments Govt Securities</v>
          </cell>
        </row>
      </sheetData>
      <sheetData sheetId="4858">
        <row r="34">
          <cell r="A34" t="str">
            <v>Investments Govt Securities</v>
          </cell>
        </row>
      </sheetData>
      <sheetData sheetId="4859">
        <row r="34">
          <cell r="A34" t="str">
            <v>Investments Govt Securities</v>
          </cell>
        </row>
      </sheetData>
      <sheetData sheetId="4860">
        <row r="34">
          <cell r="A34" t="str">
            <v>Investments Govt Securities</v>
          </cell>
        </row>
      </sheetData>
      <sheetData sheetId="4861">
        <row r="34">
          <cell r="A34" t="str">
            <v>Investments Govt Securities</v>
          </cell>
        </row>
      </sheetData>
      <sheetData sheetId="4862">
        <row r="34">
          <cell r="A34" t="str">
            <v>Investments Govt Securities</v>
          </cell>
        </row>
      </sheetData>
      <sheetData sheetId="4863">
        <row r="34">
          <cell r="A34" t="str">
            <v>Investments Govt Securities</v>
          </cell>
        </row>
      </sheetData>
      <sheetData sheetId="4864">
        <row r="34">
          <cell r="A34" t="str">
            <v>Investments Govt Securities</v>
          </cell>
        </row>
      </sheetData>
      <sheetData sheetId="4865">
        <row r="34">
          <cell r="A34" t="str">
            <v>Investments Govt Securities</v>
          </cell>
        </row>
      </sheetData>
      <sheetData sheetId="4866">
        <row r="34">
          <cell r="A34" t="str">
            <v>Investments Govt Securities</v>
          </cell>
        </row>
      </sheetData>
      <sheetData sheetId="4867">
        <row r="34">
          <cell r="A34" t="str">
            <v>Investments Govt Securities</v>
          </cell>
        </row>
      </sheetData>
      <sheetData sheetId="4868">
        <row r="34">
          <cell r="A34" t="str">
            <v>Investments Govt Securities</v>
          </cell>
        </row>
      </sheetData>
      <sheetData sheetId="4869">
        <row r="34">
          <cell r="A34" t="str">
            <v>Investments Govt Securities</v>
          </cell>
        </row>
      </sheetData>
      <sheetData sheetId="4870">
        <row r="34">
          <cell r="A34" t="str">
            <v>Investments Govt Securities</v>
          </cell>
        </row>
      </sheetData>
      <sheetData sheetId="4871">
        <row r="34">
          <cell r="A34" t="str">
            <v>Investments Govt Securities</v>
          </cell>
        </row>
      </sheetData>
      <sheetData sheetId="4872">
        <row r="34">
          <cell r="A34" t="str">
            <v>Investments Govt Securities</v>
          </cell>
        </row>
      </sheetData>
      <sheetData sheetId="4873">
        <row r="34">
          <cell r="A34" t="str">
            <v>Investments Govt Securities</v>
          </cell>
        </row>
      </sheetData>
      <sheetData sheetId="4874">
        <row r="34">
          <cell r="A34" t="str">
            <v>Investments Govt Securities</v>
          </cell>
        </row>
      </sheetData>
      <sheetData sheetId="4875">
        <row r="34">
          <cell r="A34" t="str">
            <v>Investments Govt Securities</v>
          </cell>
        </row>
      </sheetData>
      <sheetData sheetId="4876">
        <row r="34">
          <cell r="A34" t="str">
            <v>Investments Govt Securities</v>
          </cell>
        </row>
      </sheetData>
      <sheetData sheetId="4877">
        <row r="34">
          <cell r="A34" t="str">
            <v>Investments Govt Securities</v>
          </cell>
        </row>
      </sheetData>
      <sheetData sheetId="4878">
        <row r="34">
          <cell r="A34" t="str">
            <v>Investments Govt Securities</v>
          </cell>
        </row>
      </sheetData>
      <sheetData sheetId="4879">
        <row r="34">
          <cell r="A34" t="str">
            <v>Investments Govt Securities</v>
          </cell>
        </row>
      </sheetData>
      <sheetData sheetId="4880">
        <row r="34">
          <cell r="A34" t="str">
            <v>Investments Govt Securities</v>
          </cell>
        </row>
      </sheetData>
      <sheetData sheetId="4881">
        <row r="34">
          <cell r="A34" t="str">
            <v>Investments Govt Securities</v>
          </cell>
        </row>
      </sheetData>
      <sheetData sheetId="4882">
        <row r="34">
          <cell r="A34" t="str">
            <v>Investments Govt Securities</v>
          </cell>
        </row>
      </sheetData>
      <sheetData sheetId="4883">
        <row r="34">
          <cell r="A34" t="str">
            <v>Investments Govt Securities</v>
          </cell>
        </row>
      </sheetData>
      <sheetData sheetId="4884">
        <row r="34">
          <cell r="A34" t="str">
            <v>Investments Govt Securities</v>
          </cell>
        </row>
      </sheetData>
      <sheetData sheetId="4885">
        <row r="34">
          <cell r="A34" t="str">
            <v>Investments Govt Securities</v>
          </cell>
        </row>
      </sheetData>
      <sheetData sheetId="4886">
        <row r="34">
          <cell r="A34" t="str">
            <v>Investments Govt Securities</v>
          </cell>
        </row>
      </sheetData>
      <sheetData sheetId="4887">
        <row r="34">
          <cell r="A34" t="str">
            <v>Investments Govt Securities</v>
          </cell>
        </row>
      </sheetData>
      <sheetData sheetId="4888">
        <row r="34">
          <cell r="A34" t="str">
            <v>Investments Govt Securities</v>
          </cell>
        </row>
      </sheetData>
      <sheetData sheetId="4889">
        <row r="34">
          <cell r="A34" t="str">
            <v>Investments Govt Securities</v>
          </cell>
        </row>
      </sheetData>
      <sheetData sheetId="4890">
        <row r="34">
          <cell r="A34" t="str">
            <v>Investments Govt Securities</v>
          </cell>
        </row>
      </sheetData>
      <sheetData sheetId="4891">
        <row r="34">
          <cell r="A34" t="str">
            <v>Investments Govt Securities</v>
          </cell>
        </row>
      </sheetData>
      <sheetData sheetId="4892">
        <row r="34">
          <cell r="A34" t="str">
            <v>Investments Govt Securities</v>
          </cell>
        </row>
      </sheetData>
      <sheetData sheetId="4893">
        <row r="34">
          <cell r="A34" t="str">
            <v>Investments Govt Securities</v>
          </cell>
        </row>
      </sheetData>
      <sheetData sheetId="4894">
        <row r="34">
          <cell r="A34" t="str">
            <v>Investments Govt Securities</v>
          </cell>
        </row>
      </sheetData>
      <sheetData sheetId="4895">
        <row r="34">
          <cell r="A34" t="str">
            <v>Investments Govt Securities</v>
          </cell>
        </row>
      </sheetData>
      <sheetData sheetId="4896">
        <row r="34">
          <cell r="A34" t="str">
            <v>Investments Govt Securities</v>
          </cell>
        </row>
      </sheetData>
      <sheetData sheetId="4897">
        <row r="34">
          <cell r="A34" t="str">
            <v>Investments Govt Securities</v>
          </cell>
        </row>
      </sheetData>
      <sheetData sheetId="4898">
        <row r="34">
          <cell r="A34" t="str">
            <v>Investments Govt Securities</v>
          </cell>
        </row>
      </sheetData>
      <sheetData sheetId="4899">
        <row r="34">
          <cell r="A34" t="str">
            <v>Investments Govt Securities</v>
          </cell>
        </row>
      </sheetData>
      <sheetData sheetId="4900">
        <row r="34">
          <cell r="A34" t="str">
            <v>Investments Govt Securities</v>
          </cell>
        </row>
      </sheetData>
      <sheetData sheetId="4901">
        <row r="34">
          <cell r="A34" t="str">
            <v>Investments Govt Securities</v>
          </cell>
        </row>
      </sheetData>
      <sheetData sheetId="4902">
        <row r="34">
          <cell r="A34" t="str">
            <v>Investments Govt Securities</v>
          </cell>
        </row>
      </sheetData>
      <sheetData sheetId="4903">
        <row r="34">
          <cell r="A34" t="str">
            <v>Investments Govt Securities</v>
          </cell>
        </row>
      </sheetData>
      <sheetData sheetId="4904">
        <row r="34">
          <cell r="A34" t="str">
            <v>Investments Govt Securities</v>
          </cell>
        </row>
      </sheetData>
      <sheetData sheetId="4905">
        <row r="34">
          <cell r="A34" t="str">
            <v>Investments Govt Securities</v>
          </cell>
        </row>
      </sheetData>
      <sheetData sheetId="4906">
        <row r="34">
          <cell r="A34" t="str">
            <v>Investments Govt Securities</v>
          </cell>
        </row>
      </sheetData>
      <sheetData sheetId="4907">
        <row r="34">
          <cell r="A34" t="str">
            <v>Investments Govt Securities</v>
          </cell>
        </row>
      </sheetData>
      <sheetData sheetId="4908">
        <row r="34">
          <cell r="A34" t="str">
            <v>Investments Govt Securities</v>
          </cell>
        </row>
      </sheetData>
      <sheetData sheetId="4909">
        <row r="34">
          <cell r="A34" t="str">
            <v>Investments Govt Securities</v>
          </cell>
        </row>
      </sheetData>
      <sheetData sheetId="4910">
        <row r="34">
          <cell r="A34" t="str">
            <v>Investments Govt Securities</v>
          </cell>
        </row>
      </sheetData>
      <sheetData sheetId="4911">
        <row r="34">
          <cell r="A34" t="str">
            <v>Investments Govt Securities</v>
          </cell>
        </row>
      </sheetData>
      <sheetData sheetId="4912">
        <row r="34">
          <cell r="A34" t="str">
            <v>Investments Govt Securities</v>
          </cell>
        </row>
      </sheetData>
      <sheetData sheetId="4913">
        <row r="34">
          <cell r="A34" t="str">
            <v>Investments Govt Securities</v>
          </cell>
        </row>
      </sheetData>
      <sheetData sheetId="4914">
        <row r="34">
          <cell r="A34" t="str">
            <v>Investments Govt Securities</v>
          </cell>
        </row>
      </sheetData>
      <sheetData sheetId="4915">
        <row r="34">
          <cell r="A34" t="str">
            <v>Investments Govt Securities</v>
          </cell>
        </row>
      </sheetData>
      <sheetData sheetId="4916">
        <row r="34">
          <cell r="A34" t="str">
            <v>Investments Govt Securities</v>
          </cell>
        </row>
      </sheetData>
      <sheetData sheetId="4917">
        <row r="34">
          <cell r="A34" t="str">
            <v>Investments Govt Securities</v>
          </cell>
        </row>
      </sheetData>
      <sheetData sheetId="4918">
        <row r="34">
          <cell r="A34" t="str">
            <v>Investments Govt Securities</v>
          </cell>
        </row>
      </sheetData>
      <sheetData sheetId="4919">
        <row r="34">
          <cell r="A34" t="str">
            <v>Investments Govt Securities</v>
          </cell>
        </row>
      </sheetData>
      <sheetData sheetId="4920">
        <row r="34">
          <cell r="A34" t="str">
            <v>Investments Govt Securities</v>
          </cell>
        </row>
      </sheetData>
      <sheetData sheetId="4921">
        <row r="34">
          <cell r="A34" t="str">
            <v>Investments Govt Securities</v>
          </cell>
        </row>
      </sheetData>
      <sheetData sheetId="4922">
        <row r="34">
          <cell r="A34" t="str">
            <v>Investments Govt Securities</v>
          </cell>
        </row>
      </sheetData>
      <sheetData sheetId="4923">
        <row r="34">
          <cell r="A34" t="str">
            <v>Investments Govt Securities</v>
          </cell>
        </row>
      </sheetData>
      <sheetData sheetId="4924">
        <row r="34">
          <cell r="A34" t="str">
            <v>Investments Govt Securities</v>
          </cell>
        </row>
      </sheetData>
      <sheetData sheetId="4925">
        <row r="34">
          <cell r="A34" t="str">
            <v>Investments Govt Securities</v>
          </cell>
        </row>
      </sheetData>
      <sheetData sheetId="4926">
        <row r="34">
          <cell r="A34" t="str">
            <v>Investments Govt Securities</v>
          </cell>
        </row>
      </sheetData>
      <sheetData sheetId="4927">
        <row r="34">
          <cell r="A34" t="str">
            <v>Investments Govt Securities</v>
          </cell>
        </row>
      </sheetData>
      <sheetData sheetId="4928">
        <row r="34">
          <cell r="A34" t="str">
            <v>Investments Govt Securities</v>
          </cell>
        </row>
      </sheetData>
      <sheetData sheetId="4929">
        <row r="34">
          <cell r="A34" t="str">
            <v>Investments Govt Securities</v>
          </cell>
        </row>
      </sheetData>
      <sheetData sheetId="4930">
        <row r="34">
          <cell r="A34" t="str">
            <v>Investments Govt Securities</v>
          </cell>
        </row>
      </sheetData>
      <sheetData sheetId="4931">
        <row r="34">
          <cell r="A34" t="str">
            <v>Investments Govt Securities</v>
          </cell>
        </row>
      </sheetData>
      <sheetData sheetId="4932">
        <row r="34">
          <cell r="A34" t="str">
            <v>Investments Govt Securities</v>
          </cell>
        </row>
      </sheetData>
      <sheetData sheetId="4933">
        <row r="34">
          <cell r="A34" t="str">
            <v>Investments Govt Securities</v>
          </cell>
        </row>
      </sheetData>
      <sheetData sheetId="4934">
        <row r="34">
          <cell r="A34" t="str">
            <v>Investments Govt Securities</v>
          </cell>
        </row>
      </sheetData>
      <sheetData sheetId="4935">
        <row r="34">
          <cell r="A34" t="str">
            <v>Investments Govt Securities</v>
          </cell>
        </row>
      </sheetData>
      <sheetData sheetId="4936">
        <row r="34">
          <cell r="A34" t="str">
            <v>Investments Govt Securities</v>
          </cell>
        </row>
      </sheetData>
      <sheetData sheetId="4937">
        <row r="34">
          <cell r="A34" t="str">
            <v>Investments Govt Securities</v>
          </cell>
        </row>
      </sheetData>
      <sheetData sheetId="4938">
        <row r="34">
          <cell r="A34" t="str">
            <v>Investments Govt Securities</v>
          </cell>
        </row>
      </sheetData>
      <sheetData sheetId="4939">
        <row r="34">
          <cell r="A34" t="str">
            <v>Investments Govt Securities</v>
          </cell>
        </row>
      </sheetData>
      <sheetData sheetId="4940">
        <row r="34">
          <cell r="A34" t="str">
            <v>Investments Govt Securities</v>
          </cell>
        </row>
      </sheetData>
      <sheetData sheetId="4941">
        <row r="34">
          <cell r="A34" t="str">
            <v>Investments Govt Securities</v>
          </cell>
        </row>
      </sheetData>
      <sheetData sheetId="4942">
        <row r="34">
          <cell r="A34" t="str">
            <v>Investments Govt Securities</v>
          </cell>
        </row>
      </sheetData>
      <sheetData sheetId="4943">
        <row r="34">
          <cell r="A34" t="str">
            <v>Investments Govt Securities</v>
          </cell>
        </row>
      </sheetData>
      <sheetData sheetId="4944">
        <row r="34">
          <cell r="A34" t="str">
            <v>Investments Govt Securities</v>
          </cell>
        </row>
      </sheetData>
      <sheetData sheetId="4945">
        <row r="34">
          <cell r="A34" t="str">
            <v>Investments Govt Securities</v>
          </cell>
        </row>
      </sheetData>
      <sheetData sheetId="4946">
        <row r="34">
          <cell r="A34" t="str">
            <v>Investments Govt Securities</v>
          </cell>
        </row>
      </sheetData>
      <sheetData sheetId="4947">
        <row r="34">
          <cell r="A34" t="str">
            <v>Investments Govt Securities</v>
          </cell>
        </row>
      </sheetData>
      <sheetData sheetId="4948">
        <row r="34">
          <cell r="A34" t="str">
            <v>Investments Govt Securities</v>
          </cell>
        </row>
      </sheetData>
      <sheetData sheetId="4949">
        <row r="34">
          <cell r="A34" t="str">
            <v>Investments Govt Securities</v>
          </cell>
        </row>
      </sheetData>
      <sheetData sheetId="4950">
        <row r="34">
          <cell r="A34" t="str">
            <v>Investments Govt Securities</v>
          </cell>
        </row>
      </sheetData>
      <sheetData sheetId="4951">
        <row r="34">
          <cell r="A34" t="str">
            <v>Investments Govt Securities</v>
          </cell>
        </row>
      </sheetData>
      <sheetData sheetId="4952">
        <row r="34">
          <cell r="A34" t="str">
            <v>Investments Govt Securities</v>
          </cell>
        </row>
      </sheetData>
      <sheetData sheetId="4953">
        <row r="34">
          <cell r="A34" t="str">
            <v>Investments Govt Securities</v>
          </cell>
        </row>
      </sheetData>
      <sheetData sheetId="4954">
        <row r="34">
          <cell r="A34" t="str">
            <v>Investments Govt Securities</v>
          </cell>
        </row>
      </sheetData>
      <sheetData sheetId="4955">
        <row r="34">
          <cell r="A34" t="str">
            <v>Investments Govt Securities</v>
          </cell>
        </row>
      </sheetData>
      <sheetData sheetId="4956">
        <row r="34">
          <cell r="A34" t="str">
            <v>Investments Govt Securities</v>
          </cell>
        </row>
      </sheetData>
      <sheetData sheetId="4957">
        <row r="34">
          <cell r="A34" t="str">
            <v>Investments Govt Securities</v>
          </cell>
        </row>
      </sheetData>
      <sheetData sheetId="4958">
        <row r="34">
          <cell r="A34" t="str">
            <v>Investments Govt Securities</v>
          </cell>
        </row>
      </sheetData>
      <sheetData sheetId="4959">
        <row r="34">
          <cell r="A34" t="str">
            <v>Investments Govt Securities</v>
          </cell>
        </row>
      </sheetData>
      <sheetData sheetId="4960">
        <row r="34">
          <cell r="A34" t="str">
            <v>Investments Govt Securities</v>
          </cell>
        </row>
      </sheetData>
      <sheetData sheetId="4961">
        <row r="34">
          <cell r="A34" t="str">
            <v>Investments Govt Securities</v>
          </cell>
        </row>
      </sheetData>
      <sheetData sheetId="4962">
        <row r="34">
          <cell r="A34" t="str">
            <v>Investments Govt Securities</v>
          </cell>
        </row>
      </sheetData>
      <sheetData sheetId="4963">
        <row r="34">
          <cell r="A34" t="str">
            <v>Investments Govt Securities</v>
          </cell>
        </row>
      </sheetData>
      <sheetData sheetId="4964">
        <row r="34">
          <cell r="A34" t="str">
            <v>Investments Govt Securities</v>
          </cell>
        </row>
      </sheetData>
      <sheetData sheetId="4965">
        <row r="34">
          <cell r="A34" t="str">
            <v>Investments Govt Securities</v>
          </cell>
        </row>
      </sheetData>
      <sheetData sheetId="4966">
        <row r="34">
          <cell r="A34" t="str">
            <v>Investments Govt Securities</v>
          </cell>
        </row>
      </sheetData>
      <sheetData sheetId="4967">
        <row r="34">
          <cell r="A34" t="str">
            <v>Investments Govt Securities</v>
          </cell>
        </row>
      </sheetData>
      <sheetData sheetId="4968">
        <row r="34">
          <cell r="A34" t="str">
            <v>Investments Govt Securities</v>
          </cell>
        </row>
      </sheetData>
      <sheetData sheetId="4969">
        <row r="34">
          <cell r="A34" t="str">
            <v>Investments Govt Securities</v>
          </cell>
        </row>
      </sheetData>
      <sheetData sheetId="4970">
        <row r="34">
          <cell r="A34" t="str">
            <v>Investments Govt Securities</v>
          </cell>
        </row>
      </sheetData>
      <sheetData sheetId="4971">
        <row r="34">
          <cell r="A34" t="str">
            <v>Investments Govt Securities</v>
          </cell>
        </row>
      </sheetData>
      <sheetData sheetId="4972">
        <row r="34">
          <cell r="A34" t="str">
            <v>Investments Govt Securities</v>
          </cell>
        </row>
      </sheetData>
      <sheetData sheetId="4973">
        <row r="34">
          <cell r="A34" t="str">
            <v>Investments Govt Securities</v>
          </cell>
        </row>
      </sheetData>
      <sheetData sheetId="4974">
        <row r="34">
          <cell r="A34" t="str">
            <v>Investments Govt Securities</v>
          </cell>
        </row>
      </sheetData>
      <sheetData sheetId="4975">
        <row r="34">
          <cell r="A34" t="str">
            <v>Investments Govt Securities</v>
          </cell>
        </row>
      </sheetData>
      <sheetData sheetId="4976">
        <row r="34">
          <cell r="A34" t="str">
            <v>Investments Govt Securities</v>
          </cell>
        </row>
      </sheetData>
      <sheetData sheetId="4977">
        <row r="34">
          <cell r="A34" t="str">
            <v>Investments Govt Securities</v>
          </cell>
        </row>
      </sheetData>
      <sheetData sheetId="4978">
        <row r="34">
          <cell r="A34" t="str">
            <v>Investments Govt Securities</v>
          </cell>
        </row>
      </sheetData>
      <sheetData sheetId="4979">
        <row r="34">
          <cell r="A34" t="str">
            <v>Investments Govt Securities</v>
          </cell>
        </row>
      </sheetData>
      <sheetData sheetId="4980">
        <row r="34">
          <cell r="A34" t="str">
            <v>Investments Govt Securities</v>
          </cell>
        </row>
      </sheetData>
      <sheetData sheetId="4981">
        <row r="34">
          <cell r="A34" t="str">
            <v>Investments Govt Securities</v>
          </cell>
        </row>
      </sheetData>
      <sheetData sheetId="4982">
        <row r="34">
          <cell r="A34" t="str">
            <v>Investments Govt Securities</v>
          </cell>
        </row>
      </sheetData>
      <sheetData sheetId="4983">
        <row r="34">
          <cell r="A34" t="str">
            <v>Investments Govt Securities</v>
          </cell>
        </row>
      </sheetData>
      <sheetData sheetId="4984">
        <row r="34">
          <cell r="A34" t="str">
            <v>Investments Govt Securities</v>
          </cell>
        </row>
      </sheetData>
      <sheetData sheetId="4985">
        <row r="34">
          <cell r="A34" t="str">
            <v>Investments Govt Securities</v>
          </cell>
        </row>
      </sheetData>
      <sheetData sheetId="4986">
        <row r="34">
          <cell r="A34" t="str">
            <v>Investments Govt Securities</v>
          </cell>
        </row>
      </sheetData>
      <sheetData sheetId="4987">
        <row r="34">
          <cell r="A34" t="str">
            <v>Investments Govt Securities</v>
          </cell>
        </row>
      </sheetData>
      <sheetData sheetId="4988">
        <row r="34">
          <cell r="A34" t="str">
            <v>Investments Govt Securities</v>
          </cell>
        </row>
      </sheetData>
      <sheetData sheetId="4989">
        <row r="34">
          <cell r="A34" t="str">
            <v>Investments Govt Securities</v>
          </cell>
        </row>
      </sheetData>
      <sheetData sheetId="4990">
        <row r="34">
          <cell r="A34" t="str">
            <v>Investments Govt Securities</v>
          </cell>
        </row>
      </sheetData>
      <sheetData sheetId="4991">
        <row r="34">
          <cell r="A34" t="str">
            <v>Investments Govt Securities</v>
          </cell>
        </row>
      </sheetData>
      <sheetData sheetId="4992">
        <row r="34">
          <cell r="A34" t="str">
            <v>Investments Govt Securities</v>
          </cell>
        </row>
      </sheetData>
      <sheetData sheetId="4993">
        <row r="34">
          <cell r="A34" t="str">
            <v>Investments Govt Securities</v>
          </cell>
        </row>
      </sheetData>
      <sheetData sheetId="4994">
        <row r="34">
          <cell r="A34" t="str">
            <v>Investments Govt Securities</v>
          </cell>
        </row>
      </sheetData>
      <sheetData sheetId="4995">
        <row r="34">
          <cell r="A34" t="str">
            <v>Investments Govt Securities</v>
          </cell>
        </row>
      </sheetData>
      <sheetData sheetId="4996">
        <row r="34">
          <cell r="A34" t="str">
            <v>Investments Govt Securities</v>
          </cell>
        </row>
      </sheetData>
      <sheetData sheetId="4997">
        <row r="34">
          <cell r="A34" t="str">
            <v>Investments Govt Securities</v>
          </cell>
        </row>
      </sheetData>
      <sheetData sheetId="4998">
        <row r="34">
          <cell r="A34" t="str">
            <v>Investments Govt Securities</v>
          </cell>
        </row>
      </sheetData>
      <sheetData sheetId="4999">
        <row r="34">
          <cell r="A34" t="str">
            <v>Investments Govt Securities</v>
          </cell>
        </row>
      </sheetData>
      <sheetData sheetId="5000">
        <row r="34">
          <cell r="A34" t="str">
            <v>Investments Govt Securities</v>
          </cell>
        </row>
      </sheetData>
      <sheetData sheetId="5001">
        <row r="34">
          <cell r="A34" t="str">
            <v>Investments Govt Securities</v>
          </cell>
        </row>
      </sheetData>
      <sheetData sheetId="5002">
        <row r="34">
          <cell r="A34" t="str">
            <v>Investments Govt Securities</v>
          </cell>
        </row>
      </sheetData>
      <sheetData sheetId="5003">
        <row r="34">
          <cell r="A34" t="str">
            <v>Investments Govt Securities</v>
          </cell>
        </row>
      </sheetData>
      <sheetData sheetId="5004">
        <row r="34">
          <cell r="A34" t="str">
            <v>Investments Govt Securities</v>
          </cell>
        </row>
      </sheetData>
      <sheetData sheetId="5005">
        <row r="34">
          <cell r="A34" t="str">
            <v>Investments Govt Securities</v>
          </cell>
        </row>
      </sheetData>
      <sheetData sheetId="5006">
        <row r="34">
          <cell r="A34" t="str">
            <v>Investments Govt Securities</v>
          </cell>
        </row>
      </sheetData>
      <sheetData sheetId="5007">
        <row r="34">
          <cell r="A34" t="str">
            <v>Investments Govt Securities</v>
          </cell>
        </row>
      </sheetData>
      <sheetData sheetId="5008">
        <row r="34">
          <cell r="A34" t="str">
            <v>Investments Govt Securities</v>
          </cell>
        </row>
      </sheetData>
      <sheetData sheetId="5009">
        <row r="34">
          <cell r="A34" t="str">
            <v>Investments Govt Securities</v>
          </cell>
        </row>
      </sheetData>
      <sheetData sheetId="5010">
        <row r="34">
          <cell r="A34" t="str">
            <v>Investments Govt Securities</v>
          </cell>
        </row>
      </sheetData>
      <sheetData sheetId="5011">
        <row r="34">
          <cell r="A34" t="str">
            <v>Investments Govt Securities</v>
          </cell>
        </row>
      </sheetData>
      <sheetData sheetId="5012">
        <row r="34">
          <cell r="A34" t="str">
            <v>Investments Govt Securities</v>
          </cell>
        </row>
      </sheetData>
      <sheetData sheetId="5013">
        <row r="34">
          <cell r="A34" t="str">
            <v>Investments Govt Securities</v>
          </cell>
        </row>
      </sheetData>
      <sheetData sheetId="5014">
        <row r="34">
          <cell r="A34" t="str">
            <v>Investments Govt Securities</v>
          </cell>
        </row>
      </sheetData>
      <sheetData sheetId="5015">
        <row r="34">
          <cell r="A34" t="str">
            <v>Investments Govt Securities</v>
          </cell>
        </row>
      </sheetData>
      <sheetData sheetId="5016">
        <row r="34">
          <cell r="A34" t="str">
            <v>Investments Govt Securities</v>
          </cell>
        </row>
      </sheetData>
      <sheetData sheetId="5017">
        <row r="34">
          <cell r="A34" t="str">
            <v>Investments Govt Securities</v>
          </cell>
        </row>
      </sheetData>
      <sheetData sheetId="5018">
        <row r="34">
          <cell r="A34" t="str">
            <v>Investments Govt Securities</v>
          </cell>
        </row>
      </sheetData>
      <sheetData sheetId="5019">
        <row r="34">
          <cell r="A34" t="str">
            <v>Investments Govt Securities</v>
          </cell>
        </row>
      </sheetData>
      <sheetData sheetId="5020">
        <row r="34">
          <cell r="A34" t="str">
            <v>Investments Govt Securities</v>
          </cell>
        </row>
      </sheetData>
      <sheetData sheetId="5021">
        <row r="34">
          <cell r="A34" t="str">
            <v>Investments Govt Securities</v>
          </cell>
        </row>
      </sheetData>
      <sheetData sheetId="5022">
        <row r="34">
          <cell r="A34" t="str">
            <v>Investments Govt Securities</v>
          </cell>
        </row>
      </sheetData>
      <sheetData sheetId="5023">
        <row r="34">
          <cell r="A34" t="str">
            <v>Investments Govt Securities</v>
          </cell>
        </row>
      </sheetData>
      <sheetData sheetId="5024">
        <row r="34">
          <cell r="A34" t="str">
            <v>Investments Govt Securities</v>
          </cell>
        </row>
      </sheetData>
      <sheetData sheetId="5025">
        <row r="34">
          <cell r="A34" t="str">
            <v>Investments Govt Securities</v>
          </cell>
        </row>
      </sheetData>
      <sheetData sheetId="5026">
        <row r="34">
          <cell r="A34" t="str">
            <v>Investments Govt Securities</v>
          </cell>
        </row>
      </sheetData>
      <sheetData sheetId="5027">
        <row r="34">
          <cell r="A34" t="str">
            <v>Investments Govt Securities</v>
          </cell>
        </row>
      </sheetData>
      <sheetData sheetId="5028">
        <row r="34">
          <cell r="A34" t="str">
            <v>Investments Govt Securities</v>
          </cell>
        </row>
      </sheetData>
      <sheetData sheetId="5029">
        <row r="34">
          <cell r="A34" t="str">
            <v>Investments Govt Securities</v>
          </cell>
        </row>
      </sheetData>
      <sheetData sheetId="5030">
        <row r="34">
          <cell r="A34" t="str">
            <v>Investments Govt Securities</v>
          </cell>
        </row>
      </sheetData>
      <sheetData sheetId="5031">
        <row r="34">
          <cell r="A34" t="str">
            <v>Investments Govt Securities</v>
          </cell>
        </row>
      </sheetData>
      <sheetData sheetId="5032">
        <row r="34">
          <cell r="A34" t="str">
            <v>Investments Govt Securities</v>
          </cell>
        </row>
      </sheetData>
      <sheetData sheetId="5033">
        <row r="34">
          <cell r="A34" t="str">
            <v>Investments Govt Securities</v>
          </cell>
        </row>
      </sheetData>
      <sheetData sheetId="5034">
        <row r="34">
          <cell r="A34" t="str">
            <v>Investments Govt Securities</v>
          </cell>
        </row>
      </sheetData>
      <sheetData sheetId="5035">
        <row r="34">
          <cell r="A34" t="str">
            <v>Investments Govt Securities</v>
          </cell>
        </row>
      </sheetData>
      <sheetData sheetId="5036">
        <row r="34">
          <cell r="A34" t="str">
            <v>Investments Govt Securities</v>
          </cell>
        </row>
      </sheetData>
      <sheetData sheetId="5037">
        <row r="34">
          <cell r="A34" t="str">
            <v>Investments Govt Securities</v>
          </cell>
        </row>
      </sheetData>
      <sheetData sheetId="5038">
        <row r="34">
          <cell r="A34" t="str">
            <v>Investments Govt Securities</v>
          </cell>
        </row>
      </sheetData>
      <sheetData sheetId="5039">
        <row r="34">
          <cell r="A34" t="str">
            <v>Investments Govt Securities</v>
          </cell>
        </row>
      </sheetData>
      <sheetData sheetId="5040">
        <row r="34">
          <cell r="A34" t="str">
            <v>Investments Govt Securities</v>
          </cell>
        </row>
      </sheetData>
      <sheetData sheetId="5041">
        <row r="34">
          <cell r="A34" t="str">
            <v>Investments Govt Securities</v>
          </cell>
        </row>
      </sheetData>
      <sheetData sheetId="5042">
        <row r="34">
          <cell r="A34" t="str">
            <v>Investments Govt Securities</v>
          </cell>
        </row>
      </sheetData>
      <sheetData sheetId="5043">
        <row r="34">
          <cell r="A34" t="str">
            <v>Investments Govt Securities</v>
          </cell>
        </row>
      </sheetData>
      <sheetData sheetId="5044">
        <row r="34">
          <cell r="A34" t="str">
            <v>Investments Govt Securities</v>
          </cell>
        </row>
      </sheetData>
      <sheetData sheetId="5045">
        <row r="34">
          <cell r="A34" t="str">
            <v>Investments Govt Securities</v>
          </cell>
        </row>
      </sheetData>
      <sheetData sheetId="5046">
        <row r="34">
          <cell r="A34" t="str">
            <v>Investments Govt Securities</v>
          </cell>
        </row>
      </sheetData>
      <sheetData sheetId="5047">
        <row r="34">
          <cell r="A34" t="str">
            <v>Investments Govt Securities</v>
          </cell>
        </row>
      </sheetData>
      <sheetData sheetId="5048">
        <row r="34">
          <cell r="A34" t="str">
            <v>Investments Govt Securities</v>
          </cell>
        </row>
      </sheetData>
      <sheetData sheetId="5049">
        <row r="34">
          <cell r="A34" t="str">
            <v>Investments Govt Securities</v>
          </cell>
        </row>
      </sheetData>
      <sheetData sheetId="5050">
        <row r="34">
          <cell r="A34" t="str">
            <v>Investments Govt Securities</v>
          </cell>
        </row>
      </sheetData>
      <sheetData sheetId="5051">
        <row r="34">
          <cell r="A34" t="str">
            <v>Investments Govt Securities</v>
          </cell>
        </row>
      </sheetData>
      <sheetData sheetId="5052">
        <row r="34">
          <cell r="A34" t="str">
            <v>Investments Govt Securities</v>
          </cell>
        </row>
      </sheetData>
      <sheetData sheetId="5053">
        <row r="34">
          <cell r="A34" t="str">
            <v>Investments Govt Securities</v>
          </cell>
        </row>
      </sheetData>
      <sheetData sheetId="5054">
        <row r="34">
          <cell r="A34" t="str">
            <v>Investments Govt Securities</v>
          </cell>
        </row>
      </sheetData>
      <sheetData sheetId="5055">
        <row r="34">
          <cell r="A34" t="str">
            <v>Investments Govt Securities</v>
          </cell>
        </row>
      </sheetData>
      <sheetData sheetId="5056">
        <row r="34">
          <cell r="A34" t="str">
            <v>Investments Govt Securities</v>
          </cell>
        </row>
      </sheetData>
      <sheetData sheetId="5057">
        <row r="34">
          <cell r="A34" t="str">
            <v>Investments Govt Securities</v>
          </cell>
        </row>
      </sheetData>
      <sheetData sheetId="5058">
        <row r="34">
          <cell r="A34" t="str">
            <v>Investments Govt Securities</v>
          </cell>
        </row>
      </sheetData>
      <sheetData sheetId="5059">
        <row r="34">
          <cell r="A34" t="str">
            <v>Investments Govt Securities</v>
          </cell>
        </row>
      </sheetData>
      <sheetData sheetId="5060">
        <row r="34">
          <cell r="A34" t="str">
            <v>Investments Govt Securities</v>
          </cell>
        </row>
      </sheetData>
      <sheetData sheetId="5061">
        <row r="34">
          <cell r="A34" t="str">
            <v>Investments Govt Securities</v>
          </cell>
        </row>
      </sheetData>
      <sheetData sheetId="5062">
        <row r="34">
          <cell r="A34" t="str">
            <v>Investments Govt Securities</v>
          </cell>
        </row>
      </sheetData>
      <sheetData sheetId="5063">
        <row r="34">
          <cell r="A34" t="str">
            <v>Investments Govt Securities</v>
          </cell>
        </row>
      </sheetData>
      <sheetData sheetId="5064">
        <row r="34">
          <cell r="A34" t="str">
            <v>Investments Govt Securities</v>
          </cell>
        </row>
      </sheetData>
      <sheetData sheetId="5065">
        <row r="34">
          <cell r="A34" t="str">
            <v>Investments Govt Securities</v>
          </cell>
        </row>
      </sheetData>
      <sheetData sheetId="5066">
        <row r="34">
          <cell r="A34" t="str">
            <v>Investments Govt Securities</v>
          </cell>
        </row>
      </sheetData>
      <sheetData sheetId="5067">
        <row r="34">
          <cell r="A34" t="str">
            <v>Investments Govt Securities</v>
          </cell>
        </row>
      </sheetData>
      <sheetData sheetId="5068">
        <row r="34">
          <cell r="A34" t="str">
            <v>Investments Govt Securities</v>
          </cell>
        </row>
      </sheetData>
      <sheetData sheetId="5069">
        <row r="34">
          <cell r="A34" t="str">
            <v>Investments Govt Securities</v>
          </cell>
        </row>
      </sheetData>
      <sheetData sheetId="5070">
        <row r="34">
          <cell r="A34" t="str">
            <v>Investments Govt Securities</v>
          </cell>
        </row>
      </sheetData>
      <sheetData sheetId="5071">
        <row r="34">
          <cell r="A34" t="str">
            <v>Investments Govt Securities</v>
          </cell>
        </row>
      </sheetData>
      <sheetData sheetId="5072">
        <row r="34">
          <cell r="A34" t="str">
            <v>Investments Govt Securities</v>
          </cell>
        </row>
      </sheetData>
      <sheetData sheetId="5073">
        <row r="34">
          <cell r="A34" t="str">
            <v>Investments Govt Securities</v>
          </cell>
        </row>
      </sheetData>
      <sheetData sheetId="5074">
        <row r="34">
          <cell r="A34" t="str">
            <v>Investments Govt Securities</v>
          </cell>
        </row>
      </sheetData>
      <sheetData sheetId="5075">
        <row r="34">
          <cell r="A34" t="str">
            <v>Investments Govt Securities</v>
          </cell>
        </row>
      </sheetData>
      <sheetData sheetId="5076">
        <row r="34">
          <cell r="A34" t="str">
            <v>Investments Govt Securities</v>
          </cell>
        </row>
      </sheetData>
      <sheetData sheetId="5077">
        <row r="34">
          <cell r="A34" t="str">
            <v>Investments Govt Securities</v>
          </cell>
        </row>
      </sheetData>
      <sheetData sheetId="5078">
        <row r="34">
          <cell r="A34" t="str">
            <v>Investments Govt Securities</v>
          </cell>
        </row>
      </sheetData>
      <sheetData sheetId="5079">
        <row r="34">
          <cell r="A34" t="str">
            <v>Investments Govt Securities</v>
          </cell>
        </row>
      </sheetData>
      <sheetData sheetId="5080">
        <row r="34">
          <cell r="A34" t="str">
            <v>Investments Govt Securities</v>
          </cell>
        </row>
      </sheetData>
      <sheetData sheetId="5081">
        <row r="34">
          <cell r="A34" t="str">
            <v>Investments Govt Securities</v>
          </cell>
        </row>
      </sheetData>
      <sheetData sheetId="5082">
        <row r="34">
          <cell r="A34" t="str">
            <v>Investments Govt Securities</v>
          </cell>
        </row>
      </sheetData>
      <sheetData sheetId="5083">
        <row r="34">
          <cell r="A34" t="str">
            <v>Investments Govt Securities</v>
          </cell>
        </row>
      </sheetData>
      <sheetData sheetId="5084">
        <row r="34">
          <cell r="A34" t="str">
            <v>Investments Govt Securities</v>
          </cell>
        </row>
      </sheetData>
      <sheetData sheetId="5085">
        <row r="34">
          <cell r="A34" t="str">
            <v>Investments Govt Securities</v>
          </cell>
        </row>
      </sheetData>
      <sheetData sheetId="5086">
        <row r="34">
          <cell r="A34" t="str">
            <v>Investments Govt Securities</v>
          </cell>
        </row>
      </sheetData>
      <sheetData sheetId="5087">
        <row r="34">
          <cell r="A34" t="str">
            <v>Investments Govt Securities</v>
          </cell>
        </row>
      </sheetData>
      <sheetData sheetId="5088">
        <row r="34">
          <cell r="A34" t="str">
            <v>Investments Govt Securities</v>
          </cell>
        </row>
      </sheetData>
      <sheetData sheetId="5089">
        <row r="34">
          <cell r="A34" t="str">
            <v>Investments Govt Securities</v>
          </cell>
        </row>
      </sheetData>
      <sheetData sheetId="5090">
        <row r="34">
          <cell r="A34" t="str">
            <v>Investments Govt Securities</v>
          </cell>
        </row>
      </sheetData>
      <sheetData sheetId="5091">
        <row r="34">
          <cell r="A34" t="str">
            <v>Investments Govt Securities</v>
          </cell>
        </row>
      </sheetData>
      <sheetData sheetId="5092">
        <row r="34">
          <cell r="A34" t="str">
            <v>Investments Govt Securities</v>
          </cell>
        </row>
      </sheetData>
      <sheetData sheetId="5093">
        <row r="34">
          <cell r="A34" t="str">
            <v>Investments Govt Securities</v>
          </cell>
        </row>
      </sheetData>
      <sheetData sheetId="5094">
        <row r="34">
          <cell r="A34" t="str">
            <v>Investments Govt Securities</v>
          </cell>
        </row>
      </sheetData>
      <sheetData sheetId="5095">
        <row r="34">
          <cell r="A34" t="str">
            <v>Investments Govt Securities</v>
          </cell>
        </row>
      </sheetData>
      <sheetData sheetId="5096">
        <row r="34">
          <cell r="A34" t="str">
            <v>Investments Govt Securities</v>
          </cell>
        </row>
      </sheetData>
      <sheetData sheetId="5097">
        <row r="34">
          <cell r="A34" t="str">
            <v>Investments Govt Securities</v>
          </cell>
        </row>
      </sheetData>
      <sheetData sheetId="5098">
        <row r="34">
          <cell r="A34" t="str">
            <v>Investments Govt Securities</v>
          </cell>
        </row>
      </sheetData>
      <sheetData sheetId="5099">
        <row r="34">
          <cell r="A34" t="str">
            <v>Investments Govt Securities</v>
          </cell>
        </row>
      </sheetData>
      <sheetData sheetId="5100">
        <row r="34">
          <cell r="A34" t="str">
            <v>Investments Govt Securities</v>
          </cell>
        </row>
      </sheetData>
      <sheetData sheetId="5101">
        <row r="34">
          <cell r="A34" t="str">
            <v>Investments Govt Securities</v>
          </cell>
        </row>
      </sheetData>
      <sheetData sheetId="5102">
        <row r="34">
          <cell r="A34" t="str">
            <v>Investments Govt Securities</v>
          </cell>
        </row>
      </sheetData>
      <sheetData sheetId="5103">
        <row r="34">
          <cell r="A34" t="str">
            <v>Investments Govt Securities</v>
          </cell>
        </row>
      </sheetData>
      <sheetData sheetId="5104">
        <row r="34">
          <cell r="A34" t="str">
            <v>Investments Govt Securities</v>
          </cell>
        </row>
      </sheetData>
      <sheetData sheetId="5105">
        <row r="34">
          <cell r="A34" t="str">
            <v>Investments Govt Securities</v>
          </cell>
        </row>
      </sheetData>
      <sheetData sheetId="5106">
        <row r="34">
          <cell r="A34" t="str">
            <v>Investments Govt Securities</v>
          </cell>
        </row>
      </sheetData>
      <sheetData sheetId="5107">
        <row r="34">
          <cell r="A34" t="str">
            <v>Investments Govt Securities</v>
          </cell>
        </row>
      </sheetData>
      <sheetData sheetId="5108">
        <row r="34">
          <cell r="A34" t="str">
            <v>Investments Govt Securities</v>
          </cell>
        </row>
      </sheetData>
      <sheetData sheetId="5109">
        <row r="34">
          <cell r="A34" t="str">
            <v>Investments Govt Securities</v>
          </cell>
        </row>
      </sheetData>
      <sheetData sheetId="5110">
        <row r="34">
          <cell r="A34" t="str">
            <v>Investments Govt Securities</v>
          </cell>
        </row>
      </sheetData>
      <sheetData sheetId="5111">
        <row r="34">
          <cell r="A34" t="str">
            <v>Investments Govt Securities</v>
          </cell>
        </row>
      </sheetData>
      <sheetData sheetId="5112">
        <row r="34">
          <cell r="A34" t="str">
            <v>Investments Govt Securities</v>
          </cell>
        </row>
      </sheetData>
      <sheetData sheetId="5113">
        <row r="34">
          <cell r="A34" t="str">
            <v>Investments Govt Securities</v>
          </cell>
        </row>
      </sheetData>
      <sheetData sheetId="5114">
        <row r="34">
          <cell r="A34" t="str">
            <v>Investments Govt Securities</v>
          </cell>
        </row>
      </sheetData>
      <sheetData sheetId="5115">
        <row r="34">
          <cell r="A34" t="str">
            <v>Investments Govt Securities</v>
          </cell>
        </row>
      </sheetData>
      <sheetData sheetId="5116">
        <row r="34">
          <cell r="A34" t="str">
            <v>Investments Govt Securities</v>
          </cell>
        </row>
      </sheetData>
      <sheetData sheetId="5117">
        <row r="34">
          <cell r="A34" t="str">
            <v>Investments Govt Securities</v>
          </cell>
        </row>
      </sheetData>
      <sheetData sheetId="5118">
        <row r="34">
          <cell r="A34" t="str">
            <v>Investments Govt Securities</v>
          </cell>
        </row>
      </sheetData>
      <sheetData sheetId="5119">
        <row r="34">
          <cell r="A34" t="str">
            <v>Investments Govt Securities</v>
          </cell>
        </row>
      </sheetData>
      <sheetData sheetId="5120">
        <row r="34">
          <cell r="A34" t="str">
            <v>Investments Govt Securities</v>
          </cell>
        </row>
      </sheetData>
      <sheetData sheetId="5121">
        <row r="34">
          <cell r="A34" t="str">
            <v>Investments Govt Securities</v>
          </cell>
        </row>
      </sheetData>
      <sheetData sheetId="5122">
        <row r="34">
          <cell r="A34" t="str">
            <v>Investments Govt Securities</v>
          </cell>
        </row>
      </sheetData>
      <sheetData sheetId="5123">
        <row r="34">
          <cell r="A34" t="str">
            <v>Investments Govt Securities</v>
          </cell>
        </row>
      </sheetData>
      <sheetData sheetId="5124">
        <row r="34">
          <cell r="A34" t="str">
            <v>Investments Govt Securities</v>
          </cell>
        </row>
      </sheetData>
      <sheetData sheetId="5125">
        <row r="34">
          <cell r="A34" t="str">
            <v>Investments Govt Securities</v>
          </cell>
        </row>
      </sheetData>
      <sheetData sheetId="5126">
        <row r="34">
          <cell r="A34" t="str">
            <v>Investments Govt Securities</v>
          </cell>
        </row>
      </sheetData>
      <sheetData sheetId="5127">
        <row r="34">
          <cell r="A34" t="str">
            <v>Investments Govt Securities</v>
          </cell>
        </row>
      </sheetData>
      <sheetData sheetId="5128">
        <row r="34">
          <cell r="A34" t="str">
            <v>Investments Govt Securities</v>
          </cell>
        </row>
      </sheetData>
      <sheetData sheetId="5129">
        <row r="34">
          <cell r="A34" t="str">
            <v>Investments Govt Securities</v>
          </cell>
        </row>
      </sheetData>
      <sheetData sheetId="5130">
        <row r="34">
          <cell r="A34" t="str">
            <v>Investments Govt Securities</v>
          </cell>
        </row>
      </sheetData>
      <sheetData sheetId="5131">
        <row r="34">
          <cell r="A34" t="str">
            <v>Investments Govt Securities</v>
          </cell>
        </row>
      </sheetData>
      <sheetData sheetId="5132">
        <row r="34">
          <cell r="A34" t="str">
            <v>Investments Govt Securities</v>
          </cell>
        </row>
      </sheetData>
      <sheetData sheetId="5133">
        <row r="34">
          <cell r="A34" t="str">
            <v>Investments Govt Securities</v>
          </cell>
        </row>
      </sheetData>
      <sheetData sheetId="5134">
        <row r="34">
          <cell r="A34" t="str">
            <v>Investments Govt Securities</v>
          </cell>
        </row>
      </sheetData>
      <sheetData sheetId="5135">
        <row r="34">
          <cell r="A34" t="str">
            <v>Investments Govt Securities</v>
          </cell>
        </row>
      </sheetData>
      <sheetData sheetId="5136">
        <row r="34">
          <cell r="A34" t="str">
            <v>Investments Govt Securities</v>
          </cell>
        </row>
      </sheetData>
      <sheetData sheetId="5137">
        <row r="34">
          <cell r="A34" t="str">
            <v>Investments Govt Securities</v>
          </cell>
        </row>
      </sheetData>
      <sheetData sheetId="5138">
        <row r="34">
          <cell r="A34" t="str">
            <v>Investments Govt Securities</v>
          </cell>
        </row>
      </sheetData>
      <sheetData sheetId="5139">
        <row r="34">
          <cell r="A34" t="str">
            <v>Investments Govt Securities</v>
          </cell>
        </row>
      </sheetData>
      <sheetData sheetId="5140">
        <row r="34">
          <cell r="A34" t="str">
            <v>Investments Govt Securities</v>
          </cell>
        </row>
      </sheetData>
      <sheetData sheetId="5141">
        <row r="34">
          <cell r="A34" t="str">
            <v>Investments Govt Securities</v>
          </cell>
        </row>
      </sheetData>
      <sheetData sheetId="5142">
        <row r="34">
          <cell r="A34" t="str">
            <v>Investments Govt Securities</v>
          </cell>
        </row>
      </sheetData>
      <sheetData sheetId="5143">
        <row r="34">
          <cell r="A34" t="str">
            <v>Investments Govt Securities</v>
          </cell>
        </row>
      </sheetData>
      <sheetData sheetId="5144">
        <row r="34">
          <cell r="A34" t="str">
            <v>Investments Govt Securities</v>
          </cell>
        </row>
      </sheetData>
      <sheetData sheetId="5145">
        <row r="34">
          <cell r="A34" t="str">
            <v>Investments Govt Securities</v>
          </cell>
        </row>
      </sheetData>
      <sheetData sheetId="5146">
        <row r="34">
          <cell r="A34" t="str">
            <v>Investments Govt Securities</v>
          </cell>
        </row>
      </sheetData>
      <sheetData sheetId="5147">
        <row r="34">
          <cell r="A34" t="str">
            <v>Investments Govt Securities</v>
          </cell>
        </row>
      </sheetData>
      <sheetData sheetId="5148">
        <row r="34">
          <cell r="A34" t="str">
            <v>Investments Govt Securities</v>
          </cell>
        </row>
      </sheetData>
      <sheetData sheetId="5149">
        <row r="34">
          <cell r="A34" t="str">
            <v>Investments Govt Securities</v>
          </cell>
        </row>
      </sheetData>
      <sheetData sheetId="5150">
        <row r="34">
          <cell r="A34" t="str">
            <v>Investments Govt Securities</v>
          </cell>
        </row>
      </sheetData>
      <sheetData sheetId="5151">
        <row r="34">
          <cell r="A34" t="str">
            <v>Investments Govt Securities</v>
          </cell>
        </row>
      </sheetData>
      <sheetData sheetId="5152">
        <row r="34">
          <cell r="A34" t="str">
            <v>Investments Govt Securities</v>
          </cell>
        </row>
      </sheetData>
      <sheetData sheetId="5153">
        <row r="34">
          <cell r="A34" t="str">
            <v>Investments Govt Securities</v>
          </cell>
        </row>
      </sheetData>
      <sheetData sheetId="5154">
        <row r="34">
          <cell r="A34" t="str">
            <v>Investments Govt Securities</v>
          </cell>
        </row>
      </sheetData>
      <sheetData sheetId="5155">
        <row r="34">
          <cell r="A34" t="str">
            <v>Investments Govt Securities</v>
          </cell>
        </row>
      </sheetData>
      <sheetData sheetId="5156">
        <row r="34">
          <cell r="A34" t="str">
            <v>Investments Govt Securities</v>
          </cell>
        </row>
      </sheetData>
      <sheetData sheetId="5157">
        <row r="34">
          <cell r="A34" t="str">
            <v>Investments Govt Securities</v>
          </cell>
        </row>
      </sheetData>
      <sheetData sheetId="5158">
        <row r="34">
          <cell r="A34" t="str">
            <v>Investments Govt Securities</v>
          </cell>
        </row>
      </sheetData>
      <sheetData sheetId="5159">
        <row r="34">
          <cell r="A34" t="str">
            <v>Investments Govt Securities</v>
          </cell>
        </row>
      </sheetData>
      <sheetData sheetId="5160">
        <row r="34">
          <cell r="A34" t="str">
            <v>Investments Govt Securities</v>
          </cell>
        </row>
      </sheetData>
      <sheetData sheetId="5161">
        <row r="34">
          <cell r="A34" t="str">
            <v>Investments Govt Securities</v>
          </cell>
        </row>
      </sheetData>
      <sheetData sheetId="5162">
        <row r="34">
          <cell r="A34" t="str">
            <v>Investments Govt Securities</v>
          </cell>
        </row>
      </sheetData>
      <sheetData sheetId="5163">
        <row r="34">
          <cell r="A34" t="str">
            <v>Investments Govt Securities</v>
          </cell>
        </row>
      </sheetData>
      <sheetData sheetId="5164">
        <row r="34">
          <cell r="A34" t="str">
            <v>Investments Govt Securities</v>
          </cell>
        </row>
      </sheetData>
      <sheetData sheetId="5165">
        <row r="34">
          <cell r="A34" t="str">
            <v>Investments Govt Securities</v>
          </cell>
        </row>
      </sheetData>
      <sheetData sheetId="5166">
        <row r="34">
          <cell r="A34" t="str">
            <v>Investments Govt Securities</v>
          </cell>
        </row>
      </sheetData>
      <sheetData sheetId="5167">
        <row r="34">
          <cell r="A34" t="str">
            <v>Investments Govt Securities</v>
          </cell>
        </row>
      </sheetData>
      <sheetData sheetId="5168">
        <row r="34">
          <cell r="A34" t="str">
            <v>Investments Govt Securities</v>
          </cell>
        </row>
      </sheetData>
      <sheetData sheetId="5169">
        <row r="34">
          <cell r="A34" t="str">
            <v>Investments Govt Securities</v>
          </cell>
        </row>
      </sheetData>
      <sheetData sheetId="5170">
        <row r="34">
          <cell r="A34" t="str">
            <v>Investments Govt Securities</v>
          </cell>
        </row>
      </sheetData>
      <sheetData sheetId="5171">
        <row r="34">
          <cell r="A34" t="str">
            <v>Investments Govt Securities</v>
          </cell>
        </row>
      </sheetData>
      <sheetData sheetId="5172">
        <row r="34">
          <cell r="A34" t="str">
            <v>Investments Govt Securities</v>
          </cell>
        </row>
      </sheetData>
      <sheetData sheetId="5173">
        <row r="34">
          <cell r="A34" t="str">
            <v>Investments Govt Securities</v>
          </cell>
        </row>
      </sheetData>
      <sheetData sheetId="5174">
        <row r="34">
          <cell r="A34" t="str">
            <v>Investments Govt Securities</v>
          </cell>
        </row>
      </sheetData>
      <sheetData sheetId="5175">
        <row r="34">
          <cell r="A34" t="str">
            <v>Investments Govt Securities</v>
          </cell>
        </row>
      </sheetData>
      <sheetData sheetId="5176">
        <row r="34">
          <cell r="A34" t="str">
            <v>Investments Govt Securities</v>
          </cell>
        </row>
      </sheetData>
      <sheetData sheetId="5177">
        <row r="34">
          <cell r="A34" t="str">
            <v>Investments Govt Securities</v>
          </cell>
        </row>
      </sheetData>
      <sheetData sheetId="5178">
        <row r="34">
          <cell r="A34" t="str">
            <v>Investments Govt Securities</v>
          </cell>
        </row>
      </sheetData>
      <sheetData sheetId="5179">
        <row r="34">
          <cell r="A34" t="str">
            <v>Investments Govt Securities</v>
          </cell>
        </row>
      </sheetData>
      <sheetData sheetId="5180">
        <row r="34">
          <cell r="A34" t="str">
            <v>Investments Govt Securities</v>
          </cell>
        </row>
      </sheetData>
      <sheetData sheetId="5181">
        <row r="34">
          <cell r="A34" t="str">
            <v>Investments Govt Securities</v>
          </cell>
        </row>
      </sheetData>
      <sheetData sheetId="5182">
        <row r="34">
          <cell r="A34" t="str">
            <v>Investments Govt Securities</v>
          </cell>
        </row>
      </sheetData>
      <sheetData sheetId="5183">
        <row r="34">
          <cell r="A34" t="str">
            <v>Investments Govt Securities</v>
          </cell>
        </row>
      </sheetData>
      <sheetData sheetId="5184">
        <row r="34">
          <cell r="A34" t="str">
            <v>Investments Govt Securities</v>
          </cell>
        </row>
      </sheetData>
      <sheetData sheetId="5185">
        <row r="34">
          <cell r="A34" t="str">
            <v>Investments Govt Securities</v>
          </cell>
        </row>
      </sheetData>
      <sheetData sheetId="5186">
        <row r="34">
          <cell r="A34" t="str">
            <v>Investments Govt Securities</v>
          </cell>
        </row>
      </sheetData>
      <sheetData sheetId="5187">
        <row r="34">
          <cell r="A34" t="str">
            <v>Investments Govt Securities</v>
          </cell>
        </row>
      </sheetData>
      <sheetData sheetId="5188">
        <row r="34">
          <cell r="A34" t="str">
            <v>Investments Govt Securities</v>
          </cell>
        </row>
      </sheetData>
      <sheetData sheetId="5189">
        <row r="34">
          <cell r="A34" t="str">
            <v>Investments Govt Securities</v>
          </cell>
        </row>
      </sheetData>
      <sheetData sheetId="5190">
        <row r="34">
          <cell r="A34" t="str">
            <v>Investments Govt Securities</v>
          </cell>
        </row>
      </sheetData>
      <sheetData sheetId="5191">
        <row r="34">
          <cell r="A34" t="str">
            <v>Investments Govt Securities</v>
          </cell>
        </row>
      </sheetData>
      <sheetData sheetId="5192">
        <row r="34">
          <cell r="A34" t="str">
            <v>Investments Govt Securities</v>
          </cell>
        </row>
      </sheetData>
      <sheetData sheetId="5193">
        <row r="34">
          <cell r="A34" t="str">
            <v>Investments Govt Securities</v>
          </cell>
        </row>
      </sheetData>
      <sheetData sheetId="5194">
        <row r="34">
          <cell r="A34" t="str">
            <v>Investments Govt Securities</v>
          </cell>
        </row>
      </sheetData>
      <sheetData sheetId="5195">
        <row r="34">
          <cell r="A34" t="str">
            <v>Investments Govt Securities</v>
          </cell>
        </row>
      </sheetData>
      <sheetData sheetId="5196">
        <row r="34">
          <cell r="A34" t="str">
            <v>Investments Govt Securities</v>
          </cell>
        </row>
      </sheetData>
      <sheetData sheetId="5197">
        <row r="34">
          <cell r="A34" t="str">
            <v>Investments Govt Securities</v>
          </cell>
        </row>
      </sheetData>
      <sheetData sheetId="5198">
        <row r="34">
          <cell r="A34" t="str">
            <v>Investments Govt Securities</v>
          </cell>
        </row>
      </sheetData>
      <sheetData sheetId="5199">
        <row r="34">
          <cell r="A34" t="str">
            <v>Investments Govt Securities</v>
          </cell>
        </row>
      </sheetData>
      <sheetData sheetId="5200">
        <row r="34">
          <cell r="A34" t="str">
            <v>Investments Govt Securities</v>
          </cell>
        </row>
      </sheetData>
      <sheetData sheetId="5201">
        <row r="34">
          <cell r="A34" t="str">
            <v>Investments Govt Securities</v>
          </cell>
        </row>
      </sheetData>
      <sheetData sheetId="5202">
        <row r="34">
          <cell r="A34" t="str">
            <v>Investments Govt Securities</v>
          </cell>
        </row>
      </sheetData>
      <sheetData sheetId="5203">
        <row r="34">
          <cell r="A34" t="str">
            <v>Investments Govt Securities</v>
          </cell>
        </row>
      </sheetData>
      <sheetData sheetId="5204">
        <row r="34">
          <cell r="A34" t="str">
            <v>Investments Govt Securities</v>
          </cell>
        </row>
      </sheetData>
      <sheetData sheetId="5205">
        <row r="34">
          <cell r="A34" t="str">
            <v>Investments Govt Securities</v>
          </cell>
        </row>
      </sheetData>
      <sheetData sheetId="5206">
        <row r="34">
          <cell r="A34" t="str">
            <v>Investments Govt Securities</v>
          </cell>
        </row>
      </sheetData>
      <sheetData sheetId="5207">
        <row r="34">
          <cell r="A34" t="str">
            <v>Investments Govt Securities</v>
          </cell>
        </row>
      </sheetData>
      <sheetData sheetId="5208">
        <row r="34">
          <cell r="A34" t="str">
            <v>Investments Govt Securities</v>
          </cell>
        </row>
      </sheetData>
      <sheetData sheetId="5209">
        <row r="34">
          <cell r="A34" t="str">
            <v>Investments Govt Securities</v>
          </cell>
        </row>
      </sheetData>
      <sheetData sheetId="5210">
        <row r="34">
          <cell r="A34" t="str">
            <v>Investments Govt Securities</v>
          </cell>
        </row>
      </sheetData>
      <sheetData sheetId="5211">
        <row r="34">
          <cell r="A34" t="str">
            <v>Investments Govt Securities</v>
          </cell>
        </row>
      </sheetData>
      <sheetData sheetId="5212">
        <row r="34">
          <cell r="A34" t="str">
            <v>Investments Govt Securities</v>
          </cell>
        </row>
      </sheetData>
      <sheetData sheetId="5213">
        <row r="34">
          <cell r="A34" t="str">
            <v>Investments Govt Securities</v>
          </cell>
        </row>
      </sheetData>
      <sheetData sheetId="5214">
        <row r="34">
          <cell r="A34" t="str">
            <v>Investments Govt Securities</v>
          </cell>
        </row>
      </sheetData>
      <sheetData sheetId="5215">
        <row r="34">
          <cell r="A34" t="str">
            <v>Investments Govt Securities</v>
          </cell>
        </row>
      </sheetData>
      <sheetData sheetId="5216">
        <row r="34">
          <cell r="A34" t="str">
            <v>Investments Govt Securities</v>
          </cell>
        </row>
      </sheetData>
      <sheetData sheetId="5217">
        <row r="34">
          <cell r="A34" t="str">
            <v>Investments Govt Securities</v>
          </cell>
        </row>
      </sheetData>
      <sheetData sheetId="5218">
        <row r="34">
          <cell r="A34" t="str">
            <v>Investments Govt Securities</v>
          </cell>
        </row>
      </sheetData>
      <sheetData sheetId="5219">
        <row r="34">
          <cell r="A34" t="str">
            <v>Investments Govt Securities</v>
          </cell>
        </row>
      </sheetData>
      <sheetData sheetId="5220">
        <row r="34">
          <cell r="A34" t="str">
            <v>Investments Govt Securities</v>
          </cell>
        </row>
      </sheetData>
      <sheetData sheetId="5221">
        <row r="34">
          <cell r="A34" t="str">
            <v>Investments Govt Securities</v>
          </cell>
        </row>
      </sheetData>
      <sheetData sheetId="5222">
        <row r="34">
          <cell r="A34" t="str">
            <v>Investments Govt Securities</v>
          </cell>
        </row>
      </sheetData>
      <sheetData sheetId="5223">
        <row r="34">
          <cell r="A34" t="str">
            <v>Investments Govt Securities</v>
          </cell>
        </row>
      </sheetData>
      <sheetData sheetId="5224">
        <row r="34">
          <cell r="A34" t="str">
            <v>Investments Govt Securities</v>
          </cell>
        </row>
      </sheetData>
      <sheetData sheetId="5225">
        <row r="34">
          <cell r="A34" t="str">
            <v>Investments Govt Securities</v>
          </cell>
        </row>
      </sheetData>
      <sheetData sheetId="5226">
        <row r="34">
          <cell r="A34" t="str">
            <v>Investments Govt Securities</v>
          </cell>
        </row>
      </sheetData>
      <sheetData sheetId="5227">
        <row r="34">
          <cell r="A34" t="str">
            <v>Investments Govt Securities</v>
          </cell>
        </row>
      </sheetData>
      <sheetData sheetId="5228">
        <row r="34">
          <cell r="A34" t="str">
            <v>Investments Govt Securities</v>
          </cell>
        </row>
      </sheetData>
      <sheetData sheetId="5229">
        <row r="34">
          <cell r="A34" t="str">
            <v>Investments Govt Securities</v>
          </cell>
        </row>
      </sheetData>
      <sheetData sheetId="5230">
        <row r="34">
          <cell r="A34" t="str">
            <v>Investments Govt Securities</v>
          </cell>
        </row>
      </sheetData>
      <sheetData sheetId="5231">
        <row r="34">
          <cell r="A34" t="str">
            <v>Investments Govt Securities</v>
          </cell>
        </row>
      </sheetData>
      <sheetData sheetId="5232">
        <row r="34">
          <cell r="A34" t="str">
            <v>Investments Govt Securities</v>
          </cell>
        </row>
      </sheetData>
      <sheetData sheetId="5233">
        <row r="34">
          <cell r="A34" t="str">
            <v>Investments Govt Securities</v>
          </cell>
        </row>
      </sheetData>
      <sheetData sheetId="5234">
        <row r="34">
          <cell r="A34" t="str">
            <v>Investments Govt Securities</v>
          </cell>
        </row>
      </sheetData>
      <sheetData sheetId="5235">
        <row r="34">
          <cell r="A34" t="str">
            <v>Investments Govt Securities</v>
          </cell>
        </row>
      </sheetData>
      <sheetData sheetId="5236">
        <row r="34">
          <cell r="A34" t="str">
            <v>Investments Govt Securities</v>
          </cell>
        </row>
      </sheetData>
      <sheetData sheetId="5237">
        <row r="34">
          <cell r="A34" t="str">
            <v>Investments Govt Securities</v>
          </cell>
        </row>
      </sheetData>
      <sheetData sheetId="5238">
        <row r="34">
          <cell r="A34" t="str">
            <v>Investments Govt Securities</v>
          </cell>
        </row>
      </sheetData>
      <sheetData sheetId="5239">
        <row r="34">
          <cell r="A34" t="str">
            <v>Investments Govt Securities</v>
          </cell>
        </row>
      </sheetData>
      <sheetData sheetId="5240">
        <row r="34">
          <cell r="A34" t="str">
            <v>Investments Govt Securities</v>
          </cell>
        </row>
      </sheetData>
      <sheetData sheetId="5241">
        <row r="34">
          <cell r="A34" t="str">
            <v>Investments Govt Securities</v>
          </cell>
        </row>
      </sheetData>
      <sheetData sheetId="5242">
        <row r="34">
          <cell r="A34" t="str">
            <v>Investments Govt Securities</v>
          </cell>
        </row>
      </sheetData>
      <sheetData sheetId="5243">
        <row r="34">
          <cell r="A34" t="str">
            <v>Investments Govt Securities</v>
          </cell>
        </row>
      </sheetData>
      <sheetData sheetId="5244">
        <row r="34">
          <cell r="A34" t="str">
            <v>Investments Govt Securities</v>
          </cell>
        </row>
      </sheetData>
      <sheetData sheetId="5245">
        <row r="34">
          <cell r="A34" t="str">
            <v>Investments Govt Securities</v>
          </cell>
        </row>
      </sheetData>
      <sheetData sheetId="5246">
        <row r="34">
          <cell r="A34" t="str">
            <v>Investments Govt Securities</v>
          </cell>
        </row>
      </sheetData>
      <sheetData sheetId="5247">
        <row r="34">
          <cell r="A34" t="str">
            <v>Investments Govt Securities</v>
          </cell>
        </row>
      </sheetData>
      <sheetData sheetId="5248">
        <row r="34">
          <cell r="A34" t="str">
            <v>Investments Govt Securities</v>
          </cell>
        </row>
      </sheetData>
      <sheetData sheetId="5249">
        <row r="34">
          <cell r="A34" t="str">
            <v>Investments Govt Securities</v>
          </cell>
        </row>
      </sheetData>
      <sheetData sheetId="5250">
        <row r="34">
          <cell r="A34" t="str">
            <v>Investments Govt Securities</v>
          </cell>
        </row>
      </sheetData>
      <sheetData sheetId="5251">
        <row r="34">
          <cell r="A34" t="str">
            <v>Investments Govt Securities</v>
          </cell>
        </row>
      </sheetData>
      <sheetData sheetId="5252">
        <row r="34">
          <cell r="A34" t="str">
            <v>Investments Govt Securities</v>
          </cell>
        </row>
      </sheetData>
      <sheetData sheetId="5253">
        <row r="34">
          <cell r="A34" t="str">
            <v>Investments Govt Securities</v>
          </cell>
        </row>
      </sheetData>
      <sheetData sheetId="5254">
        <row r="34">
          <cell r="A34" t="str">
            <v>Investments Govt Securities</v>
          </cell>
        </row>
      </sheetData>
      <sheetData sheetId="5255">
        <row r="34">
          <cell r="A34" t="str">
            <v>Investments Govt Securities</v>
          </cell>
        </row>
      </sheetData>
      <sheetData sheetId="5256">
        <row r="34">
          <cell r="A34" t="str">
            <v>Investments Govt Securities</v>
          </cell>
        </row>
      </sheetData>
      <sheetData sheetId="5257">
        <row r="34">
          <cell r="A34" t="str">
            <v>Investments Govt Securities</v>
          </cell>
        </row>
      </sheetData>
      <sheetData sheetId="5258">
        <row r="34">
          <cell r="A34" t="str">
            <v>Investments Govt Securities</v>
          </cell>
        </row>
      </sheetData>
      <sheetData sheetId="5259">
        <row r="34">
          <cell r="A34" t="str">
            <v>Investments Govt Securities</v>
          </cell>
        </row>
      </sheetData>
      <sheetData sheetId="5260">
        <row r="34">
          <cell r="A34" t="str">
            <v>Investments Govt Securities</v>
          </cell>
        </row>
      </sheetData>
      <sheetData sheetId="5261">
        <row r="34">
          <cell r="A34" t="str">
            <v>Investments Govt Securities</v>
          </cell>
        </row>
      </sheetData>
      <sheetData sheetId="5262">
        <row r="34">
          <cell r="A34" t="str">
            <v>Investments Govt Securities</v>
          </cell>
        </row>
      </sheetData>
      <sheetData sheetId="5263">
        <row r="34">
          <cell r="A34" t="str">
            <v>Investments Govt Securities</v>
          </cell>
        </row>
      </sheetData>
      <sheetData sheetId="5264">
        <row r="34">
          <cell r="A34" t="str">
            <v>Investments Govt Securities</v>
          </cell>
        </row>
      </sheetData>
      <sheetData sheetId="5265">
        <row r="34">
          <cell r="A34" t="str">
            <v>Investments Govt Securities</v>
          </cell>
        </row>
      </sheetData>
      <sheetData sheetId="5266">
        <row r="34">
          <cell r="A34" t="str">
            <v>Investments Govt Securities</v>
          </cell>
        </row>
      </sheetData>
      <sheetData sheetId="5267">
        <row r="34">
          <cell r="A34" t="str">
            <v>Investments Govt Securities</v>
          </cell>
        </row>
      </sheetData>
      <sheetData sheetId="5268">
        <row r="34">
          <cell r="A34" t="str">
            <v>Investments Govt Securities</v>
          </cell>
        </row>
      </sheetData>
      <sheetData sheetId="5269">
        <row r="34">
          <cell r="A34" t="str">
            <v>Investments Govt Securities</v>
          </cell>
        </row>
      </sheetData>
      <sheetData sheetId="5270">
        <row r="34">
          <cell r="A34" t="str">
            <v>Investments Govt Securities</v>
          </cell>
        </row>
      </sheetData>
      <sheetData sheetId="5271">
        <row r="34">
          <cell r="A34" t="str">
            <v>Investments Govt Securities</v>
          </cell>
        </row>
      </sheetData>
      <sheetData sheetId="5272">
        <row r="34">
          <cell r="A34" t="str">
            <v>Investments Govt Securities</v>
          </cell>
        </row>
      </sheetData>
      <sheetData sheetId="5273">
        <row r="34">
          <cell r="A34" t="str">
            <v>Investments Govt Securities</v>
          </cell>
        </row>
      </sheetData>
      <sheetData sheetId="5274">
        <row r="34">
          <cell r="A34" t="str">
            <v>Investments Govt Securities</v>
          </cell>
        </row>
      </sheetData>
      <sheetData sheetId="5275">
        <row r="34">
          <cell r="A34" t="str">
            <v>Investments Govt Securities</v>
          </cell>
        </row>
      </sheetData>
      <sheetData sheetId="5276">
        <row r="34">
          <cell r="A34" t="str">
            <v>Investments Govt Securities</v>
          </cell>
        </row>
      </sheetData>
      <sheetData sheetId="5277">
        <row r="34">
          <cell r="A34" t="str">
            <v>Investments Govt Securities</v>
          </cell>
        </row>
      </sheetData>
      <sheetData sheetId="5278">
        <row r="34">
          <cell r="A34" t="str">
            <v>Investments Govt Securities</v>
          </cell>
        </row>
      </sheetData>
      <sheetData sheetId="5279">
        <row r="34">
          <cell r="A34" t="str">
            <v>Investments Govt Securities</v>
          </cell>
        </row>
      </sheetData>
      <sheetData sheetId="5280">
        <row r="34">
          <cell r="A34" t="str">
            <v>Investments Govt Securities</v>
          </cell>
        </row>
      </sheetData>
      <sheetData sheetId="5281">
        <row r="34">
          <cell r="A34" t="str">
            <v>Investments Govt Securities</v>
          </cell>
        </row>
      </sheetData>
      <sheetData sheetId="5282">
        <row r="34">
          <cell r="A34" t="str">
            <v>Investments Govt Securities</v>
          </cell>
        </row>
      </sheetData>
      <sheetData sheetId="5283">
        <row r="34">
          <cell r="A34" t="str">
            <v>Investments Govt Securities</v>
          </cell>
        </row>
      </sheetData>
      <sheetData sheetId="5284">
        <row r="34">
          <cell r="A34" t="str">
            <v>Investments Govt Securities</v>
          </cell>
        </row>
      </sheetData>
      <sheetData sheetId="5285">
        <row r="34">
          <cell r="A34" t="str">
            <v>Investments Govt Securities</v>
          </cell>
        </row>
      </sheetData>
      <sheetData sheetId="5286">
        <row r="34">
          <cell r="A34" t="str">
            <v>Investments Govt Securities</v>
          </cell>
        </row>
      </sheetData>
      <sheetData sheetId="5287">
        <row r="34">
          <cell r="A34" t="str">
            <v>Investments Govt Securities</v>
          </cell>
        </row>
      </sheetData>
      <sheetData sheetId="5288">
        <row r="34">
          <cell r="A34" t="str">
            <v>Investments Govt Securities</v>
          </cell>
        </row>
      </sheetData>
      <sheetData sheetId="5289">
        <row r="34">
          <cell r="A34" t="str">
            <v>Investments Govt Securities</v>
          </cell>
        </row>
      </sheetData>
      <sheetData sheetId="5290">
        <row r="34">
          <cell r="A34" t="str">
            <v>Investments Govt Securities</v>
          </cell>
        </row>
      </sheetData>
      <sheetData sheetId="5291">
        <row r="34">
          <cell r="A34" t="str">
            <v>Investments Govt Securities</v>
          </cell>
        </row>
      </sheetData>
      <sheetData sheetId="5292">
        <row r="34">
          <cell r="A34" t="str">
            <v>Investments Govt Securities</v>
          </cell>
        </row>
      </sheetData>
      <sheetData sheetId="5293">
        <row r="34">
          <cell r="A34" t="str">
            <v>Investments Govt Securities</v>
          </cell>
        </row>
      </sheetData>
      <sheetData sheetId="5294">
        <row r="34">
          <cell r="A34" t="str">
            <v>Investments Govt Securities</v>
          </cell>
        </row>
      </sheetData>
      <sheetData sheetId="5295">
        <row r="34">
          <cell r="A34" t="str">
            <v>Investments Govt Securities</v>
          </cell>
        </row>
      </sheetData>
      <sheetData sheetId="5296">
        <row r="34">
          <cell r="A34" t="str">
            <v>Investments Govt Securities</v>
          </cell>
        </row>
      </sheetData>
      <sheetData sheetId="5297">
        <row r="34">
          <cell r="A34" t="str">
            <v>Investments Govt Securities</v>
          </cell>
        </row>
      </sheetData>
      <sheetData sheetId="5298">
        <row r="34">
          <cell r="A34" t="str">
            <v>Investments Govt Securities</v>
          </cell>
        </row>
      </sheetData>
      <sheetData sheetId="5299">
        <row r="34">
          <cell r="A34" t="str">
            <v>Investments Govt Securities</v>
          </cell>
        </row>
      </sheetData>
      <sheetData sheetId="5300">
        <row r="34">
          <cell r="A34" t="str">
            <v>Investments Govt Securities</v>
          </cell>
        </row>
      </sheetData>
      <sheetData sheetId="5301">
        <row r="34">
          <cell r="A34" t="str">
            <v>Investments Govt Securities</v>
          </cell>
        </row>
      </sheetData>
      <sheetData sheetId="5302">
        <row r="34">
          <cell r="A34" t="str">
            <v>Investments Govt Securities</v>
          </cell>
        </row>
      </sheetData>
      <sheetData sheetId="5303">
        <row r="34">
          <cell r="A34" t="str">
            <v>Investments Govt Securities</v>
          </cell>
        </row>
      </sheetData>
      <sheetData sheetId="5304">
        <row r="34">
          <cell r="A34" t="str">
            <v>Investments Govt Securities</v>
          </cell>
        </row>
      </sheetData>
      <sheetData sheetId="5305">
        <row r="34">
          <cell r="A34" t="str">
            <v>Investments Govt Securities</v>
          </cell>
        </row>
      </sheetData>
      <sheetData sheetId="5306">
        <row r="34">
          <cell r="A34" t="str">
            <v>Investments Govt Securities</v>
          </cell>
        </row>
      </sheetData>
      <sheetData sheetId="5307">
        <row r="34">
          <cell r="A34" t="str">
            <v>Investments Govt Securities</v>
          </cell>
        </row>
      </sheetData>
      <sheetData sheetId="5308">
        <row r="34">
          <cell r="A34" t="str">
            <v>Investments Govt Securities</v>
          </cell>
        </row>
      </sheetData>
      <sheetData sheetId="5309">
        <row r="34">
          <cell r="A34" t="str">
            <v>Investments Govt Securities</v>
          </cell>
        </row>
      </sheetData>
      <sheetData sheetId="5310">
        <row r="34">
          <cell r="A34" t="str">
            <v>Investments Govt Securities</v>
          </cell>
        </row>
      </sheetData>
      <sheetData sheetId="5311">
        <row r="34">
          <cell r="A34" t="str">
            <v>Investments Govt Securities</v>
          </cell>
        </row>
      </sheetData>
      <sheetData sheetId="5312">
        <row r="34">
          <cell r="A34" t="str">
            <v>Investments Govt Securities</v>
          </cell>
        </row>
      </sheetData>
      <sheetData sheetId="5313">
        <row r="34">
          <cell r="A34" t="str">
            <v>Investments Govt Securities</v>
          </cell>
        </row>
      </sheetData>
      <sheetData sheetId="5314">
        <row r="34">
          <cell r="A34" t="str">
            <v>Investments Govt Securities</v>
          </cell>
        </row>
      </sheetData>
      <sheetData sheetId="5315">
        <row r="34">
          <cell r="A34" t="str">
            <v>Investments Govt Securities</v>
          </cell>
        </row>
      </sheetData>
      <sheetData sheetId="5316">
        <row r="34">
          <cell r="A34" t="str">
            <v>Investments Govt Securities</v>
          </cell>
        </row>
      </sheetData>
      <sheetData sheetId="5317">
        <row r="34">
          <cell r="A34" t="str">
            <v>Investments Govt Securities</v>
          </cell>
        </row>
      </sheetData>
      <sheetData sheetId="5318">
        <row r="34">
          <cell r="A34" t="str">
            <v>Investments Govt Securities</v>
          </cell>
        </row>
      </sheetData>
      <sheetData sheetId="5319">
        <row r="34">
          <cell r="A34" t="str">
            <v>Investments Govt Securities</v>
          </cell>
        </row>
      </sheetData>
      <sheetData sheetId="5320">
        <row r="34">
          <cell r="A34" t="str">
            <v>Investments Govt Securities</v>
          </cell>
        </row>
      </sheetData>
      <sheetData sheetId="5321">
        <row r="34">
          <cell r="A34" t="str">
            <v>Investments Govt Securities</v>
          </cell>
        </row>
      </sheetData>
      <sheetData sheetId="5322">
        <row r="34">
          <cell r="A34" t="str">
            <v>Investments Govt Securities</v>
          </cell>
        </row>
      </sheetData>
      <sheetData sheetId="5323">
        <row r="34">
          <cell r="A34" t="str">
            <v>Investments Govt Securities</v>
          </cell>
        </row>
      </sheetData>
      <sheetData sheetId="5324">
        <row r="34">
          <cell r="A34" t="str">
            <v>Investments Govt Securities</v>
          </cell>
        </row>
      </sheetData>
      <sheetData sheetId="5325">
        <row r="34">
          <cell r="A34" t="str">
            <v>Investments Govt Securities</v>
          </cell>
        </row>
      </sheetData>
      <sheetData sheetId="5326">
        <row r="34">
          <cell r="A34" t="str">
            <v>Investments Govt Securities</v>
          </cell>
        </row>
      </sheetData>
      <sheetData sheetId="5327">
        <row r="34">
          <cell r="A34" t="str">
            <v>Investments Govt Securities</v>
          </cell>
        </row>
      </sheetData>
      <sheetData sheetId="5328">
        <row r="34">
          <cell r="A34" t="str">
            <v>Investments Govt Securities</v>
          </cell>
        </row>
      </sheetData>
      <sheetData sheetId="5329">
        <row r="34">
          <cell r="A34" t="str">
            <v>Investments Govt Securities</v>
          </cell>
        </row>
      </sheetData>
      <sheetData sheetId="5330">
        <row r="34">
          <cell r="A34" t="str">
            <v>Investments Govt Securities</v>
          </cell>
        </row>
      </sheetData>
      <sheetData sheetId="5331">
        <row r="34">
          <cell r="A34" t="str">
            <v>Investments Govt Securities</v>
          </cell>
        </row>
      </sheetData>
      <sheetData sheetId="5332">
        <row r="34">
          <cell r="A34" t="str">
            <v>Investments Govt Securities</v>
          </cell>
        </row>
      </sheetData>
      <sheetData sheetId="5333">
        <row r="34">
          <cell r="A34" t="str">
            <v>Investments Govt Securities</v>
          </cell>
        </row>
      </sheetData>
      <sheetData sheetId="5334">
        <row r="34">
          <cell r="A34" t="str">
            <v>Investments Govt Securities</v>
          </cell>
        </row>
      </sheetData>
      <sheetData sheetId="5335">
        <row r="34">
          <cell r="A34" t="str">
            <v>Investments Govt Securities</v>
          </cell>
        </row>
      </sheetData>
      <sheetData sheetId="5336">
        <row r="34">
          <cell r="A34" t="str">
            <v>Investments Govt Securities</v>
          </cell>
        </row>
      </sheetData>
      <sheetData sheetId="5337">
        <row r="34">
          <cell r="A34" t="str">
            <v>Investments Govt Securities</v>
          </cell>
        </row>
      </sheetData>
      <sheetData sheetId="5338">
        <row r="34">
          <cell r="A34" t="str">
            <v>Investments Govt Securities</v>
          </cell>
        </row>
      </sheetData>
      <sheetData sheetId="5339">
        <row r="34">
          <cell r="A34" t="str">
            <v>Investments Govt Securities</v>
          </cell>
        </row>
      </sheetData>
      <sheetData sheetId="5340">
        <row r="34">
          <cell r="A34" t="str">
            <v>Investments Govt Securities</v>
          </cell>
        </row>
      </sheetData>
      <sheetData sheetId="5341">
        <row r="34">
          <cell r="A34" t="str">
            <v>Investments Govt Securities</v>
          </cell>
        </row>
      </sheetData>
      <sheetData sheetId="5342">
        <row r="34">
          <cell r="A34" t="str">
            <v>Investments Govt Securities</v>
          </cell>
        </row>
      </sheetData>
      <sheetData sheetId="5343">
        <row r="34">
          <cell r="A34" t="str">
            <v>Investments Govt Securities</v>
          </cell>
        </row>
      </sheetData>
      <sheetData sheetId="5344">
        <row r="34">
          <cell r="A34" t="str">
            <v>Investments Govt Securities</v>
          </cell>
        </row>
      </sheetData>
      <sheetData sheetId="5345">
        <row r="34">
          <cell r="A34" t="str">
            <v>Investments Govt Securities</v>
          </cell>
        </row>
      </sheetData>
      <sheetData sheetId="5346">
        <row r="34">
          <cell r="A34" t="str">
            <v>Investments Govt Securities</v>
          </cell>
        </row>
      </sheetData>
      <sheetData sheetId="5347">
        <row r="34">
          <cell r="A34" t="str">
            <v>Investments Govt Securities</v>
          </cell>
        </row>
      </sheetData>
      <sheetData sheetId="5348">
        <row r="34">
          <cell r="A34" t="str">
            <v>Investments Govt Securities</v>
          </cell>
        </row>
      </sheetData>
      <sheetData sheetId="5349">
        <row r="34">
          <cell r="A34" t="str">
            <v>Investments Govt Securities</v>
          </cell>
        </row>
      </sheetData>
      <sheetData sheetId="5350">
        <row r="34">
          <cell r="A34" t="str">
            <v>Investments Govt Securities</v>
          </cell>
        </row>
      </sheetData>
      <sheetData sheetId="5351">
        <row r="34">
          <cell r="A34" t="str">
            <v>Investments Govt Securities</v>
          </cell>
        </row>
      </sheetData>
      <sheetData sheetId="5352">
        <row r="34">
          <cell r="A34" t="str">
            <v>Investments Govt Securities</v>
          </cell>
        </row>
      </sheetData>
      <sheetData sheetId="5353">
        <row r="34">
          <cell r="A34" t="str">
            <v>Investments Govt Securities</v>
          </cell>
        </row>
      </sheetData>
      <sheetData sheetId="5354">
        <row r="34">
          <cell r="A34" t="str">
            <v>Investments Govt Securities</v>
          </cell>
        </row>
      </sheetData>
      <sheetData sheetId="5355">
        <row r="34">
          <cell r="A34" t="str">
            <v>Investments Govt Securities</v>
          </cell>
        </row>
      </sheetData>
      <sheetData sheetId="5356">
        <row r="34">
          <cell r="A34" t="str">
            <v>Investments Govt Securities</v>
          </cell>
        </row>
      </sheetData>
      <sheetData sheetId="5357">
        <row r="34">
          <cell r="A34" t="str">
            <v>Investments Govt Securities</v>
          </cell>
        </row>
      </sheetData>
      <sheetData sheetId="5358">
        <row r="34">
          <cell r="A34" t="str">
            <v>Investments Govt Securities</v>
          </cell>
        </row>
      </sheetData>
      <sheetData sheetId="5359">
        <row r="34">
          <cell r="A34" t="str">
            <v>Investments Govt Securities</v>
          </cell>
        </row>
      </sheetData>
      <sheetData sheetId="5360">
        <row r="34">
          <cell r="A34" t="str">
            <v>Investments Govt Securities</v>
          </cell>
        </row>
      </sheetData>
      <sheetData sheetId="5361">
        <row r="34">
          <cell r="A34" t="str">
            <v>Investments Govt Securities</v>
          </cell>
        </row>
      </sheetData>
      <sheetData sheetId="5362">
        <row r="34">
          <cell r="A34" t="str">
            <v>Investments Govt Securities</v>
          </cell>
        </row>
      </sheetData>
      <sheetData sheetId="5363">
        <row r="34">
          <cell r="A34" t="str">
            <v>Investments Govt Securities</v>
          </cell>
        </row>
      </sheetData>
      <sheetData sheetId="5364">
        <row r="34">
          <cell r="A34" t="str">
            <v>Investments Govt Securities</v>
          </cell>
        </row>
      </sheetData>
      <sheetData sheetId="5365">
        <row r="34">
          <cell r="A34" t="str">
            <v>Investments Govt Securities</v>
          </cell>
        </row>
      </sheetData>
      <sheetData sheetId="5366">
        <row r="34">
          <cell r="A34" t="str">
            <v>Investments Govt Securities</v>
          </cell>
        </row>
      </sheetData>
      <sheetData sheetId="5367">
        <row r="34">
          <cell r="A34" t="str">
            <v>Investments Govt Securities</v>
          </cell>
        </row>
      </sheetData>
      <sheetData sheetId="5368">
        <row r="34">
          <cell r="A34" t="str">
            <v>Investments Govt Securities</v>
          </cell>
        </row>
      </sheetData>
      <sheetData sheetId="5369">
        <row r="34">
          <cell r="A34" t="str">
            <v>Investments Govt Securities</v>
          </cell>
        </row>
      </sheetData>
      <sheetData sheetId="5370">
        <row r="34">
          <cell r="A34" t="str">
            <v>Investments Govt Securities</v>
          </cell>
        </row>
      </sheetData>
      <sheetData sheetId="5371">
        <row r="34">
          <cell r="A34" t="str">
            <v>Investments Govt Securities</v>
          </cell>
        </row>
      </sheetData>
      <sheetData sheetId="5372">
        <row r="34">
          <cell r="A34" t="str">
            <v>Investments Govt Securities</v>
          </cell>
        </row>
      </sheetData>
      <sheetData sheetId="5373">
        <row r="34">
          <cell r="A34" t="str">
            <v>Investments Govt Securities</v>
          </cell>
        </row>
      </sheetData>
      <sheetData sheetId="5374">
        <row r="34">
          <cell r="A34" t="str">
            <v>Investments Govt Securities</v>
          </cell>
        </row>
      </sheetData>
      <sheetData sheetId="5375">
        <row r="34">
          <cell r="A34" t="str">
            <v>Investments Govt Securities</v>
          </cell>
        </row>
      </sheetData>
      <sheetData sheetId="5376">
        <row r="34">
          <cell r="A34" t="str">
            <v>Investments Govt Securities</v>
          </cell>
        </row>
      </sheetData>
      <sheetData sheetId="5377">
        <row r="34">
          <cell r="A34" t="str">
            <v>Investments Govt Securities</v>
          </cell>
        </row>
      </sheetData>
      <sheetData sheetId="5378">
        <row r="34">
          <cell r="A34" t="str">
            <v>Investments Govt Securities</v>
          </cell>
        </row>
      </sheetData>
      <sheetData sheetId="5379">
        <row r="34">
          <cell r="A34" t="str">
            <v>Investments Govt Securities</v>
          </cell>
        </row>
      </sheetData>
      <sheetData sheetId="5380">
        <row r="34">
          <cell r="A34" t="str">
            <v>Investments Govt Securities</v>
          </cell>
        </row>
      </sheetData>
      <sheetData sheetId="5381">
        <row r="34">
          <cell r="A34" t="str">
            <v>Investments Govt Securities</v>
          </cell>
        </row>
      </sheetData>
      <sheetData sheetId="5382">
        <row r="34">
          <cell r="A34" t="str">
            <v>Investments Govt Securities</v>
          </cell>
        </row>
      </sheetData>
      <sheetData sheetId="5383">
        <row r="34">
          <cell r="A34" t="str">
            <v>Investments Govt Securities</v>
          </cell>
        </row>
      </sheetData>
      <sheetData sheetId="5384">
        <row r="34">
          <cell r="A34" t="str">
            <v>Investments Govt Securities</v>
          </cell>
        </row>
      </sheetData>
      <sheetData sheetId="5385">
        <row r="34">
          <cell r="A34" t="str">
            <v>Investments Govt Securities</v>
          </cell>
        </row>
      </sheetData>
      <sheetData sheetId="5386">
        <row r="34">
          <cell r="A34" t="str">
            <v>Investments Govt Securities</v>
          </cell>
        </row>
      </sheetData>
      <sheetData sheetId="5387">
        <row r="34">
          <cell r="A34" t="str">
            <v>Investments Govt Securities</v>
          </cell>
        </row>
      </sheetData>
      <sheetData sheetId="5388">
        <row r="34">
          <cell r="A34" t="str">
            <v>Investments Govt Securities</v>
          </cell>
        </row>
      </sheetData>
      <sheetData sheetId="5389">
        <row r="34">
          <cell r="A34" t="str">
            <v>Investments Govt Securities</v>
          </cell>
        </row>
      </sheetData>
      <sheetData sheetId="5390">
        <row r="34">
          <cell r="A34" t="str">
            <v>Investments Govt Securities</v>
          </cell>
        </row>
      </sheetData>
      <sheetData sheetId="5391">
        <row r="34">
          <cell r="A34" t="str">
            <v>Investments Govt Securities</v>
          </cell>
        </row>
      </sheetData>
      <sheetData sheetId="5392">
        <row r="34">
          <cell r="A34" t="str">
            <v>Investments Govt Securities</v>
          </cell>
        </row>
      </sheetData>
      <sheetData sheetId="5393">
        <row r="34">
          <cell r="A34" t="str">
            <v>Investments Govt Securities</v>
          </cell>
        </row>
      </sheetData>
      <sheetData sheetId="5394">
        <row r="34">
          <cell r="A34" t="str">
            <v>Investments Govt Securities</v>
          </cell>
        </row>
      </sheetData>
      <sheetData sheetId="5395">
        <row r="34">
          <cell r="A34" t="str">
            <v>Investments Govt Securities</v>
          </cell>
        </row>
      </sheetData>
      <sheetData sheetId="5396">
        <row r="34">
          <cell r="A34" t="str">
            <v>Investments Govt Securities</v>
          </cell>
        </row>
      </sheetData>
      <sheetData sheetId="5397">
        <row r="34">
          <cell r="A34" t="str">
            <v>Investments Govt Securities</v>
          </cell>
        </row>
      </sheetData>
      <sheetData sheetId="5398">
        <row r="34">
          <cell r="A34" t="str">
            <v>Investments Govt Securities</v>
          </cell>
        </row>
      </sheetData>
      <sheetData sheetId="5399">
        <row r="34">
          <cell r="A34" t="str">
            <v>Investments Govt Securities</v>
          </cell>
        </row>
      </sheetData>
      <sheetData sheetId="5400">
        <row r="34">
          <cell r="A34" t="str">
            <v>Investments Govt Securities</v>
          </cell>
        </row>
      </sheetData>
      <sheetData sheetId="5401">
        <row r="34">
          <cell r="A34" t="str">
            <v>Investments Govt Securities</v>
          </cell>
        </row>
      </sheetData>
      <sheetData sheetId="5402">
        <row r="34">
          <cell r="A34" t="str">
            <v>Investments Govt Securities</v>
          </cell>
        </row>
      </sheetData>
      <sheetData sheetId="5403">
        <row r="34">
          <cell r="A34" t="str">
            <v>Investments Govt Securities</v>
          </cell>
        </row>
      </sheetData>
      <sheetData sheetId="5404">
        <row r="34">
          <cell r="A34" t="str">
            <v>Investments Govt Securities</v>
          </cell>
        </row>
      </sheetData>
      <sheetData sheetId="5405">
        <row r="34">
          <cell r="A34" t="str">
            <v>Investments Govt Securities</v>
          </cell>
        </row>
      </sheetData>
      <sheetData sheetId="5406">
        <row r="34">
          <cell r="A34" t="str">
            <v>Investments Govt Securities</v>
          </cell>
        </row>
      </sheetData>
      <sheetData sheetId="5407">
        <row r="34">
          <cell r="A34" t="str">
            <v>Investments Govt Securities</v>
          </cell>
        </row>
      </sheetData>
      <sheetData sheetId="5408">
        <row r="34">
          <cell r="A34" t="str">
            <v>Investments Govt Securities</v>
          </cell>
        </row>
      </sheetData>
      <sheetData sheetId="5409">
        <row r="34">
          <cell r="A34" t="str">
            <v>Investments Govt Securities</v>
          </cell>
        </row>
      </sheetData>
      <sheetData sheetId="5410">
        <row r="34">
          <cell r="A34" t="str">
            <v>Investments Govt Securities</v>
          </cell>
        </row>
      </sheetData>
      <sheetData sheetId="5411">
        <row r="34">
          <cell r="A34" t="str">
            <v>Investments Govt Securities</v>
          </cell>
        </row>
      </sheetData>
      <sheetData sheetId="5412">
        <row r="34">
          <cell r="A34" t="str">
            <v>Investments Govt Securities</v>
          </cell>
        </row>
      </sheetData>
      <sheetData sheetId="5413">
        <row r="34">
          <cell r="A34" t="str">
            <v>Investments Govt Securities</v>
          </cell>
        </row>
      </sheetData>
      <sheetData sheetId="5414">
        <row r="34">
          <cell r="A34" t="str">
            <v>Investments Govt Securities</v>
          </cell>
        </row>
      </sheetData>
      <sheetData sheetId="5415">
        <row r="34">
          <cell r="A34" t="str">
            <v>Investments Govt Securities</v>
          </cell>
        </row>
      </sheetData>
      <sheetData sheetId="5416">
        <row r="34">
          <cell r="A34" t="str">
            <v>Investments Govt Securities</v>
          </cell>
        </row>
      </sheetData>
      <sheetData sheetId="5417">
        <row r="34">
          <cell r="A34" t="str">
            <v>Investments Govt Securities</v>
          </cell>
        </row>
      </sheetData>
      <sheetData sheetId="5418">
        <row r="34">
          <cell r="A34" t="str">
            <v>Investments Govt Securities</v>
          </cell>
        </row>
      </sheetData>
      <sheetData sheetId="5419">
        <row r="34">
          <cell r="A34" t="str">
            <v>Investments Govt Securities</v>
          </cell>
        </row>
      </sheetData>
      <sheetData sheetId="5420">
        <row r="34">
          <cell r="A34" t="str">
            <v>Investments Govt Securities</v>
          </cell>
        </row>
      </sheetData>
      <sheetData sheetId="5421">
        <row r="34">
          <cell r="A34" t="str">
            <v>Investments Govt Securities</v>
          </cell>
        </row>
      </sheetData>
      <sheetData sheetId="5422">
        <row r="34">
          <cell r="A34" t="str">
            <v>Investments Govt Securities</v>
          </cell>
        </row>
      </sheetData>
      <sheetData sheetId="5423">
        <row r="34">
          <cell r="A34" t="str">
            <v>Investments Govt Securities</v>
          </cell>
        </row>
      </sheetData>
      <sheetData sheetId="5424">
        <row r="34">
          <cell r="A34" t="str">
            <v>Investments Govt Securities</v>
          </cell>
        </row>
      </sheetData>
      <sheetData sheetId="5425">
        <row r="34">
          <cell r="A34" t="str">
            <v>Investments Govt Securities</v>
          </cell>
        </row>
      </sheetData>
      <sheetData sheetId="5426">
        <row r="34">
          <cell r="A34" t="str">
            <v>Investments Govt Securities</v>
          </cell>
        </row>
      </sheetData>
      <sheetData sheetId="5427">
        <row r="34">
          <cell r="A34" t="str">
            <v>Investments Govt Securities</v>
          </cell>
        </row>
      </sheetData>
      <sheetData sheetId="5428">
        <row r="34">
          <cell r="A34" t="str">
            <v>Investments Govt Securities</v>
          </cell>
        </row>
      </sheetData>
      <sheetData sheetId="5429">
        <row r="34">
          <cell r="A34" t="str">
            <v>Investments Govt Securities</v>
          </cell>
        </row>
      </sheetData>
      <sheetData sheetId="5430">
        <row r="34">
          <cell r="A34" t="str">
            <v>Investments Govt Securities</v>
          </cell>
        </row>
      </sheetData>
      <sheetData sheetId="5431">
        <row r="34">
          <cell r="A34" t="str">
            <v>Investments Govt Securities</v>
          </cell>
        </row>
      </sheetData>
      <sheetData sheetId="5432">
        <row r="34">
          <cell r="A34" t="str">
            <v>Investments Govt Securities</v>
          </cell>
        </row>
      </sheetData>
      <sheetData sheetId="5433">
        <row r="34">
          <cell r="A34" t="str">
            <v>Investments Govt Securities</v>
          </cell>
        </row>
      </sheetData>
      <sheetData sheetId="5434">
        <row r="34">
          <cell r="A34" t="str">
            <v>Investments Govt Securities</v>
          </cell>
        </row>
      </sheetData>
      <sheetData sheetId="5435">
        <row r="34">
          <cell r="A34" t="str">
            <v>Investments Govt Securities</v>
          </cell>
        </row>
      </sheetData>
      <sheetData sheetId="5436">
        <row r="34">
          <cell r="A34" t="str">
            <v>Investments Govt Securities</v>
          </cell>
        </row>
      </sheetData>
      <sheetData sheetId="5437">
        <row r="34">
          <cell r="A34" t="str">
            <v>Investments Govt Securities</v>
          </cell>
        </row>
      </sheetData>
      <sheetData sheetId="5438">
        <row r="34">
          <cell r="A34" t="str">
            <v>Investments Govt Securities</v>
          </cell>
        </row>
      </sheetData>
      <sheetData sheetId="5439">
        <row r="34">
          <cell r="A34" t="str">
            <v>Investments Govt Securities</v>
          </cell>
        </row>
      </sheetData>
      <sheetData sheetId="5440">
        <row r="34">
          <cell r="A34" t="str">
            <v>Investments Govt Securities</v>
          </cell>
        </row>
      </sheetData>
      <sheetData sheetId="5441">
        <row r="34">
          <cell r="A34" t="str">
            <v>Investments Govt Securities</v>
          </cell>
        </row>
      </sheetData>
      <sheetData sheetId="5442">
        <row r="34">
          <cell r="A34" t="str">
            <v>Investments Govt Securities</v>
          </cell>
        </row>
      </sheetData>
      <sheetData sheetId="5443">
        <row r="34">
          <cell r="A34" t="str">
            <v>Investments Govt Securities</v>
          </cell>
        </row>
      </sheetData>
      <sheetData sheetId="5444">
        <row r="34">
          <cell r="A34" t="str">
            <v>Investments Govt Securities</v>
          </cell>
        </row>
      </sheetData>
      <sheetData sheetId="5445">
        <row r="34">
          <cell r="A34" t="str">
            <v>Investments Govt Securities</v>
          </cell>
        </row>
      </sheetData>
      <sheetData sheetId="5446">
        <row r="34">
          <cell r="A34" t="str">
            <v>Investments Govt Securities</v>
          </cell>
        </row>
      </sheetData>
      <sheetData sheetId="5447">
        <row r="34">
          <cell r="A34" t="str">
            <v>Investments Govt Securities</v>
          </cell>
        </row>
      </sheetData>
      <sheetData sheetId="5448">
        <row r="34">
          <cell r="A34" t="str">
            <v>Investments Govt Securities</v>
          </cell>
        </row>
      </sheetData>
      <sheetData sheetId="5449">
        <row r="34">
          <cell r="A34" t="str">
            <v>Investments Govt Securities</v>
          </cell>
        </row>
      </sheetData>
      <sheetData sheetId="5450">
        <row r="34">
          <cell r="A34" t="str">
            <v>Investments Govt Securities</v>
          </cell>
        </row>
      </sheetData>
      <sheetData sheetId="5451">
        <row r="34">
          <cell r="A34" t="str">
            <v>Investments Govt Securities</v>
          </cell>
        </row>
      </sheetData>
      <sheetData sheetId="5452">
        <row r="34">
          <cell r="A34" t="str">
            <v>Investments Govt Securities</v>
          </cell>
        </row>
      </sheetData>
      <sheetData sheetId="5453">
        <row r="34">
          <cell r="A34" t="str">
            <v>Investments Govt Securities</v>
          </cell>
        </row>
      </sheetData>
      <sheetData sheetId="5454">
        <row r="34">
          <cell r="A34" t="str">
            <v>Investments Govt Securities</v>
          </cell>
        </row>
      </sheetData>
      <sheetData sheetId="5455">
        <row r="34">
          <cell r="A34" t="str">
            <v>Investments Govt Securities</v>
          </cell>
        </row>
      </sheetData>
      <sheetData sheetId="5456">
        <row r="34">
          <cell r="A34" t="str">
            <v>Investments Govt Securities</v>
          </cell>
        </row>
      </sheetData>
      <sheetData sheetId="5457">
        <row r="34">
          <cell r="A34" t="str">
            <v>Investments Govt Securities</v>
          </cell>
        </row>
      </sheetData>
      <sheetData sheetId="5458">
        <row r="34">
          <cell r="A34" t="str">
            <v>Investments Govt Securities</v>
          </cell>
        </row>
      </sheetData>
      <sheetData sheetId="5459">
        <row r="34">
          <cell r="A34" t="str">
            <v>Investments Govt Securities</v>
          </cell>
        </row>
      </sheetData>
      <sheetData sheetId="5460">
        <row r="34">
          <cell r="A34" t="str">
            <v>Investments Govt Securities</v>
          </cell>
        </row>
      </sheetData>
      <sheetData sheetId="5461">
        <row r="34">
          <cell r="A34" t="str">
            <v>Investments Govt Securities</v>
          </cell>
        </row>
      </sheetData>
      <sheetData sheetId="5462">
        <row r="34">
          <cell r="A34" t="str">
            <v>Investments Govt Securities</v>
          </cell>
        </row>
      </sheetData>
      <sheetData sheetId="5463">
        <row r="34">
          <cell r="A34" t="str">
            <v>Investments Govt Securities</v>
          </cell>
        </row>
      </sheetData>
      <sheetData sheetId="5464">
        <row r="34">
          <cell r="A34" t="str">
            <v>Investments Govt Securities</v>
          </cell>
        </row>
      </sheetData>
      <sheetData sheetId="5465">
        <row r="34">
          <cell r="A34" t="str">
            <v>Investments Govt Securities</v>
          </cell>
        </row>
      </sheetData>
      <sheetData sheetId="5466">
        <row r="34">
          <cell r="A34" t="str">
            <v>Investments Govt Securities</v>
          </cell>
        </row>
      </sheetData>
      <sheetData sheetId="5467">
        <row r="34">
          <cell r="A34" t="str">
            <v>Investments Govt Securities</v>
          </cell>
        </row>
      </sheetData>
      <sheetData sheetId="5468">
        <row r="34">
          <cell r="A34" t="str">
            <v>Investments Govt Securities</v>
          </cell>
        </row>
      </sheetData>
      <sheetData sheetId="5469">
        <row r="34">
          <cell r="A34" t="str">
            <v>Investments Govt Securities</v>
          </cell>
        </row>
      </sheetData>
      <sheetData sheetId="5470">
        <row r="34">
          <cell r="A34" t="str">
            <v>Investments Govt Securities</v>
          </cell>
        </row>
      </sheetData>
      <sheetData sheetId="5471">
        <row r="34">
          <cell r="A34" t="str">
            <v>Investments Govt Securities</v>
          </cell>
        </row>
      </sheetData>
      <sheetData sheetId="5472">
        <row r="34">
          <cell r="A34" t="str">
            <v>Investments Govt Securities</v>
          </cell>
        </row>
      </sheetData>
      <sheetData sheetId="5473">
        <row r="34">
          <cell r="A34" t="str">
            <v>Investments Govt Securities</v>
          </cell>
        </row>
      </sheetData>
      <sheetData sheetId="5474">
        <row r="34">
          <cell r="A34" t="str">
            <v>Investments Govt Securities</v>
          </cell>
        </row>
      </sheetData>
      <sheetData sheetId="5475">
        <row r="34">
          <cell r="A34" t="str">
            <v>Investments Govt Securities</v>
          </cell>
        </row>
      </sheetData>
      <sheetData sheetId="5476">
        <row r="34">
          <cell r="A34" t="str">
            <v>Investments Govt Securities</v>
          </cell>
        </row>
      </sheetData>
      <sheetData sheetId="5477">
        <row r="34">
          <cell r="A34" t="str">
            <v>Investments Govt Securities</v>
          </cell>
        </row>
      </sheetData>
      <sheetData sheetId="5478">
        <row r="34">
          <cell r="A34" t="str">
            <v>Investments Govt Securities</v>
          </cell>
        </row>
      </sheetData>
      <sheetData sheetId="5479">
        <row r="34">
          <cell r="A34" t="str">
            <v>Investments Govt Securities</v>
          </cell>
        </row>
      </sheetData>
      <sheetData sheetId="5480">
        <row r="34">
          <cell r="A34" t="str">
            <v>Investments Govt Securities</v>
          </cell>
        </row>
      </sheetData>
      <sheetData sheetId="5481">
        <row r="34">
          <cell r="A34" t="str">
            <v>Investments Govt Securities</v>
          </cell>
        </row>
      </sheetData>
      <sheetData sheetId="5482">
        <row r="34">
          <cell r="A34" t="str">
            <v>Investments Govt Securities</v>
          </cell>
        </row>
      </sheetData>
      <sheetData sheetId="5483">
        <row r="34">
          <cell r="A34" t="str">
            <v>Investments Govt Securities</v>
          </cell>
        </row>
      </sheetData>
      <sheetData sheetId="5484">
        <row r="34">
          <cell r="A34" t="str">
            <v>Investments Govt Securities</v>
          </cell>
        </row>
      </sheetData>
      <sheetData sheetId="5485">
        <row r="34">
          <cell r="A34" t="str">
            <v>Investments Govt Securities</v>
          </cell>
        </row>
      </sheetData>
      <sheetData sheetId="5486">
        <row r="34">
          <cell r="A34" t="str">
            <v>Investments Govt Securities</v>
          </cell>
        </row>
      </sheetData>
      <sheetData sheetId="5487">
        <row r="34">
          <cell r="A34" t="str">
            <v>Investments Govt Securities</v>
          </cell>
        </row>
      </sheetData>
      <sheetData sheetId="5488">
        <row r="34">
          <cell r="A34" t="str">
            <v>Investments Govt Securities</v>
          </cell>
        </row>
      </sheetData>
      <sheetData sheetId="5489">
        <row r="34">
          <cell r="A34" t="str">
            <v>Investments Govt Securities</v>
          </cell>
        </row>
      </sheetData>
      <sheetData sheetId="5490">
        <row r="34">
          <cell r="A34" t="str">
            <v>Investments Govt Securities</v>
          </cell>
        </row>
      </sheetData>
      <sheetData sheetId="5491">
        <row r="34">
          <cell r="A34" t="str">
            <v>Investments Govt Securities</v>
          </cell>
        </row>
      </sheetData>
      <sheetData sheetId="5492">
        <row r="34">
          <cell r="A34" t="str">
            <v>Investments Govt Securities</v>
          </cell>
        </row>
      </sheetData>
      <sheetData sheetId="5493">
        <row r="34">
          <cell r="A34" t="str">
            <v>Investments Govt Securities</v>
          </cell>
        </row>
      </sheetData>
      <sheetData sheetId="5494">
        <row r="34">
          <cell r="A34" t="str">
            <v>Investments Govt Securities</v>
          </cell>
        </row>
      </sheetData>
      <sheetData sheetId="5495">
        <row r="34">
          <cell r="A34" t="str">
            <v>Investments Govt Securities</v>
          </cell>
        </row>
      </sheetData>
      <sheetData sheetId="5496">
        <row r="34">
          <cell r="A34" t="str">
            <v>Investments Govt Securities</v>
          </cell>
        </row>
      </sheetData>
      <sheetData sheetId="5497">
        <row r="34">
          <cell r="A34" t="str">
            <v>Investments Govt Securities</v>
          </cell>
        </row>
      </sheetData>
      <sheetData sheetId="5498">
        <row r="34">
          <cell r="A34" t="str">
            <v>Investments Govt Securities</v>
          </cell>
        </row>
      </sheetData>
      <sheetData sheetId="5499">
        <row r="34">
          <cell r="A34" t="str">
            <v>Investments Govt Securities</v>
          </cell>
        </row>
      </sheetData>
      <sheetData sheetId="5500">
        <row r="34">
          <cell r="A34" t="str">
            <v>Investments Govt Securities</v>
          </cell>
        </row>
      </sheetData>
      <sheetData sheetId="5501">
        <row r="34">
          <cell r="A34" t="str">
            <v>Investments Govt Securities</v>
          </cell>
        </row>
      </sheetData>
      <sheetData sheetId="5502">
        <row r="34">
          <cell r="A34" t="str">
            <v>Investments Govt Securities</v>
          </cell>
        </row>
      </sheetData>
      <sheetData sheetId="5503">
        <row r="34">
          <cell r="A34" t="str">
            <v>Investments Govt Securities</v>
          </cell>
        </row>
      </sheetData>
      <sheetData sheetId="5504">
        <row r="34">
          <cell r="A34" t="str">
            <v>Investments Govt Securities</v>
          </cell>
        </row>
      </sheetData>
      <sheetData sheetId="5505">
        <row r="34">
          <cell r="A34" t="str">
            <v>Investments Govt Securities</v>
          </cell>
        </row>
      </sheetData>
      <sheetData sheetId="5506">
        <row r="34">
          <cell r="A34" t="str">
            <v>Investments Govt Securities</v>
          </cell>
        </row>
      </sheetData>
      <sheetData sheetId="5507">
        <row r="34">
          <cell r="A34" t="str">
            <v>Investments Govt Securities</v>
          </cell>
        </row>
      </sheetData>
      <sheetData sheetId="5508">
        <row r="34">
          <cell r="A34" t="str">
            <v>Investments Govt Securities</v>
          </cell>
        </row>
      </sheetData>
      <sheetData sheetId="5509">
        <row r="34">
          <cell r="A34" t="str">
            <v>Investments Govt Securities</v>
          </cell>
        </row>
      </sheetData>
      <sheetData sheetId="5510">
        <row r="34">
          <cell r="A34" t="str">
            <v>Investments Govt Securities</v>
          </cell>
        </row>
      </sheetData>
      <sheetData sheetId="5511">
        <row r="34">
          <cell r="A34" t="str">
            <v>Investments Govt Securities</v>
          </cell>
        </row>
      </sheetData>
      <sheetData sheetId="5512">
        <row r="34">
          <cell r="A34" t="str">
            <v>Investments Govt Securities</v>
          </cell>
        </row>
      </sheetData>
      <sheetData sheetId="5513">
        <row r="34">
          <cell r="A34" t="str">
            <v>Investments Govt Securities</v>
          </cell>
        </row>
      </sheetData>
      <sheetData sheetId="5514">
        <row r="34">
          <cell r="A34" t="str">
            <v>Investments Govt Securities</v>
          </cell>
        </row>
      </sheetData>
      <sheetData sheetId="5515">
        <row r="34">
          <cell r="A34" t="str">
            <v>Investments Govt Securities</v>
          </cell>
        </row>
      </sheetData>
      <sheetData sheetId="5516">
        <row r="34">
          <cell r="A34" t="str">
            <v>Investments Govt Securities</v>
          </cell>
        </row>
      </sheetData>
      <sheetData sheetId="5517">
        <row r="34">
          <cell r="A34" t="str">
            <v>Investments Govt Securities</v>
          </cell>
        </row>
      </sheetData>
      <sheetData sheetId="5518">
        <row r="34">
          <cell r="A34" t="str">
            <v>Investments Govt Securities</v>
          </cell>
        </row>
      </sheetData>
      <sheetData sheetId="5519">
        <row r="34">
          <cell r="A34" t="str">
            <v>Investments Govt Securities</v>
          </cell>
        </row>
      </sheetData>
      <sheetData sheetId="5520">
        <row r="34">
          <cell r="A34" t="str">
            <v>Investments Govt Securities</v>
          </cell>
        </row>
      </sheetData>
      <sheetData sheetId="5521">
        <row r="34">
          <cell r="A34" t="str">
            <v>Investments Govt Securities</v>
          </cell>
        </row>
      </sheetData>
      <sheetData sheetId="5522">
        <row r="34">
          <cell r="A34" t="str">
            <v>Investments Govt Securities</v>
          </cell>
        </row>
      </sheetData>
      <sheetData sheetId="5523">
        <row r="34">
          <cell r="A34" t="str">
            <v>Investments Govt Securities</v>
          </cell>
        </row>
      </sheetData>
      <sheetData sheetId="5524">
        <row r="34">
          <cell r="A34" t="str">
            <v>Investments Govt Securities</v>
          </cell>
        </row>
      </sheetData>
      <sheetData sheetId="5525">
        <row r="34">
          <cell r="A34" t="str">
            <v>Investments Govt Securities</v>
          </cell>
        </row>
      </sheetData>
      <sheetData sheetId="5526">
        <row r="34">
          <cell r="A34" t="str">
            <v>Investments Govt Securities</v>
          </cell>
        </row>
      </sheetData>
      <sheetData sheetId="5527">
        <row r="34">
          <cell r="A34" t="str">
            <v>Investments Govt Securities</v>
          </cell>
        </row>
      </sheetData>
      <sheetData sheetId="5528">
        <row r="34">
          <cell r="A34" t="str">
            <v>Investments Govt Securities</v>
          </cell>
        </row>
      </sheetData>
      <sheetData sheetId="5529">
        <row r="34">
          <cell r="A34" t="str">
            <v>Investments Govt Securities</v>
          </cell>
        </row>
      </sheetData>
      <sheetData sheetId="5530">
        <row r="34">
          <cell r="A34" t="str">
            <v>Investments Govt Securities</v>
          </cell>
        </row>
      </sheetData>
      <sheetData sheetId="5531">
        <row r="34">
          <cell r="A34" t="str">
            <v>Investments Govt Securities</v>
          </cell>
        </row>
      </sheetData>
      <sheetData sheetId="5532">
        <row r="34">
          <cell r="A34" t="str">
            <v>Investments Govt Securities</v>
          </cell>
        </row>
      </sheetData>
      <sheetData sheetId="5533">
        <row r="34">
          <cell r="A34" t="str">
            <v>Investments Govt Securities</v>
          </cell>
        </row>
      </sheetData>
      <sheetData sheetId="5534">
        <row r="34">
          <cell r="A34" t="str">
            <v>Investments Govt Securities</v>
          </cell>
        </row>
      </sheetData>
      <sheetData sheetId="5535">
        <row r="34">
          <cell r="A34" t="str">
            <v>Investments Govt Securities</v>
          </cell>
        </row>
      </sheetData>
      <sheetData sheetId="5536">
        <row r="34">
          <cell r="A34" t="str">
            <v>Investments Govt Securities</v>
          </cell>
        </row>
      </sheetData>
      <sheetData sheetId="5537">
        <row r="34">
          <cell r="A34" t="str">
            <v>Investments Govt Securities</v>
          </cell>
        </row>
      </sheetData>
      <sheetData sheetId="5538">
        <row r="34">
          <cell r="A34" t="str">
            <v>Investments Govt Securities</v>
          </cell>
        </row>
      </sheetData>
      <sheetData sheetId="5539">
        <row r="34">
          <cell r="A34" t="str">
            <v>Investments Govt Securities</v>
          </cell>
        </row>
      </sheetData>
      <sheetData sheetId="5540">
        <row r="34">
          <cell r="A34" t="str">
            <v>Investments Govt Securities</v>
          </cell>
        </row>
      </sheetData>
      <sheetData sheetId="5541">
        <row r="34">
          <cell r="A34" t="str">
            <v>Investments Govt Securities</v>
          </cell>
        </row>
      </sheetData>
      <sheetData sheetId="5542">
        <row r="34">
          <cell r="A34" t="str">
            <v>Investments Govt Securities</v>
          </cell>
        </row>
      </sheetData>
      <sheetData sheetId="5543">
        <row r="34">
          <cell r="A34" t="str">
            <v>Investments Govt Securities</v>
          </cell>
        </row>
      </sheetData>
      <sheetData sheetId="5544">
        <row r="34">
          <cell r="A34" t="str">
            <v>Investments Govt Securities</v>
          </cell>
        </row>
      </sheetData>
      <sheetData sheetId="5545">
        <row r="34">
          <cell r="A34" t="str">
            <v>Investments Govt Securities</v>
          </cell>
        </row>
      </sheetData>
      <sheetData sheetId="5546">
        <row r="34">
          <cell r="A34" t="str">
            <v>Investments Govt Securities</v>
          </cell>
        </row>
      </sheetData>
      <sheetData sheetId="5547">
        <row r="34">
          <cell r="A34" t="str">
            <v>Investments Govt Securities</v>
          </cell>
        </row>
      </sheetData>
      <sheetData sheetId="5548">
        <row r="34">
          <cell r="A34" t="str">
            <v>Investments Govt Securities</v>
          </cell>
        </row>
      </sheetData>
      <sheetData sheetId="5549">
        <row r="34">
          <cell r="A34" t="str">
            <v>Investments Govt Securities</v>
          </cell>
        </row>
      </sheetData>
      <sheetData sheetId="5550">
        <row r="34">
          <cell r="A34" t="str">
            <v>Investments Govt Securities</v>
          </cell>
        </row>
      </sheetData>
      <sheetData sheetId="5551">
        <row r="34">
          <cell r="A34" t="str">
            <v>Investments Govt Securities</v>
          </cell>
        </row>
      </sheetData>
      <sheetData sheetId="5552">
        <row r="34">
          <cell r="A34" t="str">
            <v>Investments Govt Securities</v>
          </cell>
        </row>
      </sheetData>
      <sheetData sheetId="5553">
        <row r="34">
          <cell r="A34" t="str">
            <v>Investments Govt Securities</v>
          </cell>
        </row>
      </sheetData>
      <sheetData sheetId="5554">
        <row r="34">
          <cell r="A34" t="str">
            <v>Investments Govt Securities</v>
          </cell>
        </row>
      </sheetData>
      <sheetData sheetId="5555">
        <row r="34">
          <cell r="A34" t="str">
            <v>Investments Govt Securities</v>
          </cell>
        </row>
      </sheetData>
      <sheetData sheetId="5556">
        <row r="34">
          <cell r="A34" t="str">
            <v>Investments Govt Securities</v>
          </cell>
        </row>
      </sheetData>
      <sheetData sheetId="5557">
        <row r="34">
          <cell r="A34" t="str">
            <v>Investments Govt Securities</v>
          </cell>
        </row>
      </sheetData>
      <sheetData sheetId="5558">
        <row r="34">
          <cell r="A34" t="str">
            <v>Investments Govt Securities</v>
          </cell>
        </row>
      </sheetData>
      <sheetData sheetId="5559">
        <row r="34">
          <cell r="A34" t="str">
            <v>Investments Govt Securities</v>
          </cell>
        </row>
      </sheetData>
      <sheetData sheetId="5560">
        <row r="34">
          <cell r="A34" t="str">
            <v>Investments Govt Securities</v>
          </cell>
        </row>
      </sheetData>
      <sheetData sheetId="5561">
        <row r="34">
          <cell r="A34" t="str">
            <v>Investments Govt Securities</v>
          </cell>
        </row>
      </sheetData>
      <sheetData sheetId="5562">
        <row r="34">
          <cell r="A34" t="str">
            <v>Investments Govt Securities</v>
          </cell>
        </row>
      </sheetData>
      <sheetData sheetId="5563">
        <row r="34">
          <cell r="A34" t="str">
            <v>Investments Govt Securities</v>
          </cell>
        </row>
      </sheetData>
      <sheetData sheetId="5564">
        <row r="34">
          <cell r="A34" t="str">
            <v>Investments Govt Securities</v>
          </cell>
        </row>
      </sheetData>
      <sheetData sheetId="5565">
        <row r="34">
          <cell r="A34" t="str">
            <v>Investments Govt Securities</v>
          </cell>
        </row>
      </sheetData>
      <sheetData sheetId="5566">
        <row r="34">
          <cell r="A34" t="str">
            <v>Investments Govt Securities</v>
          </cell>
        </row>
      </sheetData>
      <sheetData sheetId="5567">
        <row r="34">
          <cell r="A34" t="str">
            <v>Investments Govt Securities</v>
          </cell>
        </row>
      </sheetData>
      <sheetData sheetId="5568">
        <row r="34">
          <cell r="A34" t="str">
            <v>Investments Govt Securities</v>
          </cell>
        </row>
      </sheetData>
      <sheetData sheetId="5569">
        <row r="34">
          <cell r="A34" t="str">
            <v>Investments Govt Securities</v>
          </cell>
        </row>
      </sheetData>
      <sheetData sheetId="5570">
        <row r="34">
          <cell r="A34" t="str">
            <v>Investments Govt Securities</v>
          </cell>
        </row>
      </sheetData>
      <sheetData sheetId="5571">
        <row r="34">
          <cell r="A34" t="str">
            <v>Investments Govt Securities</v>
          </cell>
        </row>
      </sheetData>
      <sheetData sheetId="5572">
        <row r="34">
          <cell r="A34" t="str">
            <v>Investments Govt Securities</v>
          </cell>
        </row>
      </sheetData>
      <sheetData sheetId="5573">
        <row r="34">
          <cell r="A34" t="str">
            <v>Investments Govt Securities</v>
          </cell>
        </row>
      </sheetData>
      <sheetData sheetId="5574">
        <row r="34">
          <cell r="A34" t="str">
            <v>Investments Govt Securities</v>
          </cell>
        </row>
      </sheetData>
      <sheetData sheetId="5575">
        <row r="34">
          <cell r="A34" t="str">
            <v>Investments Govt Securities</v>
          </cell>
        </row>
      </sheetData>
      <sheetData sheetId="5576">
        <row r="34">
          <cell r="A34" t="str">
            <v>Investments Govt Securities</v>
          </cell>
        </row>
      </sheetData>
      <sheetData sheetId="5577">
        <row r="34">
          <cell r="A34" t="str">
            <v>Investments Govt Securities</v>
          </cell>
        </row>
      </sheetData>
      <sheetData sheetId="5578">
        <row r="34">
          <cell r="A34" t="str">
            <v>Investments Govt Securities</v>
          </cell>
        </row>
      </sheetData>
      <sheetData sheetId="5579">
        <row r="34">
          <cell r="A34" t="str">
            <v>Investments Govt Securities</v>
          </cell>
        </row>
      </sheetData>
      <sheetData sheetId="5580">
        <row r="34">
          <cell r="A34" t="str">
            <v>Investments Govt Securities</v>
          </cell>
        </row>
      </sheetData>
      <sheetData sheetId="5581">
        <row r="34">
          <cell r="A34" t="str">
            <v>Investments Govt Securities</v>
          </cell>
        </row>
      </sheetData>
      <sheetData sheetId="5582">
        <row r="34">
          <cell r="A34" t="str">
            <v>Investments Govt Securities</v>
          </cell>
        </row>
      </sheetData>
      <sheetData sheetId="5583">
        <row r="34">
          <cell r="A34" t="str">
            <v>Investments Govt Securities</v>
          </cell>
        </row>
      </sheetData>
      <sheetData sheetId="5584">
        <row r="34">
          <cell r="A34" t="str">
            <v>Investments Govt Securities</v>
          </cell>
        </row>
      </sheetData>
      <sheetData sheetId="5585">
        <row r="34">
          <cell r="A34" t="str">
            <v>Investments Govt Securities</v>
          </cell>
        </row>
      </sheetData>
      <sheetData sheetId="5586">
        <row r="34">
          <cell r="A34" t="str">
            <v>Investments Govt Securities</v>
          </cell>
        </row>
      </sheetData>
      <sheetData sheetId="5587">
        <row r="34">
          <cell r="A34" t="str">
            <v>Investments Govt Securities</v>
          </cell>
        </row>
      </sheetData>
      <sheetData sheetId="5588">
        <row r="34">
          <cell r="A34" t="str">
            <v>Investments Govt Securities</v>
          </cell>
        </row>
      </sheetData>
      <sheetData sheetId="5589">
        <row r="34">
          <cell r="A34" t="str">
            <v>Investments Govt Securities</v>
          </cell>
        </row>
      </sheetData>
      <sheetData sheetId="5590">
        <row r="34">
          <cell r="A34" t="str">
            <v>Investments Govt Securities</v>
          </cell>
        </row>
      </sheetData>
      <sheetData sheetId="5591">
        <row r="34">
          <cell r="A34" t="str">
            <v>Investments Govt Securities</v>
          </cell>
        </row>
      </sheetData>
      <sheetData sheetId="5592">
        <row r="34">
          <cell r="A34" t="str">
            <v>Investments Govt Securities</v>
          </cell>
        </row>
      </sheetData>
      <sheetData sheetId="5593">
        <row r="34">
          <cell r="A34" t="str">
            <v>Investments Govt Securities</v>
          </cell>
        </row>
      </sheetData>
      <sheetData sheetId="5594">
        <row r="34">
          <cell r="A34" t="str">
            <v>Investments Govt Securities</v>
          </cell>
        </row>
      </sheetData>
      <sheetData sheetId="5595">
        <row r="34">
          <cell r="A34" t="str">
            <v>Investments Govt Securities</v>
          </cell>
        </row>
      </sheetData>
      <sheetData sheetId="5596">
        <row r="34">
          <cell r="A34" t="str">
            <v>Investments Govt Securities</v>
          </cell>
        </row>
      </sheetData>
      <sheetData sheetId="5597">
        <row r="34">
          <cell r="A34" t="str">
            <v>Investments Govt Securities</v>
          </cell>
        </row>
      </sheetData>
      <sheetData sheetId="5598">
        <row r="34">
          <cell r="A34" t="str">
            <v>Investments Govt Securities</v>
          </cell>
        </row>
      </sheetData>
      <sheetData sheetId="5599">
        <row r="34">
          <cell r="A34" t="str">
            <v>Investments Govt Securities</v>
          </cell>
        </row>
      </sheetData>
      <sheetData sheetId="5600">
        <row r="34">
          <cell r="A34" t="str">
            <v>Investments Govt Securities</v>
          </cell>
        </row>
      </sheetData>
      <sheetData sheetId="5601">
        <row r="34">
          <cell r="A34" t="str">
            <v>Investments Govt Securities</v>
          </cell>
        </row>
      </sheetData>
      <sheetData sheetId="5602">
        <row r="34">
          <cell r="A34" t="str">
            <v>Investments Govt Securities</v>
          </cell>
        </row>
      </sheetData>
      <sheetData sheetId="5603">
        <row r="34">
          <cell r="A34" t="str">
            <v>Investments Govt Securities</v>
          </cell>
        </row>
      </sheetData>
      <sheetData sheetId="5604">
        <row r="34">
          <cell r="A34" t="str">
            <v>Investments Govt Securities</v>
          </cell>
        </row>
      </sheetData>
      <sheetData sheetId="5605">
        <row r="34">
          <cell r="A34" t="str">
            <v>Investments Govt Securities</v>
          </cell>
        </row>
      </sheetData>
      <sheetData sheetId="5606">
        <row r="34">
          <cell r="A34" t="str">
            <v>Investments Govt Securities</v>
          </cell>
        </row>
      </sheetData>
      <sheetData sheetId="5607">
        <row r="34">
          <cell r="A34" t="str">
            <v>Investments Govt Securities</v>
          </cell>
        </row>
      </sheetData>
      <sheetData sheetId="5608">
        <row r="34">
          <cell r="A34" t="str">
            <v>Investments Govt Securities</v>
          </cell>
        </row>
      </sheetData>
      <sheetData sheetId="5609">
        <row r="34">
          <cell r="A34" t="str">
            <v>Investments Govt Securities</v>
          </cell>
        </row>
      </sheetData>
      <sheetData sheetId="5610">
        <row r="34">
          <cell r="A34" t="str">
            <v>Investments Govt Securities</v>
          </cell>
        </row>
      </sheetData>
      <sheetData sheetId="5611">
        <row r="34">
          <cell r="A34" t="str">
            <v>Investments Govt Securities</v>
          </cell>
        </row>
      </sheetData>
      <sheetData sheetId="5612">
        <row r="34">
          <cell r="A34" t="str">
            <v>Investments Govt Securities</v>
          </cell>
        </row>
      </sheetData>
      <sheetData sheetId="5613">
        <row r="34">
          <cell r="A34" t="str">
            <v>Investments Govt Securities</v>
          </cell>
        </row>
      </sheetData>
      <sheetData sheetId="5614">
        <row r="34">
          <cell r="A34" t="str">
            <v>Investments Govt Securities</v>
          </cell>
        </row>
      </sheetData>
      <sheetData sheetId="5615">
        <row r="34">
          <cell r="A34" t="str">
            <v>Investments Govt Securities</v>
          </cell>
        </row>
      </sheetData>
      <sheetData sheetId="5616">
        <row r="34">
          <cell r="A34" t="str">
            <v>Investments Govt Securities</v>
          </cell>
        </row>
      </sheetData>
      <sheetData sheetId="5617">
        <row r="34">
          <cell r="A34" t="str">
            <v>Investments Govt Securities</v>
          </cell>
        </row>
      </sheetData>
      <sheetData sheetId="5618">
        <row r="34">
          <cell r="A34" t="str">
            <v>Investments Govt Securities</v>
          </cell>
        </row>
      </sheetData>
      <sheetData sheetId="5619">
        <row r="34">
          <cell r="A34" t="str">
            <v>Investments Govt Securities</v>
          </cell>
        </row>
      </sheetData>
      <sheetData sheetId="5620">
        <row r="34">
          <cell r="A34" t="str">
            <v>Investments Govt Securities</v>
          </cell>
        </row>
      </sheetData>
      <sheetData sheetId="5621">
        <row r="34">
          <cell r="A34" t="str">
            <v>Investments Govt Securities</v>
          </cell>
        </row>
      </sheetData>
      <sheetData sheetId="5622">
        <row r="34">
          <cell r="A34" t="str">
            <v>Investments Govt Securities</v>
          </cell>
        </row>
      </sheetData>
      <sheetData sheetId="5623">
        <row r="34">
          <cell r="A34" t="str">
            <v>Investments Govt Securities</v>
          </cell>
        </row>
      </sheetData>
      <sheetData sheetId="5624">
        <row r="34">
          <cell r="A34" t="str">
            <v>Investments Govt Securities</v>
          </cell>
        </row>
      </sheetData>
      <sheetData sheetId="5625">
        <row r="34">
          <cell r="A34" t="str">
            <v>Investments Govt Securities</v>
          </cell>
        </row>
      </sheetData>
      <sheetData sheetId="5626">
        <row r="34">
          <cell r="A34" t="str">
            <v>Investments Govt Securities</v>
          </cell>
        </row>
      </sheetData>
      <sheetData sheetId="5627">
        <row r="34">
          <cell r="A34" t="str">
            <v>Investments Govt Securities</v>
          </cell>
        </row>
      </sheetData>
      <sheetData sheetId="5628">
        <row r="34">
          <cell r="A34" t="str">
            <v>Investments Govt Securities</v>
          </cell>
        </row>
      </sheetData>
      <sheetData sheetId="5629">
        <row r="34">
          <cell r="A34" t="str">
            <v>Investments Govt Securities</v>
          </cell>
        </row>
      </sheetData>
      <sheetData sheetId="5630">
        <row r="34">
          <cell r="A34" t="str">
            <v>Investments Govt Securities</v>
          </cell>
        </row>
      </sheetData>
      <sheetData sheetId="5631">
        <row r="34">
          <cell r="A34" t="str">
            <v>Investments Govt Securities</v>
          </cell>
        </row>
      </sheetData>
      <sheetData sheetId="5632">
        <row r="34">
          <cell r="A34" t="str">
            <v>Investments Govt Securities</v>
          </cell>
        </row>
      </sheetData>
      <sheetData sheetId="5633">
        <row r="34">
          <cell r="A34" t="str">
            <v>Investments Govt Securities</v>
          </cell>
        </row>
      </sheetData>
      <sheetData sheetId="5634">
        <row r="34">
          <cell r="A34" t="str">
            <v>Investments Govt Securities</v>
          </cell>
        </row>
      </sheetData>
      <sheetData sheetId="5635">
        <row r="34">
          <cell r="A34" t="str">
            <v>Investments Govt Securities</v>
          </cell>
        </row>
      </sheetData>
      <sheetData sheetId="5636">
        <row r="34">
          <cell r="A34" t="str">
            <v>Investments Govt Securities</v>
          </cell>
        </row>
      </sheetData>
      <sheetData sheetId="5637">
        <row r="34">
          <cell r="A34" t="str">
            <v>Investments Govt Securities</v>
          </cell>
        </row>
      </sheetData>
      <sheetData sheetId="5638">
        <row r="34">
          <cell r="A34" t="str">
            <v>Investments Govt Securities</v>
          </cell>
        </row>
      </sheetData>
      <sheetData sheetId="5639">
        <row r="34">
          <cell r="A34" t="str">
            <v>Investments Govt Securities</v>
          </cell>
        </row>
      </sheetData>
      <sheetData sheetId="5640">
        <row r="34">
          <cell r="A34" t="str">
            <v>Investments Govt Securities</v>
          </cell>
        </row>
      </sheetData>
      <sheetData sheetId="5641">
        <row r="34">
          <cell r="A34" t="str">
            <v>Investments Govt Securities</v>
          </cell>
        </row>
      </sheetData>
      <sheetData sheetId="5642">
        <row r="34">
          <cell r="A34" t="str">
            <v>Investments Govt Securities</v>
          </cell>
        </row>
      </sheetData>
      <sheetData sheetId="5643">
        <row r="34">
          <cell r="A34" t="str">
            <v>Investments Govt Securities</v>
          </cell>
        </row>
      </sheetData>
      <sheetData sheetId="5644">
        <row r="34">
          <cell r="A34" t="str">
            <v>Investments Govt Securities</v>
          </cell>
        </row>
      </sheetData>
      <sheetData sheetId="5645">
        <row r="34">
          <cell r="A34" t="str">
            <v>Investments Govt Securities</v>
          </cell>
        </row>
      </sheetData>
      <sheetData sheetId="5646">
        <row r="34">
          <cell r="A34" t="str">
            <v>Investments Govt Securities</v>
          </cell>
        </row>
      </sheetData>
      <sheetData sheetId="5647">
        <row r="34">
          <cell r="A34" t="str">
            <v>Investments Govt Securities</v>
          </cell>
        </row>
      </sheetData>
      <sheetData sheetId="5648">
        <row r="34">
          <cell r="A34" t="str">
            <v>Investments Govt Securities</v>
          </cell>
        </row>
      </sheetData>
      <sheetData sheetId="5649">
        <row r="34">
          <cell r="A34" t="str">
            <v>Investments Govt Securities</v>
          </cell>
        </row>
      </sheetData>
      <sheetData sheetId="5650">
        <row r="34">
          <cell r="A34" t="str">
            <v>Investments Govt Securities</v>
          </cell>
        </row>
      </sheetData>
      <sheetData sheetId="5651">
        <row r="34">
          <cell r="A34" t="str">
            <v>Investments Govt Securities</v>
          </cell>
        </row>
      </sheetData>
      <sheetData sheetId="5652">
        <row r="34">
          <cell r="A34" t="str">
            <v>Investments Govt Securities</v>
          </cell>
        </row>
      </sheetData>
      <sheetData sheetId="5653">
        <row r="34">
          <cell r="A34" t="str">
            <v>Investments Govt Securities</v>
          </cell>
        </row>
      </sheetData>
      <sheetData sheetId="5654">
        <row r="34">
          <cell r="A34" t="str">
            <v>Investments Govt Securities</v>
          </cell>
        </row>
      </sheetData>
      <sheetData sheetId="5655">
        <row r="34">
          <cell r="A34" t="str">
            <v>Investments Govt Securities</v>
          </cell>
        </row>
      </sheetData>
      <sheetData sheetId="5656">
        <row r="34">
          <cell r="A34" t="str">
            <v>Investments Govt Securities</v>
          </cell>
        </row>
      </sheetData>
      <sheetData sheetId="5657">
        <row r="34">
          <cell r="A34" t="str">
            <v>Investments Govt Securities</v>
          </cell>
        </row>
      </sheetData>
      <sheetData sheetId="5658">
        <row r="34">
          <cell r="A34" t="str">
            <v>Investments Govt Securities</v>
          </cell>
        </row>
      </sheetData>
      <sheetData sheetId="5659">
        <row r="34">
          <cell r="A34" t="str">
            <v>Investments Govt Securities</v>
          </cell>
        </row>
      </sheetData>
      <sheetData sheetId="5660">
        <row r="34">
          <cell r="A34" t="str">
            <v>Investments Govt Securities</v>
          </cell>
        </row>
      </sheetData>
      <sheetData sheetId="5661">
        <row r="34">
          <cell r="A34" t="str">
            <v>Investments Govt Securities</v>
          </cell>
        </row>
      </sheetData>
      <sheetData sheetId="5662">
        <row r="34">
          <cell r="A34" t="str">
            <v>Investments Govt Securities</v>
          </cell>
        </row>
      </sheetData>
      <sheetData sheetId="5663">
        <row r="34">
          <cell r="A34" t="str">
            <v>Investments Govt Securities</v>
          </cell>
        </row>
      </sheetData>
      <sheetData sheetId="5664">
        <row r="34">
          <cell r="A34" t="str">
            <v>Investments Govt Securities</v>
          </cell>
        </row>
      </sheetData>
      <sheetData sheetId="5665">
        <row r="34">
          <cell r="A34" t="str">
            <v>Investments Govt Securities</v>
          </cell>
        </row>
      </sheetData>
      <sheetData sheetId="5666">
        <row r="34">
          <cell r="A34" t="str">
            <v>Investments Govt Securities</v>
          </cell>
        </row>
      </sheetData>
      <sheetData sheetId="5667">
        <row r="34">
          <cell r="A34" t="str">
            <v>Investments Govt Securities</v>
          </cell>
        </row>
      </sheetData>
      <sheetData sheetId="5668">
        <row r="34">
          <cell r="A34" t="str">
            <v>Investments Govt Securities</v>
          </cell>
        </row>
      </sheetData>
      <sheetData sheetId="5669">
        <row r="34">
          <cell r="A34" t="str">
            <v>Investments Govt Securities</v>
          </cell>
        </row>
      </sheetData>
      <sheetData sheetId="5670">
        <row r="34">
          <cell r="A34" t="str">
            <v>Investments Govt Securities</v>
          </cell>
        </row>
      </sheetData>
      <sheetData sheetId="5671">
        <row r="34">
          <cell r="A34" t="str">
            <v>Investments Govt Securities</v>
          </cell>
        </row>
      </sheetData>
      <sheetData sheetId="5672">
        <row r="34">
          <cell r="A34" t="str">
            <v>Investments Govt Securities</v>
          </cell>
        </row>
      </sheetData>
      <sheetData sheetId="5673">
        <row r="34">
          <cell r="A34" t="str">
            <v>Investments Govt Securities</v>
          </cell>
        </row>
      </sheetData>
      <sheetData sheetId="5674">
        <row r="34">
          <cell r="A34" t="str">
            <v>Investments Govt Securities</v>
          </cell>
        </row>
      </sheetData>
      <sheetData sheetId="5675">
        <row r="34">
          <cell r="A34" t="str">
            <v>Investments Govt Securities</v>
          </cell>
        </row>
      </sheetData>
      <sheetData sheetId="5676">
        <row r="34">
          <cell r="A34" t="str">
            <v>Investments Govt Securities</v>
          </cell>
        </row>
      </sheetData>
      <sheetData sheetId="5677">
        <row r="34">
          <cell r="A34" t="str">
            <v>Investments Govt Securities</v>
          </cell>
        </row>
      </sheetData>
      <sheetData sheetId="5678">
        <row r="34">
          <cell r="A34" t="str">
            <v>Investments Govt Securities</v>
          </cell>
        </row>
      </sheetData>
      <sheetData sheetId="5679">
        <row r="34">
          <cell r="A34" t="str">
            <v>Investments Govt Securities</v>
          </cell>
        </row>
      </sheetData>
      <sheetData sheetId="5680">
        <row r="34">
          <cell r="A34" t="str">
            <v>Investments Govt Securities</v>
          </cell>
        </row>
      </sheetData>
      <sheetData sheetId="5681">
        <row r="34">
          <cell r="A34" t="str">
            <v>Investments Govt Securities</v>
          </cell>
        </row>
      </sheetData>
      <sheetData sheetId="5682">
        <row r="34">
          <cell r="A34" t="str">
            <v>Investments Govt Securities</v>
          </cell>
        </row>
      </sheetData>
      <sheetData sheetId="5683">
        <row r="34">
          <cell r="A34" t="str">
            <v>Investments Govt Securities</v>
          </cell>
        </row>
      </sheetData>
      <sheetData sheetId="5684">
        <row r="34">
          <cell r="A34" t="str">
            <v>Investments Govt Securities</v>
          </cell>
        </row>
      </sheetData>
      <sheetData sheetId="5685">
        <row r="34">
          <cell r="A34" t="str">
            <v>Investments Govt Securities</v>
          </cell>
        </row>
      </sheetData>
      <sheetData sheetId="5686">
        <row r="34">
          <cell r="A34" t="str">
            <v>Investments Govt Securities</v>
          </cell>
        </row>
      </sheetData>
      <sheetData sheetId="5687">
        <row r="34">
          <cell r="A34" t="str">
            <v>Investments Govt Securities</v>
          </cell>
        </row>
      </sheetData>
      <sheetData sheetId="5688">
        <row r="34">
          <cell r="A34" t="str">
            <v>Investments Govt Securities</v>
          </cell>
        </row>
      </sheetData>
      <sheetData sheetId="5689">
        <row r="34">
          <cell r="A34" t="str">
            <v>Investments Govt Securities</v>
          </cell>
        </row>
      </sheetData>
      <sheetData sheetId="5690">
        <row r="34">
          <cell r="A34" t="str">
            <v>Investments Govt Securities</v>
          </cell>
        </row>
      </sheetData>
      <sheetData sheetId="5691">
        <row r="34">
          <cell r="A34" t="str">
            <v>Investments Govt Securities</v>
          </cell>
        </row>
      </sheetData>
      <sheetData sheetId="5692">
        <row r="34">
          <cell r="A34" t="str">
            <v>Investments Govt Securities</v>
          </cell>
        </row>
      </sheetData>
      <sheetData sheetId="5693">
        <row r="34">
          <cell r="A34" t="str">
            <v>Investments Govt Securities</v>
          </cell>
        </row>
      </sheetData>
      <sheetData sheetId="5694">
        <row r="34">
          <cell r="A34" t="str">
            <v>Investments Govt Securities</v>
          </cell>
        </row>
      </sheetData>
      <sheetData sheetId="5695">
        <row r="34">
          <cell r="A34" t="str">
            <v>Investments Govt Securities</v>
          </cell>
        </row>
      </sheetData>
      <sheetData sheetId="5696">
        <row r="34">
          <cell r="A34" t="str">
            <v>Investments Govt Securities</v>
          </cell>
        </row>
      </sheetData>
      <sheetData sheetId="5697">
        <row r="34">
          <cell r="A34" t="str">
            <v>Investments Govt Securities</v>
          </cell>
        </row>
      </sheetData>
      <sheetData sheetId="5698">
        <row r="34">
          <cell r="A34" t="str">
            <v>Investments Govt Securities</v>
          </cell>
        </row>
      </sheetData>
      <sheetData sheetId="5699">
        <row r="34">
          <cell r="A34" t="str">
            <v>Investments Govt Securities</v>
          </cell>
        </row>
      </sheetData>
      <sheetData sheetId="5700">
        <row r="34">
          <cell r="A34" t="str">
            <v>Investments Govt Securities</v>
          </cell>
        </row>
      </sheetData>
      <sheetData sheetId="5701">
        <row r="34">
          <cell r="A34" t="str">
            <v>Investments Govt Securities</v>
          </cell>
        </row>
      </sheetData>
      <sheetData sheetId="5702">
        <row r="34">
          <cell r="A34" t="str">
            <v>Investments Govt Securities</v>
          </cell>
        </row>
      </sheetData>
      <sheetData sheetId="5703">
        <row r="34">
          <cell r="A34" t="str">
            <v>Investments Govt Securities</v>
          </cell>
        </row>
      </sheetData>
      <sheetData sheetId="5704">
        <row r="34">
          <cell r="A34" t="str">
            <v>Investments Govt Securities</v>
          </cell>
        </row>
      </sheetData>
      <sheetData sheetId="5705">
        <row r="34">
          <cell r="A34" t="str">
            <v>Investments Govt Securities</v>
          </cell>
        </row>
      </sheetData>
      <sheetData sheetId="5706">
        <row r="34">
          <cell r="A34" t="str">
            <v>Investments Govt Securities</v>
          </cell>
        </row>
      </sheetData>
      <sheetData sheetId="5707">
        <row r="34">
          <cell r="A34" t="str">
            <v>Investments Govt Securities</v>
          </cell>
        </row>
      </sheetData>
      <sheetData sheetId="5708">
        <row r="34">
          <cell r="A34" t="str">
            <v>Investments Govt Securities</v>
          </cell>
        </row>
      </sheetData>
      <sheetData sheetId="5709">
        <row r="34">
          <cell r="A34" t="str">
            <v>Investments Govt Securities</v>
          </cell>
        </row>
      </sheetData>
      <sheetData sheetId="5710">
        <row r="34">
          <cell r="A34" t="str">
            <v>Investments Govt Securities</v>
          </cell>
        </row>
      </sheetData>
      <sheetData sheetId="5711">
        <row r="34">
          <cell r="A34" t="str">
            <v>Investments Govt Securities</v>
          </cell>
        </row>
      </sheetData>
      <sheetData sheetId="5712">
        <row r="34">
          <cell r="A34" t="str">
            <v>Investments Govt Securities</v>
          </cell>
        </row>
      </sheetData>
      <sheetData sheetId="5713">
        <row r="34">
          <cell r="A34" t="str">
            <v>Investments Govt Securities</v>
          </cell>
        </row>
      </sheetData>
      <sheetData sheetId="5714">
        <row r="34">
          <cell r="A34" t="str">
            <v>Investments Govt Securities</v>
          </cell>
        </row>
      </sheetData>
      <sheetData sheetId="5715">
        <row r="34">
          <cell r="A34" t="str">
            <v>Investments Govt Securities</v>
          </cell>
        </row>
      </sheetData>
      <sheetData sheetId="5716">
        <row r="34">
          <cell r="A34" t="str">
            <v>Investments Govt Securities</v>
          </cell>
        </row>
      </sheetData>
      <sheetData sheetId="5717">
        <row r="34">
          <cell r="A34" t="str">
            <v>Investments Govt Securities</v>
          </cell>
        </row>
      </sheetData>
      <sheetData sheetId="5718">
        <row r="34">
          <cell r="A34" t="str">
            <v>Investments Govt Securities</v>
          </cell>
        </row>
      </sheetData>
      <sheetData sheetId="5719">
        <row r="34">
          <cell r="A34" t="str">
            <v>Investments Govt Securities</v>
          </cell>
        </row>
      </sheetData>
      <sheetData sheetId="5720">
        <row r="34">
          <cell r="A34" t="str">
            <v>Investments Govt Securities</v>
          </cell>
        </row>
      </sheetData>
      <sheetData sheetId="5721">
        <row r="34">
          <cell r="A34" t="str">
            <v>Investments Govt Securities</v>
          </cell>
        </row>
      </sheetData>
      <sheetData sheetId="5722">
        <row r="34">
          <cell r="A34" t="str">
            <v>Investments Govt Securities</v>
          </cell>
        </row>
      </sheetData>
      <sheetData sheetId="5723">
        <row r="34">
          <cell r="A34" t="str">
            <v>Investments Govt Securities</v>
          </cell>
        </row>
      </sheetData>
      <sheetData sheetId="5724">
        <row r="34">
          <cell r="A34" t="str">
            <v>Investments Govt Securities</v>
          </cell>
        </row>
      </sheetData>
      <sheetData sheetId="5725">
        <row r="34">
          <cell r="A34" t="str">
            <v>Investments Govt Securities</v>
          </cell>
        </row>
      </sheetData>
      <sheetData sheetId="5726">
        <row r="34">
          <cell r="A34" t="str">
            <v>Investments Govt Securities</v>
          </cell>
        </row>
      </sheetData>
      <sheetData sheetId="5727">
        <row r="34">
          <cell r="A34" t="str">
            <v>Investments Govt Securities</v>
          </cell>
        </row>
      </sheetData>
      <sheetData sheetId="5728">
        <row r="34">
          <cell r="A34" t="str">
            <v>Investments Govt Securities</v>
          </cell>
        </row>
      </sheetData>
      <sheetData sheetId="5729">
        <row r="34">
          <cell r="A34" t="str">
            <v>Investments Govt Securities</v>
          </cell>
        </row>
      </sheetData>
      <sheetData sheetId="5730">
        <row r="34">
          <cell r="A34" t="str">
            <v>Investments Govt Securities</v>
          </cell>
        </row>
      </sheetData>
      <sheetData sheetId="5731">
        <row r="34">
          <cell r="A34" t="str">
            <v>Investments Govt Securities</v>
          </cell>
        </row>
      </sheetData>
      <sheetData sheetId="5732">
        <row r="34">
          <cell r="A34" t="str">
            <v>Investments Govt Securities</v>
          </cell>
        </row>
      </sheetData>
      <sheetData sheetId="5733">
        <row r="34">
          <cell r="A34" t="str">
            <v>Investments Govt Securities</v>
          </cell>
        </row>
      </sheetData>
      <sheetData sheetId="5734">
        <row r="34">
          <cell r="A34" t="str">
            <v>Investments Govt Securities</v>
          </cell>
        </row>
      </sheetData>
      <sheetData sheetId="5735">
        <row r="34">
          <cell r="A34" t="str">
            <v>Investments Govt Securities</v>
          </cell>
        </row>
      </sheetData>
      <sheetData sheetId="5736">
        <row r="34">
          <cell r="A34" t="str">
            <v>Investments Govt Securities</v>
          </cell>
        </row>
      </sheetData>
      <sheetData sheetId="5737">
        <row r="34">
          <cell r="A34" t="str">
            <v>Investments Govt Securities</v>
          </cell>
        </row>
      </sheetData>
      <sheetData sheetId="5738">
        <row r="34">
          <cell r="A34" t="str">
            <v>Investments Govt Securities</v>
          </cell>
        </row>
      </sheetData>
      <sheetData sheetId="5739">
        <row r="34">
          <cell r="A34" t="str">
            <v>Investments Govt Securities</v>
          </cell>
        </row>
      </sheetData>
      <sheetData sheetId="5740">
        <row r="34">
          <cell r="A34" t="str">
            <v>Investments Govt Securities</v>
          </cell>
        </row>
      </sheetData>
      <sheetData sheetId="5741">
        <row r="34">
          <cell r="A34" t="str">
            <v>Investments Govt Securities</v>
          </cell>
        </row>
      </sheetData>
      <sheetData sheetId="5742">
        <row r="34">
          <cell r="A34" t="str">
            <v>Investments Govt Securities</v>
          </cell>
        </row>
      </sheetData>
      <sheetData sheetId="5743">
        <row r="34">
          <cell r="A34" t="str">
            <v>Investments Govt Securities</v>
          </cell>
        </row>
      </sheetData>
      <sheetData sheetId="5744">
        <row r="34">
          <cell r="A34" t="str">
            <v>Investments Govt Securities</v>
          </cell>
        </row>
      </sheetData>
      <sheetData sheetId="5745">
        <row r="34">
          <cell r="A34" t="str">
            <v>Investments Govt Securities</v>
          </cell>
        </row>
      </sheetData>
      <sheetData sheetId="5746">
        <row r="34">
          <cell r="A34" t="str">
            <v>Investments Govt Securities</v>
          </cell>
        </row>
      </sheetData>
      <sheetData sheetId="5747">
        <row r="34">
          <cell r="A34" t="str">
            <v>Investments Govt Securities</v>
          </cell>
        </row>
      </sheetData>
      <sheetData sheetId="5748">
        <row r="34">
          <cell r="A34" t="str">
            <v>Investments Govt Securities</v>
          </cell>
        </row>
      </sheetData>
      <sheetData sheetId="5749">
        <row r="34">
          <cell r="A34" t="str">
            <v>Investments Govt Securities</v>
          </cell>
        </row>
      </sheetData>
      <sheetData sheetId="5750">
        <row r="34">
          <cell r="A34" t="str">
            <v>Investments Govt Securities</v>
          </cell>
        </row>
      </sheetData>
      <sheetData sheetId="5751">
        <row r="34">
          <cell r="A34" t="str">
            <v>Investments Govt Securities</v>
          </cell>
        </row>
      </sheetData>
      <sheetData sheetId="5752">
        <row r="34">
          <cell r="A34" t="str">
            <v>Investments Govt Securities</v>
          </cell>
        </row>
      </sheetData>
      <sheetData sheetId="5753">
        <row r="34">
          <cell r="A34" t="str">
            <v>Investments Govt Securities</v>
          </cell>
        </row>
      </sheetData>
      <sheetData sheetId="5754">
        <row r="34">
          <cell r="A34" t="str">
            <v>Investments Govt Securities</v>
          </cell>
        </row>
      </sheetData>
      <sheetData sheetId="5755">
        <row r="34">
          <cell r="A34" t="str">
            <v>Investments Govt Securities</v>
          </cell>
        </row>
      </sheetData>
      <sheetData sheetId="5756">
        <row r="34">
          <cell r="A34" t="str">
            <v>Investments Govt Securities</v>
          </cell>
        </row>
      </sheetData>
      <sheetData sheetId="5757">
        <row r="34">
          <cell r="A34" t="str">
            <v>Investments Govt Securities</v>
          </cell>
        </row>
      </sheetData>
      <sheetData sheetId="5758">
        <row r="34">
          <cell r="A34" t="str">
            <v>Investments Govt Securities</v>
          </cell>
        </row>
      </sheetData>
      <sheetData sheetId="5759">
        <row r="34">
          <cell r="A34" t="str">
            <v>Investments Govt Securities</v>
          </cell>
        </row>
      </sheetData>
      <sheetData sheetId="5760">
        <row r="34">
          <cell r="A34" t="str">
            <v>Investments Govt Securities</v>
          </cell>
        </row>
      </sheetData>
      <sheetData sheetId="5761">
        <row r="34">
          <cell r="A34" t="str">
            <v>Investments Govt Securities</v>
          </cell>
        </row>
      </sheetData>
      <sheetData sheetId="5762">
        <row r="34">
          <cell r="A34" t="str">
            <v>Investments Govt Securities</v>
          </cell>
        </row>
      </sheetData>
      <sheetData sheetId="5763">
        <row r="34">
          <cell r="A34" t="str">
            <v>Investments Govt Securities</v>
          </cell>
        </row>
      </sheetData>
      <sheetData sheetId="5764">
        <row r="34">
          <cell r="A34" t="str">
            <v>Investments Govt Securities</v>
          </cell>
        </row>
      </sheetData>
      <sheetData sheetId="5765">
        <row r="34">
          <cell r="A34" t="str">
            <v>Investments Govt Securities</v>
          </cell>
        </row>
      </sheetData>
      <sheetData sheetId="5766">
        <row r="34">
          <cell r="A34" t="str">
            <v>Investments Govt Securities</v>
          </cell>
        </row>
      </sheetData>
      <sheetData sheetId="5767">
        <row r="34">
          <cell r="A34" t="str">
            <v>Investments Govt Securities</v>
          </cell>
        </row>
      </sheetData>
      <sheetData sheetId="5768">
        <row r="34">
          <cell r="A34" t="str">
            <v>Investments Govt Securities</v>
          </cell>
        </row>
      </sheetData>
      <sheetData sheetId="5769">
        <row r="34">
          <cell r="A34" t="str">
            <v>Investments Govt Securities</v>
          </cell>
        </row>
      </sheetData>
      <sheetData sheetId="5770">
        <row r="34">
          <cell r="A34" t="str">
            <v>Investments Govt Securities</v>
          </cell>
        </row>
      </sheetData>
      <sheetData sheetId="5771">
        <row r="34">
          <cell r="A34" t="str">
            <v>Investments Govt Securities</v>
          </cell>
        </row>
      </sheetData>
      <sheetData sheetId="5772">
        <row r="34">
          <cell r="A34" t="str">
            <v>Investments Govt Securities</v>
          </cell>
        </row>
      </sheetData>
      <sheetData sheetId="5773">
        <row r="34">
          <cell r="A34" t="str">
            <v>Investments Govt Securities</v>
          </cell>
        </row>
      </sheetData>
      <sheetData sheetId="5774">
        <row r="34">
          <cell r="A34" t="str">
            <v>Investments Govt Securities</v>
          </cell>
        </row>
      </sheetData>
      <sheetData sheetId="5775">
        <row r="34">
          <cell r="A34" t="str">
            <v>Investments Govt Securities</v>
          </cell>
        </row>
      </sheetData>
      <sheetData sheetId="5776">
        <row r="34">
          <cell r="A34" t="str">
            <v>Investments Govt Securities</v>
          </cell>
        </row>
      </sheetData>
      <sheetData sheetId="5777" refreshError="1"/>
      <sheetData sheetId="5778" refreshError="1"/>
      <sheetData sheetId="5779" refreshError="1"/>
      <sheetData sheetId="5780" refreshError="1"/>
      <sheetData sheetId="5781">
        <row r="34">
          <cell r="A34" t="str">
            <v>Investments Govt Securities</v>
          </cell>
        </row>
      </sheetData>
      <sheetData sheetId="5782">
        <row r="34">
          <cell r="A34" t="str">
            <v>Investments Govt Securities</v>
          </cell>
        </row>
      </sheetData>
      <sheetData sheetId="5783">
        <row r="34">
          <cell r="A34" t="str">
            <v>Investments Govt Securities</v>
          </cell>
        </row>
      </sheetData>
      <sheetData sheetId="5784">
        <row r="34">
          <cell r="A34" t="str">
            <v>Investments Govt Securities</v>
          </cell>
        </row>
      </sheetData>
      <sheetData sheetId="5785">
        <row r="34">
          <cell r="A34" t="str">
            <v>Investments Govt Securities</v>
          </cell>
        </row>
      </sheetData>
      <sheetData sheetId="5786">
        <row r="34">
          <cell r="A34" t="str">
            <v>Investments Govt Securities</v>
          </cell>
        </row>
      </sheetData>
      <sheetData sheetId="5787">
        <row r="34">
          <cell r="A34" t="str">
            <v>Investments Govt Securities</v>
          </cell>
        </row>
      </sheetData>
      <sheetData sheetId="5788">
        <row r="34">
          <cell r="A34" t="str">
            <v>Investments Govt Securities</v>
          </cell>
        </row>
      </sheetData>
      <sheetData sheetId="5789">
        <row r="34">
          <cell r="A34" t="str">
            <v>Investments Govt Securities</v>
          </cell>
        </row>
      </sheetData>
      <sheetData sheetId="5790">
        <row r="34">
          <cell r="A34" t="str">
            <v>Investments Govt Securities</v>
          </cell>
        </row>
      </sheetData>
      <sheetData sheetId="5791">
        <row r="34">
          <cell r="A34" t="str">
            <v>Investments Govt Securities</v>
          </cell>
        </row>
      </sheetData>
      <sheetData sheetId="5792">
        <row r="34">
          <cell r="A34" t="str">
            <v>Investments Govt Securities</v>
          </cell>
        </row>
      </sheetData>
      <sheetData sheetId="5793">
        <row r="34">
          <cell r="A34" t="str">
            <v>Investments Govt Securities</v>
          </cell>
        </row>
      </sheetData>
      <sheetData sheetId="5794">
        <row r="34">
          <cell r="A34" t="str">
            <v>Investments Govt Securities</v>
          </cell>
        </row>
      </sheetData>
      <sheetData sheetId="5795">
        <row r="34">
          <cell r="A34" t="str">
            <v>Investments Govt Securities</v>
          </cell>
        </row>
      </sheetData>
      <sheetData sheetId="5796">
        <row r="34">
          <cell r="A34" t="str">
            <v>Investments Govt Securities</v>
          </cell>
        </row>
      </sheetData>
      <sheetData sheetId="5797">
        <row r="34">
          <cell r="A34" t="str">
            <v>Investments Govt Securities</v>
          </cell>
        </row>
      </sheetData>
      <sheetData sheetId="5798">
        <row r="34">
          <cell r="A34" t="str">
            <v>Investments Govt Securities</v>
          </cell>
        </row>
      </sheetData>
      <sheetData sheetId="5799">
        <row r="34">
          <cell r="A34" t="str">
            <v>Investments Govt Securities</v>
          </cell>
        </row>
      </sheetData>
      <sheetData sheetId="5800">
        <row r="34">
          <cell r="A34" t="str">
            <v>Investments Govt Securities</v>
          </cell>
        </row>
      </sheetData>
      <sheetData sheetId="5801">
        <row r="34">
          <cell r="A34" t="str">
            <v>Investments Govt Securities</v>
          </cell>
        </row>
      </sheetData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>
        <row r="34">
          <cell r="A34" t="str">
            <v>Investments Govt Securities</v>
          </cell>
        </row>
      </sheetData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>
        <row r="34">
          <cell r="A34" t="str">
            <v>Investments Govt Securities</v>
          </cell>
        </row>
      </sheetData>
      <sheetData sheetId="5874" refreshError="1"/>
      <sheetData sheetId="5875" refreshError="1"/>
      <sheetData sheetId="5876">
        <row r="34">
          <cell r="A34" t="str">
            <v>Investments Govt Securities</v>
          </cell>
        </row>
      </sheetData>
      <sheetData sheetId="5877">
        <row r="34">
          <cell r="A34" t="str">
            <v>Investments Govt Securities</v>
          </cell>
        </row>
      </sheetData>
      <sheetData sheetId="5878">
        <row r="34">
          <cell r="A34" t="str">
            <v>Investments Govt Securities</v>
          </cell>
        </row>
      </sheetData>
      <sheetData sheetId="5879">
        <row r="34">
          <cell r="A34" t="str">
            <v>Investments Govt Securities</v>
          </cell>
        </row>
      </sheetData>
      <sheetData sheetId="5880">
        <row r="34">
          <cell r="A34" t="str">
            <v>Investments Govt Securities</v>
          </cell>
        </row>
      </sheetData>
      <sheetData sheetId="5881">
        <row r="34">
          <cell r="A34" t="str">
            <v>Investments Govt Securities</v>
          </cell>
        </row>
      </sheetData>
      <sheetData sheetId="5882">
        <row r="34">
          <cell r="A34" t="str">
            <v>Investments Govt Securities</v>
          </cell>
        </row>
      </sheetData>
      <sheetData sheetId="5883">
        <row r="34">
          <cell r="A34" t="str">
            <v>Investments Govt Securities</v>
          </cell>
        </row>
      </sheetData>
      <sheetData sheetId="5884">
        <row r="34">
          <cell r="A34" t="str">
            <v>Investments Govt Securities</v>
          </cell>
        </row>
      </sheetData>
      <sheetData sheetId="5885">
        <row r="34">
          <cell r="A34" t="str">
            <v>Investments Govt Securities</v>
          </cell>
        </row>
      </sheetData>
      <sheetData sheetId="5886">
        <row r="34">
          <cell r="A34" t="str">
            <v>Investments Govt Securities</v>
          </cell>
        </row>
      </sheetData>
      <sheetData sheetId="5887">
        <row r="34">
          <cell r="A34" t="str">
            <v>Investments Govt Securities</v>
          </cell>
        </row>
      </sheetData>
      <sheetData sheetId="5888">
        <row r="34">
          <cell r="A34" t="str">
            <v>Investments Govt Securities</v>
          </cell>
        </row>
      </sheetData>
      <sheetData sheetId="5889">
        <row r="34">
          <cell r="A34" t="str">
            <v>Investments Govt Securities</v>
          </cell>
        </row>
      </sheetData>
      <sheetData sheetId="5890">
        <row r="34">
          <cell r="A34" t="str">
            <v>Investments Govt Securities</v>
          </cell>
        </row>
      </sheetData>
      <sheetData sheetId="5891">
        <row r="34">
          <cell r="A34" t="str">
            <v>Investments Govt Securities</v>
          </cell>
        </row>
      </sheetData>
      <sheetData sheetId="5892">
        <row r="34">
          <cell r="A34" t="str">
            <v>Investments Govt Securities</v>
          </cell>
        </row>
      </sheetData>
      <sheetData sheetId="5893">
        <row r="34">
          <cell r="A34" t="str">
            <v>Investments Govt Securities</v>
          </cell>
        </row>
      </sheetData>
      <sheetData sheetId="5894">
        <row r="34">
          <cell r="A34" t="str">
            <v>Investments Govt Securities</v>
          </cell>
        </row>
      </sheetData>
      <sheetData sheetId="5895">
        <row r="34">
          <cell r="A34" t="str">
            <v>Investments Govt Securities</v>
          </cell>
        </row>
      </sheetData>
      <sheetData sheetId="5896">
        <row r="34">
          <cell r="A34" t="str">
            <v>Investments Govt Securities</v>
          </cell>
        </row>
      </sheetData>
      <sheetData sheetId="5897">
        <row r="34">
          <cell r="A34" t="str">
            <v>Investments Govt Securities</v>
          </cell>
        </row>
      </sheetData>
      <sheetData sheetId="5898">
        <row r="34">
          <cell r="A34" t="str">
            <v>Investments Govt Securities</v>
          </cell>
        </row>
      </sheetData>
      <sheetData sheetId="5899">
        <row r="34">
          <cell r="A34" t="str">
            <v>Investments Govt Securities</v>
          </cell>
        </row>
      </sheetData>
      <sheetData sheetId="5900">
        <row r="34">
          <cell r="A34" t="str">
            <v>Investments Govt Securities</v>
          </cell>
        </row>
      </sheetData>
      <sheetData sheetId="5901">
        <row r="34">
          <cell r="A34" t="str">
            <v>Investments Govt Securities</v>
          </cell>
        </row>
      </sheetData>
      <sheetData sheetId="5902">
        <row r="34">
          <cell r="A34" t="str">
            <v>Investments Govt Securities</v>
          </cell>
        </row>
      </sheetData>
      <sheetData sheetId="5903">
        <row r="34">
          <cell r="A34" t="str">
            <v>Investments Govt Securities</v>
          </cell>
        </row>
      </sheetData>
      <sheetData sheetId="5904">
        <row r="34">
          <cell r="A34" t="str">
            <v>Investments Govt Securities</v>
          </cell>
        </row>
      </sheetData>
      <sheetData sheetId="5905">
        <row r="34">
          <cell r="A34" t="str">
            <v>Investments Govt Securities</v>
          </cell>
        </row>
      </sheetData>
      <sheetData sheetId="5906">
        <row r="34">
          <cell r="A34" t="str">
            <v>Investments Govt Securities</v>
          </cell>
        </row>
      </sheetData>
      <sheetData sheetId="5907">
        <row r="34">
          <cell r="A34" t="str">
            <v>Investments Govt Securities</v>
          </cell>
        </row>
      </sheetData>
      <sheetData sheetId="5908">
        <row r="34">
          <cell r="A34" t="str">
            <v>Investments Govt Securities</v>
          </cell>
        </row>
      </sheetData>
      <sheetData sheetId="5909">
        <row r="34">
          <cell r="A34" t="str">
            <v>Investments Govt Securities</v>
          </cell>
        </row>
      </sheetData>
      <sheetData sheetId="5910">
        <row r="34">
          <cell r="A34" t="str">
            <v>Investments Govt Securities</v>
          </cell>
        </row>
      </sheetData>
      <sheetData sheetId="5911">
        <row r="34">
          <cell r="A34" t="str">
            <v>Investments Govt Securities</v>
          </cell>
        </row>
      </sheetData>
      <sheetData sheetId="5912">
        <row r="34">
          <cell r="A34" t="str">
            <v>Investments Govt Securities</v>
          </cell>
        </row>
      </sheetData>
      <sheetData sheetId="5913">
        <row r="34">
          <cell r="A34" t="str">
            <v>Investments Govt Securities</v>
          </cell>
        </row>
      </sheetData>
      <sheetData sheetId="5914">
        <row r="34">
          <cell r="A34" t="str">
            <v>Investments Govt Securities</v>
          </cell>
        </row>
      </sheetData>
      <sheetData sheetId="5915">
        <row r="34">
          <cell r="A34" t="str">
            <v>Investments Govt Securities</v>
          </cell>
        </row>
      </sheetData>
      <sheetData sheetId="5916">
        <row r="34">
          <cell r="A34" t="str">
            <v>Investments Govt Securities</v>
          </cell>
        </row>
      </sheetData>
      <sheetData sheetId="5917">
        <row r="34">
          <cell r="A34" t="str">
            <v>Investments Govt Securities</v>
          </cell>
        </row>
      </sheetData>
      <sheetData sheetId="5918">
        <row r="34">
          <cell r="A34" t="str">
            <v>Investments Govt Securities</v>
          </cell>
        </row>
      </sheetData>
      <sheetData sheetId="5919">
        <row r="34">
          <cell r="A34" t="str">
            <v>Investments Govt Securities</v>
          </cell>
        </row>
      </sheetData>
      <sheetData sheetId="5920">
        <row r="34">
          <cell r="A34" t="str">
            <v>Investments Govt Securities</v>
          </cell>
        </row>
      </sheetData>
      <sheetData sheetId="5921">
        <row r="34">
          <cell r="A34" t="str">
            <v>Investments Govt Securities</v>
          </cell>
        </row>
      </sheetData>
      <sheetData sheetId="5922">
        <row r="34">
          <cell r="A34" t="str">
            <v>Investments Govt Securities</v>
          </cell>
        </row>
      </sheetData>
      <sheetData sheetId="5923">
        <row r="34">
          <cell r="A34" t="str">
            <v>Investments Govt Securities</v>
          </cell>
        </row>
      </sheetData>
      <sheetData sheetId="5924">
        <row r="34">
          <cell r="A34" t="str">
            <v>Investments Govt Securities</v>
          </cell>
        </row>
      </sheetData>
      <sheetData sheetId="5925">
        <row r="34">
          <cell r="A34" t="str">
            <v>Investments Govt Securities</v>
          </cell>
        </row>
      </sheetData>
      <sheetData sheetId="5926">
        <row r="34">
          <cell r="A34" t="str">
            <v>Investments Govt Securities</v>
          </cell>
        </row>
      </sheetData>
      <sheetData sheetId="5927">
        <row r="34">
          <cell r="A34" t="str">
            <v>Investments Govt Securities</v>
          </cell>
        </row>
      </sheetData>
      <sheetData sheetId="5928">
        <row r="34">
          <cell r="A34" t="str">
            <v>Investments Govt Securities</v>
          </cell>
        </row>
      </sheetData>
      <sheetData sheetId="5929">
        <row r="34">
          <cell r="A34" t="str">
            <v>Investments Govt Securities</v>
          </cell>
        </row>
      </sheetData>
      <sheetData sheetId="5930">
        <row r="34">
          <cell r="A34" t="str">
            <v>Investments Govt Securities</v>
          </cell>
        </row>
      </sheetData>
      <sheetData sheetId="5931">
        <row r="34">
          <cell r="A34" t="str">
            <v>Investments Govt Securities</v>
          </cell>
        </row>
      </sheetData>
      <sheetData sheetId="5932">
        <row r="34">
          <cell r="A34" t="str">
            <v>Investments Govt Securities</v>
          </cell>
        </row>
      </sheetData>
      <sheetData sheetId="5933">
        <row r="34">
          <cell r="A34" t="str">
            <v>Investments Govt Securities</v>
          </cell>
        </row>
      </sheetData>
      <sheetData sheetId="5934">
        <row r="34">
          <cell r="A34" t="str">
            <v>Investments Govt Securities</v>
          </cell>
        </row>
      </sheetData>
      <sheetData sheetId="5935">
        <row r="34">
          <cell r="A34" t="str">
            <v>Investments Govt Securities</v>
          </cell>
        </row>
      </sheetData>
      <sheetData sheetId="5936">
        <row r="34">
          <cell r="A34" t="str">
            <v>Investments Govt Securities</v>
          </cell>
        </row>
      </sheetData>
      <sheetData sheetId="5937">
        <row r="34">
          <cell r="A34" t="str">
            <v>Investments Govt Securities</v>
          </cell>
        </row>
      </sheetData>
      <sheetData sheetId="5938">
        <row r="34">
          <cell r="A34" t="str">
            <v>Investments Govt Securities</v>
          </cell>
        </row>
      </sheetData>
      <sheetData sheetId="5939">
        <row r="34">
          <cell r="A34" t="str">
            <v>Investments Govt Securities</v>
          </cell>
        </row>
      </sheetData>
      <sheetData sheetId="5940">
        <row r="34">
          <cell r="A34" t="str">
            <v>Investments Govt Securities</v>
          </cell>
        </row>
      </sheetData>
      <sheetData sheetId="5941">
        <row r="34">
          <cell r="A34" t="str">
            <v>Investments Govt Securities</v>
          </cell>
        </row>
      </sheetData>
      <sheetData sheetId="5942">
        <row r="34">
          <cell r="A34" t="str">
            <v>Investments Govt Securities</v>
          </cell>
        </row>
      </sheetData>
      <sheetData sheetId="5943">
        <row r="34">
          <cell r="A34" t="str">
            <v>Investments Govt Securities</v>
          </cell>
        </row>
      </sheetData>
      <sheetData sheetId="5944">
        <row r="34">
          <cell r="A34" t="str">
            <v>Investments Govt Securities</v>
          </cell>
        </row>
      </sheetData>
      <sheetData sheetId="5945">
        <row r="34">
          <cell r="A34" t="str">
            <v>Investments Govt Securities</v>
          </cell>
        </row>
      </sheetData>
      <sheetData sheetId="5946">
        <row r="34">
          <cell r="A34" t="str">
            <v>Investments Govt Securities</v>
          </cell>
        </row>
      </sheetData>
      <sheetData sheetId="5947">
        <row r="34">
          <cell r="A34" t="str">
            <v>Investments Govt Securities</v>
          </cell>
        </row>
      </sheetData>
      <sheetData sheetId="5948">
        <row r="34">
          <cell r="A34" t="str">
            <v>Investments Govt Securities</v>
          </cell>
        </row>
      </sheetData>
      <sheetData sheetId="5949">
        <row r="34">
          <cell r="A34" t="str">
            <v>Investments Govt Securities</v>
          </cell>
        </row>
      </sheetData>
      <sheetData sheetId="5950">
        <row r="34">
          <cell r="A34" t="str">
            <v>Investments Govt Securities</v>
          </cell>
        </row>
      </sheetData>
      <sheetData sheetId="5951">
        <row r="34">
          <cell r="A34" t="str">
            <v>Investments Govt Securities</v>
          </cell>
        </row>
      </sheetData>
      <sheetData sheetId="5952">
        <row r="34">
          <cell r="A34" t="str">
            <v>Investments Govt Securities</v>
          </cell>
        </row>
      </sheetData>
      <sheetData sheetId="5953">
        <row r="34">
          <cell r="A34" t="str">
            <v>Investments Govt Securities</v>
          </cell>
        </row>
      </sheetData>
      <sheetData sheetId="5954">
        <row r="34">
          <cell r="A34" t="str">
            <v>Investments Govt Securities</v>
          </cell>
        </row>
      </sheetData>
      <sheetData sheetId="5955">
        <row r="34">
          <cell r="A34" t="str">
            <v>Investments Govt Securities</v>
          </cell>
        </row>
      </sheetData>
      <sheetData sheetId="5956">
        <row r="34">
          <cell r="A34" t="str">
            <v>Investments Govt Securities</v>
          </cell>
        </row>
      </sheetData>
      <sheetData sheetId="5957">
        <row r="34">
          <cell r="A34" t="str">
            <v>Investments Govt Securities</v>
          </cell>
        </row>
      </sheetData>
      <sheetData sheetId="5958">
        <row r="34">
          <cell r="A34" t="str">
            <v>Investments Govt Securities</v>
          </cell>
        </row>
      </sheetData>
      <sheetData sheetId="5959">
        <row r="34">
          <cell r="A34" t="str">
            <v>Investments Govt Securities</v>
          </cell>
        </row>
      </sheetData>
      <sheetData sheetId="5960">
        <row r="34">
          <cell r="A34" t="str">
            <v>Investments Govt Securities</v>
          </cell>
        </row>
      </sheetData>
      <sheetData sheetId="5961">
        <row r="34">
          <cell r="A34" t="str">
            <v>Investments Govt Securities</v>
          </cell>
        </row>
      </sheetData>
      <sheetData sheetId="5962">
        <row r="34">
          <cell r="A34" t="str">
            <v>Investments Govt Securities</v>
          </cell>
        </row>
      </sheetData>
      <sheetData sheetId="5963">
        <row r="34">
          <cell r="A34" t="str">
            <v>Investments Govt Securities</v>
          </cell>
        </row>
      </sheetData>
      <sheetData sheetId="5964">
        <row r="34">
          <cell r="A34" t="str">
            <v>Investments Govt Securities</v>
          </cell>
        </row>
      </sheetData>
      <sheetData sheetId="5965">
        <row r="34">
          <cell r="A34" t="str">
            <v>Investments Govt Securities</v>
          </cell>
        </row>
      </sheetData>
      <sheetData sheetId="5966">
        <row r="34">
          <cell r="A34" t="str">
            <v>Investments Govt Securities</v>
          </cell>
        </row>
      </sheetData>
      <sheetData sheetId="5967">
        <row r="34">
          <cell r="A34" t="str">
            <v>Investments Govt Securities</v>
          </cell>
        </row>
      </sheetData>
      <sheetData sheetId="5968">
        <row r="34">
          <cell r="A34" t="str">
            <v>Investments Govt Securities</v>
          </cell>
        </row>
      </sheetData>
      <sheetData sheetId="5969">
        <row r="34">
          <cell r="A34" t="str">
            <v>Investments Govt Securities</v>
          </cell>
        </row>
      </sheetData>
      <sheetData sheetId="5970">
        <row r="34">
          <cell r="A34" t="str">
            <v>Investments Govt Securities</v>
          </cell>
        </row>
      </sheetData>
      <sheetData sheetId="5971">
        <row r="34">
          <cell r="A34" t="str">
            <v>Investments Govt Securities</v>
          </cell>
        </row>
      </sheetData>
      <sheetData sheetId="5972">
        <row r="34">
          <cell r="A34" t="str">
            <v>Investments Govt Securities</v>
          </cell>
        </row>
      </sheetData>
      <sheetData sheetId="5973">
        <row r="34">
          <cell r="A34" t="str">
            <v>Investments Govt Securities</v>
          </cell>
        </row>
      </sheetData>
      <sheetData sheetId="5974">
        <row r="34">
          <cell r="A34" t="str">
            <v>Investments Govt Securities</v>
          </cell>
        </row>
      </sheetData>
      <sheetData sheetId="5975">
        <row r="34">
          <cell r="A34" t="str">
            <v>Investments Govt Securities</v>
          </cell>
        </row>
      </sheetData>
      <sheetData sheetId="5976">
        <row r="34">
          <cell r="A34" t="str">
            <v>Investments Govt Securities</v>
          </cell>
        </row>
      </sheetData>
      <sheetData sheetId="5977">
        <row r="34">
          <cell r="A34" t="str">
            <v>Investments Govt Securities</v>
          </cell>
        </row>
      </sheetData>
      <sheetData sheetId="5978">
        <row r="34">
          <cell r="A34" t="str">
            <v>Investments Govt Securities</v>
          </cell>
        </row>
      </sheetData>
      <sheetData sheetId="5979">
        <row r="34">
          <cell r="A34" t="str">
            <v>Investments Govt Securities</v>
          </cell>
        </row>
      </sheetData>
      <sheetData sheetId="5980">
        <row r="34">
          <cell r="A34" t="str">
            <v>Investments Govt Securities</v>
          </cell>
        </row>
      </sheetData>
      <sheetData sheetId="5981">
        <row r="34">
          <cell r="A34" t="str">
            <v>Investments Govt Securities</v>
          </cell>
        </row>
      </sheetData>
      <sheetData sheetId="5982">
        <row r="34">
          <cell r="A34" t="str">
            <v>Investments Govt Securities</v>
          </cell>
        </row>
      </sheetData>
      <sheetData sheetId="5983">
        <row r="34">
          <cell r="A34" t="str">
            <v>Investments Govt Securities</v>
          </cell>
        </row>
      </sheetData>
      <sheetData sheetId="5984">
        <row r="34">
          <cell r="A34" t="str">
            <v>Investments Govt Securities</v>
          </cell>
        </row>
      </sheetData>
      <sheetData sheetId="5985">
        <row r="34">
          <cell r="A34" t="str">
            <v>Investments Govt Securities</v>
          </cell>
        </row>
      </sheetData>
      <sheetData sheetId="5986">
        <row r="34">
          <cell r="A34" t="str">
            <v>Investments Govt Securities</v>
          </cell>
        </row>
      </sheetData>
      <sheetData sheetId="5987">
        <row r="34">
          <cell r="A34" t="str">
            <v>Investments Govt Securities</v>
          </cell>
        </row>
      </sheetData>
      <sheetData sheetId="5988">
        <row r="34">
          <cell r="A34" t="str">
            <v>Investments Govt Securities</v>
          </cell>
        </row>
      </sheetData>
      <sheetData sheetId="5989">
        <row r="34">
          <cell r="A34" t="str">
            <v>Investments Govt Securities</v>
          </cell>
        </row>
      </sheetData>
      <sheetData sheetId="5990">
        <row r="34">
          <cell r="A34" t="str">
            <v>Investments Govt Securities</v>
          </cell>
        </row>
      </sheetData>
      <sheetData sheetId="5991">
        <row r="34">
          <cell r="A34" t="str">
            <v>Investments Govt Securities</v>
          </cell>
        </row>
      </sheetData>
      <sheetData sheetId="5992">
        <row r="34">
          <cell r="A34" t="str">
            <v>Investments Govt Securities</v>
          </cell>
        </row>
      </sheetData>
      <sheetData sheetId="5993">
        <row r="34">
          <cell r="A34" t="str">
            <v>Investments Govt Securities</v>
          </cell>
        </row>
      </sheetData>
      <sheetData sheetId="5994">
        <row r="34">
          <cell r="A34" t="str">
            <v>Investments Govt Securities</v>
          </cell>
        </row>
      </sheetData>
      <sheetData sheetId="5995">
        <row r="34">
          <cell r="A34" t="str">
            <v>Investments Govt Securities</v>
          </cell>
        </row>
      </sheetData>
      <sheetData sheetId="5996">
        <row r="34">
          <cell r="A34" t="str">
            <v>Investments Govt Securities</v>
          </cell>
        </row>
      </sheetData>
      <sheetData sheetId="5997">
        <row r="34">
          <cell r="A34" t="str">
            <v>Investments Govt Securities</v>
          </cell>
        </row>
      </sheetData>
      <sheetData sheetId="5998">
        <row r="34">
          <cell r="A34" t="str">
            <v>Investments Govt Securities</v>
          </cell>
        </row>
      </sheetData>
      <sheetData sheetId="5999">
        <row r="34">
          <cell r="A34" t="str">
            <v>Investments Govt Securities</v>
          </cell>
        </row>
      </sheetData>
      <sheetData sheetId="6000">
        <row r="34">
          <cell r="A34" t="str">
            <v>Investments Govt Securities</v>
          </cell>
        </row>
      </sheetData>
      <sheetData sheetId="6001">
        <row r="34">
          <cell r="A34" t="str">
            <v>Investments Govt Securities</v>
          </cell>
        </row>
      </sheetData>
      <sheetData sheetId="6002">
        <row r="34">
          <cell r="A34" t="str">
            <v>Investments Govt Securities</v>
          </cell>
        </row>
      </sheetData>
      <sheetData sheetId="6003">
        <row r="34">
          <cell r="A34" t="str">
            <v>Investments Govt Securities</v>
          </cell>
        </row>
      </sheetData>
      <sheetData sheetId="6004">
        <row r="34">
          <cell r="A34" t="str">
            <v>Investments Govt Securities</v>
          </cell>
        </row>
      </sheetData>
      <sheetData sheetId="6005">
        <row r="34">
          <cell r="A34" t="str">
            <v>Investments Govt Securities</v>
          </cell>
        </row>
      </sheetData>
      <sheetData sheetId="6006">
        <row r="34">
          <cell r="A34" t="str">
            <v>Investments Govt Securities</v>
          </cell>
        </row>
      </sheetData>
      <sheetData sheetId="6007">
        <row r="34">
          <cell r="A34" t="str">
            <v>Investments Govt Securities</v>
          </cell>
        </row>
      </sheetData>
      <sheetData sheetId="6008">
        <row r="34">
          <cell r="A34" t="str">
            <v>Investments Govt Securities</v>
          </cell>
        </row>
      </sheetData>
      <sheetData sheetId="6009">
        <row r="34">
          <cell r="A34" t="str">
            <v>Investments Govt Securities</v>
          </cell>
        </row>
      </sheetData>
      <sheetData sheetId="6010">
        <row r="34">
          <cell r="A34" t="str">
            <v>Investments Govt Securities</v>
          </cell>
        </row>
      </sheetData>
      <sheetData sheetId="6011">
        <row r="34">
          <cell r="A34" t="str">
            <v>Investments Govt Securities</v>
          </cell>
        </row>
      </sheetData>
      <sheetData sheetId="6012">
        <row r="34">
          <cell r="A34" t="str">
            <v>Investments Govt Securities</v>
          </cell>
        </row>
      </sheetData>
      <sheetData sheetId="6013">
        <row r="34">
          <cell r="A34" t="str">
            <v>Investments Govt Securities</v>
          </cell>
        </row>
      </sheetData>
      <sheetData sheetId="6014">
        <row r="34">
          <cell r="A34" t="str">
            <v>Investments Govt Securities</v>
          </cell>
        </row>
      </sheetData>
      <sheetData sheetId="6015">
        <row r="34">
          <cell r="A34" t="str">
            <v>Investments Govt Securities</v>
          </cell>
        </row>
      </sheetData>
      <sheetData sheetId="6016">
        <row r="34">
          <cell r="A34" t="str">
            <v>Investments Govt Securities</v>
          </cell>
        </row>
      </sheetData>
      <sheetData sheetId="6017">
        <row r="34">
          <cell r="A34" t="str">
            <v>Investments Govt Securities</v>
          </cell>
        </row>
      </sheetData>
      <sheetData sheetId="6018">
        <row r="34">
          <cell r="A34" t="str">
            <v>Investments Govt Securities</v>
          </cell>
        </row>
      </sheetData>
      <sheetData sheetId="6019">
        <row r="34">
          <cell r="A34" t="str">
            <v>Investments Govt Securities</v>
          </cell>
        </row>
      </sheetData>
      <sheetData sheetId="6020">
        <row r="34">
          <cell r="A34" t="str">
            <v>Investments Govt Securities</v>
          </cell>
        </row>
      </sheetData>
      <sheetData sheetId="6021">
        <row r="34">
          <cell r="A34" t="str">
            <v>Investments Govt Securities</v>
          </cell>
        </row>
      </sheetData>
      <sheetData sheetId="6022">
        <row r="34">
          <cell r="A34" t="str">
            <v>Investments Govt Securities</v>
          </cell>
        </row>
      </sheetData>
      <sheetData sheetId="6023">
        <row r="34">
          <cell r="A34" t="str">
            <v>Investments Govt Securities</v>
          </cell>
        </row>
      </sheetData>
      <sheetData sheetId="6024">
        <row r="34">
          <cell r="A34" t="str">
            <v>Investments Govt Securities</v>
          </cell>
        </row>
      </sheetData>
      <sheetData sheetId="6025">
        <row r="34">
          <cell r="A34" t="str">
            <v>Investments Govt Securities</v>
          </cell>
        </row>
      </sheetData>
      <sheetData sheetId="6026">
        <row r="34">
          <cell r="A34" t="str">
            <v>Investments Govt Securities</v>
          </cell>
        </row>
      </sheetData>
      <sheetData sheetId="6027">
        <row r="34">
          <cell r="A34" t="str">
            <v>Investments Govt Securities</v>
          </cell>
        </row>
      </sheetData>
      <sheetData sheetId="6028">
        <row r="34">
          <cell r="A34" t="str">
            <v>Investments Govt Securities</v>
          </cell>
        </row>
      </sheetData>
      <sheetData sheetId="6029">
        <row r="34">
          <cell r="A34" t="str">
            <v>Investments Govt Securities</v>
          </cell>
        </row>
      </sheetData>
      <sheetData sheetId="6030">
        <row r="34">
          <cell r="A34" t="str">
            <v>Investments Govt Securities</v>
          </cell>
        </row>
      </sheetData>
      <sheetData sheetId="6031">
        <row r="34">
          <cell r="A34" t="str">
            <v>Investments Govt Securities</v>
          </cell>
        </row>
      </sheetData>
      <sheetData sheetId="6032">
        <row r="34">
          <cell r="A34" t="str">
            <v>Investments Govt Securities</v>
          </cell>
        </row>
      </sheetData>
      <sheetData sheetId="6033">
        <row r="34">
          <cell r="A34" t="str">
            <v>Investments Govt Securities</v>
          </cell>
        </row>
      </sheetData>
      <sheetData sheetId="6034">
        <row r="34">
          <cell r="A34" t="str">
            <v>Investments Govt Securities</v>
          </cell>
        </row>
      </sheetData>
      <sheetData sheetId="6035">
        <row r="34">
          <cell r="A34" t="str">
            <v>Investments Govt Securities</v>
          </cell>
        </row>
      </sheetData>
      <sheetData sheetId="6036">
        <row r="34">
          <cell r="A34" t="str">
            <v>Investments Govt Securities</v>
          </cell>
        </row>
      </sheetData>
      <sheetData sheetId="6037">
        <row r="34">
          <cell r="A34" t="str">
            <v>Investments Govt Securities</v>
          </cell>
        </row>
      </sheetData>
      <sheetData sheetId="6038">
        <row r="34">
          <cell r="A34" t="str">
            <v>Investments Govt Securities</v>
          </cell>
        </row>
      </sheetData>
      <sheetData sheetId="6039">
        <row r="34">
          <cell r="A34" t="str">
            <v>Investments Govt Securities</v>
          </cell>
        </row>
      </sheetData>
      <sheetData sheetId="6040">
        <row r="34">
          <cell r="A34" t="str">
            <v>Investments Govt Securities</v>
          </cell>
        </row>
      </sheetData>
      <sheetData sheetId="6041">
        <row r="34">
          <cell r="A34" t="str">
            <v>Investments Govt Securities</v>
          </cell>
        </row>
      </sheetData>
      <sheetData sheetId="6042">
        <row r="34">
          <cell r="A34" t="str">
            <v>Investments Govt Securities</v>
          </cell>
        </row>
      </sheetData>
      <sheetData sheetId="6043">
        <row r="34">
          <cell r="A34" t="str">
            <v>Investments Govt Securities</v>
          </cell>
        </row>
      </sheetData>
      <sheetData sheetId="6044">
        <row r="34">
          <cell r="A34" t="str">
            <v>Investments Govt Securities</v>
          </cell>
        </row>
      </sheetData>
      <sheetData sheetId="6045">
        <row r="34">
          <cell r="A34" t="str">
            <v>Investments Govt Securities</v>
          </cell>
        </row>
      </sheetData>
      <sheetData sheetId="6046">
        <row r="34">
          <cell r="A34" t="str">
            <v>Investments Govt Securities</v>
          </cell>
        </row>
      </sheetData>
      <sheetData sheetId="6047">
        <row r="34">
          <cell r="A34" t="str">
            <v>Investments Govt Securities</v>
          </cell>
        </row>
      </sheetData>
      <sheetData sheetId="6048">
        <row r="34">
          <cell r="A34" t="str">
            <v>Investments Govt Securities</v>
          </cell>
        </row>
      </sheetData>
      <sheetData sheetId="6049">
        <row r="34">
          <cell r="A34" t="str">
            <v>Investments Govt Securities</v>
          </cell>
        </row>
      </sheetData>
      <sheetData sheetId="6050">
        <row r="34">
          <cell r="A34" t="str">
            <v>Investments Govt Securities</v>
          </cell>
        </row>
      </sheetData>
      <sheetData sheetId="6051">
        <row r="34">
          <cell r="A34" t="str">
            <v>Investments Govt Securities</v>
          </cell>
        </row>
      </sheetData>
      <sheetData sheetId="6052">
        <row r="34">
          <cell r="A34" t="str">
            <v>Investments Govt Securities</v>
          </cell>
        </row>
      </sheetData>
      <sheetData sheetId="6053">
        <row r="34">
          <cell r="A34" t="str">
            <v>Investments Govt Securities</v>
          </cell>
        </row>
      </sheetData>
      <sheetData sheetId="6054">
        <row r="34">
          <cell r="A34" t="str">
            <v>Investments Govt Securities</v>
          </cell>
        </row>
      </sheetData>
      <sheetData sheetId="6055">
        <row r="34">
          <cell r="A34" t="str">
            <v>Investments Govt Securities</v>
          </cell>
        </row>
      </sheetData>
      <sheetData sheetId="6056">
        <row r="34">
          <cell r="A34" t="str">
            <v>Investments Govt Securities</v>
          </cell>
        </row>
      </sheetData>
      <sheetData sheetId="6057">
        <row r="34">
          <cell r="A34" t="str">
            <v>Investments Govt Securities</v>
          </cell>
        </row>
      </sheetData>
      <sheetData sheetId="6058">
        <row r="34">
          <cell r="A34" t="str">
            <v>Investments Govt Securities</v>
          </cell>
        </row>
      </sheetData>
      <sheetData sheetId="6059">
        <row r="34">
          <cell r="A34" t="str">
            <v>Investments Govt Securities</v>
          </cell>
        </row>
      </sheetData>
      <sheetData sheetId="6060">
        <row r="34">
          <cell r="A34" t="str">
            <v>Investments Govt Securities</v>
          </cell>
        </row>
      </sheetData>
      <sheetData sheetId="6061">
        <row r="34">
          <cell r="A34" t="str">
            <v>Investments Govt Securities</v>
          </cell>
        </row>
      </sheetData>
      <sheetData sheetId="6062">
        <row r="34">
          <cell r="A34" t="str">
            <v>Investments Govt Securities</v>
          </cell>
        </row>
      </sheetData>
      <sheetData sheetId="6063">
        <row r="34">
          <cell r="A34" t="str">
            <v>Investments Govt Securities</v>
          </cell>
        </row>
      </sheetData>
      <sheetData sheetId="6064">
        <row r="34">
          <cell r="A34" t="str">
            <v>Investments Govt Securities</v>
          </cell>
        </row>
      </sheetData>
      <sheetData sheetId="6065">
        <row r="34">
          <cell r="A34" t="str">
            <v>Investments Govt Securities</v>
          </cell>
        </row>
      </sheetData>
      <sheetData sheetId="6066">
        <row r="34">
          <cell r="A34" t="str">
            <v>Investments Govt Securities</v>
          </cell>
        </row>
      </sheetData>
      <sheetData sheetId="6067">
        <row r="34">
          <cell r="A34" t="str">
            <v>Investments Govt Securities</v>
          </cell>
        </row>
      </sheetData>
      <sheetData sheetId="6068">
        <row r="34">
          <cell r="A34" t="str">
            <v>Investments Govt Securities</v>
          </cell>
        </row>
      </sheetData>
      <sheetData sheetId="6069">
        <row r="34">
          <cell r="A34" t="str">
            <v>Investments Govt Securities</v>
          </cell>
        </row>
      </sheetData>
      <sheetData sheetId="6070">
        <row r="34">
          <cell r="A34" t="str">
            <v>Investments Govt Securities</v>
          </cell>
        </row>
      </sheetData>
      <sheetData sheetId="6071">
        <row r="34">
          <cell r="A34" t="str">
            <v>Investments Govt Securities</v>
          </cell>
        </row>
      </sheetData>
      <sheetData sheetId="6072">
        <row r="34">
          <cell r="A34" t="str">
            <v>Investments Govt Securities</v>
          </cell>
        </row>
      </sheetData>
      <sheetData sheetId="6073">
        <row r="34">
          <cell r="A34" t="str">
            <v>Investments Govt Securities</v>
          </cell>
        </row>
      </sheetData>
      <sheetData sheetId="6074">
        <row r="34">
          <cell r="A34" t="str">
            <v>Investments Govt Securities</v>
          </cell>
        </row>
      </sheetData>
      <sheetData sheetId="6075">
        <row r="34">
          <cell r="A34" t="str">
            <v>Investments Govt Securities</v>
          </cell>
        </row>
      </sheetData>
      <sheetData sheetId="6076">
        <row r="34">
          <cell r="A34" t="str">
            <v>Investments Govt Securities</v>
          </cell>
        </row>
      </sheetData>
      <sheetData sheetId="6077">
        <row r="34">
          <cell r="A34" t="str">
            <v>Investments Govt Securities</v>
          </cell>
        </row>
      </sheetData>
      <sheetData sheetId="6078">
        <row r="34">
          <cell r="A34" t="str">
            <v>Investments Govt Securities</v>
          </cell>
        </row>
      </sheetData>
      <sheetData sheetId="6079">
        <row r="34">
          <cell r="A34" t="str">
            <v>Investments Govt Securities</v>
          </cell>
        </row>
      </sheetData>
      <sheetData sheetId="6080">
        <row r="34">
          <cell r="A34" t="str">
            <v>Investments Govt Securities</v>
          </cell>
        </row>
      </sheetData>
      <sheetData sheetId="6081">
        <row r="34">
          <cell r="A34" t="str">
            <v>Investments Govt Securities</v>
          </cell>
        </row>
      </sheetData>
      <sheetData sheetId="6082">
        <row r="34">
          <cell r="A34" t="str">
            <v>Investments Govt Securities</v>
          </cell>
        </row>
      </sheetData>
      <sheetData sheetId="6083">
        <row r="34">
          <cell r="A34" t="str">
            <v>Investments Govt Securities</v>
          </cell>
        </row>
      </sheetData>
      <sheetData sheetId="6084">
        <row r="34">
          <cell r="A34" t="str">
            <v>Investments Govt Securities</v>
          </cell>
        </row>
      </sheetData>
      <sheetData sheetId="6085">
        <row r="34">
          <cell r="A34" t="str">
            <v>Investments Govt Securities</v>
          </cell>
        </row>
      </sheetData>
      <sheetData sheetId="6086">
        <row r="34">
          <cell r="A34" t="str">
            <v>Investments Govt Securities</v>
          </cell>
        </row>
      </sheetData>
      <sheetData sheetId="6087">
        <row r="34">
          <cell r="A34" t="str">
            <v>Investments Govt Securities</v>
          </cell>
        </row>
      </sheetData>
      <sheetData sheetId="6088">
        <row r="34">
          <cell r="A34" t="str">
            <v>Investments Govt Securities</v>
          </cell>
        </row>
      </sheetData>
      <sheetData sheetId="6089">
        <row r="34">
          <cell r="A34" t="str">
            <v>Investments Govt Securities</v>
          </cell>
        </row>
      </sheetData>
      <sheetData sheetId="6090">
        <row r="34">
          <cell r="A34" t="str">
            <v>Investments Govt Securities</v>
          </cell>
        </row>
      </sheetData>
      <sheetData sheetId="6091">
        <row r="34">
          <cell r="A34" t="str">
            <v>Investments Govt Securities</v>
          </cell>
        </row>
      </sheetData>
      <sheetData sheetId="6092">
        <row r="34">
          <cell r="A34" t="str">
            <v>Investments Govt Securities</v>
          </cell>
        </row>
      </sheetData>
      <sheetData sheetId="6093">
        <row r="34">
          <cell r="A34" t="str">
            <v>Investments Govt Securities</v>
          </cell>
        </row>
      </sheetData>
      <sheetData sheetId="6094">
        <row r="34">
          <cell r="A34" t="str">
            <v>Investments Govt Securities</v>
          </cell>
        </row>
      </sheetData>
      <sheetData sheetId="6095">
        <row r="34">
          <cell r="A34" t="str">
            <v>Investments Govt Securities</v>
          </cell>
        </row>
      </sheetData>
      <sheetData sheetId="6096">
        <row r="34">
          <cell r="A34" t="str">
            <v>Investments Govt Securities</v>
          </cell>
        </row>
      </sheetData>
      <sheetData sheetId="6097">
        <row r="34">
          <cell r="A34" t="str">
            <v>Investments Govt Securities</v>
          </cell>
        </row>
      </sheetData>
      <sheetData sheetId="6098">
        <row r="34">
          <cell r="A34" t="str">
            <v>Investments Govt Securities</v>
          </cell>
        </row>
      </sheetData>
      <sheetData sheetId="6099">
        <row r="34">
          <cell r="A34" t="str">
            <v>Investments Govt Securities</v>
          </cell>
        </row>
      </sheetData>
      <sheetData sheetId="6100">
        <row r="34">
          <cell r="A34" t="str">
            <v>Investments Govt Securities</v>
          </cell>
        </row>
      </sheetData>
      <sheetData sheetId="6101">
        <row r="34">
          <cell r="A34" t="str">
            <v>Investments Govt Securities</v>
          </cell>
        </row>
      </sheetData>
      <sheetData sheetId="6102">
        <row r="34">
          <cell r="A34" t="str">
            <v>Investments Govt Securities</v>
          </cell>
        </row>
      </sheetData>
      <sheetData sheetId="6103">
        <row r="34">
          <cell r="A34" t="str">
            <v>Investments Govt Securities</v>
          </cell>
        </row>
      </sheetData>
      <sheetData sheetId="6104">
        <row r="34">
          <cell r="A34" t="str">
            <v>Investments Govt Securities</v>
          </cell>
        </row>
      </sheetData>
      <sheetData sheetId="6105">
        <row r="34">
          <cell r="A34" t="str">
            <v>Investments Govt Securities</v>
          </cell>
        </row>
      </sheetData>
      <sheetData sheetId="6106">
        <row r="34">
          <cell r="A34" t="str">
            <v>Investments Govt Securities</v>
          </cell>
        </row>
      </sheetData>
      <sheetData sheetId="6107">
        <row r="34">
          <cell r="A34" t="str">
            <v>Investments Govt Securities</v>
          </cell>
        </row>
      </sheetData>
      <sheetData sheetId="6108">
        <row r="34">
          <cell r="A34" t="str">
            <v>Investments Govt Securities</v>
          </cell>
        </row>
      </sheetData>
      <sheetData sheetId="6109">
        <row r="34">
          <cell r="A34" t="str">
            <v>Investments Govt Securities</v>
          </cell>
        </row>
      </sheetData>
      <sheetData sheetId="6110">
        <row r="34">
          <cell r="A34" t="str">
            <v>Investments Govt Securities</v>
          </cell>
        </row>
      </sheetData>
      <sheetData sheetId="6111">
        <row r="34">
          <cell r="A34" t="str">
            <v>Investments Govt Securities</v>
          </cell>
        </row>
      </sheetData>
      <sheetData sheetId="6112">
        <row r="34">
          <cell r="A34" t="str">
            <v>Investments Govt Securities</v>
          </cell>
        </row>
      </sheetData>
      <sheetData sheetId="6113">
        <row r="34">
          <cell r="A34" t="str">
            <v>Investments Govt Securities</v>
          </cell>
        </row>
      </sheetData>
      <sheetData sheetId="6114">
        <row r="34">
          <cell r="A34" t="str">
            <v>Investments Govt Securities</v>
          </cell>
        </row>
      </sheetData>
      <sheetData sheetId="6115">
        <row r="34">
          <cell r="A34" t="str">
            <v>Investments Govt Securities</v>
          </cell>
        </row>
      </sheetData>
      <sheetData sheetId="6116">
        <row r="34">
          <cell r="A34" t="str">
            <v>Investments Govt Securities</v>
          </cell>
        </row>
      </sheetData>
      <sheetData sheetId="6117">
        <row r="34">
          <cell r="A34" t="str">
            <v>Investments Govt Securities</v>
          </cell>
        </row>
      </sheetData>
      <sheetData sheetId="6118">
        <row r="34">
          <cell r="A34" t="str">
            <v>Investments Govt Securities</v>
          </cell>
        </row>
      </sheetData>
      <sheetData sheetId="6119">
        <row r="34">
          <cell r="A34" t="str">
            <v>Investments Govt Securities</v>
          </cell>
        </row>
      </sheetData>
      <sheetData sheetId="6120">
        <row r="34">
          <cell r="A34" t="str">
            <v>Investments Govt Securities</v>
          </cell>
        </row>
      </sheetData>
      <sheetData sheetId="6121">
        <row r="34">
          <cell r="A34" t="str">
            <v>Investments Govt Securities</v>
          </cell>
        </row>
      </sheetData>
      <sheetData sheetId="6122">
        <row r="34">
          <cell r="A34" t="str">
            <v>Investments Govt Securities</v>
          </cell>
        </row>
      </sheetData>
      <sheetData sheetId="6123">
        <row r="34">
          <cell r="A34" t="str">
            <v>Investments Govt Securities</v>
          </cell>
        </row>
      </sheetData>
      <sheetData sheetId="6124">
        <row r="34">
          <cell r="A34" t="str">
            <v>Investments Govt Securities</v>
          </cell>
        </row>
      </sheetData>
      <sheetData sheetId="6125" refreshError="1"/>
      <sheetData sheetId="6126">
        <row r="34">
          <cell r="A34" t="str">
            <v>Investments Govt Securities</v>
          </cell>
        </row>
      </sheetData>
      <sheetData sheetId="6127">
        <row r="34">
          <cell r="A34" t="str">
            <v>Investments Govt Securities</v>
          </cell>
        </row>
      </sheetData>
      <sheetData sheetId="6128">
        <row r="34">
          <cell r="A34" t="str">
            <v>Investments Govt Securities</v>
          </cell>
        </row>
      </sheetData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>
        <row r="34">
          <cell r="A34" t="str">
            <v>Investments Govt Securities</v>
          </cell>
        </row>
      </sheetData>
      <sheetData sheetId="6140">
        <row r="34">
          <cell r="A34" t="str">
            <v>Investments Govt Securities</v>
          </cell>
        </row>
      </sheetData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>
        <row r="34">
          <cell r="A34" t="str">
            <v>Investments Govt Securities</v>
          </cell>
        </row>
      </sheetData>
      <sheetData sheetId="6224" refreshError="1"/>
      <sheetData sheetId="6225" refreshError="1"/>
      <sheetData sheetId="6226" refreshError="1"/>
      <sheetData sheetId="6227">
        <row r="34">
          <cell r="A34" t="str">
            <v>Investments Govt Securities</v>
          </cell>
        </row>
      </sheetData>
      <sheetData sheetId="6228" refreshError="1"/>
      <sheetData sheetId="6229" refreshError="1"/>
      <sheetData sheetId="6230">
        <row r="34">
          <cell r="A34" t="str">
            <v>Investments Govt Securities</v>
          </cell>
        </row>
      </sheetData>
      <sheetData sheetId="6231" refreshError="1"/>
      <sheetData sheetId="6232" refreshError="1"/>
      <sheetData sheetId="6233" refreshError="1"/>
      <sheetData sheetId="6234">
        <row r="34">
          <cell r="A34" t="str">
            <v>Investments Govt Securities</v>
          </cell>
        </row>
      </sheetData>
      <sheetData sheetId="6235" refreshError="1"/>
      <sheetData sheetId="6236" refreshError="1"/>
      <sheetData sheetId="6237" refreshError="1"/>
      <sheetData sheetId="6238">
        <row r="34">
          <cell r="A34" t="str">
            <v>Investments Govt Securities</v>
          </cell>
        </row>
      </sheetData>
      <sheetData sheetId="6239" refreshError="1"/>
      <sheetData sheetId="6240" refreshError="1"/>
      <sheetData sheetId="6241" refreshError="1"/>
      <sheetData sheetId="6242">
        <row r="34">
          <cell r="A34" t="str">
            <v>Investments Govt Securities</v>
          </cell>
        </row>
      </sheetData>
      <sheetData sheetId="6243" refreshError="1"/>
      <sheetData sheetId="6244" refreshError="1"/>
      <sheetData sheetId="6245" refreshError="1"/>
      <sheetData sheetId="6246">
        <row r="34">
          <cell r="A34" t="str">
            <v>Investments Govt Securities</v>
          </cell>
        </row>
      </sheetData>
      <sheetData sheetId="6247" refreshError="1"/>
      <sheetData sheetId="6248" refreshError="1"/>
      <sheetData sheetId="6249" refreshError="1"/>
      <sheetData sheetId="6250">
        <row r="34">
          <cell r="A34" t="str">
            <v>Investments Govt Securities</v>
          </cell>
        </row>
      </sheetData>
      <sheetData sheetId="6251" refreshError="1"/>
      <sheetData sheetId="6252" refreshError="1"/>
      <sheetData sheetId="6253" refreshError="1"/>
      <sheetData sheetId="6254">
        <row r="34">
          <cell r="A34" t="str">
            <v>Investments Govt Securities</v>
          </cell>
        </row>
      </sheetData>
      <sheetData sheetId="6255" refreshError="1"/>
      <sheetData sheetId="6256" refreshError="1"/>
      <sheetData sheetId="6257" refreshError="1"/>
      <sheetData sheetId="6258">
        <row r="34">
          <cell r="A34" t="str">
            <v>Investments Govt Securities</v>
          </cell>
        </row>
      </sheetData>
      <sheetData sheetId="6259" refreshError="1"/>
      <sheetData sheetId="6260" refreshError="1"/>
      <sheetData sheetId="6261" refreshError="1"/>
      <sheetData sheetId="6262">
        <row r="34">
          <cell r="A34" t="str">
            <v>Investments Govt Securities</v>
          </cell>
        </row>
      </sheetData>
      <sheetData sheetId="6263" refreshError="1"/>
      <sheetData sheetId="6264" refreshError="1"/>
      <sheetData sheetId="6265" refreshError="1"/>
      <sheetData sheetId="6266">
        <row r="34">
          <cell r="A34" t="str">
            <v>Investments Govt Securities</v>
          </cell>
        </row>
      </sheetData>
      <sheetData sheetId="6267" refreshError="1"/>
      <sheetData sheetId="6268" refreshError="1"/>
      <sheetData sheetId="6269" refreshError="1"/>
      <sheetData sheetId="6270">
        <row r="34">
          <cell r="A34" t="str">
            <v>Investments Govt Securities</v>
          </cell>
        </row>
      </sheetData>
      <sheetData sheetId="6271" refreshError="1"/>
      <sheetData sheetId="6272" refreshError="1"/>
      <sheetData sheetId="6273" refreshError="1"/>
      <sheetData sheetId="6274">
        <row r="34">
          <cell r="A34" t="str">
            <v>Investments Govt Securities</v>
          </cell>
        </row>
      </sheetData>
      <sheetData sheetId="6275" refreshError="1"/>
      <sheetData sheetId="6276" refreshError="1"/>
      <sheetData sheetId="6277" refreshError="1"/>
      <sheetData sheetId="6278">
        <row r="34">
          <cell r="A34" t="str">
            <v>Investments Govt Securities</v>
          </cell>
        </row>
      </sheetData>
      <sheetData sheetId="6279" refreshError="1"/>
      <sheetData sheetId="6280" refreshError="1"/>
      <sheetData sheetId="6281" refreshError="1"/>
      <sheetData sheetId="6282">
        <row r="34">
          <cell r="A34" t="str">
            <v>Investments Govt Securities</v>
          </cell>
        </row>
      </sheetData>
      <sheetData sheetId="6283" refreshError="1"/>
      <sheetData sheetId="6284" refreshError="1"/>
      <sheetData sheetId="6285" refreshError="1"/>
      <sheetData sheetId="6286">
        <row r="34">
          <cell r="A34" t="str">
            <v>Investments Govt Securities</v>
          </cell>
        </row>
      </sheetData>
      <sheetData sheetId="6287" refreshError="1"/>
      <sheetData sheetId="6288" refreshError="1"/>
      <sheetData sheetId="6289" refreshError="1"/>
      <sheetData sheetId="6290">
        <row r="34">
          <cell r="A34" t="str">
            <v>Investments Govt Securities</v>
          </cell>
        </row>
      </sheetData>
      <sheetData sheetId="6291" refreshError="1"/>
      <sheetData sheetId="6292" refreshError="1"/>
      <sheetData sheetId="6293" refreshError="1"/>
      <sheetData sheetId="6294">
        <row r="34">
          <cell r="A34" t="str">
            <v>Investments Govt Securities</v>
          </cell>
        </row>
      </sheetData>
      <sheetData sheetId="6295" refreshError="1"/>
      <sheetData sheetId="6296" refreshError="1"/>
      <sheetData sheetId="6297" refreshError="1"/>
      <sheetData sheetId="6298">
        <row r="34">
          <cell r="A34" t="str">
            <v>Investments Govt Securities</v>
          </cell>
        </row>
      </sheetData>
      <sheetData sheetId="6299" refreshError="1"/>
      <sheetData sheetId="6300" refreshError="1"/>
      <sheetData sheetId="6301" refreshError="1"/>
      <sheetData sheetId="6302">
        <row r="34">
          <cell r="A34" t="str">
            <v>Investments Govt Securities</v>
          </cell>
        </row>
      </sheetData>
      <sheetData sheetId="6303" refreshError="1"/>
      <sheetData sheetId="6304" refreshError="1"/>
      <sheetData sheetId="6305" refreshError="1"/>
      <sheetData sheetId="6306">
        <row r="34">
          <cell r="A34" t="str">
            <v>Investments Govt Securities</v>
          </cell>
        </row>
      </sheetData>
      <sheetData sheetId="6307" refreshError="1"/>
      <sheetData sheetId="6308" refreshError="1"/>
      <sheetData sheetId="6309" refreshError="1"/>
      <sheetData sheetId="6310">
        <row r="34">
          <cell r="A34" t="str">
            <v>Investments Govt Securities</v>
          </cell>
        </row>
      </sheetData>
      <sheetData sheetId="6311" refreshError="1"/>
      <sheetData sheetId="6312" refreshError="1"/>
      <sheetData sheetId="6313" refreshError="1"/>
      <sheetData sheetId="6314">
        <row r="34">
          <cell r="A34" t="str">
            <v>Investments Govt Securities</v>
          </cell>
        </row>
      </sheetData>
      <sheetData sheetId="6315" refreshError="1"/>
      <sheetData sheetId="6316" refreshError="1"/>
      <sheetData sheetId="6317" refreshError="1"/>
      <sheetData sheetId="6318" refreshError="1"/>
      <sheetData sheetId="6319">
        <row r="34">
          <cell r="A34" t="str">
            <v>Investments Govt Securities</v>
          </cell>
        </row>
      </sheetData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>
        <row r="34">
          <cell r="A34" t="str">
            <v>Investments Govt Securities</v>
          </cell>
        </row>
      </sheetData>
      <sheetData sheetId="6387">
        <row r="34">
          <cell r="A34" t="str">
            <v>Investments Govt Securities</v>
          </cell>
        </row>
      </sheetData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>
        <row r="34">
          <cell r="A34" t="str">
            <v>Investments Govt Securities</v>
          </cell>
        </row>
      </sheetData>
      <sheetData sheetId="6396" refreshError="1"/>
      <sheetData sheetId="6397" refreshError="1"/>
      <sheetData sheetId="6398">
        <row r="34">
          <cell r="A34" t="str">
            <v>Investments Govt Securities</v>
          </cell>
        </row>
      </sheetData>
      <sheetData sheetId="6399" refreshError="1"/>
      <sheetData sheetId="6400" refreshError="1"/>
      <sheetData sheetId="6401" refreshError="1"/>
      <sheetData sheetId="6402" refreshError="1"/>
      <sheetData sheetId="6403">
        <row r="34">
          <cell r="A34" t="str">
            <v>Investments Govt Securities</v>
          </cell>
        </row>
      </sheetData>
      <sheetData sheetId="6404" refreshError="1"/>
      <sheetData sheetId="6405">
        <row r="34">
          <cell r="A34" t="str">
            <v>Investments Govt Securities</v>
          </cell>
        </row>
      </sheetData>
      <sheetData sheetId="6406">
        <row r="34">
          <cell r="A34" t="str">
            <v>Investments Govt Securities</v>
          </cell>
        </row>
      </sheetData>
      <sheetData sheetId="6407">
        <row r="34">
          <cell r="A34" t="str">
            <v>Investments Govt Securities</v>
          </cell>
        </row>
      </sheetData>
      <sheetData sheetId="6408">
        <row r="34">
          <cell r="A34" t="str">
            <v>Investments Govt Securities</v>
          </cell>
        </row>
      </sheetData>
      <sheetData sheetId="6409">
        <row r="34">
          <cell r="A34" t="str">
            <v>Investments Govt Securities</v>
          </cell>
        </row>
      </sheetData>
      <sheetData sheetId="6410">
        <row r="34">
          <cell r="A34" t="str">
            <v>Investments Govt Securities</v>
          </cell>
        </row>
      </sheetData>
      <sheetData sheetId="6411">
        <row r="34">
          <cell r="A34" t="str">
            <v>Investments Govt Securities</v>
          </cell>
        </row>
      </sheetData>
      <sheetData sheetId="6412">
        <row r="34">
          <cell r="A34" t="str">
            <v>Investments Govt Securities</v>
          </cell>
        </row>
      </sheetData>
      <sheetData sheetId="6413">
        <row r="34">
          <cell r="A34" t="str">
            <v>Investments Govt Securities</v>
          </cell>
        </row>
      </sheetData>
      <sheetData sheetId="6414">
        <row r="34">
          <cell r="A34" t="str">
            <v>Investments Govt Securities</v>
          </cell>
        </row>
      </sheetData>
      <sheetData sheetId="6415">
        <row r="34">
          <cell r="A34" t="str">
            <v>Investments Govt Securities</v>
          </cell>
        </row>
      </sheetData>
      <sheetData sheetId="6416">
        <row r="34">
          <cell r="A34" t="str">
            <v>Investments Govt Securities</v>
          </cell>
        </row>
      </sheetData>
      <sheetData sheetId="6417">
        <row r="34">
          <cell r="A34" t="str">
            <v>Investments Govt Securities</v>
          </cell>
        </row>
      </sheetData>
      <sheetData sheetId="6418">
        <row r="34">
          <cell r="A34" t="str">
            <v>Investments Govt Securities</v>
          </cell>
        </row>
      </sheetData>
      <sheetData sheetId="6419">
        <row r="34">
          <cell r="A34" t="str">
            <v>Investments Govt Securities</v>
          </cell>
        </row>
      </sheetData>
      <sheetData sheetId="6420">
        <row r="34">
          <cell r="A34" t="str">
            <v>Investments Govt Securities</v>
          </cell>
        </row>
      </sheetData>
      <sheetData sheetId="6421">
        <row r="34">
          <cell r="A34" t="str">
            <v>Investments Govt Securities</v>
          </cell>
        </row>
      </sheetData>
      <sheetData sheetId="6422">
        <row r="34">
          <cell r="A34" t="str">
            <v>Investments Govt Securities</v>
          </cell>
        </row>
      </sheetData>
      <sheetData sheetId="6423">
        <row r="34">
          <cell r="A34" t="str">
            <v>Investments Govt Securities</v>
          </cell>
        </row>
      </sheetData>
      <sheetData sheetId="6424">
        <row r="34">
          <cell r="A34" t="str">
            <v>Investments Govt Securities</v>
          </cell>
        </row>
      </sheetData>
      <sheetData sheetId="6425">
        <row r="34">
          <cell r="A34" t="str">
            <v>Investments Govt Securities</v>
          </cell>
        </row>
      </sheetData>
      <sheetData sheetId="6426">
        <row r="34">
          <cell r="A34" t="str">
            <v>Investments Govt Securities</v>
          </cell>
        </row>
      </sheetData>
      <sheetData sheetId="6427">
        <row r="34">
          <cell r="A34" t="str">
            <v>Investments Govt Securities</v>
          </cell>
        </row>
      </sheetData>
      <sheetData sheetId="6428">
        <row r="34">
          <cell r="A34" t="str">
            <v>Investments Govt Securities</v>
          </cell>
        </row>
      </sheetData>
      <sheetData sheetId="6429">
        <row r="34">
          <cell r="A34" t="str">
            <v>Investments Govt Securities</v>
          </cell>
        </row>
      </sheetData>
      <sheetData sheetId="6430">
        <row r="34">
          <cell r="A34" t="str">
            <v>Investments Govt Securities</v>
          </cell>
        </row>
      </sheetData>
      <sheetData sheetId="6431">
        <row r="34">
          <cell r="A34" t="str">
            <v>Investments Govt Securities</v>
          </cell>
        </row>
      </sheetData>
      <sheetData sheetId="6432">
        <row r="34">
          <cell r="A34" t="str">
            <v>Investments Govt Securities</v>
          </cell>
        </row>
      </sheetData>
      <sheetData sheetId="6433">
        <row r="34">
          <cell r="A34" t="str">
            <v>Investments Govt Securities</v>
          </cell>
        </row>
      </sheetData>
      <sheetData sheetId="6434">
        <row r="34">
          <cell r="A34" t="str">
            <v>Investments Govt Securities</v>
          </cell>
        </row>
      </sheetData>
      <sheetData sheetId="6435">
        <row r="34">
          <cell r="A34" t="str">
            <v>Investments Govt Securities</v>
          </cell>
        </row>
      </sheetData>
      <sheetData sheetId="6436">
        <row r="34">
          <cell r="A34" t="str">
            <v>Investments Govt Securities</v>
          </cell>
        </row>
      </sheetData>
      <sheetData sheetId="6437">
        <row r="34">
          <cell r="A34" t="str">
            <v>Investments Govt Securities</v>
          </cell>
        </row>
      </sheetData>
      <sheetData sheetId="6438">
        <row r="34">
          <cell r="A34" t="str">
            <v>Investments Govt Securities</v>
          </cell>
        </row>
      </sheetData>
      <sheetData sheetId="6439">
        <row r="34">
          <cell r="A34" t="str">
            <v>Investments Govt Securities</v>
          </cell>
        </row>
      </sheetData>
      <sheetData sheetId="6440">
        <row r="34">
          <cell r="A34" t="str">
            <v>Investments Govt Securities</v>
          </cell>
        </row>
      </sheetData>
      <sheetData sheetId="6441">
        <row r="34">
          <cell r="A34" t="str">
            <v>Investments Govt Securities</v>
          </cell>
        </row>
      </sheetData>
      <sheetData sheetId="6442">
        <row r="34">
          <cell r="A34" t="str">
            <v>Investments Govt Securities</v>
          </cell>
        </row>
      </sheetData>
      <sheetData sheetId="6443">
        <row r="34">
          <cell r="A34" t="str">
            <v>Investments Govt Securities</v>
          </cell>
        </row>
      </sheetData>
      <sheetData sheetId="6444">
        <row r="34">
          <cell r="A34" t="str">
            <v>Investments Govt Securities</v>
          </cell>
        </row>
      </sheetData>
      <sheetData sheetId="6445">
        <row r="34">
          <cell r="A34" t="str">
            <v>Investments Govt Securities</v>
          </cell>
        </row>
      </sheetData>
      <sheetData sheetId="6446">
        <row r="34">
          <cell r="A34" t="str">
            <v>Investments Govt Securities</v>
          </cell>
        </row>
      </sheetData>
      <sheetData sheetId="6447">
        <row r="34">
          <cell r="A34" t="str">
            <v>Investments Govt Securities</v>
          </cell>
        </row>
      </sheetData>
      <sheetData sheetId="6448">
        <row r="34">
          <cell r="A34" t="str">
            <v>Investments Govt Securities</v>
          </cell>
        </row>
      </sheetData>
      <sheetData sheetId="6449">
        <row r="34">
          <cell r="A34" t="str">
            <v>Investments Govt Securities</v>
          </cell>
        </row>
      </sheetData>
      <sheetData sheetId="6450">
        <row r="34">
          <cell r="A34" t="str">
            <v>Investments Govt Securities</v>
          </cell>
        </row>
      </sheetData>
      <sheetData sheetId="6451">
        <row r="34">
          <cell r="A34" t="str">
            <v>Investments Govt Securities</v>
          </cell>
        </row>
      </sheetData>
      <sheetData sheetId="6452">
        <row r="34">
          <cell r="A34" t="str">
            <v>Investments Govt Securities</v>
          </cell>
        </row>
      </sheetData>
      <sheetData sheetId="6453">
        <row r="34">
          <cell r="A34" t="str">
            <v>Investments Govt Securities</v>
          </cell>
        </row>
      </sheetData>
      <sheetData sheetId="6454">
        <row r="34">
          <cell r="A34" t="str">
            <v>Investments Govt Securities</v>
          </cell>
        </row>
      </sheetData>
      <sheetData sheetId="6455">
        <row r="34">
          <cell r="A34" t="str">
            <v>Investments Govt Securities</v>
          </cell>
        </row>
      </sheetData>
      <sheetData sheetId="6456">
        <row r="34">
          <cell r="A34" t="str">
            <v>Investments Govt Securities</v>
          </cell>
        </row>
      </sheetData>
      <sheetData sheetId="6457">
        <row r="34">
          <cell r="A34" t="str">
            <v>Investments Govt Securities</v>
          </cell>
        </row>
      </sheetData>
      <sheetData sheetId="6458">
        <row r="34">
          <cell r="A34" t="str">
            <v>Investments Govt Securities</v>
          </cell>
        </row>
      </sheetData>
      <sheetData sheetId="6459">
        <row r="34">
          <cell r="A34" t="str">
            <v>Investments Govt Securities</v>
          </cell>
        </row>
      </sheetData>
      <sheetData sheetId="6460">
        <row r="34">
          <cell r="A34" t="str">
            <v>Investments Govt Securities</v>
          </cell>
        </row>
      </sheetData>
      <sheetData sheetId="6461">
        <row r="34">
          <cell r="A34" t="str">
            <v>Investments Govt Securities</v>
          </cell>
        </row>
      </sheetData>
      <sheetData sheetId="6462">
        <row r="34">
          <cell r="A34" t="str">
            <v>Investments Govt Securities</v>
          </cell>
        </row>
      </sheetData>
      <sheetData sheetId="6463">
        <row r="34">
          <cell r="A34" t="str">
            <v>Investments Govt Securities</v>
          </cell>
        </row>
      </sheetData>
      <sheetData sheetId="6464">
        <row r="34">
          <cell r="A34" t="str">
            <v>Investments Govt Securities</v>
          </cell>
        </row>
      </sheetData>
      <sheetData sheetId="6465">
        <row r="34">
          <cell r="A34" t="str">
            <v>Investments Govt Securities</v>
          </cell>
        </row>
      </sheetData>
      <sheetData sheetId="6466">
        <row r="34">
          <cell r="A34" t="str">
            <v>Investments Govt Securities</v>
          </cell>
        </row>
      </sheetData>
      <sheetData sheetId="6467">
        <row r="34">
          <cell r="A34" t="str">
            <v>Investments Govt Securities</v>
          </cell>
        </row>
      </sheetData>
      <sheetData sheetId="6468">
        <row r="34">
          <cell r="A34" t="str">
            <v>Investments Govt Securities</v>
          </cell>
        </row>
      </sheetData>
      <sheetData sheetId="6469">
        <row r="34">
          <cell r="A34" t="str">
            <v>Investments Govt Securities</v>
          </cell>
        </row>
      </sheetData>
      <sheetData sheetId="6470">
        <row r="34">
          <cell r="A34" t="str">
            <v>Investments Govt Securities</v>
          </cell>
        </row>
      </sheetData>
      <sheetData sheetId="6471">
        <row r="34">
          <cell r="A34" t="str">
            <v>Investments Govt Securities</v>
          </cell>
        </row>
      </sheetData>
      <sheetData sheetId="6472">
        <row r="34">
          <cell r="A34" t="str">
            <v>Investments Govt Securities</v>
          </cell>
        </row>
      </sheetData>
      <sheetData sheetId="6473">
        <row r="34">
          <cell r="A34" t="str">
            <v>Investments Govt Securities</v>
          </cell>
        </row>
      </sheetData>
      <sheetData sheetId="6474">
        <row r="34">
          <cell r="A34" t="str">
            <v>Investments Govt Securities</v>
          </cell>
        </row>
      </sheetData>
      <sheetData sheetId="6475">
        <row r="34">
          <cell r="A34" t="str">
            <v>Investments Govt Securities</v>
          </cell>
        </row>
      </sheetData>
      <sheetData sheetId="6476">
        <row r="34">
          <cell r="A34" t="str">
            <v>Investments Govt Securities</v>
          </cell>
        </row>
      </sheetData>
      <sheetData sheetId="6477">
        <row r="34">
          <cell r="A34" t="str">
            <v>Investments Govt Securities</v>
          </cell>
        </row>
      </sheetData>
      <sheetData sheetId="6478">
        <row r="34">
          <cell r="A34" t="str">
            <v>Investments Govt Securities</v>
          </cell>
        </row>
      </sheetData>
      <sheetData sheetId="6479">
        <row r="34">
          <cell r="A34" t="str">
            <v>Investments Govt Securities</v>
          </cell>
        </row>
      </sheetData>
      <sheetData sheetId="6480">
        <row r="34">
          <cell r="A34" t="str">
            <v>Investments Govt Securities</v>
          </cell>
        </row>
      </sheetData>
      <sheetData sheetId="6481">
        <row r="34">
          <cell r="A34" t="str">
            <v>Investments Govt Securities</v>
          </cell>
        </row>
      </sheetData>
      <sheetData sheetId="6482">
        <row r="34">
          <cell r="A34" t="str">
            <v>Investments Govt Securities</v>
          </cell>
        </row>
      </sheetData>
      <sheetData sheetId="6483">
        <row r="34">
          <cell r="A34" t="str">
            <v>Investments Govt Securities</v>
          </cell>
        </row>
      </sheetData>
      <sheetData sheetId="6484">
        <row r="34">
          <cell r="A34" t="str">
            <v>Investments Govt Securities</v>
          </cell>
        </row>
      </sheetData>
      <sheetData sheetId="6485">
        <row r="34">
          <cell r="A34" t="str">
            <v>Investments Govt Securities</v>
          </cell>
        </row>
      </sheetData>
      <sheetData sheetId="6486">
        <row r="34">
          <cell r="A34" t="str">
            <v>Investments Govt Securities</v>
          </cell>
        </row>
      </sheetData>
      <sheetData sheetId="6487">
        <row r="34">
          <cell r="A34" t="str">
            <v>Investments Govt Securities</v>
          </cell>
        </row>
      </sheetData>
      <sheetData sheetId="6488">
        <row r="34">
          <cell r="A34" t="str">
            <v>Investments Govt Securities</v>
          </cell>
        </row>
      </sheetData>
      <sheetData sheetId="6489">
        <row r="34">
          <cell r="A34" t="str">
            <v>Investments Govt Securities</v>
          </cell>
        </row>
      </sheetData>
      <sheetData sheetId="6490">
        <row r="34">
          <cell r="A34" t="str">
            <v>Investments Govt Securities</v>
          </cell>
        </row>
      </sheetData>
      <sheetData sheetId="6491">
        <row r="34">
          <cell r="A34" t="str">
            <v>Investments Govt Securities</v>
          </cell>
        </row>
      </sheetData>
      <sheetData sheetId="6492">
        <row r="34">
          <cell r="A34" t="str">
            <v>Investments Govt Securities</v>
          </cell>
        </row>
      </sheetData>
      <sheetData sheetId="6493">
        <row r="34">
          <cell r="A34" t="str">
            <v>Investments Govt Securities</v>
          </cell>
        </row>
      </sheetData>
      <sheetData sheetId="6494">
        <row r="34">
          <cell r="A34" t="str">
            <v>Investments Govt Securities</v>
          </cell>
        </row>
      </sheetData>
      <sheetData sheetId="6495">
        <row r="34">
          <cell r="A34" t="str">
            <v>Investments Govt Securities</v>
          </cell>
        </row>
      </sheetData>
      <sheetData sheetId="6496">
        <row r="34">
          <cell r="A34" t="str">
            <v>Investments Govt Securities</v>
          </cell>
        </row>
      </sheetData>
      <sheetData sheetId="6497">
        <row r="34">
          <cell r="A34" t="str">
            <v>Investments Govt Securities</v>
          </cell>
        </row>
      </sheetData>
      <sheetData sheetId="6498">
        <row r="34">
          <cell r="A34" t="str">
            <v>Investments Govt Securities</v>
          </cell>
        </row>
      </sheetData>
      <sheetData sheetId="6499">
        <row r="34">
          <cell r="A34" t="str">
            <v>Investments Govt Securities</v>
          </cell>
        </row>
      </sheetData>
      <sheetData sheetId="6500">
        <row r="34">
          <cell r="A34" t="str">
            <v>Investments Govt Securities</v>
          </cell>
        </row>
      </sheetData>
      <sheetData sheetId="6501">
        <row r="34">
          <cell r="A34" t="str">
            <v>Investments Govt Securities</v>
          </cell>
        </row>
      </sheetData>
      <sheetData sheetId="6502">
        <row r="34">
          <cell r="A34" t="str">
            <v>Investments Govt Securities</v>
          </cell>
        </row>
      </sheetData>
      <sheetData sheetId="6503">
        <row r="34">
          <cell r="A34" t="str">
            <v>Investments Govt Securities</v>
          </cell>
        </row>
      </sheetData>
      <sheetData sheetId="6504">
        <row r="34">
          <cell r="A34" t="str">
            <v>Investments Govt Securities</v>
          </cell>
        </row>
      </sheetData>
      <sheetData sheetId="6505">
        <row r="34">
          <cell r="A34" t="str">
            <v>Investments Govt Securities</v>
          </cell>
        </row>
      </sheetData>
      <sheetData sheetId="6506">
        <row r="34">
          <cell r="A34" t="str">
            <v>Investments Govt Securities</v>
          </cell>
        </row>
      </sheetData>
      <sheetData sheetId="6507">
        <row r="34">
          <cell r="A34" t="str">
            <v>Investments Govt Securities</v>
          </cell>
        </row>
      </sheetData>
      <sheetData sheetId="6508">
        <row r="34">
          <cell r="A34" t="str">
            <v>Investments Govt Securities</v>
          </cell>
        </row>
      </sheetData>
      <sheetData sheetId="6509">
        <row r="34">
          <cell r="A34" t="str">
            <v>Investments Govt Securities</v>
          </cell>
        </row>
      </sheetData>
      <sheetData sheetId="6510">
        <row r="34">
          <cell r="A34" t="str">
            <v>Investments Govt Securities</v>
          </cell>
        </row>
      </sheetData>
      <sheetData sheetId="6511">
        <row r="34">
          <cell r="A34" t="str">
            <v>Investments Govt Securities</v>
          </cell>
        </row>
      </sheetData>
      <sheetData sheetId="6512">
        <row r="34">
          <cell r="A34" t="str">
            <v>Investments Govt Securities</v>
          </cell>
        </row>
      </sheetData>
      <sheetData sheetId="6513">
        <row r="34">
          <cell r="A34" t="str">
            <v>Investments Govt Securities</v>
          </cell>
        </row>
      </sheetData>
      <sheetData sheetId="6514">
        <row r="34">
          <cell r="A34" t="str">
            <v>Investments Govt Securities</v>
          </cell>
        </row>
      </sheetData>
      <sheetData sheetId="6515">
        <row r="34">
          <cell r="A34" t="str">
            <v>Investments Govt Securities</v>
          </cell>
        </row>
      </sheetData>
      <sheetData sheetId="6516">
        <row r="34">
          <cell r="A34" t="str">
            <v>Investments Govt Securities</v>
          </cell>
        </row>
      </sheetData>
      <sheetData sheetId="6517">
        <row r="34">
          <cell r="A34" t="str">
            <v>Investments Govt Securities</v>
          </cell>
        </row>
      </sheetData>
      <sheetData sheetId="6518">
        <row r="34">
          <cell r="A34" t="str">
            <v>Investments Govt Securities</v>
          </cell>
        </row>
      </sheetData>
      <sheetData sheetId="6519">
        <row r="34">
          <cell r="A34" t="str">
            <v>Investments Govt Securities</v>
          </cell>
        </row>
      </sheetData>
      <sheetData sheetId="6520">
        <row r="34">
          <cell r="A34" t="str">
            <v>Investments Govt Securities</v>
          </cell>
        </row>
      </sheetData>
      <sheetData sheetId="6521">
        <row r="34">
          <cell r="A34" t="str">
            <v>Investments Govt Securities</v>
          </cell>
        </row>
      </sheetData>
      <sheetData sheetId="6522">
        <row r="34">
          <cell r="A34" t="str">
            <v>Investments Govt Securities</v>
          </cell>
        </row>
      </sheetData>
      <sheetData sheetId="6523">
        <row r="34">
          <cell r="A34" t="str">
            <v>Investments Govt Securities</v>
          </cell>
        </row>
      </sheetData>
      <sheetData sheetId="6524">
        <row r="34">
          <cell r="A34" t="str">
            <v>Investments Govt Securities</v>
          </cell>
        </row>
      </sheetData>
      <sheetData sheetId="6525">
        <row r="34">
          <cell r="A34" t="str">
            <v>Investments Govt Securities</v>
          </cell>
        </row>
      </sheetData>
      <sheetData sheetId="6526">
        <row r="34">
          <cell r="A34" t="str">
            <v>Investments Govt Securities</v>
          </cell>
        </row>
      </sheetData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>
        <row r="34">
          <cell r="A34" t="str">
            <v>Investments Govt Securities</v>
          </cell>
        </row>
      </sheetData>
      <sheetData sheetId="6541">
        <row r="34">
          <cell r="A34" t="str">
            <v>Investments Govt Securities</v>
          </cell>
        </row>
      </sheetData>
      <sheetData sheetId="6542">
        <row r="34">
          <cell r="A34" t="str">
            <v>Investments Govt Securities</v>
          </cell>
        </row>
      </sheetData>
      <sheetData sheetId="6543">
        <row r="34">
          <cell r="A34" t="str">
            <v>Investments Govt Securities</v>
          </cell>
        </row>
      </sheetData>
      <sheetData sheetId="6544">
        <row r="34">
          <cell r="A34" t="str">
            <v>Investments Govt Securities</v>
          </cell>
        </row>
      </sheetData>
      <sheetData sheetId="6545">
        <row r="34">
          <cell r="A34" t="str">
            <v>Investments Govt Securities</v>
          </cell>
        </row>
      </sheetData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>
        <row r="34">
          <cell r="A34" t="str">
            <v>Investments Govt Securities</v>
          </cell>
        </row>
      </sheetData>
      <sheetData sheetId="6559">
        <row r="34">
          <cell r="A34" t="str">
            <v>Investments Govt Securities</v>
          </cell>
        </row>
      </sheetData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>
        <row r="34">
          <cell r="A34" t="str">
            <v>Investments Govt Securities</v>
          </cell>
        </row>
      </sheetData>
      <sheetData sheetId="6599">
        <row r="34">
          <cell r="A34" t="str">
            <v>Investments Govt Securities</v>
          </cell>
        </row>
      </sheetData>
      <sheetData sheetId="6600">
        <row r="34">
          <cell r="A34" t="str">
            <v>Investments Govt Securities</v>
          </cell>
        </row>
      </sheetData>
      <sheetData sheetId="6601">
        <row r="34">
          <cell r="A34" t="str">
            <v>Investments Govt Securities</v>
          </cell>
        </row>
      </sheetData>
      <sheetData sheetId="6602">
        <row r="34">
          <cell r="A34" t="str">
            <v>Investments Govt Securities</v>
          </cell>
        </row>
      </sheetData>
      <sheetData sheetId="6603">
        <row r="34">
          <cell r="A34" t="str">
            <v>Investments Govt Securities</v>
          </cell>
        </row>
      </sheetData>
      <sheetData sheetId="6604">
        <row r="34">
          <cell r="A34" t="str">
            <v>Investments Govt Securities</v>
          </cell>
        </row>
      </sheetData>
      <sheetData sheetId="6605">
        <row r="34">
          <cell r="A34" t="str">
            <v>Investments Govt Securities</v>
          </cell>
        </row>
      </sheetData>
      <sheetData sheetId="6606">
        <row r="34">
          <cell r="A34" t="str">
            <v>Investments Govt Securities</v>
          </cell>
        </row>
      </sheetData>
      <sheetData sheetId="6607">
        <row r="34">
          <cell r="A34" t="str">
            <v>Investments Govt Securities</v>
          </cell>
        </row>
      </sheetData>
      <sheetData sheetId="6608">
        <row r="34">
          <cell r="A34" t="str">
            <v>Investments Govt Securities</v>
          </cell>
        </row>
      </sheetData>
      <sheetData sheetId="6609">
        <row r="34">
          <cell r="A34" t="str">
            <v>Investments Govt Securities</v>
          </cell>
        </row>
      </sheetData>
      <sheetData sheetId="6610">
        <row r="34">
          <cell r="A34" t="str">
            <v>Investments Govt Securities</v>
          </cell>
        </row>
      </sheetData>
      <sheetData sheetId="6611">
        <row r="34">
          <cell r="A34" t="str">
            <v>Investments Govt Securities</v>
          </cell>
        </row>
      </sheetData>
      <sheetData sheetId="6612">
        <row r="34">
          <cell r="A34" t="str">
            <v>Investments Govt Securities</v>
          </cell>
        </row>
      </sheetData>
      <sheetData sheetId="6613" refreshError="1"/>
      <sheetData sheetId="6614">
        <row r="34">
          <cell r="A34" t="str">
            <v>Investments Govt Securities</v>
          </cell>
        </row>
      </sheetData>
      <sheetData sheetId="6615">
        <row r="34">
          <cell r="A34" t="str">
            <v>Investments Govt Securities</v>
          </cell>
        </row>
      </sheetData>
      <sheetData sheetId="6616">
        <row r="34">
          <cell r="A34" t="str">
            <v>Investments Govt Securities</v>
          </cell>
        </row>
      </sheetData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>
        <row r="34">
          <cell r="A34" t="str">
            <v>Investments Govt Securities</v>
          </cell>
        </row>
      </sheetData>
      <sheetData sheetId="6625">
        <row r="34">
          <cell r="A34" t="str">
            <v>Investments Govt Securities</v>
          </cell>
        </row>
      </sheetData>
      <sheetData sheetId="6626">
        <row r="34">
          <cell r="A34" t="str">
            <v>Investments Govt Securities</v>
          </cell>
        </row>
      </sheetData>
      <sheetData sheetId="6627">
        <row r="34">
          <cell r="A34" t="str">
            <v>Investments Govt Securities</v>
          </cell>
        </row>
      </sheetData>
      <sheetData sheetId="6628">
        <row r="34">
          <cell r="A34" t="str">
            <v>Investments Govt Securities</v>
          </cell>
        </row>
      </sheetData>
      <sheetData sheetId="6629">
        <row r="34">
          <cell r="A34" t="str">
            <v>Investments Govt Securities</v>
          </cell>
        </row>
      </sheetData>
      <sheetData sheetId="6630">
        <row r="34">
          <cell r="A34" t="str">
            <v>Investments Govt Securities</v>
          </cell>
        </row>
      </sheetData>
      <sheetData sheetId="6631">
        <row r="34">
          <cell r="A34" t="str">
            <v>Investments Govt Securities</v>
          </cell>
        </row>
      </sheetData>
      <sheetData sheetId="6632">
        <row r="34">
          <cell r="A34" t="str">
            <v>Investments Govt Securities</v>
          </cell>
        </row>
      </sheetData>
      <sheetData sheetId="6633">
        <row r="34">
          <cell r="A34" t="str">
            <v>Investments Govt Securities</v>
          </cell>
        </row>
      </sheetData>
      <sheetData sheetId="6634">
        <row r="34">
          <cell r="A34" t="str">
            <v>Investments Govt Securities</v>
          </cell>
        </row>
      </sheetData>
      <sheetData sheetId="6635">
        <row r="34">
          <cell r="A34" t="str">
            <v>Investments Govt Securities</v>
          </cell>
        </row>
      </sheetData>
      <sheetData sheetId="6636">
        <row r="34">
          <cell r="A34" t="str">
            <v>Investments Govt Securities</v>
          </cell>
        </row>
      </sheetData>
      <sheetData sheetId="6637">
        <row r="34">
          <cell r="A34" t="str">
            <v>Investments Govt Securities</v>
          </cell>
        </row>
      </sheetData>
      <sheetData sheetId="6638">
        <row r="34">
          <cell r="A34" t="str">
            <v>Investments Govt Securities</v>
          </cell>
        </row>
      </sheetData>
      <sheetData sheetId="6639">
        <row r="34">
          <cell r="A34" t="str">
            <v>Investments Govt Securities</v>
          </cell>
        </row>
      </sheetData>
      <sheetData sheetId="6640">
        <row r="34">
          <cell r="A34" t="str">
            <v>Investments Govt Securities</v>
          </cell>
        </row>
      </sheetData>
      <sheetData sheetId="6641">
        <row r="34">
          <cell r="A34" t="str">
            <v>Investments Govt Securities</v>
          </cell>
        </row>
      </sheetData>
      <sheetData sheetId="6642">
        <row r="34">
          <cell r="A34" t="str">
            <v>Investments Govt Securities</v>
          </cell>
        </row>
      </sheetData>
      <sheetData sheetId="6643">
        <row r="34">
          <cell r="A34" t="str">
            <v>Investments Govt Securities</v>
          </cell>
        </row>
      </sheetData>
      <sheetData sheetId="6644">
        <row r="34">
          <cell r="A34" t="str">
            <v>Investments Govt Securities</v>
          </cell>
        </row>
      </sheetData>
      <sheetData sheetId="6645">
        <row r="34">
          <cell r="A34" t="str">
            <v>Investments Govt Securities</v>
          </cell>
        </row>
      </sheetData>
      <sheetData sheetId="6646">
        <row r="34">
          <cell r="A34" t="str">
            <v>Investments Govt Securities</v>
          </cell>
        </row>
      </sheetData>
      <sheetData sheetId="6647">
        <row r="34">
          <cell r="A34" t="str">
            <v>Investments Govt Securities</v>
          </cell>
        </row>
      </sheetData>
      <sheetData sheetId="6648">
        <row r="34">
          <cell r="A34" t="str">
            <v>Investments Govt Securities</v>
          </cell>
        </row>
      </sheetData>
      <sheetData sheetId="6649">
        <row r="34">
          <cell r="A34" t="str">
            <v>Investments Govt Securities</v>
          </cell>
        </row>
      </sheetData>
      <sheetData sheetId="6650">
        <row r="34">
          <cell r="A34" t="str">
            <v>Investments Govt Securities</v>
          </cell>
        </row>
      </sheetData>
      <sheetData sheetId="6651">
        <row r="34">
          <cell r="A34" t="str">
            <v>Investments Govt Securities</v>
          </cell>
        </row>
      </sheetData>
      <sheetData sheetId="6652">
        <row r="34">
          <cell r="A34" t="str">
            <v>Investments Govt Securities</v>
          </cell>
        </row>
      </sheetData>
      <sheetData sheetId="6653">
        <row r="34">
          <cell r="A34" t="str">
            <v>Investments Govt Securities</v>
          </cell>
        </row>
      </sheetData>
      <sheetData sheetId="6654">
        <row r="34">
          <cell r="A34" t="str">
            <v>Investments Govt Securities</v>
          </cell>
        </row>
      </sheetData>
      <sheetData sheetId="6655">
        <row r="34">
          <cell r="A34" t="str">
            <v>Investments Govt Securities</v>
          </cell>
        </row>
      </sheetData>
      <sheetData sheetId="6656">
        <row r="34">
          <cell r="A34" t="str">
            <v>Investments Govt Securities</v>
          </cell>
        </row>
      </sheetData>
      <sheetData sheetId="6657">
        <row r="34">
          <cell r="A34" t="str">
            <v>Investments Govt Securities</v>
          </cell>
        </row>
      </sheetData>
      <sheetData sheetId="6658">
        <row r="34">
          <cell r="A34" t="str">
            <v>Investments Govt Securities</v>
          </cell>
        </row>
      </sheetData>
      <sheetData sheetId="6659">
        <row r="34">
          <cell r="A34" t="str">
            <v>Investments Govt Securities</v>
          </cell>
        </row>
      </sheetData>
      <sheetData sheetId="6660">
        <row r="34">
          <cell r="A34" t="str">
            <v>Investments Govt Securities</v>
          </cell>
        </row>
      </sheetData>
      <sheetData sheetId="6661">
        <row r="34">
          <cell r="A34" t="str">
            <v>Investments Govt Securities</v>
          </cell>
        </row>
      </sheetData>
      <sheetData sheetId="6662">
        <row r="34">
          <cell r="A34" t="str">
            <v>Investments Govt Securities</v>
          </cell>
        </row>
      </sheetData>
      <sheetData sheetId="6663">
        <row r="34">
          <cell r="A34" t="str">
            <v>Investments Govt Securities</v>
          </cell>
        </row>
      </sheetData>
      <sheetData sheetId="6664">
        <row r="34">
          <cell r="A34" t="str">
            <v>Investments Govt Securities</v>
          </cell>
        </row>
      </sheetData>
      <sheetData sheetId="6665">
        <row r="34">
          <cell r="A34" t="str">
            <v>Investments Govt Securities</v>
          </cell>
        </row>
      </sheetData>
      <sheetData sheetId="6666">
        <row r="34">
          <cell r="A34" t="str">
            <v>Investments Govt Securities</v>
          </cell>
        </row>
      </sheetData>
      <sheetData sheetId="6667">
        <row r="34">
          <cell r="A34" t="str">
            <v>Investments Govt Securities</v>
          </cell>
        </row>
      </sheetData>
      <sheetData sheetId="6668">
        <row r="34">
          <cell r="A34" t="str">
            <v>Investments Govt Securities</v>
          </cell>
        </row>
      </sheetData>
      <sheetData sheetId="6669">
        <row r="34">
          <cell r="A34" t="str">
            <v>Investments Govt Securities</v>
          </cell>
        </row>
      </sheetData>
      <sheetData sheetId="6670">
        <row r="34">
          <cell r="A34" t="str">
            <v>Investments Govt Securities</v>
          </cell>
        </row>
      </sheetData>
      <sheetData sheetId="6671">
        <row r="34">
          <cell r="A34" t="str">
            <v>Investments Govt Securities</v>
          </cell>
        </row>
      </sheetData>
      <sheetData sheetId="6672">
        <row r="34">
          <cell r="A34" t="str">
            <v>Investments Govt Securities</v>
          </cell>
        </row>
      </sheetData>
      <sheetData sheetId="6673">
        <row r="34">
          <cell r="A34" t="str">
            <v>Investments Govt Securities</v>
          </cell>
        </row>
      </sheetData>
      <sheetData sheetId="6674">
        <row r="34">
          <cell r="A34" t="str">
            <v>Investments Govt Securities</v>
          </cell>
        </row>
      </sheetData>
      <sheetData sheetId="6675">
        <row r="34">
          <cell r="A34" t="str">
            <v>Investments Govt Securities</v>
          </cell>
        </row>
      </sheetData>
      <sheetData sheetId="6676">
        <row r="34">
          <cell r="A34" t="str">
            <v>Investments Govt Securities</v>
          </cell>
        </row>
      </sheetData>
      <sheetData sheetId="6677">
        <row r="34">
          <cell r="A34" t="str">
            <v>Investments Govt Securities</v>
          </cell>
        </row>
      </sheetData>
      <sheetData sheetId="6678">
        <row r="34">
          <cell r="A34" t="str">
            <v>Investments Govt Securities</v>
          </cell>
        </row>
      </sheetData>
      <sheetData sheetId="6679">
        <row r="34">
          <cell r="A34" t="str">
            <v>Investments Govt Securities</v>
          </cell>
        </row>
      </sheetData>
      <sheetData sheetId="6680">
        <row r="34">
          <cell r="A34" t="str">
            <v>Investments Govt Securities</v>
          </cell>
        </row>
      </sheetData>
      <sheetData sheetId="6681">
        <row r="34">
          <cell r="A34" t="str">
            <v>Investments Govt Securities</v>
          </cell>
        </row>
      </sheetData>
      <sheetData sheetId="6682">
        <row r="34">
          <cell r="A34" t="str">
            <v>Investments Govt Securities</v>
          </cell>
        </row>
      </sheetData>
      <sheetData sheetId="6683">
        <row r="34">
          <cell r="A34" t="str">
            <v>Investments Govt Securities</v>
          </cell>
        </row>
      </sheetData>
      <sheetData sheetId="6684">
        <row r="34">
          <cell r="A34" t="str">
            <v>Investments Govt Securities</v>
          </cell>
        </row>
      </sheetData>
      <sheetData sheetId="6685">
        <row r="34">
          <cell r="A34" t="str">
            <v>Investments Govt Securities</v>
          </cell>
        </row>
      </sheetData>
      <sheetData sheetId="6686">
        <row r="34">
          <cell r="A34" t="str">
            <v>Investments Govt Securities</v>
          </cell>
        </row>
      </sheetData>
      <sheetData sheetId="6687">
        <row r="34">
          <cell r="A34" t="str">
            <v>Investments Govt Securities</v>
          </cell>
        </row>
      </sheetData>
      <sheetData sheetId="6688">
        <row r="34">
          <cell r="A34" t="str">
            <v>Investments Govt Securities</v>
          </cell>
        </row>
      </sheetData>
      <sheetData sheetId="6689">
        <row r="34">
          <cell r="A34" t="str">
            <v>Investments Govt Securities</v>
          </cell>
        </row>
      </sheetData>
      <sheetData sheetId="6690">
        <row r="34">
          <cell r="A34" t="str">
            <v>Investments Govt Securities</v>
          </cell>
        </row>
      </sheetData>
      <sheetData sheetId="6691">
        <row r="34">
          <cell r="A34" t="str">
            <v>Investments Govt Securities</v>
          </cell>
        </row>
      </sheetData>
      <sheetData sheetId="6692">
        <row r="34">
          <cell r="A34" t="str">
            <v>Investments Govt Securities</v>
          </cell>
        </row>
      </sheetData>
      <sheetData sheetId="6693">
        <row r="34">
          <cell r="A34" t="str">
            <v>Investments Govt Securities</v>
          </cell>
        </row>
      </sheetData>
      <sheetData sheetId="6694">
        <row r="34">
          <cell r="A34" t="str">
            <v>Investments Govt Securities</v>
          </cell>
        </row>
      </sheetData>
      <sheetData sheetId="6695">
        <row r="34">
          <cell r="A34" t="str">
            <v>Investments Govt Securities</v>
          </cell>
        </row>
      </sheetData>
      <sheetData sheetId="6696">
        <row r="34">
          <cell r="A34" t="str">
            <v>Investments Govt Securities</v>
          </cell>
        </row>
      </sheetData>
      <sheetData sheetId="6697">
        <row r="34">
          <cell r="A34" t="str">
            <v>Investments Govt Securities</v>
          </cell>
        </row>
      </sheetData>
      <sheetData sheetId="6698">
        <row r="34">
          <cell r="A34" t="str">
            <v>Investments Govt Securities</v>
          </cell>
        </row>
      </sheetData>
      <sheetData sheetId="6699">
        <row r="34">
          <cell r="A34" t="str">
            <v>Investments Govt Securities</v>
          </cell>
        </row>
      </sheetData>
      <sheetData sheetId="6700">
        <row r="34">
          <cell r="A34" t="str">
            <v>Investments Govt Securities</v>
          </cell>
        </row>
      </sheetData>
      <sheetData sheetId="6701">
        <row r="34">
          <cell r="A34" t="str">
            <v>Investments Govt Securities</v>
          </cell>
        </row>
      </sheetData>
      <sheetData sheetId="6702" refreshError="1"/>
      <sheetData sheetId="6703" refreshError="1"/>
      <sheetData sheetId="6704" refreshError="1"/>
      <sheetData sheetId="6705" refreshError="1"/>
      <sheetData sheetId="6706">
        <row r="34">
          <cell r="A34" t="str">
            <v>Investments Govt Securities</v>
          </cell>
        </row>
      </sheetData>
      <sheetData sheetId="6707">
        <row r="34">
          <cell r="A34" t="str">
            <v>Investments Govt Securities</v>
          </cell>
        </row>
      </sheetData>
      <sheetData sheetId="6708">
        <row r="34">
          <cell r="A34" t="str">
            <v>Investments Govt Securities</v>
          </cell>
        </row>
      </sheetData>
      <sheetData sheetId="6709">
        <row r="34">
          <cell r="A34" t="str">
            <v>Investments Govt Securities</v>
          </cell>
        </row>
      </sheetData>
      <sheetData sheetId="6710">
        <row r="34">
          <cell r="A34" t="str">
            <v>Investments Govt Securities</v>
          </cell>
        </row>
      </sheetData>
      <sheetData sheetId="6711">
        <row r="34">
          <cell r="A34" t="str">
            <v>Investments Govt Securities</v>
          </cell>
        </row>
      </sheetData>
      <sheetData sheetId="6712">
        <row r="34">
          <cell r="A34" t="str">
            <v>Investments Govt Securities</v>
          </cell>
        </row>
      </sheetData>
      <sheetData sheetId="6713">
        <row r="34">
          <cell r="A34" t="str">
            <v>Investments Govt Securities</v>
          </cell>
        </row>
      </sheetData>
      <sheetData sheetId="6714">
        <row r="34">
          <cell r="A34" t="str">
            <v>Investments Govt Securities</v>
          </cell>
        </row>
      </sheetData>
      <sheetData sheetId="6715">
        <row r="34">
          <cell r="A34" t="str">
            <v>Investments Govt Securities</v>
          </cell>
        </row>
      </sheetData>
      <sheetData sheetId="6716">
        <row r="34">
          <cell r="A34" t="str">
            <v>Investments Govt Securities</v>
          </cell>
        </row>
      </sheetData>
      <sheetData sheetId="6717">
        <row r="34">
          <cell r="A34" t="str">
            <v>Investments Govt Securities</v>
          </cell>
        </row>
      </sheetData>
      <sheetData sheetId="6718">
        <row r="34">
          <cell r="A34" t="str">
            <v>Investments Govt Securities</v>
          </cell>
        </row>
      </sheetData>
      <sheetData sheetId="6719">
        <row r="34">
          <cell r="A34" t="str">
            <v>Investments Govt Securities</v>
          </cell>
        </row>
      </sheetData>
      <sheetData sheetId="6720">
        <row r="34">
          <cell r="A34" t="str">
            <v>Investments Govt Securities</v>
          </cell>
        </row>
      </sheetData>
      <sheetData sheetId="6721">
        <row r="34">
          <cell r="A34" t="str">
            <v>Investments Govt Securities</v>
          </cell>
        </row>
      </sheetData>
      <sheetData sheetId="6722">
        <row r="34">
          <cell r="A34" t="str">
            <v>Investments Govt Securities</v>
          </cell>
        </row>
      </sheetData>
      <sheetData sheetId="6723">
        <row r="34">
          <cell r="A34" t="str">
            <v>Investments Govt Securities</v>
          </cell>
        </row>
      </sheetData>
      <sheetData sheetId="6724">
        <row r="34">
          <cell r="A34" t="str">
            <v>Investments Govt Securities</v>
          </cell>
        </row>
      </sheetData>
      <sheetData sheetId="6725">
        <row r="34">
          <cell r="A34" t="str">
            <v>Investments Govt Securities</v>
          </cell>
        </row>
      </sheetData>
      <sheetData sheetId="6726">
        <row r="34">
          <cell r="A34" t="str">
            <v>Investments Govt Securities</v>
          </cell>
        </row>
      </sheetData>
      <sheetData sheetId="6727">
        <row r="34">
          <cell r="A34" t="str">
            <v>Investments Govt Securities</v>
          </cell>
        </row>
      </sheetData>
      <sheetData sheetId="6728">
        <row r="34">
          <cell r="A34" t="str">
            <v>Investments Govt Securities</v>
          </cell>
        </row>
      </sheetData>
      <sheetData sheetId="6729">
        <row r="34">
          <cell r="A34" t="str">
            <v>Investments Govt Securities</v>
          </cell>
        </row>
      </sheetData>
      <sheetData sheetId="6730">
        <row r="34">
          <cell r="A34" t="str">
            <v>Investments Govt Securities</v>
          </cell>
        </row>
      </sheetData>
      <sheetData sheetId="6731">
        <row r="34">
          <cell r="A34" t="str">
            <v>Investments Govt Securities</v>
          </cell>
        </row>
      </sheetData>
      <sheetData sheetId="6732" refreshError="1"/>
      <sheetData sheetId="6733" refreshError="1"/>
      <sheetData sheetId="6734" refreshError="1"/>
      <sheetData sheetId="6735">
        <row r="34">
          <cell r="A34" t="str">
            <v>Investments Govt Securities</v>
          </cell>
        </row>
      </sheetData>
      <sheetData sheetId="6736">
        <row r="34">
          <cell r="A34" t="str">
            <v>Investments Govt Securities</v>
          </cell>
        </row>
      </sheetData>
      <sheetData sheetId="6737">
        <row r="34">
          <cell r="A34" t="str">
            <v>Investments Govt Securities</v>
          </cell>
        </row>
      </sheetData>
      <sheetData sheetId="6738">
        <row r="34">
          <cell r="A34" t="str">
            <v>Investments Govt Securities</v>
          </cell>
        </row>
      </sheetData>
      <sheetData sheetId="6739">
        <row r="34">
          <cell r="A34" t="str">
            <v>Investments Govt Securities</v>
          </cell>
        </row>
      </sheetData>
      <sheetData sheetId="6740">
        <row r="34">
          <cell r="A34" t="str">
            <v>Investments Govt Securities</v>
          </cell>
        </row>
      </sheetData>
      <sheetData sheetId="6741">
        <row r="34">
          <cell r="A34" t="str">
            <v>Investments Govt Securities</v>
          </cell>
        </row>
      </sheetData>
      <sheetData sheetId="6742">
        <row r="34">
          <cell r="A34" t="str">
            <v>Investments Govt Securities</v>
          </cell>
        </row>
      </sheetData>
      <sheetData sheetId="6743">
        <row r="34">
          <cell r="A34" t="str">
            <v>Investments Govt Securities</v>
          </cell>
        </row>
      </sheetData>
      <sheetData sheetId="6744" refreshError="1"/>
      <sheetData sheetId="6745">
        <row r="34">
          <cell r="A34" t="str">
            <v>Investments Govt Securities</v>
          </cell>
        </row>
      </sheetData>
      <sheetData sheetId="6746">
        <row r="34">
          <cell r="A34" t="str">
            <v>Investments Govt Securities</v>
          </cell>
        </row>
      </sheetData>
      <sheetData sheetId="6747">
        <row r="34">
          <cell r="A34" t="str">
            <v>Investments Govt Securities</v>
          </cell>
        </row>
      </sheetData>
      <sheetData sheetId="6748">
        <row r="34">
          <cell r="A34" t="str">
            <v>Investments Govt Securities</v>
          </cell>
        </row>
      </sheetData>
      <sheetData sheetId="6749">
        <row r="34">
          <cell r="A34" t="str">
            <v>Investments Govt Securities</v>
          </cell>
        </row>
      </sheetData>
      <sheetData sheetId="6750">
        <row r="34">
          <cell r="A34" t="str">
            <v>Investments Govt Securities</v>
          </cell>
        </row>
      </sheetData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>
        <row r="34">
          <cell r="A34" t="str">
            <v>Investments Govt Securities</v>
          </cell>
        </row>
      </sheetData>
      <sheetData sheetId="6892" refreshError="1"/>
      <sheetData sheetId="6893" refreshError="1"/>
      <sheetData sheetId="6894">
        <row r="34">
          <cell r="A34" t="str">
            <v>Investments Govt Securities</v>
          </cell>
        </row>
      </sheetData>
      <sheetData sheetId="6895">
        <row r="34">
          <cell r="A34" t="str">
            <v>Investments Govt Securities</v>
          </cell>
        </row>
      </sheetData>
      <sheetData sheetId="6896">
        <row r="34">
          <cell r="A34" t="str">
            <v>Investments Govt Securities</v>
          </cell>
        </row>
      </sheetData>
      <sheetData sheetId="6897">
        <row r="34">
          <cell r="A34" t="str">
            <v>Investments Govt Securities</v>
          </cell>
        </row>
      </sheetData>
      <sheetData sheetId="6898">
        <row r="34">
          <cell r="A34" t="str">
            <v>Investments Govt Securities</v>
          </cell>
        </row>
      </sheetData>
      <sheetData sheetId="6899">
        <row r="34">
          <cell r="A34" t="str">
            <v>Investments Govt Securities</v>
          </cell>
        </row>
      </sheetData>
      <sheetData sheetId="6900">
        <row r="34">
          <cell r="A34" t="str">
            <v>Investments Govt Securities</v>
          </cell>
        </row>
      </sheetData>
      <sheetData sheetId="6901">
        <row r="34">
          <cell r="A34" t="str">
            <v>Investments Govt Securities</v>
          </cell>
        </row>
      </sheetData>
      <sheetData sheetId="6902">
        <row r="34">
          <cell r="A34" t="str">
            <v>Investments Govt Securities</v>
          </cell>
        </row>
      </sheetData>
      <sheetData sheetId="6903">
        <row r="34">
          <cell r="A34" t="str">
            <v>Investments Govt Securities</v>
          </cell>
        </row>
      </sheetData>
      <sheetData sheetId="6904">
        <row r="34">
          <cell r="A34" t="str">
            <v>Investments Govt Securities</v>
          </cell>
        </row>
      </sheetData>
      <sheetData sheetId="6905">
        <row r="34">
          <cell r="A34" t="str">
            <v>Investments Govt Securities</v>
          </cell>
        </row>
      </sheetData>
      <sheetData sheetId="6906">
        <row r="34">
          <cell r="A34" t="str">
            <v>Investments Govt Securities</v>
          </cell>
        </row>
      </sheetData>
      <sheetData sheetId="6907">
        <row r="34">
          <cell r="A34" t="str">
            <v>Investments Govt Securities</v>
          </cell>
        </row>
      </sheetData>
      <sheetData sheetId="6908">
        <row r="34">
          <cell r="A34" t="str">
            <v>Investments Govt Securities</v>
          </cell>
        </row>
      </sheetData>
      <sheetData sheetId="6909">
        <row r="34">
          <cell r="A34" t="str">
            <v>Investments Govt Securities</v>
          </cell>
        </row>
      </sheetData>
      <sheetData sheetId="6910">
        <row r="34">
          <cell r="A34" t="str">
            <v>Investments Govt Securities</v>
          </cell>
        </row>
      </sheetData>
      <sheetData sheetId="6911">
        <row r="34">
          <cell r="A34" t="str">
            <v>Investments Govt Securities</v>
          </cell>
        </row>
      </sheetData>
      <sheetData sheetId="6912">
        <row r="34">
          <cell r="A34" t="str">
            <v>Investments Govt Securities</v>
          </cell>
        </row>
      </sheetData>
      <sheetData sheetId="6913">
        <row r="34">
          <cell r="A34" t="str">
            <v>Investments Govt Securities</v>
          </cell>
        </row>
      </sheetData>
      <sheetData sheetId="6914">
        <row r="34">
          <cell r="A34" t="str">
            <v>Investments Govt Securities</v>
          </cell>
        </row>
      </sheetData>
      <sheetData sheetId="6915">
        <row r="34">
          <cell r="A34" t="str">
            <v>Investments Govt Securities</v>
          </cell>
        </row>
      </sheetData>
      <sheetData sheetId="6916">
        <row r="34">
          <cell r="A34" t="str">
            <v>Investments Govt Securities</v>
          </cell>
        </row>
      </sheetData>
      <sheetData sheetId="6917">
        <row r="34">
          <cell r="A34" t="str">
            <v>Investments Govt Securities</v>
          </cell>
        </row>
      </sheetData>
      <sheetData sheetId="6918">
        <row r="34">
          <cell r="A34" t="str">
            <v>Investments Govt Securities</v>
          </cell>
        </row>
      </sheetData>
      <sheetData sheetId="6919">
        <row r="34">
          <cell r="A34" t="str">
            <v>Investments Govt Securities</v>
          </cell>
        </row>
      </sheetData>
      <sheetData sheetId="6920">
        <row r="34">
          <cell r="A34" t="str">
            <v>Investments Govt Securities</v>
          </cell>
        </row>
      </sheetData>
      <sheetData sheetId="6921">
        <row r="34">
          <cell r="A34" t="str">
            <v>Investments Govt Securities</v>
          </cell>
        </row>
      </sheetData>
      <sheetData sheetId="6922">
        <row r="34">
          <cell r="A34" t="str">
            <v>Investments Govt Securities</v>
          </cell>
        </row>
      </sheetData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>
        <row r="34">
          <cell r="A34" t="str">
            <v>Investments Govt Securities</v>
          </cell>
        </row>
      </sheetData>
      <sheetData sheetId="7199">
        <row r="34">
          <cell r="A34" t="str">
            <v>Investments Govt Securities</v>
          </cell>
        </row>
      </sheetData>
      <sheetData sheetId="7200">
        <row r="34">
          <cell r="A34" t="str">
            <v>Investments Govt Securities</v>
          </cell>
        </row>
      </sheetData>
      <sheetData sheetId="7201">
        <row r="34">
          <cell r="A34" t="str">
            <v>Investments Govt Securities</v>
          </cell>
        </row>
      </sheetData>
      <sheetData sheetId="7202">
        <row r="34">
          <cell r="A34" t="str">
            <v>Investments Govt Securities</v>
          </cell>
        </row>
      </sheetData>
      <sheetData sheetId="7203">
        <row r="34">
          <cell r="A34" t="str">
            <v>Investments Govt Securities</v>
          </cell>
        </row>
      </sheetData>
      <sheetData sheetId="7204">
        <row r="34">
          <cell r="A34" t="str">
            <v>Investments Govt Securities</v>
          </cell>
        </row>
      </sheetData>
      <sheetData sheetId="7205">
        <row r="34">
          <cell r="A34" t="str">
            <v>Investments Govt Securities</v>
          </cell>
        </row>
      </sheetData>
      <sheetData sheetId="7206">
        <row r="34">
          <cell r="A34" t="str">
            <v>Investments Govt Securities</v>
          </cell>
        </row>
      </sheetData>
      <sheetData sheetId="7207">
        <row r="34">
          <cell r="A34" t="str">
            <v>Investments Govt Securities</v>
          </cell>
        </row>
      </sheetData>
      <sheetData sheetId="7208">
        <row r="34">
          <cell r="A34" t="str">
            <v>Investments Govt Securities</v>
          </cell>
        </row>
      </sheetData>
      <sheetData sheetId="7209">
        <row r="34">
          <cell r="A34" t="str">
            <v>Investments Govt Securities</v>
          </cell>
        </row>
      </sheetData>
      <sheetData sheetId="7210">
        <row r="34">
          <cell r="A34" t="str">
            <v>Investments Govt Securities</v>
          </cell>
        </row>
      </sheetData>
      <sheetData sheetId="7211">
        <row r="34">
          <cell r="A34" t="str">
            <v>Investments Govt Securities</v>
          </cell>
        </row>
      </sheetData>
      <sheetData sheetId="7212">
        <row r="34">
          <cell r="A34" t="str">
            <v>Investments Govt Securities</v>
          </cell>
        </row>
      </sheetData>
      <sheetData sheetId="7213">
        <row r="34">
          <cell r="A34" t="str">
            <v>Investments Govt Securities</v>
          </cell>
        </row>
      </sheetData>
      <sheetData sheetId="7214">
        <row r="34">
          <cell r="A34" t="str">
            <v>Investments Govt Securities</v>
          </cell>
        </row>
      </sheetData>
      <sheetData sheetId="7215">
        <row r="34">
          <cell r="A34" t="str">
            <v>Investments Govt Securities</v>
          </cell>
        </row>
      </sheetData>
      <sheetData sheetId="7216">
        <row r="34">
          <cell r="A34" t="str">
            <v>Investments Govt Securities</v>
          </cell>
        </row>
      </sheetData>
      <sheetData sheetId="7217">
        <row r="34">
          <cell r="A34" t="str">
            <v>Investments Govt Securities</v>
          </cell>
        </row>
      </sheetData>
      <sheetData sheetId="7218">
        <row r="34">
          <cell r="A34" t="str">
            <v>Investments Govt Securities</v>
          </cell>
        </row>
      </sheetData>
      <sheetData sheetId="7219">
        <row r="34">
          <cell r="A34" t="str">
            <v>Investments Govt Securities</v>
          </cell>
        </row>
      </sheetData>
      <sheetData sheetId="7220">
        <row r="34">
          <cell r="A34" t="str">
            <v>Investments Govt Securities</v>
          </cell>
        </row>
      </sheetData>
      <sheetData sheetId="7221">
        <row r="34">
          <cell r="A34" t="str">
            <v>Investments Govt Securities</v>
          </cell>
        </row>
      </sheetData>
      <sheetData sheetId="7222">
        <row r="34">
          <cell r="A34" t="str">
            <v>Investments Govt Securities</v>
          </cell>
        </row>
      </sheetData>
      <sheetData sheetId="7223">
        <row r="34">
          <cell r="A34" t="str">
            <v>Investments Govt Securities</v>
          </cell>
        </row>
      </sheetData>
      <sheetData sheetId="7224">
        <row r="34">
          <cell r="A34" t="str">
            <v>Investments Govt Securities</v>
          </cell>
        </row>
      </sheetData>
      <sheetData sheetId="7225">
        <row r="34">
          <cell r="A34" t="str">
            <v>Investments Govt Securities</v>
          </cell>
        </row>
      </sheetData>
      <sheetData sheetId="7226">
        <row r="34">
          <cell r="A34" t="str">
            <v>Investments Govt Securities</v>
          </cell>
        </row>
      </sheetData>
      <sheetData sheetId="7227">
        <row r="34">
          <cell r="A34" t="str">
            <v>Investments Govt Securities</v>
          </cell>
        </row>
      </sheetData>
      <sheetData sheetId="7228">
        <row r="34">
          <cell r="A34" t="str">
            <v>Investments Govt Securities</v>
          </cell>
        </row>
      </sheetData>
      <sheetData sheetId="7229">
        <row r="34">
          <cell r="A34" t="str">
            <v>Investments Govt Securities</v>
          </cell>
        </row>
      </sheetData>
      <sheetData sheetId="7230">
        <row r="34">
          <cell r="A34" t="str">
            <v>Investments Govt Securities</v>
          </cell>
        </row>
      </sheetData>
      <sheetData sheetId="7231">
        <row r="34">
          <cell r="A34" t="str">
            <v>Investments Govt Securities</v>
          </cell>
        </row>
      </sheetData>
      <sheetData sheetId="7232">
        <row r="34">
          <cell r="A34" t="str">
            <v>Investments Govt Securities</v>
          </cell>
        </row>
      </sheetData>
      <sheetData sheetId="7233">
        <row r="34">
          <cell r="A34" t="str">
            <v>Investments Govt Securities</v>
          </cell>
        </row>
      </sheetData>
      <sheetData sheetId="7234">
        <row r="34">
          <cell r="A34" t="str">
            <v>Investments Govt Securities</v>
          </cell>
        </row>
      </sheetData>
      <sheetData sheetId="7235">
        <row r="34">
          <cell r="A34" t="str">
            <v>Investments Govt Securities</v>
          </cell>
        </row>
      </sheetData>
      <sheetData sheetId="7236">
        <row r="34">
          <cell r="A34" t="str">
            <v>Investments Govt Securities</v>
          </cell>
        </row>
      </sheetData>
      <sheetData sheetId="7237">
        <row r="34">
          <cell r="A34" t="str">
            <v>Investments Govt Securities</v>
          </cell>
        </row>
      </sheetData>
      <sheetData sheetId="7238">
        <row r="34">
          <cell r="A34" t="str">
            <v>Investments Govt Securities</v>
          </cell>
        </row>
      </sheetData>
      <sheetData sheetId="7239">
        <row r="34">
          <cell r="A34" t="str">
            <v>Investments Govt Securities</v>
          </cell>
        </row>
      </sheetData>
      <sheetData sheetId="7240">
        <row r="34">
          <cell r="A34" t="str">
            <v>Investments Govt Securities</v>
          </cell>
        </row>
      </sheetData>
      <sheetData sheetId="7241">
        <row r="34">
          <cell r="A34" t="str">
            <v>Investments Govt Securities</v>
          </cell>
        </row>
      </sheetData>
      <sheetData sheetId="7242">
        <row r="34">
          <cell r="A34" t="str">
            <v>Investments Govt Securities</v>
          </cell>
        </row>
      </sheetData>
      <sheetData sheetId="7243">
        <row r="34">
          <cell r="A34" t="str">
            <v>Investments Govt Securities</v>
          </cell>
        </row>
      </sheetData>
      <sheetData sheetId="7244">
        <row r="34">
          <cell r="A34" t="str">
            <v>Investments Govt Securities</v>
          </cell>
        </row>
      </sheetData>
      <sheetData sheetId="7245">
        <row r="34">
          <cell r="A34" t="str">
            <v>Investments Govt Securities</v>
          </cell>
        </row>
      </sheetData>
      <sheetData sheetId="7246">
        <row r="34">
          <cell r="A34" t="str">
            <v>Investments Govt Securities</v>
          </cell>
        </row>
      </sheetData>
      <sheetData sheetId="7247">
        <row r="34">
          <cell r="A34" t="str">
            <v>Investments Govt Securities</v>
          </cell>
        </row>
      </sheetData>
      <sheetData sheetId="7248">
        <row r="34">
          <cell r="A34" t="str">
            <v>Investments Govt Securities</v>
          </cell>
        </row>
      </sheetData>
      <sheetData sheetId="7249">
        <row r="34">
          <cell r="A34" t="str">
            <v>Investments Govt Securities</v>
          </cell>
        </row>
      </sheetData>
      <sheetData sheetId="7250">
        <row r="34">
          <cell r="A34" t="str">
            <v>Investments Govt Securities</v>
          </cell>
        </row>
      </sheetData>
      <sheetData sheetId="7251">
        <row r="34">
          <cell r="A34" t="str">
            <v>Investments Govt Securities</v>
          </cell>
        </row>
      </sheetData>
      <sheetData sheetId="7252">
        <row r="34">
          <cell r="A34" t="str">
            <v>Investments Govt Securities</v>
          </cell>
        </row>
      </sheetData>
      <sheetData sheetId="7253">
        <row r="34">
          <cell r="A34" t="str">
            <v>Investments Govt Securities</v>
          </cell>
        </row>
      </sheetData>
      <sheetData sheetId="7254">
        <row r="34">
          <cell r="A34" t="str">
            <v>Investments Govt Securities</v>
          </cell>
        </row>
      </sheetData>
      <sheetData sheetId="7255">
        <row r="34">
          <cell r="A34" t="str">
            <v>Investments Govt Securities</v>
          </cell>
        </row>
      </sheetData>
      <sheetData sheetId="7256">
        <row r="34">
          <cell r="A34" t="str">
            <v>Investments Govt Securities</v>
          </cell>
        </row>
      </sheetData>
      <sheetData sheetId="7257">
        <row r="34">
          <cell r="A34" t="str">
            <v>Investments Govt Securities</v>
          </cell>
        </row>
      </sheetData>
      <sheetData sheetId="7258">
        <row r="34">
          <cell r="A34" t="str">
            <v>Investments Govt Securities</v>
          </cell>
        </row>
      </sheetData>
      <sheetData sheetId="7259">
        <row r="34">
          <cell r="A34" t="str">
            <v>Investments Govt Securities</v>
          </cell>
        </row>
      </sheetData>
      <sheetData sheetId="7260">
        <row r="34">
          <cell r="A34" t="str">
            <v>Investments Govt Securities</v>
          </cell>
        </row>
      </sheetData>
      <sheetData sheetId="7261">
        <row r="34">
          <cell r="A34" t="str">
            <v>Investments Govt Securities</v>
          </cell>
        </row>
      </sheetData>
      <sheetData sheetId="7262">
        <row r="34">
          <cell r="A34" t="str">
            <v>Investments Govt Securities</v>
          </cell>
        </row>
      </sheetData>
      <sheetData sheetId="7263">
        <row r="34">
          <cell r="A34" t="str">
            <v>Investments Govt Securities</v>
          </cell>
        </row>
      </sheetData>
      <sheetData sheetId="7264">
        <row r="34">
          <cell r="A34" t="str">
            <v>Investments Govt Securities</v>
          </cell>
        </row>
      </sheetData>
      <sheetData sheetId="7265">
        <row r="34">
          <cell r="A34" t="str">
            <v>Investments Govt Securities</v>
          </cell>
        </row>
      </sheetData>
      <sheetData sheetId="7266">
        <row r="34">
          <cell r="A34" t="str">
            <v>Investments Govt Securities</v>
          </cell>
        </row>
      </sheetData>
      <sheetData sheetId="7267">
        <row r="34">
          <cell r="A34" t="str">
            <v>Investments Govt Securities</v>
          </cell>
        </row>
      </sheetData>
      <sheetData sheetId="7268">
        <row r="34">
          <cell r="A34" t="str">
            <v>Investments Govt Securities</v>
          </cell>
        </row>
      </sheetData>
      <sheetData sheetId="7269">
        <row r="34">
          <cell r="A34" t="str">
            <v>Investments Govt Securities</v>
          </cell>
        </row>
      </sheetData>
      <sheetData sheetId="7270">
        <row r="34">
          <cell r="A34" t="str">
            <v>Investments Govt Securities</v>
          </cell>
        </row>
      </sheetData>
      <sheetData sheetId="7271">
        <row r="34">
          <cell r="A34" t="str">
            <v>Investments Govt Securities</v>
          </cell>
        </row>
      </sheetData>
      <sheetData sheetId="7272">
        <row r="34">
          <cell r="A34" t="str">
            <v>Investments Govt Securities</v>
          </cell>
        </row>
      </sheetData>
      <sheetData sheetId="7273">
        <row r="34">
          <cell r="A34" t="str">
            <v>Investments Govt Securities</v>
          </cell>
        </row>
      </sheetData>
      <sheetData sheetId="7274">
        <row r="34">
          <cell r="A34" t="str">
            <v>Investments Govt Securities</v>
          </cell>
        </row>
      </sheetData>
      <sheetData sheetId="7275">
        <row r="34">
          <cell r="A34" t="str">
            <v>Investments Govt Securities</v>
          </cell>
        </row>
      </sheetData>
      <sheetData sheetId="7276">
        <row r="34">
          <cell r="A34" t="str">
            <v>Investments Govt Securities</v>
          </cell>
        </row>
      </sheetData>
      <sheetData sheetId="7277">
        <row r="34">
          <cell r="A34" t="str">
            <v>Investments Govt Securities</v>
          </cell>
        </row>
      </sheetData>
      <sheetData sheetId="7278">
        <row r="34">
          <cell r="A34" t="str">
            <v>Investments Govt Securities</v>
          </cell>
        </row>
      </sheetData>
      <sheetData sheetId="7279">
        <row r="34">
          <cell r="A34" t="str">
            <v>Investments Govt Securities</v>
          </cell>
        </row>
      </sheetData>
      <sheetData sheetId="7280">
        <row r="34">
          <cell r="A34" t="str">
            <v>Investments Govt Securities</v>
          </cell>
        </row>
      </sheetData>
      <sheetData sheetId="7281">
        <row r="34">
          <cell r="A34" t="str">
            <v>Investments Govt Securities</v>
          </cell>
        </row>
      </sheetData>
      <sheetData sheetId="7282">
        <row r="34">
          <cell r="A34" t="str">
            <v>Investments Govt Securities</v>
          </cell>
        </row>
      </sheetData>
      <sheetData sheetId="7283">
        <row r="34">
          <cell r="A34" t="str">
            <v>Investments Govt Securities</v>
          </cell>
        </row>
      </sheetData>
      <sheetData sheetId="7284">
        <row r="34">
          <cell r="A34" t="str">
            <v>Investments Govt Securities</v>
          </cell>
        </row>
      </sheetData>
      <sheetData sheetId="7285">
        <row r="34">
          <cell r="A34" t="str">
            <v>Investments Govt Securities</v>
          </cell>
        </row>
      </sheetData>
      <sheetData sheetId="7286">
        <row r="34">
          <cell r="A34" t="str">
            <v>Investments Govt Securities</v>
          </cell>
        </row>
      </sheetData>
      <sheetData sheetId="7287">
        <row r="34">
          <cell r="A34" t="str">
            <v>Investments Govt Securities</v>
          </cell>
        </row>
      </sheetData>
      <sheetData sheetId="7288">
        <row r="34">
          <cell r="A34" t="str">
            <v>Investments Govt Securities</v>
          </cell>
        </row>
      </sheetData>
      <sheetData sheetId="7289">
        <row r="34">
          <cell r="A34" t="str">
            <v>Investments Govt Securities</v>
          </cell>
        </row>
      </sheetData>
      <sheetData sheetId="7290">
        <row r="34">
          <cell r="A34" t="str">
            <v>Investments Govt Securities</v>
          </cell>
        </row>
      </sheetData>
      <sheetData sheetId="7291">
        <row r="34">
          <cell r="A34" t="str">
            <v>Investments Govt Securities</v>
          </cell>
        </row>
      </sheetData>
      <sheetData sheetId="7292">
        <row r="34">
          <cell r="A34" t="str">
            <v>Investments Govt Securities</v>
          </cell>
        </row>
      </sheetData>
      <sheetData sheetId="7293">
        <row r="34">
          <cell r="A34" t="str">
            <v>Investments Govt Securities</v>
          </cell>
        </row>
      </sheetData>
      <sheetData sheetId="7294">
        <row r="34">
          <cell r="A34" t="str">
            <v>Investments Govt Securities</v>
          </cell>
        </row>
      </sheetData>
      <sheetData sheetId="7295">
        <row r="34">
          <cell r="A34" t="str">
            <v>Investments Govt Securities</v>
          </cell>
        </row>
      </sheetData>
      <sheetData sheetId="7296">
        <row r="34">
          <cell r="A34" t="str">
            <v>Investments Govt Securities</v>
          </cell>
        </row>
      </sheetData>
      <sheetData sheetId="7297">
        <row r="34">
          <cell r="A34" t="str">
            <v>Investments Govt Securities</v>
          </cell>
        </row>
      </sheetData>
      <sheetData sheetId="7298">
        <row r="34">
          <cell r="A34" t="str">
            <v>Investments Govt Securities</v>
          </cell>
        </row>
      </sheetData>
      <sheetData sheetId="7299">
        <row r="34">
          <cell r="A34" t="str">
            <v>Investments Govt Securities</v>
          </cell>
        </row>
      </sheetData>
      <sheetData sheetId="7300">
        <row r="34">
          <cell r="A34" t="str">
            <v>Investments Govt Securities</v>
          </cell>
        </row>
      </sheetData>
      <sheetData sheetId="7301">
        <row r="34">
          <cell r="A34" t="str">
            <v>Investments Govt Securities</v>
          </cell>
        </row>
      </sheetData>
      <sheetData sheetId="7302">
        <row r="34">
          <cell r="A34" t="str">
            <v>Investments Govt Securities</v>
          </cell>
        </row>
      </sheetData>
      <sheetData sheetId="7303">
        <row r="34">
          <cell r="A34" t="str">
            <v>Investments Govt Securities</v>
          </cell>
        </row>
      </sheetData>
      <sheetData sheetId="7304">
        <row r="34">
          <cell r="A34" t="str">
            <v>Investments Govt Securities</v>
          </cell>
        </row>
      </sheetData>
      <sheetData sheetId="7305">
        <row r="34">
          <cell r="A34" t="str">
            <v>Investments Govt Securities</v>
          </cell>
        </row>
      </sheetData>
      <sheetData sheetId="7306">
        <row r="34">
          <cell r="A34" t="str">
            <v>Investments Govt Securities</v>
          </cell>
        </row>
      </sheetData>
      <sheetData sheetId="7307">
        <row r="34">
          <cell r="A34" t="str">
            <v>Investments Govt Securities</v>
          </cell>
        </row>
      </sheetData>
      <sheetData sheetId="7308">
        <row r="34">
          <cell r="A34" t="str">
            <v>Investments Govt Securities</v>
          </cell>
        </row>
      </sheetData>
      <sheetData sheetId="7309">
        <row r="34">
          <cell r="A34" t="str">
            <v>Investments Govt Securities</v>
          </cell>
        </row>
      </sheetData>
      <sheetData sheetId="7310">
        <row r="34">
          <cell r="A34" t="str">
            <v>Investments Govt Securities</v>
          </cell>
        </row>
      </sheetData>
      <sheetData sheetId="7311">
        <row r="34">
          <cell r="A34" t="str">
            <v>Investments Govt Securities</v>
          </cell>
        </row>
      </sheetData>
      <sheetData sheetId="7312">
        <row r="34">
          <cell r="A34" t="str">
            <v>Investments Govt Securities</v>
          </cell>
        </row>
      </sheetData>
      <sheetData sheetId="7313">
        <row r="34">
          <cell r="A34" t="str">
            <v>Investments Govt Securities</v>
          </cell>
        </row>
      </sheetData>
      <sheetData sheetId="7314">
        <row r="34">
          <cell r="A34" t="str">
            <v>Investments Govt Securities</v>
          </cell>
        </row>
      </sheetData>
      <sheetData sheetId="7315">
        <row r="34">
          <cell r="A34" t="str">
            <v>Investments Govt Securities</v>
          </cell>
        </row>
      </sheetData>
      <sheetData sheetId="7316">
        <row r="34">
          <cell r="A34" t="str">
            <v>Investments Govt Securities</v>
          </cell>
        </row>
      </sheetData>
      <sheetData sheetId="7317">
        <row r="34">
          <cell r="A34" t="str">
            <v>Investments Govt Securities</v>
          </cell>
        </row>
      </sheetData>
      <sheetData sheetId="7318">
        <row r="34">
          <cell r="A34" t="str">
            <v>Investments Govt Securities</v>
          </cell>
        </row>
      </sheetData>
      <sheetData sheetId="7319">
        <row r="34">
          <cell r="A34" t="str">
            <v>Investments Govt Securities</v>
          </cell>
        </row>
      </sheetData>
      <sheetData sheetId="7320">
        <row r="34">
          <cell r="A34" t="str">
            <v>Investments Govt Securities</v>
          </cell>
        </row>
      </sheetData>
      <sheetData sheetId="7321">
        <row r="34">
          <cell r="A34" t="str">
            <v>Investments Govt Securities</v>
          </cell>
        </row>
      </sheetData>
      <sheetData sheetId="7322">
        <row r="34">
          <cell r="A34" t="str">
            <v>Investments Govt Securities</v>
          </cell>
        </row>
      </sheetData>
      <sheetData sheetId="7323">
        <row r="34">
          <cell r="A34" t="str">
            <v>Investments Govt Securities</v>
          </cell>
        </row>
      </sheetData>
      <sheetData sheetId="7324">
        <row r="34">
          <cell r="A34" t="str">
            <v>Investments Govt Securities</v>
          </cell>
        </row>
      </sheetData>
      <sheetData sheetId="7325">
        <row r="34">
          <cell r="A34" t="str">
            <v>Investments Govt Securities</v>
          </cell>
        </row>
      </sheetData>
      <sheetData sheetId="7326">
        <row r="34">
          <cell r="A34" t="str">
            <v>Investments Govt Securities</v>
          </cell>
        </row>
      </sheetData>
      <sheetData sheetId="7327">
        <row r="34">
          <cell r="A34" t="str">
            <v>Investments Govt Securities</v>
          </cell>
        </row>
      </sheetData>
      <sheetData sheetId="7328">
        <row r="34">
          <cell r="A34" t="str">
            <v>Investments Govt Securities</v>
          </cell>
        </row>
      </sheetData>
      <sheetData sheetId="7329">
        <row r="34">
          <cell r="A34" t="str">
            <v>Investments Govt Securities</v>
          </cell>
        </row>
      </sheetData>
      <sheetData sheetId="7330">
        <row r="34">
          <cell r="A34" t="str">
            <v>Investments Govt Securities</v>
          </cell>
        </row>
      </sheetData>
      <sheetData sheetId="7331">
        <row r="34">
          <cell r="A34" t="str">
            <v>Investments Govt Securities</v>
          </cell>
        </row>
      </sheetData>
      <sheetData sheetId="7332">
        <row r="34">
          <cell r="A34" t="str">
            <v>Investments Govt Securities</v>
          </cell>
        </row>
      </sheetData>
      <sheetData sheetId="7333">
        <row r="34">
          <cell r="A34" t="str">
            <v>Investments Govt Securities</v>
          </cell>
        </row>
      </sheetData>
      <sheetData sheetId="7334">
        <row r="34">
          <cell r="A34" t="str">
            <v>Investments Govt Securities</v>
          </cell>
        </row>
      </sheetData>
      <sheetData sheetId="7335">
        <row r="34">
          <cell r="A34" t="str">
            <v>Investments Govt Securities</v>
          </cell>
        </row>
      </sheetData>
      <sheetData sheetId="7336">
        <row r="34">
          <cell r="A34" t="str">
            <v>Investments Govt Securities</v>
          </cell>
        </row>
      </sheetData>
      <sheetData sheetId="7337">
        <row r="34">
          <cell r="A34" t="str">
            <v>Investments Govt Securities</v>
          </cell>
        </row>
      </sheetData>
      <sheetData sheetId="7338">
        <row r="34">
          <cell r="A34" t="str">
            <v>Investments Govt Securities</v>
          </cell>
        </row>
      </sheetData>
      <sheetData sheetId="7339">
        <row r="34">
          <cell r="A34" t="str">
            <v>Investments Govt Securities</v>
          </cell>
        </row>
      </sheetData>
      <sheetData sheetId="7340">
        <row r="34">
          <cell r="A34" t="str">
            <v>Investments Govt Securities</v>
          </cell>
        </row>
      </sheetData>
      <sheetData sheetId="7341">
        <row r="34">
          <cell r="A34" t="str">
            <v>Investments Govt Securities</v>
          </cell>
        </row>
      </sheetData>
      <sheetData sheetId="7342">
        <row r="34">
          <cell r="A34" t="str">
            <v>Investments Govt Securities</v>
          </cell>
        </row>
      </sheetData>
      <sheetData sheetId="7343">
        <row r="34">
          <cell r="A34" t="str">
            <v>Investments Govt Securities</v>
          </cell>
        </row>
      </sheetData>
      <sheetData sheetId="7344">
        <row r="34">
          <cell r="A34" t="str">
            <v>Investments Govt Securities</v>
          </cell>
        </row>
      </sheetData>
      <sheetData sheetId="7345">
        <row r="34">
          <cell r="A34" t="str">
            <v>Investments Govt Securities</v>
          </cell>
        </row>
      </sheetData>
      <sheetData sheetId="7346">
        <row r="34">
          <cell r="A34" t="str">
            <v>Investments Govt Securities</v>
          </cell>
        </row>
      </sheetData>
      <sheetData sheetId="7347">
        <row r="34">
          <cell r="A34" t="str">
            <v>Investments Govt Securities</v>
          </cell>
        </row>
      </sheetData>
      <sheetData sheetId="7348">
        <row r="34">
          <cell r="A34" t="str">
            <v>Investments Govt Securities</v>
          </cell>
        </row>
      </sheetData>
      <sheetData sheetId="7349">
        <row r="34">
          <cell r="A34" t="str">
            <v>Investments Govt Securities</v>
          </cell>
        </row>
      </sheetData>
      <sheetData sheetId="7350">
        <row r="34">
          <cell r="A34" t="str">
            <v>Investments Govt Securities</v>
          </cell>
        </row>
      </sheetData>
      <sheetData sheetId="7351">
        <row r="34">
          <cell r="A34" t="str">
            <v>Investments Govt Securities</v>
          </cell>
        </row>
      </sheetData>
      <sheetData sheetId="7352">
        <row r="34">
          <cell r="A34" t="str">
            <v>Investments Govt Securities</v>
          </cell>
        </row>
      </sheetData>
      <sheetData sheetId="7353">
        <row r="34">
          <cell r="A34" t="str">
            <v>Investments Govt Securities</v>
          </cell>
        </row>
      </sheetData>
      <sheetData sheetId="7354">
        <row r="34">
          <cell r="A34" t="str">
            <v>Investments Govt Securities</v>
          </cell>
        </row>
      </sheetData>
      <sheetData sheetId="7355">
        <row r="34">
          <cell r="A34" t="str">
            <v>Investments Govt Securities</v>
          </cell>
        </row>
      </sheetData>
      <sheetData sheetId="7356">
        <row r="34">
          <cell r="A34" t="str">
            <v>Investments Govt Securities</v>
          </cell>
        </row>
      </sheetData>
      <sheetData sheetId="7357">
        <row r="34">
          <cell r="A34" t="str">
            <v>Investments Govt Securities</v>
          </cell>
        </row>
      </sheetData>
      <sheetData sheetId="7358">
        <row r="34">
          <cell r="A34" t="str">
            <v>Investments Govt Securities</v>
          </cell>
        </row>
      </sheetData>
      <sheetData sheetId="7359">
        <row r="34">
          <cell r="A34" t="str">
            <v>Investments Govt Securities</v>
          </cell>
        </row>
      </sheetData>
      <sheetData sheetId="7360">
        <row r="34">
          <cell r="A34" t="str">
            <v>Investments Govt Securities</v>
          </cell>
        </row>
      </sheetData>
      <sheetData sheetId="7361">
        <row r="34">
          <cell r="A34" t="str">
            <v>Investments Govt Securities</v>
          </cell>
        </row>
      </sheetData>
      <sheetData sheetId="7362">
        <row r="34">
          <cell r="A34" t="str">
            <v>Investments Govt Securities</v>
          </cell>
        </row>
      </sheetData>
      <sheetData sheetId="7363">
        <row r="34">
          <cell r="A34" t="str">
            <v>Investments Govt Securities</v>
          </cell>
        </row>
      </sheetData>
      <sheetData sheetId="7364">
        <row r="34">
          <cell r="A34" t="str">
            <v>Investments Govt Securities</v>
          </cell>
        </row>
      </sheetData>
      <sheetData sheetId="7365">
        <row r="34">
          <cell r="A34" t="str">
            <v>Investments Govt Securities</v>
          </cell>
        </row>
      </sheetData>
      <sheetData sheetId="7366">
        <row r="34">
          <cell r="A34" t="str">
            <v>Investments Govt Securities</v>
          </cell>
        </row>
      </sheetData>
      <sheetData sheetId="7367">
        <row r="34">
          <cell r="A34" t="str">
            <v>Investments Govt Securities</v>
          </cell>
        </row>
      </sheetData>
      <sheetData sheetId="7368">
        <row r="34">
          <cell r="A34" t="str">
            <v>Investments Govt Securities</v>
          </cell>
        </row>
      </sheetData>
      <sheetData sheetId="7369">
        <row r="34">
          <cell r="A34" t="str">
            <v>Investments Govt Securities</v>
          </cell>
        </row>
      </sheetData>
      <sheetData sheetId="7370">
        <row r="34">
          <cell r="A34" t="str">
            <v>Investments Govt Securities</v>
          </cell>
        </row>
      </sheetData>
      <sheetData sheetId="7371">
        <row r="34">
          <cell r="A34" t="str">
            <v>Investments Govt Securities</v>
          </cell>
        </row>
      </sheetData>
      <sheetData sheetId="7372">
        <row r="34">
          <cell r="A34" t="str">
            <v>Investments Govt Securities</v>
          </cell>
        </row>
      </sheetData>
      <sheetData sheetId="7373">
        <row r="34">
          <cell r="A34" t="str">
            <v>Investments Govt Securities</v>
          </cell>
        </row>
      </sheetData>
      <sheetData sheetId="7374">
        <row r="34">
          <cell r="A34" t="str">
            <v>Investments Govt Securities</v>
          </cell>
        </row>
      </sheetData>
      <sheetData sheetId="7375">
        <row r="34">
          <cell r="A34" t="str">
            <v>Investments Govt Securities</v>
          </cell>
        </row>
      </sheetData>
      <sheetData sheetId="7376">
        <row r="34">
          <cell r="A34" t="str">
            <v>Investments Govt Securities</v>
          </cell>
        </row>
      </sheetData>
      <sheetData sheetId="7377">
        <row r="34">
          <cell r="A34" t="str">
            <v>Investments Govt Securities</v>
          </cell>
        </row>
      </sheetData>
      <sheetData sheetId="7378">
        <row r="34">
          <cell r="A34" t="str">
            <v>Investments Govt Securities</v>
          </cell>
        </row>
      </sheetData>
      <sheetData sheetId="7379">
        <row r="34">
          <cell r="A34" t="str">
            <v>Investments Govt Securities</v>
          </cell>
        </row>
      </sheetData>
      <sheetData sheetId="7380">
        <row r="34">
          <cell r="A34" t="str">
            <v>Investments Govt Securities</v>
          </cell>
        </row>
      </sheetData>
      <sheetData sheetId="7381">
        <row r="34">
          <cell r="A34" t="str">
            <v>Investments Govt Securities</v>
          </cell>
        </row>
      </sheetData>
      <sheetData sheetId="7382">
        <row r="34">
          <cell r="A34" t="str">
            <v>Investments Govt Securities</v>
          </cell>
        </row>
      </sheetData>
      <sheetData sheetId="7383">
        <row r="34">
          <cell r="A34" t="str">
            <v>Investments Govt Securities</v>
          </cell>
        </row>
      </sheetData>
      <sheetData sheetId="7384">
        <row r="34">
          <cell r="A34" t="str">
            <v>Investments Govt Securities</v>
          </cell>
        </row>
      </sheetData>
      <sheetData sheetId="7385">
        <row r="34">
          <cell r="A34" t="str">
            <v>Investments Govt Securities</v>
          </cell>
        </row>
      </sheetData>
      <sheetData sheetId="7386">
        <row r="34">
          <cell r="A34" t="str">
            <v>Investments Govt Securities</v>
          </cell>
        </row>
      </sheetData>
      <sheetData sheetId="7387">
        <row r="34">
          <cell r="A34" t="str">
            <v>Investments Govt Securities</v>
          </cell>
        </row>
      </sheetData>
      <sheetData sheetId="7388">
        <row r="34">
          <cell r="A34" t="str">
            <v>Investments Govt Securities</v>
          </cell>
        </row>
      </sheetData>
      <sheetData sheetId="7389">
        <row r="34">
          <cell r="A34" t="str">
            <v>Investments Govt Securities</v>
          </cell>
        </row>
      </sheetData>
      <sheetData sheetId="7390">
        <row r="34">
          <cell r="A34" t="str">
            <v>Investments Govt Securities</v>
          </cell>
        </row>
      </sheetData>
      <sheetData sheetId="7391">
        <row r="34">
          <cell r="A34" t="str">
            <v>Investments Govt Securities</v>
          </cell>
        </row>
      </sheetData>
      <sheetData sheetId="7392">
        <row r="34">
          <cell r="A34" t="str">
            <v>Investments Govt Securities</v>
          </cell>
        </row>
      </sheetData>
      <sheetData sheetId="7393">
        <row r="34">
          <cell r="A34" t="str">
            <v>Investments Govt Securities</v>
          </cell>
        </row>
      </sheetData>
      <sheetData sheetId="7394">
        <row r="34">
          <cell r="A34" t="str">
            <v>Investments Govt Securities</v>
          </cell>
        </row>
      </sheetData>
      <sheetData sheetId="7395">
        <row r="34">
          <cell r="A34" t="str">
            <v>Investments Govt Securities</v>
          </cell>
        </row>
      </sheetData>
      <sheetData sheetId="7396">
        <row r="34">
          <cell r="A34" t="str">
            <v>Investments Govt Securities</v>
          </cell>
        </row>
      </sheetData>
      <sheetData sheetId="7397">
        <row r="34">
          <cell r="A34" t="str">
            <v>Investments Govt Securities</v>
          </cell>
        </row>
      </sheetData>
      <sheetData sheetId="7398">
        <row r="34">
          <cell r="A34" t="str">
            <v>Investments Govt Securities</v>
          </cell>
        </row>
      </sheetData>
      <sheetData sheetId="7399">
        <row r="34">
          <cell r="A34" t="str">
            <v>Investments Govt Securities</v>
          </cell>
        </row>
      </sheetData>
      <sheetData sheetId="7400">
        <row r="34">
          <cell r="A34" t="str">
            <v>Investments Govt Securities</v>
          </cell>
        </row>
      </sheetData>
      <sheetData sheetId="7401">
        <row r="34">
          <cell r="A34" t="str">
            <v>Investments Govt Securities</v>
          </cell>
        </row>
      </sheetData>
      <sheetData sheetId="7402">
        <row r="34">
          <cell r="A34" t="str">
            <v>Investments Govt Securities</v>
          </cell>
        </row>
      </sheetData>
      <sheetData sheetId="7403">
        <row r="34">
          <cell r="A34" t="str">
            <v>Investments Govt Securities</v>
          </cell>
        </row>
      </sheetData>
      <sheetData sheetId="7404">
        <row r="34">
          <cell r="A34" t="str">
            <v>Investments Govt Securities</v>
          </cell>
        </row>
      </sheetData>
      <sheetData sheetId="7405">
        <row r="34">
          <cell r="A34" t="str">
            <v>Investments Govt Securities</v>
          </cell>
        </row>
      </sheetData>
      <sheetData sheetId="7406">
        <row r="34">
          <cell r="A34" t="str">
            <v>Investments Govt Securities</v>
          </cell>
        </row>
      </sheetData>
      <sheetData sheetId="7407">
        <row r="34">
          <cell r="A34" t="str">
            <v>Investments Govt Securities</v>
          </cell>
        </row>
      </sheetData>
      <sheetData sheetId="7408">
        <row r="34">
          <cell r="A34" t="str">
            <v>Investments Govt Securities</v>
          </cell>
        </row>
      </sheetData>
      <sheetData sheetId="7409">
        <row r="34">
          <cell r="A34" t="str">
            <v>Investments Govt Securities</v>
          </cell>
        </row>
      </sheetData>
      <sheetData sheetId="7410">
        <row r="34">
          <cell r="A34" t="str">
            <v>Investments Govt Securities</v>
          </cell>
        </row>
      </sheetData>
      <sheetData sheetId="7411">
        <row r="34">
          <cell r="A34" t="str">
            <v>Investments Govt Securities</v>
          </cell>
        </row>
      </sheetData>
      <sheetData sheetId="7412">
        <row r="34">
          <cell r="A34" t="str">
            <v>Investments Govt Securities</v>
          </cell>
        </row>
      </sheetData>
      <sheetData sheetId="7413">
        <row r="34">
          <cell r="A34" t="str">
            <v>Investments Govt Securities</v>
          </cell>
        </row>
      </sheetData>
      <sheetData sheetId="7414">
        <row r="34">
          <cell r="A34" t="str">
            <v>Investments Govt Securities</v>
          </cell>
        </row>
      </sheetData>
      <sheetData sheetId="7415">
        <row r="34">
          <cell r="A34" t="str">
            <v>Investments Govt Securities</v>
          </cell>
        </row>
      </sheetData>
      <sheetData sheetId="7416">
        <row r="34">
          <cell r="A34" t="str">
            <v>Investments Govt Securities</v>
          </cell>
        </row>
      </sheetData>
      <sheetData sheetId="7417">
        <row r="34">
          <cell r="A34" t="str">
            <v>Investments Govt Securities</v>
          </cell>
        </row>
      </sheetData>
      <sheetData sheetId="7418">
        <row r="34">
          <cell r="A34" t="str">
            <v>Investments Govt Securities</v>
          </cell>
        </row>
      </sheetData>
      <sheetData sheetId="7419">
        <row r="34">
          <cell r="A34" t="str">
            <v>Investments Govt Securities</v>
          </cell>
        </row>
      </sheetData>
      <sheetData sheetId="7420">
        <row r="34">
          <cell r="A34" t="str">
            <v>Investments Govt Securities</v>
          </cell>
        </row>
      </sheetData>
      <sheetData sheetId="7421">
        <row r="34">
          <cell r="A34" t="str">
            <v>Investments Govt Securities</v>
          </cell>
        </row>
      </sheetData>
      <sheetData sheetId="7422">
        <row r="34">
          <cell r="A34" t="str">
            <v>Investments Govt Securities</v>
          </cell>
        </row>
      </sheetData>
      <sheetData sheetId="7423">
        <row r="34">
          <cell r="A34" t="str">
            <v>Investments Govt Securities</v>
          </cell>
        </row>
      </sheetData>
      <sheetData sheetId="7424">
        <row r="34">
          <cell r="A34" t="str">
            <v>Investments Govt Securities</v>
          </cell>
        </row>
      </sheetData>
      <sheetData sheetId="7425">
        <row r="34">
          <cell r="A34" t="str">
            <v>Investments Govt Securities</v>
          </cell>
        </row>
      </sheetData>
      <sheetData sheetId="7426">
        <row r="34">
          <cell r="A34" t="str">
            <v>Investments Govt Securities</v>
          </cell>
        </row>
      </sheetData>
      <sheetData sheetId="7427">
        <row r="34">
          <cell r="A34" t="str">
            <v>Investments Govt Securities</v>
          </cell>
        </row>
      </sheetData>
      <sheetData sheetId="7428">
        <row r="34">
          <cell r="A34" t="str">
            <v>Investments Govt Securities</v>
          </cell>
        </row>
      </sheetData>
      <sheetData sheetId="7429">
        <row r="34">
          <cell r="A34" t="str">
            <v>Investments Govt Securities</v>
          </cell>
        </row>
      </sheetData>
      <sheetData sheetId="7430">
        <row r="34">
          <cell r="A34" t="str">
            <v>Investments Govt Securities</v>
          </cell>
        </row>
      </sheetData>
      <sheetData sheetId="7431">
        <row r="34">
          <cell r="A34" t="str">
            <v>Investments Govt Securities</v>
          </cell>
        </row>
      </sheetData>
      <sheetData sheetId="7432">
        <row r="34">
          <cell r="A34" t="str">
            <v>Investments Govt Securities</v>
          </cell>
        </row>
      </sheetData>
      <sheetData sheetId="7433">
        <row r="34">
          <cell r="A34" t="str">
            <v>Investments Govt Securities</v>
          </cell>
        </row>
      </sheetData>
      <sheetData sheetId="7434">
        <row r="34">
          <cell r="A34" t="str">
            <v>Investments Govt Securities</v>
          </cell>
        </row>
      </sheetData>
      <sheetData sheetId="7435">
        <row r="34">
          <cell r="A34" t="str">
            <v>Investments Govt Securities</v>
          </cell>
        </row>
      </sheetData>
      <sheetData sheetId="7436">
        <row r="34">
          <cell r="A34" t="str">
            <v>Investments Govt Securities</v>
          </cell>
        </row>
      </sheetData>
      <sheetData sheetId="7437">
        <row r="34">
          <cell r="A34" t="str">
            <v>Investments Govt Securities</v>
          </cell>
        </row>
      </sheetData>
      <sheetData sheetId="7438">
        <row r="34">
          <cell r="A34" t="str">
            <v>Investments Govt Securities</v>
          </cell>
        </row>
      </sheetData>
      <sheetData sheetId="7439">
        <row r="34">
          <cell r="A34" t="str">
            <v>Investments Govt Securities</v>
          </cell>
        </row>
      </sheetData>
      <sheetData sheetId="7440">
        <row r="34">
          <cell r="A34" t="str">
            <v>Investments Govt Securities</v>
          </cell>
        </row>
      </sheetData>
      <sheetData sheetId="7441">
        <row r="34">
          <cell r="A34" t="str">
            <v>Investments Govt Securities</v>
          </cell>
        </row>
      </sheetData>
      <sheetData sheetId="7442">
        <row r="34">
          <cell r="A34" t="str">
            <v>Investments Govt Securities</v>
          </cell>
        </row>
      </sheetData>
      <sheetData sheetId="7443">
        <row r="34">
          <cell r="A34" t="str">
            <v>Investments Govt Securities</v>
          </cell>
        </row>
      </sheetData>
      <sheetData sheetId="7444">
        <row r="34">
          <cell r="A34" t="str">
            <v>Investments Govt Securities</v>
          </cell>
        </row>
      </sheetData>
      <sheetData sheetId="7445">
        <row r="34">
          <cell r="A34" t="str">
            <v>Investments Govt Securities</v>
          </cell>
        </row>
      </sheetData>
      <sheetData sheetId="7446">
        <row r="34">
          <cell r="A34" t="str">
            <v>Investments Govt Securities</v>
          </cell>
        </row>
      </sheetData>
      <sheetData sheetId="7447">
        <row r="34">
          <cell r="A34" t="str">
            <v>Investments Govt Securities</v>
          </cell>
        </row>
      </sheetData>
      <sheetData sheetId="7448">
        <row r="34">
          <cell r="A34" t="str">
            <v>Investments Govt Securities</v>
          </cell>
        </row>
      </sheetData>
      <sheetData sheetId="7449">
        <row r="34">
          <cell r="A34" t="str">
            <v>Investments Govt Securities</v>
          </cell>
        </row>
      </sheetData>
      <sheetData sheetId="7450">
        <row r="34">
          <cell r="A34" t="str">
            <v>Investments Govt Securities</v>
          </cell>
        </row>
      </sheetData>
      <sheetData sheetId="7451">
        <row r="34">
          <cell r="A34" t="str">
            <v>Investments Govt Securities</v>
          </cell>
        </row>
      </sheetData>
      <sheetData sheetId="7452">
        <row r="34">
          <cell r="A34" t="str">
            <v>Investments Govt Securities</v>
          </cell>
        </row>
      </sheetData>
      <sheetData sheetId="7453">
        <row r="34">
          <cell r="A34" t="str">
            <v>Investments Govt Securities</v>
          </cell>
        </row>
      </sheetData>
      <sheetData sheetId="7454">
        <row r="34">
          <cell r="A34" t="str">
            <v>Investments Govt Securities</v>
          </cell>
        </row>
      </sheetData>
      <sheetData sheetId="7455">
        <row r="34">
          <cell r="A34" t="str">
            <v>Investments Govt Securities</v>
          </cell>
        </row>
      </sheetData>
      <sheetData sheetId="7456">
        <row r="34">
          <cell r="A34" t="str">
            <v>Investments Govt Securities</v>
          </cell>
        </row>
      </sheetData>
      <sheetData sheetId="7457">
        <row r="34">
          <cell r="A34" t="str">
            <v>Investments Govt Securities</v>
          </cell>
        </row>
      </sheetData>
      <sheetData sheetId="7458">
        <row r="34">
          <cell r="A34" t="str">
            <v>Investments Govt Securities</v>
          </cell>
        </row>
      </sheetData>
      <sheetData sheetId="7459">
        <row r="34">
          <cell r="A34" t="str">
            <v>Investments Govt Securities</v>
          </cell>
        </row>
      </sheetData>
      <sheetData sheetId="7460">
        <row r="34">
          <cell r="A34" t="str">
            <v>Investments Govt Securities</v>
          </cell>
        </row>
      </sheetData>
      <sheetData sheetId="7461">
        <row r="34">
          <cell r="A34" t="str">
            <v>Investments Govt Securities</v>
          </cell>
        </row>
      </sheetData>
      <sheetData sheetId="7462">
        <row r="34">
          <cell r="A34" t="str">
            <v>Investments Govt Securities</v>
          </cell>
        </row>
      </sheetData>
      <sheetData sheetId="7463">
        <row r="34">
          <cell r="A34" t="str">
            <v>Investments Govt Securities</v>
          </cell>
        </row>
      </sheetData>
      <sheetData sheetId="7464">
        <row r="34">
          <cell r="A34" t="str">
            <v>Investments Govt Securities</v>
          </cell>
        </row>
      </sheetData>
      <sheetData sheetId="7465">
        <row r="34">
          <cell r="A34" t="str">
            <v>Investments Govt Securities</v>
          </cell>
        </row>
      </sheetData>
      <sheetData sheetId="7466">
        <row r="34">
          <cell r="A34" t="str">
            <v>Investments Govt Securities</v>
          </cell>
        </row>
      </sheetData>
      <sheetData sheetId="7467">
        <row r="34">
          <cell r="A34" t="str">
            <v>Investments Govt Securities</v>
          </cell>
        </row>
      </sheetData>
      <sheetData sheetId="7468">
        <row r="34">
          <cell r="A34" t="str">
            <v>Investments Govt Securities</v>
          </cell>
        </row>
      </sheetData>
      <sheetData sheetId="7469">
        <row r="34">
          <cell r="A34" t="str">
            <v>Investments Govt Securities</v>
          </cell>
        </row>
      </sheetData>
      <sheetData sheetId="7470">
        <row r="34">
          <cell r="A34" t="str">
            <v>Investments Govt Securities</v>
          </cell>
        </row>
      </sheetData>
      <sheetData sheetId="7471">
        <row r="34">
          <cell r="A34" t="str">
            <v>Investments Govt Securities</v>
          </cell>
        </row>
      </sheetData>
      <sheetData sheetId="7472">
        <row r="34">
          <cell r="A34" t="str">
            <v>Investments Govt Securities</v>
          </cell>
        </row>
      </sheetData>
      <sheetData sheetId="7473">
        <row r="34">
          <cell r="A34" t="str">
            <v>Investments Govt Securities</v>
          </cell>
        </row>
      </sheetData>
      <sheetData sheetId="7474">
        <row r="34">
          <cell r="A34" t="str">
            <v>Investments Govt Securities</v>
          </cell>
        </row>
      </sheetData>
      <sheetData sheetId="7475">
        <row r="34">
          <cell r="A34" t="str">
            <v>Investments Govt Securities</v>
          </cell>
        </row>
      </sheetData>
      <sheetData sheetId="7476">
        <row r="34">
          <cell r="A34" t="str">
            <v>Investments Govt Securities</v>
          </cell>
        </row>
      </sheetData>
      <sheetData sheetId="7477">
        <row r="34">
          <cell r="A34" t="str">
            <v>Investments Govt Securities</v>
          </cell>
        </row>
      </sheetData>
      <sheetData sheetId="7478">
        <row r="34">
          <cell r="A34" t="str">
            <v>Investments Govt Securities</v>
          </cell>
        </row>
      </sheetData>
      <sheetData sheetId="7479">
        <row r="34">
          <cell r="A34" t="str">
            <v>Investments Govt Securities</v>
          </cell>
        </row>
      </sheetData>
      <sheetData sheetId="7480">
        <row r="34">
          <cell r="A34" t="str">
            <v>Investments Govt Securities</v>
          </cell>
        </row>
      </sheetData>
      <sheetData sheetId="7481">
        <row r="34">
          <cell r="A34" t="str">
            <v>Investments Govt Securities</v>
          </cell>
        </row>
      </sheetData>
      <sheetData sheetId="7482">
        <row r="34">
          <cell r="A34" t="str">
            <v>Investments Govt Securities</v>
          </cell>
        </row>
      </sheetData>
      <sheetData sheetId="7483">
        <row r="34">
          <cell r="A34" t="str">
            <v>Investments Govt Securities</v>
          </cell>
        </row>
      </sheetData>
      <sheetData sheetId="7484">
        <row r="34">
          <cell r="A34" t="str">
            <v>Investments Govt Securities</v>
          </cell>
        </row>
      </sheetData>
      <sheetData sheetId="7485">
        <row r="34">
          <cell r="A34" t="str">
            <v>Investments Govt Securities</v>
          </cell>
        </row>
      </sheetData>
      <sheetData sheetId="7486">
        <row r="34">
          <cell r="A34" t="str">
            <v>Investments Govt Securities</v>
          </cell>
        </row>
      </sheetData>
      <sheetData sheetId="7487">
        <row r="34">
          <cell r="A34" t="str">
            <v>Investments Govt Securities</v>
          </cell>
        </row>
      </sheetData>
      <sheetData sheetId="7488">
        <row r="34">
          <cell r="A34" t="str">
            <v>Investments Govt Securities</v>
          </cell>
        </row>
      </sheetData>
      <sheetData sheetId="7489">
        <row r="34">
          <cell r="A34" t="str">
            <v>Investments Govt Securities</v>
          </cell>
        </row>
      </sheetData>
      <sheetData sheetId="7490">
        <row r="34">
          <cell r="A34" t="str">
            <v>Investments Govt Securities</v>
          </cell>
        </row>
      </sheetData>
      <sheetData sheetId="7491">
        <row r="34">
          <cell r="A34" t="str">
            <v>Investments Govt Securities</v>
          </cell>
        </row>
      </sheetData>
      <sheetData sheetId="7492">
        <row r="34">
          <cell r="A34" t="str">
            <v>Investments Govt Securities</v>
          </cell>
        </row>
      </sheetData>
      <sheetData sheetId="7493">
        <row r="34">
          <cell r="A34" t="str">
            <v>Investments Govt Securities</v>
          </cell>
        </row>
      </sheetData>
      <sheetData sheetId="7494">
        <row r="34">
          <cell r="A34" t="str">
            <v>Investments Govt Securities</v>
          </cell>
        </row>
      </sheetData>
      <sheetData sheetId="7495">
        <row r="34">
          <cell r="A34" t="str">
            <v>Investments Govt Securities</v>
          </cell>
        </row>
      </sheetData>
      <sheetData sheetId="7496">
        <row r="34">
          <cell r="A34" t="str">
            <v>Investments Govt Securities</v>
          </cell>
        </row>
      </sheetData>
      <sheetData sheetId="7497">
        <row r="34">
          <cell r="A34" t="str">
            <v>Investments Govt Securities</v>
          </cell>
        </row>
      </sheetData>
      <sheetData sheetId="7498">
        <row r="34">
          <cell r="A34" t="str">
            <v>Investments Govt Securities</v>
          </cell>
        </row>
      </sheetData>
      <sheetData sheetId="7499">
        <row r="34">
          <cell r="A34" t="str">
            <v>Investments Govt Securities</v>
          </cell>
        </row>
      </sheetData>
      <sheetData sheetId="7500">
        <row r="34">
          <cell r="A34" t="str">
            <v>Investments Govt Securities</v>
          </cell>
        </row>
      </sheetData>
      <sheetData sheetId="7501">
        <row r="34">
          <cell r="A34" t="str">
            <v>Investments Govt Securities</v>
          </cell>
        </row>
      </sheetData>
      <sheetData sheetId="7502">
        <row r="34">
          <cell r="A34" t="str">
            <v>Investments Govt Securities</v>
          </cell>
        </row>
      </sheetData>
      <sheetData sheetId="7503">
        <row r="34">
          <cell r="A34" t="str">
            <v>Investments Govt Securities</v>
          </cell>
        </row>
      </sheetData>
      <sheetData sheetId="7504">
        <row r="34">
          <cell r="A34" t="str">
            <v>Investments Govt Securities</v>
          </cell>
        </row>
      </sheetData>
      <sheetData sheetId="7505">
        <row r="34">
          <cell r="A34" t="str">
            <v>Investments Govt Securities</v>
          </cell>
        </row>
      </sheetData>
      <sheetData sheetId="7506">
        <row r="34">
          <cell r="A34" t="str">
            <v>Investments Govt Securities</v>
          </cell>
        </row>
      </sheetData>
      <sheetData sheetId="7507">
        <row r="34">
          <cell r="A34" t="str">
            <v>Investments Govt Securities</v>
          </cell>
        </row>
      </sheetData>
      <sheetData sheetId="7508">
        <row r="34">
          <cell r="A34" t="str">
            <v>Investments Govt Securities</v>
          </cell>
        </row>
      </sheetData>
      <sheetData sheetId="7509">
        <row r="34">
          <cell r="A34" t="str">
            <v>Investments Govt Securities</v>
          </cell>
        </row>
      </sheetData>
      <sheetData sheetId="7510">
        <row r="34">
          <cell r="A34" t="str">
            <v>Investments Govt Securities</v>
          </cell>
        </row>
      </sheetData>
      <sheetData sheetId="7511">
        <row r="34">
          <cell r="A34" t="str">
            <v>Investments Govt Securities</v>
          </cell>
        </row>
      </sheetData>
      <sheetData sheetId="7512">
        <row r="34">
          <cell r="A34" t="str">
            <v>Investments Govt Securities</v>
          </cell>
        </row>
      </sheetData>
      <sheetData sheetId="7513">
        <row r="34">
          <cell r="A34" t="str">
            <v>Investments Govt Securities</v>
          </cell>
        </row>
      </sheetData>
      <sheetData sheetId="7514">
        <row r="34">
          <cell r="A34" t="str">
            <v>Investments Govt Securities</v>
          </cell>
        </row>
      </sheetData>
      <sheetData sheetId="7515">
        <row r="34">
          <cell r="A34" t="str">
            <v>Investments Govt Securities</v>
          </cell>
        </row>
      </sheetData>
      <sheetData sheetId="7516">
        <row r="34">
          <cell r="A34" t="str">
            <v>Investments Govt Securities</v>
          </cell>
        </row>
      </sheetData>
      <sheetData sheetId="7517">
        <row r="34">
          <cell r="A34" t="str">
            <v>Investments Govt Securities</v>
          </cell>
        </row>
      </sheetData>
      <sheetData sheetId="7518">
        <row r="34">
          <cell r="A34" t="str">
            <v>Investments Govt Securities</v>
          </cell>
        </row>
      </sheetData>
      <sheetData sheetId="7519">
        <row r="34">
          <cell r="A34" t="str">
            <v>Investments Govt Securities</v>
          </cell>
        </row>
      </sheetData>
      <sheetData sheetId="7520">
        <row r="34">
          <cell r="A34" t="str">
            <v>Investments Govt Securities</v>
          </cell>
        </row>
      </sheetData>
      <sheetData sheetId="7521">
        <row r="34">
          <cell r="A34" t="str">
            <v>Investments Govt Securities</v>
          </cell>
        </row>
      </sheetData>
      <sheetData sheetId="7522">
        <row r="34">
          <cell r="A34" t="str">
            <v>Investments Govt Securities</v>
          </cell>
        </row>
      </sheetData>
      <sheetData sheetId="7523">
        <row r="34">
          <cell r="A34" t="str">
            <v>Investments Govt Securities</v>
          </cell>
        </row>
      </sheetData>
      <sheetData sheetId="7524">
        <row r="34">
          <cell r="A34" t="str">
            <v>Investments Govt Securities</v>
          </cell>
        </row>
      </sheetData>
      <sheetData sheetId="7525">
        <row r="34">
          <cell r="A34" t="str">
            <v>Investments Govt Securities</v>
          </cell>
        </row>
      </sheetData>
      <sheetData sheetId="7526">
        <row r="34">
          <cell r="A34" t="str">
            <v>Investments Govt Securities</v>
          </cell>
        </row>
      </sheetData>
      <sheetData sheetId="7527">
        <row r="34">
          <cell r="A34" t="str">
            <v>Investments Govt Securities</v>
          </cell>
        </row>
      </sheetData>
      <sheetData sheetId="7528">
        <row r="34">
          <cell r="A34" t="str">
            <v>Investments Govt Securities</v>
          </cell>
        </row>
      </sheetData>
      <sheetData sheetId="7529">
        <row r="34">
          <cell r="A34" t="str">
            <v>Investments Govt Securities</v>
          </cell>
        </row>
      </sheetData>
      <sheetData sheetId="7530">
        <row r="34">
          <cell r="A34" t="str">
            <v>Investments Govt Securities</v>
          </cell>
        </row>
      </sheetData>
      <sheetData sheetId="7531">
        <row r="34">
          <cell r="A34" t="str">
            <v>Investments Govt Securities</v>
          </cell>
        </row>
      </sheetData>
      <sheetData sheetId="7532">
        <row r="34">
          <cell r="A34" t="str">
            <v>Investments Govt Securities</v>
          </cell>
        </row>
      </sheetData>
      <sheetData sheetId="7533">
        <row r="34">
          <cell r="A34" t="str">
            <v>Investments Govt Securities</v>
          </cell>
        </row>
      </sheetData>
      <sheetData sheetId="7534">
        <row r="34">
          <cell r="A34" t="str">
            <v>Investments Govt Securities</v>
          </cell>
        </row>
      </sheetData>
      <sheetData sheetId="7535">
        <row r="34">
          <cell r="A34" t="str">
            <v>Investments Govt Securities</v>
          </cell>
        </row>
      </sheetData>
      <sheetData sheetId="7536">
        <row r="34">
          <cell r="A34" t="str">
            <v>Investments Govt Securities</v>
          </cell>
        </row>
      </sheetData>
      <sheetData sheetId="7537">
        <row r="34">
          <cell r="A34" t="str">
            <v>Investments Govt Securities</v>
          </cell>
        </row>
      </sheetData>
      <sheetData sheetId="7538">
        <row r="34">
          <cell r="A34" t="str">
            <v>Investments Govt Securities</v>
          </cell>
        </row>
      </sheetData>
      <sheetData sheetId="7539">
        <row r="34">
          <cell r="A34" t="str">
            <v>Investments Govt Securities</v>
          </cell>
        </row>
      </sheetData>
      <sheetData sheetId="7540">
        <row r="34">
          <cell r="A34" t="str">
            <v>Investments Govt Securities</v>
          </cell>
        </row>
      </sheetData>
      <sheetData sheetId="7541">
        <row r="34">
          <cell r="A34" t="str">
            <v>Investments Govt Securities</v>
          </cell>
        </row>
      </sheetData>
      <sheetData sheetId="7542">
        <row r="34">
          <cell r="A34" t="str">
            <v>Investments Govt Securities</v>
          </cell>
        </row>
      </sheetData>
      <sheetData sheetId="7543">
        <row r="34">
          <cell r="A34" t="str">
            <v>Investments Govt Securities</v>
          </cell>
        </row>
      </sheetData>
      <sheetData sheetId="7544">
        <row r="34">
          <cell r="A34" t="str">
            <v>Investments Govt Securities</v>
          </cell>
        </row>
      </sheetData>
      <sheetData sheetId="7545">
        <row r="34">
          <cell r="A34" t="str">
            <v>Investments Govt Securities</v>
          </cell>
        </row>
      </sheetData>
      <sheetData sheetId="7546">
        <row r="34">
          <cell r="A34" t="str">
            <v>Investments Govt Securities</v>
          </cell>
        </row>
      </sheetData>
      <sheetData sheetId="7547">
        <row r="34">
          <cell r="A34" t="str">
            <v>Investments Govt Securities</v>
          </cell>
        </row>
      </sheetData>
      <sheetData sheetId="7548">
        <row r="34">
          <cell r="A34" t="str">
            <v>Investments Govt Securities</v>
          </cell>
        </row>
      </sheetData>
      <sheetData sheetId="7549">
        <row r="34">
          <cell r="A34" t="str">
            <v>Investments Govt Securities</v>
          </cell>
        </row>
      </sheetData>
      <sheetData sheetId="7550">
        <row r="34">
          <cell r="A34" t="str">
            <v>Investments Govt Securities</v>
          </cell>
        </row>
      </sheetData>
      <sheetData sheetId="7551">
        <row r="34">
          <cell r="A34" t="str">
            <v>Investments Govt Securities</v>
          </cell>
        </row>
      </sheetData>
      <sheetData sheetId="7552">
        <row r="34">
          <cell r="A34" t="str">
            <v>Investments Govt Securities</v>
          </cell>
        </row>
      </sheetData>
      <sheetData sheetId="7553">
        <row r="34">
          <cell r="A34" t="str">
            <v>Investments Govt Securities</v>
          </cell>
        </row>
      </sheetData>
      <sheetData sheetId="7554">
        <row r="34">
          <cell r="A34" t="str">
            <v>Investments Govt Securities</v>
          </cell>
        </row>
      </sheetData>
      <sheetData sheetId="7555">
        <row r="34">
          <cell r="A34" t="str">
            <v>Investments Govt Securities</v>
          </cell>
        </row>
      </sheetData>
      <sheetData sheetId="7556">
        <row r="34">
          <cell r="A34" t="str">
            <v>Investments Govt Securities</v>
          </cell>
        </row>
      </sheetData>
      <sheetData sheetId="7557">
        <row r="34">
          <cell r="A34" t="str">
            <v>Investments Govt Securities</v>
          </cell>
        </row>
      </sheetData>
      <sheetData sheetId="7558">
        <row r="34">
          <cell r="A34" t="str">
            <v>Investments Govt Securities</v>
          </cell>
        </row>
      </sheetData>
      <sheetData sheetId="7559">
        <row r="34">
          <cell r="A34" t="str">
            <v>Investments Govt Securities</v>
          </cell>
        </row>
      </sheetData>
      <sheetData sheetId="7560">
        <row r="34">
          <cell r="A34" t="str">
            <v>Investments Govt Securities</v>
          </cell>
        </row>
      </sheetData>
      <sheetData sheetId="7561">
        <row r="34">
          <cell r="A34" t="str">
            <v>Investments Govt Securities</v>
          </cell>
        </row>
      </sheetData>
      <sheetData sheetId="7562">
        <row r="34">
          <cell r="A34" t="str">
            <v>Investments Govt Securities</v>
          </cell>
        </row>
      </sheetData>
      <sheetData sheetId="7563">
        <row r="34">
          <cell r="A34" t="str">
            <v>Investments Govt Securities</v>
          </cell>
        </row>
      </sheetData>
      <sheetData sheetId="7564">
        <row r="34">
          <cell r="A34" t="str">
            <v>Investments Govt Securities</v>
          </cell>
        </row>
      </sheetData>
      <sheetData sheetId="7565">
        <row r="34">
          <cell r="A34" t="str">
            <v>Investments Govt Securities</v>
          </cell>
        </row>
      </sheetData>
      <sheetData sheetId="7566">
        <row r="34">
          <cell r="A34" t="str">
            <v>Investments Govt Securities</v>
          </cell>
        </row>
      </sheetData>
      <sheetData sheetId="7567">
        <row r="34">
          <cell r="A34" t="str">
            <v>Investments Govt Securities</v>
          </cell>
        </row>
      </sheetData>
      <sheetData sheetId="7568">
        <row r="34">
          <cell r="A34" t="str">
            <v>Investments Govt Securities</v>
          </cell>
        </row>
      </sheetData>
      <sheetData sheetId="7569">
        <row r="34">
          <cell r="A34" t="str">
            <v>Investments Govt Securities</v>
          </cell>
        </row>
      </sheetData>
      <sheetData sheetId="7570">
        <row r="34">
          <cell r="A34" t="str">
            <v>Investments Govt Securities</v>
          </cell>
        </row>
      </sheetData>
      <sheetData sheetId="7571">
        <row r="34">
          <cell r="A34" t="str">
            <v>Investments Govt Securities</v>
          </cell>
        </row>
      </sheetData>
      <sheetData sheetId="7572">
        <row r="34">
          <cell r="A34" t="str">
            <v>Investments Govt Securities</v>
          </cell>
        </row>
      </sheetData>
      <sheetData sheetId="7573">
        <row r="34">
          <cell r="A34" t="str">
            <v>Investments Govt Securities</v>
          </cell>
        </row>
      </sheetData>
      <sheetData sheetId="7574">
        <row r="34">
          <cell r="A34" t="str">
            <v>Investments Govt Securities</v>
          </cell>
        </row>
      </sheetData>
      <sheetData sheetId="7575">
        <row r="34">
          <cell r="A34" t="str">
            <v>Investments Govt Securities</v>
          </cell>
        </row>
      </sheetData>
      <sheetData sheetId="7576">
        <row r="34">
          <cell r="A34" t="str">
            <v>Investments Govt Securities</v>
          </cell>
        </row>
      </sheetData>
      <sheetData sheetId="7577">
        <row r="34">
          <cell r="A34" t="str">
            <v>Investments Govt Securities</v>
          </cell>
        </row>
      </sheetData>
      <sheetData sheetId="7578">
        <row r="34">
          <cell r="A34" t="str">
            <v>Investments Govt Securities</v>
          </cell>
        </row>
      </sheetData>
      <sheetData sheetId="7579">
        <row r="34">
          <cell r="A34" t="str">
            <v>Investments Govt Securities</v>
          </cell>
        </row>
      </sheetData>
      <sheetData sheetId="7580">
        <row r="34">
          <cell r="A34" t="str">
            <v>Investments Govt Securities</v>
          </cell>
        </row>
      </sheetData>
      <sheetData sheetId="7581">
        <row r="34">
          <cell r="A34" t="str">
            <v>Investments Govt Securities</v>
          </cell>
        </row>
      </sheetData>
      <sheetData sheetId="7582">
        <row r="34">
          <cell r="A34" t="str">
            <v>Investments Govt Securities</v>
          </cell>
        </row>
      </sheetData>
      <sheetData sheetId="7583">
        <row r="34">
          <cell r="A34" t="str">
            <v>Investments Govt Securities</v>
          </cell>
        </row>
      </sheetData>
      <sheetData sheetId="7584">
        <row r="34">
          <cell r="A34" t="str">
            <v>Investments Govt Securities</v>
          </cell>
        </row>
      </sheetData>
      <sheetData sheetId="7585">
        <row r="34">
          <cell r="A34" t="str">
            <v>Investments Govt Securities</v>
          </cell>
        </row>
      </sheetData>
      <sheetData sheetId="7586">
        <row r="34">
          <cell r="A34" t="str">
            <v>Investments Govt Securities</v>
          </cell>
        </row>
      </sheetData>
      <sheetData sheetId="7587">
        <row r="34">
          <cell r="A34" t="str">
            <v>Investments Govt Securities</v>
          </cell>
        </row>
      </sheetData>
      <sheetData sheetId="7588">
        <row r="34">
          <cell r="A34" t="str">
            <v>Investments Govt Securities</v>
          </cell>
        </row>
      </sheetData>
      <sheetData sheetId="7589">
        <row r="34">
          <cell r="A34" t="str">
            <v>Investments Govt Securities</v>
          </cell>
        </row>
      </sheetData>
      <sheetData sheetId="7590">
        <row r="34">
          <cell r="A34" t="str">
            <v>Investments Govt Securities</v>
          </cell>
        </row>
      </sheetData>
      <sheetData sheetId="7591">
        <row r="34">
          <cell r="A34" t="str">
            <v>Investments Govt Securities</v>
          </cell>
        </row>
      </sheetData>
      <sheetData sheetId="7592">
        <row r="34">
          <cell r="A34" t="str">
            <v>Investments Govt Securities</v>
          </cell>
        </row>
      </sheetData>
      <sheetData sheetId="7593">
        <row r="34">
          <cell r="A34" t="str">
            <v>Investments Govt Securities</v>
          </cell>
        </row>
      </sheetData>
      <sheetData sheetId="7594">
        <row r="34">
          <cell r="A34" t="str">
            <v>Investments Govt Securities</v>
          </cell>
        </row>
      </sheetData>
      <sheetData sheetId="7595">
        <row r="34">
          <cell r="A34" t="str">
            <v>Investments Govt Securities</v>
          </cell>
        </row>
      </sheetData>
      <sheetData sheetId="7596">
        <row r="34">
          <cell r="A34" t="str">
            <v>Investments Govt Securities</v>
          </cell>
        </row>
      </sheetData>
      <sheetData sheetId="7597">
        <row r="34">
          <cell r="A34" t="str">
            <v>Investments Govt Securities</v>
          </cell>
        </row>
      </sheetData>
      <sheetData sheetId="7598">
        <row r="34">
          <cell r="A34" t="str">
            <v>Investments Govt Securities</v>
          </cell>
        </row>
      </sheetData>
      <sheetData sheetId="7599">
        <row r="34">
          <cell r="A34" t="str">
            <v>Investments Govt Securities</v>
          </cell>
        </row>
      </sheetData>
      <sheetData sheetId="7600">
        <row r="34">
          <cell r="A34" t="str">
            <v>Investments Govt Securities</v>
          </cell>
        </row>
      </sheetData>
      <sheetData sheetId="7601">
        <row r="34">
          <cell r="A34" t="str">
            <v>Investments Govt Securities</v>
          </cell>
        </row>
      </sheetData>
      <sheetData sheetId="7602">
        <row r="34">
          <cell r="A34" t="str">
            <v>Investments Govt Securities</v>
          </cell>
        </row>
      </sheetData>
      <sheetData sheetId="7603">
        <row r="34">
          <cell r="A34" t="str">
            <v>Investments Govt Securities</v>
          </cell>
        </row>
      </sheetData>
      <sheetData sheetId="7604">
        <row r="34">
          <cell r="A34" t="str">
            <v>Investments Govt Securities</v>
          </cell>
        </row>
      </sheetData>
      <sheetData sheetId="7605">
        <row r="34">
          <cell r="A34" t="str">
            <v>Investments Govt Securities</v>
          </cell>
        </row>
      </sheetData>
      <sheetData sheetId="7606">
        <row r="34">
          <cell r="A34" t="str">
            <v>Investments Govt Securities</v>
          </cell>
        </row>
      </sheetData>
      <sheetData sheetId="7607">
        <row r="34">
          <cell r="A34" t="str">
            <v>Investments Govt Securities</v>
          </cell>
        </row>
      </sheetData>
      <sheetData sheetId="7608">
        <row r="34">
          <cell r="A34" t="str">
            <v>Investments Govt Securities</v>
          </cell>
        </row>
      </sheetData>
      <sheetData sheetId="7609">
        <row r="34">
          <cell r="A34" t="str">
            <v>Investments Govt Securities</v>
          </cell>
        </row>
      </sheetData>
      <sheetData sheetId="7610">
        <row r="34">
          <cell r="A34" t="str">
            <v>Investments Govt Securities</v>
          </cell>
        </row>
      </sheetData>
      <sheetData sheetId="7611">
        <row r="34">
          <cell r="A34" t="str">
            <v>Investments Govt Securities</v>
          </cell>
        </row>
      </sheetData>
      <sheetData sheetId="7612">
        <row r="34">
          <cell r="A34" t="str">
            <v>Investments Govt Securities</v>
          </cell>
        </row>
      </sheetData>
      <sheetData sheetId="7613">
        <row r="34">
          <cell r="A34" t="str">
            <v>Investments Govt Securities</v>
          </cell>
        </row>
      </sheetData>
      <sheetData sheetId="7614">
        <row r="34">
          <cell r="A34" t="str">
            <v>Investments Govt Securities</v>
          </cell>
        </row>
      </sheetData>
      <sheetData sheetId="7615">
        <row r="34">
          <cell r="A34" t="str">
            <v>Investments Govt Securities</v>
          </cell>
        </row>
      </sheetData>
      <sheetData sheetId="7616">
        <row r="34">
          <cell r="A34" t="str">
            <v>Investments Govt Securities</v>
          </cell>
        </row>
      </sheetData>
      <sheetData sheetId="7617">
        <row r="34">
          <cell r="A34" t="str">
            <v>Investments Govt Securities</v>
          </cell>
        </row>
      </sheetData>
      <sheetData sheetId="7618">
        <row r="34">
          <cell r="A34" t="str">
            <v>Investments Govt Securities</v>
          </cell>
        </row>
      </sheetData>
      <sheetData sheetId="7619">
        <row r="34">
          <cell r="A34" t="str">
            <v>Investments Govt Securities</v>
          </cell>
        </row>
      </sheetData>
      <sheetData sheetId="7620">
        <row r="34">
          <cell r="A34" t="str">
            <v>Investments Govt Securities</v>
          </cell>
        </row>
      </sheetData>
      <sheetData sheetId="7621">
        <row r="34">
          <cell r="A34" t="str">
            <v>Investments Govt Securities</v>
          </cell>
        </row>
      </sheetData>
      <sheetData sheetId="7622">
        <row r="34">
          <cell r="A34" t="str">
            <v>Investments Govt Securities</v>
          </cell>
        </row>
      </sheetData>
      <sheetData sheetId="7623">
        <row r="34">
          <cell r="A34" t="str">
            <v>Investments Govt Securities</v>
          </cell>
        </row>
      </sheetData>
      <sheetData sheetId="7624">
        <row r="34">
          <cell r="A34" t="str">
            <v>Investments Govt Securities</v>
          </cell>
        </row>
      </sheetData>
      <sheetData sheetId="7625">
        <row r="34">
          <cell r="A34" t="str">
            <v>Investments Govt Securities</v>
          </cell>
        </row>
      </sheetData>
      <sheetData sheetId="7626">
        <row r="34">
          <cell r="A34" t="str">
            <v>Investments Govt Securities</v>
          </cell>
        </row>
      </sheetData>
      <sheetData sheetId="7627">
        <row r="34">
          <cell r="A34" t="str">
            <v>Investments Govt Securities</v>
          </cell>
        </row>
      </sheetData>
      <sheetData sheetId="7628">
        <row r="34">
          <cell r="A34" t="str">
            <v>Investments Govt Securities</v>
          </cell>
        </row>
      </sheetData>
      <sheetData sheetId="7629">
        <row r="34">
          <cell r="A34" t="str">
            <v>Investments Govt Securities</v>
          </cell>
        </row>
      </sheetData>
      <sheetData sheetId="7630">
        <row r="34">
          <cell r="A34" t="str">
            <v>Investments Govt Securities</v>
          </cell>
        </row>
      </sheetData>
      <sheetData sheetId="7631">
        <row r="34">
          <cell r="A34" t="str">
            <v>Investments Govt Securities</v>
          </cell>
        </row>
      </sheetData>
      <sheetData sheetId="7632">
        <row r="34">
          <cell r="A34" t="str">
            <v>Investments Govt Securities</v>
          </cell>
        </row>
      </sheetData>
      <sheetData sheetId="7633">
        <row r="34">
          <cell r="A34" t="str">
            <v>Investments Govt Securities</v>
          </cell>
        </row>
      </sheetData>
      <sheetData sheetId="7634">
        <row r="34">
          <cell r="A34" t="str">
            <v>Investments Govt Securities</v>
          </cell>
        </row>
      </sheetData>
      <sheetData sheetId="7635">
        <row r="34">
          <cell r="A34" t="str">
            <v>Investments Govt Securities</v>
          </cell>
        </row>
      </sheetData>
      <sheetData sheetId="7636">
        <row r="34">
          <cell r="A34" t="str">
            <v>Investments Govt Securities</v>
          </cell>
        </row>
      </sheetData>
      <sheetData sheetId="7637">
        <row r="34">
          <cell r="A34" t="str">
            <v>Investments Govt Securities</v>
          </cell>
        </row>
      </sheetData>
      <sheetData sheetId="7638">
        <row r="34">
          <cell r="A34" t="str">
            <v>Investments Govt Securities</v>
          </cell>
        </row>
      </sheetData>
      <sheetData sheetId="7639">
        <row r="34">
          <cell r="A34" t="str">
            <v>Investments Govt Securities</v>
          </cell>
        </row>
      </sheetData>
      <sheetData sheetId="7640">
        <row r="34">
          <cell r="A34" t="str">
            <v>Investments Govt Securities</v>
          </cell>
        </row>
      </sheetData>
      <sheetData sheetId="7641">
        <row r="34">
          <cell r="A34" t="str">
            <v>Investments Govt Securities</v>
          </cell>
        </row>
      </sheetData>
      <sheetData sheetId="7642">
        <row r="34">
          <cell r="A34" t="str">
            <v>Investments Govt Securities</v>
          </cell>
        </row>
      </sheetData>
      <sheetData sheetId="7643">
        <row r="34">
          <cell r="A34" t="str">
            <v>Investments Govt Securities</v>
          </cell>
        </row>
      </sheetData>
      <sheetData sheetId="7644">
        <row r="34">
          <cell r="A34" t="str">
            <v>Investments Govt Securities</v>
          </cell>
        </row>
      </sheetData>
      <sheetData sheetId="7645">
        <row r="34">
          <cell r="A34" t="str">
            <v>Investments Govt Securities</v>
          </cell>
        </row>
      </sheetData>
      <sheetData sheetId="7646">
        <row r="34">
          <cell r="A34" t="str">
            <v>Investments Govt Securities</v>
          </cell>
        </row>
      </sheetData>
      <sheetData sheetId="7647">
        <row r="34">
          <cell r="A34" t="str">
            <v>Investments Govt Securities</v>
          </cell>
        </row>
      </sheetData>
      <sheetData sheetId="7648">
        <row r="34">
          <cell r="A34" t="str">
            <v>Investments Govt Securities</v>
          </cell>
        </row>
      </sheetData>
      <sheetData sheetId="7649">
        <row r="34">
          <cell r="A34" t="str">
            <v>Investments Govt Securities</v>
          </cell>
        </row>
      </sheetData>
      <sheetData sheetId="7650">
        <row r="34">
          <cell r="A34" t="str">
            <v>Investments Govt Securities</v>
          </cell>
        </row>
      </sheetData>
      <sheetData sheetId="7651">
        <row r="34">
          <cell r="A34" t="str">
            <v>Investments Govt Securities</v>
          </cell>
        </row>
      </sheetData>
      <sheetData sheetId="7652">
        <row r="34">
          <cell r="A34" t="str">
            <v>Investments Govt Securities</v>
          </cell>
        </row>
      </sheetData>
      <sheetData sheetId="7653">
        <row r="34">
          <cell r="A34" t="str">
            <v>Investments Govt Securities</v>
          </cell>
        </row>
      </sheetData>
      <sheetData sheetId="7654">
        <row r="34">
          <cell r="A34" t="str">
            <v>Investments Govt Securities</v>
          </cell>
        </row>
      </sheetData>
      <sheetData sheetId="7655">
        <row r="34">
          <cell r="A34" t="str">
            <v>Investments Govt Securities</v>
          </cell>
        </row>
      </sheetData>
      <sheetData sheetId="7656">
        <row r="34">
          <cell r="A34" t="str">
            <v>Investments Govt Securities</v>
          </cell>
        </row>
      </sheetData>
      <sheetData sheetId="7657">
        <row r="34">
          <cell r="A34" t="str">
            <v>Investments Govt Securities</v>
          </cell>
        </row>
      </sheetData>
      <sheetData sheetId="7658">
        <row r="34">
          <cell r="A34" t="str">
            <v>Investments Govt Securities</v>
          </cell>
        </row>
      </sheetData>
      <sheetData sheetId="7659">
        <row r="34">
          <cell r="A34" t="str">
            <v>Investments Govt Securities</v>
          </cell>
        </row>
      </sheetData>
      <sheetData sheetId="7660">
        <row r="34">
          <cell r="A34" t="str">
            <v>Investments Govt Securities</v>
          </cell>
        </row>
      </sheetData>
      <sheetData sheetId="7661">
        <row r="34">
          <cell r="A34" t="str">
            <v>Investments Govt Securities</v>
          </cell>
        </row>
      </sheetData>
      <sheetData sheetId="7662">
        <row r="34">
          <cell r="A34" t="str">
            <v>Investments Govt Securities</v>
          </cell>
        </row>
      </sheetData>
      <sheetData sheetId="7663">
        <row r="34">
          <cell r="A34" t="str">
            <v>Investments Govt Securities</v>
          </cell>
        </row>
      </sheetData>
      <sheetData sheetId="7664">
        <row r="34">
          <cell r="A34" t="str">
            <v>Investments Govt Securities</v>
          </cell>
        </row>
      </sheetData>
      <sheetData sheetId="7665">
        <row r="34">
          <cell r="A34" t="str">
            <v>Investments Govt Securities</v>
          </cell>
        </row>
      </sheetData>
      <sheetData sheetId="7666">
        <row r="34">
          <cell r="A34" t="str">
            <v>Investments Govt Securities</v>
          </cell>
        </row>
      </sheetData>
      <sheetData sheetId="7667">
        <row r="34">
          <cell r="A34" t="str">
            <v>Investments Govt Securities</v>
          </cell>
        </row>
      </sheetData>
      <sheetData sheetId="7668">
        <row r="34">
          <cell r="A34" t="str">
            <v>Investments Govt Securities</v>
          </cell>
        </row>
      </sheetData>
      <sheetData sheetId="7669">
        <row r="34">
          <cell r="A34" t="str">
            <v>Investments Govt Securities</v>
          </cell>
        </row>
      </sheetData>
      <sheetData sheetId="7670">
        <row r="34">
          <cell r="A34" t="str">
            <v>Investments Govt Securities</v>
          </cell>
        </row>
      </sheetData>
      <sheetData sheetId="7671">
        <row r="34">
          <cell r="A34" t="str">
            <v>Investments Govt Securities</v>
          </cell>
        </row>
      </sheetData>
      <sheetData sheetId="7672">
        <row r="34">
          <cell r="A34" t="str">
            <v>Investments Govt Securities</v>
          </cell>
        </row>
      </sheetData>
      <sheetData sheetId="7673">
        <row r="34">
          <cell r="A34" t="str">
            <v>Investments Govt Securities</v>
          </cell>
        </row>
      </sheetData>
      <sheetData sheetId="7674">
        <row r="34">
          <cell r="A34" t="str">
            <v>Investments Govt Securities</v>
          </cell>
        </row>
      </sheetData>
      <sheetData sheetId="7675">
        <row r="34">
          <cell r="A34" t="str">
            <v>Investments Govt Securities</v>
          </cell>
        </row>
      </sheetData>
      <sheetData sheetId="7676">
        <row r="34">
          <cell r="A34" t="str">
            <v>Investments Govt Securities</v>
          </cell>
        </row>
      </sheetData>
      <sheetData sheetId="7677">
        <row r="34">
          <cell r="A34" t="str">
            <v>Investments Govt Securities</v>
          </cell>
        </row>
      </sheetData>
      <sheetData sheetId="7678">
        <row r="34">
          <cell r="A34" t="str">
            <v>Investments Govt Securities</v>
          </cell>
        </row>
      </sheetData>
      <sheetData sheetId="7679">
        <row r="34">
          <cell r="A34" t="str">
            <v>Investments Govt Securities</v>
          </cell>
        </row>
      </sheetData>
      <sheetData sheetId="7680">
        <row r="34">
          <cell r="A34" t="str">
            <v>Investments Govt Securities</v>
          </cell>
        </row>
      </sheetData>
      <sheetData sheetId="7681">
        <row r="34">
          <cell r="A34" t="str">
            <v>Investments Govt Securities</v>
          </cell>
        </row>
      </sheetData>
      <sheetData sheetId="7682">
        <row r="34">
          <cell r="A34" t="str">
            <v>Investments Govt Securities</v>
          </cell>
        </row>
      </sheetData>
      <sheetData sheetId="7683">
        <row r="34">
          <cell r="A34" t="str">
            <v>Investments Govt Securities</v>
          </cell>
        </row>
      </sheetData>
      <sheetData sheetId="7684">
        <row r="34">
          <cell r="A34" t="str">
            <v>Investments Govt Securities</v>
          </cell>
        </row>
      </sheetData>
      <sheetData sheetId="7685">
        <row r="34">
          <cell r="A34" t="str">
            <v>Investments Govt Securities</v>
          </cell>
        </row>
      </sheetData>
      <sheetData sheetId="7686">
        <row r="34">
          <cell r="A34" t="str">
            <v>Investments Govt Securities</v>
          </cell>
        </row>
      </sheetData>
      <sheetData sheetId="7687">
        <row r="34">
          <cell r="A34" t="str">
            <v>Investments Govt Securities</v>
          </cell>
        </row>
      </sheetData>
      <sheetData sheetId="7688">
        <row r="34">
          <cell r="A34" t="str">
            <v>Investments Govt Securities</v>
          </cell>
        </row>
      </sheetData>
      <sheetData sheetId="7689">
        <row r="34">
          <cell r="A34" t="str">
            <v>Investments Govt Securities</v>
          </cell>
        </row>
      </sheetData>
      <sheetData sheetId="7690">
        <row r="34">
          <cell r="A34" t="str">
            <v>Investments Govt Securities</v>
          </cell>
        </row>
      </sheetData>
      <sheetData sheetId="7691">
        <row r="34">
          <cell r="A34" t="str">
            <v>Investments Govt Securities</v>
          </cell>
        </row>
      </sheetData>
      <sheetData sheetId="7692">
        <row r="34">
          <cell r="A34" t="str">
            <v>Investments Govt Securities</v>
          </cell>
        </row>
      </sheetData>
      <sheetData sheetId="7693">
        <row r="34">
          <cell r="A34" t="str">
            <v>Investments Govt Securities</v>
          </cell>
        </row>
      </sheetData>
      <sheetData sheetId="7694">
        <row r="34">
          <cell r="A34" t="str">
            <v>Investments Govt Securities</v>
          </cell>
        </row>
      </sheetData>
      <sheetData sheetId="7695">
        <row r="34">
          <cell r="A34" t="str">
            <v>Investments Govt Securities</v>
          </cell>
        </row>
      </sheetData>
      <sheetData sheetId="7696">
        <row r="34">
          <cell r="A34" t="str">
            <v>Investments Govt Securities</v>
          </cell>
        </row>
      </sheetData>
      <sheetData sheetId="7697">
        <row r="34">
          <cell r="A34" t="str">
            <v>Investments Govt Securities</v>
          </cell>
        </row>
      </sheetData>
      <sheetData sheetId="7698">
        <row r="34">
          <cell r="A34" t="str">
            <v>Investments Govt Securities</v>
          </cell>
        </row>
      </sheetData>
      <sheetData sheetId="7699">
        <row r="34">
          <cell r="A34" t="str">
            <v>Investments Govt Securities</v>
          </cell>
        </row>
      </sheetData>
      <sheetData sheetId="7700">
        <row r="34">
          <cell r="A34" t="str">
            <v>Investments Govt Securities</v>
          </cell>
        </row>
      </sheetData>
      <sheetData sheetId="7701">
        <row r="34">
          <cell r="A34" t="str">
            <v>Investments Govt Securities</v>
          </cell>
        </row>
      </sheetData>
      <sheetData sheetId="7702">
        <row r="34">
          <cell r="A34" t="str">
            <v>Investments Govt Securities</v>
          </cell>
        </row>
      </sheetData>
      <sheetData sheetId="7703">
        <row r="34">
          <cell r="A34" t="str">
            <v>Investments Govt Securities</v>
          </cell>
        </row>
      </sheetData>
      <sheetData sheetId="7704">
        <row r="34">
          <cell r="A34" t="str">
            <v>Investments Govt Securities</v>
          </cell>
        </row>
      </sheetData>
      <sheetData sheetId="7705">
        <row r="34">
          <cell r="A34" t="str">
            <v>Investments Govt Securities</v>
          </cell>
        </row>
      </sheetData>
      <sheetData sheetId="7706">
        <row r="34">
          <cell r="A34" t="str">
            <v>Investments Govt Securities</v>
          </cell>
        </row>
      </sheetData>
      <sheetData sheetId="7707">
        <row r="34">
          <cell r="A34" t="str">
            <v>Investments Govt Securities</v>
          </cell>
        </row>
      </sheetData>
      <sheetData sheetId="7708">
        <row r="34">
          <cell r="A34" t="str">
            <v>Investments Govt Securities</v>
          </cell>
        </row>
      </sheetData>
      <sheetData sheetId="7709">
        <row r="34">
          <cell r="A34" t="str">
            <v>Investments Govt Securities</v>
          </cell>
        </row>
      </sheetData>
      <sheetData sheetId="7710">
        <row r="34">
          <cell r="A34" t="str">
            <v>Investments Govt Securities</v>
          </cell>
        </row>
      </sheetData>
      <sheetData sheetId="7711">
        <row r="34">
          <cell r="A34" t="str">
            <v>Investments Govt Securities</v>
          </cell>
        </row>
      </sheetData>
      <sheetData sheetId="7712">
        <row r="34">
          <cell r="A34" t="str">
            <v>Investments Govt Securities</v>
          </cell>
        </row>
      </sheetData>
      <sheetData sheetId="7713">
        <row r="34">
          <cell r="A34" t="str">
            <v>Investments Govt Securities</v>
          </cell>
        </row>
      </sheetData>
      <sheetData sheetId="7714">
        <row r="34">
          <cell r="A34" t="str">
            <v>Investments Govt Securities</v>
          </cell>
        </row>
      </sheetData>
      <sheetData sheetId="7715">
        <row r="34">
          <cell r="A34" t="str">
            <v>Investments Govt Securities</v>
          </cell>
        </row>
      </sheetData>
      <sheetData sheetId="7716">
        <row r="34">
          <cell r="A34" t="str">
            <v>Investments Govt Securities</v>
          </cell>
        </row>
      </sheetData>
      <sheetData sheetId="7717">
        <row r="34">
          <cell r="A34" t="str">
            <v>Investments Govt Securities</v>
          </cell>
        </row>
      </sheetData>
      <sheetData sheetId="7718">
        <row r="34">
          <cell r="A34" t="str">
            <v>Investments Govt Securities</v>
          </cell>
        </row>
      </sheetData>
      <sheetData sheetId="7719">
        <row r="34">
          <cell r="A34" t="str">
            <v>Investments Govt Securities</v>
          </cell>
        </row>
      </sheetData>
      <sheetData sheetId="7720">
        <row r="34">
          <cell r="A34" t="str">
            <v>Investments Govt Securities</v>
          </cell>
        </row>
      </sheetData>
      <sheetData sheetId="7721">
        <row r="34">
          <cell r="A34" t="str">
            <v>Investments Govt Securities</v>
          </cell>
        </row>
      </sheetData>
      <sheetData sheetId="7722">
        <row r="34">
          <cell r="A34" t="str">
            <v>Investments Govt Securities</v>
          </cell>
        </row>
      </sheetData>
      <sheetData sheetId="7723">
        <row r="34">
          <cell r="A34" t="str">
            <v>Investments Govt Securities</v>
          </cell>
        </row>
      </sheetData>
      <sheetData sheetId="7724">
        <row r="34">
          <cell r="A34" t="str">
            <v>Investments Govt Securities</v>
          </cell>
        </row>
      </sheetData>
      <sheetData sheetId="7725">
        <row r="34">
          <cell r="A34" t="str">
            <v>Investments Govt Securities</v>
          </cell>
        </row>
      </sheetData>
      <sheetData sheetId="7726">
        <row r="34">
          <cell r="A34" t="str">
            <v>Investments Govt Securities</v>
          </cell>
        </row>
      </sheetData>
      <sheetData sheetId="7727">
        <row r="34">
          <cell r="A34" t="str">
            <v>Investments Govt Securities</v>
          </cell>
        </row>
      </sheetData>
      <sheetData sheetId="7728">
        <row r="34">
          <cell r="A34" t="str">
            <v>Investments Govt Securities</v>
          </cell>
        </row>
      </sheetData>
      <sheetData sheetId="7729">
        <row r="34">
          <cell r="A34" t="str">
            <v>Investments Govt Securities</v>
          </cell>
        </row>
      </sheetData>
      <sheetData sheetId="7730">
        <row r="34">
          <cell r="A34" t="str">
            <v>Investments Govt Securities</v>
          </cell>
        </row>
      </sheetData>
      <sheetData sheetId="7731">
        <row r="34">
          <cell r="A34" t="str">
            <v>Investments Govt Securities</v>
          </cell>
        </row>
      </sheetData>
      <sheetData sheetId="7732">
        <row r="34">
          <cell r="A34" t="str">
            <v>Investments Govt Securities</v>
          </cell>
        </row>
      </sheetData>
      <sheetData sheetId="7733">
        <row r="34">
          <cell r="A34" t="str">
            <v>Investments Govt Securities</v>
          </cell>
        </row>
      </sheetData>
      <sheetData sheetId="7734">
        <row r="34">
          <cell r="A34" t="str">
            <v>Investments Govt Securities</v>
          </cell>
        </row>
      </sheetData>
      <sheetData sheetId="7735">
        <row r="34">
          <cell r="A34" t="str">
            <v>Investments Govt Securities</v>
          </cell>
        </row>
      </sheetData>
      <sheetData sheetId="7736">
        <row r="34">
          <cell r="A34" t="str">
            <v>Investments Govt Securities</v>
          </cell>
        </row>
      </sheetData>
      <sheetData sheetId="7737">
        <row r="34">
          <cell r="A34" t="str">
            <v>Investments Govt Securities</v>
          </cell>
        </row>
      </sheetData>
      <sheetData sheetId="7738">
        <row r="34">
          <cell r="A34" t="str">
            <v>Investments Govt Securities</v>
          </cell>
        </row>
      </sheetData>
      <sheetData sheetId="7739">
        <row r="34">
          <cell r="A34" t="str">
            <v>Investments Govt Securities</v>
          </cell>
        </row>
      </sheetData>
      <sheetData sheetId="7740">
        <row r="34">
          <cell r="A34" t="str">
            <v>Investments Govt Securities</v>
          </cell>
        </row>
      </sheetData>
      <sheetData sheetId="7741">
        <row r="34">
          <cell r="A34" t="str">
            <v>Investments Govt Securities</v>
          </cell>
        </row>
      </sheetData>
      <sheetData sheetId="7742">
        <row r="34">
          <cell r="A34" t="str">
            <v>Investments Govt Securities</v>
          </cell>
        </row>
      </sheetData>
      <sheetData sheetId="7743">
        <row r="34">
          <cell r="A34" t="str">
            <v>Investments Govt Securities</v>
          </cell>
        </row>
      </sheetData>
      <sheetData sheetId="7744">
        <row r="34">
          <cell r="A34" t="str">
            <v>Investments Govt Securities</v>
          </cell>
        </row>
      </sheetData>
      <sheetData sheetId="7745">
        <row r="34">
          <cell r="A34" t="str">
            <v>Investments Govt Securities</v>
          </cell>
        </row>
      </sheetData>
      <sheetData sheetId="7746">
        <row r="34">
          <cell r="A34" t="str">
            <v>Investments Govt Securities</v>
          </cell>
        </row>
      </sheetData>
      <sheetData sheetId="7747">
        <row r="34">
          <cell r="A34" t="str">
            <v>Investments Govt Securities</v>
          </cell>
        </row>
      </sheetData>
      <sheetData sheetId="7748">
        <row r="34">
          <cell r="A34" t="str">
            <v>Investments Govt Securities</v>
          </cell>
        </row>
      </sheetData>
      <sheetData sheetId="7749">
        <row r="34">
          <cell r="A34" t="str">
            <v>Investments Govt Securities</v>
          </cell>
        </row>
      </sheetData>
      <sheetData sheetId="7750">
        <row r="34">
          <cell r="A34" t="str">
            <v>Investments Govt Securities</v>
          </cell>
        </row>
      </sheetData>
      <sheetData sheetId="7751">
        <row r="34">
          <cell r="A34" t="str">
            <v>Investments Govt Securities</v>
          </cell>
        </row>
      </sheetData>
      <sheetData sheetId="7752">
        <row r="34">
          <cell r="A34" t="str">
            <v>Investments Govt Securities</v>
          </cell>
        </row>
      </sheetData>
      <sheetData sheetId="7753">
        <row r="34">
          <cell r="A34" t="str">
            <v>Investments Govt Securities</v>
          </cell>
        </row>
      </sheetData>
      <sheetData sheetId="7754">
        <row r="34">
          <cell r="A34" t="str">
            <v>Investments Govt Securities</v>
          </cell>
        </row>
      </sheetData>
      <sheetData sheetId="7755">
        <row r="34">
          <cell r="A34" t="str">
            <v>Investments Govt Securities</v>
          </cell>
        </row>
      </sheetData>
      <sheetData sheetId="7756">
        <row r="34">
          <cell r="A34" t="str">
            <v>Investments Govt Securities</v>
          </cell>
        </row>
      </sheetData>
      <sheetData sheetId="7757">
        <row r="34">
          <cell r="A34" t="str">
            <v>Investments Govt Securities</v>
          </cell>
        </row>
      </sheetData>
      <sheetData sheetId="7758">
        <row r="34">
          <cell r="A34" t="str">
            <v>Investments Govt Securities</v>
          </cell>
        </row>
      </sheetData>
      <sheetData sheetId="7759">
        <row r="34">
          <cell r="A34" t="str">
            <v>Investments Govt Securities</v>
          </cell>
        </row>
      </sheetData>
      <sheetData sheetId="7760">
        <row r="34">
          <cell r="A34" t="str">
            <v>Investments Govt Securities</v>
          </cell>
        </row>
      </sheetData>
      <sheetData sheetId="7761">
        <row r="34">
          <cell r="A34" t="str">
            <v>Investments Govt Securities</v>
          </cell>
        </row>
      </sheetData>
      <sheetData sheetId="7762">
        <row r="34">
          <cell r="A34" t="str">
            <v>Investments Govt Securities</v>
          </cell>
        </row>
      </sheetData>
      <sheetData sheetId="7763">
        <row r="34">
          <cell r="A34" t="str">
            <v>Investments Govt Securities</v>
          </cell>
        </row>
      </sheetData>
      <sheetData sheetId="7764">
        <row r="34">
          <cell r="A34" t="str">
            <v>Investments Govt Securities</v>
          </cell>
        </row>
      </sheetData>
      <sheetData sheetId="7765">
        <row r="34">
          <cell r="A34" t="str">
            <v>Investments Govt Securities</v>
          </cell>
        </row>
      </sheetData>
      <sheetData sheetId="7766">
        <row r="34">
          <cell r="A34" t="str">
            <v>Investments Govt Securities</v>
          </cell>
        </row>
      </sheetData>
      <sheetData sheetId="7767">
        <row r="34">
          <cell r="A34" t="str">
            <v>Investments Govt Securities</v>
          </cell>
        </row>
      </sheetData>
      <sheetData sheetId="7768">
        <row r="34">
          <cell r="A34" t="str">
            <v>Investments Govt Securities</v>
          </cell>
        </row>
      </sheetData>
      <sheetData sheetId="7769">
        <row r="34">
          <cell r="A34" t="str">
            <v>Investments Govt Securities</v>
          </cell>
        </row>
      </sheetData>
      <sheetData sheetId="7770">
        <row r="34">
          <cell r="A34" t="str">
            <v>Investments Govt Securities</v>
          </cell>
        </row>
      </sheetData>
      <sheetData sheetId="7771">
        <row r="34">
          <cell r="A34" t="str">
            <v>Investments Govt Securities</v>
          </cell>
        </row>
      </sheetData>
      <sheetData sheetId="7772">
        <row r="34">
          <cell r="A34" t="str">
            <v>Investments Govt Securities</v>
          </cell>
        </row>
      </sheetData>
      <sheetData sheetId="7773">
        <row r="34">
          <cell r="A34" t="str">
            <v>Investments Govt Securities</v>
          </cell>
        </row>
      </sheetData>
      <sheetData sheetId="7774">
        <row r="34">
          <cell r="A34" t="str">
            <v>Investments Govt Securities</v>
          </cell>
        </row>
      </sheetData>
      <sheetData sheetId="7775">
        <row r="34">
          <cell r="A34" t="str">
            <v>Investments Govt Securities</v>
          </cell>
        </row>
      </sheetData>
      <sheetData sheetId="7776">
        <row r="34">
          <cell r="A34" t="str">
            <v>Investments Govt Securities</v>
          </cell>
        </row>
      </sheetData>
      <sheetData sheetId="7777">
        <row r="34">
          <cell r="A34" t="str">
            <v>Investments Govt Securities</v>
          </cell>
        </row>
      </sheetData>
      <sheetData sheetId="7778">
        <row r="34">
          <cell r="A34" t="str">
            <v>Investments Govt Securities</v>
          </cell>
        </row>
      </sheetData>
      <sheetData sheetId="7779">
        <row r="34">
          <cell r="A34" t="str">
            <v>Investments Govt Securities</v>
          </cell>
        </row>
      </sheetData>
      <sheetData sheetId="7780">
        <row r="34">
          <cell r="A34" t="str">
            <v>Investments Govt Securities</v>
          </cell>
        </row>
      </sheetData>
      <sheetData sheetId="7781">
        <row r="34">
          <cell r="A34" t="str">
            <v>Investments Govt Securities</v>
          </cell>
        </row>
      </sheetData>
      <sheetData sheetId="7782">
        <row r="34">
          <cell r="A34" t="str">
            <v>Investments Govt Securities</v>
          </cell>
        </row>
      </sheetData>
      <sheetData sheetId="7783">
        <row r="34">
          <cell r="A34" t="str">
            <v>Investments Govt Securities</v>
          </cell>
        </row>
      </sheetData>
      <sheetData sheetId="7784">
        <row r="34">
          <cell r="A34" t="str">
            <v>Investments Govt Securities</v>
          </cell>
        </row>
      </sheetData>
      <sheetData sheetId="7785">
        <row r="34">
          <cell r="A34" t="str">
            <v>Investments Govt Securities</v>
          </cell>
        </row>
      </sheetData>
      <sheetData sheetId="7786">
        <row r="34">
          <cell r="A34" t="str">
            <v>Investments Govt Securities</v>
          </cell>
        </row>
      </sheetData>
      <sheetData sheetId="7787">
        <row r="34">
          <cell r="A34" t="str">
            <v>Investments Govt Securities</v>
          </cell>
        </row>
      </sheetData>
      <sheetData sheetId="7788">
        <row r="34">
          <cell r="A34" t="str">
            <v>Investments Govt Securities</v>
          </cell>
        </row>
      </sheetData>
      <sheetData sheetId="7789">
        <row r="34">
          <cell r="A34" t="str">
            <v>Investments Govt Securities</v>
          </cell>
        </row>
      </sheetData>
      <sheetData sheetId="7790">
        <row r="34">
          <cell r="A34" t="str">
            <v>Investments Govt Securities</v>
          </cell>
        </row>
      </sheetData>
      <sheetData sheetId="7791">
        <row r="34">
          <cell r="A34" t="str">
            <v>Investments Govt Securities</v>
          </cell>
        </row>
      </sheetData>
      <sheetData sheetId="7792">
        <row r="34">
          <cell r="A34" t="str">
            <v>Investments Govt Securities</v>
          </cell>
        </row>
      </sheetData>
      <sheetData sheetId="7793">
        <row r="34">
          <cell r="A34" t="str">
            <v>Investments Govt Securities</v>
          </cell>
        </row>
      </sheetData>
      <sheetData sheetId="7794">
        <row r="34">
          <cell r="A34" t="str">
            <v>Investments Govt Securities</v>
          </cell>
        </row>
      </sheetData>
      <sheetData sheetId="7795">
        <row r="34">
          <cell r="A34" t="str">
            <v>Investments Govt Securities</v>
          </cell>
        </row>
      </sheetData>
      <sheetData sheetId="7796">
        <row r="34">
          <cell r="A34" t="str">
            <v>Investments Govt Securities</v>
          </cell>
        </row>
      </sheetData>
      <sheetData sheetId="7797">
        <row r="34">
          <cell r="A34" t="str">
            <v>Investments Govt Securities</v>
          </cell>
        </row>
      </sheetData>
      <sheetData sheetId="7798">
        <row r="34">
          <cell r="A34" t="str">
            <v>Investments Govt Securities</v>
          </cell>
        </row>
      </sheetData>
      <sheetData sheetId="7799">
        <row r="34">
          <cell r="A34" t="str">
            <v>Investments Govt Securities</v>
          </cell>
        </row>
      </sheetData>
      <sheetData sheetId="7800">
        <row r="34">
          <cell r="A34" t="str">
            <v>Investments Govt Securities</v>
          </cell>
        </row>
      </sheetData>
      <sheetData sheetId="7801">
        <row r="34">
          <cell r="A34" t="str">
            <v>Investments Govt Securities</v>
          </cell>
        </row>
      </sheetData>
      <sheetData sheetId="7802">
        <row r="34">
          <cell r="A34" t="str">
            <v>Investments Govt Securities</v>
          </cell>
        </row>
      </sheetData>
      <sheetData sheetId="7803">
        <row r="34">
          <cell r="A34" t="str">
            <v>Investments Govt Securities</v>
          </cell>
        </row>
      </sheetData>
      <sheetData sheetId="7804">
        <row r="34">
          <cell r="A34" t="str">
            <v>Investments Govt Securities</v>
          </cell>
        </row>
      </sheetData>
      <sheetData sheetId="7805">
        <row r="34">
          <cell r="A34" t="str">
            <v>Investments Govt Securities</v>
          </cell>
        </row>
      </sheetData>
      <sheetData sheetId="7806">
        <row r="34">
          <cell r="A34" t="str">
            <v>Investments Govt Securities</v>
          </cell>
        </row>
      </sheetData>
      <sheetData sheetId="7807">
        <row r="34">
          <cell r="A34" t="str">
            <v>Investments Govt Securities</v>
          </cell>
        </row>
      </sheetData>
      <sheetData sheetId="7808">
        <row r="34">
          <cell r="A34" t="str">
            <v>Investments Govt Securities</v>
          </cell>
        </row>
      </sheetData>
      <sheetData sheetId="7809">
        <row r="34">
          <cell r="A34" t="str">
            <v>Investments Govt Securities</v>
          </cell>
        </row>
      </sheetData>
      <sheetData sheetId="7810">
        <row r="34">
          <cell r="A34" t="str">
            <v>Investments Govt Securities</v>
          </cell>
        </row>
      </sheetData>
      <sheetData sheetId="7811">
        <row r="34">
          <cell r="A34" t="str">
            <v>Investments Govt Securities</v>
          </cell>
        </row>
      </sheetData>
      <sheetData sheetId="7812">
        <row r="34">
          <cell r="A34" t="str">
            <v>Investments Govt Securities</v>
          </cell>
        </row>
      </sheetData>
      <sheetData sheetId="7813">
        <row r="34">
          <cell r="A34" t="str">
            <v>Investments Govt Securities</v>
          </cell>
        </row>
      </sheetData>
      <sheetData sheetId="7814">
        <row r="34">
          <cell r="A34" t="str">
            <v>Investments Govt Securities</v>
          </cell>
        </row>
      </sheetData>
      <sheetData sheetId="7815">
        <row r="34">
          <cell r="A34" t="str">
            <v>Investments Govt Securities</v>
          </cell>
        </row>
      </sheetData>
      <sheetData sheetId="7816">
        <row r="34">
          <cell r="A34" t="str">
            <v>Investments Govt Securities</v>
          </cell>
        </row>
      </sheetData>
      <sheetData sheetId="7817">
        <row r="34">
          <cell r="A34" t="str">
            <v>Investments Govt Securities</v>
          </cell>
        </row>
      </sheetData>
      <sheetData sheetId="7818">
        <row r="34">
          <cell r="A34" t="str">
            <v>Investments Govt Securities</v>
          </cell>
        </row>
      </sheetData>
      <sheetData sheetId="7819">
        <row r="34">
          <cell r="A34" t="str">
            <v>Investments Govt Securities</v>
          </cell>
        </row>
      </sheetData>
      <sheetData sheetId="7820">
        <row r="34">
          <cell r="A34" t="str">
            <v>Investments Govt Securities</v>
          </cell>
        </row>
      </sheetData>
      <sheetData sheetId="7821">
        <row r="34">
          <cell r="A34" t="str">
            <v>Investments Govt Securities</v>
          </cell>
        </row>
      </sheetData>
      <sheetData sheetId="7822">
        <row r="34">
          <cell r="A34" t="str">
            <v>Investments Govt Securities</v>
          </cell>
        </row>
      </sheetData>
      <sheetData sheetId="7823">
        <row r="34">
          <cell r="A34" t="str">
            <v>Investments Govt Securities</v>
          </cell>
        </row>
      </sheetData>
      <sheetData sheetId="7824">
        <row r="34">
          <cell r="A34" t="str">
            <v>Investments Govt Securities</v>
          </cell>
        </row>
      </sheetData>
      <sheetData sheetId="7825">
        <row r="34">
          <cell r="A34" t="str">
            <v>Investments Govt Securities</v>
          </cell>
        </row>
      </sheetData>
      <sheetData sheetId="7826">
        <row r="34">
          <cell r="A34" t="str">
            <v>Investments Govt Securities</v>
          </cell>
        </row>
      </sheetData>
      <sheetData sheetId="7827">
        <row r="34">
          <cell r="A34" t="str">
            <v>Investments Govt Securities</v>
          </cell>
        </row>
      </sheetData>
      <sheetData sheetId="7828">
        <row r="34">
          <cell r="A34" t="str">
            <v>Investments Govt Securities</v>
          </cell>
        </row>
      </sheetData>
      <sheetData sheetId="7829">
        <row r="34">
          <cell r="A34" t="str">
            <v>Investments Govt Securities</v>
          </cell>
        </row>
      </sheetData>
      <sheetData sheetId="7830">
        <row r="34">
          <cell r="A34" t="str">
            <v>Investments Govt Securities</v>
          </cell>
        </row>
      </sheetData>
      <sheetData sheetId="7831">
        <row r="34">
          <cell r="A34" t="str">
            <v>Investments Govt Securities</v>
          </cell>
        </row>
      </sheetData>
      <sheetData sheetId="7832">
        <row r="34">
          <cell r="A34" t="str">
            <v>Investments Govt Securities</v>
          </cell>
        </row>
      </sheetData>
      <sheetData sheetId="7833">
        <row r="34">
          <cell r="A34" t="str">
            <v>Investments Govt Securities</v>
          </cell>
        </row>
      </sheetData>
      <sheetData sheetId="7834">
        <row r="34">
          <cell r="A34" t="str">
            <v>Investments Govt Securities</v>
          </cell>
        </row>
      </sheetData>
      <sheetData sheetId="7835">
        <row r="34">
          <cell r="A34" t="str">
            <v>Investments Govt Securities</v>
          </cell>
        </row>
      </sheetData>
      <sheetData sheetId="7836">
        <row r="34">
          <cell r="A34" t="str">
            <v>Investments Govt Securities</v>
          </cell>
        </row>
      </sheetData>
      <sheetData sheetId="7837">
        <row r="34">
          <cell r="A34" t="str">
            <v>Investments Govt Securities</v>
          </cell>
        </row>
      </sheetData>
      <sheetData sheetId="7838">
        <row r="34">
          <cell r="A34" t="str">
            <v>Investments Govt Securities</v>
          </cell>
        </row>
      </sheetData>
      <sheetData sheetId="7839">
        <row r="34">
          <cell r="A34" t="str">
            <v>Investments Govt Securities</v>
          </cell>
        </row>
      </sheetData>
      <sheetData sheetId="7840">
        <row r="34">
          <cell r="A34" t="str">
            <v>Investments Govt Securities</v>
          </cell>
        </row>
      </sheetData>
      <sheetData sheetId="7841">
        <row r="34">
          <cell r="A34" t="str">
            <v>Investments Govt Securities</v>
          </cell>
        </row>
      </sheetData>
      <sheetData sheetId="7842">
        <row r="34">
          <cell r="A34" t="str">
            <v>Investments Govt Securities</v>
          </cell>
        </row>
      </sheetData>
      <sheetData sheetId="7843">
        <row r="34">
          <cell r="A34" t="str">
            <v>Investments Govt Securities</v>
          </cell>
        </row>
      </sheetData>
      <sheetData sheetId="7844">
        <row r="34">
          <cell r="A34" t="str">
            <v>Investments Govt Securities</v>
          </cell>
        </row>
      </sheetData>
      <sheetData sheetId="7845">
        <row r="34">
          <cell r="A34" t="str">
            <v>Investments Govt Securities</v>
          </cell>
        </row>
      </sheetData>
      <sheetData sheetId="7846">
        <row r="34">
          <cell r="A34" t="str">
            <v>Investments Govt Securities</v>
          </cell>
        </row>
      </sheetData>
      <sheetData sheetId="7847">
        <row r="34">
          <cell r="A34" t="str">
            <v>Investments Govt Securities</v>
          </cell>
        </row>
      </sheetData>
      <sheetData sheetId="7848">
        <row r="34">
          <cell r="A34" t="str">
            <v>Investments Govt Securities</v>
          </cell>
        </row>
      </sheetData>
      <sheetData sheetId="7849">
        <row r="34">
          <cell r="A34" t="str">
            <v>Investments Govt Securities</v>
          </cell>
        </row>
      </sheetData>
      <sheetData sheetId="7850">
        <row r="34">
          <cell r="A34" t="str">
            <v>Investments Govt Securities</v>
          </cell>
        </row>
      </sheetData>
      <sheetData sheetId="7851">
        <row r="34">
          <cell r="A34" t="str">
            <v>Investments Govt Securities</v>
          </cell>
        </row>
      </sheetData>
      <sheetData sheetId="7852">
        <row r="34">
          <cell r="A34" t="str">
            <v>Investments Govt Securities</v>
          </cell>
        </row>
      </sheetData>
      <sheetData sheetId="7853">
        <row r="34">
          <cell r="A34" t="str">
            <v>Investments Govt Securities</v>
          </cell>
        </row>
      </sheetData>
      <sheetData sheetId="7854">
        <row r="34">
          <cell r="A34" t="str">
            <v>Investments Govt Securities</v>
          </cell>
        </row>
      </sheetData>
      <sheetData sheetId="7855">
        <row r="34">
          <cell r="A34" t="str">
            <v>Investments Govt Securities</v>
          </cell>
        </row>
      </sheetData>
      <sheetData sheetId="7856">
        <row r="34">
          <cell r="A34" t="str">
            <v>Investments Govt Securities</v>
          </cell>
        </row>
      </sheetData>
      <sheetData sheetId="7857">
        <row r="34">
          <cell r="A34" t="str">
            <v>Investments Govt Securities</v>
          </cell>
        </row>
      </sheetData>
      <sheetData sheetId="7858">
        <row r="34">
          <cell r="A34" t="str">
            <v>Investments Govt Securities</v>
          </cell>
        </row>
      </sheetData>
      <sheetData sheetId="7859">
        <row r="34">
          <cell r="A34" t="str">
            <v>Investments Govt Securities</v>
          </cell>
        </row>
      </sheetData>
      <sheetData sheetId="7860">
        <row r="34">
          <cell r="A34" t="str">
            <v>Investments Govt Securities</v>
          </cell>
        </row>
      </sheetData>
      <sheetData sheetId="7861">
        <row r="34">
          <cell r="A34" t="str">
            <v>Investments Govt Securities</v>
          </cell>
        </row>
      </sheetData>
      <sheetData sheetId="7862">
        <row r="34">
          <cell r="A34" t="str">
            <v>Investments Govt Securities</v>
          </cell>
        </row>
      </sheetData>
      <sheetData sheetId="7863">
        <row r="34">
          <cell r="A34" t="str">
            <v>Investments Govt Securities</v>
          </cell>
        </row>
      </sheetData>
      <sheetData sheetId="7864">
        <row r="34">
          <cell r="A34" t="str">
            <v>Investments Govt Securities</v>
          </cell>
        </row>
      </sheetData>
      <sheetData sheetId="7865">
        <row r="34">
          <cell r="A34" t="str">
            <v>Investments Govt Securities</v>
          </cell>
        </row>
      </sheetData>
      <sheetData sheetId="7866">
        <row r="34">
          <cell r="A34" t="str">
            <v>Investments Govt Securities</v>
          </cell>
        </row>
      </sheetData>
      <sheetData sheetId="7867">
        <row r="34">
          <cell r="A34" t="str">
            <v>Investments Govt Securities</v>
          </cell>
        </row>
      </sheetData>
      <sheetData sheetId="7868">
        <row r="34">
          <cell r="A34" t="str">
            <v>Investments Govt Securities</v>
          </cell>
        </row>
      </sheetData>
      <sheetData sheetId="7869">
        <row r="34">
          <cell r="A34" t="str">
            <v>Investments Govt Securities</v>
          </cell>
        </row>
      </sheetData>
      <sheetData sheetId="7870">
        <row r="34">
          <cell r="A34" t="str">
            <v>Investments Govt Securities</v>
          </cell>
        </row>
      </sheetData>
      <sheetData sheetId="7871">
        <row r="34">
          <cell r="A34" t="str">
            <v>Investments Govt Securities</v>
          </cell>
        </row>
      </sheetData>
      <sheetData sheetId="7872">
        <row r="34">
          <cell r="A34" t="str">
            <v>Investments Govt Securities</v>
          </cell>
        </row>
      </sheetData>
      <sheetData sheetId="7873">
        <row r="34">
          <cell r="A34" t="str">
            <v>Investments Govt Securities</v>
          </cell>
        </row>
      </sheetData>
      <sheetData sheetId="7874">
        <row r="34">
          <cell r="A34" t="str">
            <v>Investments Govt Securities</v>
          </cell>
        </row>
      </sheetData>
      <sheetData sheetId="7875">
        <row r="34">
          <cell r="A34" t="str">
            <v>Investments Govt Securities</v>
          </cell>
        </row>
      </sheetData>
      <sheetData sheetId="7876">
        <row r="34">
          <cell r="A34" t="str">
            <v>Investments Govt Securities</v>
          </cell>
        </row>
      </sheetData>
      <sheetData sheetId="7877">
        <row r="34">
          <cell r="A34" t="str">
            <v>Investments Govt Securities</v>
          </cell>
        </row>
      </sheetData>
      <sheetData sheetId="7878">
        <row r="34">
          <cell r="A34" t="str">
            <v>Investments Govt Securities</v>
          </cell>
        </row>
      </sheetData>
      <sheetData sheetId="7879">
        <row r="34">
          <cell r="A34" t="str">
            <v>Investments Govt Securities</v>
          </cell>
        </row>
      </sheetData>
      <sheetData sheetId="7880">
        <row r="34">
          <cell r="A34" t="str">
            <v>Investments Govt Securities</v>
          </cell>
        </row>
      </sheetData>
      <sheetData sheetId="7881">
        <row r="34">
          <cell r="A34" t="str">
            <v>Investments Govt Securities</v>
          </cell>
        </row>
      </sheetData>
      <sheetData sheetId="7882">
        <row r="34">
          <cell r="A34" t="str">
            <v>Investments Govt Securities</v>
          </cell>
        </row>
      </sheetData>
      <sheetData sheetId="7883">
        <row r="34">
          <cell r="A34" t="str">
            <v>Investments Govt Securities</v>
          </cell>
        </row>
      </sheetData>
      <sheetData sheetId="7884">
        <row r="34">
          <cell r="A34" t="str">
            <v>Investments Govt Securities</v>
          </cell>
        </row>
      </sheetData>
      <sheetData sheetId="7885">
        <row r="34">
          <cell r="A34" t="str">
            <v>Investments Govt Securities</v>
          </cell>
        </row>
      </sheetData>
      <sheetData sheetId="7886">
        <row r="34">
          <cell r="A34" t="str">
            <v>Investments Govt Securities</v>
          </cell>
        </row>
      </sheetData>
      <sheetData sheetId="7887">
        <row r="34">
          <cell r="A34" t="str">
            <v>Investments Govt Securities</v>
          </cell>
        </row>
      </sheetData>
      <sheetData sheetId="7888">
        <row r="34">
          <cell r="A34" t="str">
            <v>Investments Govt Securities</v>
          </cell>
        </row>
      </sheetData>
      <sheetData sheetId="7889">
        <row r="34">
          <cell r="A34" t="str">
            <v>Investments Govt Securities</v>
          </cell>
        </row>
      </sheetData>
      <sheetData sheetId="7890">
        <row r="34">
          <cell r="A34" t="str">
            <v>Investments Govt Securities</v>
          </cell>
        </row>
      </sheetData>
      <sheetData sheetId="7891">
        <row r="34">
          <cell r="A34" t="str">
            <v>Investments Govt Securities</v>
          </cell>
        </row>
      </sheetData>
      <sheetData sheetId="7892">
        <row r="34">
          <cell r="A34" t="str">
            <v>Investments Govt Securities</v>
          </cell>
        </row>
      </sheetData>
      <sheetData sheetId="7893">
        <row r="34">
          <cell r="A34" t="str">
            <v>Investments Govt Securities</v>
          </cell>
        </row>
      </sheetData>
      <sheetData sheetId="7894">
        <row r="34">
          <cell r="A34" t="str">
            <v>Investments Govt Securities</v>
          </cell>
        </row>
      </sheetData>
      <sheetData sheetId="7895">
        <row r="34">
          <cell r="A34" t="str">
            <v>Investments Govt Securities</v>
          </cell>
        </row>
      </sheetData>
      <sheetData sheetId="7896">
        <row r="34">
          <cell r="A34" t="str">
            <v>Investments Govt Securities</v>
          </cell>
        </row>
      </sheetData>
      <sheetData sheetId="7897">
        <row r="34">
          <cell r="A34" t="str">
            <v>Investments Govt Securities</v>
          </cell>
        </row>
      </sheetData>
      <sheetData sheetId="7898">
        <row r="34">
          <cell r="A34" t="str">
            <v>Investments Govt Securities</v>
          </cell>
        </row>
      </sheetData>
      <sheetData sheetId="7899">
        <row r="34">
          <cell r="A34" t="str">
            <v>Investments Govt Securities</v>
          </cell>
        </row>
      </sheetData>
      <sheetData sheetId="7900">
        <row r="34">
          <cell r="A34" t="str">
            <v>Investments Govt Securities</v>
          </cell>
        </row>
      </sheetData>
      <sheetData sheetId="7901">
        <row r="34">
          <cell r="A34" t="str">
            <v>Investments Govt Securities</v>
          </cell>
        </row>
      </sheetData>
      <sheetData sheetId="7902">
        <row r="34">
          <cell r="A34" t="str">
            <v>Investments Govt Securities</v>
          </cell>
        </row>
      </sheetData>
      <sheetData sheetId="7903">
        <row r="34">
          <cell r="A34" t="str">
            <v>Investments Govt Securities</v>
          </cell>
        </row>
      </sheetData>
      <sheetData sheetId="7904">
        <row r="34">
          <cell r="A34" t="str">
            <v>Investments Govt Securities</v>
          </cell>
        </row>
      </sheetData>
      <sheetData sheetId="7905">
        <row r="34">
          <cell r="A34" t="str">
            <v>Investments Govt Securities</v>
          </cell>
        </row>
      </sheetData>
      <sheetData sheetId="7906">
        <row r="34">
          <cell r="A34" t="str">
            <v>Investments Govt Securities</v>
          </cell>
        </row>
      </sheetData>
      <sheetData sheetId="7907">
        <row r="34">
          <cell r="A34" t="str">
            <v>Investments Govt Securities</v>
          </cell>
        </row>
      </sheetData>
      <sheetData sheetId="7908">
        <row r="34">
          <cell r="A34" t="str">
            <v>Investments Govt Securities</v>
          </cell>
        </row>
      </sheetData>
      <sheetData sheetId="7909">
        <row r="34">
          <cell r="A34" t="str">
            <v>Investments Govt Securities</v>
          </cell>
        </row>
      </sheetData>
      <sheetData sheetId="7910">
        <row r="34">
          <cell r="A34" t="str">
            <v>Investments Govt Securities</v>
          </cell>
        </row>
      </sheetData>
      <sheetData sheetId="7911">
        <row r="34">
          <cell r="A34" t="str">
            <v>Investments Govt Securities</v>
          </cell>
        </row>
      </sheetData>
      <sheetData sheetId="7912">
        <row r="34">
          <cell r="A34" t="str">
            <v>Investments Govt Securities</v>
          </cell>
        </row>
      </sheetData>
      <sheetData sheetId="7913">
        <row r="34">
          <cell r="A34" t="str">
            <v>Investments Govt Securities</v>
          </cell>
        </row>
      </sheetData>
      <sheetData sheetId="7914">
        <row r="34">
          <cell r="A34" t="str">
            <v>Investments Govt Securities</v>
          </cell>
        </row>
      </sheetData>
      <sheetData sheetId="7915">
        <row r="34">
          <cell r="A34" t="str">
            <v>Investments Govt Securities</v>
          </cell>
        </row>
      </sheetData>
      <sheetData sheetId="7916">
        <row r="34">
          <cell r="A34" t="str">
            <v>Investments Govt Securities</v>
          </cell>
        </row>
      </sheetData>
      <sheetData sheetId="7917">
        <row r="34">
          <cell r="A34" t="str">
            <v>Investments Govt Securities</v>
          </cell>
        </row>
      </sheetData>
      <sheetData sheetId="7918">
        <row r="34">
          <cell r="A34" t="str">
            <v>Investments Govt Securities</v>
          </cell>
        </row>
      </sheetData>
      <sheetData sheetId="7919">
        <row r="34">
          <cell r="A34" t="str">
            <v>Investments Govt Securities</v>
          </cell>
        </row>
      </sheetData>
      <sheetData sheetId="7920">
        <row r="34">
          <cell r="A34" t="str">
            <v>Investments Govt Securities</v>
          </cell>
        </row>
      </sheetData>
      <sheetData sheetId="7921">
        <row r="34">
          <cell r="A34" t="str">
            <v>Investments Govt Securities</v>
          </cell>
        </row>
      </sheetData>
      <sheetData sheetId="7922">
        <row r="34">
          <cell r="A34" t="str">
            <v>Investments Govt Securities</v>
          </cell>
        </row>
      </sheetData>
      <sheetData sheetId="7923">
        <row r="34">
          <cell r="A34" t="str">
            <v>Investments Govt Securities</v>
          </cell>
        </row>
      </sheetData>
      <sheetData sheetId="7924">
        <row r="34">
          <cell r="A34" t="str">
            <v>Investments Govt Securities</v>
          </cell>
        </row>
      </sheetData>
      <sheetData sheetId="7925">
        <row r="34">
          <cell r="A34" t="str">
            <v>Investments Govt Securities</v>
          </cell>
        </row>
      </sheetData>
      <sheetData sheetId="7926">
        <row r="34">
          <cell r="A34" t="str">
            <v>Investments Govt Securities</v>
          </cell>
        </row>
      </sheetData>
      <sheetData sheetId="7927">
        <row r="34">
          <cell r="A34" t="str">
            <v>Investments Govt Securities</v>
          </cell>
        </row>
      </sheetData>
      <sheetData sheetId="7928">
        <row r="34">
          <cell r="A34" t="str">
            <v>Investments Govt Securities</v>
          </cell>
        </row>
      </sheetData>
      <sheetData sheetId="7929">
        <row r="34">
          <cell r="A34" t="str">
            <v>Investments Govt Securities</v>
          </cell>
        </row>
      </sheetData>
      <sheetData sheetId="7930">
        <row r="34">
          <cell r="A34" t="str">
            <v>Investments Govt Securities</v>
          </cell>
        </row>
      </sheetData>
      <sheetData sheetId="7931">
        <row r="34">
          <cell r="A34" t="str">
            <v>Investments Govt Securities</v>
          </cell>
        </row>
      </sheetData>
      <sheetData sheetId="7932">
        <row r="34">
          <cell r="A34" t="str">
            <v>Investments Govt Securities</v>
          </cell>
        </row>
      </sheetData>
      <sheetData sheetId="7933">
        <row r="34">
          <cell r="A34" t="str">
            <v>Investments Govt Securities</v>
          </cell>
        </row>
      </sheetData>
      <sheetData sheetId="7934">
        <row r="34">
          <cell r="A34" t="str">
            <v>Investments Govt Securities</v>
          </cell>
        </row>
      </sheetData>
      <sheetData sheetId="7935">
        <row r="34">
          <cell r="A34" t="str">
            <v>Investments Govt Securities</v>
          </cell>
        </row>
      </sheetData>
      <sheetData sheetId="7936">
        <row r="34">
          <cell r="A34" t="str">
            <v>Investments Govt Securities</v>
          </cell>
        </row>
      </sheetData>
      <sheetData sheetId="7937">
        <row r="34">
          <cell r="A34" t="str">
            <v>Investments Govt Securities</v>
          </cell>
        </row>
      </sheetData>
      <sheetData sheetId="7938">
        <row r="34">
          <cell r="A34" t="str">
            <v>Investments Govt Securities</v>
          </cell>
        </row>
      </sheetData>
      <sheetData sheetId="7939">
        <row r="34">
          <cell r="A34" t="str">
            <v>Investments Govt Securities</v>
          </cell>
        </row>
      </sheetData>
      <sheetData sheetId="7940">
        <row r="34">
          <cell r="A34" t="str">
            <v>Investments Govt Securities</v>
          </cell>
        </row>
      </sheetData>
      <sheetData sheetId="7941">
        <row r="34">
          <cell r="A34" t="str">
            <v>Investments Govt Securities</v>
          </cell>
        </row>
      </sheetData>
      <sheetData sheetId="7942">
        <row r="34">
          <cell r="A34" t="str">
            <v>Investments Govt Securities</v>
          </cell>
        </row>
      </sheetData>
      <sheetData sheetId="7943">
        <row r="34">
          <cell r="A34" t="str">
            <v>Investments Govt Securities</v>
          </cell>
        </row>
      </sheetData>
      <sheetData sheetId="7944">
        <row r="34">
          <cell r="A34" t="str">
            <v>Investments Govt Securities</v>
          </cell>
        </row>
      </sheetData>
      <sheetData sheetId="7945">
        <row r="34">
          <cell r="A34" t="str">
            <v>Investments Govt Securities</v>
          </cell>
        </row>
      </sheetData>
      <sheetData sheetId="7946">
        <row r="34">
          <cell r="A34" t="str">
            <v>Investments Govt Securities</v>
          </cell>
        </row>
      </sheetData>
      <sheetData sheetId="7947">
        <row r="34">
          <cell r="A34" t="str">
            <v>Investments Govt Securities</v>
          </cell>
        </row>
      </sheetData>
      <sheetData sheetId="7948">
        <row r="34">
          <cell r="A34" t="str">
            <v>Investments Govt Securities</v>
          </cell>
        </row>
      </sheetData>
      <sheetData sheetId="7949">
        <row r="34">
          <cell r="A34" t="str">
            <v>Investments Govt Securities</v>
          </cell>
        </row>
      </sheetData>
      <sheetData sheetId="7950">
        <row r="34">
          <cell r="A34" t="str">
            <v>Investments Govt Securities</v>
          </cell>
        </row>
      </sheetData>
      <sheetData sheetId="7951">
        <row r="34">
          <cell r="A34" t="str">
            <v>Investments Govt Securities</v>
          </cell>
        </row>
      </sheetData>
      <sheetData sheetId="7952">
        <row r="34">
          <cell r="A34" t="str">
            <v>Investments Govt Securities</v>
          </cell>
        </row>
      </sheetData>
      <sheetData sheetId="7953">
        <row r="34">
          <cell r="A34" t="str">
            <v>Investments Govt Securities</v>
          </cell>
        </row>
      </sheetData>
      <sheetData sheetId="7954">
        <row r="34">
          <cell r="A34" t="str">
            <v>Investments Govt Securities</v>
          </cell>
        </row>
      </sheetData>
      <sheetData sheetId="7955">
        <row r="34">
          <cell r="A34" t="str">
            <v>Investments Govt Securities</v>
          </cell>
        </row>
      </sheetData>
      <sheetData sheetId="7956">
        <row r="34">
          <cell r="A34" t="str">
            <v>Investments Govt Securities</v>
          </cell>
        </row>
      </sheetData>
      <sheetData sheetId="7957">
        <row r="34">
          <cell r="A34" t="str">
            <v>Investments Govt Securities</v>
          </cell>
        </row>
      </sheetData>
      <sheetData sheetId="7958">
        <row r="34">
          <cell r="A34" t="str">
            <v>Investments Govt Securities</v>
          </cell>
        </row>
      </sheetData>
      <sheetData sheetId="7959">
        <row r="34">
          <cell r="A34" t="str">
            <v>Investments Govt Securities</v>
          </cell>
        </row>
      </sheetData>
      <sheetData sheetId="7960">
        <row r="34">
          <cell r="A34" t="str">
            <v>Investments Govt Securities</v>
          </cell>
        </row>
      </sheetData>
      <sheetData sheetId="7961">
        <row r="34">
          <cell r="A34" t="str">
            <v>Investments Govt Securities</v>
          </cell>
        </row>
      </sheetData>
      <sheetData sheetId="7962">
        <row r="34">
          <cell r="A34" t="str">
            <v>Investments Govt Securities</v>
          </cell>
        </row>
      </sheetData>
      <sheetData sheetId="7963">
        <row r="34">
          <cell r="A34" t="str">
            <v>Investments Govt Securities</v>
          </cell>
        </row>
      </sheetData>
      <sheetData sheetId="7964">
        <row r="34">
          <cell r="A34" t="str">
            <v>Investments Govt Securities</v>
          </cell>
        </row>
      </sheetData>
      <sheetData sheetId="7965">
        <row r="34">
          <cell r="A34" t="str">
            <v>Investments Govt Securities</v>
          </cell>
        </row>
      </sheetData>
      <sheetData sheetId="7966">
        <row r="34">
          <cell r="A34" t="str">
            <v>Investments Govt Securities</v>
          </cell>
        </row>
      </sheetData>
      <sheetData sheetId="7967">
        <row r="34">
          <cell r="A34" t="str">
            <v>Investments Govt Securities</v>
          </cell>
        </row>
      </sheetData>
      <sheetData sheetId="7968">
        <row r="34">
          <cell r="A34" t="str">
            <v>Investments Govt Securities</v>
          </cell>
        </row>
      </sheetData>
      <sheetData sheetId="7969">
        <row r="34">
          <cell r="A34" t="str">
            <v>Investments Govt Securities</v>
          </cell>
        </row>
      </sheetData>
      <sheetData sheetId="7970">
        <row r="34">
          <cell r="A34" t="str">
            <v>Investments Govt Securities</v>
          </cell>
        </row>
      </sheetData>
      <sheetData sheetId="7971">
        <row r="34">
          <cell r="A34" t="str">
            <v>Investments Govt Securities</v>
          </cell>
        </row>
      </sheetData>
      <sheetData sheetId="7972">
        <row r="34">
          <cell r="A34" t="str">
            <v>Investments Govt Securities</v>
          </cell>
        </row>
      </sheetData>
      <sheetData sheetId="7973">
        <row r="34">
          <cell r="A34" t="str">
            <v>Investments Govt Securities</v>
          </cell>
        </row>
      </sheetData>
      <sheetData sheetId="7974">
        <row r="34">
          <cell r="A34" t="str">
            <v>Investments Govt Securities</v>
          </cell>
        </row>
      </sheetData>
      <sheetData sheetId="7975">
        <row r="34">
          <cell r="A34" t="str">
            <v>Investments Govt Securities</v>
          </cell>
        </row>
      </sheetData>
      <sheetData sheetId="7976">
        <row r="34">
          <cell r="A34" t="str">
            <v>Investments Govt Securities</v>
          </cell>
        </row>
      </sheetData>
      <sheetData sheetId="7977">
        <row r="34">
          <cell r="A34" t="str">
            <v>Investments Govt Securities</v>
          </cell>
        </row>
      </sheetData>
      <sheetData sheetId="7978">
        <row r="34">
          <cell r="A34" t="str">
            <v>Investments Govt Securities</v>
          </cell>
        </row>
      </sheetData>
      <sheetData sheetId="7979">
        <row r="34">
          <cell r="A34" t="str">
            <v>Investments Govt Securities</v>
          </cell>
        </row>
      </sheetData>
      <sheetData sheetId="7980">
        <row r="34">
          <cell r="A34" t="str">
            <v>Investments Govt Securities</v>
          </cell>
        </row>
      </sheetData>
      <sheetData sheetId="7981">
        <row r="34">
          <cell r="A34" t="str">
            <v>Investments Govt Securities</v>
          </cell>
        </row>
      </sheetData>
      <sheetData sheetId="7982">
        <row r="34">
          <cell r="A34" t="str">
            <v>Investments Govt Securities</v>
          </cell>
        </row>
      </sheetData>
      <sheetData sheetId="7983">
        <row r="34">
          <cell r="A34" t="str">
            <v>Investments Govt Securities</v>
          </cell>
        </row>
      </sheetData>
      <sheetData sheetId="7984">
        <row r="34">
          <cell r="A34" t="str">
            <v>Investments Govt Securities</v>
          </cell>
        </row>
      </sheetData>
      <sheetData sheetId="7985">
        <row r="34">
          <cell r="A34" t="str">
            <v>Investments Govt Securities</v>
          </cell>
        </row>
      </sheetData>
      <sheetData sheetId="7986">
        <row r="34">
          <cell r="A34" t="str">
            <v>Investments Govt Securities</v>
          </cell>
        </row>
      </sheetData>
      <sheetData sheetId="7987">
        <row r="34">
          <cell r="A34" t="str">
            <v>Investments Govt Securities</v>
          </cell>
        </row>
      </sheetData>
      <sheetData sheetId="7988">
        <row r="34">
          <cell r="A34" t="str">
            <v>Investments Govt Securities</v>
          </cell>
        </row>
      </sheetData>
      <sheetData sheetId="7989">
        <row r="34">
          <cell r="A34" t="str">
            <v>Investments Govt Securities</v>
          </cell>
        </row>
      </sheetData>
      <sheetData sheetId="7990">
        <row r="34">
          <cell r="A34" t="str">
            <v>Investments Govt Securities</v>
          </cell>
        </row>
      </sheetData>
      <sheetData sheetId="7991">
        <row r="34">
          <cell r="A34" t="str">
            <v>Investments Govt Securities</v>
          </cell>
        </row>
      </sheetData>
      <sheetData sheetId="7992">
        <row r="34">
          <cell r="A34" t="str">
            <v>Investments Govt Securities</v>
          </cell>
        </row>
      </sheetData>
      <sheetData sheetId="7993">
        <row r="34">
          <cell r="A34" t="str">
            <v>Investments Govt Securities</v>
          </cell>
        </row>
      </sheetData>
      <sheetData sheetId="7994">
        <row r="34">
          <cell r="A34" t="str">
            <v>Investments Govt Securities</v>
          </cell>
        </row>
      </sheetData>
      <sheetData sheetId="7995">
        <row r="34">
          <cell r="A34" t="str">
            <v>Investments Govt Securities</v>
          </cell>
        </row>
      </sheetData>
      <sheetData sheetId="7996">
        <row r="34">
          <cell r="A34" t="str">
            <v>Investments Govt Securities</v>
          </cell>
        </row>
      </sheetData>
      <sheetData sheetId="7997">
        <row r="34">
          <cell r="A34" t="str">
            <v>Investments Govt Securities</v>
          </cell>
        </row>
      </sheetData>
      <sheetData sheetId="7998">
        <row r="34">
          <cell r="A34" t="str">
            <v>Investments Govt Securities</v>
          </cell>
        </row>
      </sheetData>
      <sheetData sheetId="7999">
        <row r="34">
          <cell r="A34" t="str">
            <v>Investments Govt Securities</v>
          </cell>
        </row>
      </sheetData>
      <sheetData sheetId="8000">
        <row r="34">
          <cell r="A34" t="str">
            <v>Investments Govt Securities</v>
          </cell>
        </row>
      </sheetData>
      <sheetData sheetId="8001">
        <row r="34">
          <cell r="A34" t="str">
            <v>Investments Govt Securities</v>
          </cell>
        </row>
      </sheetData>
      <sheetData sheetId="8002">
        <row r="34">
          <cell r="A34" t="str">
            <v>Investments Govt Securities</v>
          </cell>
        </row>
      </sheetData>
      <sheetData sheetId="8003">
        <row r="34">
          <cell r="A34" t="str">
            <v>Investments Govt Securities</v>
          </cell>
        </row>
      </sheetData>
      <sheetData sheetId="8004">
        <row r="34">
          <cell r="A34" t="str">
            <v>Investments Govt Securities</v>
          </cell>
        </row>
      </sheetData>
      <sheetData sheetId="8005">
        <row r="34">
          <cell r="A34" t="str">
            <v>Investments Govt Securities</v>
          </cell>
        </row>
      </sheetData>
      <sheetData sheetId="8006">
        <row r="34">
          <cell r="A34" t="str">
            <v>Investments Govt Securities</v>
          </cell>
        </row>
      </sheetData>
      <sheetData sheetId="8007">
        <row r="34">
          <cell r="A34" t="str">
            <v>Investments Govt Securities</v>
          </cell>
        </row>
      </sheetData>
      <sheetData sheetId="8008">
        <row r="34">
          <cell r="A34" t="str">
            <v>Investments Govt Securities</v>
          </cell>
        </row>
      </sheetData>
      <sheetData sheetId="8009">
        <row r="34">
          <cell r="A34" t="str">
            <v>Investments Govt Securities</v>
          </cell>
        </row>
      </sheetData>
      <sheetData sheetId="8010">
        <row r="34">
          <cell r="A34" t="str">
            <v>Investments Govt Securities</v>
          </cell>
        </row>
      </sheetData>
      <sheetData sheetId="8011">
        <row r="34">
          <cell r="A34" t="str">
            <v>Investments Govt Securities</v>
          </cell>
        </row>
      </sheetData>
      <sheetData sheetId="8012">
        <row r="34">
          <cell r="A34" t="str">
            <v>Investments Govt Securities</v>
          </cell>
        </row>
      </sheetData>
      <sheetData sheetId="8013">
        <row r="34">
          <cell r="A34" t="str">
            <v>Investments Govt Securities</v>
          </cell>
        </row>
      </sheetData>
      <sheetData sheetId="8014">
        <row r="34">
          <cell r="A34" t="str">
            <v>Investments Govt Securities</v>
          </cell>
        </row>
      </sheetData>
      <sheetData sheetId="8015">
        <row r="34">
          <cell r="A34" t="str">
            <v>Investments Govt Securities</v>
          </cell>
        </row>
      </sheetData>
      <sheetData sheetId="8016">
        <row r="34">
          <cell r="A34" t="str">
            <v>Investments Govt Securities</v>
          </cell>
        </row>
      </sheetData>
      <sheetData sheetId="8017">
        <row r="34">
          <cell r="A34" t="str">
            <v>Investments Govt Securities</v>
          </cell>
        </row>
      </sheetData>
      <sheetData sheetId="8018">
        <row r="34">
          <cell r="A34" t="str">
            <v>Investments Govt Securities</v>
          </cell>
        </row>
      </sheetData>
      <sheetData sheetId="8019">
        <row r="34">
          <cell r="A34" t="str">
            <v>Investments Govt Securities</v>
          </cell>
        </row>
      </sheetData>
      <sheetData sheetId="8020">
        <row r="34">
          <cell r="A34" t="str">
            <v>Investments Govt Securities</v>
          </cell>
        </row>
      </sheetData>
      <sheetData sheetId="8021">
        <row r="34">
          <cell r="A34" t="str">
            <v>Investments Govt Securities</v>
          </cell>
        </row>
      </sheetData>
      <sheetData sheetId="8022">
        <row r="34">
          <cell r="A34" t="str">
            <v>Investments Govt Securities</v>
          </cell>
        </row>
      </sheetData>
      <sheetData sheetId="8023">
        <row r="34">
          <cell r="A34" t="str">
            <v>Investments Govt Securities</v>
          </cell>
        </row>
      </sheetData>
      <sheetData sheetId="8024">
        <row r="34">
          <cell r="A34" t="str">
            <v>Investments Govt Securities</v>
          </cell>
        </row>
      </sheetData>
      <sheetData sheetId="8025">
        <row r="34">
          <cell r="A34" t="str">
            <v>Investments Govt Securities</v>
          </cell>
        </row>
      </sheetData>
      <sheetData sheetId="8026">
        <row r="34">
          <cell r="A34" t="str">
            <v>Investments Govt Securities</v>
          </cell>
        </row>
      </sheetData>
      <sheetData sheetId="8027">
        <row r="34">
          <cell r="A34" t="str">
            <v>Investments Govt Securities</v>
          </cell>
        </row>
      </sheetData>
      <sheetData sheetId="8028">
        <row r="34">
          <cell r="A34" t="str">
            <v>Investments Govt Securities</v>
          </cell>
        </row>
      </sheetData>
      <sheetData sheetId="8029">
        <row r="34">
          <cell r="A34" t="str">
            <v>Investments Govt Securities</v>
          </cell>
        </row>
      </sheetData>
      <sheetData sheetId="8030">
        <row r="34">
          <cell r="A34" t="str">
            <v>Investments Govt Securities</v>
          </cell>
        </row>
      </sheetData>
      <sheetData sheetId="8031">
        <row r="34">
          <cell r="A34" t="str">
            <v>Investments Govt Securities</v>
          </cell>
        </row>
      </sheetData>
      <sheetData sheetId="8032">
        <row r="34">
          <cell r="A34" t="str">
            <v>Investments Govt Securities</v>
          </cell>
        </row>
      </sheetData>
      <sheetData sheetId="8033">
        <row r="34">
          <cell r="A34" t="str">
            <v>Investments Govt Securities</v>
          </cell>
        </row>
      </sheetData>
      <sheetData sheetId="8034">
        <row r="34">
          <cell r="A34" t="str">
            <v>Investments Govt Securities</v>
          </cell>
        </row>
      </sheetData>
      <sheetData sheetId="8035">
        <row r="34">
          <cell r="A34" t="str">
            <v>Investments Govt Securities</v>
          </cell>
        </row>
      </sheetData>
      <sheetData sheetId="8036">
        <row r="34">
          <cell r="A34" t="str">
            <v>Investments Govt Securities</v>
          </cell>
        </row>
      </sheetData>
      <sheetData sheetId="8037">
        <row r="34">
          <cell r="A34" t="str">
            <v>Investments Govt Securities</v>
          </cell>
        </row>
      </sheetData>
      <sheetData sheetId="8038">
        <row r="34">
          <cell r="A34" t="str">
            <v>Investments Govt Securities</v>
          </cell>
        </row>
      </sheetData>
      <sheetData sheetId="8039">
        <row r="34">
          <cell r="A34" t="str">
            <v>Investments Govt Securities</v>
          </cell>
        </row>
      </sheetData>
      <sheetData sheetId="8040">
        <row r="34">
          <cell r="A34" t="str">
            <v>Investments Govt Securities</v>
          </cell>
        </row>
      </sheetData>
      <sheetData sheetId="8041">
        <row r="34">
          <cell r="A34" t="str">
            <v>Investments Govt Securities</v>
          </cell>
        </row>
      </sheetData>
      <sheetData sheetId="8042">
        <row r="34">
          <cell r="A34" t="str">
            <v>Investments Govt Securities</v>
          </cell>
        </row>
      </sheetData>
      <sheetData sheetId="8043">
        <row r="34">
          <cell r="A34" t="str">
            <v>Investments Govt Securities</v>
          </cell>
        </row>
      </sheetData>
      <sheetData sheetId="8044">
        <row r="34">
          <cell r="A34" t="str">
            <v>Investments Govt Securities</v>
          </cell>
        </row>
      </sheetData>
      <sheetData sheetId="8045">
        <row r="34">
          <cell r="A34" t="str">
            <v>Investments Govt Securities</v>
          </cell>
        </row>
      </sheetData>
      <sheetData sheetId="8046">
        <row r="34">
          <cell r="A34" t="str">
            <v>Investments Govt Securities</v>
          </cell>
        </row>
      </sheetData>
      <sheetData sheetId="8047">
        <row r="34">
          <cell r="A34" t="str">
            <v>Investments Govt Securities</v>
          </cell>
        </row>
      </sheetData>
      <sheetData sheetId="8048">
        <row r="34">
          <cell r="A34" t="str">
            <v>Investments Govt Securities</v>
          </cell>
        </row>
      </sheetData>
      <sheetData sheetId="8049">
        <row r="34">
          <cell r="A34" t="str">
            <v>Investments Govt Securities</v>
          </cell>
        </row>
      </sheetData>
      <sheetData sheetId="8050">
        <row r="34">
          <cell r="A34" t="str">
            <v>Investments Govt Securities</v>
          </cell>
        </row>
      </sheetData>
      <sheetData sheetId="8051">
        <row r="34">
          <cell r="A34" t="str">
            <v>Investments Govt Securities</v>
          </cell>
        </row>
      </sheetData>
      <sheetData sheetId="8052">
        <row r="34">
          <cell r="A34" t="str">
            <v>Investments Govt Securities</v>
          </cell>
        </row>
      </sheetData>
      <sheetData sheetId="8053">
        <row r="34">
          <cell r="A34" t="str">
            <v>Investments Govt Securities</v>
          </cell>
        </row>
      </sheetData>
      <sheetData sheetId="8054">
        <row r="34">
          <cell r="A34" t="str">
            <v>Investments Govt Securities</v>
          </cell>
        </row>
      </sheetData>
      <sheetData sheetId="8055">
        <row r="34">
          <cell r="A34" t="str">
            <v>Investments Govt Securities</v>
          </cell>
        </row>
      </sheetData>
      <sheetData sheetId="8056">
        <row r="34">
          <cell r="A34" t="str">
            <v>Investments Govt Securities</v>
          </cell>
        </row>
      </sheetData>
      <sheetData sheetId="8057">
        <row r="34">
          <cell r="A34" t="str">
            <v>Investments Govt Securities</v>
          </cell>
        </row>
      </sheetData>
      <sheetData sheetId="8058">
        <row r="34">
          <cell r="A34" t="str">
            <v>Investments Govt Securities</v>
          </cell>
        </row>
      </sheetData>
      <sheetData sheetId="8059">
        <row r="34">
          <cell r="A34" t="str">
            <v>Investments Govt Securities</v>
          </cell>
        </row>
      </sheetData>
      <sheetData sheetId="8060">
        <row r="34">
          <cell r="A34" t="str">
            <v>Investments Govt Securities</v>
          </cell>
        </row>
      </sheetData>
      <sheetData sheetId="8061">
        <row r="34">
          <cell r="A34" t="str">
            <v>Investments Govt Securities</v>
          </cell>
        </row>
      </sheetData>
      <sheetData sheetId="8062">
        <row r="34">
          <cell r="A34" t="str">
            <v>Investments Govt Securities</v>
          </cell>
        </row>
      </sheetData>
      <sheetData sheetId="8063">
        <row r="34">
          <cell r="A34" t="str">
            <v>Investments Govt Securities</v>
          </cell>
        </row>
      </sheetData>
      <sheetData sheetId="8064">
        <row r="34">
          <cell r="A34" t="str">
            <v>Investments Govt Securities</v>
          </cell>
        </row>
      </sheetData>
      <sheetData sheetId="8065">
        <row r="34">
          <cell r="A34" t="str">
            <v>Investments Govt Securities</v>
          </cell>
        </row>
      </sheetData>
      <sheetData sheetId="8066">
        <row r="34">
          <cell r="A34" t="str">
            <v>Investments Govt Securities</v>
          </cell>
        </row>
      </sheetData>
      <sheetData sheetId="8067">
        <row r="34">
          <cell r="A34" t="str">
            <v>Investments Govt Securities</v>
          </cell>
        </row>
      </sheetData>
      <sheetData sheetId="8068">
        <row r="34">
          <cell r="A34" t="str">
            <v>Investments Govt Securities</v>
          </cell>
        </row>
      </sheetData>
      <sheetData sheetId="8069">
        <row r="34">
          <cell r="A34" t="str">
            <v>Investments Govt Securities</v>
          </cell>
        </row>
      </sheetData>
      <sheetData sheetId="8070">
        <row r="34">
          <cell r="A34" t="str">
            <v>Investments Govt Securities</v>
          </cell>
        </row>
      </sheetData>
      <sheetData sheetId="8071">
        <row r="34">
          <cell r="A34" t="str">
            <v>Investments Govt Securities</v>
          </cell>
        </row>
      </sheetData>
      <sheetData sheetId="8072">
        <row r="34">
          <cell r="A34" t="str">
            <v>Investments Govt Securities</v>
          </cell>
        </row>
      </sheetData>
      <sheetData sheetId="8073">
        <row r="34">
          <cell r="A34" t="str">
            <v>Investments Govt Securities</v>
          </cell>
        </row>
      </sheetData>
      <sheetData sheetId="8074">
        <row r="34">
          <cell r="A34" t="str">
            <v>Investments Govt Securities</v>
          </cell>
        </row>
      </sheetData>
      <sheetData sheetId="8075">
        <row r="34">
          <cell r="A34" t="str">
            <v>Investments Govt Securities</v>
          </cell>
        </row>
      </sheetData>
      <sheetData sheetId="8076">
        <row r="34">
          <cell r="A34" t="str">
            <v>Investments Govt Securities</v>
          </cell>
        </row>
      </sheetData>
      <sheetData sheetId="8077">
        <row r="34">
          <cell r="A34" t="str">
            <v>Investments Govt Securities</v>
          </cell>
        </row>
      </sheetData>
      <sheetData sheetId="8078">
        <row r="34">
          <cell r="A34" t="str">
            <v>Investments Govt Securities</v>
          </cell>
        </row>
      </sheetData>
      <sheetData sheetId="8079">
        <row r="34">
          <cell r="A34" t="str">
            <v>Investments Govt Securities</v>
          </cell>
        </row>
      </sheetData>
      <sheetData sheetId="8080">
        <row r="34">
          <cell r="A34" t="str">
            <v>Investments Govt Securities</v>
          </cell>
        </row>
      </sheetData>
      <sheetData sheetId="8081">
        <row r="34">
          <cell r="A34" t="str">
            <v>Investments Govt Securities</v>
          </cell>
        </row>
      </sheetData>
      <sheetData sheetId="8082">
        <row r="34">
          <cell r="A34" t="str">
            <v>Investments Govt Securities</v>
          </cell>
        </row>
      </sheetData>
      <sheetData sheetId="8083">
        <row r="34">
          <cell r="A34" t="str">
            <v>Investments Govt Securities</v>
          </cell>
        </row>
      </sheetData>
      <sheetData sheetId="8084">
        <row r="34">
          <cell r="A34" t="str">
            <v>Investments Govt Securities</v>
          </cell>
        </row>
      </sheetData>
      <sheetData sheetId="8085">
        <row r="34">
          <cell r="A34" t="str">
            <v>Investments Govt Securities</v>
          </cell>
        </row>
      </sheetData>
      <sheetData sheetId="8086">
        <row r="34">
          <cell r="A34" t="str">
            <v>Investments Govt Securities</v>
          </cell>
        </row>
      </sheetData>
      <sheetData sheetId="8087">
        <row r="34">
          <cell r="A34" t="str">
            <v>Investments Govt Securities</v>
          </cell>
        </row>
      </sheetData>
      <sheetData sheetId="8088">
        <row r="34">
          <cell r="A34" t="str">
            <v>Investments Govt Securities</v>
          </cell>
        </row>
      </sheetData>
      <sheetData sheetId="8089">
        <row r="34">
          <cell r="A34" t="str">
            <v>Investments Govt Securities</v>
          </cell>
        </row>
      </sheetData>
      <sheetData sheetId="8090">
        <row r="34">
          <cell r="A34" t="str">
            <v>Investments Govt Securities</v>
          </cell>
        </row>
      </sheetData>
      <sheetData sheetId="8091">
        <row r="34">
          <cell r="A34" t="str">
            <v>Investments Govt Securities</v>
          </cell>
        </row>
      </sheetData>
      <sheetData sheetId="8092">
        <row r="34">
          <cell r="A34" t="str">
            <v>Investments Govt Securities</v>
          </cell>
        </row>
      </sheetData>
      <sheetData sheetId="8093">
        <row r="34">
          <cell r="A34" t="str">
            <v>Investments Govt Securities</v>
          </cell>
        </row>
      </sheetData>
      <sheetData sheetId="8094">
        <row r="34">
          <cell r="A34" t="str">
            <v>Investments Govt Securities</v>
          </cell>
        </row>
      </sheetData>
      <sheetData sheetId="8095">
        <row r="34">
          <cell r="A34" t="str">
            <v>Investments Govt Securities</v>
          </cell>
        </row>
      </sheetData>
      <sheetData sheetId="8096">
        <row r="34">
          <cell r="A34" t="str">
            <v>Investments Govt Securities</v>
          </cell>
        </row>
      </sheetData>
      <sheetData sheetId="8097">
        <row r="34">
          <cell r="A34" t="str">
            <v>Investments Govt Securities</v>
          </cell>
        </row>
      </sheetData>
      <sheetData sheetId="8098">
        <row r="34">
          <cell r="A34" t="str">
            <v>Investments Govt Securities</v>
          </cell>
        </row>
      </sheetData>
      <sheetData sheetId="8099">
        <row r="34">
          <cell r="A34" t="str">
            <v>Investments Govt Securities</v>
          </cell>
        </row>
      </sheetData>
      <sheetData sheetId="8100">
        <row r="34">
          <cell r="A34" t="str">
            <v>Investments Govt Securities</v>
          </cell>
        </row>
      </sheetData>
      <sheetData sheetId="8101">
        <row r="34">
          <cell r="A34" t="str">
            <v>Investments Govt Securities</v>
          </cell>
        </row>
      </sheetData>
      <sheetData sheetId="8102">
        <row r="34">
          <cell r="A34" t="str">
            <v>Investments Govt Securities</v>
          </cell>
        </row>
      </sheetData>
      <sheetData sheetId="8103">
        <row r="34">
          <cell r="A34" t="str">
            <v>Investments Govt Securities</v>
          </cell>
        </row>
      </sheetData>
      <sheetData sheetId="8104">
        <row r="34">
          <cell r="A34" t="str">
            <v>Investments Govt Securities</v>
          </cell>
        </row>
      </sheetData>
      <sheetData sheetId="8105">
        <row r="34">
          <cell r="A34" t="str">
            <v>Investments Govt Securities</v>
          </cell>
        </row>
      </sheetData>
      <sheetData sheetId="8106">
        <row r="34">
          <cell r="A34" t="str">
            <v>Investments Govt Securities</v>
          </cell>
        </row>
      </sheetData>
      <sheetData sheetId="8107">
        <row r="34">
          <cell r="A34" t="str">
            <v>Investments Govt Securities</v>
          </cell>
        </row>
      </sheetData>
      <sheetData sheetId="8108">
        <row r="34">
          <cell r="A34" t="str">
            <v>Investments Govt Securities</v>
          </cell>
        </row>
      </sheetData>
      <sheetData sheetId="8109">
        <row r="34">
          <cell r="A34" t="str">
            <v>Investments Govt Securities</v>
          </cell>
        </row>
      </sheetData>
      <sheetData sheetId="8110">
        <row r="34">
          <cell r="A34" t="str">
            <v>Investments Govt Securities</v>
          </cell>
        </row>
      </sheetData>
      <sheetData sheetId="8111">
        <row r="34">
          <cell r="A34" t="str">
            <v>Investments Govt Securities</v>
          </cell>
        </row>
      </sheetData>
      <sheetData sheetId="8112">
        <row r="34">
          <cell r="A34" t="str">
            <v>Investments Govt Securities</v>
          </cell>
        </row>
      </sheetData>
      <sheetData sheetId="8113">
        <row r="34">
          <cell r="A34" t="str">
            <v>Investments Govt Securities</v>
          </cell>
        </row>
      </sheetData>
      <sheetData sheetId="8114">
        <row r="34">
          <cell r="A34" t="str">
            <v>Investments Govt Securities</v>
          </cell>
        </row>
      </sheetData>
      <sheetData sheetId="8115">
        <row r="34">
          <cell r="A34" t="str">
            <v>Investments Govt Securities</v>
          </cell>
        </row>
      </sheetData>
      <sheetData sheetId="8116">
        <row r="34">
          <cell r="A34" t="str">
            <v>Investments Govt Securities</v>
          </cell>
        </row>
      </sheetData>
      <sheetData sheetId="8117">
        <row r="34">
          <cell r="A34" t="str">
            <v>Investments Govt Securities</v>
          </cell>
        </row>
      </sheetData>
      <sheetData sheetId="8118">
        <row r="34">
          <cell r="A34" t="str">
            <v>Investments Govt Securities</v>
          </cell>
        </row>
      </sheetData>
      <sheetData sheetId="8119">
        <row r="34">
          <cell r="A34" t="str">
            <v>Investments Govt Securities</v>
          </cell>
        </row>
      </sheetData>
      <sheetData sheetId="8120">
        <row r="34">
          <cell r="A34" t="str">
            <v>Investments Govt Securities</v>
          </cell>
        </row>
      </sheetData>
      <sheetData sheetId="8121">
        <row r="34">
          <cell r="A34" t="str">
            <v>Investments Govt Securities</v>
          </cell>
        </row>
      </sheetData>
      <sheetData sheetId="8122">
        <row r="34">
          <cell r="A34" t="str">
            <v>Investments Govt Securities</v>
          </cell>
        </row>
      </sheetData>
      <sheetData sheetId="8123">
        <row r="34">
          <cell r="A34" t="str">
            <v>Investments Govt Securities</v>
          </cell>
        </row>
      </sheetData>
      <sheetData sheetId="8124">
        <row r="34">
          <cell r="A34" t="str">
            <v>Investments Govt Securities</v>
          </cell>
        </row>
      </sheetData>
      <sheetData sheetId="8125">
        <row r="34">
          <cell r="A34" t="str">
            <v>Investments Govt Securities</v>
          </cell>
        </row>
      </sheetData>
      <sheetData sheetId="8126">
        <row r="34">
          <cell r="A34" t="str">
            <v>Investments Govt Securities</v>
          </cell>
        </row>
      </sheetData>
      <sheetData sheetId="8127">
        <row r="34">
          <cell r="A34" t="str">
            <v>Investments Govt Securities</v>
          </cell>
        </row>
      </sheetData>
      <sheetData sheetId="8128">
        <row r="34">
          <cell r="A34" t="str">
            <v>Investments Govt Securities</v>
          </cell>
        </row>
      </sheetData>
      <sheetData sheetId="8129">
        <row r="34">
          <cell r="A34" t="str">
            <v>Investments Govt Securities</v>
          </cell>
        </row>
      </sheetData>
      <sheetData sheetId="8130">
        <row r="34">
          <cell r="A34" t="str">
            <v>Investments Govt Securities</v>
          </cell>
        </row>
      </sheetData>
      <sheetData sheetId="8131">
        <row r="34">
          <cell r="A34" t="str">
            <v>Investments Govt Securities</v>
          </cell>
        </row>
      </sheetData>
      <sheetData sheetId="8132">
        <row r="34">
          <cell r="A34" t="str">
            <v>Investments Govt Securities</v>
          </cell>
        </row>
      </sheetData>
      <sheetData sheetId="8133">
        <row r="34">
          <cell r="A34" t="str">
            <v>Investments Govt Securities</v>
          </cell>
        </row>
      </sheetData>
      <sheetData sheetId="8134">
        <row r="34">
          <cell r="A34" t="str">
            <v>Investments Govt Securities</v>
          </cell>
        </row>
      </sheetData>
      <sheetData sheetId="8135">
        <row r="34">
          <cell r="A34" t="str">
            <v>Investments Govt Securities</v>
          </cell>
        </row>
      </sheetData>
      <sheetData sheetId="8136">
        <row r="34">
          <cell r="A34" t="str">
            <v>Investments Govt Securities</v>
          </cell>
        </row>
      </sheetData>
      <sheetData sheetId="8137">
        <row r="34">
          <cell r="A34" t="str">
            <v>Investments Govt Securities</v>
          </cell>
        </row>
      </sheetData>
      <sheetData sheetId="8138">
        <row r="34">
          <cell r="A34" t="str">
            <v>Investments Govt Securities</v>
          </cell>
        </row>
      </sheetData>
      <sheetData sheetId="8139">
        <row r="34">
          <cell r="A34" t="str">
            <v>Investments Govt Securities</v>
          </cell>
        </row>
      </sheetData>
      <sheetData sheetId="8140">
        <row r="34">
          <cell r="A34" t="str">
            <v>Investments Govt Securities</v>
          </cell>
        </row>
      </sheetData>
      <sheetData sheetId="8141">
        <row r="34">
          <cell r="A34" t="str">
            <v>Investments Govt Securities</v>
          </cell>
        </row>
      </sheetData>
      <sheetData sheetId="8142">
        <row r="34">
          <cell r="A34" t="str">
            <v>Investments Govt Securities</v>
          </cell>
        </row>
      </sheetData>
      <sheetData sheetId="8143">
        <row r="34">
          <cell r="A34" t="str">
            <v>Investments Govt Securities</v>
          </cell>
        </row>
      </sheetData>
      <sheetData sheetId="8144">
        <row r="34">
          <cell r="A34" t="str">
            <v>Investments Govt Securities</v>
          </cell>
        </row>
      </sheetData>
      <sheetData sheetId="8145">
        <row r="34">
          <cell r="A34" t="str">
            <v>Investments Govt Securities</v>
          </cell>
        </row>
      </sheetData>
      <sheetData sheetId="8146">
        <row r="34">
          <cell r="A34" t="str">
            <v>Investments Govt Securities</v>
          </cell>
        </row>
      </sheetData>
      <sheetData sheetId="8147">
        <row r="34">
          <cell r="A34" t="str">
            <v>Investments Govt Securities</v>
          </cell>
        </row>
      </sheetData>
      <sheetData sheetId="8148">
        <row r="34">
          <cell r="A34" t="str">
            <v>Investments Govt Securities</v>
          </cell>
        </row>
      </sheetData>
      <sheetData sheetId="8149">
        <row r="34">
          <cell r="A34" t="str">
            <v>Investments Govt Securities</v>
          </cell>
        </row>
      </sheetData>
      <sheetData sheetId="8150">
        <row r="34">
          <cell r="A34" t="str">
            <v>Investments Govt Securities</v>
          </cell>
        </row>
      </sheetData>
      <sheetData sheetId="8151">
        <row r="34">
          <cell r="A34" t="str">
            <v>Investments Govt Securities</v>
          </cell>
        </row>
      </sheetData>
      <sheetData sheetId="8152">
        <row r="34">
          <cell r="A34" t="str">
            <v>Investments Govt Securities</v>
          </cell>
        </row>
      </sheetData>
      <sheetData sheetId="8153">
        <row r="34">
          <cell r="A34" t="str">
            <v>Investments Govt Securities</v>
          </cell>
        </row>
      </sheetData>
      <sheetData sheetId="8154">
        <row r="34">
          <cell r="A34" t="str">
            <v>Investments Govt Securities</v>
          </cell>
        </row>
      </sheetData>
      <sheetData sheetId="8155">
        <row r="34">
          <cell r="A34" t="str">
            <v>Investments Govt Securities</v>
          </cell>
        </row>
      </sheetData>
      <sheetData sheetId="8156">
        <row r="34">
          <cell r="A34" t="str">
            <v>Investments Govt Securities</v>
          </cell>
        </row>
      </sheetData>
      <sheetData sheetId="8157">
        <row r="34">
          <cell r="A34" t="str">
            <v>Investments Govt Securities</v>
          </cell>
        </row>
      </sheetData>
      <sheetData sheetId="8158">
        <row r="34">
          <cell r="A34" t="str">
            <v>Investments Govt Securities</v>
          </cell>
        </row>
      </sheetData>
      <sheetData sheetId="8159">
        <row r="34">
          <cell r="A34" t="str">
            <v>Investments Govt Securities</v>
          </cell>
        </row>
      </sheetData>
      <sheetData sheetId="8160">
        <row r="34">
          <cell r="A34" t="str">
            <v>Investments Govt Securities</v>
          </cell>
        </row>
      </sheetData>
      <sheetData sheetId="8161">
        <row r="34">
          <cell r="A34" t="str">
            <v>Investments Govt Securities</v>
          </cell>
        </row>
      </sheetData>
      <sheetData sheetId="8162">
        <row r="34">
          <cell r="A34" t="str">
            <v>Investments Govt Securities</v>
          </cell>
        </row>
      </sheetData>
      <sheetData sheetId="8163">
        <row r="34">
          <cell r="A34" t="str">
            <v>Investments Govt Securities</v>
          </cell>
        </row>
      </sheetData>
      <sheetData sheetId="8164">
        <row r="34">
          <cell r="A34" t="str">
            <v>Investments Govt Securities</v>
          </cell>
        </row>
      </sheetData>
      <sheetData sheetId="8165">
        <row r="34">
          <cell r="A34" t="str">
            <v>Investments Govt Securities</v>
          </cell>
        </row>
      </sheetData>
      <sheetData sheetId="8166">
        <row r="34">
          <cell r="A34" t="str">
            <v>Investments Govt Securities</v>
          </cell>
        </row>
      </sheetData>
      <sheetData sheetId="8167">
        <row r="34">
          <cell r="A34" t="str">
            <v>Investments Govt Securities</v>
          </cell>
        </row>
      </sheetData>
      <sheetData sheetId="8168">
        <row r="34">
          <cell r="A34" t="str">
            <v>Investments Govt Securities</v>
          </cell>
        </row>
      </sheetData>
      <sheetData sheetId="8169">
        <row r="34">
          <cell r="A34" t="str">
            <v>Investments Govt Securities</v>
          </cell>
        </row>
      </sheetData>
      <sheetData sheetId="8170">
        <row r="34">
          <cell r="A34" t="str">
            <v>Investments Govt Securities</v>
          </cell>
        </row>
      </sheetData>
      <sheetData sheetId="8171">
        <row r="34">
          <cell r="A34" t="str">
            <v>Investments Govt Securities</v>
          </cell>
        </row>
      </sheetData>
      <sheetData sheetId="8172">
        <row r="34">
          <cell r="A34" t="str">
            <v>Investments Govt Securities</v>
          </cell>
        </row>
      </sheetData>
      <sheetData sheetId="8173">
        <row r="34">
          <cell r="A34" t="str">
            <v>Investments Govt Securities</v>
          </cell>
        </row>
      </sheetData>
      <sheetData sheetId="8174">
        <row r="34">
          <cell r="A34" t="str">
            <v>Investments Govt Securities</v>
          </cell>
        </row>
      </sheetData>
      <sheetData sheetId="8175">
        <row r="34">
          <cell r="A34" t="str">
            <v>Investments Govt Securities</v>
          </cell>
        </row>
      </sheetData>
      <sheetData sheetId="8176">
        <row r="34">
          <cell r="A34" t="str">
            <v>Investments Govt Securities</v>
          </cell>
        </row>
      </sheetData>
      <sheetData sheetId="8177">
        <row r="34">
          <cell r="A34" t="str">
            <v>Investments Govt Securities</v>
          </cell>
        </row>
      </sheetData>
      <sheetData sheetId="8178">
        <row r="34">
          <cell r="A34" t="str">
            <v>Investments Govt Securities</v>
          </cell>
        </row>
      </sheetData>
      <sheetData sheetId="8179">
        <row r="34">
          <cell r="A34" t="str">
            <v>Investments Govt Securities</v>
          </cell>
        </row>
      </sheetData>
      <sheetData sheetId="8180">
        <row r="34">
          <cell r="A34" t="str">
            <v>Investments Govt Securities</v>
          </cell>
        </row>
      </sheetData>
      <sheetData sheetId="8181">
        <row r="34">
          <cell r="A34" t="str">
            <v>Investments Govt Securities</v>
          </cell>
        </row>
      </sheetData>
      <sheetData sheetId="8182">
        <row r="34">
          <cell r="A34" t="str">
            <v>Investments Govt Securities</v>
          </cell>
        </row>
      </sheetData>
      <sheetData sheetId="8183">
        <row r="34">
          <cell r="A34" t="str">
            <v>Investments Govt Securities</v>
          </cell>
        </row>
      </sheetData>
      <sheetData sheetId="8184">
        <row r="34">
          <cell r="A34" t="str">
            <v>Investments Govt Securities</v>
          </cell>
        </row>
      </sheetData>
      <sheetData sheetId="8185">
        <row r="34">
          <cell r="A34" t="str">
            <v>Investments Govt Securities</v>
          </cell>
        </row>
      </sheetData>
      <sheetData sheetId="8186">
        <row r="34">
          <cell r="A34" t="str">
            <v>Investments Govt Securities</v>
          </cell>
        </row>
      </sheetData>
      <sheetData sheetId="8187">
        <row r="34">
          <cell r="A34" t="str">
            <v>Investments Govt Securities</v>
          </cell>
        </row>
      </sheetData>
      <sheetData sheetId="8188">
        <row r="34">
          <cell r="A34" t="str">
            <v>Investments Govt Securities</v>
          </cell>
        </row>
      </sheetData>
      <sheetData sheetId="8189">
        <row r="34">
          <cell r="A34" t="str">
            <v>Investments Govt Securities</v>
          </cell>
        </row>
      </sheetData>
      <sheetData sheetId="8190">
        <row r="34">
          <cell r="A34" t="str">
            <v>Investments Govt Securities</v>
          </cell>
        </row>
      </sheetData>
      <sheetData sheetId="8191">
        <row r="34">
          <cell r="A34" t="str">
            <v>Investments Govt Securities</v>
          </cell>
        </row>
      </sheetData>
      <sheetData sheetId="8192">
        <row r="34">
          <cell r="A34" t="str">
            <v>Investments Govt Securities</v>
          </cell>
        </row>
      </sheetData>
      <sheetData sheetId="8193">
        <row r="34">
          <cell r="A34" t="str">
            <v>Investments Govt Securities</v>
          </cell>
        </row>
      </sheetData>
      <sheetData sheetId="8194">
        <row r="34">
          <cell r="A34" t="str">
            <v>Investments Govt Securities</v>
          </cell>
        </row>
      </sheetData>
      <sheetData sheetId="8195">
        <row r="34">
          <cell r="A34" t="str">
            <v>Investments Govt Securities</v>
          </cell>
        </row>
      </sheetData>
      <sheetData sheetId="8196">
        <row r="34">
          <cell r="A34" t="str">
            <v>Investments Govt Securities</v>
          </cell>
        </row>
      </sheetData>
      <sheetData sheetId="8197">
        <row r="34">
          <cell r="A34" t="str">
            <v>Investments Govt Securities</v>
          </cell>
        </row>
      </sheetData>
      <sheetData sheetId="8198">
        <row r="34">
          <cell r="A34" t="str">
            <v>Investments Govt Securities</v>
          </cell>
        </row>
      </sheetData>
      <sheetData sheetId="8199">
        <row r="34">
          <cell r="A34" t="str">
            <v>Investments Govt Securities</v>
          </cell>
        </row>
      </sheetData>
      <sheetData sheetId="8200">
        <row r="34">
          <cell r="A34" t="str">
            <v>Investments Govt Securities</v>
          </cell>
        </row>
      </sheetData>
      <sheetData sheetId="8201">
        <row r="34">
          <cell r="A34" t="str">
            <v>Investments Govt Securities</v>
          </cell>
        </row>
      </sheetData>
      <sheetData sheetId="8202">
        <row r="34">
          <cell r="A34" t="str">
            <v>Investments Govt Securities</v>
          </cell>
        </row>
      </sheetData>
      <sheetData sheetId="8203">
        <row r="34">
          <cell r="A34" t="str">
            <v>Investments Govt Securities</v>
          </cell>
        </row>
      </sheetData>
      <sheetData sheetId="8204">
        <row r="34">
          <cell r="A34" t="str">
            <v>Investments Govt Securities</v>
          </cell>
        </row>
      </sheetData>
      <sheetData sheetId="8205">
        <row r="34">
          <cell r="A34" t="str">
            <v>Investments Govt Securities</v>
          </cell>
        </row>
      </sheetData>
      <sheetData sheetId="8206">
        <row r="34">
          <cell r="A34" t="str">
            <v>Investments Govt Securities</v>
          </cell>
        </row>
      </sheetData>
      <sheetData sheetId="8207">
        <row r="34">
          <cell r="A34" t="str">
            <v>Investments Govt Securities</v>
          </cell>
        </row>
      </sheetData>
      <sheetData sheetId="8208">
        <row r="34">
          <cell r="A34" t="str">
            <v>Investments Govt Securities</v>
          </cell>
        </row>
      </sheetData>
      <sheetData sheetId="8209">
        <row r="34">
          <cell r="A34" t="str">
            <v>Investments Govt Securities</v>
          </cell>
        </row>
      </sheetData>
      <sheetData sheetId="8210">
        <row r="34">
          <cell r="A34" t="str">
            <v>Investments Govt Securities</v>
          </cell>
        </row>
      </sheetData>
      <sheetData sheetId="8211">
        <row r="34">
          <cell r="A34" t="str">
            <v>Investments Govt Securities</v>
          </cell>
        </row>
      </sheetData>
      <sheetData sheetId="8212">
        <row r="34">
          <cell r="A34" t="str">
            <v>Investments Govt Securities</v>
          </cell>
        </row>
      </sheetData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>
        <row r="34">
          <cell r="A34" t="str">
            <v>Investments Govt Securities</v>
          </cell>
        </row>
      </sheetData>
      <sheetData sheetId="8361">
        <row r="34">
          <cell r="A34" t="str">
            <v>Investments Govt Securities</v>
          </cell>
        </row>
      </sheetData>
      <sheetData sheetId="8362">
        <row r="34">
          <cell r="A34" t="str">
            <v>Investments Govt Securities</v>
          </cell>
        </row>
      </sheetData>
      <sheetData sheetId="8363">
        <row r="34">
          <cell r="A34" t="str">
            <v>Investments Govt Securities</v>
          </cell>
        </row>
      </sheetData>
      <sheetData sheetId="8364">
        <row r="34">
          <cell r="A34" t="str">
            <v>Investments Govt Securities</v>
          </cell>
        </row>
      </sheetData>
      <sheetData sheetId="8365">
        <row r="34">
          <cell r="A34" t="str">
            <v>Investments Govt Securities</v>
          </cell>
        </row>
      </sheetData>
      <sheetData sheetId="8366">
        <row r="34">
          <cell r="A34" t="str">
            <v>Investments Govt Securities</v>
          </cell>
        </row>
      </sheetData>
      <sheetData sheetId="8367">
        <row r="34">
          <cell r="A34" t="str">
            <v>Investments Govt Securities</v>
          </cell>
        </row>
      </sheetData>
      <sheetData sheetId="8368">
        <row r="34">
          <cell r="A34" t="str">
            <v>Investments Govt Securities</v>
          </cell>
        </row>
      </sheetData>
      <sheetData sheetId="8369">
        <row r="34">
          <cell r="A34" t="str">
            <v>Investments Govt Securities</v>
          </cell>
        </row>
      </sheetData>
      <sheetData sheetId="8370">
        <row r="34">
          <cell r="A34" t="str">
            <v>Investments Govt Securities</v>
          </cell>
        </row>
      </sheetData>
      <sheetData sheetId="8371">
        <row r="34">
          <cell r="A34" t="str">
            <v>Investments Govt Securities</v>
          </cell>
        </row>
      </sheetData>
      <sheetData sheetId="8372">
        <row r="34">
          <cell r="A34" t="str">
            <v>Investments Govt Securities</v>
          </cell>
        </row>
      </sheetData>
      <sheetData sheetId="8373">
        <row r="34">
          <cell r="A34" t="str">
            <v>Investments Govt Securities</v>
          </cell>
        </row>
      </sheetData>
      <sheetData sheetId="8374">
        <row r="34">
          <cell r="A34" t="str">
            <v>Investments Govt Securities</v>
          </cell>
        </row>
      </sheetData>
      <sheetData sheetId="8375">
        <row r="34">
          <cell r="A34" t="str">
            <v>Investments Govt Securities</v>
          </cell>
        </row>
      </sheetData>
      <sheetData sheetId="8376">
        <row r="34">
          <cell r="A34" t="str">
            <v>Investments Govt Securities</v>
          </cell>
        </row>
      </sheetData>
      <sheetData sheetId="8377">
        <row r="34">
          <cell r="A34" t="str">
            <v>Investments Govt Securities</v>
          </cell>
        </row>
      </sheetData>
      <sheetData sheetId="8378">
        <row r="34">
          <cell r="A34" t="str">
            <v>Investments Govt Securities</v>
          </cell>
        </row>
      </sheetData>
      <sheetData sheetId="8379">
        <row r="34">
          <cell r="A34" t="str">
            <v>Investments Govt Securities</v>
          </cell>
        </row>
      </sheetData>
      <sheetData sheetId="8380">
        <row r="34">
          <cell r="A34" t="str">
            <v>Investments Govt Securities</v>
          </cell>
        </row>
      </sheetData>
      <sheetData sheetId="8381">
        <row r="34">
          <cell r="A34" t="str">
            <v>Investments Govt Securities</v>
          </cell>
        </row>
      </sheetData>
      <sheetData sheetId="8382">
        <row r="34">
          <cell r="A34" t="str">
            <v>Investments Govt Securities</v>
          </cell>
        </row>
      </sheetData>
      <sheetData sheetId="8383">
        <row r="34">
          <cell r="A34" t="str">
            <v>Investments Govt Securities</v>
          </cell>
        </row>
      </sheetData>
      <sheetData sheetId="8384">
        <row r="34">
          <cell r="A34" t="str">
            <v>Investments Govt Securities</v>
          </cell>
        </row>
      </sheetData>
      <sheetData sheetId="8385">
        <row r="34">
          <cell r="A34" t="str">
            <v>Investments Govt Securities</v>
          </cell>
        </row>
      </sheetData>
      <sheetData sheetId="8386">
        <row r="34">
          <cell r="A34" t="str">
            <v>Investments Govt Securities</v>
          </cell>
        </row>
      </sheetData>
      <sheetData sheetId="8387">
        <row r="34">
          <cell r="A34" t="str">
            <v>Investments Govt Securities</v>
          </cell>
        </row>
      </sheetData>
      <sheetData sheetId="8388">
        <row r="34">
          <cell r="A34" t="str">
            <v>Investments Govt Securities</v>
          </cell>
        </row>
      </sheetData>
      <sheetData sheetId="8389">
        <row r="34">
          <cell r="A34" t="str">
            <v>Investments Govt Securities</v>
          </cell>
        </row>
      </sheetData>
      <sheetData sheetId="8390">
        <row r="34">
          <cell r="A34" t="str">
            <v>Investments Govt Securities</v>
          </cell>
        </row>
      </sheetData>
      <sheetData sheetId="8391">
        <row r="34">
          <cell r="A34" t="str">
            <v>Investments Govt Securities</v>
          </cell>
        </row>
      </sheetData>
      <sheetData sheetId="8392">
        <row r="34">
          <cell r="A34" t="str">
            <v>Investments Govt Securities</v>
          </cell>
        </row>
      </sheetData>
      <sheetData sheetId="8393">
        <row r="34">
          <cell r="A34" t="str">
            <v>Investments Govt Securities</v>
          </cell>
        </row>
      </sheetData>
      <sheetData sheetId="8394">
        <row r="34">
          <cell r="A34" t="str">
            <v>Investments Govt Securities</v>
          </cell>
        </row>
      </sheetData>
      <sheetData sheetId="8395">
        <row r="34">
          <cell r="A34" t="str">
            <v>Investments Govt Securities</v>
          </cell>
        </row>
      </sheetData>
      <sheetData sheetId="8396">
        <row r="34">
          <cell r="A34" t="str">
            <v>Investments Govt Securities</v>
          </cell>
        </row>
      </sheetData>
      <sheetData sheetId="8397">
        <row r="34">
          <cell r="A34" t="str">
            <v>Investments Govt Securities</v>
          </cell>
        </row>
      </sheetData>
      <sheetData sheetId="8398">
        <row r="34">
          <cell r="A34" t="str">
            <v>Investments Govt Securities</v>
          </cell>
        </row>
      </sheetData>
      <sheetData sheetId="8399">
        <row r="34">
          <cell r="A34" t="str">
            <v>Investments Govt Securities</v>
          </cell>
        </row>
      </sheetData>
      <sheetData sheetId="8400">
        <row r="34">
          <cell r="A34" t="str">
            <v>Investments Govt Securities</v>
          </cell>
        </row>
      </sheetData>
      <sheetData sheetId="8401">
        <row r="34">
          <cell r="A34" t="str">
            <v>Investments Govt Securities</v>
          </cell>
        </row>
      </sheetData>
      <sheetData sheetId="8402">
        <row r="34">
          <cell r="A34" t="str">
            <v>Investments Govt Securities</v>
          </cell>
        </row>
      </sheetData>
      <sheetData sheetId="8403">
        <row r="34">
          <cell r="A34" t="str">
            <v>Investments Govt Securities</v>
          </cell>
        </row>
      </sheetData>
      <sheetData sheetId="8404">
        <row r="34">
          <cell r="A34" t="str">
            <v>Investments Govt Securities</v>
          </cell>
        </row>
      </sheetData>
      <sheetData sheetId="8405">
        <row r="34">
          <cell r="A34" t="str">
            <v>Investments Govt Securities</v>
          </cell>
        </row>
      </sheetData>
      <sheetData sheetId="8406">
        <row r="34">
          <cell r="A34" t="str">
            <v>Investments Govt Securities</v>
          </cell>
        </row>
      </sheetData>
      <sheetData sheetId="8407">
        <row r="34">
          <cell r="A34" t="str">
            <v>Investments Govt Securities</v>
          </cell>
        </row>
      </sheetData>
      <sheetData sheetId="8408">
        <row r="34">
          <cell r="A34" t="str">
            <v>Investments Govt Securities</v>
          </cell>
        </row>
      </sheetData>
      <sheetData sheetId="8409">
        <row r="34">
          <cell r="A34" t="str">
            <v>Investments Govt Securities</v>
          </cell>
        </row>
      </sheetData>
      <sheetData sheetId="8410">
        <row r="34">
          <cell r="A34" t="str">
            <v>Investments Govt Securities</v>
          </cell>
        </row>
      </sheetData>
      <sheetData sheetId="8411">
        <row r="34">
          <cell r="A34" t="str">
            <v>Investments Govt Securities</v>
          </cell>
        </row>
      </sheetData>
      <sheetData sheetId="8412">
        <row r="34">
          <cell r="A34" t="str">
            <v>Investments Govt Securities</v>
          </cell>
        </row>
      </sheetData>
      <sheetData sheetId="8413">
        <row r="34">
          <cell r="A34" t="str">
            <v>Investments Govt Securities</v>
          </cell>
        </row>
      </sheetData>
      <sheetData sheetId="8414">
        <row r="34">
          <cell r="A34" t="str">
            <v>Investments Govt Securities</v>
          </cell>
        </row>
      </sheetData>
      <sheetData sheetId="8415">
        <row r="34">
          <cell r="A34" t="str">
            <v>Investments Govt Securities</v>
          </cell>
        </row>
      </sheetData>
      <sheetData sheetId="8416">
        <row r="34">
          <cell r="A34" t="str">
            <v>Investments Govt Securities</v>
          </cell>
        </row>
      </sheetData>
      <sheetData sheetId="8417">
        <row r="34">
          <cell r="A34" t="str">
            <v>Investments Govt Securities</v>
          </cell>
        </row>
      </sheetData>
      <sheetData sheetId="8418">
        <row r="34">
          <cell r="A34" t="str">
            <v>Investments Govt Securities</v>
          </cell>
        </row>
      </sheetData>
      <sheetData sheetId="8419">
        <row r="34">
          <cell r="A34" t="str">
            <v>Investments Govt Securities</v>
          </cell>
        </row>
      </sheetData>
      <sheetData sheetId="8420">
        <row r="34">
          <cell r="A34" t="str">
            <v>Investments Govt Securities</v>
          </cell>
        </row>
      </sheetData>
      <sheetData sheetId="8421">
        <row r="34">
          <cell r="A34" t="str">
            <v>Investments Govt Securities</v>
          </cell>
        </row>
      </sheetData>
      <sheetData sheetId="8422">
        <row r="34">
          <cell r="A34" t="str">
            <v>Investments Govt Securities</v>
          </cell>
        </row>
      </sheetData>
      <sheetData sheetId="8423">
        <row r="34">
          <cell r="A34" t="str">
            <v>Investments Govt Securities</v>
          </cell>
        </row>
      </sheetData>
      <sheetData sheetId="8424">
        <row r="34">
          <cell r="A34" t="str">
            <v>Investments Govt Securities</v>
          </cell>
        </row>
      </sheetData>
      <sheetData sheetId="8425">
        <row r="34">
          <cell r="A34" t="str">
            <v>Investments Govt Securities</v>
          </cell>
        </row>
      </sheetData>
      <sheetData sheetId="8426">
        <row r="34">
          <cell r="A34" t="str">
            <v>Investments Govt Securities</v>
          </cell>
        </row>
      </sheetData>
      <sheetData sheetId="8427">
        <row r="34">
          <cell r="A34" t="str">
            <v>Investments Govt Securities</v>
          </cell>
        </row>
      </sheetData>
      <sheetData sheetId="8428">
        <row r="34">
          <cell r="A34" t="str">
            <v>Investments Govt Securities</v>
          </cell>
        </row>
      </sheetData>
      <sheetData sheetId="8429">
        <row r="34">
          <cell r="A34" t="str">
            <v>Investments Govt Securities</v>
          </cell>
        </row>
      </sheetData>
      <sheetData sheetId="8430">
        <row r="34">
          <cell r="A34" t="str">
            <v>Investments Govt Securities</v>
          </cell>
        </row>
      </sheetData>
      <sheetData sheetId="8431">
        <row r="34">
          <cell r="A34" t="str">
            <v>Investments Govt Securities</v>
          </cell>
        </row>
      </sheetData>
      <sheetData sheetId="8432">
        <row r="34">
          <cell r="A34" t="str">
            <v>Investments Govt Securities</v>
          </cell>
        </row>
      </sheetData>
      <sheetData sheetId="8433">
        <row r="34">
          <cell r="A34" t="str">
            <v>Investments Govt Securities</v>
          </cell>
        </row>
      </sheetData>
      <sheetData sheetId="8434">
        <row r="34">
          <cell r="A34" t="str">
            <v>Investments Govt Securities</v>
          </cell>
        </row>
      </sheetData>
      <sheetData sheetId="8435">
        <row r="34">
          <cell r="A34" t="str">
            <v>Investments Govt Securities</v>
          </cell>
        </row>
      </sheetData>
      <sheetData sheetId="8436">
        <row r="34">
          <cell r="A34" t="str">
            <v>Investments Govt Securities</v>
          </cell>
        </row>
      </sheetData>
      <sheetData sheetId="8437">
        <row r="34">
          <cell r="A34" t="str">
            <v>Investments Govt Securities</v>
          </cell>
        </row>
      </sheetData>
      <sheetData sheetId="8438">
        <row r="34">
          <cell r="A34" t="str">
            <v>Investments Govt Securities</v>
          </cell>
        </row>
      </sheetData>
      <sheetData sheetId="8439">
        <row r="34">
          <cell r="A34" t="str">
            <v>Investments Govt Securities</v>
          </cell>
        </row>
      </sheetData>
      <sheetData sheetId="8440">
        <row r="34">
          <cell r="A34" t="str">
            <v>Investments Govt Securities</v>
          </cell>
        </row>
      </sheetData>
      <sheetData sheetId="8441">
        <row r="34">
          <cell r="A34" t="str">
            <v>Investments Govt Securities</v>
          </cell>
        </row>
      </sheetData>
      <sheetData sheetId="8442">
        <row r="34">
          <cell r="A34" t="str">
            <v>Investments Govt Securities</v>
          </cell>
        </row>
      </sheetData>
      <sheetData sheetId="8443">
        <row r="34">
          <cell r="A34" t="str">
            <v>Investments Govt Securities</v>
          </cell>
        </row>
      </sheetData>
      <sheetData sheetId="8444">
        <row r="34">
          <cell r="A34" t="str">
            <v>Investments Govt Securities</v>
          </cell>
        </row>
      </sheetData>
      <sheetData sheetId="8445">
        <row r="34">
          <cell r="A34" t="str">
            <v>Investments Govt Securities</v>
          </cell>
        </row>
      </sheetData>
      <sheetData sheetId="8446">
        <row r="34">
          <cell r="A34" t="str">
            <v>Investments Govt Securities</v>
          </cell>
        </row>
      </sheetData>
      <sheetData sheetId="8447">
        <row r="34">
          <cell r="A34" t="str">
            <v>Investments Govt Securities</v>
          </cell>
        </row>
      </sheetData>
      <sheetData sheetId="8448">
        <row r="34">
          <cell r="A34" t="str">
            <v>Investments Govt Securities</v>
          </cell>
        </row>
      </sheetData>
      <sheetData sheetId="8449">
        <row r="34">
          <cell r="A34" t="str">
            <v>Investments Govt Securities</v>
          </cell>
        </row>
      </sheetData>
      <sheetData sheetId="8450">
        <row r="34">
          <cell r="A34" t="str">
            <v>Investments Govt Securities</v>
          </cell>
        </row>
      </sheetData>
      <sheetData sheetId="8451">
        <row r="34">
          <cell r="A34" t="str">
            <v>Investments Govt Securities</v>
          </cell>
        </row>
      </sheetData>
      <sheetData sheetId="8452">
        <row r="34">
          <cell r="A34" t="str">
            <v>Investments Govt Securities</v>
          </cell>
        </row>
      </sheetData>
      <sheetData sheetId="8453">
        <row r="34">
          <cell r="A34" t="str">
            <v>Investments Govt Securities</v>
          </cell>
        </row>
      </sheetData>
      <sheetData sheetId="8454">
        <row r="34">
          <cell r="A34" t="str">
            <v>Investments Govt Securities</v>
          </cell>
        </row>
      </sheetData>
      <sheetData sheetId="8455">
        <row r="34">
          <cell r="A34" t="str">
            <v>Investments Govt Securities</v>
          </cell>
        </row>
      </sheetData>
      <sheetData sheetId="8456">
        <row r="34">
          <cell r="A34" t="str">
            <v>Investments Govt Securities</v>
          </cell>
        </row>
      </sheetData>
      <sheetData sheetId="8457">
        <row r="34">
          <cell r="A34" t="str">
            <v>Investments Govt Securities</v>
          </cell>
        </row>
      </sheetData>
      <sheetData sheetId="8458">
        <row r="34">
          <cell r="A34" t="str">
            <v>Investments Govt Securities</v>
          </cell>
        </row>
      </sheetData>
      <sheetData sheetId="8459">
        <row r="34">
          <cell r="A34" t="str">
            <v>Investments Govt Securities</v>
          </cell>
        </row>
      </sheetData>
      <sheetData sheetId="8460">
        <row r="34">
          <cell r="A34" t="str">
            <v>Investments Govt Securities</v>
          </cell>
        </row>
      </sheetData>
      <sheetData sheetId="8461">
        <row r="34">
          <cell r="A34" t="str">
            <v>Investments Govt Securities</v>
          </cell>
        </row>
      </sheetData>
      <sheetData sheetId="8462">
        <row r="34">
          <cell r="A34" t="str">
            <v>Investments Govt Securities</v>
          </cell>
        </row>
      </sheetData>
      <sheetData sheetId="8463">
        <row r="34">
          <cell r="A34" t="str">
            <v>Investments Govt Securities</v>
          </cell>
        </row>
      </sheetData>
      <sheetData sheetId="8464">
        <row r="34">
          <cell r="A34" t="str">
            <v>Investments Govt Securities</v>
          </cell>
        </row>
      </sheetData>
      <sheetData sheetId="8465">
        <row r="34">
          <cell r="A34" t="str">
            <v>Investments Govt Securities</v>
          </cell>
        </row>
      </sheetData>
      <sheetData sheetId="8466">
        <row r="34">
          <cell r="A34" t="str">
            <v>Investments Govt Securities</v>
          </cell>
        </row>
      </sheetData>
      <sheetData sheetId="8467">
        <row r="34">
          <cell r="A34" t="str">
            <v>Investments Govt Securities</v>
          </cell>
        </row>
      </sheetData>
      <sheetData sheetId="8468">
        <row r="34">
          <cell r="A34" t="str">
            <v>Investments Govt Securities</v>
          </cell>
        </row>
      </sheetData>
      <sheetData sheetId="8469">
        <row r="34">
          <cell r="A34" t="str">
            <v>Investments Govt Securities</v>
          </cell>
        </row>
      </sheetData>
      <sheetData sheetId="8470">
        <row r="34">
          <cell r="A34" t="str">
            <v>Investments Govt Securities</v>
          </cell>
        </row>
      </sheetData>
      <sheetData sheetId="8471">
        <row r="34">
          <cell r="A34" t="str">
            <v>Investments Govt Securities</v>
          </cell>
        </row>
      </sheetData>
      <sheetData sheetId="8472">
        <row r="34">
          <cell r="A34" t="str">
            <v>Investments Govt Securities</v>
          </cell>
        </row>
      </sheetData>
      <sheetData sheetId="8473">
        <row r="34">
          <cell r="A34" t="str">
            <v>Investments Govt Securities</v>
          </cell>
        </row>
      </sheetData>
      <sheetData sheetId="8474">
        <row r="34">
          <cell r="A34" t="str">
            <v>Investments Govt Securities</v>
          </cell>
        </row>
      </sheetData>
      <sheetData sheetId="8475">
        <row r="34">
          <cell r="A34" t="str">
            <v>Investments Govt Securities</v>
          </cell>
        </row>
      </sheetData>
      <sheetData sheetId="8476">
        <row r="34">
          <cell r="A34" t="str">
            <v>Investments Govt Securities</v>
          </cell>
        </row>
      </sheetData>
      <sheetData sheetId="8477">
        <row r="34">
          <cell r="A34" t="str">
            <v>Investments Govt Securities</v>
          </cell>
        </row>
      </sheetData>
      <sheetData sheetId="8478">
        <row r="34">
          <cell r="A34" t="str">
            <v>Investments Govt Securities</v>
          </cell>
        </row>
      </sheetData>
      <sheetData sheetId="8479">
        <row r="34">
          <cell r="A34" t="str">
            <v>Investments Govt Securities</v>
          </cell>
        </row>
      </sheetData>
      <sheetData sheetId="8480">
        <row r="34">
          <cell r="A34" t="str">
            <v>Investments Govt Securities</v>
          </cell>
        </row>
      </sheetData>
      <sheetData sheetId="8481">
        <row r="34">
          <cell r="A34" t="str">
            <v>Investments Govt Securities</v>
          </cell>
        </row>
      </sheetData>
      <sheetData sheetId="8482">
        <row r="34">
          <cell r="A34" t="str">
            <v>Investments Govt Securities</v>
          </cell>
        </row>
      </sheetData>
      <sheetData sheetId="8483">
        <row r="34">
          <cell r="A34" t="str">
            <v>Investments Govt Securities</v>
          </cell>
        </row>
      </sheetData>
      <sheetData sheetId="8484">
        <row r="34">
          <cell r="A34" t="str">
            <v>Investments Govt Securities</v>
          </cell>
        </row>
      </sheetData>
      <sheetData sheetId="8485">
        <row r="34">
          <cell r="A34" t="str">
            <v>Investments Govt Securities</v>
          </cell>
        </row>
      </sheetData>
      <sheetData sheetId="8486">
        <row r="34">
          <cell r="A34" t="str">
            <v>Investments Govt Securities</v>
          </cell>
        </row>
      </sheetData>
      <sheetData sheetId="8487">
        <row r="34">
          <cell r="A34" t="str">
            <v>Investments Govt Securities</v>
          </cell>
        </row>
      </sheetData>
      <sheetData sheetId="8488">
        <row r="34">
          <cell r="A34" t="str">
            <v>Investments Govt Securities</v>
          </cell>
        </row>
      </sheetData>
      <sheetData sheetId="8489">
        <row r="34">
          <cell r="A34" t="str">
            <v>Investments Govt Securities</v>
          </cell>
        </row>
      </sheetData>
      <sheetData sheetId="8490">
        <row r="34">
          <cell r="A34" t="str">
            <v>Investments Govt Securities</v>
          </cell>
        </row>
      </sheetData>
      <sheetData sheetId="8491">
        <row r="34">
          <cell r="A34" t="str">
            <v>Investments Govt Securities</v>
          </cell>
        </row>
      </sheetData>
      <sheetData sheetId="8492">
        <row r="34">
          <cell r="A34" t="str">
            <v>Investments Govt Securities</v>
          </cell>
        </row>
      </sheetData>
      <sheetData sheetId="8493">
        <row r="34">
          <cell r="A34" t="str">
            <v>Investments Govt Securities</v>
          </cell>
        </row>
      </sheetData>
      <sheetData sheetId="8494">
        <row r="34">
          <cell r="A34" t="str">
            <v>Investments Govt Securities</v>
          </cell>
        </row>
      </sheetData>
      <sheetData sheetId="8495">
        <row r="34">
          <cell r="A34" t="str">
            <v>Investments Govt Securities</v>
          </cell>
        </row>
      </sheetData>
      <sheetData sheetId="8496">
        <row r="34">
          <cell r="A34" t="str">
            <v>Investments Govt Securities</v>
          </cell>
        </row>
      </sheetData>
      <sheetData sheetId="8497">
        <row r="34">
          <cell r="A34" t="str">
            <v>Investments Govt Securities</v>
          </cell>
        </row>
      </sheetData>
      <sheetData sheetId="8498">
        <row r="34">
          <cell r="A34" t="str">
            <v>Investments Govt Securities</v>
          </cell>
        </row>
      </sheetData>
      <sheetData sheetId="8499">
        <row r="34">
          <cell r="A34" t="str">
            <v>Investments Govt Securities</v>
          </cell>
        </row>
      </sheetData>
      <sheetData sheetId="8500">
        <row r="34">
          <cell r="A34" t="str">
            <v>Investments Govt Securities</v>
          </cell>
        </row>
      </sheetData>
      <sheetData sheetId="8501">
        <row r="34">
          <cell r="A34" t="str">
            <v>Investments Govt Securities</v>
          </cell>
        </row>
      </sheetData>
      <sheetData sheetId="8502">
        <row r="34">
          <cell r="A34" t="str">
            <v>Investments Govt Securities</v>
          </cell>
        </row>
      </sheetData>
      <sheetData sheetId="8503">
        <row r="34">
          <cell r="A34" t="str">
            <v>Investments Govt Securities</v>
          </cell>
        </row>
      </sheetData>
      <sheetData sheetId="8504">
        <row r="34">
          <cell r="A34" t="str">
            <v>Investments Govt Securities</v>
          </cell>
        </row>
      </sheetData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>
        <row r="34">
          <cell r="A34" t="str">
            <v>Investments Govt Securities</v>
          </cell>
        </row>
      </sheetData>
      <sheetData sheetId="8798">
        <row r="34">
          <cell r="A34" t="str">
            <v>Investments Govt Securities</v>
          </cell>
        </row>
      </sheetData>
      <sheetData sheetId="8799">
        <row r="34">
          <cell r="A34" t="str">
            <v>Investments Govt Securities</v>
          </cell>
        </row>
      </sheetData>
      <sheetData sheetId="8800">
        <row r="34">
          <cell r="A34" t="str">
            <v>Investments Govt Securities</v>
          </cell>
        </row>
      </sheetData>
      <sheetData sheetId="8801">
        <row r="34">
          <cell r="A34" t="str">
            <v>Investments Govt Securities</v>
          </cell>
        </row>
      </sheetData>
      <sheetData sheetId="8802">
        <row r="34">
          <cell r="A34" t="str">
            <v>Investments Govt Securities</v>
          </cell>
        </row>
      </sheetData>
      <sheetData sheetId="8803">
        <row r="34">
          <cell r="A34" t="str">
            <v>Investments Govt Securities</v>
          </cell>
        </row>
      </sheetData>
      <sheetData sheetId="8804">
        <row r="34">
          <cell r="A34" t="str">
            <v>Investments Govt Securities</v>
          </cell>
        </row>
      </sheetData>
      <sheetData sheetId="8805">
        <row r="34">
          <cell r="A34" t="str">
            <v>Investments Govt Securities</v>
          </cell>
        </row>
      </sheetData>
      <sheetData sheetId="8806">
        <row r="34">
          <cell r="A34" t="str">
            <v>Investments Govt Securities</v>
          </cell>
        </row>
      </sheetData>
      <sheetData sheetId="8807">
        <row r="34">
          <cell r="A34" t="str">
            <v>Investments Govt Securities</v>
          </cell>
        </row>
      </sheetData>
      <sheetData sheetId="8808">
        <row r="34">
          <cell r="A34" t="str">
            <v>Investments Govt Securities</v>
          </cell>
        </row>
      </sheetData>
      <sheetData sheetId="8809">
        <row r="34">
          <cell r="A34" t="str">
            <v>Investments Govt Securities</v>
          </cell>
        </row>
      </sheetData>
      <sheetData sheetId="8810">
        <row r="34">
          <cell r="A34" t="str">
            <v>Investments Govt Securities</v>
          </cell>
        </row>
      </sheetData>
      <sheetData sheetId="8811">
        <row r="34">
          <cell r="A34" t="str">
            <v>Investments Govt Securities</v>
          </cell>
        </row>
      </sheetData>
      <sheetData sheetId="8812">
        <row r="34">
          <cell r="A34" t="str">
            <v>Investments Govt Securities</v>
          </cell>
        </row>
      </sheetData>
      <sheetData sheetId="8813">
        <row r="34">
          <cell r="A34" t="str">
            <v>Investments Govt Securities</v>
          </cell>
        </row>
      </sheetData>
      <sheetData sheetId="8814">
        <row r="34">
          <cell r="A34" t="str">
            <v>Investments Govt Securities</v>
          </cell>
        </row>
      </sheetData>
      <sheetData sheetId="8815">
        <row r="34">
          <cell r="A34" t="str">
            <v>Investments Govt Securities</v>
          </cell>
        </row>
      </sheetData>
      <sheetData sheetId="8816">
        <row r="34">
          <cell r="A34" t="str">
            <v>Investments Govt Securities</v>
          </cell>
        </row>
      </sheetData>
      <sheetData sheetId="8817">
        <row r="34">
          <cell r="A34" t="str">
            <v>Investments Govt Securities</v>
          </cell>
        </row>
      </sheetData>
      <sheetData sheetId="8818">
        <row r="34">
          <cell r="A34" t="str">
            <v>Investments Govt Securities</v>
          </cell>
        </row>
      </sheetData>
      <sheetData sheetId="8819">
        <row r="34">
          <cell r="A34" t="str">
            <v>Investments Govt Securities</v>
          </cell>
        </row>
      </sheetData>
      <sheetData sheetId="8820">
        <row r="34">
          <cell r="A34" t="str">
            <v>Investments Govt Securities</v>
          </cell>
        </row>
      </sheetData>
      <sheetData sheetId="8821">
        <row r="34">
          <cell r="A34" t="str">
            <v>Investments Govt Securities</v>
          </cell>
        </row>
      </sheetData>
      <sheetData sheetId="8822">
        <row r="34">
          <cell r="A34" t="str">
            <v>Investments Govt Securities</v>
          </cell>
        </row>
      </sheetData>
      <sheetData sheetId="8823">
        <row r="34">
          <cell r="A34" t="str">
            <v>Investments Govt Securities</v>
          </cell>
        </row>
      </sheetData>
      <sheetData sheetId="8824">
        <row r="34">
          <cell r="A34" t="str">
            <v>Investments Govt Securities</v>
          </cell>
        </row>
      </sheetData>
      <sheetData sheetId="8825">
        <row r="34">
          <cell r="A34" t="str">
            <v>Investments Govt Securities</v>
          </cell>
        </row>
      </sheetData>
      <sheetData sheetId="8826">
        <row r="34">
          <cell r="A34" t="str">
            <v>Investments Govt Securities</v>
          </cell>
        </row>
      </sheetData>
      <sheetData sheetId="8827">
        <row r="34">
          <cell r="A34" t="str">
            <v>Investments Govt Securities</v>
          </cell>
        </row>
      </sheetData>
      <sheetData sheetId="8828">
        <row r="34">
          <cell r="A34" t="str">
            <v>Investments Govt Securities</v>
          </cell>
        </row>
      </sheetData>
      <sheetData sheetId="8829">
        <row r="34">
          <cell r="A34" t="str">
            <v>Investments Govt Securities</v>
          </cell>
        </row>
      </sheetData>
      <sheetData sheetId="8830">
        <row r="34">
          <cell r="A34" t="str">
            <v>Investments Govt Securities</v>
          </cell>
        </row>
      </sheetData>
      <sheetData sheetId="8831">
        <row r="34">
          <cell r="A34" t="str">
            <v>Investments Govt Securities</v>
          </cell>
        </row>
      </sheetData>
      <sheetData sheetId="8832">
        <row r="34">
          <cell r="A34" t="str">
            <v>Investments Govt Securities</v>
          </cell>
        </row>
      </sheetData>
      <sheetData sheetId="8833">
        <row r="34">
          <cell r="A34" t="str">
            <v>Investments Govt Securities</v>
          </cell>
        </row>
      </sheetData>
      <sheetData sheetId="8834">
        <row r="34">
          <cell r="A34" t="str">
            <v>Investments Govt Securities</v>
          </cell>
        </row>
      </sheetData>
      <sheetData sheetId="8835">
        <row r="34">
          <cell r="A34" t="str">
            <v>Investments Govt Securities</v>
          </cell>
        </row>
      </sheetData>
      <sheetData sheetId="8836">
        <row r="34">
          <cell r="A34" t="str">
            <v>Investments Govt Securities</v>
          </cell>
        </row>
      </sheetData>
      <sheetData sheetId="8837">
        <row r="34">
          <cell r="A34" t="str">
            <v>Investments Govt Securities</v>
          </cell>
        </row>
      </sheetData>
      <sheetData sheetId="8838">
        <row r="34">
          <cell r="A34" t="str">
            <v>Investments Govt Securities</v>
          </cell>
        </row>
      </sheetData>
      <sheetData sheetId="8839">
        <row r="34">
          <cell r="A34" t="str">
            <v>Investments Govt Securities</v>
          </cell>
        </row>
      </sheetData>
      <sheetData sheetId="8840">
        <row r="34">
          <cell r="A34" t="str">
            <v>Investments Govt Securities</v>
          </cell>
        </row>
      </sheetData>
      <sheetData sheetId="8841">
        <row r="34">
          <cell r="A34" t="str">
            <v>Investments Govt Securities</v>
          </cell>
        </row>
      </sheetData>
      <sheetData sheetId="8842">
        <row r="34">
          <cell r="A34" t="str">
            <v>Investments Govt Securities</v>
          </cell>
        </row>
      </sheetData>
      <sheetData sheetId="8843">
        <row r="34">
          <cell r="A34" t="str">
            <v>Investments Govt Securities</v>
          </cell>
        </row>
      </sheetData>
      <sheetData sheetId="8844">
        <row r="34">
          <cell r="A34" t="str">
            <v>Investments Govt Securities</v>
          </cell>
        </row>
      </sheetData>
      <sheetData sheetId="8845">
        <row r="34">
          <cell r="A34" t="str">
            <v>Investments Govt Securities</v>
          </cell>
        </row>
      </sheetData>
      <sheetData sheetId="8846">
        <row r="34">
          <cell r="A34" t="str">
            <v>Investments Govt Securities</v>
          </cell>
        </row>
      </sheetData>
      <sheetData sheetId="8847">
        <row r="34">
          <cell r="A34" t="str">
            <v>Investments Govt Securities</v>
          </cell>
        </row>
      </sheetData>
      <sheetData sheetId="8848">
        <row r="34">
          <cell r="A34" t="str">
            <v>Investments Govt Securities</v>
          </cell>
        </row>
      </sheetData>
      <sheetData sheetId="8849">
        <row r="34">
          <cell r="A34" t="str">
            <v>Investments Govt Securities</v>
          </cell>
        </row>
      </sheetData>
      <sheetData sheetId="8850">
        <row r="34">
          <cell r="A34" t="str">
            <v>Investments Govt Securities</v>
          </cell>
        </row>
      </sheetData>
      <sheetData sheetId="8851">
        <row r="34">
          <cell r="A34" t="str">
            <v>Investments Govt Securities</v>
          </cell>
        </row>
      </sheetData>
      <sheetData sheetId="8852">
        <row r="34">
          <cell r="A34" t="str">
            <v>Investments Govt Securities</v>
          </cell>
        </row>
      </sheetData>
      <sheetData sheetId="8853">
        <row r="34">
          <cell r="A34" t="str">
            <v>Investments Govt Securities</v>
          </cell>
        </row>
      </sheetData>
      <sheetData sheetId="8854">
        <row r="34">
          <cell r="A34" t="str">
            <v>Investments Govt Securities</v>
          </cell>
        </row>
      </sheetData>
      <sheetData sheetId="8855">
        <row r="34">
          <cell r="A34" t="str">
            <v>Investments Govt Securities</v>
          </cell>
        </row>
      </sheetData>
      <sheetData sheetId="8856">
        <row r="34">
          <cell r="A34" t="str">
            <v>Investments Govt Securities</v>
          </cell>
        </row>
      </sheetData>
      <sheetData sheetId="8857">
        <row r="34">
          <cell r="A34" t="str">
            <v>Investments Govt Securities</v>
          </cell>
        </row>
      </sheetData>
      <sheetData sheetId="8858">
        <row r="34">
          <cell r="A34" t="str">
            <v>Investments Govt Securities</v>
          </cell>
        </row>
      </sheetData>
      <sheetData sheetId="8859">
        <row r="34">
          <cell r="A34" t="str">
            <v>Investments Govt Securities</v>
          </cell>
        </row>
      </sheetData>
      <sheetData sheetId="8860">
        <row r="34">
          <cell r="A34" t="str">
            <v>Investments Govt Securities</v>
          </cell>
        </row>
      </sheetData>
      <sheetData sheetId="8861">
        <row r="34">
          <cell r="A34" t="str">
            <v>Investments Govt Securities</v>
          </cell>
        </row>
      </sheetData>
      <sheetData sheetId="8862">
        <row r="34">
          <cell r="A34" t="str">
            <v>Investments Govt Securities</v>
          </cell>
        </row>
      </sheetData>
      <sheetData sheetId="8863">
        <row r="34">
          <cell r="A34" t="str">
            <v>Investments Govt Securities</v>
          </cell>
        </row>
      </sheetData>
      <sheetData sheetId="8864">
        <row r="34">
          <cell r="A34" t="str">
            <v>Investments Govt Securities</v>
          </cell>
        </row>
      </sheetData>
      <sheetData sheetId="8865">
        <row r="34">
          <cell r="A34" t="str">
            <v>Investments Govt Securities</v>
          </cell>
        </row>
      </sheetData>
      <sheetData sheetId="8866">
        <row r="34">
          <cell r="A34" t="str">
            <v>Investments Govt Securities</v>
          </cell>
        </row>
      </sheetData>
      <sheetData sheetId="8867">
        <row r="34">
          <cell r="A34" t="str">
            <v>Investments Govt Securities</v>
          </cell>
        </row>
      </sheetData>
      <sheetData sheetId="8868">
        <row r="34">
          <cell r="A34" t="str">
            <v>Investments Govt Securities</v>
          </cell>
        </row>
      </sheetData>
      <sheetData sheetId="8869">
        <row r="34">
          <cell r="A34" t="str">
            <v>Investments Govt Securities</v>
          </cell>
        </row>
      </sheetData>
      <sheetData sheetId="8870">
        <row r="34">
          <cell r="A34" t="str">
            <v>Investments Govt Securities</v>
          </cell>
        </row>
      </sheetData>
      <sheetData sheetId="8871">
        <row r="34">
          <cell r="A34" t="str">
            <v>Investments Govt Securities</v>
          </cell>
        </row>
      </sheetData>
      <sheetData sheetId="8872">
        <row r="34">
          <cell r="A34" t="str">
            <v>Investments Govt Securities</v>
          </cell>
        </row>
      </sheetData>
      <sheetData sheetId="8873">
        <row r="34">
          <cell r="A34" t="str">
            <v>Investments Govt Securities</v>
          </cell>
        </row>
      </sheetData>
      <sheetData sheetId="8874">
        <row r="34">
          <cell r="A34" t="str">
            <v>Investments Govt Securities</v>
          </cell>
        </row>
      </sheetData>
      <sheetData sheetId="8875">
        <row r="34">
          <cell r="A34" t="str">
            <v>Investments Govt Securities</v>
          </cell>
        </row>
      </sheetData>
      <sheetData sheetId="8876">
        <row r="34">
          <cell r="A34" t="str">
            <v>Investments Govt Securities</v>
          </cell>
        </row>
      </sheetData>
      <sheetData sheetId="8877">
        <row r="34">
          <cell r="A34" t="str">
            <v>Investments Govt Securities</v>
          </cell>
        </row>
      </sheetData>
      <sheetData sheetId="8878">
        <row r="34">
          <cell r="A34" t="str">
            <v>Investments Govt Securities</v>
          </cell>
        </row>
      </sheetData>
      <sheetData sheetId="8879">
        <row r="34">
          <cell r="A34" t="str">
            <v>Investments Govt Securities</v>
          </cell>
        </row>
      </sheetData>
      <sheetData sheetId="8880">
        <row r="34">
          <cell r="A34" t="str">
            <v>Investments Govt Securities</v>
          </cell>
        </row>
      </sheetData>
      <sheetData sheetId="8881">
        <row r="34">
          <cell r="A34" t="str">
            <v>Investments Govt Securities</v>
          </cell>
        </row>
      </sheetData>
      <sheetData sheetId="8882">
        <row r="34">
          <cell r="A34" t="str">
            <v>Investments Govt Securities</v>
          </cell>
        </row>
      </sheetData>
      <sheetData sheetId="8883">
        <row r="34">
          <cell r="A34" t="str">
            <v>Investments Govt Securities</v>
          </cell>
        </row>
      </sheetData>
      <sheetData sheetId="8884">
        <row r="34">
          <cell r="A34" t="str">
            <v>Investments Govt Securities</v>
          </cell>
        </row>
      </sheetData>
      <sheetData sheetId="8885">
        <row r="34">
          <cell r="A34" t="str">
            <v>Investments Govt Securities</v>
          </cell>
        </row>
      </sheetData>
      <sheetData sheetId="8886">
        <row r="34">
          <cell r="A34" t="str">
            <v>Investments Govt Securities</v>
          </cell>
        </row>
      </sheetData>
      <sheetData sheetId="8887">
        <row r="34">
          <cell r="A34" t="str">
            <v>Investments Govt Securities</v>
          </cell>
        </row>
      </sheetData>
      <sheetData sheetId="8888">
        <row r="34">
          <cell r="A34" t="str">
            <v>Investments Govt Securities</v>
          </cell>
        </row>
      </sheetData>
      <sheetData sheetId="8889">
        <row r="34">
          <cell r="A34" t="str">
            <v>Investments Govt Securities</v>
          </cell>
        </row>
      </sheetData>
      <sheetData sheetId="8890">
        <row r="34">
          <cell r="A34" t="str">
            <v>Investments Govt Securities</v>
          </cell>
        </row>
      </sheetData>
      <sheetData sheetId="8891">
        <row r="34">
          <cell r="A34" t="str">
            <v>Investments Govt Securities</v>
          </cell>
        </row>
      </sheetData>
      <sheetData sheetId="8892">
        <row r="34">
          <cell r="A34" t="str">
            <v>Investments Govt Securities</v>
          </cell>
        </row>
      </sheetData>
      <sheetData sheetId="8893">
        <row r="34">
          <cell r="A34" t="str">
            <v>Investments Govt Securities</v>
          </cell>
        </row>
      </sheetData>
      <sheetData sheetId="8894">
        <row r="34">
          <cell r="A34" t="str">
            <v>Investments Govt Securities</v>
          </cell>
        </row>
      </sheetData>
      <sheetData sheetId="8895">
        <row r="34">
          <cell r="A34" t="str">
            <v>Investments Govt Securities</v>
          </cell>
        </row>
      </sheetData>
      <sheetData sheetId="8896">
        <row r="34">
          <cell r="A34" t="str">
            <v>Investments Govt Securities</v>
          </cell>
        </row>
      </sheetData>
      <sheetData sheetId="8897">
        <row r="34">
          <cell r="A34" t="str">
            <v>Investments Govt Securities</v>
          </cell>
        </row>
      </sheetData>
      <sheetData sheetId="8898">
        <row r="34">
          <cell r="A34" t="str">
            <v>Investments Govt Securities</v>
          </cell>
        </row>
      </sheetData>
      <sheetData sheetId="8899">
        <row r="34">
          <cell r="A34" t="str">
            <v>Investments Govt Securities</v>
          </cell>
        </row>
      </sheetData>
      <sheetData sheetId="8900">
        <row r="34">
          <cell r="A34" t="str">
            <v>Investments Govt Securities</v>
          </cell>
        </row>
      </sheetData>
      <sheetData sheetId="8901">
        <row r="34">
          <cell r="A34" t="str">
            <v>Investments Govt Securities</v>
          </cell>
        </row>
      </sheetData>
      <sheetData sheetId="8902">
        <row r="34">
          <cell r="A34" t="str">
            <v>Investments Govt Securities</v>
          </cell>
        </row>
      </sheetData>
      <sheetData sheetId="8903">
        <row r="34">
          <cell r="A34" t="str">
            <v>Investments Govt Securities</v>
          </cell>
        </row>
      </sheetData>
      <sheetData sheetId="8904">
        <row r="34">
          <cell r="A34" t="str">
            <v>Investments Govt Securities</v>
          </cell>
        </row>
      </sheetData>
      <sheetData sheetId="8905">
        <row r="34">
          <cell r="A34" t="str">
            <v>Investments Govt Securities</v>
          </cell>
        </row>
      </sheetData>
      <sheetData sheetId="8906">
        <row r="34">
          <cell r="A34" t="str">
            <v>Investments Govt Securities</v>
          </cell>
        </row>
      </sheetData>
      <sheetData sheetId="8907">
        <row r="34">
          <cell r="A34" t="str">
            <v>Investments Govt Securities</v>
          </cell>
        </row>
      </sheetData>
      <sheetData sheetId="8908">
        <row r="34">
          <cell r="A34" t="str">
            <v>Investments Govt Securities</v>
          </cell>
        </row>
      </sheetData>
      <sheetData sheetId="8909">
        <row r="34">
          <cell r="A34" t="str">
            <v>Investments Govt Securities</v>
          </cell>
        </row>
      </sheetData>
      <sheetData sheetId="8910">
        <row r="34">
          <cell r="A34" t="str">
            <v>Investments Govt Securities</v>
          </cell>
        </row>
      </sheetData>
      <sheetData sheetId="8911">
        <row r="34">
          <cell r="A34" t="str">
            <v>Investments Govt Securities</v>
          </cell>
        </row>
      </sheetData>
      <sheetData sheetId="8912">
        <row r="34">
          <cell r="A34" t="str">
            <v>Investments Govt Securities</v>
          </cell>
        </row>
      </sheetData>
      <sheetData sheetId="8913">
        <row r="34">
          <cell r="A34" t="str">
            <v>Investments Govt Securities</v>
          </cell>
        </row>
      </sheetData>
      <sheetData sheetId="8914">
        <row r="34">
          <cell r="A34" t="str">
            <v>Investments Govt Securities</v>
          </cell>
        </row>
      </sheetData>
      <sheetData sheetId="8915">
        <row r="34">
          <cell r="A34" t="str">
            <v>Investments Govt Securities</v>
          </cell>
        </row>
      </sheetData>
      <sheetData sheetId="8916">
        <row r="34">
          <cell r="A34" t="str">
            <v>Investments Govt Securities</v>
          </cell>
        </row>
      </sheetData>
      <sheetData sheetId="8917">
        <row r="34">
          <cell r="A34" t="str">
            <v>Investments Govt Securities</v>
          </cell>
        </row>
      </sheetData>
      <sheetData sheetId="8918">
        <row r="34">
          <cell r="A34" t="str">
            <v>Investments Govt Securities</v>
          </cell>
        </row>
      </sheetData>
      <sheetData sheetId="8919">
        <row r="34">
          <cell r="A34" t="str">
            <v>Investments Govt Securities</v>
          </cell>
        </row>
      </sheetData>
      <sheetData sheetId="8920">
        <row r="34">
          <cell r="A34" t="str">
            <v>Investments Govt Securities</v>
          </cell>
        </row>
      </sheetData>
      <sheetData sheetId="8921">
        <row r="34">
          <cell r="A34" t="str">
            <v>Investments Govt Securities</v>
          </cell>
        </row>
      </sheetData>
      <sheetData sheetId="8922">
        <row r="34">
          <cell r="A34" t="str">
            <v>Investments Govt Securities</v>
          </cell>
        </row>
      </sheetData>
      <sheetData sheetId="8923">
        <row r="34">
          <cell r="A34" t="str">
            <v>Investments Govt Securities</v>
          </cell>
        </row>
      </sheetData>
      <sheetData sheetId="8924">
        <row r="34">
          <cell r="A34" t="str">
            <v>Investments Govt Securities</v>
          </cell>
        </row>
      </sheetData>
      <sheetData sheetId="8925">
        <row r="34">
          <cell r="A34" t="str">
            <v>Investments Govt Securities</v>
          </cell>
        </row>
      </sheetData>
      <sheetData sheetId="8926">
        <row r="34">
          <cell r="A34" t="str">
            <v>Investments Govt Securities</v>
          </cell>
        </row>
      </sheetData>
      <sheetData sheetId="8927">
        <row r="34">
          <cell r="A34" t="str">
            <v>Investments Govt Securities</v>
          </cell>
        </row>
      </sheetData>
      <sheetData sheetId="8928">
        <row r="34">
          <cell r="A34" t="str">
            <v>Investments Govt Securities</v>
          </cell>
        </row>
      </sheetData>
      <sheetData sheetId="8929">
        <row r="34">
          <cell r="A34" t="str">
            <v>Investments Govt Securities</v>
          </cell>
        </row>
      </sheetData>
      <sheetData sheetId="8930">
        <row r="34">
          <cell r="A34" t="str">
            <v>Investments Govt Securities</v>
          </cell>
        </row>
      </sheetData>
      <sheetData sheetId="8931">
        <row r="34">
          <cell r="A34" t="str">
            <v>Investments Govt Securities</v>
          </cell>
        </row>
      </sheetData>
      <sheetData sheetId="8932">
        <row r="34">
          <cell r="A34" t="str">
            <v>Investments Govt Securities</v>
          </cell>
        </row>
      </sheetData>
      <sheetData sheetId="8933">
        <row r="34">
          <cell r="A34" t="str">
            <v>Investments Govt Securities</v>
          </cell>
        </row>
      </sheetData>
      <sheetData sheetId="8934">
        <row r="34">
          <cell r="A34" t="str">
            <v>Investments Govt Securities</v>
          </cell>
        </row>
      </sheetData>
      <sheetData sheetId="8935">
        <row r="34">
          <cell r="A34" t="str">
            <v>Investments Govt Securities</v>
          </cell>
        </row>
      </sheetData>
      <sheetData sheetId="8936">
        <row r="34">
          <cell r="A34" t="str">
            <v>Investments Govt Securities</v>
          </cell>
        </row>
      </sheetData>
      <sheetData sheetId="8937">
        <row r="34">
          <cell r="A34" t="str">
            <v>Investments Govt Securities</v>
          </cell>
        </row>
      </sheetData>
      <sheetData sheetId="8938">
        <row r="34">
          <cell r="A34" t="str">
            <v>Investments Govt Securities</v>
          </cell>
        </row>
      </sheetData>
      <sheetData sheetId="8939">
        <row r="34">
          <cell r="A34" t="str">
            <v>Investments Govt Securities</v>
          </cell>
        </row>
      </sheetData>
      <sheetData sheetId="8940">
        <row r="34">
          <cell r="A34" t="str">
            <v>Investments Govt Securities</v>
          </cell>
        </row>
      </sheetData>
      <sheetData sheetId="8941">
        <row r="34">
          <cell r="A34" t="str">
            <v>Investments Govt Securities</v>
          </cell>
        </row>
      </sheetData>
      <sheetData sheetId="8942">
        <row r="34">
          <cell r="A34" t="str">
            <v>Investments Govt Securities</v>
          </cell>
        </row>
      </sheetData>
      <sheetData sheetId="8943">
        <row r="34">
          <cell r="A34" t="str">
            <v>Investments Govt Securities</v>
          </cell>
        </row>
      </sheetData>
      <sheetData sheetId="8944">
        <row r="34">
          <cell r="A34" t="str">
            <v>Investments Govt Securities</v>
          </cell>
        </row>
      </sheetData>
      <sheetData sheetId="8945">
        <row r="34">
          <cell r="A34" t="str">
            <v>Investments Govt Securities</v>
          </cell>
        </row>
      </sheetData>
      <sheetData sheetId="8946">
        <row r="34">
          <cell r="A34" t="str">
            <v>Investments Govt Securities</v>
          </cell>
        </row>
      </sheetData>
      <sheetData sheetId="8947">
        <row r="34">
          <cell r="A34" t="str">
            <v>Investments Govt Securities</v>
          </cell>
        </row>
      </sheetData>
      <sheetData sheetId="8948">
        <row r="34">
          <cell r="A34" t="str">
            <v>Investments Govt Securities</v>
          </cell>
        </row>
      </sheetData>
      <sheetData sheetId="8949">
        <row r="34">
          <cell r="A34" t="str">
            <v>Investments Govt Securities</v>
          </cell>
        </row>
      </sheetData>
      <sheetData sheetId="8950">
        <row r="34">
          <cell r="A34" t="str">
            <v>Investments Govt Securities</v>
          </cell>
        </row>
      </sheetData>
      <sheetData sheetId="8951">
        <row r="34">
          <cell r="A34" t="str">
            <v>Investments Govt Securities</v>
          </cell>
        </row>
      </sheetData>
      <sheetData sheetId="8952">
        <row r="34">
          <cell r="A34" t="str">
            <v>Investments Govt Securities</v>
          </cell>
        </row>
      </sheetData>
      <sheetData sheetId="8953">
        <row r="34">
          <cell r="A34" t="str">
            <v>Investments Govt Securities</v>
          </cell>
        </row>
      </sheetData>
      <sheetData sheetId="8954">
        <row r="34">
          <cell r="A34" t="str">
            <v>Investments Govt Securities</v>
          </cell>
        </row>
      </sheetData>
      <sheetData sheetId="8955">
        <row r="34">
          <cell r="A34" t="str">
            <v>Investments Govt Securities</v>
          </cell>
        </row>
      </sheetData>
      <sheetData sheetId="8956">
        <row r="34">
          <cell r="A34" t="str">
            <v>Investments Govt Securities</v>
          </cell>
        </row>
      </sheetData>
      <sheetData sheetId="8957">
        <row r="34">
          <cell r="A34" t="str">
            <v>Investments Govt Securities</v>
          </cell>
        </row>
      </sheetData>
      <sheetData sheetId="8958">
        <row r="34">
          <cell r="A34" t="str">
            <v>Investments Govt Securities</v>
          </cell>
        </row>
      </sheetData>
      <sheetData sheetId="8959">
        <row r="34">
          <cell r="A34" t="str">
            <v>Investments Govt Securities</v>
          </cell>
        </row>
      </sheetData>
      <sheetData sheetId="8960">
        <row r="34">
          <cell r="A34" t="str">
            <v>Investments Govt Securities</v>
          </cell>
        </row>
      </sheetData>
      <sheetData sheetId="8961">
        <row r="34">
          <cell r="A34" t="str">
            <v>Investments Govt Securities</v>
          </cell>
        </row>
      </sheetData>
      <sheetData sheetId="8962">
        <row r="34">
          <cell r="A34" t="str">
            <v>Investments Govt Securities</v>
          </cell>
        </row>
      </sheetData>
      <sheetData sheetId="8963">
        <row r="34">
          <cell r="A34" t="str">
            <v>Investments Govt Securities</v>
          </cell>
        </row>
      </sheetData>
      <sheetData sheetId="8964">
        <row r="34">
          <cell r="A34" t="str">
            <v>Investments Govt Securities</v>
          </cell>
        </row>
      </sheetData>
      <sheetData sheetId="8965">
        <row r="34">
          <cell r="A34" t="str">
            <v>Investments Govt Securities</v>
          </cell>
        </row>
      </sheetData>
      <sheetData sheetId="8966">
        <row r="34">
          <cell r="A34" t="str">
            <v>Investments Govt Securities</v>
          </cell>
        </row>
      </sheetData>
      <sheetData sheetId="8967">
        <row r="34">
          <cell r="A34" t="str">
            <v>Investments Govt Securities</v>
          </cell>
        </row>
      </sheetData>
      <sheetData sheetId="8968">
        <row r="34">
          <cell r="A34" t="str">
            <v>Investments Govt Securities</v>
          </cell>
        </row>
      </sheetData>
      <sheetData sheetId="8969">
        <row r="34">
          <cell r="A34" t="str">
            <v>Investments Govt Securities</v>
          </cell>
        </row>
      </sheetData>
      <sheetData sheetId="8970">
        <row r="34">
          <cell r="A34" t="str">
            <v>Investments Govt Securities</v>
          </cell>
        </row>
      </sheetData>
      <sheetData sheetId="8971">
        <row r="34">
          <cell r="A34" t="str">
            <v>Investments Govt Securities</v>
          </cell>
        </row>
      </sheetData>
      <sheetData sheetId="8972">
        <row r="34">
          <cell r="A34" t="str">
            <v>Investments Govt Securities</v>
          </cell>
        </row>
      </sheetData>
      <sheetData sheetId="8973">
        <row r="34">
          <cell r="A34" t="str">
            <v>Investments Govt Securities</v>
          </cell>
        </row>
      </sheetData>
      <sheetData sheetId="8974">
        <row r="34">
          <cell r="A34" t="str">
            <v>Investments Govt Securities</v>
          </cell>
        </row>
      </sheetData>
      <sheetData sheetId="8975">
        <row r="34">
          <cell r="A34" t="str">
            <v>Investments Govt Securities</v>
          </cell>
        </row>
      </sheetData>
      <sheetData sheetId="8976">
        <row r="34">
          <cell r="A34" t="str">
            <v>Investments Govt Securities</v>
          </cell>
        </row>
      </sheetData>
      <sheetData sheetId="8977">
        <row r="34">
          <cell r="A34" t="str">
            <v>Investments Govt Securities</v>
          </cell>
        </row>
      </sheetData>
      <sheetData sheetId="8978">
        <row r="34">
          <cell r="A34" t="str">
            <v>Investments Govt Securities</v>
          </cell>
        </row>
      </sheetData>
      <sheetData sheetId="8979">
        <row r="34">
          <cell r="A34" t="str">
            <v>Investments Govt Securities</v>
          </cell>
        </row>
      </sheetData>
      <sheetData sheetId="8980">
        <row r="34">
          <cell r="A34" t="str">
            <v>Investments Govt Securities</v>
          </cell>
        </row>
      </sheetData>
      <sheetData sheetId="8981">
        <row r="34">
          <cell r="A34" t="str">
            <v>Investments Govt Securities</v>
          </cell>
        </row>
      </sheetData>
      <sheetData sheetId="8982">
        <row r="34">
          <cell r="A34" t="str">
            <v>Investments Govt Securities</v>
          </cell>
        </row>
      </sheetData>
      <sheetData sheetId="8983">
        <row r="34">
          <cell r="A34" t="str">
            <v>Investments Govt Securities</v>
          </cell>
        </row>
      </sheetData>
      <sheetData sheetId="8984">
        <row r="34">
          <cell r="A34" t="str">
            <v>Investments Govt Securities</v>
          </cell>
        </row>
      </sheetData>
      <sheetData sheetId="8985">
        <row r="34">
          <cell r="A34" t="str">
            <v>Investments Govt Securities</v>
          </cell>
        </row>
      </sheetData>
      <sheetData sheetId="8986">
        <row r="34">
          <cell r="A34" t="str">
            <v>Investments Govt Securities</v>
          </cell>
        </row>
      </sheetData>
      <sheetData sheetId="8987">
        <row r="34">
          <cell r="A34" t="str">
            <v>Investments Govt Securities</v>
          </cell>
        </row>
      </sheetData>
      <sheetData sheetId="8988">
        <row r="34">
          <cell r="A34" t="str">
            <v>Investments Govt Securities</v>
          </cell>
        </row>
      </sheetData>
      <sheetData sheetId="8989">
        <row r="34">
          <cell r="A34" t="str">
            <v>Investments Govt Securities</v>
          </cell>
        </row>
      </sheetData>
      <sheetData sheetId="8990">
        <row r="34">
          <cell r="A34" t="str">
            <v>Investments Govt Securities</v>
          </cell>
        </row>
      </sheetData>
      <sheetData sheetId="8991">
        <row r="34">
          <cell r="A34" t="str">
            <v>Investments Govt Securities</v>
          </cell>
        </row>
      </sheetData>
      <sheetData sheetId="8992">
        <row r="34">
          <cell r="A34" t="str">
            <v>Investments Govt Securities</v>
          </cell>
        </row>
      </sheetData>
      <sheetData sheetId="8993">
        <row r="34">
          <cell r="A34" t="str">
            <v>Investments Govt Securities</v>
          </cell>
        </row>
      </sheetData>
      <sheetData sheetId="8994">
        <row r="34">
          <cell r="A34" t="str">
            <v>Investments Govt Securities</v>
          </cell>
        </row>
      </sheetData>
      <sheetData sheetId="8995">
        <row r="34">
          <cell r="A34" t="str">
            <v>Investments Govt Securities</v>
          </cell>
        </row>
      </sheetData>
      <sheetData sheetId="8996">
        <row r="34">
          <cell r="A34" t="str">
            <v>Investments Govt Securities</v>
          </cell>
        </row>
      </sheetData>
      <sheetData sheetId="8997">
        <row r="34">
          <cell r="A34" t="str">
            <v>Investments Govt Securities</v>
          </cell>
        </row>
      </sheetData>
      <sheetData sheetId="8998">
        <row r="34">
          <cell r="A34" t="str">
            <v>Investments Govt Securities</v>
          </cell>
        </row>
      </sheetData>
      <sheetData sheetId="8999">
        <row r="34">
          <cell r="A34" t="str">
            <v>Investments Govt Securities</v>
          </cell>
        </row>
      </sheetData>
      <sheetData sheetId="9000">
        <row r="34">
          <cell r="A34" t="str">
            <v>Investments Govt Securities</v>
          </cell>
        </row>
      </sheetData>
      <sheetData sheetId="9001">
        <row r="34">
          <cell r="A34" t="str">
            <v>Investments Govt Securities</v>
          </cell>
        </row>
      </sheetData>
      <sheetData sheetId="9002">
        <row r="34">
          <cell r="A34" t="str">
            <v>Investments Govt Securities</v>
          </cell>
        </row>
      </sheetData>
      <sheetData sheetId="9003">
        <row r="34">
          <cell r="A34" t="str">
            <v>Investments Govt Securities</v>
          </cell>
        </row>
      </sheetData>
      <sheetData sheetId="9004">
        <row r="34">
          <cell r="A34" t="str">
            <v>Investments Govt Securities</v>
          </cell>
        </row>
      </sheetData>
      <sheetData sheetId="9005">
        <row r="34">
          <cell r="A34" t="str">
            <v>Investments Govt Securities</v>
          </cell>
        </row>
      </sheetData>
      <sheetData sheetId="9006">
        <row r="34">
          <cell r="A34" t="str">
            <v>Investments Govt Securities</v>
          </cell>
        </row>
      </sheetData>
      <sheetData sheetId="9007">
        <row r="34">
          <cell r="A34" t="str">
            <v>Investments Govt Securities</v>
          </cell>
        </row>
      </sheetData>
      <sheetData sheetId="9008">
        <row r="34">
          <cell r="A34" t="str">
            <v>Investments Govt Securities</v>
          </cell>
        </row>
      </sheetData>
      <sheetData sheetId="9009">
        <row r="34">
          <cell r="A34" t="str">
            <v>Investments Govt Securities</v>
          </cell>
        </row>
      </sheetData>
      <sheetData sheetId="9010">
        <row r="34">
          <cell r="A34" t="str">
            <v>Investments Govt Securities</v>
          </cell>
        </row>
      </sheetData>
      <sheetData sheetId="9011">
        <row r="34">
          <cell r="A34" t="str">
            <v>Investments Govt Securities</v>
          </cell>
        </row>
      </sheetData>
      <sheetData sheetId="9012">
        <row r="34">
          <cell r="A34" t="str">
            <v>Investments Govt Securities</v>
          </cell>
        </row>
      </sheetData>
      <sheetData sheetId="9013">
        <row r="34">
          <cell r="A34" t="str">
            <v>Investments Govt Securities</v>
          </cell>
        </row>
      </sheetData>
      <sheetData sheetId="9014">
        <row r="34">
          <cell r="A34" t="str">
            <v>Investments Govt Securities</v>
          </cell>
        </row>
      </sheetData>
      <sheetData sheetId="9015">
        <row r="34">
          <cell r="A34" t="str">
            <v>Investments Govt Securities</v>
          </cell>
        </row>
      </sheetData>
      <sheetData sheetId="9016">
        <row r="34">
          <cell r="A34" t="str">
            <v>Investments Govt Securities</v>
          </cell>
        </row>
      </sheetData>
      <sheetData sheetId="9017">
        <row r="34">
          <cell r="A34" t="str">
            <v>Investments Govt Securities</v>
          </cell>
        </row>
      </sheetData>
      <sheetData sheetId="9018">
        <row r="34">
          <cell r="A34" t="str">
            <v>Investments Govt Securities</v>
          </cell>
        </row>
      </sheetData>
      <sheetData sheetId="9019">
        <row r="34">
          <cell r="A34" t="str">
            <v>Investments Govt Securities</v>
          </cell>
        </row>
      </sheetData>
      <sheetData sheetId="9020">
        <row r="34">
          <cell r="A34" t="str">
            <v>Investments Govt Securities</v>
          </cell>
        </row>
      </sheetData>
      <sheetData sheetId="9021">
        <row r="34">
          <cell r="A34" t="str">
            <v>Investments Govt Securities</v>
          </cell>
        </row>
      </sheetData>
      <sheetData sheetId="9022">
        <row r="34">
          <cell r="A34" t="str">
            <v>Investments Govt Securities</v>
          </cell>
        </row>
      </sheetData>
      <sheetData sheetId="9023">
        <row r="34">
          <cell r="A34" t="str">
            <v>Investments Govt Securities</v>
          </cell>
        </row>
      </sheetData>
      <sheetData sheetId="9024">
        <row r="34">
          <cell r="A34" t="str">
            <v>Investments Govt Securities</v>
          </cell>
        </row>
      </sheetData>
      <sheetData sheetId="9025">
        <row r="34">
          <cell r="A34" t="str">
            <v>Investments Govt Securities</v>
          </cell>
        </row>
      </sheetData>
      <sheetData sheetId="9026">
        <row r="34">
          <cell r="A34" t="str">
            <v>Investments Govt Securities</v>
          </cell>
        </row>
      </sheetData>
      <sheetData sheetId="9027">
        <row r="34">
          <cell r="A34" t="str">
            <v>Investments Govt Securities</v>
          </cell>
        </row>
      </sheetData>
      <sheetData sheetId="9028">
        <row r="34">
          <cell r="A34" t="str">
            <v>Investments Govt Securities</v>
          </cell>
        </row>
      </sheetData>
      <sheetData sheetId="9029">
        <row r="34">
          <cell r="A34" t="str">
            <v>Investments Govt Securities</v>
          </cell>
        </row>
      </sheetData>
      <sheetData sheetId="9030">
        <row r="34">
          <cell r="A34" t="str">
            <v>Investments Govt Securities</v>
          </cell>
        </row>
      </sheetData>
      <sheetData sheetId="9031">
        <row r="34">
          <cell r="A34" t="str">
            <v>Investments Govt Securities</v>
          </cell>
        </row>
      </sheetData>
      <sheetData sheetId="9032">
        <row r="34">
          <cell r="A34" t="str">
            <v>Investments Govt Securities</v>
          </cell>
        </row>
      </sheetData>
      <sheetData sheetId="9033">
        <row r="34">
          <cell r="A34" t="str">
            <v>Investments Govt Securities</v>
          </cell>
        </row>
      </sheetData>
      <sheetData sheetId="9034">
        <row r="34">
          <cell r="A34" t="str">
            <v>Investments Govt Securities</v>
          </cell>
        </row>
      </sheetData>
      <sheetData sheetId="9035">
        <row r="34">
          <cell r="A34" t="str">
            <v>Investments Govt Securities</v>
          </cell>
        </row>
      </sheetData>
      <sheetData sheetId="9036">
        <row r="34">
          <cell r="A34" t="str">
            <v>Investments Govt Securities</v>
          </cell>
        </row>
      </sheetData>
      <sheetData sheetId="9037">
        <row r="34">
          <cell r="A34" t="str">
            <v>Investments Govt Securities</v>
          </cell>
        </row>
      </sheetData>
      <sheetData sheetId="9038">
        <row r="34">
          <cell r="A34" t="str">
            <v>Investments Govt Securities</v>
          </cell>
        </row>
      </sheetData>
      <sheetData sheetId="9039">
        <row r="34">
          <cell r="A34" t="str">
            <v>Investments Govt Securities</v>
          </cell>
        </row>
      </sheetData>
      <sheetData sheetId="9040">
        <row r="34">
          <cell r="A34" t="str">
            <v>Investments Govt Securities</v>
          </cell>
        </row>
      </sheetData>
      <sheetData sheetId="9041">
        <row r="34">
          <cell r="A34" t="str">
            <v>Investments Govt Securities</v>
          </cell>
        </row>
      </sheetData>
      <sheetData sheetId="9042">
        <row r="34">
          <cell r="A34" t="str">
            <v>Investments Govt Securities</v>
          </cell>
        </row>
      </sheetData>
      <sheetData sheetId="9043">
        <row r="34">
          <cell r="A34" t="str">
            <v>Investments Govt Securities</v>
          </cell>
        </row>
      </sheetData>
      <sheetData sheetId="9044">
        <row r="34">
          <cell r="A34" t="str">
            <v>Investments Govt Securities</v>
          </cell>
        </row>
      </sheetData>
      <sheetData sheetId="9045">
        <row r="34">
          <cell r="A34" t="str">
            <v>Investments Govt Securities</v>
          </cell>
        </row>
      </sheetData>
      <sheetData sheetId="9046">
        <row r="34">
          <cell r="A34" t="str">
            <v>Investments Govt Securities</v>
          </cell>
        </row>
      </sheetData>
      <sheetData sheetId="9047">
        <row r="34">
          <cell r="A34" t="str">
            <v>Investments Govt Securities</v>
          </cell>
        </row>
      </sheetData>
      <sheetData sheetId="9048">
        <row r="34">
          <cell r="A34" t="str">
            <v>Investments Govt Securities</v>
          </cell>
        </row>
      </sheetData>
      <sheetData sheetId="9049">
        <row r="34">
          <cell r="A34" t="str">
            <v>Investments Govt Securities</v>
          </cell>
        </row>
      </sheetData>
      <sheetData sheetId="9050">
        <row r="34">
          <cell r="A34" t="str">
            <v>Investments Govt Securities</v>
          </cell>
        </row>
      </sheetData>
      <sheetData sheetId="9051">
        <row r="34">
          <cell r="A34" t="str">
            <v>Investments Govt Securities</v>
          </cell>
        </row>
      </sheetData>
      <sheetData sheetId="9052">
        <row r="34">
          <cell r="A34" t="str">
            <v>Investments Govt Securities</v>
          </cell>
        </row>
      </sheetData>
      <sheetData sheetId="9053">
        <row r="34">
          <cell r="A34" t="str">
            <v>Investments Govt Securities</v>
          </cell>
        </row>
      </sheetData>
      <sheetData sheetId="9054">
        <row r="34">
          <cell r="A34" t="str">
            <v>Investments Govt Securities</v>
          </cell>
        </row>
      </sheetData>
      <sheetData sheetId="9055">
        <row r="34">
          <cell r="A34" t="str">
            <v>Investments Govt Securities</v>
          </cell>
        </row>
      </sheetData>
      <sheetData sheetId="9056">
        <row r="34">
          <cell r="A34" t="str">
            <v>Investments Govt Securities</v>
          </cell>
        </row>
      </sheetData>
      <sheetData sheetId="9057">
        <row r="34">
          <cell r="A34" t="str">
            <v>Investments Govt Securities</v>
          </cell>
        </row>
      </sheetData>
      <sheetData sheetId="9058">
        <row r="34">
          <cell r="A34" t="str">
            <v>Investments Govt Securities</v>
          </cell>
        </row>
      </sheetData>
      <sheetData sheetId="9059">
        <row r="34">
          <cell r="A34" t="str">
            <v>Investments Govt Securities</v>
          </cell>
        </row>
      </sheetData>
      <sheetData sheetId="9060">
        <row r="34">
          <cell r="A34" t="str">
            <v>Investments Govt Securities</v>
          </cell>
        </row>
      </sheetData>
      <sheetData sheetId="9061">
        <row r="34">
          <cell r="A34" t="str">
            <v>Investments Govt Securities</v>
          </cell>
        </row>
      </sheetData>
      <sheetData sheetId="9062">
        <row r="34">
          <cell r="A34" t="str">
            <v>Investments Govt Securities</v>
          </cell>
        </row>
      </sheetData>
      <sheetData sheetId="9063">
        <row r="34">
          <cell r="A34" t="str">
            <v>Investments Govt Securities</v>
          </cell>
        </row>
      </sheetData>
      <sheetData sheetId="9064">
        <row r="34">
          <cell r="A34" t="str">
            <v>Investments Govt Securities</v>
          </cell>
        </row>
      </sheetData>
      <sheetData sheetId="9065">
        <row r="34">
          <cell r="A34" t="str">
            <v>Investments Govt Securities</v>
          </cell>
        </row>
      </sheetData>
      <sheetData sheetId="9066">
        <row r="34">
          <cell r="A34" t="str">
            <v>Investments Govt Securities</v>
          </cell>
        </row>
      </sheetData>
      <sheetData sheetId="9067">
        <row r="34">
          <cell r="A34" t="str">
            <v>Investments Govt Securities</v>
          </cell>
        </row>
      </sheetData>
      <sheetData sheetId="9068">
        <row r="34">
          <cell r="A34" t="str">
            <v>Investments Govt Securities</v>
          </cell>
        </row>
      </sheetData>
      <sheetData sheetId="9069">
        <row r="34">
          <cell r="A34" t="str">
            <v>Investments Govt Securities</v>
          </cell>
        </row>
      </sheetData>
      <sheetData sheetId="9070">
        <row r="34">
          <cell r="A34" t="str">
            <v>Investments Govt Securities</v>
          </cell>
        </row>
      </sheetData>
      <sheetData sheetId="9071">
        <row r="34">
          <cell r="A34" t="str">
            <v>Investments Govt Securities</v>
          </cell>
        </row>
      </sheetData>
      <sheetData sheetId="9072">
        <row r="34">
          <cell r="A34" t="str">
            <v>Investments Govt Securities</v>
          </cell>
        </row>
      </sheetData>
      <sheetData sheetId="9073">
        <row r="34">
          <cell r="A34" t="str">
            <v>Investments Govt Securities</v>
          </cell>
        </row>
      </sheetData>
      <sheetData sheetId="9074">
        <row r="34">
          <cell r="A34" t="str">
            <v>Investments Govt Securities</v>
          </cell>
        </row>
      </sheetData>
      <sheetData sheetId="9075">
        <row r="34">
          <cell r="A34" t="str">
            <v>Investments Govt Securities</v>
          </cell>
        </row>
      </sheetData>
      <sheetData sheetId="9076">
        <row r="34">
          <cell r="A34" t="str">
            <v>Investments Govt Securities</v>
          </cell>
        </row>
      </sheetData>
      <sheetData sheetId="9077">
        <row r="34">
          <cell r="A34" t="str">
            <v>Investments Govt Securities</v>
          </cell>
        </row>
      </sheetData>
      <sheetData sheetId="9078">
        <row r="34">
          <cell r="A34" t="str">
            <v>Investments Govt Securities</v>
          </cell>
        </row>
      </sheetData>
      <sheetData sheetId="9079">
        <row r="34">
          <cell r="A34" t="str">
            <v>Investments Govt Securities</v>
          </cell>
        </row>
      </sheetData>
      <sheetData sheetId="9080">
        <row r="34">
          <cell r="A34" t="str">
            <v>Investments Govt Securities</v>
          </cell>
        </row>
      </sheetData>
      <sheetData sheetId="9081">
        <row r="34">
          <cell r="A34" t="str">
            <v>Investments Govt Securities</v>
          </cell>
        </row>
      </sheetData>
      <sheetData sheetId="9082">
        <row r="34">
          <cell r="A34" t="str">
            <v>Investments Govt Securities</v>
          </cell>
        </row>
      </sheetData>
      <sheetData sheetId="9083">
        <row r="34">
          <cell r="A34" t="str">
            <v>Investments Govt Securities</v>
          </cell>
        </row>
      </sheetData>
      <sheetData sheetId="9084">
        <row r="34">
          <cell r="A34" t="str">
            <v>Investments Govt Securities</v>
          </cell>
        </row>
      </sheetData>
      <sheetData sheetId="9085">
        <row r="34">
          <cell r="A34" t="str">
            <v>Investments Govt Securities</v>
          </cell>
        </row>
      </sheetData>
      <sheetData sheetId="9086">
        <row r="34">
          <cell r="A34" t="str">
            <v>Investments Govt Securities</v>
          </cell>
        </row>
      </sheetData>
      <sheetData sheetId="9087">
        <row r="34">
          <cell r="A34" t="str">
            <v>Investments Govt Securities</v>
          </cell>
        </row>
      </sheetData>
      <sheetData sheetId="9088">
        <row r="34">
          <cell r="A34" t="str">
            <v>Investments Govt Securities</v>
          </cell>
        </row>
      </sheetData>
      <sheetData sheetId="9089">
        <row r="34">
          <cell r="A34" t="str">
            <v>Investments Govt Securities</v>
          </cell>
        </row>
      </sheetData>
      <sheetData sheetId="9090">
        <row r="34">
          <cell r="A34" t="str">
            <v>Investments Govt Securities</v>
          </cell>
        </row>
      </sheetData>
      <sheetData sheetId="9091">
        <row r="34">
          <cell r="A34" t="str">
            <v>Investments Govt Securities</v>
          </cell>
        </row>
      </sheetData>
      <sheetData sheetId="9092">
        <row r="34">
          <cell r="A34" t="str">
            <v>Investments Govt Securities</v>
          </cell>
        </row>
      </sheetData>
      <sheetData sheetId="9093">
        <row r="34">
          <cell r="A34" t="str">
            <v>Investments Govt Securities</v>
          </cell>
        </row>
      </sheetData>
      <sheetData sheetId="9094">
        <row r="34">
          <cell r="A34" t="str">
            <v>Investments Govt Securities</v>
          </cell>
        </row>
      </sheetData>
      <sheetData sheetId="9095">
        <row r="34">
          <cell r="A34" t="str">
            <v>Investments Govt Securities</v>
          </cell>
        </row>
      </sheetData>
      <sheetData sheetId="9096">
        <row r="34">
          <cell r="A34" t="str">
            <v>Investments Govt Securities</v>
          </cell>
        </row>
      </sheetData>
      <sheetData sheetId="9097">
        <row r="34">
          <cell r="A34" t="str">
            <v>Investments Govt Securities</v>
          </cell>
        </row>
      </sheetData>
      <sheetData sheetId="9098">
        <row r="34">
          <cell r="A34" t="str">
            <v>Investments Govt Securities</v>
          </cell>
        </row>
      </sheetData>
      <sheetData sheetId="9099">
        <row r="34">
          <cell r="A34" t="str">
            <v>Investments Govt Securities</v>
          </cell>
        </row>
      </sheetData>
      <sheetData sheetId="9100">
        <row r="34">
          <cell r="A34" t="str">
            <v>Investments Govt Securities</v>
          </cell>
        </row>
      </sheetData>
      <sheetData sheetId="9101">
        <row r="34">
          <cell r="A34" t="str">
            <v>Investments Govt Securities</v>
          </cell>
        </row>
      </sheetData>
      <sheetData sheetId="9102">
        <row r="34">
          <cell r="A34" t="str">
            <v>Investments Govt Securities</v>
          </cell>
        </row>
      </sheetData>
      <sheetData sheetId="9103">
        <row r="34">
          <cell r="A34" t="str">
            <v>Investments Govt Securities</v>
          </cell>
        </row>
      </sheetData>
      <sheetData sheetId="9104">
        <row r="34">
          <cell r="A34" t="str">
            <v>Investments Govt Securities</v>
          </cell>
        </row>
      </sheetData>
      <sheetData sheetId="9105">
        <row r="34">
          <cell r="A34" t="str">
            <v>Investments Govt Securities</v>
          </cell>
        </row>
      </sheetData>
      <sheetData sheetId="9106">
        <row r="34">
          <cell r="A34" t="str">
            <v>Investments Govt Securities</v>
          </cell>
        </row>
      </sheetData>
      <sheetData sheetId="9107">
        <row r="34">
          <cell r="A34" t="str">
            <v>Investments Govt Securities</v>
          </cell>
        </row>
      </sheetData>
      <sheetData sheetId="9108">
        <row r="34">
          <cell r="A34" t="str">
            <v>Investments Govt Securities</v>
          </cell>
        </row>
      </sheetData>
      <sheetData sheetId="9109">
        <row r="34">
          <cell r="A34" t="str">
            <v>Investments Govt Securities</v>
          </cell>
        </row>
      </sheetData>
      <sheetData sheetId="9110">
        <row r="34">
          <cell r="A34" t="str">
            <v>Investments Govt Securities</v>
          </cell>
        </row>
      </sheetData>
      <sheetData sheetId="9111">
        <row r="34">
          <cell r="A34" t="str">
            <v>Investments Govt Securities</v>
          </cell>
        </row>
      </sheetData>
      <sheetData sheetId="9112">
        <row r="34">
          <cell r="A34" t="str">
            <v>Investments Govt Securities</v>
          </cell>
        </row>
      </sheetData>
      <sheetData sheetId="9113">
        <row r="34">
          <cell r="A34" t="str">
            <v>Investments Govt Securities</v>
          </cell>
        </row>
      </sheetData>
      <sheetData sheetId="9114">
        <row r="34">
          <cell r="A34" t="str">
            <v>Investments Govt Securities</v>
          </cell>
        </row>
      </sheetData>
      <sheetData sheetId="9115">
        <row r="34">
          <cell r="A34" t="str">
            <v>Investments Govt Securities</v>
          </cell>
        </row>
      </sheetData>
      <sheetData sheetId="9116">
        <row r="34">
          <cell r="A34" t="str">
            <v>Investments Govt Securities</v>
          </cell>
        </row>
      </sheetData>
      <sheetData sheetId="9117">
        <row r="34">
          <cell r="A34" t="str">
            <v>Investments Govt Securities</v>
          </cell>
        </row>
      </sheetData>
      <sheetData sheetId="9118">
        <row r="34">
          <cell r="A34" t="str">
            <v>Investments Govt Securities</v>
          </cell>
        </row>
      </sheetData>
      <sheetData sheetId="9119">
        <row r="34">
          <cell r="A34" t="str">
            <v>Investments Govt Securities</v>
          </cell>
        </row>
      </sheetData>
      <sheetData sheetId="9120">
        <row r="34">
          <cell r="A34" t="str">
            <v>Investments Govt Securities</v>
          </cell>
        </row>
      </sheetData>
      <sheetData sheetId="9121">
        <row r="34">
          <cell r="A34" t="str">
            <v>Investments Govt Securities</v>
          </cell>
        </row>
      </sheetData>
      <sheetData sheetId="9122">
        <row r="34">
          <cell r="A34" t="str">
            <v>Investments Govt Securities</v>
          </cell>
        </row>
      </sheetData>
      <sheetData sheetId="9123">
        <row r="34">
          <cell r="A34" t="str">
            <v>Investments Govt Securities</v>
          </cell>
        </row>
      </sheetData>
      <sheetData sheetId="9124">
        <row r="34">
          <cell r="A34" t="str">
            <v>Investments Govt Securities</v>
          </cell>
        </row>
      </sheetData>
      <sheetData sheetId="9125">
        <row r="34">
          <cell r="A34" t="str">
            <v>Investments Govt Securities</v>
          </cell>
        </row>
      </sheetData>
      <sheetData sheetId="9126">
        <row r="34">
          <cell r="A34" t="str">
            <v>Investments Govt Securities</v>
          </cell>
        </row>
      </sheetData>
      <sheetData sheetId="9127">
        <row r="34">
          <cell r="A34" t="str">
            <v>Investments Govt Securities</v>
          </cell>
        </row>
      </sheetData>
      <sheetData sheetId="9128">
        <row r="34">
          <cell r="A34" t="str">
            <v>Investments Govt Securities</v>
          </cell>
        </row>
      </sheetData>
      <sheetData sheetId="9129">
        <row r="34">
          <cell r="A34" t="str">
            <v>Investments Govt Securities</v>
          </cell>
        </row>
      </sheetData>
      <sheetData sheetId="9130">
        <row r="34">
          <cell r="A34" t="str">
            <v>Investments Govt Securities</v>
          </cell>
        </row>
      </sheetData>
      <sheetData sheetId="9131">
        <row r="34">
          <cell r="A34" t="str">
            <v>Investments Govt Securities</v>
          </cell>
        </row>
      </sheetData>
      <sheetData sheetId="9132">
        <row r="34">
          <cell r="A34" t="str">
            <v>Investments Govt Securities</v>
          </cell>
        </row>
      </sheetData>
      <sheetData sheetId="9133">
        <row r="34">
          <cell r="A34" t="str">
            <v>Investments Govt Securities</v>
          </cell>
        </row>
      </sheetData>
      <sheetData sheetId="9134">
        <row r="34">
          <cell r="A34" t="str">
            <v>Investments Govt Securities</v>
          </cell>
        </row>
      </sheetData>
      <sheetData sheetId="9135">
        <row r="34">
          <cell r="A34" t="str">
            <v>Investments Govt Securities</v>
          </cell>
        </row>
      </sheetData>
      <sheetData sheetId="9136">
        <row r="34">
          <cell r="A34" t="str">
            <v>Investments Govt Securities</v>
          </cell>
        </row>
      </sheetData>
      <sheetData sheetId="9137">
        <row r="34">
          <cell r="A34" t="str">
            <v>Investments Govt Securities</v>
          </cell>
        </row>
      </sheetData>
      <sheetData sheetId="9138">
        <row r="34">
          <cell r="A34" t="str">
            <v>Investments Govt Securities</v>
          </cell>
        </row>
      </sheetData>
      <sheetData sheetId="9139">
        <row r="34">
          <cell r="A34" t="str">
            <v>Investments Govt Securities</v>
          </cell>
        </row>
      </sheetData>
      <sheetData sheetId="9140">
        <row r="34">
          <cell r="A34" t="str">
            <v>Investments Govt Securities</v>
          </cell>
        </row>
      </sheetData>
      <sheetData sheetId="9141">
        <row r="34">
          <cell r="A34" t="str">
            <v>Investments Govt Securities</v>
          </cell>
        </row>
      </sheetData>
      <sheetData sheetId="9142">
        <row r="34">
          <cell r="A34" t="str">
            <v>Investments Govt Securities</v>
          </cell>
        </row>
      </sheetData>
      <sheetData sheetId="9143">
        <row r="34">
          <cell r="A34" t="str">
            <v>Investments Govt Securities</v>
          </cell>
        </row>
      </sheetData>
      <sheetData sheetId="9144">
        <row r="34">
          <cell r="A34" t="str">
            <v>Investments Govt Securities</v>
          </cell>
        </row>
      </sheetData>
      <sheetData sheetId="9145">
        <row r="34">
          <cell r="A34" t="str">
            <v>Investments Govt Securities</v>
          </cell>
        </row>
      </sheetData>
      <sheetData sheetId="9146">
        <row r="34">
          <cell r="A34" t="str">
            <v>Investments Govt Securities</v>
          </cell>
        </row>
      </sheetData>
      <sheetData sheetId="9147">
        <row r="34">
          <cell r="A34" t="str">
            <v>Investments Govt Securities</v>
          </cell>
        </row>
      </sheetData>
      <sheetData sheetId="9148">
        <row r="34">
          <cell r="A34" t="str">
            <v>Investments Govt Securities</v>
          </cell>
        </row>
      </sheetData>
      <sheetData sheetId="9149">
        <row r="34">
          <cell r="A34" t="str">
            <v>Investments Govt Securities</v>
          </cell>
        </row>
      </sheetData>
      <sheetData sheetId="9150">
        <row r="34">
          <cell r="A34" t="str">
            <v>Investments Govt Securities</v>
          </cell>
        </row>
      </sheetData>
      <sheetData sheetId="9151">
        <row r="34">
          <cell r="A34" t="str">
            <v>Investments Govt Securities</v>
          </cell>
        </row>
      </sheetData>
      <sheetData sheetId="9152">
        <row r="34">
          <cell r="A34" t="str">
            <v>Investments Govt Securities</v>
          </cell>
        </row>
      </sheetData>
      <sheetData sheetId="9153">
        <row r="34">
          <cell r="A34" t="str">
            <v>Investments Govt Securities</v>
          </cell>
        </row>
      </sheetData>
      <sheetData sheetId="9154">
        <row r="34">
          <cell r="A34" t="str">
            <v>Investments Govt Securities</v>
          </cell>
        </row>
      </sheetData>
      <sheetData sheetId="9155">
        <row r="34">
          <cell r="A34" t="str">
            <v>Investments Govt Securities</v>
          </cell>
        </row>
      </sheetData>
      <sheetData sheetId="9156">
        <row r="34">
          <cell r="A34" t="str">
            <v>Investments Govt Securities</v>
          </cell>
        </row>
      </sheetData>
      <sheetData sheetId="9157">
        <row r="34">
          <cell r="A34" t="str">
            <v>Investments Govt Securities</v>
          </cell>
        </row>
      </sheetData>
      <sheetData sheetId="9158">
        <row r="34">
          <cell r="A34" t="str">
            <v>Investments Govt Securities</v>
          </cell>
        </row>
      </sheetData>
      <sheetData sheetId="9159">
        <row r="34">
          <cell r="A34" t="str">
            <v>Investments Govt Securities</v>
          </cell>
        </row>
      </sheetData>
      <sheetData sheetId="9160">
        <row r="34">
          <cell r="A34" t="str">
            <v>Investments Govt Securities</v>
          </cell>
        </row>
      </sheetData>
      <sheetData sheetId="9161">
        <row r="34">
          <cell r="A34" t="str">
            <v>Investments Govt Securities</v>
          </cell>
        </row>
      </sheetData>
      <sheetData sheetId="9162">
        <row r="34">
          <cell r="A34" t="str">
            <v>Investments Govt Securities</v>
          </cell>
        </row>
      </sheetData>
      <sheetData sheetId="9163">
        <row r="34">
          <cell r="A34" t="str">
            <v>Investments Govt Securities</v>
          </cell>
        </row>
      </sheetData>
      <sheetData sheetId="9164">
        <row r="34">
          <cell r="A34" t="str">
            <v>Investments Govt Securities</v>
          </cell>
        </row>
      </sheetData>
      <sheetData sheetId="9165">
        <row r="34">
          <cell r="A34" t="str">
            <v>Investments Govt Securities</v>
          </cell>
        </row>
      </sheetData>
      <sheetData sheetId="9166">
        <row r="34">
          <cell r="A34" t="str">
            <v>Investments Govt Securities</v>
          </cell>
        </row>
      </sheetData>
      <sheetData sheetId="9167">
        <row r="34">
          <cell r="A34" t="str">
            <v>Investments Govt Securities</v>
          </cell>
        </row>
      </sheetData>
      <sheetData sheetId="9168">
        <row r="34">
          <cell r="A34" t="str">
            <v>Investments Govt Securities</v>
          </cell>
        </row>
      </sheetData>
      <sheetData sheetId="9169">
        <row r="34">
          <cell r="A34" t="str">
            <v>Investments Govt Securities</v>
          </cell>
        </row>
      </sheetData>
      <sheetData sheetId="9170">
        <row r="34">
          <cell r="A34" t="str">
            <v>Investments Govt Securities</v>
          </cell>
        </row>
      </sheetData>
      <sheetData sheetId="9171">
        <row r="34">
          <cell r="A34" t="str">
            <v>Investments Govt Securities</v>
          </cell>
        </row>
      </sheetData>
      <sheetData sheetId="9172">
        <row r="34">
          <cell r="A34" t="str">
            <v>Investments Govt Securities</v>
          </cell>
        </row>
      </sheetData>
      <sheetData sheetId="9173">
        <row r="34">
          <cell r="A34" t="str">
            <v>Investments Govt Securities</v>
          </cell>
        </row>
      </sheetData>
      <sheetData sheetId="9174">
        <row r="34">
          <cell r="A34" t="str">
            <v>Investments Govt Securities</v>
          </cell>
        </row>
      </sheetData>
      <sheetData sheetId="9175">
        <row r="34">
          <cell r="A34" t="str">
            <v>Investments Govt Securities</v>
          </cell>
        </row>
      </sheetData>
      <sheetData sheetId="9176">
        <row r="34">
          <cell r="A34" t="str">
            <v>Investments Govt Securities</v>
          </cell>
        </row>
      </sheetData>
      <sheetData sheetId="9177">
        <row r="34">
          <cell r="A34" t="str">
            <v>Investments Govt Securities</v>
          </cell>
        </row>
      </sheetData>
      <sheetData sheetId="9178">
        <row r="34">
          <cell r="A34" t="str">
            <v>Investments Govt Securities</v>
          </cell>
        </row>
      </sheetData>
      <sheetData sheetId="9179">
        <row r="34">
          <cell r="A34" t="str">
            <v>Investments Govt Securities</v>
          </cell>
        </row>
      </sheetData>
      <sheetData sheetId="9180">
        <row r="34">
          <cell r="A34" t="str">
            <v>Investments Govt Securities</v>
          </cell>
        </row>
      </sheetData>
      <sheetData sheetId="9181">
        <row r="34">
          <cell r="A34" t="str">
            <v>Investments Govt Securities</v>
          </cell>
        </row>
      </sheetData>
      <sheetData sheetId="9182">
        <row r="34">
          <cell r="A34" t="str">
            <v>Investments Govt Securities</v>
          </cell>
        </row>
      </sheetData>
      <sheetData sheetId="9183">
        <row r="34">
          <cell r="A34" t="str">
            <v>Investments Govt Securities</v>
          </cell>
        </row>
      </sheetData>
      <sheetData sheetId="9184">
        <row r="34">
          <cell r="A34" t="str">
            <v>Investments Govt Securities</v>
          </cell>
        </row>
      </sheetData>
      <sheetData sheetId="9185">
        <row r="34">
          <cell r="A34" t="str">
            <v>Investments Govt Securities</v>
          </cell>
        </row>
      </sheetData>
      <sheetData sheetId="9186">
        <row r="34">
          <cell r="A34" t="str">
            <v>Investments Govt Securities</v>
          </cell>
        </row>
      </sheetData>
      <sheetData sheetId="9187">
        <row r="34">
          <cell r="A34" t="str">
            <v>Investments Govt Securities</v>
          </cell>
        </row>
      </sheetData>
      <sheetData sheetId="9188">
        <row r="34">
          <cell r="A34" t="str">
            <v>Investments Govt Securities</v>
          </cell>
        </row>
      </sheetData>
      <sheetData sheetId="9189">
        <row r="34">
          <cell r="A34" t="str">
            <v>Investments Govt Securities</v>
          </cell>
        </row>
      </sheetData>
      <sheetData sheetId="9190">
        <row r="34">
          <cell r="A34" t="str">
            <v>Investments Govt Securities</v>
          </cell>
        </row>
      </sheetData>
      <sheetData sheetId="9191">
        <row r="34">
          <cell r="A34" t="str">
            <v>Investments Govt Securities</v>
          </cell>
        </row>
      </sheetData>
      <sheetData sheetId="9192">
        <row r="34">
          <cell r="A34" t="str">
            <v>Investments Govt Securities</v>
          </cell>
        </row>
      </sheetData>
      <sheetData sheetId="9193">
        <row r="34">
          <cell r="A34" t="str">
            <v>Investments Govt Securities</v>
          </cell>
        </row>
      </sheetData>
      <sheetData sheetId="9194">
        <row r="34">
          <cell r="A34" t="str">
            <v>Investments Govt Securities</v>
          </cell>
        </row>
      </sheetData>
      <sheetData sheetId="9195">
        <row r="34">
          <cell r="A34" t="str">
            <v>Investments Govt Securities</v>
          </cell>
        </row>
      </sheetData>
      <sheetData sheetId="9196">
        <row r="34">
          <cell r="A34" t="str">
            <v>Investments Govt Securities</v>
          </cell>
        </row>
      </sheetData>
      <sheetData sheetId="9197">
        <row r="34">
          <cell r="A34" t="str">
            <v>Investments Govt Securities</v>
          </cell>
        </row>
      </sheetData>
      <sheetData sheetId="9198">
        <row r="34">
          <cell r="A34" t="str">
            <v>Investments Govt Securities</v>
          </cell>
        </row>
      </sheetData>
      <sheetData sheetId="9199">
        <row r="34">
          <cell r="A34" t="str">
            <v>Investments Govt Securities</v>
          </cell>
        </row>
      </sheetData>
      <sheetData sheetId="9200">
        <row r="34">
          <cell r="A34" t="str">
            <v>Investments Govt Securities</v>
          </cell>
        </row>
      </sheetData>
      <sheetData sheetId="9201">
        <row r="34">
          <cell r="A34" t="str">
            <v>Investments Govt Securities</v>
          </cell>
        </row>
      </sheetData>
      <sheetData sheetId="9202">
        <row r="34">
          <cell r="A34" t="str">
            <v>Investments Govt Securities</v>
          </cell>
        </row>
      </sheetData>
      <sheetData sheetId="9203">
        <row r="34">
          <cell r="A34" t="str">
            <v>Investments Govt Securities</v>
          </cell>
        </row>
      </sheetData>
      <sheetData sheetId="9204">
        <row r="34">
          <cell r="A34" t="str">
            <v>Investments Govt Securities</v>
          </cell>
        </row>
      </sheetData>
      <sheetData sheetId="9205">
        <row r="34">
          <cell r="A34" t="str">
            <v>Investments Govt Securities</v>
          </cell>
        </row>
      </sheetData>
      <sheetData sheetId="9206">
        <row r="34">
          <cell r="A34" t="str">
            <v>Investments Govt Securities</v>
          </cell>
        </row>
      </sheetData>
      <sheetData sheetId="9207">
        <row r="34">
          <cell r="A34" t="str">
            <v>Investments Govt Securities</v>
          </cell>
        </row>
      </sheetData>
      <sheetData sheetId="9208">
        <row r="34">
          <cell r="A34" t="str">
            <v>Investments Govt Securities</v>
          </cell>
        </row>
      </sheetData>
      <sheetData sheetId="9209">
        <row r="34">
          <cell r="A34" t="str">
            <v>Investments Govt Securities</v>
          </cell>
        </row>
      </sheetData>
      <sheetData sheetId="9210">
        <row r="34">
          <cell r="A34" t="str">
            <v>Investments Govt Securities</v>
          </cell>
        </row>
      </sheetData>
      <sheetData sheetId="9211">
        <row r="34">
          <cell r="A34" t="str">
            <v>Investments Govt Securities</v>
          </cell>
        </row>
      </sheetData>
      <sheetData sheetId="9212">
        <row r="34">
          <cell r="A34" t="str">
            <v>Investments Govt Securities</v>
          </cell>
        </row>
      </sheetData>
      <sheetData sheetId="9213">
        <row r="34">
          <cell r="A34" t="str">
            <v>Investments Govt Securities</v>
          </cell>
        </row>
      </sheetData>
      <sheetData sheetId="9214">
        <row r="34">
          <cell r="A34" t="str">
            <v>Investments Govt Securities</v>
          </cell>
        </row>
      </sheetData>
      <sheetData sheetId="9215">
        <row r="34">
          <cell r="A34" t="str">
            <v>Investments Govt Securities</v>
          </cell>
        </row>
      </sheetData>
      <sheetData sheetId="9216">
        <row r="34">
          <cell r="A34" t="str">
            <v>Investments Govt Securities</v>
          </cell>
        </row>
      </sheetData>
      <sheetData sheetId="9217">
        <row r="34">
          <cell r="A34" t="str">
            <v>Investments Govt Securities</v>
          </cell>
        </row>
      </sheetData>
      <sheetData sheetId="9218">
        <row r="34">
          <cell r="A34" t="str">
            <v>Investments Govt Securities</v>
          </cell>
        </row>
      </sheetData>
      <sheetData sheetId="9219">
        <row r="34">
          <cell r="A34" t="str">
            <v>Investments Govt Securities</v>
          </cell>
        </row>
      </sheetData>
      <sheetData sheetId="9220">
        <row r="34">
          <cell r="A34" t="str">
            <v>Investments Govt Securities</v>
          </cell>
        </row>
      </sheetData>
      <sheetData sheetId="9221">
        <row r="34">
          <cell r="A34" t="str">
            <v>Investments Govt Securities</v>
          </cell>
        </row>
      </sheetData>
      <sheetData sheetId="9222">
        <row r="34">
          <cell r="A34" t="str">
            <v>Investments Govt Securities</v>
          </cell>
        </row>
      </sheetData>
      <sheetData sheetId="9223">
        <row r="34">
          <cell r="A34" t="str">
            <v>Investments Govt Securities</v>
          </cell>
        </row>
      </sheetData>
      <sheetData sheetId="9224">
        <row r="34">
          <cell r="A34" t="str">
            <v>Investments Govt Securities</v>
          </cell>
        </row>
      </sheetData>
      <sheetData sheetId="9225">
        <row r="34">
          <cell r="A34" t="str">
            <v>Investments Govt Securities</v>
          </cell>
        </row>
      </sheetData>
      <sheetData sheetId="9226">
        <row r="34">
          <cell r="A34" t="str">
            <v>Investments Govt Securities</v>
          </cell>
        </row>
      </sheetData>
      <sheetData sheetId="9227">
        <row r="34">
          <cell r="A34" t="str">
            <v>Investments Govt Securities</v>
          </cell>
        </row>
      </sheetData>
      <sheetData sheetId="9228">
        <row r="34">
          <cell r="A34" t="str">
            <v>Investments Govt Securities</v>
          </cell>
        </row>
      </sheetData>
      <sheetData sheetId="9229">
        <row r="34">
          <cell r="A34" t="str">
            <v>Investments Govt Securities</v>
          </cell>
        </row>
      </sheetData>
      <sheetData sheetId="9230">
        <row r="34">
          <cell r="A34" t="str">
            <v>Investments Govt Securities</v>
          </cell>
        </row>
      </sheetData>
      <sheetData sheetId="9231">
        <row r="34">
          <cell r="A34" t="str">
            <v>Investments Govt Securities</v>
          </cell>
        </row>
      </sheetData>
      <sheetData sheetId="9232">
        <row r="34">
          <cell r="A34" t="str">
            <v>Investments Govt Securities</v>
          </cell>
        </row>
      </sheetData>
      <sheetData sheetId="9233">
        <row r="34">
          <cell r="A34" t="str">
            <v>Investments Govt Securities</v>
          </cell>
        </row>
      </sheetData>
      <sheetData sheetId="9234">
        <row r="34">
          <cell r="A34" t="str">
            <v>Investments Govt Securities</v>
          </cell>
        </row>
      </sheetData>
      <sheetData sheetId="9235">
        <row r="34">
          <cell r="A34" t="str">
            <v>Investments Govt Securities</v>
          </cell>
        </row>
      </sheetData>
      <sheetData sheetId="9236">
        <row r="34">
          <cell r="A34" t="str">
            <v>Investments Govt Securities</v>
          </cell>
        </row>
      </sheetData>
      <sheetData sheetId="9237">
        <row r="34">
          <cell r="A34" t="str">
            <v>Investments Govt Securities</v>
          </cell>
        </row>
      </sheetData>
      <sheetData sheetId="9238">
        <row r="34">
          <cell r="A34" t="str">
            <v>Investments Govt Securities</v>
          </cell>
        </row>
      </sheetData>
      <sheetData sheetId="9239">
        <row r="34">
          <cell r="A34" t="str">
            <v>Investments Govt Securities</v>
          </cell>
        </row>
      </sheetData>
      <sheetData sheetId="9240">
        <row r="34">
          <cell r="A34" t="str">
            <v>Investments Govt Securities</v>
          </cell>
        </row>
      </sheetData>
      <sheetData sheetId="9241">
        <row r="34">
          <cell r="A34" t="str">
            <v>Investments Govt Securities</v>
          </cell>
        </row>
      </sheetData>
      <sheetData sheetId="9242">
        <row r="34">
          <cell r="A34" t="str">
            <v>Investments Govt Securities</v>
          </cell>
        </row>
      </sheetData>
      <sheetData sheetId="9243">
        <row r="34">
          <cell r="A34" t="str">
            <v>Investments Govt Securities</v>
          </cell>
        </row>
      </sheetData>
      <sheetData sheetId="9244">
        <row r="34">
          <cell r="A34" t="str">
            <v>Investments Govt Securities</v>
          </cell>
        </row>
      </sheetData>
      <sheetData sheetId="9245">
        <row r="34">
          <cell r="A34" t="str">
            <v>Investments Govt Securities</v>
          </cell>
        </row>
      </sheetData>
      <sheetData sheetId="9246">
        <row r="34">
          <cell r="A34" t="str">
            <v>Investments Govt Securities</v>
          </cell>
        </row>
      </sheetData>
      <sheetData sheetId="9247">
        <row r="34">
          <cell r="A34" t="str">
            <v>Investments Govt Securities</v>
          </cell>
        </row>
      </sheetData>
      <sheetData sheetId="9248">
        <row r="34">
          <cell r="A34" t="str">
            <v>Investments Govt Securities</v>
          </cell>
        </row>
      </sheetData>
      <sheetData sheetId="9249">
        <row r="34">
          <cell r="A34" t="str">
            <v>Investments Govt Securities</v>
          </cell>
        </row>
      </sheetData>
      <sheetData sheetId="9250">
        <row r="34">
          <cell r="A34" t="str">
            <v>Investments Govt Securities</v>
          </cell>
        </row>
      </sheetData>
      <sheetData sheetId="9251">
        <row r="34">
          <cell r="A34" t="str">
            <v>Investments Govt Securities</v>
          </cell>
        </row>
      </sheetData>
      <sheetData sheetId="9252">
        <row r="34">
          <cell r="A34" t="str">
            <v>Investments Govt Securities</v>
          </cell>
        </row>
      </sheetData>
      <sheetData sheetId="9253">
        <row r="34">
          <cell r="A34" t="str">
            <v>Investments Govt Securities</v>
          </cell>
        </row>
      </sheetData>
      <sheetData sheetId="9254">
        <row r="34">
          <cell r="A34" t="str">
            <v>Investments Govt Securities</v>
          </cell>
        </row>
      </sheetData>
      <sheetData sheetId="9255">
        <row r="34">
          <cell r="A34" t="str">
            <v>Investments Govt Securities</v>
          </cell>
        </row>
      </sheetData>
      <sheetData sheetId="9256">
        <row r="34">
          <cell r="A34" t="str">
            <v>Investments Govt Securities</v>
          </cell>
        </row>
      </sheetData>
      <sheetData sheetId="9257">
        <row r="34">
          <cell r="A34" t="str">
            <v>Investments Govt Securities</v>
          </cell>
        </row>
      </sheetData>
      <sheetData sheetId="9258">
        <row r="34">
          <cell r="A34" t="str">
            <v>Investments Govt Securities</v>
          </cell>
        </row>
      </sheetData>
      <sheetData sheetId="9259">
        <row r="34">
          <cell r="A34" t="str">
            <v>Investments Govt Securities</v>
          </cell>
        </row>
      </sheetData>
      <sheetData sheetId="9260">
        <row r="34">
          <cell r="A34" t="str">
            <v>Investments Govt Securities</v>
          </cell>
        </row>
      </sheetData>
      <sheetData sheetId="9261">
        <row r="34">
          <cell r="A34" t="str">
            <v>Investments Govt Securities</v>
          </cell>
        </row>
      </sheetData>
      <sheetData sheetId="9262">
        <row r="34">
          <cell r="A34" t="str">
            <v>Investments Govt Securities</v>
          </cell>
        </row>
      </sheetData>
      <sheetData sheetId="9263">
        <row r="34">
          <cell r="A34" t="str">
            <v>Investments Govt Securities</v>
          </cell>
        </row>
      </sheetData>
      <sheetData sheetId="9264">
        <row r="34">
          <cell r="A34" t="str">
            <v>Investments Govt Securities</v>
          </cell>
        </row>
      </sheetData>
      <sheetData sheetId="9265">
        <row r="34">
          <cell r="A34" t="str">
            <v>Investments Govt Securities</v>
          </cell>
        </row>
      </sheetData>
      <sheetData sheetId="9266">
        <row r="34">
          <cell r="A34" t="str">
            <v>Investments Govt Securities</v>
          </cell>
        </row>
      </sheetData>
      <sheetData sheetId="9267">
        <row r="34">
          <cell r="A34" t="str">
            <v>Investments Govt Securities</v>
          </cell>
        </row>
      </sheetData>
      <sheetData sheetId="9268">
        <row r="34">
          <cell r="A34" t="str">
            <v>Investments Govt Securities</v>
          </cell>
        </row>
      </sheetData>
      <sheetData sheetId="9269">
        <row r="34">
          <cell r="A34" t="str">
            <v>Investments Govt Securities</v>
          </cell>
        </row>
      </sheetData>
      <sheetData sheetId="9270">
        <row r="34">
          <cell r="A34" t="str">
            <v>Investments Govt Securities</v>
          </cell>
        </row>
      </sheetData>
      <sheetData sheetId="9271">
        <row r="34">
          <cell r="A34" t="str">
            <v>Investments Govt Securities</v>
          </cell>
        </row>
      </sheetData>
      <sheetData sheetId="9272">
        <row r="34">
          <cell r="A34" t="str">
            <v>Investments Govt Securities</v>
          </cell>
        </row>
      </sheetData>
      <sheetData sheetId="9273">
        <row r="34">
          <cell r="A34" t="str">
            <v>Investments Govt Securities</v>
          </cell>
        </row>
      </sheetData>
      <sheetData sheetId="9274">
        <row r="34">
          <cell r="A34" t="str">
            <v>Investments Govt Securities</v>
          </cell>
        </row>
      </sheetData>
      <sheetData sheetId="9275">
        <row r="34">
          <cell r="A34" t="str">
            <v>Investments Govt Securities</v>
          </cell>
        </row>
      </sheetData>
      <sheetData sheetId="9276">
        <row r="34">
          <cell r="A34" t="str">
            <v>Investments Govt Securities</v>
          </cell>
        </row>
      </sheetData>
      <sheetData sheetId="9277">
        <row r="34">
          <cell r="A34" t="str">
            <v>Investments Govt Securities</v>
          </cell>
        </row>
      </sheetData>
      <sheetData sheetId="9278">
        <row r="34">
          <cell r="A34" t="str">
            <v>Investments Govt Securities</v>
          </cell>
        </row>
      </sheetData>
      <sheetData sheetId="9279">
        <row r="34">
          <cell r="A34" t="str">
            <v>Investments Govt Securities</v>
          </cell>
        </row>
      </sheetData>
      <sheetData sheetId="9280">
        <row r="34">
          <cell r="A34" t="str">
            <v>Investments Govt Securities</v>
          </cell>
        </row>
      </sheetData>
      <sheetData sheetId="9281">
        <row r="34">
          <cell r="A34" t="str">
            <v>Investments Govt Securities</v>
          </cell>
        </row>
      </sheetData>
      <sheetData sheetId="9282">
        <row r="34">
          <cell r="A34" t="str">
            <v>Investments Govt Securities</v>
          </cell>
        </row>
      </sheetData>
      <sheetData sheetId="9283">
        <row r="34">
          <cell r="A34" t="str">
            <v>Investments Govt Securities</v>
          </cell>
        </row>
      </sheetData>
      <sheetData sheetId="9284">
        <row r="34">
          <cell r="A34" t="str">
            <v>Investments Govt Securities</v>
          </cell>
        </row>
      </sheetData>
      <sheetData sheetId="9285">
        <row r="34">
          <cell r="A34" t="str">
            <v>Investments Govt Securities</v>
          </cell>
        </row>
      </sheetData>
      <sheetData sheetId="9286">
        <row r="34">
          <cell r="A34" t="str">
            <v>Investments Govt Securities</v>
          </cell>
        </row>
      </sheetData>
      <sheetData sheetId="9287">
        <row r="34">
          <cell r="A34" t="str">
            <v>Investments Govt Securities</v>
          </cell>
        </row>
      </sheetData>
      <sheetData sheetId="9288">
        <row r="34">
          <cell r="A34" t="str">
            <v>Investments Govt Securities</v>
          </cell>
        </row>
      </sheetData>
      <sheetData sheetId="9289">
        <row r="34">
          <cell r="A34" t="str">
            <v>Investments Govt Securities</v>
          </cell>
        </row>
      </sheetData>
      <sheetData sheetId="9290">
        <row r="34">
          <cell r="A34" t="str">
            <v>Investments Govt Securities</v>
          </cell>
        </row>
      </sheetData>
      <sheetData sheetId="9291">
        <row r="34">
          <cell r="A34" t="str">
            <v>Investments Govt Securities</v>
          </cell>
        </row>
      </sheetData>
      <sheetData sheetId="9292">
        <row r="34">
          <cell r="A34" t="str">
            <v>Investments Govt Securities</v>
          </cell>
        </row>
      </sheetData>
      <sheetData sheetId="9293">
        <row r="34">
          <cell r="A34" t="str">
            <v>Investments Govt Securities</v>
          </cell>
        </row>
      </sheetData>
      <sheetData sheetId="9294">
        <row r="34">
          <cell r="A34" t="str">
            <v>Investments Govt Securities</v>
          </cell>
        </row>
      </sheetData>
      <sheetData sheetId="9295">
        <row r="34">
          <cell r="A34" t="str">
            <v>Investments Govt Securities</v>
          </cell>
        </row>
      </sheetData>
      <sheetData sheetId="9296">
        <row r="34">
          <cell r="A34" t="str">
            <v>Investments Govt Securities</v>
          </cell>
        </row>
      </sheetData>
      <sheetData sheetId="9297">
        <row r="34">
          <cell r="A34" t="str">
            <v>Investments Govt Securities</v>
          </cell>
        </row>
      </sheetData>
      <sheetData sheetId="9298">
        <row r="34">
          <cell r="A34" t="str">
            <v>Investments Govt Securities</v>
          </cell>
        </row>
      </sheetData>
      <sheetData sheetId="9299">
        <row r="34">
          <cell r="A34" t="str">
            <v>Investments Govt Securities</v>
          </cell>
        </row>
      </sheetData>
      <sheetData sheetId="9300">
        <row r="34">
          <cell r="A34" t="str">
            <v>Investments Govt Securities</v>
          </cell>
        </row>
      </sheetData>
      <sheetData sheetId="9301">
        <row r="34">
          <cell r="A34" t="str">
            <v>Investments Govt Securities</v>
          </cell>
        </row>
      </sheetData>
      <sheetData sheetId="9302">
        <row r="34">
          <cell r="A34" t="str">
            <v>Investments Govt Securities</v>
          </cell>
        </row>
      </sheetData>
      <sheetData sheetId="9303">
        <row r="34">
          <cell r="A34" t="str">
            <v>Investments Govt Securities</v>
          </cell>
        </row>
      </sheetData>
      <sheetData sheetId="9304">
        <row r="34">
          <cell r="A34" t="str">
            <v>Investments Govt Securities</v>
          </cell>
        </row>
      </sheetData>
      <sheetData sheetId="9305">
        <row r="34">
          <cell r="A34" t="str">
            <v>Investments Govt Securities</v>
          </cell>
        </row>
      </sheetData>
      <sheetData sheetId="9306">
        <row r="34">
          <cell r="A34" t="str">
            <v>Investments Govt Securities</v>
          </cell>
        </row>
      </sheetData>
      <sheetData sheetId="9307">
        <row r="34">
          <cell r="A34" t="str">
            <v>Investments Govt Securities</v>
          </cell>
        </row>
      </sheetData>
      <sheetData sheetId="9308">
        <row r="34">
          <cell r="A34" t="str">
            <v>Investments Govt Securities</v>
          </cell>
        </row>
      </sheetData>
      <sheetData sheetId="9309">
        <row r="34">
          <cell r="A34" t="str">
            <v>Investments Govt Securities</v>
          </cell>
        </row>
      </sheetData>
      <sheetData sheetId="9310">
        <row r="34">
          <cell r="A34" t="str">
            <v>Investments Govt Securities</v>
          </cell>
        </row>
      </sheetData>
      <sheetData sheetId="9311">
        <row r="34">
          <cell r="A34" t="str">
            <v>Investments Govt Securities</v>
          </cell>
        </row>
      </sheetData>
      <sheetData sheetId="9312">
        <row r="34">
          <cell r="A34" t="str">
            <v>Investments Govt Securities</v>
          </cell>
        </row>
      </sheetData>
      <sheetData sheetId="9313">
        <row r="34">
          <cell r="A34" t="str">
            <v>Investments Govt Securities</v>
          </cell>
        </row>
      </sheetData>
      <sheetData sheetId="9314">
        <row r="34">
          <cell r="A34" t="str">
            <v>Investments Govt Securities</v>
          </cell>
        </row>
      </sheetData>
      <sheetData sheetId="9315">
        <row r="34">
          <cell r="A34" t="str">
            <v>Investments Govt Securities</v>
          </cell>
        </row>
      </sheetData>
      <sheetData sheetId="9316">
        <row r="34">
          <cell r="A34" t="str">
            <v>Investments Govt Securities</v>
          </cell>
        </row>
      </sheetData>
      <sheetData sheetId="9317">
        <row r="34">
          <cell r="A34" t="str">
            <v>Investments Govt Securities</v>
          </cell>
        </row>
      </sheetData>
      <sheetData sheetId="9318">
        <row r="34">
          <cell r="A34" t="str">
            <v>Investments Govt Securities</v>
          </cell>
        </row>
      </sheetData>
      <sheetData sheetId="9319">
        <row r="34">
          <cell r="A34" t="str">
            <v>Investments Govt Securities</v>
          </cell>
        </row>
      </sheetData>
      <sheetData sheetId="9320">
        <row r="34">
          <cell r="A34" t="str">
            <v>Investments Govt Securities</v>
          </cell>
        </row>
      </sheetData>
      <sheetData sheetId="9321">
        <row r="34">
          <cell r="A34" t="str">
            <v>Investments Govt Securities</v>
          </cell>
        </row>
      </sheetData>
      <sheetData sheetId="9322">
        <row r="34">
          <cell r="A34" t="str">
            <v>Investments Govt Securities</v>
          </cell>
        </row>
      </sheetData>
      <sheetData sheetId="9323">
        <row r="34">
          <cell r="A34" t="str">
            <v>Investments Govt Securities</v>
          </cell>
        </row>
      </sheetData>
      <sheetData sheetId="9324">
        <row r="34">
          <cell r="A34" t="str">
            <v>Investments Govt Securities</v>
          </cell>
        </row>
      </sheetData>
      <sheetData sheetId="9325">
        <row r="34">
          <cell r="A34" t="str">
            <v>Investments Govt Securities</v>
          </cell>
        </row>
      </sheetData>
      <sheetData sheetId="9326">
        <row r="34">
          <cell r="A34" t="str">
            <v>Investments Govt Securities</v>
          </cell>
        </row>
      </sheetData>
      <sheetData sheetId="9327">
        <row r="34">
          <cell r="A34" t="str">
            <v>Investments Govt Securities</v>
          </cell>
        </row>
      </sheetData>
      <sheetData sheetId="9328">
        <row r="34">
          <cell r="A34" t="str">
            <v>Investments Govt Securities</v>
          </cell>
        </row>
      </sheetData>
      <sheetData sheetId="9329">
        <row r="34">
          <cell r="A34" t="str">
            <v>Investments Govt Securities</v>
          </cell>
        </row>
      </sheetData>
      <sheetData sheetId="9330">
        <row r="34">
          <cell r="A34" t="str">
            <v>Investments Govt Securities</v>
          </cell>
        </row>
      </sheetData>
      <sheetData sheetId="9331">
        <row r="34">
          <cell r="A34" t="str">
            <v>Investments Govt Securities</v>
          </cell>
        </row>
      </sheetData>
      <sheetData sheetId="9332">
        <row r="34">
          <cell r="A34" t="str">
            <v>Investments Govt Securities</v>
          </cell>
        </row>
      </sheetData>
      <sheetData sheetId="9333">
        <row r="34">
          <cell r="A34" t="str">
            <v>Investments Govt Securities</v>
          </cell>
        </row>
      </sheetData>
      <sheetData sheetId="9334">
        <row r="34">
          <cell r="A34" t="str">
            <v>Investments Govt Securities</v>
          </cell>
        </row>
      </sheetData>
      <sheetData sheetId="9335">
        <row r="34">
          <cell r="A34" t="str">
            <v>Investments Govt Securities</v>
          </cell>
        </row>
      </sheetData>
      <sheetData sheetId="9336">
        <row r="34">
          <cell r="A34" t="str">
            <v>Investments Govt Securities</v>
          </cell>
        </row>
      </sheetData>
      <sheetData sheetId="9337">
        <row r="34">
          <cell r="A34" t="str">
            <v>Investments Govt Securities</v>
          </cell>
        </row>
      </sheetData>
      <sheetData sheetId="9338">
        <row r="34">
          <cell r="A34" t="str">
            <v>Investments Govt Securities</v>
          </cell>
        </row>
      </sheetData>
      <sheetData sheetId="9339">
        <row r="34">
          <cell r="A34" t="str">
            <v>Investments Govt Securities</v>
          </cell>
        </row>
      </sheetData>
      <sheetData sheetId="9340">
        <row r="34">
          <cell r="A34" t="str">
            <v>Investments Govt Securities</v>
          </cell>
        </row>
      </sheetData>
      <sheetData sheetId="9341">
        <row r="34">
          <cell r="A34" t="str">
            <v>Investments Govt Securities</v>
          </cell>
        </row>
      </sheetData>
      <sheetData sheetId="9342">
        <row r="34">
          <cell r="A34" t="str">
            <v>Investments Govt Securities</v>
          </cell>
        </row>
      </sheetData>
      <sheetData sheetId="9343">
        <row r="34">
          <cell r="A34" t="str">
            <v>Investments Govt Securities</v>
          </cell>
        </row>
      </sheetData>
      <sheetData sheetId="9344">
        <row r="34">
          <cell r="A34" t="str">
            <v>Investments Govt Securities</v>
          </cell>
        </row>
      </sheetData>
      <sheetData sheetId="9345">
        <row r="34">
          <cell r="A34" t="str">
            <v>Investments Govt Securities</v>
          </cell>
        </row>
      </sheetData>
      <sheetData sheetId="9346">
        <row r="34">
          <cell r="A34" t="str">
            <v>Investments Govt Securities</v>
          </cell>
        </row>
      </sheetData>
      <sheetData sheetId="9347">
        <row r="34">
          <cell r="A34" t="str">
            <v>Investments Govt Securities</v>
          </cell>
        </row>
      </sheetData>
      <sheetData sheetId="9348">
        <row r="34">
          <cell r="A34" t="str">
            <v>Investments Govt Securities</v>
          </cell>
        </row>
      </sheetData>
      <sheetData sheetId="9349">
        <row r="34">
          <cell r="A34" t="str">
            <v>Investments Govt Securities</v>
          </cell>
        </row>
      </sheetData>
      <sheetData sheetId="9350">
        <row r="34">
          <cell r="A34" t="str">
            <v>Investments Govt Securities</v>
          </cell>
        </row>
      </sheetData>
      <sheetData sheetId="9351">
        <row r="34">
          <cell r="A34" t="str">
            <v>Investments Govt Securities</v>
          </cell>
        </row>
      </sheetData>
      <sheetData sheetId="9352">
        <row r="34">
          <cell r="A34" t="str">
            <v>Investments Govt Securities</v>
          </cell>
        </row>
      </sheetData>
      <sheetData sheetId="9353">
        <row r="34">
          <cell r="A34" t="str">
            <v>Investments Govt Securities</v>
          </cell>
        </row>
      </sheetData>
      <sheetData sheetId="9354">
        <row r="34">
          <cell r="A34" t="str">
            <v>Investments Govt Securities</v>
          </cell>
        </row>
      </sheetData>
      <sheetData sheetId="9355">
        <row r="34">
          <cell r="A34" t="str">
            <v>Investments Govt Securities</v>
          </cell>
        </row>
      </sheetData>
      <sheetData sheetId="9356">
        <row r="34">
          <cell r="A34" t="str">
            <v>Investments Govt Securities</v>
          </cell>
        </row>
      </sheetData>
      <sheetData sheetId="9357">
        <row r="34">
          <cell r="A34" t="str">
            <v>Investments Govt Securities</v>
          </cell>
        </row>
      </sheetData>
      <sheetData sheetId="9358">
        <row r="34">
          <cell r="A34" t="str">
            <v>Investments Govt Securities</v>
          </cell>
        </row>
      </sheetData>
      <sheetData sheetId="9359">
        <row r="34">
          <cell r="A34" t="str">
            <v>Investments Govt Securities</v>
          </cell>
        </row>
      </sheetData>
      <sheetData sheetId="9360">
        <row r="34">
          <cell r="A34" t="str">
            <v>Investments Govt Securities</v>
          </cell>
        </row>
      </sheetData>
      <sheetData sheetId="9361">
        <row r="34">
          <cell r="A34" t="str">
            <v>Investments Govt Securities</v>
          </cell>
        </row>
      </sheetData>
      <sheetData sheetId="9362">
        <row r="34">
          <cell r="A34" t="str">
            <v>Investments Govt Securities</v>
          </cell>
        </row>
      </sheetData>
      <sheetData sheetId="9363">
        <row r="34">
          <cell r="A34" t="str">
            <v>Investments Govt Securities</v>
          </cell>
        </row>
      </sheetData>
      <sheetData sheetId="9364">
        <row r="34">
          <cell r="A34" t="str">
            <v>Investments Govt Securities</v>
          </cell>
        </row>
      </sheetData>
      <sheetData sheetId="9365">
        <row r="34">
          <cell r="A34" t="str">
            <v>Investments Govt Securities</v>
          </cell>
        </row>
      </sheetData>
      <sheetData sheetId="9366">
        <row r="34">
          <cell r="A34" t="str">
            <v>Investments Govt Securities</v>
          </cell>
        </row>
      </sheetData>
      <sheetData sheetId="9367">
        <row r="34">
          <cell r="A34" t="str">
            <v>Investments Govt Securities</v>
          </cell>
        </row>
      </sheetData>
      <sheetData sheetId="9368">
        <row r="34">
          <cell r="A34" t="str">
            <v>Investments Govt Securities</v>
          </cell>
        </row>
      </sheetData>
      <sheetData sheetId="9369">
        <row r="34">
          <cell r="A34" t="str">
            <v>Investments Govt Securities</v>
          </cell>
        </row>
      </sheetData>
      <sheetData sheetId="9370">
        <row r="34">
          <cell r="A34" t="str">
            <v>Investments Govt Securities</v>
          </cell>
        </row>
      </sheetData>
      <sheetData sheetId="9371">
        <row r="34">
          <cell r="A34" t="str">
            <v>Investments Govt Securities</v>
          </cell>
        </row>
      </sheetData>
      <sheetData sheetId="9372">
        <row r="34">
          <cell r="A34" t="str">
            <v>Investments Govt Securities</v>
          </cell>
        </row>
      </sheetData>
      <sheetData sheetId="9373">
        <row r="34">
          <cell r="A34" t="str">
            <v>Investments Govt Securities</v>
          </cell>
        </row>
      </sheetData>
      <sheetData sheetId="9374">
        <row r="34">
          <cell r="A34" t="str">
            <v>Investments Govt Securities</v>
          </cell>
        </row>
      </sheetData>
      <sheetData sheetId="9375">
        <row r="34">
          <cell r="A34" t="str">
            <v>Investments Govt Securities</v>
          </cell>
        </row>
      </sheetData>
      <sheetData sheetId="9376">
        <row r="34">
          <cell r="A34" t="str">
            <v>Investments Govt Securities</v>
          </cell>
        </row>
      </sheetData>
      <sheetData sheetId="9377">
        <row r="34">
          <cell r="A34" t="str">
            <v>Investments Govt Securities</v>
          </cell>
        </row>
      </sheetData>
      <sheetData sheetId="9378">
        <row r="34">
          <cell r="A34" t="str">
            <v>Investments Govt Securities</v>
          </cell>
        </row>
      </sheetData>
      <sheetData sheetId="9379">
        <row r="34">
          <cell r="A34" t="str">
            <v>Investments Govt Securities</v>
          </cell>
        </row>
      </sheetData>
      <sheetData sheetId="9380">
        <row r="34">
          <cell r="A34" t="str">
            <v>Investments Govt Securities</v>
          </cell>
        </row>
      </sheetData>
      <sheetData sheetId="9381">
        <row r="34">
          <cell r="A34" t="str">
            <v>Investments Govt Securities</v>
          </cell>
        </row>
      </sheetData>
      <sheetData sheetId="9382">
        <row r="34">
          <cell r="A34" t="str">
            <v>Investments Govt Securities</v>
          </cell>
        </row>
      </sheetData>
      <sheetData sheetId="9383">
        <row r="34">
          <cell r="A34" t="str">
            <v>Investments Govt Securities</v>
          </cell>
        </row>
      </sheetData>
      <sheetData sheetId="9384">
        <row r="34">
          <cell r="A34" t="str">
            <v>Investments Govt Securities</v>
          </cell>
        </row>
      </sheetData>
      <sheetData sheetId="9385">
        <row r="34">
          <cell r="A34" t="str">
            <v>Investments Govt Securities</v>
          </cell>
        </row>
      </sheetData>
      <sheetData sheetId="9386">
        <row r="34">
          <cell r="A34" t="str">
            <v>Investments Govt Securities</v>
          </cell>
        </row>
      </sheetData>
      <sheetData sheetId="9387">
        <row r="34">
          <cell r="A34" t="str">
            <v>Investments Govt Securities</v>
          </cell>
        </row>
      </sheetData>
      <sheetData sheetId="9388">
        <row r="34">
          <cell r="A34" t="str">
            <v>Investments Govt Securities</v>
          </cell>
        </row>
      </sheetData>
      <sheetData sheetId="9389">
        <row r="34">
          <cell r="A34" t="str">
            <v>Investments Govt Securities</v>
          </cell>
        </row>
      </sheetData>
      <sheetData sheetId="9390">
        <row r="34">
          <cell r="A34" t="str">
            <v>Investments Govt Securities</v>
          </cell>
        </row>
      </sheetData>
      <sheetData sheetId="9391">
        <row r="34">
          <cell r="A34" t="str">
            <v>Investments Govt Securities</v>
          </cell>
        </row>
      </sheetData>
      <sheetData sheetId="9392">
        <row r="34">
          <cell r="A34" t="str">
            <v>Investments Govt Securities</v>
          </cell>
        </row>
      </sheetData>
      <sheetData sheetId="9393">
        <row r="34">
          <cell r="A34" t="str">
            <v>Investments Govt Securities</v>
          </cell>
        </row>
      </sheetData>
      <sheetData sheetId="9394">
        <row r="34">
          <cell r="A34" t="str">
            <v>Investments Govt Securities</v>
          </cell>
        </row>
      </sheetData>
      <sheetData sheetId="9395">
        <row r="34">
          <cell r="A34" t="str">
            <v>Investments Govt Securities</v>
          </cell>
        </row>
      </sheetData>
      <sheetData sheetId="9396">
        <row r="34">
          <cell r="A34" t="str">
            <v>Investments Govt Securities</v>
          </cell>
        </row>
      </sheetData>
      <sheetData sheetId="9397">
        <row r="34">
          <cell r="A34" t="str">
            <v>Investments Govt Securities</v>
          </cell>
        </row>
      </sheetData>
      <sheetData sheetId="9398">
        <row r="34">
          <cell r="A34" t="str">
            <v>Investments Govt Securities</v>
          </cell>
        </row>
      </sheetData>
      <sheetData sheetId="9399">
        <row r="34">
          <cell r="A34" t="str">
            <v>Investments Govt Securities</v>
          </cell>
        </row>
      </sheetData>
      <sheetData sheetId="9400">
        <row r="34">
          <cell r="A34" t="str">
            <v>Investments Govt Securities</v>
          </cell>
        </row>
      </sheetData>
      <sheetData sheetId="9401">
        <row r="34">
          <cell r="A34" t="str">
            <v>Investments Govt Securities</v>
          </cell>
        </row>
      </sheetData>
      <sheetData sheetId="9402">
        <row r="34">
          <cell r="A34" t="str">
            <v>Investments Govt Securities</v>
          </cell>
        </row>
      </sheetData>
      <sheetData sheetId="9403">
        <row r="34">
          <cell r="A34" t="str">
            <v>Investments Govt Securities</v>
          </cell>
        </row>
      </sheetData>
      <sheetData sheetId="9404">
        <row r="34">
          <cell r="A34" t="str">
            <v>Investments Govt Securities</v>
          </cell>
        </row>
      </sheetData>
      <sheetData sheetId="9405">
        <row r="34">
          <cell r="A34" t="str">
            <v>Investments Govt Securities</v>
          </cell>
        </row>
      </sheetData>
      <sheetData sheetId="9406">
        <row r="34">
          <cell r="A34" t="str">
            <v>Investments Govt Securities</v>
          </cell>
        </row>
      </sheetData>
      <sheetData sheetId="9407">
        <row r="34">
          <cell r="A34" t="str">
            <v>Investments Govt Securities</v>
          </cell>
        </row>
      </sheetData>
      <sheetData sheetId="9408">
        <row r="34">
          <cell r="A34" t="str">
            <v>Investments Govt Securities</v>
          </cell>
        </row>
      </sheetData>
      <sheetData sheetId="9409">
        <row r="34">
          <cell r="A34" t="str">
            <v>Investments Govt Securities</v>
          </cell>
        </row>
      </sheetData>
      <sheetData sheetId="9410">
        <row r="34">
          <cell r="A34" t="str">
            <v>Investments Govt Securities</v>
          </cell>
        </row>
      </sheetData>
      <sheetData sheetId="9411">
        <row r="34">
          <cell r="A34" t="str">
            <v>Investments Govt Securities</v>
          </cell>
        </row>
      </sheetData>
      <sheetData sheetId="9412">
        <row r="34">
          <cell r="A34" t="str">
            <v>Investments Govt Securities</v>
          </cell>
        </row>
      </sheetData>
      <sheetData sheetId="9413">
        <row r="34">
          <cell r="A34" t="str">
            <v>Investments Govt Securities</v>
          </cell>
        </row>
      </sheetData>
      <sheetData sheetId="9414">
        <row r="34">
          <cell r="A34" t="str">
            <v>Investments Govt Securities</v>
          </cell>
        </row>
      </sheetData>
      <sheetData sheetId="9415">
        <row r="34">
          <cell r="A34" t="str">
            <v>Investments Govt Securities</v>
          </cell>
        </row>
      </sheetData>
      <sheetData sheetId="9416">
        <row r="34">
          <cell r="A34" t="str">
            <v>Investments Govt Securities</v>
          </cell>
        </row>
      </sheetData>
      <sheetData sheetId="9417">
        <row r="34">
          <cell r="A34" t="str">
            <v>Investments Govt Securities</v>
          </cell>
        </row>
      </sheetData>
      <sheetData sheetId="9418">
        <row r="34">
          <cell r="A34" t="str">
            <v>Investments Govt Securities</v>
          </cell>
        </row>
      </sheetData>
      <sheetData sheetId="9419">
        <row r="34">
          <cell r="A34" t="str">
            <v>Investments Govt Securities</v>
          </cell>
        </row>
      </sheetData>
      <sheetData sheetId="9420">
        <row r="34">
          <cell r="A34" t="str">
            <v>Investments Govt Securities</v>
          </cell>
        </row>
      </sheetData>
      <sheetData sheetId="9421">
        <row r="34">
          <cell r="A34" t="str">
            <v>Investments Govt Securities</v>
          </cell>
        </row>
      </sheetData>
      <sheetData sheetId="9422">
        <row r="34">
          <cell r="A34" t="str">
            <v>Investments Govt Securities</v>
          </cell>
        </row>
      </sheetData>
      <sheetData sheetId="9423">
        <row r="34">
          <cell r="A34" t="str">
            <v>Investments Govt Securities</v>
          </cell>
        </row>
      </sheetData>
      <sheetData sheetId="9424">
        <row r="34">
          <cell r="A34" t="str">
            <v>Investments Govt Securities</v>
          </cell>
        </row>
      </sheetData>
      <sheetData sheetId="9425">
        <row r="34">
          <cell r="A34" t="str">
            <v>Investments Govt Securities</v>
          </cell>
        </row>
      </sheetData>
      <sheetData sheetId="9426">
        <row r="34">
          <cell r="A34" t="str">
            <v>Investments Govt Securities</v>
          </cell>
        </row>
      </sheetData>
      <sheetData sheetId="9427">
        <row r="34">
          <cell r="A34" t="str">
            <v>Investments Govt Securities</v>
          </cell>
        </row>
      </sheetData>
      <sheetData sheetId="9428">
        <row r="34">
          <cell r="A34" t="str">
            <v>Investments Govt Securities</v>
          </cell>
        </row>
      </sheetData>
      <sheetData sheetId="9429">
        <row r="34">
          <cell r="A34" t="str">
            <v>Investments Govt Securities</v>
          </cell>
        </row>
      </sheetData>
      <sheetData sheetId="9430">
        <row r="34">
          <cell r="A34" t="str">
            <v>Investments Govt Securities</v>
          </cell>
        </row>
      </sheetData>
      <sheetData sheetId="9431">
        <row r="34">
          <cell r="A34" t="str">
            <v>Investments Govt Securities</v>
          </cell>
        </row>
      </sheetData>
      <sheetData sheetId="9432">
        <row r="34">
          <cell r="A34" t="str">
            <v>Investments Govt Securities</v>
          </cell>
        </row>
      </sheetData>
      <sheetData sheetId="9433">
        <row r="34">
          <cell r="A34" t="str">
            <v>Investments Govt Securities</v>
          </cell>
        </row>
      </sheetData>
      <sheetData sheetId="9434">
        <row r="34">
          <cell r="A34" t="str">
            <v>Investments Govt Securities</v>
          </cell>
        </row>
      </sheetData>
      <sheetData sheetId="9435">
        <row r="34">
          <cell r="A34" t="str">
            <v>Investments Govt Securities</v>
          </cell>
        </row>
      </sheetData>
      <sheetData sheetId="9436">
        <row r="34">
          <cell r="A34" t="str">
            <v>Investments Govt Securities</v>
          </cell>
        </row>
      </sheetData>
      <sheetData sheetId="9437">
        <row r="34">
          <cell r="A34" t="str">
            <v>Investments Govt Securities</v>
          </cell>
        </row>
      </sheetData>
      <sheetData sheetId="9438">
        <row r="34">
          <cell r="A34" t="str">
            <v>Investments Govt Securities</v>
          </cell>
        </row>
      </sheetData>
      <sheetData sheetId="9439">
        <row r="34">
          <cell r="A34" t="str">
            <v>Investments Govt Securities</v>
          </cell>
        </row>
      </sheetData>
      <sheetData sheetId="9440">
        <row r="34">
          <cell r="A34" t="str">
            <v>Investments Govt Securities</v>
          </cell>
        </row>
      </sheetData>
      <sheetData sheetId="9441">
        <row r="34">
          <cell r="A34" t="str">
            <v>Investments Govt Securities</v>
          </cell>
        </row>
      </sheetData>
      <sheetData sheetId="9442">
        <row r="34">
          <cell r="A34" t="str">
            <v>Investments Govt Securities</v>
          </cell>
        </row>
      </sheetData>
      <sheetData sheetId="9443">
        <row r="34">
          <cell r="A34" t="str">
            <v>Investments Govt Securities</v>
          </cell>
        </row>
      </sheetData>
      <sheetData sheetId="9444">
        <row r="34">
          <cell r="A34" t="str">
            <v>Investments Govt Securities</v>
          </cell>
        </row>
      </sheetData>
      <sheetData sheetId="9445">
        <row r="34">
          <cell r="A34" t="str">
            <v>Investments Govt Securities</v>
          </cell>
        </row>
      </sheetData>
      <sheetData sheetId="9446">
        <row r="34">
          <cell r="A34" t="str">
            <v>Investments Govt Securities</v>
          </cell>
        </row>
      </sheetData>
      <sheetData sheetId="9447">
        <row r="34">
          <cell r="A34" t="str">
            <v>Investments Govt Securities</v>
          </cell>
        </row>
      </sheetData>
      <sheetData sheetId="9448">
        <row r="34">
          <cell r="A34" t="str">
            <v>Investments Govt Securities</v>
          </cell>
        </row>
      </sheetData>
      <sheetData sheetId="9449">
        <row r="34">
          <cell r="A34" t="str">
            <v>Investments Govt Securities</v>
          </cell>
        </row>
      </sheetData>
      <sheetData sheetId="9450">
        <row r="34">
          <cell r="A34" t="str">
            <v>Investments Govt Securities</v>
          </cell>
        </row>
      </sheetData>
      <sheetData sheetId="9451">
        <row r="34">
          <cell r="A34" t="str">
            <v>Investments Govt Securities</v>
          </cell>
        </row>
      </sheetData>
      <sheetData sheetId="9452">
        <row r="34">
          <cell r="A34" t="str">
            <v>Investments Govt Securities</v>
          </cell>
        </row>
      </sheetData>
      <sheetData sheetId="9453">
        <row r="34">
          <cell r="A34" t="str">
            <v>Investments Govt Securities</v>
          </cell>
        </row>
      </sheetData>
      <sheetData sheetId="9454">
        <row r="34">
          <cell r="A34" t="str">
            <v>Investments Govt Securities</v>
          </cell>
        </row>
      </sheetData>
      <sheetData sheetId="9455">
        <row r="34">
          <cell r="A34" t="str">
            <v>Investments Govt Securities</v>
          </cell>
        </row>
      </sheetData>
      <sheetData sheetId="9456">
        <row r="34">
          <cell r="A34" t="str">
            <v>Investments Govt Securities</v>
          </cell>
        </row>
      </sheetData>
      <sheetData sheetId="9457">
        <row r="34">
          <cell r="A34" t="str">
            <v>Investments Govt Securities</v>
          </cell>
        </row>
      </sheetData>
      <sheetData sheetId="9458">
        <row r="34">
          <cell r="A34" t="str">
            <v>Investments Govt Securities</v>
          </cell>
        </row>
      </sheetData>
      <sheetData sheetId="9459">
        <row r="34">
          <cell r="A34" t="str">
            <v>Investments Govt Securities</v>
          </cell>
        </row>
      </sheetData>
      <sheetData sheetId="9460">
        <row r="34">
          <cell r="A34" t="str">
            <v>Investments Govt Securities</v>
          </cell>
        </row>
      </sheetData>
      <sheetData sheetId="9461">
        <row r="34">
          <cell r="A34" t="str">
            <v>Investments Govt Securities</v>
          </cell>
        </row>
      </sheetData>
      <sheetData sheetId="9462">
        <row r="34">
          <cell r="A34" t="str">
            <v>Investments Govt Securities</v>
          </cell>
        </row>
      </sheetData>
      <sheetData sheetId="9463">
        <row r="34">
          <cell r="A34" t="str">
            <v>Investments Govt Securities</v>
          </cell>
        </row>
      </sheetData>
      <sheetData sheetId="9464">
        <row r="34">
          <cell r="A34" t="str">
            <v>Investments Govt Securities</v>
          </cell>
        </row>
      </sheetData>
      <sheetData sheetId="9465">
        <row r="34">
          <cell r="A34" t="str">
            <v>Investments Govt Securities</v>
          </cell>
        </row>
      </sheetData>
      <sheetData sheetId="9466">
        <row r="34">
          <cell r="A34" t="str">
            <v>Investments Govt Securities</v>
          </cell>
        </row>
      </sheetData>
      <sheetData sheetId="9467">
        <row r="34">
          <cell r="A34" t="str">
            <v>Investments Govt Securities</v>
          </cell>
        </row>
      </sheetData>
      <sheetData sheetId="9468">
        <row r="34">
          <cell r="A34" t="str">
            <v>Investments Govt Securities</v>
          </cell>
        </row>
      </sheetData>
      <sheetData sheetId="9469">
        <row r="34">
          <cell r="A34" t="str">
            <v>Investments Govt Securities</v>
          </cell>
        </row>
      </sheetData>
      <sheetData sheetId="9470">
        <row r="34">
          <cell r="A34" t="str">
            <v>Investments Govt Securities</v>
          </cell>
        </row>
      </sheetData>
      <sheetData sheetId="9471">
        <row r="34">
          <cell r="A34" t="str">
            <v>Investments Govt Securities</v>
          </cell>
        </row>
      </sheetData>
      <sheetData sheetId="9472">
        <row r="34">
          <cell r="A34" t="str">
            <v>Investments Govt Securities</v>
          </cell>
        </row>
      </sheetData>
      <sheetData sheetId="9473">
        <row r="34">
          <cell r="A34" t="str">
            <v>Investments Govt Securities</v>
          </cell>
        </row>
      </sheetData>
      <sheetData sheetId="9474">
        <row r="34">
          <cell r="A34" t="str">
            <v>Investments Govt Securities</v>
          </cell>
        </row>
      </sheetData>
      <sheetData sheetId="9475">
        <row r="34">
          <cell r="A34" t="str">
            <v>Investments Govt Securities</v>
          </cell>
        </row>
      </sheetData>
      <sheetData sheetId="9476">
        <row r="34">
          <cell r="A34" t="str">
            <v>Investments Govt Securities</v>
          </cell>
        </row>
      </sheetData>
      <sheetData sheetId="9477">
        <row r="34">
          <cell r="A34" t="str">
            <v>Investments Govt Securities</v>
          </cell>
        </row>
      </sheetData>
      <sheetData sheetId="9478">
        <row r="34">
          <cell r="A34" t="str">
            <v>Investments Govt Securities</v>
          </cell>
        </row>
      </sheetData>
      <sheetData sheetId="9479">
        <row r="34">
          <cell r="A34" t="str">
            <v>Investments Govt Securities</v>
          </cell>
        </row>
      </sheetData>
      <sheetData sheetId="9480">
        <row r="34">
          <cell r="A34" t="str">
            <v>Investments Govt Securities</v>
          </cell>
        </row>
      </sheetData>
      <sheetData sheetId="9481">
        <row r="34">
          <cell r="A34" t="str">
            <v>Investments Govt Securities</v>
          </cell>
        </row>
      </sheetData>
      <sheetData sheetId="9482">
        <row r="34">
          <cell r="A34" t="str">
            <v>Investments Govt Securities</v>
          </cell>
        </row>
      </sheetData>
      <sheetData sheetId="9483">
        <row r="34">
          <cell r="A34" t="str">
            <v>Investments Govt Securities</v>
          </cell>
        </row>
      </sheetData>
      <sheetData sheetId="9484">
        <row r="34">
          <cell r="A34" t="str">
            <v>Investments Govt Securities</v>
          </cell>
        </row>
      </sheetData>
      <sheetData sheetId="9485">
        <row r="34">
          <cell r="A34" t="str">
            <v>Investments Govt Securities</v>
          </cell>
        </row>
      </sheetData>
      <sheetData sheetId="9486">
        <row r="34">
          <cell r="A34" t="str">
            <v>Investments Govt Securities</v>
          </cell>
        </row>
      </sheetData>
      <sheetData sheetId="9487">
        <row r="34">
          <cell r="A34" t="str">
            <v>Investments Govt Securities</v>
          </cell>
        </row>
      </sheetData>
      <sheetData sheetId="9488">
        <row r="34">
          <cell r="A34" t="str">
            <v>Investments Govt Securities</v>
          </cell>
        </row>
      </sheetData>
      <sheetData sheetId="9489">
        <row r="34">
          <cell r="A34" t="str">
            <v>Investments Govt Securities</v>
          </cell>
        </row>
      </sheetData>
      <sheetData sheetId="9490">
        <row r="34">
          <cell r="A34" t="str">
            <v>Investments Govt Securities</v>
          </cell>
        </row>
      </sheetData>
      <sheetData sheetId="9491">
        <row r="34">
          <cell r="A34" t="str">
            <v>Investments Govt Securities</v>
          </cell>
        </row>
      </sheetData>
      <sheetData sheetId="9492">
        <row r="34">
          <cell r="A34" t="str">
            <v>Investments Govt Securities</v>
          </cell>
        </row>
      </sheetData>
      <sheetData sheetId="9493">
        <row r="34">
          <cell r="A34" t="str">
            <v>Investments Govt Securities</v>
          </cell>
        </row>
      </sheetData>
      <sheetData sheetId="9494">
        <row r="34">
          <cell r="A34" t="str">
            <v>Investments Govt Securities</v>
          </cell>
        </row>
      </sheetData>
      <sheetData sheetId="9495">
        <row r="34">
          <cell r="A34" t="str">
            <v>Investments Govt Securities</v>
          </cell>
        </row>
      </sheetData>
      <sheetData sheetId="9496">
        <row r="34">
          <cell r="A34" t="str">
            <v>Investments Govt Securities</v>
          </cell>
        </row>
      </sheetData>
      <sheetData sheetId="9497">
        <row r="34">
          <cell r="A34" t="str">
            <v>Investments Govt Securities</v>
          </cell>
        </row>
      </sheetData>
      <sheetData sheetId="9498">
        <row r="34">
          <cell r="A34" t="str">
            <v>Investments Govt Securities</v>
          </cell>
        </row>
      </sheetData>
      <sheetData sheetId="9499">
        <row r="34">
          <cell r="A34" t="str">
            <v>Investments Govt Securities</v>
          </cell>
        </row>
      </sheetData>
      <sheetData sheetId="9500">
        <row r="34">
          <cell r="A34" t="str">
            <v>Investments Govt Securities</v>
          </cell>
        </row>
      </sheetData>
      <sheetData sheetId="9501">
        <row r="34">
          <cell r="A34" t="str">
            <v>Investments Govt Securities</v>
          </cell>
        </row>
      </sheetData>
      <sheetData sheetId="9502">
        <row r="34">
          <cell r="A34" t="str">
            <v>Investments Govt Securities</v>
          </cell>
        </row>
      </sheetData>
      <sheetData sheetId="9503">
        <row r="34">
          <cell r="A34" t="str">
            <v>Investments Govt Securities</v>
          </cell>
        </row>
      </sheetData>
      <sheetData sheetId="9504">
        <row r="34">
          <cell r="A34" t="str">
            <v>Investments Govt Securities</v>
          </cell>
        </row>
      </sheetData>
      <sheetData sheetId="9505">
        <row r="34">
          <cell r="A34" t="str">
            <v>Investments Govt Securities</v>
          </cell>
        </row>
      </sheetData>
      <sheetData sheetId="9506">
        <row r="34">
          <cell r="A34" t="str">
            <v>Investments Govt Securities</v>
          </cell>
        </row>
      </sheetData>
      <sheetData sheetId="9507">
        <row r="34">
          <cell r="A34" t="str">
            <v>Investments Govt Securities</v>
          </cell>
        </row>
      </sheetData>
      <sheetData sheetId="9508">
        <row r="34">
          <cell r="A34" t="str">
            <v>Investments Govt Securities</v>
          </cell>
        </row>
      </sheetData>
      <sheetData sheetId="9509">
        <row r="34">
          <cell r="A34" t="str">
            <v>Investments Govt Securities</v>
          </cell>
        </row>
      </sheetData>
      <sheetData sheetId="9510">
        <row r="34">
          <cell r="A34" t="str">
            <v>Investments Govt Securities</v>
          </cell>
        </row>
      </sheetData>
      <sheetData sheetId="9511">
        <row r="34">
          <cell r="A34" t="str">
            <v>Investments Govt Securities</v>
          </cell>
        </row>
      </sheetData>
      <sheetData sheetId="9512">
        <row r="34">
          <cell r="A34" t="str">
            <v>Investments Govt Securities</v>
          </cell>
        </row>
      </sheetData>
      <sheetData sheetId="9513">
        <row r="34">
          <cell r="A34" t="str">
            <v>Investments Govt Securities</v>
          </cell>
        </row>
      </sheetData>
      <sheetData sheetId="9514">
        <row r="34">
          <cell r="A34" t="str">
            <v>Investments Govt Securities</v>
          </cell>
        </row>
      </sheetData>
      <sheetData sheetId="9515">
        <row r="34">
          <cell r="A34" t="str">
            <v>Investments Govt Securities</v>
          </cell>
        </row>
      </sheetData>
      <sheetData sheetId="9516">
        <row r="34">
          <cell r="A34" t="str">
            <v>Investments Govt Securities</v>
          </cell>
        </row>
      </sheetData>
      <sheetData sheetId="9517">
        <row r="34">
          <cell r="A34" t="str">
            <v>Investments Govt Securities</v>
          </cell>
        </row>
      </sheetData>
      <sheetData sheetId="9518">
        <row r="34">
          <cell r="A34" t="str">
            <v>Investments Govt Securities</v>
          </cell>
        </row>
      </sheetData>
      <sheetData sheetId="9519">
        <row r="34">
          <cell r="A34" t="str">
            <v>Investments Govt Securities</v>
          </cell>
        </row>
      </sheetData>
      <sheetData sheetId="9520">
        <row r="34">
          <cell r="A34" t="str">
            <v>Investments Govt Securities</v>
          </cell>
        </row>
      </sheetData>
      <sheetData sheetId="9521">
        <row r="34">
          <cell r="A34" t="str">
            <v>Investments Govt Securities</v>
          </cell>
        </row>
      </sheetData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>
        <row r="34">
          <cell r="A34" t="str">
            <v>Investments Govt Securities</v>
          </cell>
        </row>
      </sheetData>
      <sheetData sheetId="9675">
        <row r="34">
          <cell r="A34" t="str">
            <v>Investments Govt Securities</v>
          </cell>
        </row>
      </sheetData>
      <sheetData sheetId="9676">
        <row r="34">
          <cell r="A34" t="str">
            <v>Investments Govt Securities</v>
          </cell>
        </row>
      </sheetData>
      <sheetData sheetId="9677">
        <row r="34">
          <cell r="A34" t="str">
            <v>Investments Govt Securities</v>
          </cell>
        </row>
      </sheetData>
      <sheetData sheetId="9678">
        <row r="34">
          <cell r="A34" t="str">
            <v>Investments Govt Securities</v>
          </cell>
        </row>
      </sheetData>
      <sheetData sheetId="9679">
        <row r="34">
          <cell r="A34" t="str">
            <v>Investments Govt Securities</v>
          </cell>
        </row>
      </sheetData>
      <sheetData sheetId="9680">
        <row r="34">
          <cell r="A34" t="str">
            <v>Investments Govt Securities</v>
          </cell>
        </row>
      </sheetData>
      <sheetData sheetId="9681">
        <row r="34">
          <cell r="A34" t="str">
            <v>Investments Govt Securities</v>
          </cell>
        </row>
      </sheetData>
      <sheetData sheetId="9682">
        <row r="34">
          <cell r="A34" t="str">
            <v>Investments Govt Securities</v>
          </cell>
        </row>
      </sheetData>
      <sheetData sheetId="9683">
        <row r="34">
          <cell r="A34" t="str">
            <v>Investments Govt Securities</v>
          </cell>
        </row>
      </sheetData>
      <sheetData sheetId="9684">
        <row r="34">
          <cell r="A34" t="str">
            <v>Investments Govt Securities</v>
          </cell>
        </row>
      </sheetData>
      <sheetData sheetId="9685">
        <row r="34">
          <cell r="A34" t="str">
            <v>Investments Govt Securities</v>
          </cell>
        </row>
      </sheetData>
      <sheetData sheetId="9686">
        <row r="34">
          <cell r="A34" t="str">
            <v>Investments Govt Securities</v>
          </cell>
        </row>
      </sheetData>
      <sheetData sheetId="9687">
        <row r="34">
          <cell r="A34" t="str">
            <v>Investments Govt Securities</v>
          </cell>
        </row>
      </sheetData>
      <sheetData sheetId="9688">
        <row r="34">
          <cell r="A34" t="str">
            <v>Investments Govt Securities</v>
          </cell>
        </row>
      </sheetData>
      <sheetData sheetId="9689">
        <row r="34">
          <cell r="A34" t="str">
            <v>Investments Govt Securities</v>
          </cell>
        </row>
      </sheetData>
      <sheetData sheetId="9690">
        <row r="34">
          <cell r="A34" t="str">
            <v>Investments Govt Securities</v>
          </cell>
        </row>
      </sheetData>
      <sheetData sheetId="9691">
        <row r="34">
          <cell r="A34" t="str">
            <v>Investments Govt Securities</v>
          </cell>
        </row>
      </sheetData>
      <sheetData sheetId="9692">
        <row r="34">
          <cell r="A34" t="str">
            <v>Investments Govt Securities</v>
          </cell>
        </row>
      </sheetData>
      <sheetData sheetId="9693">
        <row r="34">
          <cell r="A34" t="str">
            <v>Investments Govt Securities</v>
          </cell>
        </row>
      </sheetData>
      <sheetData sheetId="9694">
        <row r="34">
          <cell r="A34" t="str">
            <v>Investments Govt Securities</v>
          </cell>
        </row>
      </sheetData>
      <sheetData sheetId="9695">
        <row r="34">
          <cell r="A34" t="str">
            <v>Investments Govt Securities</v>
          </cell>
        </row>
      </sheetData>
      <sheetData sheetId="9696">
        <row r="34">
          <cell r="A34" t="str">
            <v>Investments Govt Securities</v>
          </cell>
        </row>
      </sheetData>
      <sheetData sheetId="9697">
        <row r="34">
          <cell r="A34" t="str">
            <v>Investments Govt Securities</v>
          </cell>
        </row>
      </sheetData>
      <sheetData sheetId="9698">
        <row r="34">
          <cell r="A34" t="str">
            <v>Investments Govt Securities</v>
          </cell>
        </row>
      </sheetData>
      <sheetData sheetId="9699">
        <row r="34">
          <cell r="A34" t="str">
            <v>Investments Govt Securities</v>
          </cell>
        </row>
      </sheetData>
      <sheetData sheetId="9700">
        <row r="34">
          <cell r="A34" t="str">
            <v>Investments Govt Securities</v>
          </cell>
        </row>
      </sheetData>
      <sheetData sheetId="9701">
        <row r="34">
          <cell r="A34" t="str">
            <v>Investments Govt Securities</v>
          </cell>
        </row>
      </sheetData>
      <sheetData sheetId="9702">
        <row r="34">
          <cell r="A34" t="str">
            <v>Investments Govt Securities</v>
          </cell>
        </row>
      </sheetData>
      <sheetData sheetId="9703">
        <row r="34">
          <cell r="A34" t="str">
            <v>Investments Govt Securities</v>
          </cell>
        </row>
      </sheetData>
      <sheetData sheetId="9704">
        <row r="34">
          <cell r="A34" t="str">
            <v>Investments Govt Securities</v>
          </cell>
        </row>
      </sheetData>
      <sheetData sheetId="9705">
        <row r="34">
          <cell r="A34" t="str">
            <v>Investments Govt Securities</v>
          </cell>
        </row>
      </sheetData>
      <sheetData sheetId="9706">
        <row r="34">
          <cell r="A34" t="str">
            <v>Investments Govt Securities</v>
          </cell>
        </row>
      </sheetData>
      <sheetData sheetId="9707">
        <row r="34">
          <cell r="A34" t="str">
            <v>Investments Govt Securities</v>
          </cell>
        </row>
      </sheetData>
      <sheetData sheetId="9708">
        <row r="34">
          <cell r="A34" t="str">
            <v>Investments Govt Securities</v>
          </cell>
        </row>
      </sheetData>
      <sheetData sheetId="9709">
        <row r="34">
          <cell r="A34" t="str">
            <v>Investments Govt Securities</v>
          </cell>
        </row>
      </sheetData>
      <sheetData sheetId="9710">
        <row r="34">
          <cell r="A34" t="str">
            <v>Investments Govt Securities</v>
          </cell>
        </row>
      </sheetData>
      <sheetData sheetId="9711">
        <row r="34">
          <cell r="A34" t="str">
            <v>Investments Govt Securities</v>
          </cell>
        </row>
      </sheetData>
      <sheetData sheetId="9712">
        <row r="34">
          <cell r="A34" t="str">
            <v>Investments Govt Securities</v>
          </cell>
        </row>
      </sheetData>
      <sheetData sheetId="9713">
        <row r="34">
          <cell r="A34" t="str">
            <v>Investments Govt Securities</v>
          </cell>
        </row>
      </sheetData>
      <sheetData sheetId="9714">
        <row r="34">
          <cell r="A34" t="str">
            <v>Investments Govt Securities</v>
          </cell>
        </row>
      </sheetData>
      <sheetData sheetId="9715">
        <row r="34">
          <cell r="A34" t="str">
            <v>Investments Govt Securities</v>
          </cell>
        </row>
      </sheetData>
      <sheetData sheetId="9716">
        <row r="34">
          <cell r="A34" t="str">
            <v>Investments Govt Securities</v>
          </cell>
        </row>
      </sheetData>
      <sheetData sheetId="9717">
        <row r="34">
          <cell r="A34" t="str">
            <v>Investments Govt Securities</v>
          </cell>
        </row>
      </sheetData>
      <sheetData sheetId="9718">
        <row r="34">
          <cell r="A34" t="str">
            <v>Investments Govt Securities</v>
          </cell>
        </row>
      </sheetData>
      <sheetData sheetId="9719">
        <row r="34">
          <cell r="A34" t="str">
            <v>Investments Govt Securities</v>
          </cell>
        </row>
      </sheetData>
      <sheetData sheetId="9720">
        <row r="34">
          <cell r="A34" t="str">
            <v>Investments Govt Securities</v>
          </cell>
        </row>
      </sheetData>
      <sheetData sheetId="9721">
        <row r="34">
          <cell r="A34" t="str">
            <v>Investments Govt Securities</v>
          </cell>
        </row>
      </sheetData>
      <sheetData sheetId="9722">
        <row r="34">
          <cell r="A34" t="str">
            <v>Investments Govt Securities</v>
          </cell>
        </row>
      </sheetData>
      <sheetData sheetId="9723">
        <row r="34">
          <cell r="A34" t="str">
            <v>Investments Govt Securities</v>
          </cell>
        </row>
      </sheetData>
      <sheetData sheetId="9724">
        <row r="34">
          <cell r="A34" t="str">
            <v>Investments Govt Securities</v>
          </cell>
        </row>
      </sheetData>
      <sheetData sheetId="9725">
        <row r="34">
          <cell r="A34" t="str">
            <v>Investments Govt Securities</v>
          </cell>
        </row>
      </sheetData>
      <sheetData sheetId="9726">
        <row r="34">
          <cell r="A34" t="str">
            <v>Investments Govt Securities</v>
          </cell>
        </row>
      </sheetData>
      <sheetData sheetId="9727">
        <row r="34">
          <cell r="A34" t="str">
            <v>Investments Govt Securities</v>
          </cell>
        </row>
      </sheetData>
      <sheetData sheetId="9728">
        <row r="34">
          <cell r="A34" t="str">
            <v>Investments Govt Securities</v>
          </cell>
        </row>
      </sheetData>
      <sheetData sheetId="9729">
        <row r="34">
          <cell r="A34" t="str">
            <v>Investments Govt Securities</v>
          </cell>
        </row>
      </sheetData>
      <sheetData sheetId="9730">
        <row r="34">
          <cell r="A34" t="str">
            <v>Investments Govt Securities</v>
          </cell>
        </row>
      </sheetData>
      <sheetData sheetId="9731">
        <row r="34">
          <cell r="A34" t="str">
            <v>Investments Govt Securities</v>
          </cell>
        </row>
      </sheetData>
      <sheetData sheetId="9732">
        <row r="34">
          <cell r="A34" t="str">
            <v>Investments Govt Securities</v>
          </cell>
        </row>
      </sheetData>
      <sheetData sheetId="9733">
        <row r="34">
          <cell r="A34" t="str">
            <v>Investments Govt Securities</v>
          </cell>
        </row>
      </sheetData>
      <sheetData sheetId="9734">
        <row r="34">
          <cell r="A34" t="str">
            <v>Investments Govt Securities</v>
          </cell>
        </row>
      </sheetData>
      <sheetData sheetId="9735">
        <row r="34">
          <cell r="A34" t="str">
            <v>Investments Govt Securities</v>
          </cell>
        </row>
      </sheetData>
      <sheetData sheetId="9736">
        <row r="34">
          <cell r="A34" t="str">
            <v>Investments Govt Securities</v>
          </cell>
        </row>
      </sheetData>
      <sheetData sheetId="9737">
        <row r="34">
          <cell r="A34" t="str">
            <v>Investments Govt Securities</v>
          </cell>
        </row>
      </sheetData>
      <sheetData sheetId="9738">
        <row r="34">
          <cell r="A34" t="str">
            <v>Investments Govt Securities</v>
          </cell>
        </row>
      </sheetData>
      <sheetData sheetId="9739">
        <row r="34">
          <cell r="A34" t="str">
            <v>Investments Govt Securities</v>
          </cell>
        </row>
      </sheetData>
      <sheetData sheetId="9740">
        <row r="34">
          <cell r="A34" t="str">
            <v>Investments Govt Securities</v>
          </cell>
        </row>
      </sheetData>
      <sheetData sheetId="9741">
        <row r="34">
          <cell r="A34" t="str">
            <v>Investments Govt Securities</v>
          </cell>
        </row>
      </sheetData>
      <sheetData sheetId="9742">
        <row r="34">
          <cell r="A34" t="str">
            <v>Investments Govt Securities</v>
          </cell>
        </row>
      </sheetData>
      <sheetData sheetId="9743">
        <row r="34">
          <cell r="A34" t="str">
            <v>Investments Govt Securities</v>
          </cell>
        </row>
      </sheetData>
      <sheetData sheetId="9744">
        <row r="34">
          <cell r="A34" t="str">
            <v>Investments Govt Securities</v>
          </cell>
        </row>
      </sheetData>
      <sheetData sheetId="9745">
        <row r="34">
          <cell r="A34" t="str">
            <v>Investments Govt Securities</v>
          </cell>
        </row>
      </sheetData>
      <sheetData sheetId="9746">
        <row r="34">
          <cell r="A34" t="str">
            <v>Investments Govt Securities</v>
          </cell>
        </row>
      </sheetData>
      <sheetData sheetId="9747">
        <row r="34">
          <cell r="A34" t="str">
            <v>Investments Govt Securities</v>
          </cell>
        </row>
      </sheetData>
      <sheetData sheetId="9748">
        <row r="34">
          <cell r="A34" t="str">
            <v>Investments Govt Securities</v>
          </cell>
        </row>
      </sheetData>
      <sheetData sheetId="9749">
        <row r="34">
          <cell r="A34" t="str">
            <v>Investments Govt Securities</v>
          </cell>
        </row>
      </sheetData>
      <sheetData sheetId="9750">
        <row r="34">
          <cell r="A34" t="str">
            <v>Investments Govt Securities</v>
          </cell>
        </row>
      </sheetData>
      <sheetData sheetId="9751">
        <row r="34">
          <cell r="A34" t="str">
            <v>Investments Govt Securities</v>
          </cell>
        </row>
      </sheetData>
      <sheetData sheetId="9752">
        <row r="34">
          <cell r="A34" t="str">
            <v>Investments Govt Securities</v>
          </cell>
        </row>
      </sheetData>
      <sheetData sheetId="9753">
        <row r="34">
          <cell r="A34" t="str">
            <v>Investments Govt Securities</v>
          </cell>
        </row>
      </sheetData>
      <sheetData sheetId="9754">
        <row r="34">
          <cell r="A34" t="str">
            <v>Investments Govt Securities</v>
          </cell>
        </row>
      </sheetData>
      <sheetData sheetId="9755">
        <row r="34">
          <cell r="A34" t="str">
            <v>Investments Govt Securities</v>
          </cell>
        </row>
      </sheetData>
      <sheetData sheetId="9756">
        <row r="34">
          <cell r="A34" t="str">
            <v>Investments Govt Securities</v>
          </cell>
        </row>
      </sheetData>
      <sheetData sheetId="9757">
        <row r="34">
          <cell r="A34" t="str">
            <v>Investments Govt Securities</v>
          </cell>
        </row>
      </sheetData>
      <sheetData sheetId="9758">
        <row r="34">
          <cell r="A34" t="str">
            <v>Investments Govt Securities</v>
          </cell>
        </row>
      </sheetData>
      <sheetData sheetId="9759">
        <row r="34">
          <cell r="A34" t="str">
            <v>Investments Govt Securities</v>
          </cell>
        </row>
      </sheetData>
      <sheetData sheetId="9760">
        <row r="34">
          <cell r="A34" t="str">
            <v>Investments Govt Securities</v>
          </cell>
        </row>
      </sheetData>
      <sheetData sheetId="9761">
        <row r="34">
          <cell r="A34" t="str">
            <v>Investments Govt Securities</v>
          </cell>
        </row>
      </sheetData>
      <sheetData sheetId="9762">
        <row r="34">
          <cell r="A34" t="str">
            <v>Investments Govt Securities</v>
          </cell>
        </row>
      </sheetData>
      <sheetData sheetId="9763">
        <row r="34">
          <cell r="A34" t="str">
            <v>Investments Govt Securities</v>
          </cell>
        </row>
      </sheetData>
      <sheetData sheetId="9764">
        <row r="34">
          <cell r="A34" t="str">
            <v>Investments Govt Securities</v>
          </cell>
        </row>
      </sheetData>
      <sheetData sheetId="9765">
        <row r="34">
          <cell r="A34" t="str">
            <v>Investments Govt Securities</v>
          </cell>
        </row>
      </sheetData>
      <sheetData sheetId="9766">
        <row r="34">
          <cell r="A34" t="str">
            <v>Investments Govt Securities</v>
          </cell>
        </row>
      </sheetData>
      <sheetData sheetId="9767">
        <row r="34">
          <cell r="A34" t="str">
            <v>Investments Govt Securities</v>
          </cell>
        </row>
      </sheetData>
      <sheetData sheetId="9768">
        <row r="34">
          <cell r="A34" t="str">
            <v>Investments Govt Securities</v>
          </cell>
        </row>
      </sheetData>
      <sheetData sheetId="9769">
        <row r="34">
          <cell r="A34" t="str">
            <v>Investments Govt Securities</v>
          </cell>
        </row>
      </sheetData>
      <sheetData sheetId="9770">
        <row r="34">
          <cell r="A34" t="str">
            <v>Investments Govt Securities</v>
          </cell>
        </row>
      </sheetData>
      <sheetData sheetId="9771">
        <row r="34">
          <cell r="A34" t="str">
            <v>Investments Govt Securities</v>
          </cell>
        </row>
      </sheetData>
      <sheetData sheetId="9772">
        <row r="34">
          <cell r="A34" t="str">
            <v>Investments Govt Securities</v>
          </cell>
        </row>
      </sheetData>
      <sheetData sheetId="9773">
        <row r="34">
          <cell r="A34" t="str">
            <v>Investments Govt Securities</v>
          </cell>
        </row>
      </sheetData>
      <sheetData sheetId="9774">
        <row r="34">
          <cell r="A34" t="str">
            <v>Investments Govt Securities</v>
          </cell>
        </row>
      </sheetData>
      <sheetData sheetId="9775">
        <row r="34">
          <cell r="A34" t="str">
            <v>Investments Govt Securities</v>
          </cell>
        </row>
      </sheetData>
      <sheetData sheetId="9776">
        <row r="34">
          <cell r="A34" t="str">
            <v>Investments Govt Securities</v>
          </cell>
        </row>
      </sheetData>
      <sheetData sheetId="9777">
        <row r="34">
          <cell r="A34" t="str">
            <v>Investments Govt Securities</v>
          </cell>
        </row>
      </sheetData>
      <sheetData sheetId="9778">
        <row r="34">
          <cell r="A34" t="str">
            <v>Investments Govt Securities</v>
          </cell>
        </row>
      </sheetData>
      <sheetData sheetId="9779">
        <row r="34">
          <cell r="A34" t="str">
            <v>Investments Govt Securities</v>
          </cell>
        </row>
      </sheetData>
      <sheetData sheetId="9780">
        <row r="34">
          <cell r="A34" t="str">
            <v>Investments Govt Securities</v>
          </cell>
        </row>
      </sheetData>
      <sheetData sheetId="9781">
        <row r="34">
          <cell r="A34" t="str">
            <v>Investments Govt Securities</v>
          </cell>
        </row>
      </sheetData>
      <sheetData sheetId="9782">
        <row r="34">
          <cell r="A34" t="str">
            <v>Investments Govt Securities</v>
          </cell>
        </row>
      </sheetData>
      <sheetData sheetId="9783">
        <row r="34">
          <cell r="A34" t="str">
            <v>Investments Govt Securities</v>
          </cell>
        </row>
      </sheetData>
      <sheetData sheetId="9784">
        <row r="34">
          <cell r="A34" t="str">
            <v>Investments Govt Securities</v>
          </cell>
        </row>
      </sheetData>
      <sheetData sheetId="9785">
        <row r="34">
          <cell r="A34" t="str">
            <v>Investments Govt Securities</v>
          </cell>
        </row>
      </sheetData>
      <sheetData sheetId="9786">
        <row r="34">
          <cell r="A34" t="str">
            <v>Investments Govt Securities</v>
          </cell>
        </row>
      </sheetData>
      <sheetData sheetId="9787">
        <row r="34">
          <cell r="A34" t="str">
            <v>Investments Govt Securities</v>
          </cell>
        </row>
      </sheetData>
      <sheetData sheetId="9788">
        <row r="34">
          <cell r="A34" t="str">
            <v>Investments Govt Securities</v>
          </cell>
        </row>
      </sheetData>
      <sheetData sheetId="9789">
        <row r="34">
          <cell r="A34" t="str">
            <v>Investments Govt Securities</v>
          </cell>
        </row>
      </sheetData>
      <sheetData sheetId="9790">
        <row r="34">
          <cell r="A34" t="str">
            <v>Investments Govt Securities</v>
          </cell>
        </row>
      </sheetData>
      <sheetData sheetId="9791">
        <row r="34">
          <cell r="A34" t="str">
            <v>Investments Govt Securities</v>
          </cell>
        </row>
      </sheetData>
      <sheetData sheetId="9792">
        <row r="34">
          <cell r="A34" t="str">
            <v>Investments Govt Securities</v>
          </cell>
        </row>
      </sheetData>
      <sheetData sheetId="9793">
        <row r="34">
          <cell r="A34" t="str">
            <v>Investments Govt Securities</v>
          </cell>
        </row>
      </sheetData>
      <sheetData sheetId="9794">
        <row r="34">
          <cell r="A34" t="str">
            <v>Investments Govt Securities</v>
          </cell>
        </row>
      </sheetData>
      <sheetData sheetId="9795">
        <row r="34">
          <cell r="A34" t="str">
            <v>Investments Govt Securities</v>
          </cell>
        </row>
      </sheetData>
      <sheetData sheetId="9796">
        <row r="34">
          <cell r="A34" t="str">
            <v>Investments Govt Securities</v>
          </cell>
        </row>
      </sheetData>
      <sheetData sheetId="9797">
        <row r="34">
          <cell r="A34" t="str">
            <v>Investments Govt Securities</v>
          </cell>
        </row>
      </sheetData>
      <sheetData sheetId="9798">
        <row r="34">
          <cell r="A34" t="str">
            <v>Investments Govt Securities</v>
          </cell>
        </row>
      </sheetData>
      <sheetData sheetId="9799">
        <row r="34">
          <cell r="A34" t="str">
            <v>Investments Govt Securities</v>
          </cell>
        </row>
      </sheetData>
      <sheetData sheetId="9800">
        <row r="34">
          <cell r="A34" t="str">
            <v>Investments Govt Securities</v>
          </cell>
        </row>
      </sheetData>
      <sheetData sheetId="9801">
        <row r="34">
          <cell r="A34" t="str">
            <v>Investments Govt Securities</v>
          </cell>
        </row>
      </sheetData>
      <sheetData sheetId="9802">
        <row r="34">
          <cell r="A34" t="str">
            <v>Investments Govt Securities</v>
          </cell>
        </row>
      </sheetData>
      <sheetData sheetId="9803">
        <row r="34">
          <cell r="A34" t="str">
            <v>Investments Govt Securities</v>
          </cell>
        </row>
      </sheetData>
      <sheetData sheetId="9804">
        <row r="34">
          <cell r="A34" t="str">
            <v>Investments Govt Securities</v>
          </cell>
        </row>
      </sheetData>
      <sheetData sheetId="9805">
        <row r="34">
          <cell r="A34" t="str">
            <v>Investments Govt Securities</v>
          </cell>
        </row>
      </sheetData>
      <sheetData sheetId="9806">
        <row r="34">
          <cell r="A34" t="str">
            <v>Investments Govt Securities</v>
          </cell>
        </row>
      </sheetData>
      <sheetData sheetId="9807">
        <row r="34">
          <cell r="A34" t="str">
            <v>Investments Govt Securities</v>
          </cell>
        </row>
      </sheetData>
      <sheetData sheetId="9808">
        <row r="34">
          <cell r="A34" t="str">
            <v>Investments Govt Securities</v>
          </cell>
        </row>
      </sheetData>
      <sheetData sheetId="9809">
        <row r="34">
          <cell r="A34" t="str">
            <v>Investments Govt Securities</v>
          </cell>
        </row>
      </sheetData>
      <sheetData sheetId="9810">
        <row r="34">
          <cell r="A34" t="str">
            <v>Investments Govt Securities</v>
          </cell>
        </row>
      </sheetData>
      <sheetData sheetId="9811">
        <row r="34">
          <cell r="A34" t="str">
            <v>Investments Govt Securities</v>
          </cell>
        </row>
      </sheetData>
      <sheetData sheetId="9812">
        <row r="34">
          <cell r="A34" t="str">
            <v>Investments Govt Securities</v>
          </cell>
        </row>
      </sheetData>
      <sheetData sheetId="9813">
        <row r="34">
          <cell r="A34" t="str">
            <v>Investments Govt Securities</v>
          </cell>
        </row>
      </sheetData>
      <sheetData sheetId="9814">
        <row r="34">
          <cell r="A34" t="str">
            <v>Investments Govt Securities</v>
          </cell>
        </row>
      </sheetData>
      <sheetData sheetId="9815">
        <row r="34">
          <cell r="A34" t="str">
            <v>Investments Govt Securities</v>
          </cell>
        </row>
      </sheetData>
      <sheetData sheetId="9816">
        <row r="34">
          <cell r="A34" t="str">
            <v>Investments Govt Securities</v>
          </cell>
        </row>
      </sheetData>
      <sheetData sheetId="9817">
        <row r="34">
          <cell r="A34" t="str">
            <v>Investments Govt Securities</v>
          </cell>
        </row>
      </sheetData>
      <sheetData sheetId="9818">
        <row r="34">
          <cell r="A34" t="str">
            <v>Investments Govt Securities</v>
          </cell>
        </row>
      </sheetData>
      <sheetData sheetId="9819">
        <row r="34">
          <cell r="A34" t="str">
            <v>Investments Govt Securities</v>
          </cell>
        </row>
      </sheetData>
      <sheetData sheetId="9820">
        <row r="34">
          <cell r="A34" t="str">
            <v>Investments Govt Securities</v>
          </cell>
        </row>
      </sheetData>
      <sheetData sheetId="9821">
        <row r="34">
          <cell r="A34" t="str">
            <v>Investments Govt Securities</v>
          </cell>
        </row>
      </sheetData>
      <sheetData sheetId="9822">
        <row r="34">
          <cell r="A34" t="str">
            <v>Investments Govt Securities</v>
          </cell>
        </row>
      </sheetData>
      <sheetData sheetId="9823">
        <row r="34">
          <cell r="A34" t="str">
            <v>Investments Govt Securities</v>
          </cell>
        </row>
      </sheetData>
      <sheetData sheetId="9824">
        <row r="34">
          <cell r="A34" t="str">
            <v>Investments Govt Securities</v>
          </cell>
        </row>
      </sheetData>
      <sheetData sheetId="9825">
        <row r="34">
          <cell r="A34" t="str">
            <v>Investments Govt Securities</v>
          </cell>
        </row>
      </sheetData>
      <sheetData sheetId="9826">
        <row r="34">
          <cell r="A34" t="str">
            <v>Investments Govt Securities</v>
          </cell>
        </row>
      </sheetData>
      <sheetData sheetId="9827">
        <row r="34">
          <cell r="A34" t="str">
            <v>Investments Govt Securities</v>
          </cell>
        </row>
      </sheetData>
      <sheetData sheetId="9828">
        <row r="34">
          <cell r="A34" t="str">
            <v>Investments Govt Securities</v>
          </cell>
        </row>
      </sheetData>
      <sheetData sheetId="9829">
        <row r="34">
          <cell r="A34" t="str">
            <v>Investments Govt Securities</v>
          </cell>
        </row>
      </sheetData>
      <sheetData sheetId="9830">
        <row r="34">
          <cell r="A34" t="str">
            <v>Investments Govt Securities</v>
          </cell>
        </row>
      </sheetData>
      <sheetData sheetId="9831">
        <row r="34">
          <cell r="A34" t="str">
            <v>Investments Govt Securities</v>
          </cell>
        </row>
      </sheetData>
      <sheetData sheetId="9832">
        <row r="34">
          <cell r="A34" t="str">
            <v>Investments Govt Securities</v>
          </cell>
        </row>
      </sheetData>
      <sheetData sheetId="9833">
        <row r="34">
          <cell r="A34" t="str">
            <v>Investments Govt Securities</v>
          </cell>
        </row>
      </sheetData>
      <sheetData sheetId="9834">
        <row r="34">
          <cell r="A34" t="str">
            <v>Investments Govt Securities</v>
          </cell>
        </row>
      </sheetData>
      <sheetData sheetId="9835">
        <row r="34">
          <cell r="A34" t="str">
            <v>Investments Govt Securities</v>
          </cell>
        </row>
      </sheetData>
      <sheetData sheetId="9836">
        <row r="34">
          <cell r="A34" t="str">
            <v>Investments Govt Securities</v>
          </cell>
        </row>
      </sheetData>
      <sheetData sheetId="9837">
        <row r="34">
          <cell r="A34" t="str">
            <v>Investments Govt Securities</v>
          </cell>
        </row>
      </sheetData>
      <sheetData sheetId="9838">
        <row r="34">
          <cell r="A34" t="str">
            <v>Investments Govt Securities</v>
          </cell>
        </row>
      </sheetData>
      <sheetData sheetId="9839">
        <row r="34">
          <cell r="A34" t="str">
            <v>Investments Govt Securities</v>
          </cell>
        </row>
      </sheetData>
      <sheetData sheetId="9840">
        <row r="34">
          <cell r="A34" t="str">
            <v>Investments Govt Securities</v>
          </cell>
        </row>
      </sheetData>
      <sheetData sheetId="9841">
        <row r="34">
          <cell r="A34" t="str">
            <v>Investments Govt Securities</v>
          </cell>
        </row>
      </sheetData>
      <sheetData sheetId="9842">
        <row r="34">
          <cell r="A34" t="str">
            <v>Investments Govt Securities</v>
          </cell>
        </row>
      </sheetData>
      <sheetData sheetId="9843">
        <row r="34">
          <cell r="A34" t="str">
            <v>Investments Govt Securities</v>
          </cell>
        </row>
      </sheetData>
      <sheetData sheetId="9844">
        <row r="34">
          <cell r="A34" t="str">
            <v>Investments Govt Securities</v>
          </cell>
        </row>
      </sheetData>
      <sheetData sheetId="9845">
        <row r="34">
          <cell r="A34" t="str">
            <v>Investments Govt Securities</v>
          </cell>
        </row>
      </sheetData>
      <sheetData sheetId="9846">
        <row r="34">
          <cell r="A34" t="str">
            <v>Investments Govt Securities</v>
          </cell>
        </row>
      </sheetData>
      <sheetData sheetId="9847">
        <row r="34">
          <cell r="A34" t="str">
            <v>Investments Govt Securities</v>
          </cell>
        </row>
      </sheetData>
      <sheetData sheetId="9848">
        <row r="34">
          <cell r="A34" t="str">
            <v>Investments Govt Securities</v>
          </cell>
        </row>
      </sheetData>
      <sheetData sheetId="9849">
        <row r="34">
          <cell r="A34" t="str">
            <v>Investments Govt Securities</v>
          </cell>
        </row>
      </sheetData>
      <sheetData sheetId="9850">
        <row r="34">
          <cell r="A34" t="str">
            <v>Investments Govt Securities</v>
          </cell>
        </row>
      </sheetData>
      <sheetData sheetId="9851">
        <row r="34">
          <cell r="A34" t="str">
            <v>Investments Govt Securities</v>
          </cell>
        </row>
      </sheetData>
      <sheetData sheetId="9852">
        <row r="34">
          <cell r="A34" t="str">
            <v>Investments Govt Securities</v>
          </cell>
        </row>
      </sheetData>
      <sheetData sheetId="9853">
        <row r="34">
          <cell r="A34" t="str">
            <v>Investments Govt Securities</v>
          </cell>
        </row>
      </sheetData>
      <sheetData sheetId="9854">
        <row r="34">
          <cell r="A34" t="str">
            <v>Investments Govt Securities</v>
          </cell>
        </row>
      </sheetData>
      <sheetData sheetId="9855">
        <row r="34">
          <cell r="A34" t="str">
            <v>Investments Govt Securities</v>
          </cell>
        </row>
      </sheetData>
      <sheetData sheetId="9856">
        <row r="34">
          <cell r="A34" t="str">
            <v>Investments Govt Securities</v>
          </cell>
        </row>
      </sheetData>
      <sheetData sheetId="9857">
        <row r="34">
          <cell r="A34" t="str">
            <v>Investments Govt Securities</v>
          </cell>
        </row>
      </sheetData>
      <sheetData sheetId="9858">
        <row r="34">
          <cell r="A34" t="str">
            <v>Investments Govt Securities</v>
          </cell>
        </row>
      </sheetData>
      <sheetData sheetId="9859">
        <row r="34">
          <cell r="A34" t="str">
            <v>Investments Govt Securities</v>
          </cell>
        </row>
      </sheetData>
      <sheetData sheetId="9860">
        <row r="34">
          <cell r="A34" t="str">
            <v>Investments Govt Securities</v>
          </cell>
        </row>
      </sheetData>
      <sheetData sheetId="9861">
        <row r="34">
          <cell r="A34" t="str">
            <v>Investments Govt Securities</v>
          </cell>
        </row>
      </sheetData>
      <sheetData sheetId="9862">
        <row r="34">
          <cell r="A34" t="str">
            <v>Investments Govt Securities</v>
          </cell>
        </row>
      </sheetData>
      <sheetData sheetId="9863">
        <row r="34">
          <cell r="A34" t="str">
            <v>Investments Govt Securities</v>
          </cell>
        </row>
      </sheetData>
      <sheetData sheetId="9864">
        <row r="34">
          <cell r="A34" t="str">
            <v>Investments Govt Securities</v>
          </cell>
        </row>
      </sheetData>
      <sheetData sheetId="9865">
        <row r="34">
          <cell r="A34" t="str">
            <v>Investments Govt Securities</v>
          </cell>
        </row>
      </sheetData>
      <sheetData sheetId="9866">
        <row r="34">
          <cell r="A34" t="str">
            <v>Investments Govt Securities</v>
          </cell>
        </row>
      </sheetData>
      <sheetData sheetId="9867">
        <row r="34">
          <cell r="A34" t="str">
            <v>Investments Govt Securities</v>
          </cell>
        </row>
      </sheetData>
      <sheetData sheetId="9868">
        <row r="34">
          <cell r="A34" t="str">
            <v>Investments Govt Securities</v>
          </cell>
        </row>
      </sheetData>
      <sheetData sheetId="9869">
        <row r="34">
          <cell r="A34" t="str">
            <v>Investments Govt Securities</v>
          </cell>
        </row>
      </sheetData>
      <sheetData sheetId="9870">
        <row r="34">
          <cell r="A34" t="str">
            <v>Investments Govt Securities</v>
          </cell>
        </row>
      </sheetData>
      <sheetData sheetId="9871">
        <row r="34">
          <cell r="A34" t="str">
            <v>Investments Govt Securities</v>
          </cell>
        </row>
      </sheetData>
      <sheetData sheetId="9872">
        <row r="34">
          <cell r="A34" t="str">
            <v>Investments Govt Securities</v>
          </cell>
        </row>
      </sheetData>
      <sheetData sheetId="9873">
        <row r="34">
          <cell r="A34" t="str">
            <v>Investments Govt Securities</v>
          </cell>
        </row>
      </sheetData>
      <sheetData sheetId="9874">
        <row r="34">
          <cell r="A34" t="str">
            <v>Investments Govt Securities</v>
          </cell>
        </row>
      </sheetData>
      <sheetData sheetId="9875">
        <row r="34">
          <cell r="A34" t="str">
            <v>Investments Govt Securities</v>
          </cell>
        </row>
      </sheetData>
      <sheetData sheetId="9876">
        <row r="34">
          <cell r="A34" t="str">
            <v>Investments Govt Securities</v>
          </cell>
        </row>
      </sheetData>
      <sheetData sheetId="9877">
        <row r="34">
          <cell r="A34" t="str">
            <v>Investments Govt Securities</v>
          </cell>
        </row>
      </sheetData>
      <sheetData sheetId="9878">
        <row r="34">
          <cell r="A34" t="str">
            <v>Investments Govt Securities</v>
          </cell>
        </row>
      </sheetData>
      <sheetData sheetId="9879">
        <row r="34">
          <cell r="A34" t="str">
            <v>Investments Govt Securities</v>
          </cell>
        </row>
      </sheetData>
      <sheetData sheetId="9880">
        <row r="34">
          <cell r="A34" t="str">
            <v>Investments Govt Securities</v>
          </cell>
        </row>
      </sheetData>
      <sheetData sheetId="9881">
        <row r="34">
          <cell r="A34" t="str">
            <v>Investments Govt Securities</v>
          </cell>
        </row>
      </sheetData>
      <sheetData sheetId="9882">
        <row r="34">
          <cell r="A34" t="str">
            <v>Investments Govt Securities</v>
          </cell>
        </row>
      </sheetData>
      <sheetData sheetId="9883">
        <row r="34">
          <cell r="A34" t="str">
            <v>Investments Govt Securities</v>
          </cell>
        </row>
      </sheetData>
      <sheetData sheetId="9884">
        <row r="34">
          <cell r="A34" t="str">
            <v>Investments Govt Securities</v>
          </cell>
        </row>
      </sheetData>
      <sheetData sheetId="9885">
        <row r="34">
          <cell r="A34" t="str">
            <v>Investments Govt Securities</v>
          </cell>
        </row>
      </sheetData>
      <sheetData sheetId="9886">
        <row r="34">
          <cell r="A34" t="str">
            <v>Investments Govt Securities</v>
          </cell>
        </row>
      </sheetData>
      <sheetData sheetId="9887">
        <row r="34">
          <cell r="A34" t="str">
            <v>Investments Govt Securities</v>
          </cell>
        </row>
      </sheetData>
      <sheetData sheetId="9888">
        <row r="34">
          <cell r="A34" t="str">
            <v>Investments Govt Securities</v>
          </cell>
        </row>
      </sheetData>
      <sheetData sheetId="9889">
        <row r="34">
          <cell r="A34" t="str">
            <v>Investments Govt Securities</v>
          </cell>
        </row>
      </sheetData>
      <sheetData sheetId="9890">
        <row r="34">
          <cell r="A34" t="str">
            <v>Investments Govt Securities</v>
          </cell>
        </row>
      </sheetData>
      <sheetData sheetId="9891">
        <row r="34">
          <cell r="A34" t="str">
            <v>Investments Govt Securities</v>
          </cell>
        </row>
      </sheetData>
      <sheetData sheetId="9892">
        <row r="34">
          <cell r="A34" t="str">
            <v>Investments Govt Securities</v>
          </cell>
        </row>
      </sheetData>
      <sheetData sheetId="9893">
        <row r="34">
          <cell r="A34" t="str">
            <v>Investments Govt Securities</v>
          </cell>
        </row>
      </sheetData>
      <sheetData sheetId="9894">
        <row r="34">
          <cell r="A34" t="str">
            <v>Investments Govt Securities</v>
          </cell>
        </row>
      </sheetData>
      <sheetData sheetId="9895">
        <row r="34">
          <cell r="A34" t="str">
            <v>Investments Govt Securities</v>
          </cell>
        </row>
      </sheetData>
      <sheetData sheetId="9896">
        <row r="34">
          <cell r="A34" t="str">
            <v>Investments Govt Securities</v>
          </cell>
        </row>
      </sheetData>
      <sheetData sheetId="9897">
        <row r="34">
          <cell r="A34" t="str">
            <v>Investments Govt Securities</v>
          </cell>
        </row>
      </sheetData>
      <sheetData sheetId="9898">
        <row r="34">
          <cell r="A34" t="str">
            <v>Investments Govt Securities</v>
          </cell>
        </row>
      </sheetData>
      <sheetData sheetId="9899">
        <row r="34">
          <cell r="A34" t="str">
            <v>Investments Govt Securities</v>
          </cell>
        </row>
      </sheetData>
      <sheetData sheetId="9900">
        <row r="34">
          <cell r="A34" t="str">
            <v>Investments Govt Securities</v>
          </cell>
        </row>
      </sheetData>
      <sheetData sheetId="9901">
        <row r="34">
          <cell r="A34" t="str">
            <v>Investments Govt Securities</v>
          </cell>
        </row>
      </sheetData>
      <sheetData sheetId="9902">
        <row r="34">
          <cell r="A34" t="str">
            <v>Investments Govt Securities</v>
          </cell>
        </row>
      </sheetData>
      <sheetData sheetId="9903">
        <row r="34">
          <cell r="A34" t="str">
            <v>Investments Govt Securities</v>
          </cell>
        </row>
      </sheetData>
      <sheetData sheetId="9904">
        <row r="34">
          <cell r="A34" t="str">
            <v>Investments Govt Securities</v>
          </cell>
        </row>
      </sheetData>
      <sheetData sheetId="9905">
        <row r="34">
          <cell r="A34" t="str">
            <v>Investments Govt Securities</v>
          </cell>
        </row>
      </sheetData>
      <sheetData sheetId="9906">
        <row r="34">
          <cell r="A34" t="str">
            <v>Investments Govt Securities</v>
          </cell>
        </row>
      </sheetData>
      <sheetData sheetId="9907">
        <row r="34">
          <cell r="A34" t="str">
            <v>Investments Govt Securities</v>
          </cell>
        </row>
      </sheetData>
      <sheetData sheetId="9908">
        <row r="34">
          <cell r="A34" t="str">
            <v>Investments Govt Securities</v>
          </cell>
        </row>
      </sheetData>
      <sheetData sheetId="9909">
        <row r="34">
          <cell r="A34" t="str">
            <v>Investments Govt Securities</v>
          </cell>
        </row>
      </sheetData>
      <sheetData sheetId="9910">
        <row r="34">
          <cell r="A34" t="str">
            <v>Investments Govt Securities</v>
          </cell>
        </row>
      </sheetData>
      <sheetData sheetId="9911">
        <row r="34">
          <cell r="A34" t="str">
            <v>Investments Govt Securities</v>
          </cell>
        </row>
      </sheetData>
      <sheetData sheetId="9912">
        <row r="34">
          <cell r="A34" t="str">
            <v>Investments Govt Securities</v>
          </cell>
        </row>
      </sheetData>
      <sheetData sheetId="9913">
        <row r="34">
          <cell r="A34" t="str">
            <v>Investments Govt Securities</v>
          </cell>
        </row>
      </sheetData>
      <sheetData sheetId="9914">
        <row r="34">
          <cell r="A34" t="str">
            <v>Investments Govt Securities</v>
          </cell>
        </row>
      </sheetData>
      <sheetData sheetId="9915">
        <row r="34">
          <cell r="A34" t="str">
            <v>Investments Govt Securities</v>
          </cell>
        </row>
      </sheetData>
      <sheetData sheetId="9916">
        <row r="34">
          <cell r="A34" t="str">
            <v>Investments Govt Securities</v>
          </cell>
        </row>
      </sheetData>
      <sheetData sheetId="9917">
        <row r="34">
          <cell r="A34" t="str">
            <v>Investments Govt Securities</v>
          </cell>
        </row>
      </sheetData>
      <sheetData sheetId="9918">
        <row r="34">
          <cell r="A34" t="str">
            <v>Investments Govt Securities</v>
          </cell>
        </row>
      </sheetData>
      <sheetData sheetId="9919">
        <row r="34">
          <cell r="A34" t="str">
            <v>Investments Govt Securities</v>
          </cell>
        </row>
      </sheetData>
      <sheetData sheetId="9920">
        <row r="34">
          <cell r="A34" t="str">
            <v>Investments Govt Securities</v>
          </cell>
        </row>
      </sheetData>
      <sheetData sheetId="9921">
        <row r="34">
          <cell r="A34" t="str">
            <v>Investments Govt Securities</v>
          </cell>
        </row>
      </sheetData>
      <sheetData sheetId="9922">
        <row r="34">
          <cell r="A34" t="str">
            <v>Investments Govt Securities</v>
          </cell>
        </row>
      </sheetData>
      <sheetData sheetId="9923">
        <row r="34">
          <cell r="A34" t="str">
            <v>Investments Govt Securities</v>
          </cell>
        </row>
      </sheetData>
      <sheetData sheetId="9924">
        <row r="34">
          <cell r="A34" t="str">
            <v>Investments Govt Securities</v>
          </cell>
        </row>
      </sheetData>
      <sheetData sheetId="9925">
        <row r="34">
          <cell r="A34" t="str">
            <v>Investments Govt Securities</v>
          </cell>
        </row>
      </sheetData>
      <sheetData sheetId="9926">
        <row r="34">
          <cell r="A34" t="str">
            <v>Investments Govt Securities</v>
          </cell>
        </row>
      </sheetData>
      <sheetData sheetId="9927">
        <row r="34">
          <cell r="A34" t="str">
            <v>Investments Govt Securities</v>
          </cell>
        </row>
      </sheetData>
      <sheetData sheetId="9928">
        <row r="34">
          <cell r="A34" t="str">
            <v>Investments Govt Securities</v>
          </cell>
        </row>
      </sheetData>
      <sheetData sheetId="9929">
        <row r="34">
          <cell r="A34" t="str">
            <v>Investments Govt Securities</v>
          </cell>
        </row>
      </sheetData>
      <sheetData sheetId="9930">
        <row r="34">
          <cell r="A34" t="str">
            <v>Investments Govt Securities</v>
          </cell>
        </row>
      </sheetData>
      <sheetData sheetId="9931">
        <row r="34">
          <cell r="A34" t="str">
            <v>Investments Govt Securities</v>
          </cell>
        </row>
      </sheetData>
      <sheetData sheetId="9932">
        <row r="34">
          <cell r="A34" t="str">
            <v>Investments Govt Securities</v>
          </cell>
        </row>
      </sheetData>
      <sheetData sheetId="9933">
        <row r="34">
          <cell r="A34" t="str">
            <v>Investments Govt Securities</v>
          </cell>
        </row>
      </sheetData>
      <sheetData sheetId="9934">
        <row r="34">
          <cell r="A34" t="str">
            <v>Investments Govt Securities</v>
          </cell>
        </row>
      </sheetData>
      <sheetData sheetId="9935">
        <row r="34">
          <cell r="A34" t="str">
            <v>Investments Govt Securities</v>
          </cell>
        </row>
      </sheetData>
      <sheetData sheetId="9936">
        <row r="34">
          <cell r="A34" t="str">
            <v>Investments Govt Securities</v>
          </cell>
        </row>
      </sheetData>
      <sheetData sheetId="9937">
        <row r="34">
          <cell r="A34" t="str">
            <v>Investments Govt Securities</v>
          </cell>
        </row>
      </sheetData>
      <sheetData sheetId="9938">
        <row r="34">
          <cell r="A34" t="str">
            <v>Investments Govt Securities</v>
          </cell>
        </row>
      </sheetData>
      <sheetData sheetId="9939">
        <row r="34">
          <cell r="A34" t="str">
            <v>Investments Govt Securities</v>
          </cell>
        </row>
      </sheetData>
      <sheetData sheetId="9940">
        <row r="34">
          <cell r="A34" t="str">
            <v>Investments Govt Securities</v>
          </cell>
        </row>
      </sheetData>
      <sheetData sheetId="9941">
        <row r="34">
          <cell r="A34" t="str">
            <v>Investments Govt Securities</v>
          </cell>
        </row>
      </sheetData>
      <sheetData sheetId="9942">
        <row r="34">
          <cell r="A34" t="str">
            <v>Investments Govt Securities</v>
          </cell>
        </row>
      </sheetData>
      <sheetData sheetId="9943">
        <row r="34">
          <cell r="A34" t="str">
            <v>Investments Govt Securities</v>
          </cell>
        </row>
      </sheetData>
      <sheetData sheetId="9944">
        <row r="34">
          <cell r="A34" t="str">
            <v>Investments Govt Securities</v>
          </cell>
        </row>
      </sheetData>
      <sheetData sheetId="9945">
        <row r="34">
          <cell r="A34" t="str">
            <v>Investments Govt Securities</v>
          </cell>
        </row>
      </sheetData>
      <sheetData sheetId="9946">
        <row r="34">
          <cell r="A34" t="str">
            <v>Investments Govt Securities</v>
          </cell>
        </row>
      </sheetData>
      <sheetData sheetId="9947">
        <row r="34">
          <cell r="A34" t="str">
            <v>Investments Govt Securities</v>
          </cell>
        </row>
      </sheetData>
      <sheetData sheetId="9948">
        <row r="34">
          <cell r="A34" t="str">
            <v>Investments Govt Securities</v>
          </cell>
        </row>
      </sheetData>
      <sheetData sheetId="9949">
        <row r="34">
          <cell r="A34" t="str">
            <v>Investments Govt Securities</v>
          </cell>
        </row>
      </sheetData>
      <sheetData sheetId="9950">
        <row r="34">
          <cell r="A34" t="str">
            <v>Investments Govt Securities</v>
          </cell>
        </row>
      </sheetData>
      <sheetData sheetId="9951">
        <row r="34">
          <cell r="A34" t="str">
            <v>Investments Govt Securities</v>
          </cell>
        </row>
      </sheetData>
      <sheetData sheetId="9952">
        <row r="34">
          <cell r="A34" t="str">
            <v>Investments Govt Securities</v>
          </cell>
        </row>
      </sheetData>
      <sheetData sheetId="9953">
        <row r="34">
          <cell r="A34" t="str">
            <v>Investments Govt Securities</v>
          </cell>
        </row>
      </sheetData>
      <sheetData sheetId="9954">
        <row r="34">
          <cell r="A34" t="str">
            <v>Investments Govt Securities</v>
          </cell>
        </row>
      </sheetData>
      <sheetData sheetId="9955">
        <row r="34">
          <cell r="A34" t="str">
            <v>Investments Govt Securities</v>
          </cell>
        </row>
      </sheetData>
      <sheetData sheetId="9956">
        <row r="34">
          <cell r="A34" t="str">
            <v>Investments Govt Securities</v>
          </cell>
        </row>
      </sheetData>
      <sheetData sheetId="9957">
        <row r="34">
          <cell r="A34" t="str">
            <v>Investments Govt Securities</v>
          </cell>
        </row>
      </sheetData>
      <sheetData sheetId="9958">
        <row r="34">
          <cell r="A34" t="str">
            <v>Investments Govt Securities</v>
          </cell>
        </row>
      </sheetData>
      <sheetData sheetId="9959">
        <row r="34">
          <cell r="A34" t="str">
            <v>Investments Govt Securities</v>
          </cell>
        </row>
      </sheetData>
      <sheetData sheetId="9960">
        <row r="34">
          <cell r="A34" t="str">
            <v>Investments Govt Securities</v>
          </cell>
        </row>
      </sheetData>
      <sheetData sheetId="9961">
        <row r="34">
          <cell r="A34" t="str">
            <v>Investments Govt Securities</v>
          </cell>
        </row>
      </sheetData>
      <sheetData sheetId="9962">
        <row r="34">
          <cell r="A34" t="str">
            <v>Investments Govt Securities</v>
          </cell>
        </row>
      </sheetData>
      <sheetData sheetId="9963">
        <row r="34">
          <cell r="A34" t="str">
            <v>Investments Govt Securities</v>
          </cell>
        </row>
      </sheetData>
      <sheetData sheetId="9964">
        <row r="34">
          <cell r="A34" t="str">
            <v>Investments Govt Securities</v>
          </cell>
        </row>
      </sheetData>
      <sheetData sheetId="9965">
        <row r="34">
          <cell r="A34" t="str">
            <v>Investments Govt Securities</v>
          </cell>
        </row>
      </sheetData>
      <sheetData sheetId="9966">
        <row r="34">
          <cell r="A34" t="str">
            <v>Investments Govt Securities</v>
          </cell>
        </row>
      </sheetData>
      <sheetData sheetId="9967">
        <row r="34">
          <cell r="A34" t="str">
            <v>Investments Govt Securities</v>
          </cell>
        </row>
      </sheetData>
      <sheetData sheetId="9968">
        <row r="34">
          <cell r="A34" t="str">
            <v>Investments Govt Securities</v>
          </cell>
        </row>
      </sheetData>
      <sheetData sheetId="9969">
        <row r="34">
          <cell r="A34" t="str">
            <v>Investments Govt Securities</v>
          </cell>
        </row>
      </sheetData>
      <sheetData sheetId="9970">
        <row r="34">
          <cell r="A34" t="str">
            <v>Investments Govt Securities</v>
          </cell>
        </row>
      </sheetData>
      <sheetData sheetId="9971">
        <row r="34">
          <cell r="A34" t="str">
            <v>Investments Govt Securities</v>
          </cell>
        </row>
      </sheetData>
      <sheetData sheetId="9972">
        <row r="34">
          <cell r="A34" t="str">
            <v>Investments Govt Securities</v>
          </cell>
        </row>
      </sheetData>
      <sheetData sheetId="9973">
        <row r="34">
          <cell r="A34" t="str">
            <v>Investments Govt Securities</v>
          </cell>
        </row>
      </sheetData>
      <sheetData sheetId="9974">
        <row r="34">
          <cell r="A34" t="str">
            <v>Investments Govt Securities</v>
          </cell>
        </row>
      </sheetData>
      <sheetData sheetId="9975">
        <row r="34">
          <cell r="A34" t="str">
            <v>Investments Govt Securities</v>
          </cell>
        </row>
      </sheetData>
      <sheetData sheetId="9976">
        <row r="34">
          <cell r="A34" t="str">
            <v>Investments Govt Securities</v>
          </cell>
        </row>
      </sheetData>
      <sheetData sheetId="9977">
        <row r="34">
          <cell r="A34" t="str">
            <v>Investments Govt Securities</v>
          </cell>
        </row>
      </sheetData>
      <sheetData sheetId="9978">
        <row r="34">
          <cell r="A34" t="str">
            <v>Investments Govt Securities</v>
          </cell>
        </row>
      </sheetData>
      <sheetData sheetId="9979">
        <row r="34">
          <cell r="A34" t="str">
            <v>Investments Govt Securities</v>
          </cell>
        </row>
      </sheetData>
      <sheetData sheetId="9980">
        <row r="34">
          <cell r="A34" t="str">
            <v>Investments Govt Securities</v>
          </cell>
        </row>
      </sheetData>
      <sheetData sheetId="9981">
        <row r="34">
          <cell r="A34" t="str">
            <v>Investments Govt Securities</v>
          </cell>
        </row>
      </sheetData>
      <sheetData sheetId="9982">
        <row r="34">
          <cell r="A34" t="str">
            <v>Investments Govt Securities</v>
          </cell>
        </row>
      </sheetData>
      <sheetData sheetId="9983">
        <row r="34">
          <cell r="A34" t="str">
            <v>Investments Govt Securities</v>
          </cell>
        </row>
      </sheetData>
      <sheetData sheetId="9984">
        <row r="34">
          <cell r="A34" t="str">
            <v>Investments Govt Securities</v>
          </cell>
        </row>
      </sheetData>
      <sheetData sheetId="9985">
        <row r="34">
          <cell r="A34" t="str">
            <v>Investments Govt Securities</v>
          </cell>
        </row>
      </sheetData>
      <sheetData sheetId="9986">
        <row r="34">
          <cell r="A34" t="str">
            <v>Investments Govt Securities</v>
          </cell>
        </row>
      </sheetData>
      <sheetData sheetId="9987">
        <row r="34">
          <cell r="A34" t="str">
            <v>Investments Govt Securities</v>
          </cell>
        </row>
      </sheetData>
      <sheetData sheetId="9988">
        <row r="34">
          <cell r="A34" t="str">
            <v>Investments Govt Securities</v>
          </cell>
        </row>
      </sheetData>
      <sheetData sheetId="9989">
        <row r="34">
          <cell r="A34" t="str">
            <v>Investments Govt Securities</v>
          </cell>
        </row>
      </sheetData>
      <sheetData sheetId="9990">
        <row r="34">
          <cell r="A34" t="str">
            <v>Investments Govt Securities</v>
          </cell>
        </row>
      </sheetData>
      <sheetData sheetId="9991">
        <row r="34">
          <cell r="A34" t="str">
            <v>Investments Govt Securities</v>
          </cell>
        </row>
      </sheetData>
      <sheetData sheetId="9992">
        <row r="34">
          <cell r="A34" t="str">
            <v>Investments Govt Securities</v>
          </cell>
        </row>
      </sheetData>
      <sheetData sheetId="9993">
        <row r="34">
          <cell r="A34" t="str">
            <v>Investments Govt Securities</v>
          </cell>
        </row>
      </sheetData>
      <sheetData sheetId="9994">
        <row r="34">
          <cell r="A34" t="str">
            <v>Investments Govt Securities</v>
          </cell>
        </row>
      </sheetData>
      <sheetData sheetId="9995">
        <row r="34">
          <cell r="A34" t="str">
            <v>Investments Govt Securities</v>
          </cell>
        </row>
      </sheetData>
      <sheetData sheetId="9996">
        <row r="34">
          <cell r="A34" t="str">
            <v>Investments Govt Securities</v>
          </cell>
        </row>
      </sheetData>
      <sheetData sheetId="9997">
        <row r="34">
          <cell r="A34" t="str">
            <v>Investments Govt Securities</v>
          </cell>
        </row>
      </sheetData>
      <sheetData sheetId="9998">
        <row r="34">
          <cell r="A34" t="str">
            <v>Investments Govt Securities</v>
          </cell>
        </row>
      </sheetData>
      <sheetData sheetId="9999">
        <row r="34">
          <cell r="A34" t="str">
            <v>Investments Govt Securities</v>
          </cell>
        </row>
      </sheetData>
      <sheetData sheetId="10000">
        <row r="34">
          <cell r="A34" t="str">
            <v>Investments Govt Securities</v>
          </cell>
        </row>
      </sheetData>
      <sheetData sheetId="10001">
        <row r="34">
          <cell r="A34" t="str">
            <v>Investments Govt Securities</v>
          </cell>
        </row>
      </sheetData>
      <sheetData sheetId="10002">
        <row r="34">
          <cell r="A34" t="str">
            <v>Investments Govt Securities</v>
          </cell>
        </row>
      </sheetData>
      <sheetData sheetId="10003">
        <row r="34">
          <cell r="A34" t="str">
            <v>Investments Govt Securities</v>
          </cell>
        </row>
      </sheetData>
      <sheetData sheetId="10004">
        <row r="34">
          <cell r="A34" t="str">
            <v>Investments Govt Securities</v>
          </cell>
        </row>
      </sheetData>
      <sheetData sheetId="10005">
        <row r="34">
          <cell r="A34" t="str">
            <v>Investments Govt Securities</v>
          </cell>
        </row>
      </sheetData>
      <sheetData sheetId="10006">
        <row r="34">
          <cell r="A34" t="str">
            <v>Investments Govt Securities</v>
          </cell>
        </row>
      </sheetData>
      <sheetData sheetId="10007">
        <row r="34">
          <cell r="A34" t="str">
            <v>Investments Govt Securities</v>
          </cell>
        </row>
      </sheetData>
      <sheetData sheetId="10008">
        <row r="34">
          <cell r="A34" t="str">
            <v>Investments Govt Securities</v>
          </cell>
        </row>
      </sheetData>
      <sheetData sheetId="10009">
        <row r="34">
          <cell r="A34" t="str">
            <v>Investments Govt Securities</v>
          </cell>
        </row>
      </sheetData>
      <sheetData sheetId="10010">
        <row r="34">
          <cell r="A34" t="str">
            <v>Investments Govt Securities</v>
          </cell>
        </row>
      </sheetData>
      <sheetData sheetId="10011">
        <row r="34">
          <cell r="A34" t="str">
            <v>Investments Govt Securities</v>
          </cell>
        </row>
      </sheetData>
      <sheetData sheetId="10012">
        <row r="34">
          <cell r="A34" t="str">
            <v>Investments Govt Securities</v>
          </cell>
        </row>
      </sheetData>
      <sheetData sheetId="10013">
        <row r="34">
          <cell r="A34" t="str">
            <v>Investments Govt Securities</v>
          </cell>
        </row>
      </sheetData>
      <sheetData sheetId="10014">
        <row r="34">
          <cell r="A34" t="str">
            <v>Investments Govt Securities</v>
          </cell>
        </row>
      </sheetData>
      <sheetData sheetId="10015">
        <row r="34">
          <cell r="A34" t="str">
            <v>Investments Govt Securities</v>
          </cell>
        </row>
      </sheetData>
      <sheetData sheetId="10016">
        <row r="34">
          <cell r="A34" t="str">
            <v>Investments Govt Securities</v>
          </cell>
        </row>
      </sheetData>
      <sheetData sheetId="10017">
        <row r="34">
          <cell r="A34" t="str">
            <v>Investments Govt Securities</v>
          </cell>
        </row>
      </sheetData>
      <sheetData sheetId="10018">
        <row r="34">
          <cell r="A34" t="str">
            <v>Investments Govt Securities</v>
          </cell>
        </row>
      </sheetData>
      <sheetData sheetId="10019">
        <row r="34">
          <cell r="A34" t="str">
            <v>Investments Govt Securities</v>
          </cell>
        </row>
      </sheetData>
      <sheetData sheetId="10020">
        <row r="34">
          <cell r="A34" t="str">
            <v>Investments Govt Securities</v>
          </cell>
        </row>
      </sheetData>
      <sheetData sheetId="10021">
        <row r="34">
          <cell r="A34" t="str">
            <v>Investments Govt Securities</v>
          </cell>
        </row>
      </sheetData>
      <sheetData sheetId="10022">
        <row r="34">
          <cell r="A34" t="str">
            <v>Investments Govt Securities</v>
          </cell>
        </row>
      </sheetData>
      <sheetData sheetId="10023">
        <row r="34">
          <cell r="A34" t="str">
            <v>Investments Govt Securities</v>
          </cell>
        </row>
      </sheetData>
      <sheetData sheetId="10024">
        <row r="34">
          <cell r="A34" t="str">
            <v>Investments Govt Securities</v>
          </cell>
        </row>
      </sheetData>
      <sheetData sheetId="10025">
        <row r="34">
          <cell r="A34" t="str">
            <v>Investments Govt Securities</v>
          </cell>
        </row>
      </sheetData>
      <sheetData sheetId="10026">
        <row r="34">
          <cell r="A34" t="str">
            <v>Investments Govt Securities</v>
          </cell>
        </row>
      </sheetData>
      <sheetData sheetId="10027">
        <row r="34">
          <cell r="A34" t="str">
            <v>Investments Govt Securities</v>
          </cell>
        </row>
      </sheetData>
      <sheetData sheetId="10028">
        <row r="34">
          <cell r="A34" t="str">
            <v>Investments Govt Securities</v>
          </cell>
        </row>
      </sheetData>
      <sheetData sheetId="10029">
        <row r="34">
          <cell r="A34" t="str">
            <v>Investments Govt Securities</v>
          </cell>
        </row>
      </sheetData>
      <sheetData sheetId="10030">
        <row r="34">
          <cell r="A34" t="str">
            <v>Investments Govt Securities</v>
          </cell>
        </row>
      </sheetData>
      <sheetData sheetId="10031">
        <row r="34">
          <cell r="A34" t="str">
            <v>Investments Govt Securities</v>
          </cell>
        </row>
      </sheetData>
      <sheetData sheetId="10032">
        <row r="34">
          <cell r="A34" t="str">
            <v>Investments Govt Securities</v>
          </cell>
        </row>
      </sheetData>
      <sheetData sheetId="10033">
        <row r="34">
          <cell r="A34" t="str">
            <v>Investments Govt Securities</v>
          </cell>
        </row>
      </sheetData>
      <sheetData sheetId="10034">
        <row r="34">
          <cell r="A34" t="str">
            <v>Investments Govt Securities</v>
          </cell>
        </row>
      </sheetData>
      <sheetData sheetId="10035">
        <row r="34">
          <cell r="A34" t="str">
            <v>Investments Govt Securities</v>
          </cell>
        </row>
      </sheetData>
      <sheetData sheetId="10036">
        <row r="34">
          <cell r="A34" t="str">
            <v>Investments Govt Securities</v>
          </cell>
        </row>
      </sheetData>
      <sheetData sheetId="10037">
        <row r="34">
          <cell r="A34" t="str">
            <v>Investments Govt Securities</v>
          </cell>
        </row>
      </sheetData>
      <sheetData sheetId="10038">
        <row r="34">
          <cell r="A34" t="str">
            <v>Investments Govt Securities</v>
          </cell>
        </row>
      </sheetData>
      <sheetData sheetId="10039">
        <row r="34">
          <cell r="A34" t="str">
            <v>Investments Govt Securities</v>
          </cell>
        </row>
      </sheetData>
      <sheetData sheetId="10040">
        <row r="34">
          <cell r="A34" t="str">
            <v>Investments Govt Securities</v>
          </cell>
        </row>
      </sheetData>
      <sheetData sheetId="10041">
        <row r="34">
          <cell r="A34" t="str">
            <v>Investments Govt Securities</v>
          </cell>
        </row>
      </sheetData>
      <sheetData sheetId="10042">
        <row r="34">
          <cell r="A34" t="str">
            <v>Investments Govt Securities</v>
          </cell>
        </row>
      </sheetData>
      <sheetData sheetId="10043">
        <row r="34">
          <cell r="A34" t="str">
            <v>Investments Govt Securities</v>
          </cell>
        </row>
      </sheetData>
      <sheetData sheetId="10044">
        <row r="34">
          <cell r="A34" t="str">
            <v>Investments Govt Securities</v>
          </cell>
        </row>
      </sheetData>
      <sheetData sheetId="10045">
        <row r="34">
          <cell r="A34" t="str">
            <v>Investments Govt Securities</v>
          </cell>
        </row>
      </sheetData>
      <sheetData sheetId="10046">
        <row r="34">
          <cell r="A34" t="str">
            <v>Investments Govt Securities</v>
          </cell>
        </row>
      </sheetData>
      <sheetData sheetId="10047">
        <row r="34">
          <cell r="A34" t="str">
            <v>Investments Govt Securities</v>
          </cell>
        </row>
      </sheetData>
      <sheetData sheetId="10048">
        <row r="34">
          <cell r="A34" t="str">
            <v>Investments Govt Securities</v>
          </cell>
        </row>
      </sheetData>
      <sheetData sheetId="10049">
        <row r="34">
          <cell r="A34" t="str">
            <v>Investments Govt Securities</v>
          </cell>
        </row>
      </sheetData>
      <sheetData sheetId="10050">
        <row r="34">
          <cell r="A34" t="str">
            <v>Investments Govt Securities</v>
          </cell>
        </row>
      </sheetData>
      <sheetData sheetId="10051">
        <row r="34">
          <cell r="A34" t="str">
            <v>Investments Govt Securities</v>
          </cell>
        </row>
      </sheetData>
      <sheetData sheetId="10052">
        <row r="34">
          <cell r="A34" t="str">
            <v>Investments Govt Securities</v>
          </cell>
        </row>
      </sheetData>
      <sheetData sheetId="10053">
        <row r="34">
          <cell r="A34" t="str">
            <v>Investments Govt Securities</v>
          </cell>
        </row>
      </sheetData>
      <sheetData sheetId="10054">
        <row r="34">
          <cell r="A34" t="str">
            <v>Investments Govt Securities</v>
          </cell>
        </row>
      </sheetData>
      <sheetData sheetId="10055">
        <row r="34">
          <cell r="A34" t="str">
            <v>Investments Govt Securities</v>
          </cell>
        </row>
      </sheetData>
      <sheetData sheetId="10056">
        <row r="34">
          <cell r="A34" t="str">
            <v>Investments Govt Securities</v>
          </cell>
        </row>
      </sheetData>
      <sheetData sheetId="10057">
        <row r="34">
          <cell r="A34" t="str">
            <v>Investments Govt Securities</v>
          </cell>
        </row>
      </sheetData>
      <sheetData sheetId="10058">
        <row r="34">
          <cell r="A34" t="str">
            <v>Investments Govt Securities</v>
          </cell>
        </row>
      </sheetData>
      <sheetData sheetId="10059">
        <row r="34">
          <cell r="A34" t="str">
            <v>Investments Govt Securities</v>
          </cell>
        </row>
      </sheetData>
      <sheetData sheetId="10060">
        <row r="34">
          <cell r="A34" t="str">
            <v>Investments Govt Securities</v>
          </cell>
        </row>
      </sheetData>
      <sheetData sheetId="10061">
        <row r="34">
          <cell r="A34" t="str">
            <v>Investments Govt Securities</v>
          </cell>
        </row>
      </sheetData>
      <sheetData sheetId="10062">
        <row r="34">
          <cell r="A34" t="str">
            <v>Investments Govt Securities</v>
          </cell>
        </row>
      </sheetData>
      <sheetData sheetId="10063">
        <row r="34">
          <cell r="A34" t="str">
            <v>Investments Govt Securities</v>
          </cell>
        </row>
      </sheetData>
      <sheetData sheetId="10064">
        <row r="34">
          <cell r="A34" t="str">
            <v>Investments Govt Securities</v>
          </cell>
        </row>
      </sheetData>
      <sheetData sheetId="10065">
        <row r="34">
          <cell r="A34" t="str">
            <v>Investments Govt Securities</v>
          </cell>
        </row>
      </sheetData>
      <sheetData sheetId="10066">
        <row r="34">
          <cell r="A34" t="str">
            <v>Investments Govt Securities</v>
          </cell>
        </row>
      </sheetData>
      <sheetData sheetId="10067">
        <row r="34">
          <cell r="A34" t="str">
            <v>Investments Govt Securities</v>
          </cell>
        </row>
      </sheetData>
      <sheetData sheetId="10068">
        <row r="34">
          <cell r="A34" t="str">
            <v>Investments Govt Securities</v>
          </cell>
        </row>
      </sheetData>
      <sheetData sheetId="10069">
        <row r="34">
          <cell r="A34" t="str">
            <v>Investments Govt Securities</v>
          </cell>
        </row>
      </sheetData>
      <sheetData sheetId="10070">
        <row r="34">
          <cell r="A34" t="str">
            <v>Investments Govt Securities</v>
          </cell>
        </row>
      </sheetData>
      <sheetData sheetId="10071">
        <row r="34">
          <cell r="A34" t="str">
            <v>Investments Govt Securities</v>
          </cell>
        </row>
      </sheetData>
      <sheetData sheetId="10072">
        <row r="34">
          <cell r="A34" t="str">
            <v>Investments Govt Securities</v>
          </cell>
        </row>
      </sheetData>
      <sheetData sheetId="10073">
        <row r="34">
          <cell r="A34" t="str">
            <v>Investments Govt Securities</v>
          </cell>
        </row>
      </sheetData>
      <sheetData sheetId="10074">
        <row r="34">
          <cell r="A34" t="str">
            <v>Investments Govt Securities</v>
          </cell>
        </row>
      </sheetData>
      <sheetData sheetId="10075">
        <row r="34">
          <cell r="A34" t="str">
            <v>Investments Govt Securities</v>
          </cell>
        </row>
      </sheetData>
      <sheetData sheetId="10076">
        <row r="34">
          <cell r="A34" t="str">
            <v>Investments Govt Securities</v>
          </cell>
        </row>
      </sheetData>
      <sheetData sheetId="10077">
        <row r="34">
          <cell r="A34" t="str">
            <v>Investments Govt Securities</v>
          </cell>
        </row>
      </sheetData>
      <sheetData sheetId="10078">
        <row r="34">
          <cell r="A34" t="str">
            <v>Investments Govt Securities</v>
          </cell>
        </row>
      </sheetData>
      <sheetData sheetId="10079">
        <row r="34">
          <cell r="A34" t="str">
            <v>Investments Govt Securities</v>
          </cell>
        </row>
      </sheetData>
      <sheetData sheetId="10080">
        <row r="34">
          <cell r="A34" t="str">
            <v>Investments Govt Securities</v>
          </cell>
        </row>
      </sheetData>
      <sheetData sheetId="10081">
        <row r="34">
          <cell r="A34" t="str">
            <v>Investments Govt Securities</v>
          </cell>
        </row>
      </sheetData>
      <sheetData sheetId="10082">
        <row r="34">
          <cell r="A34" t="str">
            <v>Investments Govt Securities</v>
          </cell>
        </row>
      </sheetData>
      <sheetData sheetId="10083">
        <row r="34">
          <cell r="A34" t="str">
            <v>Investments Govt Securities</v>
          </cell>
        </row>
      </sheetData>
      <sheetData sheetId="10084">
        <row r="34">
          <cell r="A34" t="str">
            <v>Investments Govt Securities</v>
          </cell>
        </row>
      </sheetData>
      <sheetData sheetId="10085">
        <row r="34">
          <cell r="A34" t="str">
            <v>Investments Govt Securities</v>
          </cell>
        </row>
      </sheetData>
      <sheetData sheetId="10086">
        <row r="34">
          <cell r="A34" t="str">
            <v>Investments Govt Securities</v>
          </cell>
        </row>
      </sheetData>
      <sheetData sheetId="10087">
        <row r="34">
          <cell r="A34" t="str">
            <v>Investments Govt Securities</v>
          </cell>
        </row>
      </sheetData>
      <sheetData sheetId="10088">
        <row r="34">
          <cell r="A34" t="str">
            <v>Investments Govt Securities</v>
          </cell>
        </row>
      </sheetData>
      <sheetData sheetId="10089">
        <row r="34">
          <cell r="A34" t="str">
            <v>Investments Govt Securities</v>
          </cell>
        </row>
      </sheetData>
      <sheetData sheetId="10090">
        <row r="34">
          <cell r="A34" t="str">
            <v>Investments Govt Securities</v>
          </cell>
        </row>
      </sheetData>
      <sheetData sheetId="10091">
        <row r="34">
          <cell r="A34" t="str">
            <v>Investments Govt Securities</v>
          </cell>
        </row>
      </sheetData>
      <sheetData sheetId="10092">
        <row r="34">
          <cell r="A34" t="str">
            <v>Investments Govt Securities</v>
          </cell>
        </row>
      </sheetData>
      <sheetData sheetId="10093">
        <row r="34">
          <cell r="A34" t="str">
            <v>Investments Govt Securities</v>
          </cell>
        </row>
      </sheetData>
      <sheetData sheetId="10094">
        <row r="34">
          <cell r="A34" t="str">
            <v>Investments Govt Securities</v>
          </cell>
        </row>
      </sheetData>
      <sheetData sheetId="10095">
        <row r="34">
          <cell r="A34" t="str">
            <v>Investments Govt Securities</v>
          </cell>
        </row>
      </sheetData>
      <sheetData sheetId="10096">
        <row r="34">
          <cell r="A34" t="str">
            <v>Investments Govt Securities</v>
          </cell>
        </row>
      </sheetData>
      <sheetData sheetId="10097">
        <row r="34">
          <cell r="A34" t="str">
            <v>Investments Govt Securities</v>
          </cell>
        </row>
      </sheetData>
      <sheetData sheetId="10098">
        <row r="34">
          <cell r="A34" t="str">
            <v>Investments Govt Securities</v>
          </cell>
        </row>
      </sheetData>
      <sheetData sheetId="10099">
        <row r="34">
          <cell r="A34" t="str">
            <v>Investments Govt Securities</v>
          </cell>
        </row>
      </sheetData>
      <sheetData sheetId="10100">
        <row r="34">
          <cell r="A34" t="str">
            <v>Investments Govt Securities</v>
          </cell>
        </row>
      </sheetData>
      <sheetData sheetId="10101">
        <row r="34">
          <cell r="A34" t="str">
            <v>Investments Govt Securities</v>
          </cell>
        </row>
      </sheetData>
      <sheetData sheetId="10102">
        <row r="34">
          <cell r="A34" t="str">
            <v>Investments Govt Securities</v>
          </cell>
        </row>
      </sheetData>
      <sheetData sheetId="10103">
        <row r="34">
          <cell r="A34" t="str">
            <v>Investments Govt Securities</v>
          </cell>
        </row>
      </sheetData>
      <sheetData sheetId="10104">
        <row r="34">
          <cell r="A34" t="str">
            <v>Investments Govt Securities</v>
          </cell>
        </row>
      </sheetData>
      <sheetData sheetId="10105">
        <row r="34">
          <cell r="A34" t="str">
            <v>Investments Govt Securities</v>
          </cell>
        </row>
      </sheetData>
      <sheetData sheetId="10106">
        <row r="34">
          <cell r="A34" t="str">
            <v>Investments Govt Securities</v>
          </cell>
        </row>
      </sheetData>
      <sheetData sheetId="10107">
        <row r="34">
          <cell r="A34" t="str">
            <v>Investments Govt Securities</v>
          </cell>
        </row>
      </sheetData>
      <sheetData sheetId="10108">
        <row r="34">
          <cell r="A34" t="str">
            <v>Investments Govt Securities</v>
          </cell>
        </row>
      </sheetData>
      <sheetData sheetId="10109">
        <row r="34">
          <cell r="A34" t="str">
            <v>Investments Govt Securities</v>
          </cell>
        </row>
      </sheetData>
      <sheetData sheetId="10110">
        <row r="34">
          <cell r="A34" t="str">
            <v>Investments Govt Securities</v>
          </cell>
        </row>
      </sheetData>
      <sheetData sheetId="10111">
        <row r="34">
          <cell r="A34" t="str">
            <v>Investments Govt Securities</v>
          </cell>
        </row>
      </sheetData>
      <sheetData sheetId="10112">
        <row r="34">
          <cell r="A34" t="str">
            <v>Investments Govt Securities</v>
          </cell>
        </row>
      </sheetData>
      <sheetData sheetId="10113">
        <row r="34">
          <cell r="A34" t="str">
            <v>Investments Govt Securities</v>
          </cell>
        </row>
      </sheetData>
      <sheetData sheetId="10114">
        <row r="34">
          <cell r="A34" t="str">
            <v>Investments Govt Securities</v>
          </cell>
        </row>
      </sheetData>
      <sheetData sheetId="10115">
        <row r="34">
          <cell r="A34" t="str">
            <v>Investments Govt Securities</v>
          </cell>
        </row>
      </sheetData>
      <sheetData sheetId="10116">
        <row r="34">
          <cell r="A34" t="str">
            <v>Investments Govt Securities</v>
          </cell>
        </row>
      </sheetData>
      <sheetData sheetId="10117">
        <row r="34">
          <cell r="A34" t="str">
            <v>Investments Govt Securities</v>
          </cell>
        </row>
      </sheetData>
      <sheetData sheetId="10118">
        <row r="34">
          <cell r="A34" t="str">
            <v>Investments Govt Securities</v>
          </cell>
        </row>
      </sheetData>
      <sheetData sheetId="10119">
        <row r="34">
          <cell r="A34" t="str">
            <v>Investments Govt Securities</v>
          </cell>
        </row>
      </sheetData>
      <sheetData sheetId="10120">
        <row r="34">
          <cell r="A34" t="str">
            <v>Investments Govt Securities</v>
          </cell>
        </row>
      </sheetData>
      <sheetData sheetId="10121">
        <row r="34">
          <cell r="A34" t="str">
            <v>Investments Govt Securities</v>
          </cell>
        </row>
      </sheetData>
      <sheetData sheetId="10122">
        <row r="34">
          <cell r="A34" t="str">
            <v>Investments Govt Securities</v>
          </cell>
        </row>
      </sheetData>
      <sheetData sheetId="10123">
        <row r="34">
          <cell r="A34" t="str">
            <v>Investments Govt Securities</v>
          </cell>
        </row>
      </sheetData>
      <sheetData sheetId="10124">
        <row r="34">
          <cell r="A34" t="str">
            <v>Investments Govt Securities</v>
          </cell>
        </row>
      </sheetData>
      <sheetData sheetId="10125">
        <row r="34">
          <cell r="A34" t="str">
            <v>Investments Govt Securities</v>
          </cell>
        </row>
      </sheetData>
      <sheetData sheetId="10126">
        <row r="34">
          <cell r="A34" t="str">
            <v>Investments Govt Securities</v>
          </cell>
        </row>
      </sheetData>
      <sheetData sheetId="10127">
        <row r="34">
          <cell r="A34" t="str">
            <v>Investments Govt Securities</v>
          </cell>
        </row>
      </sheetData>
      <sheetData sheetId="10128">
        <row r="34">
          <cell r="A34" t="str">
            <v>Investments Govt Securities</v>
          </cell>
        </row>
      </sheetData>
      <sheetData sheetId="10129">
        <row r="34">
          <cell r="A34" t="str">
            <v>Investments Govt Securities</v>
          </cell>
        </row>
      </sheetData>
      <sheetData sheetId="10130">
        <row r="34">
          <cell r="A34" t="str">
            <v>Investments Govt Securities</v>
          </cell>
        </row>
      </sheetData>
      <sheetData sheetId="10131">
        <row r="34">
          <cell r="A34" t="str">
            <v>Investments Govt Securities</v>
          </cell>
        </row>
      </sheetData>
      <sheetData sheetId="10132">
        <row r="34">
          <cell r="A34" t="str">
            <v>Investments Govt Securities</v>
          </cell>
        </row>
      </sheetData>
      <sheetData sheetId="10133">
        <row r="34">
          <cell r="A34" t="str">
            <v>Investments Govt Securities</v>
          </cell>
        </row>
      </sheetData>
      <sheetData sheetId="10134">
        <row r="34">
          <cell r="A34" t="str">
            <v>Investments Govt Securities</v>
          </cell>
        </row>
      </sheetData>
      <sheetData sheetId="10135">
        <row r="34">
          <cell r="A34" t="str">
            <v>Investments Govt Securities</v>
          </cell>
        </row>
      </sheetData>
      <sheetData sheetId="10136">
        <row r="34">
          <cell r="A34" t="str">
            <v>Investments Govt Securities</v>
          </cell>
        </row>
      </sheetData>
      <sheetData sheetId="10137">
        <row r="34">
          <cell r="A34" t="str">
            <v>Investments Govt Securities</v>
          </cell>
        </row>
      </sheetData>
      <sheetData sheetId="10138">
        <row r="34">
          <cell r="A34" t="str">
            <v>Investments Govt Securities</v>
          </cell>
        </row>
      </sheetData>
      <sheetData sheetId="10139">
        <row r="34">
          <cell r="A34" t="str">
            <v>Investments Govt Securities</v>
          </cell>
        </row>
      </sheetData>
      <sheetData sheetId="10140">
        <row r="34">
          <cell r="A34" t="str">
            <v>Investments Govt Securities</v>
          </cell>
        </row>
      </sheetData>
      <sheetData sheetId="10141">
        <row r="34">
          <cell r="A34" t="str">
            <v>Investments Govt Securities</v>
          </cell>
        </row>
      </sheetData>
      <sheetData sheetId="10142">
        <row r="34">
          <cell r="A34" t="str">
            <v>Investments Govt Securities</v>
          </cell>
        </row>
      </sheetData>
      <sheetData sheetId="10143">
        <row r="34">
          <cell r="A34" t="str">
            <v>Investments Govt Securities</v>
          </cell>
        </row>
      </sheetData>
      <sheetData sheetId="10144">
        <row r="34">
          <cell r="A34" t="str">
            <v>Investments Govt Securities</v>
          </cell>
        </row>
      </sheetData>
      <sheetData sheetId="10145">
        <row r="34">
          <cell r="A34" t="str">
            <v>Investments Govt Securities</v>
          </cell>
        </row>
      </sheetData>
      <sheetData sheetId="10146">
        <row r="34">
          <cell r="A34" t="str">
            <v>Investments Govt Securities</v>
          </cell>
        </row>
      </sheetData>
      <sheetData sheetId="10147">
        <row r="34">
          <cell r="A34" t="str">
            <v>Investments Govt Securities</v>
          </cell>
        </row>
      </sheetData>
      <sheetData sheetId="10148">
        <row r="34">
          <cell r="A34" t="str">
            <v>Investments Govt Securities</v>
          </cell>
        </row>
      </sheetData>
      <sheetData sheetId="10149">
        <row r="34">
          <cell r="A34" t="str">
            <v>Investments Govt Securities</v>
          </cell>
        </row>
      </sheetData>
      <sheetData sheetId="10150">
        <row r="34">
          <cell r="A34" t="str">
            <v>Investments Govt Securities</v>
          </cell>
        </row>
      </sheetData>
      <sheetData sheetId="10151">
        <row r="34">
          <cell r="A34" t="str">
            <v>Investments Govt Securities</v>
          </cell>
        </row>
      </sheetData>
      <sheetData sheetId="10152">
        <row r="34">
          <cell r="A34" t="str">
            <v>Investments Govt Securities</v>
          </cell>
        </row>
      </sheetData>
      <sheetData sheetId="10153">
        <row r="34">
          <cell r="A34" t="str">
            <v>Investments Govt Securities</v>
          </cell>
        </row>
      </sheetData>
      <sheetData sheetId="10154">
        <row r="34">
          <cell r="A34" t="str">
            <v>Investments Govt Securities</v>
          </cell>
        </row>
      </sheetData>
      <sheetData sheetId="10155">
        <row r="34">
          <cell r="A34" t="str">
            <v>Investments Govt Securities</v>
          </cell>
        </row>
      </sheetData>
      <sheetData sheetId="10156">
        <row r="34">
          <cell r="A34" t="str">
            <v>Investments Govt Securities</v>
          </cell>
        </row>
      </sheetData>
      <sheetData sheetId="10157">
        <row r="34">
          <cell r="A34" t="str">
            <v>Investments Govt Securities</v>
          </cell>
        </row>
      </sheetData>
      <sheetData sheetId="10158">
        <row r="34">
          <cell r="A34" t="str">
            <v>Investments Govt Securities</v>
          </cell>
        </row>
      </sheetData>
      <sheetData sheetId="10159">
        <row r="34">
          <cell r="A34" t="str">
            <v>Investments Govt Securities</v>
          </cell>
        </row>
      </sheetData>
      <sheetData sheetId="10160">
        <row r="34">
          <cell r="A34" t="str">
            <v>Investments Govt Securities</v>
          </cell>
        </row>
      </sheetData>
      <sheetData sheetId="10161">
        <row r="34">
          <cell r="A34" t="str">
            <v>Investments Govt Securities</v>
          </cell>
        </row>
      </sheetData>
      <sheetData sheetId="10162">
        <row r="34">
          <cell r="A34" t="str">
            <v>Investments Govt Securities</v>
          </cell>
        </row>
      </sheetData>
      <sheetData sheetId="10163">
        <row r="34">
          <cell r="A34" t="str">
            <v>Investments Govt Securities</v>
          </cell>
        </row>
      </sheetData>
      <sheetData sheetId="10164">
        <row r="34">
          <cell r="A34" t="str">
            <v>Investments Govt Securities</v>
          </cell>
        </row>
      </sheetData>
      <sheetData sheetId="10165">
        <row r="34">
          <cell r="A34" t="str">
            <v>Investments Govt Securities</v>
          </cell>
        </row>
      </sheetData>
      <sheetData sheetId="10166">
        <row r="34">
          <cell r="A34" t="str">
            <v>Investments Govt Securities</v>
          </cell>
        </row>
      </sheetData>
      <sheetData sheetId="10167">
        <row r="34">
          <cell r="A34" t="str">
            <v>Investments Govt Securities</v>
          </cell>
        </row>
      </sheetData>
      <sheetData sheetId="10168">
        <row r="34">
          <cell r="A34" t="str">
            <v>Investments Govt Securities</v>
          </cell>
        </row>
      </sheetData>
      <sheetData sheetId="10169">
        <row r="34">
          <cell r="A34" t="str">
            <v>Investments Govt Securities</v>
          </cell>
        </row>
      </sheetData>
      <sheetData sheetId="10170">
        <row r="34">
          <cell r="A34" t="str">
            <v>Investments Govt Securities</v>
          </cell>
        </row>
      </sheetData>
      <sheetData sheetId="10171">
        <row r="34">
          <cell r="A34" t="str">
            <v>Investments Govt Securities</v>
          </cell>
        </row>
      </sheetData>
      <sheetData sheetId="10172">
        <row r="34">
          <cell r="A34" t="str">
            <v>Investments Govt Securities</v>
          </cell>
        </row>
      </sheetData>
      <sheetData sheetId="10173">
        <row r="34">
          <cell r="A34" t="str">
            <v>Investments Govt Securities</v>
          </cell>
        </row>
      </sheetData>
      <sheetData sheetId="10174">
        <row r="34">
          <cell r="A34" t="str">
            <v>Investments Govt Securities</v>
          </cell>
        </row>
      </sheetData>
      <sheetData sheetId="10175">
        <row r="34">
          <cell r="A34" t="str">
            <v>Investments Govt Securities</v>
          </cell>
        </row>
      </sheetData>
      <sheetData sheetId="10176">
        <row r="34">
          <cell r="A34" t="str">
            <v>Investments Govt Securities</v>
          </cell>
        </row>
      </sheetData>
      <sheetData sheetId="10177">
        <row r="34">
          <cell r="A34" t="str">
            <v>Investments Govt Securities</v>
          </cell>
        </row>
      </sheetData>
      <sheetData sheetId="10178">
        <row r="34">
          <cell r="A34" t="str">
            <v>Investments Govt Securities</v>
          </cell>
        </row>
      </sheetData>
      <sheetData sheetId="10179">
        <row r="34">
          <cell r="A34" t="str">
            <v>Investments Govt Securities</v>
          </cell>
        </row>
      </sheetData>
      <sheetData sheetId="10180">
        <row r="34">
          <cell r="A34" t="str">
            <v>Investments Govt Securities</v>
          </cell>
        </row>
      </sheetData>
      <sheetData sheetId="10181">
        <row r="34">
          <cell r="A34" t="str">
            <v>Investments Govt Securities</v>
          </cell>
        </row>
      </sheetData>
      <sheetData sheetId="10182">
        <row r="34">
          <cell r="A34" t="str">
            <v>Investments Govt Securities</v>
          </cell>
        </row>
      </sheetData>
      <sheetData sheetId="10183">
        <row r="34">
          <cell r="A34" t="str">
            <v>Investments Govt Securities</v>
          </cell>
        </row>
      </sheetData>
      <sheetData sheetId="10184">
        <row r="34">
          <cell r="A34" t="str">
            <v>Investments Govt Securities</v>
          </cell>
        </row>
      </sheetData>
      <sheetData sheetId="10185">
        <row r="34">
          <cell r="A34" t="str">
            <v>Investments Govt Securities</v>
          </cell>
        </row>
      </sheetData>
      <sheetData sheetId="10186">
        <row r="34">
          <cell r="A34" t="str">
            <v>Investments Govt Securities</v>
          </cell>
        </row>
      </sheetData>
      <sheetData sheetId="10187">
        <row r="34">
          <cell r="A34" t="str">
            <v>Investments Govt Securities</v>
          </cell>
        </row>
      </sheetData>
      <sheetData sheetId="10188">
        <row r="34">
          <cell r="A34" t="str">
            <v>Investments Govt Securities</v>
          </cell>
        </row>
      </sheetData>
      <sheetData sheetId="10189">
        <row r="34">
          <cell r="A34" t="str">
            <v>Investments Govt Securities</v>
          </cell>
        </row>
      </sheetData>
      <sheetData sheetId="10190">
        <row r="34">
          <cell r="A34" t="str">
            <v>Investments Govt Securities</v>
          </cell>
        </row>
      </sheetData>
      <sheetData sheetId="10191">
        <row r="34">
          <cell r="A34" t="str">
            <v>Investments Govt Securities</v>
          </cell>
        </row>
      </sheetData>
      <sheetData sheetId="10192">
        <row r="34">
          <cell r="A34" t="str">
            <v>Investments Govt Securities</v>
          </cell>
        </row>
      </sheetData>
      <sheetData sheetId="10193">
        <row r="34">
          <cell r="A34" t="str">
            <v>Investments Govt Securities</v>
          </cell>
        </row>
      </sheetData>
      <sheetData sheetId="10194">
        <row r="34">
          <cell r="A34" t="str">
            <v>Investments Govt Securities</v>
          </cell>
        </row>
      </sheetData>
      <sheetData sheetId="10195">
        <row r="34">
          <cell r="A34" t="str">
            <v>Investments Govt Securities</v>
          </cell>
        </row>
      </sheetData>
      <sheetData sheetId="10196">
        <row r="34">
          <cell r="A34" t="str">
            <v>Investments Govt Securities</v>
          </cell>
        </row>
      </sheetData>
      <sheetData sheetId="10197">
        <row r="34">
          <cell r="A34" t="str">
            <v>Investments Govt Securities</v>
          </cell>
        </row>
      </sheetData>
      <sheetData sheetId="10198">
        <row r="34">
          <cell r="A34" t="str">
            <v>Investments Govt Securities</v>
          </cell>
        </row>
      </sheetData>
      <sheetData sheetId="10199">
        <row r="34">
          <cell r="A34" t="str">
            <v>Investments Govt Securities</v>
          </cell>
        </row>
      </sheetData>
      <sheetData sheetId="10200">
        <row r="34">
          <cell r="A34" t="str">
            <v>Investments Govt Securities</v>
          </cell>
        </row>
      </sheetData>
      <sheetData sheetId="10201">
        <row r="34">
          <cell r="A34" t="str">
            <v>Investments Govt Securities</v>
          </cell>
        </row>
      </sheetData>
      <sheetData sheetId="10202">
        <row r="34">
          <cell r="A34" t="str">
            <v>Investments Govt Securities</v>
          </cell>
        </row>
      </sheetData>
      <sheetData sheetId="10203">
        <row r="34">
          <cell r="A34" t="str">
            <v>Investments Govt Securities</v>
          </cell>
        </row>
      </sheetData>
      <sheetData sheetId="10204">
        <row r="34">
          <cell r="A34" t="str">
            <v>Investments Govt Securities</v>
          </cell>
        </row>
      </sheetData>
      <sheetData sheetId="10205">
        <row r="34">
          <cell r="A34" t="str">
            <v>Investments Govt Securities</v>
          </cell>
        </row>
      </sheetData>
      <sheetData sheetId="10206">
        <row r="34">
          <cell r="A34" t="str">
            <v>Investments Govt Securities</v>
          </cell>
        </row>
      </sheetData>
      <sheetData sheetId="10207">
        <row r="34">
          <cell r="A34" t="str">
            <v>Investments Govt Securities</v>
          </cell>
        </row>
      </sheetData>
      <sheetData sheetId="10208">
        <row r="34">
          <cell r="A34" t="str">
            <v>Investments Govt Securities</v>
          </cell>
        </row>
      </sheetData>
      <sheetData sheetId="10209">
        <row r="34">
          <cell r="A34" t="str">
            <v>Investments Govt Securities</v>
          </cell>
        </row>
      </sheetData>
      <sheetData sheetId="10210">
        <row r="34">
          <cell r="A34" t="str">
            <v>Investments Govt Securities</v>
          </cell>
        </row>
      </sheetData>
      <sheetData sheetId="10211">
        <row r="34">
          <cell r="A34" t="str">
            <v>Investments Govt Securities</v>
          </cell>
        </row>
      </sheetData>
      <sheetData sheetId="10212">
        <row r="34">
          <cell r="A34" t="str">
            <v>Investments Govt Securities</v>
          </cell>
        </row>
      </sheetData>
      <sheetData sheetId="10213">
        <row r="34">
          <cell r="A34" t="str">
            <v>Investments Govt Securities</v>
          </cell>
        </row>
      </sheetData>
      <sheetData sheetId="10214">
        <row r="34">
          <cell r="A34" t="str">
            <v>Investments Govt Securities</v>
          </cell>
        </row>
      </sheetData>
      <sheetData sheetId="10215">
        <row r="34">
          <cell r="A34" t="str">
            <v>Investments Govt Securities</v>
          </cell>
        </row>
      </sheetData>
      <sheetData sheetId="10216">
        <row r="34">
          <cell r="A34" t="str">
            <v>Investments Govt Securities</v>
          </cell>
        </row>
      </sheetData>
      <sheetData sheetId="10217">
        <row r="34">
          <cell r="A34" t="str">
            <v>Investments Govt Securities</v>
          </cell>
        </row>
      </sheetData>
      <sheetData sheetId="10218">
        <row r="34">
          <cell r="A34" t="str">
            <v>Investments Govt Securities</v>
          </cell>
        </row>
      </sheetData>
      <sheetData sheetId="10219">
        <row r="34">
          <cell r="A34" t="str">
            <v>Investments Govt Securities</v>
          </cell>
        </row>
      </sheetData>
      <sheetData sheetId="10220">
        <row r="34">
          <cell r="A34" t="str">
            <v>Investments Govt Securities</v>
          </cell>
        </row>
      </sheetData>
      <sheetData sheetId="10221">
        <row r="34">
          <cell r="A34" t="str">
            <v>Investments Govt Securities</v>
          </cell>
        </row>
      </sheetData>
      <sheetData sheetId="10222">
        <row r="34">
          <cell r="A34" t="str">
            <v>Investments Govt Securities</v>
          </cell>
        </row>
      </sheetData>
      <sheetData sheetId="10223">
        <row r="34">
          <cell r="A34" t="str">
            <v>Investments Govt Securities</v>
          </cell>
        </row>
      </sheetData>
      <sheetData sheetId="10224">
        <row r="34">
          <cell r="A34" t="str">
            <v>Investments Govt Securities</v>
          </cell>
        </row>
      </sheetData>
      <sheetData sheetId="10225">
        <row r="34">
          <cell r="A34" t="str">
            <v>Investments Govt Securities</v>
          </cell>
        </row>
      </sheetData>
      <sheetData sheetId="10226">
        <row r="34">
          <cell r="A34" t="str">
            <v>Investments Govt Securities</v>
          </cell>
        </row>
      </sheetData>
      <sheetData sheetId="10227">
        <row r="34">
          <cell r="A34" t="str">
            <v>Investments Govt Securities</v>
          </cell>
        </row>
      </sheetData>
      <sheetData sheetId="10228">
        <row r="34">
          <cell r="A34" t="str">
            <v>Investments Govt Securities</v>
          </cell>
        </row>
      </sheetData>
      <sheetData sheetId="10229">
        <row r="34">
          <cell r="A34" t="str">
            <v>Investments Govt Securities</v>
          </cell>
        </row>
      </sheetData>
      <sheetData sheetId="10230">
        <row r="34">
          <cell r="A34" t="str">
            <v>Investments Govt Securities</v>
          </cell>
        </row>
      </sheetData>
      <sheetData sheetId="10231">
        <row r="34">
          <cell r="A34" t="str">
            <v>Investments Govt Securities</v>
          </cell>
        </row>
      </sheetData>
      <sheetData sheetId="10232">
        <row r="34">
          <cell r="A34" t="str">
            <v>Investments Govt Securities</v>
          </cell>
        </row>
      </sheetData>
      <sheetData sheetId="10233">
        <row r="34">
          <cell r="A34" t="str">
            <v>Investments Govt Securities</v>
          </cell>
        </row>
      </sheetData>
      <sheetData sheetId="10234">
        <row r="34">
          <cell r="A34" t="str">
            <v>Investments Govt Securities</v>
          </cell>
        </row>
      </sheetData>
      <sheetData sheetId="10235">
        <row r="34">
          <cell r="A34" t="str">
            <v>Investments Govt Securities</v>
          </cell>
        </row>
      </sheetData>
      <sheetData sheetId="10236">
        <row r="34">
          <cell r="A34" t="str">
            <v>Investments Govt Securities</v>
          </cell>
        </row>
      </sheetData>
      <sheetData sheetId="10237">
        <row r="34">
          <cell r="A34" t="str">
            <v>Investments Govt Securities</v>
          </cell>
        </row>
      </sheetData>
      <sheetData sheetId="10238">
        <row r="34">
          <cell r="A34" t="str">
            <v>Investments Govt Securities</v>
          </cell>
        </row>
      </sheetData>
      <sheetData sheetId="10239">
        <row r="34">
          <cell r="A34" t="str">
            <v>Investments Govt Securities</v>
          </cell>
        </row>
      </sheetData>
      <sheetData sheetId="10240">
        <row r="34">
          <cell r="A34" t="str">
            <v>Investments Govt Securities</v>
          </cell>
        </row>
      </sheetData>
      <sheetData sheetId="10241">
        <row r="34">
          <cell r="A34" t="str">
            <v>Investments Govt Securities</v>
          </cell>
        </row>
      </sheetData>
      <sheetData sheetId="10242">
        <row r="34">
          <cell r="A34" t="str">
            <v>Investments Govt Securities</v>
          </cell>
        </row>
      </sheetData>
      <sheetData sheetId="10243">
        <row r="34">
          <cell r="A34" t="str">
            <v>Investments Govt Securities</v>
          </cell>
        </row>
      </sheetData>
      <sheetData sheetId="10244">
        <row r="34">
          <cell r="A34" t="str">
            <v>Investments Govt Securities</v>
          </cell>
        </row>
      </sheetData>
      <sheetData sheetId="10245">
        <row r="34">
          <cell r="A34" t="str">
            <v>Investments Govt Securities</v>
          </cell>
        </row>
      </sheetData>
      <sheetData sheetId="10246">
        <row r="34">
          <cell r="A34" t="str">
            <v>Investments Govt Securities</v>
          </cell>
        </row>
      </sheetData>
      <sheetData sheetId="10247">
        <row r="34">
          <cell r="A34" t="str">
            <v>Investments Govt Securities</v>
          </cell>
        </row>
      </sheetData>
      <sheetData sheetId="10248">
        <row r="34">
          <cell r="A34" t="str">
            <v>Investments Govt Securities</v>
          </cell>
        </row>
      </sheetData>
      <sheetData sheetId="10249">
        <row r="34">
          <cell r="A34" t="str">
            <v>Investments Govt Securities</v>
          </cell>
        </row>
      </sheetData>
      <sheetData sheetId="10250">
        <row r="34">
          <cell r="A34" t="str">
            <v>Investments Govt Securities</v>
          </cell>
        </row>
      </sheetData>
      <sheetData sheetId="10251">
        <row r="34">
          <cell r="A34" t="str">
            <v>Investments Govt Securities</v>
          </cell>
        </row>
      </sheetData>
      <sheetData sheetId="10252">
        <row r="34">
          <cell r="A34" t="str">
            <v>Investments Govt Securities</v>
          </cell>
        </row>
      </sheetData>
      <sheetData sheetId="10253">
        <row r="34">
          <cell r="A34" t="str">
            <v>Investments Govt Securities</v>
          </cell>
        </row>
      </sheetData>
      <sheetData sheetId="10254">
        <row r="34">
          <cell r="A34" t="str">
            <v>Investments Govt Securities</v>
          </cell>
        </row>
      </sheetData>
      <sheetData sheetId="10255">
        <row r="34">
          <cell r="A34" t="str">
            <v>Investments Govt Securities</v>
          </cell>
        </row>
      </sheetData>
      <sheetData sheetId="10256">
        <row r="34">
          <cell r="A34" t="str">
            <v>Investments Govt Securities</v>
          </cell>
        </row>
      </sheetData>
      <sheetData sheetId="10257">
        <row r="34">
          <cell r="A34" t="str">
            <v>Investments Govt Securities</v>
          </cell>
        </row>
      </sheetData>
      <sheetData sheetId="10258">
        <row r="34">
          <cell r="A34" t="str">
            <v>Investments Govt Securities</v>
          </cell>
        </row>
      </sheetData>
      <sheetData sheetId="10259">
        <row r="34">
          <cell r="A34" t="str">
            <v>Investments Govt Securities</v>
          </cell>
        </row>
      </sheetData>
      <sheetData sheetId="10260">
        <row r="34">
          <cell r="A34" t="str">
            <v>Investments Govt Securities</v>
          </cell>
        </row>
      </sheetData>
      <sheetData sheetId="10261">
        <row r="34">
          <cell r="A34" t="str">
            <v>Investments Govt Securities</v>
          </cell>
        </row>
      </sheetData>
      <sheetData sheetId="10262">
        <row r="34">
          <cell r="A34" t="str">
            <v>Investments Govt Securities</v>
          </cell>
        </row>
      </sheetData>
      <sheetData sheetId="10263">
        <row r="34">
          <cell r="A34" t="str">
            <v>Investments Govt Securities</v>
          </cell>
        </row>
      </sheetData>
      <sheetData sheetId="10264">
        <row r="34">
          <cell r="A34" t="str">
            <v>Investments Govt Securities</v>
          </cell>
        </row>
      </sheetData>
      <sheetData sheetId="10265">
        <row r="34">
          <cell r="A34" t="str">
            <v>Investments Govt Securities</v>
          </cell>
        </row>
      </sheetData>
      <sheetData sheetId="10266">
        <row r="34">
          <cell r="A34" t="str">
            <v>Investments Govt Securities</v>
          </cell>
        </row>
      </sheetData>
      <sheetData sheetId="10267">
        <row r="34">
          <cell r="A34" t="str">
            <v>Investments Govt Securities</v>
          </cell>
        </row>
      </sheetData>
      <sheetData sheetId="10268">
        <row r="34">
          <cell r="A34" t="str">
            <v>Investments Govt Securities</v>
          </cell>
        </row>
      </sheetData>
      <sheetData sheetId="10269">
        <row r="34">
          <cell r="A34" t="str">
            <v>Investments Govt Securities</v>
          </cell>
        </row>
      </sheetData>
      <sheetData sheetId="10270">
        <row r="34">
          <cell r="A34" t="str">
            <v>Investments Govt Securities</v>
          </cell>
        </row>
      </sheetData>
      <sheetData sheetId="10271">
        <row r="34">
          <cell r="A34" t="str">
            <v>Investments Govt Securities</v>
          </cell>
        </row>
      </sheetData>
      <sheetData sheetId="10272">
        <row r="34">
          <cell r="A34" t="str">
            <v>Investments Govt Securities</v>
          </cell>
        </row>
      </sheetData>
      <sheetData sheetId="10273">
        <row r="34">
          <cell r="A34" t="str">
            <v>Investments Govt Securities</v>
          </cell>
        </row>
      </sheetData>
      <sheetData sheetId="10274">
        <row r="34">
          <cell r="A34" t="str">
            <v>Investments Govt Securities</v>
          </cell>
        </row>
      </sheetData>
      <sheetData sheetId="10275">
        <row r="34">
          <cell r="A34" t="str">
            <v>Investments Govt Securities</v>
          </cell>
        </row>
      </sheetData>
      <sheetData sheetId="10276">
        <row r="34">
          <cell r="A34" t="str">
            <v>Investments Govt Securities</v>
          </cell>
        </row>
      </sheetData>
      <sheetData sheetId="10277">
        <row r="34">
          <cell r="A34" t="str">
            <v>Investments Govt Securities</v>
          </cell>
        </row>
      </sheetData>
      <sheetData sheetId="10278">
        <row r="34">
          <cell r="A34" t="str">
            <v>Investments Govt Securities</v>
          </cell>
        </row>
      </sheetData>
      <sheetData sheetId="10279">
        <row r="34">
          <cell r="A34" t="str">
            <v>Investments Govt Securities</v>
          </cell>
        </row>
      </sheetData>
      <sheetData sheetId="10280">
        <row r="34">
          <cell r="A34" t="str">
            <v>Investments Govt Securities</v>
          </cell>
        </row>
      </sheetData>
      <sheetData sheetId="10281">
        <row r="34">
          <cell r="A34" t="str">
            <v>Investments Govt Securities</v>
          </cell>
        </row>
      </sheetData>
      <sheetData sheetId="10282">
        <row r="34">
          <cell r="A34" t="str">
            <v>Investments Govt Securities</v>
          </cell>
        </row>
      </sheetData>
      <sheetData sheetId="10283">
        <row r="34">
          <cell r="A34" t="str">
            <v>Investments Govt Securities</v>
          </cell>
        </row>
      </sheetData>
      <sheetData sheetId="10284">
        <row r="34">
          <cell r="A34" t="str">
            <v>Investments Govt Securities</v>
          </cell>
        </row>
      </sheetData>
      <sheetData sheetId="10285">
        <row r="34">
          <cell r="A34" t="str">
            <v>Investments Govt Securities</v>
          </cell>
        </row>
      </sheetData>
      <sheetData sheetId="10286">
        <row r="34">
          <cell r="A34" t="str">
            <v>Investments Govt Securities</v>
          </cell>
        </row>
      </sheetData>
      <sheetData sheetId="10287">
        <row r="34">
          <cell r="A34" t="str">
            <v>Investments Govt Securities</v>
          </cell>
        </row>
      </sheetData>
      <sheetData sheetId="10288">
        <row r="34">
          <cell r="A34" t="str">
            <v>Investments Govt Securities</v>
          </cell>
        </row>
      </sheetData>
      <sheetData sheetId="10289">
        <row r="34">
          <cell r="A34" t="str">
            <v>Investments Govt Securities</v>
          </cell>
        </row>
      </sheetData>
      <sheetData sheetId="10290">
        <row r="34">
          <cell r="A34" t="str">
            <v>Investments Govt Securities</v>
          </cell>
        </row>
      </sheetData>
      <sheetData sheetId="10291">
        <row r="34">
          <cell r="A34" t="str">
            <v>Investments Govt Securities</v>
          </cell>
        </row>
      </sheetData>
      <sheetData sheetId="10292">
        <row r="34">
          <cell r="A34" t="str">
            <v>Investments Govt Securities</v>
          </cell>
        </row>
      </sheetData>
      <sheetData sheetId="10293">
        <row r="34">
          <cell r="A34" t="str">
            <v>Investments Govt Securities</v>
          </cell>
        </row>
      </sheetData>
      <sheetData sheetId="10294">
        <row r="34">
          <cell r="A34" t="str">
            <v>Investments Govt Securities</v>
          </cell>
        </row>
      </sheetData>
      <sheetData sheetId="10295">
        <row r="34">
          <cell r="A34" t="str">
            <v>Investments Govt Securities</v>
          </cell>
        </row>
      </sheetData>
      <sheetData sheetId="10296">
        <row r="34">
          <cell r="A34" t="str">
            <v>Investments Govt Securities</v>
          </cell>
        </row>
      </sheetData>
      <sheetData sheetId="10297">
        <row r="34">
          <cell r="A34" t="str">
            <v>Investments Govt Securities</v>
          </cell>
        </row>
      </sheetData>
      <sheetData sheetId="10298">
        <row r="34">
          <cell r="A34" t="str">
            <v>Investments Govt Securities</v>
          </cell>
        </row>
      </sheetData>
      <sheetData sheetId="10299">
        <row r="34">
          <cell r="A34" t="str">
            <v>Investments Govt Securities</v>
          </cell>
        </row>
      </sheetData>
      <sheetData sheetId="10300">
        <row r="34">
          <cell r="A34" t="str">
            <v>Investments Govt Securities</v>
          </cell>
        </row>
      </sheetData>
      <sheetData sheetId="10301">
        <row r="34">
          <cell r="A34" t="str">
            <v>Investments Govt Securities</v>
          </cell>
        </row>
      </sheetData>
      <sheetData sheetId="10302">
        <row r="34">
          <cell r="A34" t="str">
            <v>Investments Govt Securities</v>
          </cell>
        </row>
      </sheetData>
      <sheetData sheetId="10303">
        <row r="34">
          <cell r="A34" t="str">
            <v>Investments Govt Securities</v>
          </cell>
        </row>
      </sheetData>
      <sheetData sheetId="10304">
        <row r="34">
          <cell r="A34" t="str">
            <v>Investments Govt Securities</v>
          </cell>
        </row>
      </sheetData>
      <sheetData sheetId="10305">
        <row r="34">
          <cell r="A34" t="str">
            <v>Investments Govt Securities</v>
          </cell>
        </row>
      </sheetData>
      <sheetData sheetId="10306">
        <row r="34">
          <cell r="A34" t="str">
            <v>Investments Govt Securities</v>
          </cell>
        </row>
      </sheetData>
      <sheetData sheetId="10307">
        <row r="34">
          <cell r="A34" t="str">
            <v>Investments Govt Securities</v>
          </cell>
        </row>
      </sheetData>
      <sheetData sheetId="10308">
        <row r="34">
          <cell r="A34" t="str">
            <v>Investments Govt Securities</v>
          </cell>
        </row>
      </sheetData>
      <sheetData sheetId="10309">
        <row r="34">
          <cell r="A34" t="str">
            <v>Investments Govt Securities</v>
          </cell>
        </row>
      </sheetData>
      <sheetData sheetId="10310">
        <row r="34">
          <cell r="A34" t="str">
            <v>Investments Govt Securities</v>
          </cell>
        </row>
      </sheetData>
      <sheetData sheetId="10311">
        <row r="34">
          <cell r="A34" t="str">
            <v>Investments Govt Securities</v>
          </cell>
        </row>
      </sheetData>
      <sheetData sheetId="10312">
        <row r="34">
          <cell r="A34" t="str">
            <v>Investments Govt Securities</v>
          </cell>
        </row>
      </sheetData>
      <sheetData sheetId="10313">
        <row r="34">
          <cell r="A34" t="str">
            <v>Investments Govt Securities</v>
          </cell>
        </row>
      </sheetData>
      <sheetData sheetId="10314">
        <row r="34">
          <cell r="A34" t="str">
            <v>Investments Govt Securities</v>
          </cell>
        </row>
      </sheetData>
      <sheetData sheetId="10315">
        <row r="34">
          <cell r="A34" t="str">
            <v>Investments Govt Securities</v>
          </cell>
        </row>
      </sheetData>
      <sheetData sheetId="10316">
        <row r="34">
          <cell r="A34" t="str">
            <v>Investments Govt Securities</v>
          </cell>
        </row>
      </sheetData>
      <sheetData sheetId="10317">
        <row r="34">
          <cell r="A34" t="str">
            <v>Investments Govt Securities</v>
          </cell>
        </row>
      </sheetData>
      <sheetData sheetId="10318">
        <row r="34">
          <cell r="A34" t="str">
            <v>Investments Govt Securities</v>
          </cell>
        </row>
      </sheetData>
      <sheetData sheetId="10319">
        <row r="34">
          <cell r="A34" t="str">
            <v>Investments Govt Securities</v>
          </cell>
        </row>
      </sheetData>
      <sheetData sheetId="10320">
        <row r="34">
          <cell r="A34" t="str">
            <v>Investments Govt Securities</v>
          </cell>
        </row>
      </sheetData>
      <sheetData sheetId="10321">
        <row r="34">
          <cell r="A34" t="str">
            <v>Investments Govt Securities</v>
          </cell>
        </row>
      </sheetData>
      <sheetData sheetId="10322">
        <row r="34">
          <cell r="A34" t="str">
            <v>Investments Govt Securities</v>
          </cell>
        </row>
      </sheetData>
      <sheetData sheetId="10323">
        <row r="34">
          <cell r="A34" t="str">
            <v>Investments Govt Securities</v>
          </cell>
        </row>
      </sheetData>
      <sheetData sheetId="10324">
        <row r="34">
          <cell r="A34" t="str">
            <v>Investments Govt Securities</v>
          </cell>
        </row>
      </sheetData>
      <sheetData sheetId="10325">
        <row r="34">
          <cell r="A34" t="str">
            <v>Investments Govt Securities</v>
          </cell>
        </row>
      </sheetData>
      <sheetData sheetId="10326">
        <row r="34">
          <cell r="A34" t="str">
            <v>Investments Govt Securities</v>
          </cell>
        </row>
      </sheetData>
      <sheetData sheetId="10327">
        <row r="34">
          <cell r="A34" t="str">
            <v>Investments Govt Securities</v>
          </cell>
        </row>
      </sheetData>
      <sheetData sheetId="10328">
        <row r="34">
          <cell r="A34" t="str">
            <v>Investments Govt Securities</v>
          </cell>
        </row>
      </sheetData>
      <sheetData sheetId="10329">
        <row r="34">
          <cell r="A34" t="str">
            <v>Investments Govt Securities</v>
          </cell>
        </row>
      </sheetData>
      <sheetData sheetId="10330">
        <row r="34">
          <cell r="A34" t="str">
            <v>Investments Govt Securities</v>
          </cell>
        </row>
      </sheetData>
      <sheetData sheetId="10331">
        <row r="34">
          <cell r="A34" t="str">
            <v>Investments Govt Securities</v>
          </cell>
        </row>
      </sheetData>
      <sheetData sheetId="10332">
        <row r="34">
          <cell r="A34" t="str">
            <v>Investments Govt Securities</v>
          </cell>
        </row>
      </sheetData>
      <sheetData sheetId="10333">
        <row r="34">
          <cell r="A34" t="str">
            <v>Investments Govt Securities</v>
          </cell>
        </row>
      </sheetData>
      <sheetData sheetId="10334">
        <row r="34">
          <cell r="A34" t="str">
            <v>Investments Govt Securities</v>
          </cell>
        </row>
      </sheetData>
      <sheetData sheetId="10335">
        <row r="34">
          <cell r="A34" t="str">
            <v>Investments Govt Securities</v>
          </cell>
        </row>
      </sheetData>
      <sheetData sheetId="10336">
        <row r="34">
          <cell r="A34" t="str">
            <v>Investments Govt Securities</v>
          </cell>
        </row>
      </sheetData>
      <sheetData sheetId="10337">
        <row r="34">
          <cell r="A34" t="str">
            <v>Investments Govt Securities</v>
          </cell>
        </row>
      </sheetData>
      <sheetData sheetId="10338">
        <row r="34">
          <cell r="A34" t="str">
            <v>Investments Govt Securities</v>
          </cell>
        </row>
      </sheetData>
      <sheetData sheetId="10339">
        <row r="34">
          <cell r="A34" t="str">
            <v>Investments Govt Securities</v>
          </cell>
        </row>
      </sheetData>
      <sheetData sheetId="10340">
        <row r="34">
          <cell r="A34" t="str">
            <v>Investments Govt Securities</v>
          </cell>
        </row>
      </sheetData>
      <sheetData sheetId="10341">
        <row r="34">
          <cell r="A34" t="str">
            <v>Investments Govt Securities</v>
          </cell>
        </row>
      </sheetData>
      <sheetData sheetId="10342">
        <row r="34">
          <cell r="A34" t="str">
            <v>Investments Govt Securities</v>
          </cell>
        </row>
      </sheetData>
      <sheetData sheetId="10343">
        <row r="34">
          <cell r="A34" t="str">
            <v>Investments Govt Securities</v>
          </cell>
        </row>
      </sheetData>
      <sheetData sheetId="10344">
        <row r="34">
          <cell r="A34" t="str">
            <v>Investments Govt Securities</v>
          </cell>
        </row>
      </sheetData>
      <sheetData sheetId="10345">
        <row r="34">
          <cell r="A34" t="str">
            <v>Investments Govt Securities</v>
          </cell>
        </row>
      </sheetData>
      <sheetData sheetId="10346">
        <row r="34">
          <cell r="A34" t="str">
            <v>Investments Govt Securities</v>
          </cell>
        </row>
      </sheetData>
      <sheetData sheetId="10347">
        <row r="34">
          <cell r="A34" t="str">
            <v>Investments Govt Securities</v>
          </cell>
        </row>
      </sheetData>
      <sheetData sheetId="10348">
        <row r="34">
          <cell r="A34" t="str">
            <v>Investments Govt Securities</v>
          </cell>
        </row>
      </sheetData>
      <sheetData sheetId="10349">
        <row r="34">
          <cell r="A34" t="str">
            <v>Investments Govt Securities</v>
          </cell>
        </row>
      </sheetData>
      <sheetData sheetId="10350">
        <row r="34">
          <cell r="A34" t="str">
            <v>Investments Govt Securities</v>
          </cell>
        </row>
      </sheetData>
      <sheetData sheetId="10351">
        <row r="34">
          <cell r="A34" t="str">
            <v>Investments Govt Securities</v>
          </cell>
        </row>
      </sheetData>
      <sheetData sheetId="10352">
        <row r="34">
          <cell r="A34" t="str">
            <v>Investments Govt Securities</v>
          </cell>
        </row>
      </sheetData>
      <sheetData sheetId="10353">
        <row r="34">
          <cell r="A34" t="str">
            <v>Investments Govt Securities</v>
          </cell>
        </row>
      </sheetData>
      <sheetData sheetId="10354">
        <row r="34">
          <cell r="A34" t="str">
            <v>Investments Govt Securities</v>
          </cell>
        </row>
      </sheetData>
      <sheetData sheetId="10355">
        <row r="34">
          <cell r="A34" t="str">
            <v>Investments Govt Securities</v>
          </cell>
        </row>
      </sheetData>
      <sheetData sheetId="10356">
        <row r="34">
          <cell r="A34" t="str">
            <v>Investments Govt Securities</v>
          </cell>
        </row>
      </sheetData>
      <sheetData sheetId="10357">
        <row r="34">
          <cell r="A34" t="str">
            <v>Investments Govt Securities</v>
          </cell>
        </row>
      </sheetData>
      <sheetData sheetId="10358">
        <row r="34">
          <cell r="A34" t="str">
            <v>Investments Govt Securities</v>
          </cell>
        </row>
      </sheetData>
      <sheetData sheetId="10359">
        <row r="34">
          <cell r="A34" t="str">
            <v>Investments Govt Securities</v>
          </cell>
        </row>
      </sheetData>
      <sheetData sheetId="10360">
        <row r="34">
          <cell r="A34" t="str">
            <v>Investments Govt Securities</v>
          </cell>
        </row>
      </sheetData>
      <sheetData sheetId="10361">
        <row r="34">
          <cell r="A34" t="str">
            <v>Investments Govt Securities</v>
          </cell>
        </row>
      </sheetData>
      <sheetData sheetId="10362">
        <row r="34">
          <cell r="A34" t="str">
            <v>Investments Govt Securities</v>
          </cell>
        </row>
      </sheetData>
      <sheetData sheetId="10363">
        <row r="34">
          <cell r="A34" t="str">
            <v>Investments Govt Securities</v>
          </cell>
        </row>
      </sheetData>
      <sheetData sheetId="10364">
        <row r="34">
          <cell r="A34" t="str">
            <v>Investments Govt Securities</v>
          </cell>
        </row>
      </sheetData>
      <sheetData sheetId="10365">
        <row r="34">
          <cell r="A34" t="str">
            <v>Investments Govt Securities</v>
          </cell>
        </row>
      </sheetData>
      <sheetData sheetId="10366">
        <row r="34">
          <cell r="A34" t="str">
            <v>Investments Govt Securities</v>
          </cell>
        </row>
      </sheetData>
      <sheetData sheetId="10367">
        <row r="34">
          <cell r="A34" t="str">
            <v>Investments Govt Securities</v>
          </cell>
        </row>
      </sheetData>
      <sheetData sheetId="10368">
        <row r="34">
          <cell r="A34" t="str">
            <v>Investments Govt Securities</v>
          </cell>
        </row>
      </sheetData>
      <sheetData sheetId="10369">
        <row r="34">
          <cell r="A34" t="str">
            <v>Investments Govt Securities</v>
          </cell>
        </row>
      </sheetData>
      <sheetData sheetId="10370">
        <row r="34">
          <cell r="A34" t="str">
            <v>Investments Govt Securities</v>
          </cell>
        </row>
      </sheetData>
      <sheetData sheetId="10371">
        <row r="34">
          <cell r="A34" t="str">
            <v>Investments Govt Securities</v>
          </cell>
        </row>
      </sheetData>
      <sheetData sheetId="10372">
        <row r="34">
          <cell r="A34" t="str">
            <v>Investments Govt Securities</v>
          </cell>
        </row>
      </sheetData>
      <sheetData sheetId="10373">
        <row r="34">
          <cell r="A34" t="str">
            <v>Investments Govt Securities</v>
          </cell>
        </row>
      </sheetData>
      <sheetData sheetId="10374">
        <row r="34">
          <cell r="A34" t="str">
            <v>Investments Govt Securities</v>
          </cell>
        </row>
      </sheetData>
      <sheetData sheetId="10375">
        <row r="34">
          <cell r="A34" t="str">
            <v>Investments Govt Securities</v>
          </cell>
        </row>
      </sheetData>
      <sheetData sheetId="10376">
        <row r="34">
          <cell r="A34" t="str">
            <v>Investments Govt Securities</v>
          </cell>
        </row>
      </sheetData>
      <sheetData sheetId="10377">
        <row r="34">
          <cell r="A34" t="str">
            <v>Investments Govt Securities</v>
          </cell>
        </row>
      </sheetData>
      <sheetData sheetId="10378">
        <row r="34">
          <cell r="A34" t="str">
            <v>Investments Govt Securities</v>
          </cell>
        </row>
      </sheetData>
      <sheetData sheetId="10379">
        <row r="34">
          <cell r="A34" t="str">
            <v>Investments Govt Securities</v>
          </cell>
        </row>
      </sheetData>
      <sheetData sheetId="10380">
        <row r="34">
          <cell r="A34" t="str">
            <v>Investments Govt Securities</v>
          </cell>
        </row>
      </sheetData>
      <sheetData sheetId="10381">
        <row r="34">
          <cell r="A34" t="str">
            <v>Investments Govt Securities</v>
          </cell>
        </row>
      </sheetData>
      <sheetData sheetId="10382">
        <row r="34">
          <cell r="A34" t="str">
            <v>Investments Govt Securities</v>
          </cell>
        </row>
      </sheetData>
      <sheetData sheetId="10383">
        <row r="34">
          <cell r="A34" t="str">
            <v>Investments Govt Securities</v>
          </cell>
        </row>
      </sheetData>
      <sheetData sheetId="10384">
        <row r="34">
          <cell r="A34" t="str">
            <v>Investments Govt Securities</v>
          </cell>
        </row>
      </sheetData>
      <sheetData sheetId="10385">
        <row r="34">
          <cell r="A34" t="str">
            <v>Investments Govt Securities</v>
          </cell>
        </row>
      </sheetData>
      <sheetData sheetId="10386">
        <row r="34">
          <cell r="A34" t="str">
            <v>Investments Govt Securities</v>
          </cell>
        </row>
      </sheetData>
      <sheetData sheetId="10387">
        <row r="34">
          <cell r="A34" t="str">
            <v>Investments Govt Securities</v>
          </cell>
        </row>
      </sheetData>
      <sheetData sheetId="10388">
        <row r="34">
          <cell r="A34" t="str">
            <v>Investments Govt Securities</v>
          </cell>
        </row>
      </sheetData>
      <sheetData sheetId="10389">
        <row r="34">
          <cell r="A34" t="str">
            <v>Investments Govt Securities</v>
          </cell>
        </row>
      </sheetData>
      <sheetData sheetId="10390">
        <row r="34">
          <cell r="A34" t="str">
            <v>Investments Govt Securities</v>
          </cell>
        </row>
      </sheetData>
      <sheetData sheetId="10391">
        <row r="34">
          <cell r="A34" t="str">
            <v>Investments Govt Securities</v>
          </cell>
        </row>
      </sheetData>
      <sheetData sheetId="10392">
        <row r="34">
          <cell r="A34" t="str">
            <v>Investments Govt Securities</v>
          </cell>
        </row>
      </sheetData>
      <sheetData sheetId="10393">
        <row r="34">
          <cell r="A34" t="str">
            <v>Investments Govt Securities</v>
          </cell>
        </row>
      </sheetData>
      <sheetData sheetId="10394">
        <row r="34">
          <cell r="A34" t="str">
            <v>Investments Govt Securities</v>
          </cell>
        </row>
      </sheetData>
      <sheetData sheetId="10395">
        <row r="34">
          <cell r="A34" t="str">
            <v>Investments Govt Securities</v>
          </cell>
        </row>
      </sheetData>
      <sheetData sheetId="10396">
        <row r="34">
          <cell r="A34" t="str">
            <v>Investments Govt Securities</v>
          </cell>
        </row>
      </sheetData>
      <sheetData sheetId="10397">
        <row r="34">
          <cell r="A34" t="str">
            <v>Investments Govt Securities</v>
          </cell>
        </row>
      </sheetData>
      <sheetData sheetId="10398">
        <row r="34">
          <cell r="A34" t="str">
            <v>Investments Govt Securities</v>
          </cell>
        </row>
      </sheetData>
      <sheetData sheetId="10399">
        <row r="34">
          <cell r="A34" t="str">
            <v>Investments Govt Securities</v>
          </cell>
        </row>
      </sheetData>
      <sheetData sheetId="10400">
        <row r="34">
          <cell r="A34" t="str">
            <v>Investments Govt Securities</v>
          </cell>
        </row>
      </sheetData>
      <sheetData sheetId="10401">
        <row r="34">
          <cell r="A34" t="str">
            <v>Investments Govt Securities</v>
          </cell>
        </row>
      </sheetData>
      <sheetData sheetId="10402">
        <row r="34">
          <cell r="A34" t="str">
            <v>Investments Govt Securities</v>
          </cell>
        </row>
      </sheetData>
      <sheetData sheetId="10403">
        <row r="34">
          <cell r="A34" t="str">
            <v>Investments Govt Securities</v>
          </cell>
        </row>
      </sheetData>
      <sheetData sheetId="10404">
        <row r="34">
          <cell r="A34" t="str">
            <v>Investments Govt Securities</v>
          </cell>
        </row>
      </sheetData>
      <sheetData sheetId="10405">
        <row r="34">
          <cell r="A34" t="str">
            <v>Investments Govt Securities</v>
          </cell>
        </row>
      </sheetData>
      <sheetData sheetId="10406">
        <row r="34">
          <cell r="A34" t="str">
            <v>Investments Govt Securities</v>
          </cell>
        </row>
      </sheetData>
      <sheetData sheetId="10407">
        <row r="34">
          <cell r="A34" t="str">
            <v>Investments Govt Securities</v>
          </cell>
        </row>
      </sheetData>
      <sheetData sheetId="10408">
        <row r="34">
          <cell r="A34" t="str">
            <v>Investments Govt Securities</v>
          </cell>
        </row>
      </sheetData>
      <sheetData sheetId="10409">
        <row r="34">
          <cell r="A34" t="str">
            <v>Investments Govt Securities</v>
          </cell>
        </row>
      </sheetData>
      <sheetData sheetId="10410">
        <row r="34">
          <cell r="A34" t="str">
            <v>Investments Govt Securities</v>
          </cell>
        </row>
      </sheetData>
      <sheetData sheetId="10411">
        <row r="34">
          <cell r="A34" t="str">
            <v>Investments Govt Securities</v>
          </cell>
        </row>
      </sheetData>
      <sheetData sheetId="10412">
        <row r="34">
          <cell r="A34" t="str">
            <v>Investments Govt Securities</v>
          </cell>
        </row>
      </sheetData>
      <sheetData sheetId="10413">
        <row r="34">
          <cell r="A34" t="str">
            <v>Investments Govt Securities</v>
          </cell>
        </row>
      </sheetData>
      <sheetData sheetId="10414">
        <row r="34">
          <cell r="A34" t="str">
            <v>Investments Govt Securities</v>
          </cell>
        </row>
      </sheetData>
      <sheetData sheetId="10415">
        <row r="34">
          <cell r="A34" t="str">
            <v>Investments Govt Securities</v>
          </cell>
        </row>
      </sheetData>
      <sheetData sheetId="10416">
        <row r="34">
          <cell r="A34" t="str">
            <v>Investments Govt Securities</v>
          </cell>
        </row>
      </sheetData>
      <sheetData sheetId="10417">
        <row r="34">
          <cell r="A34" t="str">
            <v>Investments Govt Securities</v>
          </cell>
        </row>
      </sheetData>
      <sheetData sheetId="10418">
        <row r="34">
          <cell r="A34" t="str">
            <v>Investments Govt Securities</v>
          </cell>
        </row>
      </sheetData>
      <sheetData sheetId="10419">
        <row r="34">
          <cell r="A34" t="str">
            <v>Investments Govt Securities</v>
          </cell>
        </row>
      </sheetData>
      <sheetData sheetId="10420">
        <row r="34">
          <cell r="A34" t="str">
            <v>Investments Govt Securities</v>
          </cell>
        </row>
      </sheetData>
      <sheetData sheetId="10421">
        <row r="34">
          <cell r="A34" t="str">
            <v>Investments Govt Securities</v>
          </cell>
        </row>
      </sheetData>
      <sheetData sheetId="10422">
        <row r="34">
          <cell r="A34" t="str">
            <v>Investments Govt Securities</v>
          </cell>
        </row>
      </sheetData>
      <sheetData sheetId="10423">
        <row r="34">
          <cell r="A34" t="str">
            <v>Investments Govt Securities</v>
          </cell>
        </row>
      </sheetData>
      <sheetData sheetId="10424">
        <row r="34">
          <cell r="A34" t="str">
            <v>Investments Govt Securities</v>
          </cell>
        </row>
      </sheetData>
      <sheetData sheetId="10425">
        <row r="34">
          <cell r="A34" t="str">
            <v>Investments Govt Securities</v>
          </cell>
        </row>
      </sheetData>
      <sheetData sheetId="10426">
        <row r="34">
          <cell r="A34" t="str">
            <v>Investments Govt Securities</v>
          </cell>
        </row>
      </sheetData>
      <sheetData sheetId="10427">
        <row r="34">
          <cell r="A34" t="str">
            <v>Investments Govt Securities</v>
          </cell>
        </row>
      </sheetData>
      <sheetData sheetId="10428">
        <row r="34">
          <cell r="A34" t="str">
            <v>Investments Govt Securities</v>
          </cell>
        </row>
      </sheetData>
      <sheetData sheetId="10429">
        <row r="34">
          <cell r="A34" t="str">
            <v>Investments Govt Securities</v>
          </cell>
        </row>
      </sheetData>
      <sheetData sheetId="10430">
        <row r="34">
          <cell r="A34" t="str">
            <v>Investments Govt Securities</v>
          </cell>
        </row>
      </sheetData>
      <sheetData sheetId="10431">
        <row r="34">
          <cell r="A34" t="str">
            <v>Investments Govt Securities</v>
          </cell>
        </row>
      </sheetData>
      <sheetData sheetId="10432">
        <row r="34">
          <cell r="A34" t="str">
            <v>Investments Govt Securities</v>
          </cell>
        </row>
      </sheetData>
      <sheetData sheetId="10433">
        <row r="34">
          <cell r="A34" t="str">
            <v>Investments Govt Securities</v>
          </cell>
        </row>
      </sheetData>
      <sheetData sheetId="10434">
        <row r="34">
          <cell r="A34" t="str">
            <v>Investments Govt Securities</v>
          </cell>
        </row>
      </sheetData>
      <sheetData sheetId="10435">
        <row r="34">
          <cell r="A34" t="str">
            <v>Investments Govt Securities</v>
          </cell>
        </row>
      </sheetData>
      <sheetData sheetId="10436">
        <row r="34">
          <cell r="A34" t="str">
            <v>Investments Govt Securities</v>
          </cell>
        </row>
      </sheetData>
      <sheetData sheetId="10437">
        <row r="34">
          <cell r="A34" t="str">
            <v>Investments Govt Securities</v>
          </cell>
        </row>
      </sheetData>
      <sheetData sheetId="10438">
        <row r="34">
          <cell r="A34" t="str">
            <v>Investments Govt Securities</v>
          </cell>
        </row>
      </sheetData>
      <sheetData sheetId="10439">
        <row r="34">
          <cell r="A34" t="str">
            <v>Investments Govt Securities</v>
          </cell>
        </row>
      </sheetData>
      <sheetData sheetId="10440">
        <row r="34">
          <cell r="A34" t="str">
            <v>Investments Govt Securities</v>
          </cell>
        </row>
      </sheetData>
      <sheetData sheetId="10441">
        <row r="34">
          <cell r="A34" t="str">
            <v>Investments Govt Securities</v>
          </cell>
        </row>
      </sheetData>
      <sheetData sheetId="10442">
        <row r="34">
          <cell r="A34" t="str">
            <v>Investments Govt Securities</v>
          </cell>
        </row>
      </sheetData>
      <sheetData sheetId="10443">
        <row r="34">
          <cell r="A34" t="str">
            <v>Investments Govt Securities</v>
          </cell>
        </row>
      </sheetData>
      <sheetData sheetId="10444">
        <row r="34">
          <cell r="A34" t="str">
            <v>Investments Govt Securities</v>
          </cell>
        </row>
      </sheetData>
      <sheetData sheetId="10445">
        <row r="34">
          <cell r="A34" t="str">
            <v>Investments Govt Securities</v>
          </cell>
        </row>
      </sheetData>
      <sheetData sheetId="10446">
        <row r="34">
          <cell r="A34" t="str">
            <v>Investments Govt Securities</v>
          </cell>
        </row>
      </sheetData>
      <sheetData sheetId="10447">
        <row r="34">
          <cell r="A34" t="str">
            <v>Investments Govt Securities</v>
          </cell>
        </row>
      </sheetData>
      <sheetData sheetId="10448">
        <row r="34">
          <cell r="A34" t="str">
            <v>Investments Govt Securities</v>
          </cell>
        </row>
      </sheetData>
      <sheetData sheetId="10449">
        <row r="34">
          <cell r="A34" t="str">
            <v>Investments Govt Securities</v>
          </cell>
        </row>
      </sheetData>
      <sheetData sheetId="10450">
        <row r="34">
          <cell r="A34" t="str">
            <v>Investments Govt Securities</v>
          </cell>
        </row>
      </sheetData>
      <sheetData sheetId="10451">
        <row r="34">
          <cell r="A34" t="str">
            <v>Investments Govt Securities</v>
          </cell>
        </row>
      </sheetData>
      <sheetData sheetId="10452">
        <row r="34">
          <cell r="A34" t="str">
            <v>Investments Govt Securities</v>
          </cell>
        </row>
      </sheetData>
      <sheetData sheetId="10453">
        <row r="34">
          <cell r="A34" t="str">
            <v>Investments Govt Securities</v>
          </cell>
        </row>
      </sheetData>
      <sheetData sheetId="10454">
        <row r="34">
          <cell r="A34" t="str">
            <v>Investments Govt Securities</v>
          </cell>
        </row>
      </sheetData>
      <sheetData sheetId="10455">
        <row r="34">
          <cell r="A34" t="str">
            <v>Investments Govt Securities</v>
          </cell>
        </row>
      </sheetData>
      <sheetData sheetId="10456">
        <row r="34">
          <cell r="A34" t="str">
            <v>Investments Govt Securities</v>
          </cell>
        </row>
      </sheetData>
      <sheetData sheetId="10457">
        <row r="34">
          <cell r="A34" t="str">
            <v>Investments Govt Securities</v>
          </cell>
        </row>
      </sheetData>
      <sheetData sheetId="10458">
        <row r="34">
          <cell r="A34" t="str">
            <v>Investments Govt Securities</v>
          </cell>
        </row>
      </sheetData>
      <sheetData sheetId="10459">
        <row r="34">
          <cell r="A34" t="str">
            <v>Investments Govt Securities</v>
          </cell>
        </row>
      </sheetData>
      <sheetData sheetId="10460">
        <row r="34">
          <cell r="A34" t="str">
            <v>Investments Govt Securities</v>
          </cell>
        </row>
      </sheetData>
      <sheetData sheetId="10461">
        <row r="34">
          <cell r="A34" t="str">
            <v>Investments Govt Securities</v>
          </cell>
        </row>
      </sheetData>
      <sheetData sheetId="10462">
        <row r="34">
          <cell r="A34" t="str">
            <v>Investments Govt Securities</v>
          </cell>
        </row>
      </sheetData>
      <sheetData sheetId="10463">
        <row r="34">
          <cell r="A34" t="str">
            <v>Investments Govt Securities</v>
          </cell>
        </row>
      </sheetData>
      <sheetData sheetId="10464">
        <row r="34">
          <cell r="A34" t="str">
            <v>Investments Govt Securities</v>
          </cell>
        </row>
      </sheetData>
      <sheetData sheetId="10465">
        <row r="34">
          <cell r="A34" t="str">
            <v>Investments Govt Securities</v>
          </cell>
        </row>
      </sheetData>
      <sheetData sheetId="10466">
        <row r="34">
          <cell r="A34" t="str">
            <v>Investments Govt Securities</v>
          </cell>
        </row>
      </sheetData>
      <sheetData sheetId="10467">
        <row r="34">
          <cell r="A34" t="str">
            <v>Investments Govt Securities</v>
          </cell>
        </row>
      </sheetData>
      <sheetData sheetId="10468">
        <row r="34">
          <cell r="A34" t="str">
            <v>Investments Govt Securities</v>
          </cell>
        </row>
      </sheetData>
      <sheetData sheetId="10469">
        <row r="34">
          <cell r="A34" t="str">
            <v>Investments Govt Securities</v>
          </cell>
        </row>
      </sheetData>
      <sheetData sheetId="10470">
        <row r="34">
          <cell r="A34" t="str">
            <v>Investments Govt Securities</v>
          </cell>
        </row>
      </sheetData>
      <sheetData sheetId="10471">
        <row r="34">
          <cell r="A34" t="str">
            <v>Investments Govt Securities</v>
          </cell>
        </row>
      </sheetData>
      <sheetData sheetId="10472">
        <row r="34">
          <cell r="A34" t="str">
            <v>Investments Govt Securities</v>
          </cell>
        </row>
      </sheetData>
      <sheetData sheetId="10473">
        <row r="34">
          <cell r="A34" t="str">
            <v>Investments Govt Securities</v>
          </cell>
        </row>
      </sheetData>
      <sheetData sheetId="10474">
        <row r="34">
          <cell r="A34" t="str">
            <v>Investments Govt Securities</v>
          </cell>
        </row>
      </sheetData>
      <sheetData sheetId="10475">
        <row r="34">
          <cell r="A34" t="str">
            <v>Investments Govt Securities</v>
          </cell>
        </row>
      </sheetData>
      <sheetData sheetId="10476">
        <row r="34">
          <cell r="A34" t="str">
            <v>Investments Govt Securities</v>
          </cell>
        </row>
      </sheetData>
      <sheetData sheetId="10477">
        <row r="34">
          <cell r="A34" t="str">
            <v>Investments Govt Securities</v>
          </cell>
        </row>
      </sheetData>
      <sheetData sheetId="10478">
        <row r="34">
          <cell r="A34" t="str">
            <v>Investments Govt Securities</v>
          </cell>
        </row>
      </sheetData>
      <sheetData sheetId="10479">
        <row r="34">
          <cell r="A34" t="str">
            <v>Investments Govt Securities</v>
          </cell>
        </row>
      </sheetData>
      <sheetData sheetId="10480">
        <row r="34">
          <cell r="A34" t="str">
            <v>Investments Govt Securities</v>
          </cell>
        </row>
      </sheetData>
      <sheetData sheetId="10481">
        <row r="34">
          <cell r="A34" t="str">
            <v>Investments Govt Securities</v>
          </cell>
        </row>
      </sheetData>
      <sheetData sheetId="10482">
        <row r="34">
          <cell r="A34" t="str">
            <v>Investments Govt Securities</v>
          </cell>
        </row>
      </sheetData>
      <sheetData sheetId="10483">
        <row r="34">
          <cell r="A34" t="str">
            <v>Investments Govt Securities</v>
          </cell>
        </row>
      </sheetData>
      <sheetData sheetId="10484">
        <row r="34">
          <cell r="A34" t="str">
            <v>Investments Govt Securities</v>
          </cell>
        </row>
      </sheetData>
      <sheetData sheetId="10485">
        <row r="34">
          <cell r="A34" t="str">
            <v>Investments Govt Securities</v>
          </cell>
        </row>
      </sheetData>
      <sheetData sheetId="10486">
        <row r="34">
          <cell r="A34" t="str">
            <v>Investments Govt Securities</v>
          </cell>
        </row>
      </sheetData>
      <sheetData sheetId="10487">
        <row r="34">
          <cell r="A34" t="str">
            <v>Investments Govt Securities</v>
          </cell>
        </row>
      </sheetData>
      <sheetData sheetId="10488">
        <row r="34">
          <cell r="A34" t="str">
            <v>Investments Govt Securities</v>
          </cell>
        </row>
      </sheetData>
      <sheetData sheetId="10489">
        <row r="34">
          <cell r="A34" t="str">
            <v>Investments Govt Securities</v>
          </cell>
        </row>
      </sheetData>
      <sheetData sheetId="10490">
        <row r="34">
          <cell r="A34" t="str">
            <v>Investments Govt Securities</v>
          </cell>
        </row>
      </sheetData>
      <sheetData sheetId="10491">
        <row r="34">
          <cell r="A34" t="str">
            <v>Investments Govt Securities</v>
          </cell>
        </row>
      </sheetData>
      <sheetData sheetId="10492">
        <row r="34">
          <cell r="A34" t="str">
            <v>Investments Govt Securities</v>
          </cell>
        </row>
      </sheetData>
      <sheetData sheetId="10493">
        <row r="34">
          <cell r="A34" t="str">
            <v>Investments Govt Securities</v>
          </cell>
        </row>
      </sheetData>
      <sheetData sheetId="10494">
        <row r="34">
          <cell r="A34" t="str">
            <v>Investments Govt Securities</v>
          </cell>
        </row>
      </sheetData>
      <sheetData sheetId="10495">
        <row r="34">
          <cell r="A34" t="str">
            <v>Investments Govt Securities</v>
          </cell>
        </row>
      </sheetData>
      <sheetData sheetId="10496">
        <row r="34">
          <cell r="A34" t="str">
            <v>Investments Govt Securities</v>
          </cell>
        </row>
      </sheetData>
      <sheetData sheetId="10497">
        <row r="34">
          <cell r="A34" t="str">
            <v>Investments Govt Securities</v>
          </cell>
        </row>
      </sheetData>
      <sheetData sheetId="10498">
        <row r="34">
          <cell r="A34" t="str">
            <v>Investments Govt Securities</v>
          </cell>
        </row>
      </sheetData>
      <sheetData sheetId="10499">
        <row r="34">
          <cell r="A34" t="str">
            <v>Investments Govt Securities</v>
          </cell>
        </row>
      </sheetData>
      <sheetData sheetId="10500">
        <row r="34">
          <cell r="A34" t="str">
            <v>Investments Govt Securities</v>
          </cell>
        </row>
      </sheetData>
      <sheetData sheetId="10501">
        <row r="34">
          <cell r="A34" t="str">
            <v>Investments Govt Securities</v>
          </cell>
        </row>
      </sheetData>
      <sheetData sheetId="10502">
        <row r="34">
          <cell r="A34" t="str">
            <v>Investments Govt Securities</v>
          </cell>
        </row>
      </sheetData>
      <sheetData sheetId="10503">
        <row r="34">
          <cell r="A34" t="str">
            <v>Investments Govt Securities</v>
          </cell>
        </row>
      </sheetData>
      <sheetData sheetId="10504">
        <row r="34">
          <cell r="A34" t="str">
            <v>Investments Govt Securities</v>
          </cell>
        </row>
      </sheetData>
      <sheetData sheetId="10505">
        <row r="34">
          <cell r="A34" t="str">
            <v>Investments Govt Securities</v>
          </cell>
        </row>
      </sheetData>
      <sheetData sheetId="10506">
        <row r="34">
          <cell r="A34" t="str">
            <v>Investments Govt Securities</v>
          </cell>
        </row>
      </sheetData>
      <sheetData sheetId="10507">
        <row r="34">
          <cell r="A34" t="str">
            <v>Investments Govt Securities</v>
          </cell>
        </row>
      </sheetData>
      <sheetData sheetId="10508">
        <row r="34">
          <cell r="A34" t="str">
            <v>Investments Govt Securities</v>
          </cell>
        </row>
      </sheetData>
      <sheetData sheetId="10509">
        <row r="34">
          <cell r="A34" t="str">
            <v>Investments Govt Securities</v>
          </cell>
        </row>
      </sheetData>
      <sheetData sheetId="10510">
        <row r="34">
          <cell r="A34" t="str">
            <v>Investments Govt Securities</v>
          </cell>
        </row>
      </sheetData>
      <sheetData sheetId="10511">
        <row r="34">
          <cell r="A34" t="str">
            <v>Investments Govt Securities</v>
          </cell>
        </row>
      </sheetData>
      <sheetData sheetId="10512">
        <row r="34">
          <cell r="A34" t="str">
            <v>Investments Govt Securities</v>
          </cell>
        </row>
      </sheetData>
      <sheetData sheetId="10513">
        <row r="34">
          <cell r="A34" t="str">
            <v>Investments Govt Securities</v>
          </cell>
        </row>
      </sheetData>
      <sheetData sheetId="10514">
        <row r="34">
          <cell r="A34" t="str">
            <v>Investments Govt Securities</v>
          </cell>
        </row>
      </sheetData>
      <sheetData sheetId="10515">
        <row r="34">
          <cell r="A34" t="str">
            <v>Investments Govt Securities</v>
          </cell>
        </row>
      </sheetData>
      <sheetData sheetId="10516">
        <row r="34">
          <cell r="A34" t="str">
            <v>Investments Govt Securities</v>
          </cell>
        </row>
      </sheetData>
      <sheetData sheetId="10517">
        <row r="34">
          <cell r="A34" t="str">
            <v>Investments Govt Securities</v>
          </cell>
        </row>
      </sheetData>
      <sheetData sheetId="10518">
        <row r="34">
          <cell r="A34" t="str">
            <v>Investments Govt Securities</v>
          </cell>
        </row>
      </sheetData>
      <sheetData sheetId="10519">
        <row r="34">
          <cell r="A34" t="str">
            <v>Investments Govt Securities</v>
          </cell>
        </row>
      </sheetData>
      <sheetData sheetId="10520">
        <row r="34">
          <cell r="A34" t="str">
            <v>Investments Govt Securities</v>
          </cell>
        </row>
      </sheetData>
      <sheetData sheetId="10521">
        <row r="34">
          <cell r="A34" t="str">
            <v>Investments Govt Securities</v>
          </cell>
        </row>
      </sheetData>
      <sheetData sheetId="10522">
        <row r="34">
          <cell r="A34" t="str">
            <v>Investments Govt Securities</v>
          </cell>
        </row>
      </sheetData>
      <sheetData sheetId="10523">
        <row r="34">
          <cell r="A34" t="str">
            <v>Investments Govt Securities</v>
          </cell>
        </row>
      </sheetData>
      <sheetData sheetId="10524">
        <row r="34">
          <cell r="A34" t="str">
            <v>Investments Govt Securities</v>
          </cell>
        </row>
      </sheetData>
      <sheetData sheetId="10525">
        <row r="34">
          <cell r="A34" t="str">
            <v>Investments Govt Securities</v>
          </cell>
        </row>
      </sheetData>
      <sheetData sheetId="10526">
        <row r="34">
          <cell r="A34" t="str">
            <v>Investments Govt Securities</v>
          </cell>
        </row>
      </sheetData>
      <sheetData sheetId="10527">
        <row r="34">
          <cell r="A34" t="str">
            <v>Investments Govt Securities</v>
          </cell>
        </row>
      </sheetData>
      <sheetData sheetId="10528">
        <row r="34">
          <cell r="A34" t="str">
            <v>Investments Govt Securities</v>
          </cell>
        </row>
      </sheetData>
      <sheetData sheetId="10529">
        <row r="34">
          <cell r="A34" t="str">
            <v>Investments Govt Securities</v>
          </cell>
        </row>
      </sheetData>
      <sheetData sheetId="10530">
        <row r="34">
          <cell r="A34" t="str">
            <v>Investments Govt Securities</v>
          </cell>
        </row>
      </sheetData>
      <sheetData sheetId="10531">
        <row r="34">
          <cell r="A34" t="str">
            <v>Investments Govt Securities</v>
          </cell>
        </row>
      </sheetData>
      <sheetData sheetId="10532">
        <row r="34">
          <cell r="A34" t="str">
            <v>Investments Govt Securities</v>
          </cell>
        </row>
      </sheetData>
      <sheetData sheetId="10533">
        <row r="34">
          <cell r="A34" t="str">
            <v>Investments Govt Securities</v>
          </cell>
        </row>
      </sheetData>
      <sheetData sheetId="10534">
        <row r="34">
          <cell r="A34" t="str">
            <v>Investments Govt Securities</v>
          </cell>
        </row>
      </sheetData>
      <sheetData sheetId="10535">
        <row r="34">
          <cell r="A34" t="str">
            <v>Investments Govt Securities</v>
          </cell>
        </row>
      </sheetData>
      <sheetData sheetId="10536">
        <row r="34">
          <cell r="A34" t="str">
            <v>Investments Govt Securities</v>
          </cell>
        </row>
      </sheetData>
      <sheetData sheetId="10537">
        <row r="34">
          <cell r="A34" t="str">
            <v>Investments Govt Securities</v>
          </cell>
        </row>
      </sheetData>
      <sheetData sheetId="10538">
        <row r="34">
          <cell r="A34" t="str">
            <v>Investments Govt Securities</v>
          </cell>
        </row>
      </sheetData>
      <sheetData sheetId="10539">
        <row r="34">
          <cell r="A34" t="str">
            <v>Investments Govt Securities</v>
          </cell>
        </row>
      </sheetData>
      <sheetData sheetId="10540">
        <row r="34">
          <cell r="A34" t="str">
            <v>Investments Govt Securities</v>
          </cell>
        </row>
      </sheetData>
      <sheetData sheetId="10541">
        <row r="34">
          <cell r="A34" t="str">
            <v>Investments Govt Securities</v>
          </cell>
        </row>
      </sheetData>
      <sheetData sheetId="10542">
        <row r="34">
          <cell r="A34" t="str">
            <v>Investments Govt Securities</v>
          </cell>
        </row>
      </sheetData>
      <sheetData sheetId="10543">
        <row r="34">
          <cell r="A34" t="str">
            <v>Investments Govt Securities</v>
          </cell>
        </row>
      </sheetData>
      <sheetData sheetId="10544">
        <row r="34">
          <cell r="A34" t="str">
            <v>Investments Govt Securities</v>
          </cell>
        </row>
      </sheetData>
      <sheetData sheetId="10545">
        <row r="34">
          <cell r="A34" t="str">
            <v>Investments Govt Securities</v>
          </cell>
        </row>
      </sheetData>
      <sheetData sheetId="10546">
        <row r="34">
          <cell r="A34" t="str">
            <v>Investments Govt Securities</v>
          </cell>
        </row>
      </sheetData>
      <sheetData sheetId="10547">
        <row r="34">
          <cell r="A34" t="str">
            <v>Investments Govt Securities</v>
          </cell>
        </row>
      </sheetData>
      <sheetData sheetId="10548">
        <row r="34">
          <cell r="A34" t="str">
            <v>Investments Govt Securities</v>
          </cell>
        </row>
      </sheetData>
      <sheetData sheetId="10549">
        <row r="34">
          <cell r="A34" t="str">
            <v>Investments Govt Securities</v>
          </cell>
        </row>
      </sheetData>
      <sheetData sheetId="10550">
        <row r="34">
          <cell r="A34" t="str">
            <v>Investments Govt Securities</v>
          </cell>
        </row>
      </sheetData>
      <sheetData sheetId="10551">
        <row r="34">
          <cell r="A34" t="str">
            <v>Investments Govt Securities</v>
          </cell>
        </row>
      </sheetData>
      <sheetData sheetId="10552">
        <row r="34">
          <cell r="A34" t="str">
            <v>Investments Govt Securities</v>
          </cell>
        </row>
      </sheetData>
      <sheetData sheetId="10553">
        <row r="34">
          <cell r="A34" t="str">
            <v>Investments Govt Securities</v>
          </cell>
        </row>
      </sheetData>
      <sheetData sheetId="10554">
        <row r="34">
          <cell r="A34" t="str">
            <v>Investments Govt Securities</v>
          </cell>
        </row>
      </sheetData>
      <sheetData sheetId="10555">
        <row r="34">
          <cell r="A34" t="str">
            <v>Investments Govt Securities</v>
          </cell>
        </row>
      </sheetData>
      <sheetData sheetId="10556">
        <row r="34">
          <cell r="A34" t="str">
            <v>Investments Govt Securities</v>
          </cell>
        </row>
      </sheetData>
      <sheetData sheetId="10557">
        <row r="34">
          <cell r="A34" t="str">
            <v>Investments Govt Securities</v>
          </cell>
        </row>
      </sheetData>
      <sheetData sheetId="10558">
        <row r="34">
          <cell r="A34" t="str">
            <v>Investments Govt Securities</v>
          </cell>
        </row>
      </sheetData>
      <sheetData sheetId="10559">
        <row r="34">
          <cell r="A34" t="str">
            <v>Investments Govt Securities</v>
          </cell>
        </row>
      </sheetData>
      <sheetData sheetId="10560">
        <row r="34">
          <cell r="A34" t="str">
            <v>Investments Govt Securities</v>
          </cell>
        </row>
      </sheetData>
      <sheetData sheetId="10561">
        <row r="34">
          <cell r="A34" t="str">
            <v>Investments Govt Securities</v>
          </cell>
        </row>
      </sheetData>
      <sheetData sheetId="10562">
        <row r="34">
          <cell r="A34" t="str">
            <v>Investments Govt Securities</v>
          </cell>
        </row>
      </sheetData>
      <sheetData sheetId="10563">
        <row r="34">
          <cell r="A34" t="str">
            <v>Investments Govt Securities</v>
          </cell>
        </row>
      </sheetData>
      <sheetData sheetId="10564">
        <row r="34">
          <cell r="A34" t="str">
            <v>Investments Govt Securities</v>
          </cell>
        </row>
      </sheetData>
      <sheetData sheetId="10565">
        <row r="34">
          <cell r="A34" t="str">
            <v>Investments Govt Securities</v>
          </cell>
        </row>
      </sheetData>
      <sheetData sheetId="10566">
        <row r="34">
          <cell r="A34" t="str">
            <v>Investments Govt Securities</v>
          </cell>
        </row>
      </sheetData>
      <sheetData sheetId="10567">
        <row r="34">
          <cell r="A34" t="str">
            <v>Investments Govt Securities</v>
          </cell>
        </row>
      </sheetData>
      <sheetData sheetId="10568">
        <row r="34">
          <cell r="A34" t="str">
            <v>Investments Govt Securities</v>
          </cell>
        </row>
      </sheetData>
      <sheetData sheetId="10569">
        <row r="34">
          <cell r="A34" t="str">
            <v>Investments Govt Securities</v>
          </cell>
        </row>
      </sheetData>
      <sheetData sheetId="10570">
        <row r="34">
          <cell r="A34" t="str">
            <v>Investments Govt Securities</v>
          </cell>
        </row>
      </sheetData>
      <sheetData sheetId="10571">
        <row r="34">
          <cell r="A34" t="str">
            <v>Investments Govt Securities</v>
          </cell>
        </row>
      </sheetData>
      <sheetData sheetId="10572">
        <row r="34">
          <cell r="A34" t="str">
            <v>Investments Govt Securities</v>
          </cell>
        </row>
      </sheetData>
      <sheetData sheetId="10573">
        <row r="34">
          <cell r="A34" t="str">
            <v>Investments Govt Securities</v>
          </cell>
        </row>
      </sheetData>
      <sheetData sheetId="10574">
        <row r="34">
          <cell r="A34" t="str">
            <v>Investments Govt Securities</v>
          </cell>
        </row>
      </sheetData>
      <sheetData sheetId="10575">
        <row r="34">
          <cell r="A34" t="str">
            <v>Investments Govt Securities</v>
          </cell>
        </row>
      </sheetData>
      <sheetData sheetId="10576">
        <row r="34">
          <cell r="A34" t="str">
            <v>Investments Govt Securities</v>
          </cell>
        </row>
      </sheetData>
      <sheetData sheetId="10577">
        <row r="34">
          <cell r="A34" t="str">
            <v>Investments Govt Securities</v>
          </cell>
        </row>
      </sheetData>
      <sheetData sheetId="10578">
        <row r="34">
          <cell r="A34" t="str">
            <v>Investments Govt Securities</v>
          </cell>
        </row>
      </sheetData>
      <sheetData sheetId="10579">
        <row r="34">
          <cell r="A34" t="str">
            <v>Investments Govt Securities</v>
          </cell>
        </row>
      </sheetData>
      <sheetData sheetId="10580">
        <row r="34">
          <cell r="A34" t="str">
            <v>Investments Govt Securities</v>
          </cell>
        </row>
      </sheetData>
      <sheetData sheetId="10581">
        <row r="34">
          <cell r="A34" t="str">
            <v>Investments Govt Securities</v>
          </cell>
        </row>
      </sheetData>
      <sheetData sheetId="10582">
        <row r="34">
          <cell r="A34" t="str">
            <v>Investments Govt Securities</v>
          </cell>
        </row>
      </sheetData>
      <sheetData sheetId="10583">
        <row r="34">
          <cell r="A34" t="str">
            <v>Investments Govt Securities</v>
          </cell>
        </row>
      </sheetData>
      <sheetData sheetId="10584">
        <row r="34">
          <cell r="A34" t="str">
            <v>Investments Govt Securities</v>
          </cell>
        </row>
      </sheetData>
      <sheetData sheetId="10585">
        <row r="34">
          <cell r="A34" t="str">
            <v>Investments Govt Securities</v>
          </cell>
        </row>
      </sheetData>
      <sheetData sheetId="10586">
        <row r="34">
          <cell r="A34" t="str">
            <v>Investments Govt Securities</v>
          </cell>
        </row>
      </sheetData>
      <sheetData sheetId="10587">
        <row r="34">
          <cell r="A34" t="str">
            <v>Investments Govt Securities</v>
          </cell>
        </row>
      </sheetData>
      <sheetData sheetId="10588">
        <row r="34">
          <cell r="A34" t="str">
            <v>Investments Govt Securities</v>
          </cell>
        </row>
      </sheetData>
      <sheetData sheetId="10589">
        <row r="34">
          <cell r="A34" t="str">
            <v>Investments Govt Securities</v>
          </cell>
        </row>
      </sheetData>
      <sheetData sheetId="10590">
        <row r="34">
          <cell r="A34" t="str">
            <v>Investments Govt Securities</v>
          </cell>
        </row>
      </sheetData>
      <sheetData sheetId="10591">
        <row r="34">
          <cell r="A34" t="str">
            <v>Investments Govt Securities</v>
          </cell>
        </row>
      </sheetData>
      <sheetData sheetId="10592">
        <row r="34">
          <cell r="A34" t="str">
            <v>Investments Govt Securities</v>
          </cell>
        </row>
      </sheetData>
      <sheetData sheetId="10593">
        <row r="34">
          <cell r="A34" t="str">
            <v>Investments Govt Securities</v>
          </cell>
        </row>
      </sheetData>
      <sheetData sheetId="10594">
        <row r="34">
          <cell r="A34" t="str">
            <v>Investments Govt Securities</v>
          </cell>
        </row>
      </sheetData>
      <sheetData sheetId="10595">
        <row r="34">
          <cell r="A34" t="str">
            <v>Investments Govt Securities</v>
          </cell>
        </row>
      </sheetData>
      <sheetData sheetId="10596">
        <row r="34">
          <cell r="A34" t="str">
            <v>Investments Govt Securities</v>
          </cell>
        </row>
      </sheetData>
      <sheetData sheetId="10597">
        <row r="34">
          <cell r="A34" t="str">
            <v>Investments Govt Securities</v>
          </cell>
        </row>
      </sheetData>
      <sheetData sheetId="10598">
        <row r="34">
          <cell r="A34" t="str">
            <v>Investments Govt Securities</v>
          </cell>
        </row>
      </sheetData>
      <sheetData sheetId="10599">
        <row r="34">
          <cell r="A34" t="str">
            <v>Investments Govt Securities</v>
          </cell>
        </row>
      </sheetData>
      <sheetData sheetId="10600">
        <row r="34">
          <cell r="A34" t="str">
            <v>Investments Govt Securities</v>
          </cell>
        </row>
      </sheetData>
      <sheetData sheetId="10601">
        <row r="34">
          <cell r="A34" t="str">
            <v>Investments Govt Securities</v>
          </cell>
        </row>
      </sheetData>
      <sheetData sheetId="10602">
        <row r="34">
          <cell r="A34" t="str">
            <v>Investments Govt Securities</v>
          </cell>
        </row>
      </sheetData>
      <sheetData sheetId="10603">
        <row r="34">
          <cell r="A34" t="str">
            <v>Investments Govt Securities</v>
          </cell>
        </row>
      </sheetData>
      <sheetData sheetId="10604">
        <row r="34">
          <cell r="A34" t="str">
            <v>Investments Govt Securities</v>
          </cell>
        </row>
      </sheetData>
      <sheetData sheetId="10605">
        <row r="34">
          <cell r="A34" t="str">
            <v>Investments Govt Securities</v>
          </cell>
        </row>
      </sheetData>
      <sheetData sheetId="10606">
        <row r="34">
          <cell r="A34" t="str">
            <v>Investments Govt Securities</v>
          </cell>
        </row>
      </sheetData>
      <sheetData sheetId="10607">
        <row r="34">
          <cell r="A34" t="str">
            <v>Investments Govt Securities</v>
          </cell>
        </row>
      </sheetData>
      <sheetData sheetId="10608">
        <row r="34">
          <cell r="A34" t="str">
            <v>Investments Govt Securities</v>
          </cell>
        </row>
      </sheetData>
      <sheetData sheetId="10609">
        <row r="34">
          <cell r="A34" t="str">
            <v>Investments Govt Securities</v>
          </cell>
        </row>
      </sheetData>
      <sheetData sheetId="10610">
        <row r="34">
          <cell r="A34" t="str">
            <v>Investments Govt Securities</v>
          </cell>
        </row>
      </sheetData>
      <sheetData sheetId="10611">
        <row r="34">
          <cell r="A34" t="str">
            <v>Investments Govt Securities</v>
          </cell>
        </row>
      </sheetData>
      <sheetData sheetId="10612">
        <row r="34">
          <cell r="A34" t="str">
            <v>Investments Govt Securities</v>
          </cell>
        </row>
      </sheetData>
      <sheetData sheetId="10613">
        <row r="34">
          <cell r="A34" t="str">
            <v>Investments Govt Securities</v>
          </cell>
        </row>
      </sheetData>
      <sheetData sheetId="10614">
        <row r="34">
          <cell r="A34" t="str">
            <v>Investments Govt Securities</v>
          </cell>
        </row>
      </sheetData>
      <sheetData sheetId="10615">
        <row r="34">
          <cell r="A34" t="str">
            <v>Investments Govt Securities</v>
          </cell>
        </row>
      </sheetData>
      <sheetData sheetId="10616">
        <row r="34">
          <cell r="A34" t="str">
            <v>Investments Govt Securities</v>
          </cell>
        </row>
      </sheetData>
      <sheetData sheetId="10617">
        <row r="34">
          <cell r="A34" t="str">
            <v>Investments Govt Securities</v>
          </cell>
        </row>
      </sheetData>
      <sheetData sheetId="10618">
        <row r="34">
          <cell r="A34" t="str">
            <v>Investments Govt Securities</v>
          </cell>
        </row>
      </sheetData>
      <sheetData sheetId="10619">
        <row r="34">
          <cell r="A34" t="str">
            <v>Investments Govt Securities</v>
          </cell>
        </row>
      </sheetData>
      <sheetData sheetId="10620">
        <row r="34">
          <cell r="A34" t="str">
            <v>Investments Govt Securities</v>
          </cell>
        </row>
      </sheetData>
      <sheetData sheetId="10621">
        <row r="34">
          <cell r="A34" t="str">
            <v>Investments Govt Securities</v>
          </cell>
        </row>
      </sheetData>
      <sheetData sheetId="10622">
        <row r="34">
          <cell r="A34" t="str">
            <v>Investments Govt Securities</v>
          </cell>
        </row>
      </sheetData>
      <sheetData sheetId="10623">
        <row r="34">
          <cell r="A34" t="str">
            <v>Investments Govt Securities</v>
          </cell>
        </row>
      </sheetData>
      <sheetData sheetId="10624">
        <row r="34">
          <cell r="A34" t="str">
            <v>Investments Govt Securities</v>
          </cell>
        </row>
      </sheetData>
      <sheetData sheetId="10625">
        <row r="34">
          <cell r="A34" t="str">
            <v>Investments Govt Securities</v>
          </cell>
        </row>
      </sheetData>
      <sheetData sheetId="10626">
        <row r="34">
          <cell r="A34" t="str">
            <v>Investments Govt Securities</v>
          </cell>
        </row>
      </sheetData>
      <sheetData sheetId="10627">
        <row r="34">
          <cell r="A34" t="str">
            <v>Investments Govt Securities</v>
          </cell>
        </row>
      </sheetData>
      <sheetData sheetId="10628">
        <row r="34">
          <cell r="A34" t="str">
            <v>Investments Govt Securities</v>
          </cell>
        </row>
      </sheetData>
      <sheetData sheetId="10629">
        <row r="34">
          <cell r="A34" t="str">
            <v>Investments Govt Securities</v>
          </cell>
        </row>
      </sheetData>
      <sheetData sheetId="10630">
        <row r="34">
          <cell r="A34" t="str">
            <v>Investments Govt Securities</v>
          </cell>
        </row>
      </sheetData>
      <sheetData sheetId="10631">
        <row r="34">
          <cell r="A34" t="str">
            <v>Investments Govt Securities</v>
          </cell>
        </row>
      </sheetData>
      <sheetData sheetId="10632">
        <row r="34">
          <cell r="A34" t="str">
            <v>Investments Govt Securities</v>
          </cell>
        </row>
      </sheetData>
      <sheetData sheetId="10633">
        <row r="34">
          <cell r="A34" t="str">
            <v>Investments Govt Securities</v>
          </cell>
        </row>
      </sheetData>
      <sheetData sheetId="10634">
        <row r="34">
          <cell r="A34" t="str">
            <v>Investments Govt Securities</v>
          </cell>
        </row>
      </sheetData>
      <sheetData sheetId="10635">
        <row r="34">
          <cell r="A34" t="str">
            <v>Investments Govt Securities</v>
          </cell>
        </row>
      </sheetData>
      <sheetData sheetId="10636">
        <row r="34">
          <cell r="A34" t="str">
            <v>Investments Govt Securities</v>
          </cell>
        </row>
      </sheetData>
      <sheetData sheetId="10637">
        <row r="34">
          <cell r="A34" t="str">
            <v>Investments Govt Securities</v>
          </cell>
        </row>
      </sheetData>
      <sheetData sheetId="10638">
        <row r="34">
          <cell r="A34" t="str">
            <v>Investments Govt Securities</v>
          </cell>
        </row>
      </sheetData>
      <sheetData sheetId="10639">
        <row r="34">
          <cell r="A34" t="str">
            <v>Investments Govt Securities</v>
          </cell>
        </row>
      </sheetData>
      <sheetData sheetId="10640">
        <row r="34">
          <cell r="A34" t="str">
            <v>Investments Govt Securities</v>
          </cell>
        </row>
      </sheetData>
      <sheetData sheetId="10641">
        <row r="34">
          <cell r="A34" t="str">
            <v>Investments Govt Securities</v>
          </cell>
        </row>
      </sheetData>
      <sheetData sheetId="10642">
        <row r="34">
          <cell r="A34" t="str">
            <v>Investments Govt Securities</v>
          </cell>
        </row>
      </sheetData>
      <sheetData sheetId="10643">
        <row r="34">
          <cell r="A34" t="str">
            <v>Investments Govt Securities</v>
          </cell>
        </row>
      </sheetData>
      <sheetData sheetId="10644">
        <row r="34">
          <cell r="A34" t="str">
            <v>Investments Govt Securities</v>
          </cell>
        </row>
      </sheetData>
      <sheetData sheetId="10645">
        <row r="34">
          <cell r="A34" t="str">
            <v>Investments Govt Securities</v>
          </cell>
        </row>
      </sheetData>
      <sheetData sheetId="10646">
        <row r="34">
          <cell r="A34" t="str">
            <v>Investments Govt Securities</v>
          </cell>
        </row>
      </sheetData>
      <sheetData sheetId="10647">
        <row r="34">
          <cell r="A34" t="str">
            <v>Investments Govt Securities</v>
          </cell>
        </row>
      </sheetData>
      <sheetData sheetId="10648">
        <row r="34">
          <cell r="A34" t="str">
            <v>Investments Govt Securities</v>
          </cell>
        </row>
      </sheetData>
      <sheetData sheetId="10649">
        <row r="34">
          <cell r="A34" t="str">
            <v>Investments Govt Securities</v>
          </cell>
        </row>
      </sheetData>
      <sheetData sheetId="10650">
        <row r="34">
          <cell r="A34" t="str">
            <v>Investments Govt Securities</v>
          </cell>
        </row>
      </sheetData>
      <sheetData sheetId="10651">
        <row r="34">
          <cell r="A34" t="str">
            <v>Investments Govt Securities</v>
          </cell>
        </row>
      </sheetData>
      <sheetData sheetId="10652">
        <row r="34">
          <cell r="A34" t="str">
            <v>Investments Govt Securities</v>
          </cell>
        </row>
      </sheetData>
      <sheetData sheetId="10653">
        <row r="34">
          <cell r="A34" t="str">
            <v>Investments Govt Securities</v>
          </cell>
        </row>
      </sheetData>
      <sheetData sheetId="10654">
        <row r="34">
          <cell r="A34" t="str">
            <v>Investments Govt Securities</v>
          </cell>
        </row>
      </sheetData>
      <sheetData sheetId="10655">
        <row r="34">
          <cell r="A34" t="str">
            <v>Investments Govt Securities</v>
          </cell>
        </row>
      </sheetData>
      <sheetData sheetId="10656">
        <row r="34">
          <cell r="A34" t="str">
            <v>Investments Govt Securities</v>
          </cell>
        </row>
      </sheetData>
      <sheetData sheetId="10657">
        <row r="34">
          <cell r="A34" t="str">
            <v>Investments Govt Securities</v>
          </cell>
        </row>
      </sheetData>
      <sheetData sheetId="10658">
        <row r="34">
          <cell r="A34" t="str">
            <v>Investments Govt Securities</v>
          </cell>
        </row>
      </sheetData>
      <sheetData sheetId="10659">
        <row r="34">
          <cell r="A34" t="str">
            <v>Investments Govt Securities</v>
          </cell>
        </row>
      </sheetData>
      <sheetData sheetId="10660">
        <row r="34">
          <cell r="A34" t="str">
            <v>Investments Govt Securities</v>
          </cell>
        </row>
      </sheetData>
      <sheetData sheetId="10661">
        <row r="34">
          <cell r="A34" t="str">
            <v>Investments Govt Securities</v>
          </cell>
        </row>
      </sheetData>
      <sheetData sheetId="10662">
        <row r="34">
          <cell r="A34" t="str">
            <v>Investments Govt Securities</v>
          </cell>
        </row>
      </sheetData>
      <sheetData sheetId="10663">
        <row r="34">
          <cell r="A34" t="str">
            <v>Investments Govt Securities</v>
          </cell>
        </row>
      </sheetData>
      <sheetData sheetId="10664">
        <row r="34">
          <cell r="A34" t="str">
            <v>Investments Govt Securities</v>
          </cell>
        </row>
      </sheetData>
      <sheetData sheetId="10665">
        <row r="34">
          <cell r="A34" t="str">
            <v>Investments Govt Securities</v>
          </cell>
        </row>
      </sheetData>
      <sheetData sheetId="10666">
        <row r="34">
          <cell r="A34" t="str">
            <v>Investments Govt Securities</v>
          </cell>
        </row>
      </sheetData>
      <sheetData sheetId="10667">
        <row r="34">
          <cell r="A34" t="str">
            <v>Investments Govt Securities</v>
          </cell>
        </row>
      </sheetData>
      <sheetData sheetId="10668">
        <row r="34">
          <cell r="A34" t="str">
            <v>Investments Govt Securities</v>
          </cell>
        </row>
      </sheetData>
      <sheetData sheetId="10669">
        <row r="34">
          <cell r="A34" t="str">
            <v>Investments Govt Securities</v>
          </cell>
        </row>
      </sheetData>
      <sheetData sheetId="10670">
        <row r="34">
          <cell r="A34" t="str">
            <v>Investments Govt Securities</v>
          </cell>
        </row>
      </sheetData>
      <sheetData sheetId="10671">
        <row r="34">
          <cell r="A34" t="str">
            <v>Investments Govt Securities</v>
          </cell>
        </row>
      </sheetData>
      <sheetData sheetId="10672">
        <row r="34">
          <cell r="A34" t="str">
            <v>Investments Govt Securities</v>
          </cell>
        </row>
      </sheetData>
      <sheetData sheetId="10673">
        <row r="34">
          <cell r="A34" t="str">
            <v>Investments Govt Securities</v>
          </cell>
        </row>
      </sheetData>
      <sheetData sheetId="10674">
        <row r="34">
          <cell r="A34" t="str">
            <v>Investments Govt Securities</v>
          </cell>
        </row>
      </sheetData>
      <sheetData sheetId="10675">
        <row r="34">
          <cell r="A34" t="str">
            <v>Investments Govt Securities</v>
          </cell>
        </row>
      </sheetData>
      <sheetData sheetId="10676">
        <row r="34">
          <cell r="A34" t="str">
            <v>Investments Govt Securities</v>
          </cell>
        </row>
      </sheetData>
      <sheetData sheetId="10677">
        <row r="34">
          <cell r="A34" t="str">
            <v>Investments Govt Securities</v>
          </cell>
        </row>
      </sheetData>
      <sheetData sheetId="10678">
        <row r="34">
          <cell r="A34" t="str">
            <v>Investments Govt Securities</v>
          </cell>
        </row>
      </sheetData>
      <sheetData sheetId="10679">
        <row r="34">
          <cell r="A34" t="str">
            <v>Investments Govt Securities</v>
          </cell>
        </row>
      </sheetData>
      <sheetData sheetId="10680">
        <row r="34">
          <cell r="A34" t="str">
            <v>Investments Govt Securities</v>
          </cell>
        </row>
      </sheetData>
      <sheetData sheetId="10681">
        <row r="34">
          <cell r="A34" t="str">
            <v>Investments Govt Securities</v>
          </cell>
        </row>
      </sheetData>
      <sheetData sheetId="10682">
        <row r="34">
          <cell r="A34" t="str">
            <v>Investments Govt Securities</v>
          </cell>
        </row>
      </sheetData>
      <sheetData sheetId="10683">
        <row r="34">
          <cell r="A34" t="str">
            <v>Investments Govt Securities</v>
          </cell>
        </row>
      </sheetData>
      <sheetData sheetId="10684">
        <row r="34">
          <cell r="A34" t="str">
            <v>Investments Govt Securities</v>
          </cell>
        </row>
      </sheetData>
      <sheetData sheetId="10685">
        <row r="34">
          <cell r="A34" t="str">
            <v>Investments Govt Securities</v>
          </cell>
        </row>
      </sheetData>
      <sheetData sheetId="10686">
        <row r="34">
          <cell r="A34" t="str">
            <v>Investments Govt Securities</v>
          </cell>
        </row>
      </sheetData>
      <sheetData sheetId="10687">
        <row r="34">
          <cell r="A34" t="str">
            <v>Investments Govt Securities</v>
          </cell>
        </row>
      </sheetData>
      <sheetData sheetId="10688">
        <row r="34">
          <cell r="A34" t="str">
            <v>Investments Govt Securities</v>
          </cell>
        </row>
      </sheetData>
      <sheetData sheetId="10689">
        <row r="34">
          <cell r="A34" t="str">
            <v>Investments Govt Securities</v>
          </cell>
        </row>
      </sheetData>
      <sheetData sheetId="10690">
        <row r="34">
          <cell r="A34" t="str">
            <v>Investments Govt Securities</v>
          </cell>
        </row>
      </sheetData>
      <sheetData sheetId="10691">
        <row r="34">
          <cell r="A34" t="str">
            <v>Investments Govt Securities</v>
          </cell>
        </row>
      </sheetData>
      <sheetData sheetId="10692">
        <row r="34">
          <cell r="A34" t="str">
            <v>Investments Govt Securities</v>
          </cell>
        </row>
      </sheetData>
      <sheetData sheetId="10693">
        <row r="34">
          <cell r="A34" t="str">
            <v>Investments Govt Securities</v>
          </cell>
        </row>
      </sheetData>
      <sheetData sheetId="10694">
        <row r="34">
          <cell r="A34" t="str">
            <v>Investments Govt Securities</v>
          </cell>
        </row>
      </sheetData>
      <sheetData sheetId="10695">
        <row r="34">
          <cell r="A34" t="str">
            <v>Investments Govt Securities</v>
          </cell>
        </row>
      </sheetData>
      <sheetData sheetId="10696">
        <row r="34">
          <cell r="A34" t="str">
            <v>Investments Govt Securities</v>
          </cell>
        </row>
      </sheetData>
      <sheetData sheetId="10697">
        <row r="34">
          <cell r="A34" t="str">
            <v>Investments Govt Securities</v>
          </cell>
        </row>
      </sheetData>
      <sheetData sheetId="10698">
        <row r="34">
          <cell r="A34" t="str">
            <v>Investments Govt Securities</v>
          </cell>
        </row>
      </sheetData>
      <sheetData sheetId="10699">
        <row r="34">
          <cell r="A34" t="str">
            <v>Investments Govt Securities</v>
          </cell>
        </row>
      </sheetData>
      <sheetData sheetId="10700">
        <row r="34">
          <cell r="A34" t="str">
            <v>Investments Govt Securities</v>
          </cell>
        </row>
      </sheetData>
      <sheetData sheetId="10701">
        <row r="34">
          <cell r="A34" t="str">
            <v>Investments Govt Securities</v>
          </cell>
        </row>
      </sheetData>
      <sheetData sheetId="10702">
        <row r="34">
          <cell r="A34" t="str">
            <v>Investments Govt Securities</v>
          </cell>
        </row>
      </sheetData>
      <sheetData sheetId="10703">
        <row r="34">
          <cell r="A34" t="str">
            <v>Investments Govt Securities</v>
          </cell>
        </row>
      </sheetData>
      <sheetData sheetId="10704">
        <row r="34">
          <cell r="A34" t="str">
            <v>Investments Govt Securities</v>
          </cell>
        </row>
      </sheetData>
      <sheetData sheetId="10705">
        <row r="34">
          <cell r="A34" t="str">
            <v>Investments Govt Securities</v>
          </cell>
        </row>
      </sheetData>
      <sheetData sheetId="10706">
        <row r="34">
          <cell r="A34" t="str">
            <v>Investments Govt Securities</v>
          </cell>
        </row>
      </sheetData>
      <sheetData sheetId="10707">
        <row r="34">
          <cell r="A34" t="str">
            <v>Investments Govt Securities</v>
          </cell>
        </row>
      </sheetData>
      <sheetData sheetId="10708">
        <row r="34">
          <cell r="A34" t="str">
            <v>Investments Govt Securities</v>
          </cell>
        </row>
      </sheetData>
      <sheetData sheetId="10709">
        <row r="34">
          <cell r="A34" t="str">
            <v>Investments Govt Securities</v>
          </cell>
        </row>
      </sheetData>
      <sheetData sheetId="10710">
        <row r="34">
          <cell r="A34" t="str">
            <v>Investments Govt Securities</v>
          </cell>
        </row>
      </sheetData>
      <sheetData sheetId="10711">
        <row r="34">
          <cell r="A34" t="str">
            <v>Investments Govt Securities</v>
          </cell>
        </row>
      </sheetData>
      <sheetData sheetId="10712">
        <row r="34">
          <cell r="A34" t="str">
            <v>Investments Govt Securities</v>
          </cell>
        </row>
      </sheetData>
      <sheetData sheetId="10713">
        <row r="34">
          <cell r="A34" t="str">
            <v>Investments Govt Securities</v>
          </cell>
        </row>
      </sheetData>
      <sheetData sheetId="10714">
        <row r="34">
          <cell r="A34" t="str">
            <v>Investments Govt Securities</v>
          </cell>
        </row>
      </sheetData>
      <sheetData sheetId="10715">
        <row r="34">
          <cell r="A34" t="str">
            <v>Investments Govt Securities</v>
          </cell>
        </row>
      </sheetData>
      <sheetData sheetId="10716">
        <row r="34">
          <cell r="A34" t="str">
            <v>Investments Govt Securities</v>
          </cell>
        </row>
      </sheetData>
      <sheetData sheetId="10717">
        <row r="34">
          <cell r="A34" t="str">
            <v>Investments Govt Securities</v>
          </cell>
        </row>
      </sheetData>
      <sheetData sheetId="10718">
        <row r="34">
          <cell r="A34" t="str">
            <v>Investments Govt Securities</v>
          </cell>
        </row>
      </sheetData>
      <sheetData sheetId="10719">
        <row r="34">
          <cell r="A34" t="str">
            <v>Investments Govt Securities</v>
          </cell>
        </row>
      </sheetData>
      <sheetData sheetId="10720">
        <row r="34">
          <cell r="A34" t="str">
            <v>Investments Govt Securities</v>
          </cell>
        </row>
      </sheetData>
      <sheetData sheetId="10721">
        <row r="34">
          <cell r="A34" t="str">
            <v>Investments Govt Securities</v>
          </cell>
        </row>
      </sheetData>
      <sheetData sheetId="10722">
        <row r="34">
          <cell r="A34" t="str">
            <v>Investments Govt Securities</v>
          </cell>
        </row>
      </sheetData>
      <sheetData sheetId="10723">
        <row r="34">
          <cell r="A34" t="str">
            <v>Investments Govt Securities</v>
          </cell>
        </row>
      </sheetData>
      <sheetData sheetId="10724">
        <row r="34">
          <cell r="A34" t="str">
            <v>Investments Govt Securities</v>
          </cell>
        </row>
      </sheetData>
      <sheetData sheetId="10725">
        <row r="34">
          <cell r="A34" t="str">
            <v>Investments Govt Securities</v>
          </cell>
        </row>
      </sheetData>
      <sheetData sheetId="10726">
        <row r="34">
          <cell r="A34" t="str">
            <v>Investments Govt Securities</v>
          </cell>
        </row>
      </sheetData>
      <sheetData sheetId="10727">
        <row r="34">
          <cell r="A34" t="str">
            <v>Investments Govt Securities</v>
          </cell>
        </row>
      </sheetData>
      <sheetData sheetId="10728">
        <row r="34">
          <cell r="A34" t="str">
            <v>Investments Govt Securities</v>
          </cell>
        </row>
      </sheetData>
      <sheetData sheetId="10729">
        <row r="34">
          <cell r="A34" t="str">
            <v>Investments Govt Securities</v>
          </cell>
        </row>
      </sheetData>
      <sheetData sheetId="10730">
        <row r="34">
          <cell r="A34" t="str">
            <v>Investments Govt Securities</v>
          </cell>
        </row>
      </sheetData>
      <sheetData sheetId="10731">
        <row r="34">
          <cell r="A34" t="str">
            <v>Investments Govt Securities</v>
          </cell>
        </row>
      </sheetData>
      <sheetData sheetId="10732">
        <row r="34">
          <cell r="A34" t="str">
            <v>Investments Govt Securities</v>
          </cell>
        </row>
      </sheetData>
      <sheetData sheetId="10733">
        <row r="34">
          <cell r="A34" t="str">
            <v>Investments Govt Securities</v>
          </cell>
        </row>
      </sheetData>
      <sheetData sheetId="10734">
        <row r="34">
          <cell r="A34" t="str">
            <v>Investments Govt Securities</v>
          </cell>
        </row>
      </sheetData>
      <sheetData sheetId="10735">
        <row r="34">
          <cell r="A34" t="str">
            <v>Investments Govt Securities</v>
          </cell>
        </row>
      </sheetData>
      <sheetData sheetId="10736">
        <row r="34">
          <cell r="A34" t="str">
            <v>Investments Govt Securities</v>
          </cell>
        </row>
      </sheetData>
      <sheetData sheetId="10737">
        <row r="34">
          <cell r="A34" t="str">
            <v>Investments Govt Securities</v>
          </cell>
        </row>
      </sheetData>
      <sheetData sheetId="10738">
        <row r="34">
          <cell r="A34" t="str">
            <v>Investments Govt Securities</v>
          </cell>
        </row>
      </sheetData>
      <sheetData sheetId="10739">
        <row r="34">
          <cell r="A34" t="str">
            <v>Investments Govt Securities</v>
          </cell>
        </row>
      </sheetData>
      <sheetData sheetId="10740">
        <row r="34">
          <cell r="A34" t="str">
            <v>Investments Govt Securities</v>
          </cell>
        </row>
      </sheetData>
      <sheetData sheetId="10741">
        <row r="34">
          <cell r="A34" t="str">
            <v>Investments Govt Securities</v>
          </cell>
        </row>
      </sheetData>
      <sheetData sheetId="10742">
        <row r="34">
          <cell r="A34" t="str">
            <v>Investments Govt Securities</v>
          </cell>
        </row>
      </sheetData>
      <sheetData sheetId="10743">
        <row r="34">
          <cell r="A34" t="str">
            <v>Investments Govt Securities</v>
          </cell>
        </row>
      </sheetData>
      <sheetData sheetId="10744">
        <row r="34">
          <cell r="A34" t="str">
            <v>Investments Govt Securities</v>
          </cell>
        </row>
      </sheetData>
      <sheetData sheetId="10745">
        <row r="34">
          <cell r="A34" t="str">
            <v>Investments Govt Securities</v>
          </cell>
        </row>
      </sheetData>
      <sheetData sheetId="10746">
        <row r="34">
          <cell r="A34" t="str">
            <v>Investments Govt Securities</v>
          </cell>
        </row>
      </sheetData>
      <sheetData sheetId="10747">
        <row r="34">
          <cell r="A34" t="str">
            <v>Investments Govt Securities</v>
          </cell>
        </row>
      </sheetData>
      <sheetData sheetId="10748">
        <row r="34">
          <cell r="A34" t="str">
            <v>Investments Govt Securities</v>
          </cell>
        </row>
      </sheetData>
      <sheetData sheetId="10749">
        <row r="34">
          <cell r="A34" t="str">
            <v>Investments Govt Securities</v>
          </cell>
        </row>
      </sheetData>
      <sheetData sheetId="10750">
        <row r="34">
          <cell r="A34" t="str">
            <v>Investments Govt Securities</v>
          </cell>
        </row>
      </sheetData>
      <sheetData sheetId="10751">
        <row r="34">
          <cell r="A34" t="str">
            <v>Investments Govt Securities</v>
          </cell>
        </row>
      </sheetData>
      <sheetData sheetId="10752">
        <row r="34">
          <cell r="A34" t="str">
            <v>Investments Govt Securities</v>
          </cell>
        </row>
      </sheetData>
      <sheetData sheetId="10753">
        <row r="34">
          <cell r="A34" t="str">
            <v>Investments Govt Securities</v>
          </cell>
        </row>
      </sheetData>
      <sheetData sheetId="10754">
        <row r="34">
          <cell r="A34" t="str">
            <v>Investments Govt Securities</v>
          </cell>
        </row>
      </sheetData>
      <sheetData sheetId="10755">
        <row r="34">
          <cell r="A34" t="str">
            <v>Investments Govt Securities</v>
          </cell>
        </row>
      </sheetData>
      <sheetData sheetId="10756">
        <row r="34">
          <cell r="A34" t="str">
            <v>Investments Govt Securities</v>
          </cell>
        </row>
      </sheetData>
      <sheetData sheetId="10757">
        <row r="34">
          <cell r="A34" t="str">
            <v>Investments Govt Securities</v>
          </cell>
        </row>
      </sheetData>
      <sheetData sheetId="10758">
        <row r="34">
          <cell r="A34" t="str">
            <v>Investments Govt Securities</v>
          </cell>
        </row>
      </sheetData>
      <sheetData sheetId="10759">
        <row r="34">
          <cell r="A34" t="str">
            <v>Investments Govt Securities</v>
          </cell>
        </row>
      </sheetData>
      <sheetData sheetId="10760">
        <row r="34">
          <cell r="A34" t="str">
            <v>Investments Govt Securities</v>
          </cell>
        </row>
      </sheetData>
      <sheetData sheetId="10761">
        <row r="34">
          <cell r="A34" t="str">
            <v>Investments Govt Securities</v>
          </cell>
        </row>
      </sheetData>
      <sheetData sheetId="10762">
        <row r="34">
          <cell r="A34" t="str">
            <v>Investments Govt Securities</v>
          </cell>
        </row>
      </sheetData>
      <sheetData sheetId="10763">
        <row r="34">
          <cell r="A34" t="str">
            <v>Investments Govt Securities</v>
          </cell>
        </row>
      </sheetData>
      <sheetData sheetId="10764">
        <row r="34">
          <cell r="A34" t="str">
            <v>Investments Govt Securities</v>
          </cell>
        </row>
      </sheetData>
      <sheetData sheetId="10765">
        <row r="34">
          <cell r="A34" t="str">
            <v>Investments Govt Securities</v>
          </cell>
        </row>
      </sheetData>
      <sheetData sheetId="10766">
        <row r="34">
          <cell r="A34" t="str">
            <v>Investments Govt Securities</v>
          </cell>
        </row>
      </sheetData>
      <sheetData sheetId="10767">
        <row r="34">
          <cell r="A34" t="str">
            <v>Investments Govt Securities</v>
          </cell>
        </row>
      </sheetData>
      <sheetData sheetId="10768">
        <row r="34">
          <cell r="A34" t="str">
            <v>Investments Govt Securities</v>
          </cell>
        </row>
      </sheetData>
      <sheetData sheetId="10769">
        <row r="34">
          <cell r="A34" t="str">
            <v>Investments Govt Securities</v>
          </cell>
        </row>
      </sheetData>
      <sheetData sheetId="10770">
        <row r="34">
          <cell r="A34" t="str">
            <v>Investments Govt Securities</v>
          </cell>
        </row>
      </sheetData>
      <sheetData sheetId="10771">
        <row r="34">
          <cell r="A34" t="str">
            <v>Investments Govt Securities</v>
          </cell>
        </row>
      </sheetData>
      <sheetData sheetId="10772">
        <row r="34">
          <cell r="A34" t="str">
            <v>Investments Govt Securities</v>
          </cell>
        </row>
      </sheetData>
      <sheetData sheetId="10773">
        <row r="34">
          <cell r="A34" t="str">
            <v>Investments Govt Securities</v>
          </cell>
        </row>
      </sheetData>
      <sheetData sheetId="10774">
        <row r="34">
          <cell r="A34" t="str">
            <v>Investments Govt Securities</v>
          </cell>
        </row>
      </sheetData>
      <sheetData sheetId="10775">
        <row r="34">
          <cell r="A34" t="str">
            <v>Investments Govt Securities</v>
          </cell>
        </row>
      </sheetData>
      <sheetData sheetId="10776">
        <row r="34">
          <cell r="A34" t="str">
            <v>Investments Govt Securities</v>
          </cell>
        </row>
      </sheetData>
      <sheetData sheetId="10777">
        <row r="34">
          <cell r="A34" t="str">
            <v>Investments Govt Securities</v>
          </cell>
        </row>
      </sheetData>
      <sheetData sheetId="10778">
        <row r="34">
          <cell r="A34" t="str">
            <v>Investments Govt Securities</v>
          </cell>
        </row>
      </sheetData>
      <sheetData sheetId="10779">
        <row r="34">
          <cell r="A34" t="str">
            <v>Investments Govt Securities</v>
          </cell>
        </row>
      </sheetData>
      <sheetData sheetId="10780">
        <row r="34">
          <cell r="A34" t="str">
            <v>Investments Govt Securities</v>
          </cell>
        </row>
      </sheetData>
      <sheetData sheetId="10781">
        <row r="34">
          <cell r="A34" t="str">
            <v>Investments Govt Securities</v>
          </cell>
        </row>
      </sheetData>
      <sheetData sheetId="10782">
        <row r="34">
          <cell r="A34" t="str">
            <v>Investments Govt Securities</v>
          </cell>
        </row>
      </sheetData>
      <sheetData sheetId="10783">
        <row r="34">
          <cell r="A34" t="str">
            <v>Investments Govt Securities</v>
          </cell>
        </row>
      </sheetData>
      <sheetData sheetId="10784">
        <row r="34">
          <cell r="A34" t="str">
            <v>Investments Govt Securities</v>
          </cell>
        </row>
      </sheetData>
      <sheetData sheetId="10785">
        <row r="34">
          <cell r="A34" t="str">
            <v>Investments Govt Securities</v>
          </cell>
        </row>
      </sheetData>
      <sheetData sheetId="10786">
        <row r="34">
          <cell r="A34" t="str">
            <v>Investments Govt Securities</v>
          </cell>
        </row>
      </sheetData>
      <sheetData sheetId="10787">
        <row r="34">
          <cell r="A34" t="str">
            <v>Investments Govt Securities</v>
          </cell>
        </row>
      </sheetData>
      <sheetData sheetId="10788">
        <row r="34">
          <cell r="A34" t="str">
            <v>Investments Govt Securities</v>
          </cell>
        </row>
      </sheetData>
      <sheetData sheetId="10789">
        <row r="34">
          <cell r="A34" t="str">
            <v>Investments Govt Securities</v>
          </cell>
        </row>
      </sheetData>
      <sheetData sheetId="10790">
        <row r="34">
          <cell r="A34" t="str">
            <v>Investments Govt Securities</v>
          </cell>
        </row>
      </sheetData>
      <sheetData sheetId="10791">
        <row r="34">
          <cell r="A34" t="str">
            <v>Investments Govt Securities</v>
          </cell>
        </row>
      </sheetData>
      <sheetData sheetId="10792">
        <row r="34">
          <cell r="A34" t="str">
            <v>Investments Govt Securities</v>
          </cell>
        </row>
      </sheetData>
      <sheetData sheetId="10793">
        <row r="34">
          <cell r="A34" t="str">
            <v>Investments Govt Securities</v>
          </cell>
        </row>
      </sheetData>
      <sheetData sheetId="10794">
        <row r="34">
          <cell r="A34" t="str">
            <v>Investments Govt Securities</v>
          </cell>
        </row>
      </sheetData>
      <sheetData sheetId="10795">
        <row r="34">
          <cell r="A34" t="str">
            <v>Investments Govt Securities</v>
          </cell>
        </row>
      </sheetData>
      <sheetData sheetId="10796">
        <row r="34">
          <cell r="A34" t="str">
            <v>Investments Govt Securities</v>
          </cell>
        </row>
      </sheetData>
      <sheetData sheetId="10797">
        <row r="34">
          <cell r="A34" t="str">
            <v>Investments Govt Securities</v>
          </cell>
        </row>
      </sheetData>
      <sheetData sheetId="10798">
        <row r="34">
          <cell r="A34" t="str">
            <v>Investments Govt Securities</v>
          </cell>
        </row>
      </sheetData>
      <sheetData sheetId="10799">
        <row r="34">
          <cell r="A34" t="str">
            <v>Investments Govt Securities</v>
          </cell>
        </row>
      </sheetData>
      <sheetData sheetId="10800">
        <row r="34">
          <cell r="A34" t="str">
            <v>Investments Govt Securities</v>
          </cell>
        </row>
      </sheetData>
      <sheetData sheetId="10801">
        <row r="34">
          <cell r="A34" t="str">
            <v>Investments Govt Securities</v>
          </cell>
        </row>
      </sheetData>
      <sheetData sheetId="10802">
        <row r="34">
          <cell r="A34" t="str">
            <v>Investments Govt Securities</v>
          </cell>
        </row>
      </sheetData>
      <sheetData sheetId="10803">
        <row r="34">
          <cell r="A34" t="str">
            <v>Investments Govt Securities</v>
          </cell>
        </row>
      </sheetData>
      <sheetData sheetId="10804">
        <row r="34">
          <cell r="A34" t="str">
            <v>Investments Govt Securities</v>
          </cell>
        </row>
      </sheetData>
      <sheetData sheetId="10805">
        <row r="34">
          <cell r="A34" t="str">
            <v>Investments Govt Securities</v>
          </cell>
        </row>
      </sheetData>
      <sheetData sheetId="10806">
        <row r="34">
          <cell r="A34" t="str">
            <v>Investments Govt Securities</v>
          </cell>
        </row>
      </sheetData>
      <sheetData sheetId="10807">
        <row r="34">
          <cell r="A34" t="str">
            <v>Investments Govt Securities</v>
          </cell>
        </row>
      </sheetData>
      <sheetData sheetId="10808">
        <row r="34">
          <cell r="A34" t="str">
            <v>Investments Govt Securities</v>
          </cell>
        </row>
      </sheetData>
      <sheetData sheetId="10809">
        <row r="34">
          <cell r="A34" t="str">
            <v>Investments Govt Securities</v>
          </cell>
        </row>
      </sheetData>
      <sheetData sheetId="10810">
        <row r="34">
          <cell r="A34" t="str">
            <v>Investments Govt Securities</v>
          </cell>
        </row>
      </sheetData>
      <sheetData sheetId="10811">
        <row r="34">
          <cell r="A34" t="str">
            <v>Investments Govt Securities</v>
          </cell>
        </row>
      </sheetData>
      <sheetData sheetId="10812">
        <row r="34">
          <cell r="A34" t="str">
            <v>Investments Govt Securities</v>
          </cell>
        </row>
      </sheetData>
      <sheetData sheetId="10813">
        <row r="34">
          <cell r="A34" t="str">
            <v>Investments Govt Securities</v>
          </cell>
        </row>
      </sheetData>
      <sheetData sheetId="10814">
        <row r="34">
          <cell r="A34" t="str">
            <v>Investments Govt Securities</v>
          </cell>
        </row>
      </sheetData>
      <sheetData sheetId="10815">
        <row r="34">
          <cell r="A34" t="str">
            <v>Investments Govt Securities</v>
          </cell>
        </row>
      </sheetData>
      <sheetData sheetId="10816">
        <row r="34">
          <cell r="A34" t="str">
            <v>Investments Govt Securities</v>
          </cell>
        </row>
      </sheetData>
      <sheetData sheetId="10817">
        <row r="34">
          <cell r="A34" t="str">
            <v>Investments Govt Securities</v>
          </cell>
        </row>
      </sheetData>
      <sheetData sheetId="10818">
        <row r="34">
          <cell r="A34" t="str">
            <v>Investments Govt Securities</v>
          </cell>
        </row>
      </sheetData>
      <sheetData sheetId="10819">
        <row r="34">
          <cell r="A34" t="str">
            <v>Investments Govt Securities</v>
          </cell>
        </row>
      </sheetData>
      <sheetData sheetId="10820">
        <row r="34">
          <cell r="A34" t="str">
            <v>Investments Govt Securities</v>
          </cell>
        </row>
      </sheetData>
      <sheetData sheetId="10821">
        <row r="34">
          <cell r="A34" t="str">
            <v>Investments Govt Securities</v>
          </cell>
        </row>
      </sheetData>
      <sheetData sheetId="10822">
        <row r="34">
          <cell r="A34" t="str">
            <v>Investments Govt Securities</v>
          </cell>
        </row>
      </sheetData>
      <sheetData sheetId="10823">
        <row r="34">
          <cell r="A34" t="str">
            <v>Investments Govt Securities</v>
          </cell>
        </row>
      </sheetData>
      <sheetData sheetId="10824">
        <row r="34">
          <cell r="A34" t="str">
            <v>Investments Govt Securities</v>
          </cell>
        </row>
      </sheetData>
      <sheetData sheetId="10825">
        <row r="34">
          <cell r="A34" t="str">
            <v>Investments Govt Securities</v>
          </cell>
        </row>
      </sheetData>
      <sheetData sheetId="10826">
        <row r="34">
          <cell r="A34" t="str">
            <v>Investments Govt Securities</v>
          </cell>
        </row>
      </sheetData>
      <sheetData sheetId="10827">
        <row r="34">
          <cell r="A34" t="str">
            <v>Investments Govt Securities</v>
          </cell>
        </row>
      </sheetData>
      <sheetData sheetId="10828">
        <row r="34">
          <cell r="A34" t="str">
            <v>Investments Govt Securities</v>
          </cell>
        </row>
      </sheetData>
      <sheetData sheetId="10829">
        <row r="34">
          <cell r="A34" t="str">
            <v>Investments Govt Securities</v>
          </cell>
        </row>
      </sheetData>
      <sheetData sheetId="10830">
        <row r="34">
          <cell r="A34" t="str">
            <v>Investments Govt Securities</v>
          </cell>
        </row>
      </sheetData>
      <sheetData sheetId="10831">
        <row r="34">
          <cell r="A34" t="str">
            <v>Investments Govt Securities</v>
          </cell>
        </row>
      </sheetData>
      <sheetData sheetId="10832">
        <row r="34">
          <cell r="A34" t="str">
            <v>Investments Govt Securities</v>
          </cell>
        </row>
      </sheetData>
      <sheetData sheetId="10833">
        <row r="34">
          <cell r="A34" t="str">
            <v>Investments Govt Securities</v>
          </cell>
        </row>
      </sheetData>
      <sheetData sheetId="10834">
        <row r="34">
          <cell r="A34" t="str">
            <v>Investments Govt Securities</v>
          </cell>
        </row>
      </sheetData>
      <sheetData sheetId="10835">
        <row r="34">
          <cell r="A34" t="str">
            <v>Investments Govt Securities</v>
          </cell>
        </row>
      </sheetData>
      <sheetData sheetId="10836">
        <row r="34">
          <cell r="A34" t="str">
            <v>Investments Govt Securities</v>
          </cell>
        </row>
      </sheetData>
      <sheetData sheetId="10837">
        <row r="34">
          <cell r="A34" t="str">
            <v>Investments Govt Securities</v>
          </cell>
        </row>
      </sheetData>
      <sheetData sheetId="10838">
        <row r="34">
          <cell r="A34" t="str">
            <v>Investments Govt Securities</v>
          </cell>
        </row>
      </sheetData>
      <sheetData sheetId="10839">
        <row r="34">
          <cell r="A34" t="str">
            <v>Investments Govt Securities</v>
          </cell>
        </row>
      </sheetData>
      <sheetData sheetId="10840">
        <row r="34">
          <cell r="A34" t="str">
            <v>Investments Govt Securities</v>
          </cell>
        </row>
      </sheetData>
      <sheetData sheetId="10841">
        <row r="34">
          <cell r="A34" t="str">
            <v>Investments Govt Securities</v>
          </cell>
        </row>
      </sheetData>
      <sheetData sheetId="10842">
        <row r="34">
          <cell r="A34" t="str">
            <v>Investments Govt Securities</v>
          </cell>
        </row>
      </sheetData>
      <sheetData sheetId="10843">
        <row r="34">
          <cell r="A34" t="str">
            <v>Investments Govt Securities</v>
          </cell>
        </row>
      </sheetData>
      <sheetData sheetId="10844">
        <row r="34">
          <cell r="A34" t="str">
            <v>Investments Govt Securities</v>
          </cell>
        </row>
      </sheetData>
      <sheetData sheetId="10845">
        <row r="34">
          <cell r="A34" t="str">
            <v>Investments Govt Securities</v>
          </cell>
        </row>
      </sheetData>
      <sheetData sheetId="10846">
        <row r="34">
          <cell r="A34" t="str">
            <v>Investments Govt Securities</v>
          </cell>
        </row>
      </sheetData>
      <sheetData sheetId="10847">
        <row r="34">
          <cell r="A34" t="str">
            <v>Investments Govt Securities</v>
          </cell>
        </row>
      </sheetData>
      <sheetData sheetId="10848">
        <row r="34">
          <cell r="A34" t="str">
            <v>Investments Govt Securities</v>
          </cell>
        </row>
      </sheetData>
      <sheetData sheetId="10849">
        <row r="34">
          <cell r="A34" t="str">
            <v>Investments Govt Securities</v>
          </cell>
        </row>
      </sheetData>
      <sheetData sheetId="10850">
        <row r="34">
          <cell r="A34" t="str">
            <v>Investments Govt Securities</v>
          </cell>
        </row>
      </sheetData>
      <sheetData sheetId="10851">
        <row r="34">
          <cell r="A34" t="str">
            <v>Investments Govt Securities</v>
          </cell>
        </row>
      </sheetData>
      <sheetData sheetId="10852">
        <row r="34">
          <cell r="A34" t="str">
            <v>Investments Govt Securities</v>
          </cell>
        </row>
      </sheetData>
      <sheetData sheetId="10853">
        <row r="34">
          <cell r="A34" t="str">
            <v>Investments Govt Securities</v>
          </cell>
        </row>
      </sheetData>
      <sheetData sheetId="10854">
        <row r="34">
          <cell r="A34" t="str">
            <v>Investments Govt Securities</v>
          </cell>
        </row>
      </sheetData>
      <sheetData sheetId="10855">
        <row r="34">
          <cell r="A34" t="str">
            <v>Investments Govt Securities</v>
          </cell>
        </row>
      </sheetData>
      <sheetData sheetId="10856">
        <row r="34">
          <cell r="A34" t="str">
            <v>Investments Govt Securities</v>
          </cell>
        </row>
      </sheetData>
      <sheetData sheetId="10857">
        <row r="34">
          <cell r="A34" t="str">
            <v>Investments Govt Securities</v>
          </cell>
        </row>
      </sheetData>
      <sheetData sheetId="10858">
        <row r="34">
          <cell r="A34" t="str">
            <v>Investments Govt Securities</v>
          </cell>
        </row>
      </sheetData>
      <sheetData sheetId="10859">
        <row r="34">
          <cell r="A34" t="str">
            <v>Investments Govt Securities</v>
          </cell>
        </row>
      </sheetData>
      <sheetData sheetId="10860">
        <row r="34">
          <cell r="A34" t="str">
            <v>Investments Govt Securities</v>
          </cell>
        </row>
      </sheetData>
      <sheetData sheetId="10861">
        <row r="34">
          <cell r="A34" t="str">
            <v>Investments Govt Securities</v>
          </cell>
        </row>
      </sheetData>
      <sheetData sheetId="10862">
        <row r="34">
          <cell r="A34" t="str">
            <v>Investments Govt Securities</v>
          </cell>
        </row>
      </sheetData>
      <sheetData sheetId="10863">
        <row r="34">
          <cell r="A34" t="str">
            <v>Investments Govt Securities</v>
          </cell>
        </row>
      </sheetData>
      <sheetData sheetId="10864">
        <row r="34">
          <cell r="A34" t="str">
            <v>Investments Govt Securities</v>
          </cell>
        </row>
      </sheetData>
      <sheetData sheetId="10865">
        <row r="34">
          <cell r="A34" t="str">
            <v>Investments Govt Securities</v>
          </cell>
        </row>
      </sheetData>
      <sheetData sheetId="10866">
        <row r="34">
          <cell r="A34" t="str">
            <v>Investments Govt Securities</v>
          </cell>
        </row>
      </sheetData>
      <sheetData sheetId="10867">
        <row r="34">
          <cell r="A34" t="str">
            <v>Investments Govt Securities</v>
          </cell>
        </row>
      </sheetData>
      <sheetData sheetId="10868">
        <row r="34">
          <cell r="A34" t="str">
            <v>Investments Govt Securities</v>
          </cell>
        </row>
      </sheetData>
      <sheetData sheetId="10869">
        <row r="34">
          <cell r="A34" t="str">
            <v>Investments Govt Securities</v>
          </cell>
        </row>
      </sheetData>
      <sheetData sheetId="10870">
        <row r="34">
          <cell r="A34" t="str">
            <v>Investments Govt Securities</v>
          </cell>
        </row>
      </sheetData>
      <sheetData sheetId="10871">
        <row r="34">
          <cell r="A34" t="str">
            <v>Investments Govt Securities</v>
          </cell>
        </row>
      </sheetData>
      <sheetData sheetId="10872">
        <row r="34">
          <cell r="A34" t="str">
            <v>Investments Govt Securities</v>
          </cell>
        </row>
      </sheetData>
      <sheetData sheetId="10873">
        <row r="34">
          <cell r="A34" t="str">
            <v>Investments Govt Securities</v>
          </cell>
        </row>
      </sheetData>
      <sheetData sheetId="10874">
        <row r="34">
          <cell r="A34" t="str">
            <v>Investments Govt Securities</v>
          </cell>
        </row>
      </sheetData>
      <sheetData sheetId="10875">
        <row r="34">
          <cell r="A34" t="str">
            <v>Investments Govt Securities</v>
          </cell>
        </row>
      </sheetData>
      <sheetData sheetId="10876">
        <row r="34">
          <cell r="A34" t="str">
            <v>Investments Govt Securities</v>
          </cell>
        </row>
      </sheetData>
      <sheetData sheetId="10877">
        <row r="34">
          <cell r="A34" t="str">
            <v>Investments Govt Securities</v>
          </cell>
        </row>
      </sheetData>
      <sheetData sheetId="10878">
        <row r="34">
          <cell r="A34" t="str">
            <v>Investments Govt Securities</v>
          </cell>
        </row>
      </sheetData>
      <sheetData sheetId="10879">
        <row r="34">
          <cell r="A34" t="str">
            <v>Investments Govt Securities</v>
          </cell>
        </row>
      </sheetData>
      <sheetData sheetId="10880">
        <row r="34">
          <cell r="A34" t="str">
            <v>Investments Govt Securities</v>
          </cell>
        </row>
      </sheetData>
      <sheetData sheetId="10881">
        <row r="34">
          <cell r="A34" t="str">
            <v>Investments Govt Securities</v>
          </cell>
        </row>
      </sheetData>
      <sheetData sheetId="10882">
        <row r="34">
          <cell r="A34" t="str">
            <v>Investments Govt Securities</v>
          </cell>
        </row>
      </sheetData>
      <sheetData sheetId="10883">
        <row r="34">
          <cell r="A34" t="str">
            <v>Investments Govt Securities</v>
          </cell>
        </row>
      </sheetData>
      <sheetData sheetId="10884">
        <row r="34">
          <cell r="A34" t="str">
            <v>Investments Govt Securities</v>
          </cell>
        </row>
      </sheetData>
      <sheetData sheetId="10885">
        <row r="34">
          <cell r="A34" t="str">
            <v>Investments Govt Securities</v>
          </cell>
        </row>
      </sheetData>
      <sheetData sheetId="10886">
        <row r="34">
          <cell r="A34" t="str">
            <v>Investments Govt Securities</v>
          </cell>
        </row>
      </sheetData>
      <sheetData sheetId="10887">
        <row r="34">
          <cell r="A34" t="str">
            <v>Investments Govt Securities</v>
          </cell>
        </row>
      </sheetData>
      <sheetData sheetId="10888">
        <row r="34">
          <cell r="A34" t="str">
            <v>Investments Govt Securities</v>
          </cell>
        </row>
      </sheetData>
      <sheetData sheetId="10889">
        <row r="34">
          <cell r="A34" t="str">
            <v>Investments Govt Securities</v>
          </cell>
        </row>
      </sheetData>
      <sheetData sheetId="10890">
        <row r="34">
          <cell r="A34" t="str">
            <v>Investments Govt Securities</v>
          </cell>
        </row>
      </sheetData>
      <sheetData sheetId="10891">
        <row r="34">
          <cell r="A34" t="str">
            <v>Investments Govt Securities</v>
          </cell>
        </row>
      </sheetData>
      <sheetData sheetId="10892">
        <row r="34">
          <cell r="A34" t="str">
            <v>Investments Govt Securities</v>
          </cell>
        </row>
      </sheetData>
      <sheetData sheetId="10893">
        <row r="34">
          <cell r="A34" t="str">
            <v>Investments Govt Securities</v>
          </cell>
        </row>
      </sheetData>
      <sheetData sheetId="10894">
        <row r="34">
          <cell r="A34" t="str">
            <v>Investments Govt Securities</v>
          </cell>
        </row>
      </sheetData>
      <sheetData sheetId="10895">
        <row r="34">
          <cell r="A34" t="str">
            <v>Investments Govt Securities</v>
          </cell>
        </row>
      </sheetData>
      <sheetData sheetId="10896">
        <row r="34">
          <cell r="A34" t="str">
            <v>Investments Govt Securities</v>
          </cell>
        </row>
      </sheetData>
      <sheetData sheetId="10897">
        <row r="34">
          <cell r="A34" t="str">
            <v>Investments Govt Securities</v>
          </cell>
        </row>
      </sheetData>
      <sheetData sheetId="10898">
        <row r="34">
          <cell r="A34" t="str">
            <v>Investments Govt Securities</v>
          </cell>
        </row>
      </sheetData>
      <sheetData sheetId="10899">
        <row r="34">
          <cell r="A34" t="str">
            <v>Investments Govt Securities</v>
          </cell>
        </row>
      </sheetData>
      <sheetData sheetId="10900">
        <row r="34">
          <cell r="A34" t="str">
            <v>Investments Govt Securities</v>
          </cell>
        </row>
      </sheetData>
      <sheetData sheetId="10901">
        <row r="34">
          <cell r="A34" t="str">
            <v>Investments Govt Securities</v>
          </cell>
        </row>
      </sheetData>
      <sheetData sheetId="10902">
        <row r="34">
          <cell r="A34" t="str">
            <v>Investments Govt Securities</v>
          </cell>
        </row>
      </sheetData>
      <sheetData sheetId="10903">
        <row r="34">
          <cell r="A34" t="str">
            <v>Investments Govt Securities</v>
          </cell>
        </row>
      </sheetData>
      <sheetData sheetId="10904">
        <row r="34">
          <cell r="A34" t="str">
            <v>Investments Govt Securities</v>
          </cell>
        </row>
      </sheetData>
      <sheetData sheetId="10905">
        <row r="34">
          <cell r="A34" t="str">
            <v>Investments Govt Securities</v>
          </cell>
        </row>
      </sheetData>
      <sheetData sheetId="10906">
        <row r="34">
          <cell r="A34" t="str">
            <v>Investments Govt Securities</v>
          </cell>
        </row>
      </sheetData>
      <sheetData sheetId="10907">
        <row r="34">
          <cell r="A34" t="str">
            <v>Investments Govt Securities</v>
          </cell>
        </row>
      </sheetData>
      <sheetData sheetId="10908">
        <row r="34">
          <cell r="A34" t="str">
            <v>Investments Govt Securities</v>
          </cell>
        </row>
      </sheetData>
      <sheetData sheetId="10909">
        <row r="34">
          <cell r="A34" t="str">
            <v>Investments Govt Securities</v>
          </cell>
        </row>
      </sheetData>
      <sheetData sheetId="10910">
        <row r="34">
          <cell r="A34" t="str">
            <v>Investments Govt Securities</v>
          </cell>
        </row>
      </sheetData>
      <sheetData sheetId="10911">
        <row r="34">
          <cell r="A34" t="str">
            <v>Investments Govt Securities</v>
          </cell>
        </row>
      </sheetData>
      <sheetData sheetId="10912">
        <row r="34">
          <cell r="A34" t="str">
            <v>Investments Govt Securities</v>
          </cell>
        </row>
      </sheetData>
      <sheetData sheetId="10913">
        <row r="34">
          <cell r="A34" t="str">
            <v>Investments Govt Securities</v>
          </cell>
        </row>
      </sheetData>
      <sheetData sheetId="10914">
        <row r="34">
          <cell r="A34" t="str">
            <v>Investments Govt Securities</v>
          </cell>
        </row>
      </sheetData>
      <sheetData sheetId="10915">
        <row r="34">
          <cell r="A34" t="str">
            <v>Investments Govt Securities</v>
          </cell>
        </row>
      </sheetData>
      <sheetData sheetId="10916">
        <row r="34">
          <cell r="A34" t="str">
            <v>Investments Govt Securities</v>
          </cell>
        </row>
      </sheetData>
      <sheetData sheetId="10917">
        <row r="34">
          <cell r="A34" t="str">
            <v>Investments Govt Securities</v>
          </cell>
        </row>
      </sheetData>
      <sheetData sheetId="10918">
        <row r="34">
          <cell r="A34" t="str">
            <v>Investments Govt Securities</v>
          </cell>
        </row>
      </sheetData>
      <sheetData sheetId="10919">
        <row r="34">
          <cell r="A34" t="str">
            <v>Investments Govt Securities</v>
          </cell>
        </row>
      </sheetData>
      <sheetData sheetId="10920">
        <row r="34">
          <cell r="A34" t="str">
            <v>Investments Govt Securities</v>
          </cell>
        </row>
      </sheetData>
      <sheetData sheetId="10921">
        <row r="34">
          <cell r="A34" t="str">
            <v>Investments Govt Securities</v>
          </cell>
        </row>
      </sheetData>
      <sheetData sheetId="10922">
        <row r="34">
          <cell r="A34" t="str">
            <v>Investments Govt Securities</v>
          </cell>
        </row>
      </sheetData>
      <sheetData sheetId="10923">
        <row r="34">
          <cell r="A34" t="str">
            <v>Investments Govt Securities</v>
          </cell>
        </row>
      </sheetData>
      <sheetData sheetId="10924">
        <row r="34">
          <cell r="A34" t="str">
            <v>Investments Govt Securities</v>
          </cell>
        </row>
      </sheetData>
      <sheetData sheetId="10925">
        <row r="34">
          <cell r="A34" t="str">
            <v>Investments Govt Securities</v>
          </cell>
        </row>
      </sheetData>
      <sheetData sheetId="10926">
        <row r="34">
          <cell r="A34" t="str">
            <v>Investments Govt Securities</v>
          </cell>
        </row>
      </sheetData>
      <sheetData sheetId="10927">
        <row r="34">
          <cell r="A34" t="str">
            <v>Investments Govt Securities</v>
          </cell>
        </row>
      </sheetData>
      <sheetData sheetId="10928">
        <row r="34">
          <cell r="A34" t="str">
            <v>Investments Govt Securities</v>
          </cell>
        </row>
      </sheetData>
      <sheetData sheetId="10929">
        <row r="34">
          <cell r="A34" t="str">
            <v>Investments Govt Securities</v>
          </cell>
        </row>
      </sheetData>
      <sheetData sheetId="10930">
        <row r="34">
          <cell r="A34" t="str">
            <v>Investments Govt Securities</v>
          </cell>
        </row>
      </sheetData>
      <sheetData sheetId="10931">
        <row r="34">
          <cell r="A34" t="str">
            <v>Investments Govt Securities</v>
          </cell>
        </row>
      </sheetData>
      <sheetData sheetId="10932">
        <row r="34">
          <cell r="A34" t="str">
            <v>Investments Govt Securities</v>
          </cell>
        </row>
      </sheetData>
      <sheetData sheetId="10933">
        <row r="34">
          <cell r="A34" t="str">
            <v>Investments Govt Securities</v>
          </cell>
        </row>
      </sheetData>
      <sheetData sheetId="10934">
        <row r="34">
          <cell r="A34" t="str">
            <v>Investments Govt Securities</v>
          </cell>
        </row>
      </sheetData>
      <sheetData sheetId="10935">
        <row r="34">
          <cell r="A34" t="str">
            <v>Investments Govt Securities</v>
          </cell>
        </row>
      </sheetData>
      <sheetData sheetId="10936">
        <row r="34">
          <cell r="A34" t="str">
            <v>Investments Govt Securities</v>
          </cell>
        </row>
      </sheetData>
      <sheetData sheetId="10937">
        <row r="34">
          <cell r="A34" t="str">
            <v>Investments Govt Securities</v>
          </cell>
        </row>
      </sheetData>
      <sheetData sheetId="10938">
        <row r="34">
          <cell r="A34" t="str">
            <v>Investments Govt Securities</v>
          </cell>
        </row>
      </sheetData>
      <sheetData sheetId="10939">
        <row r="34">
          <cell r="A34" t="str">
            <v>Investments Govt Securities</v>
          </cell>
        </row>
      </sheetData>
      <sheetData sheetId="10940">
        <row r="34">
          <cell r="A34" t="str">
            <v>Investments Govt Securities</v>
          </cell>
        </row>
      </sheetData>
      <sheetData sheetId="10941">
        <row r="34">
          <cell r="A34" t="str">
            <v>Investments Govt Securities</v>
          </cell>
        </row>
      </sheetData>
      <sheetData sheetId="10942">
        <row r="34">
          <cell r="A34" t="str">
            <v>Investments Govt Securities</v>
          </cell>
        </row>
      </sheetData>
      <sheetData sheetId="10943">
        <row r="34">
          <cell r="A34" t="str">
            <v>Investments Govt Securities</v>
          </cell>
        </row>
      </sheetData>
      <sheetData sheetId="10944">
        <row r="34">
          <cell r="A34" t="str">
            <v>Investments Govt Securities</v>
          </cell>
        </row>
      </sheetData>
      <sheetData sheetId="10945">
        <row r="34">
          <cell r="A34" t="str">
            <v>Investments Govt Securities</v>
          </cell>
        </row>
      </sheetData>
      <sheetData sheetId="10946">
        <row r="34">
          <cell r="A34" t="str">
            <v>Investments Govt Securities</v>
          </cell>
        </row>
      </sheetData>
      <sheetData sheetId="10947">
        <row r="34">
          <cell r="A34" t="str">
            <v>Investments Govt Securities</v>
          </cell>
        </row>
      </sheetData>
      <sheetData sheetId="10948">
        <row r="34">
          <cell r="A34" t="str">
            <v>Investments Govt Securities</v>
          </cell>
        </row>
      </sheetData>
      <sheetData sheetId="10949">
        <row r="34">
          <cell r="A34" t="str">
            <v>Investments Govt Securities</v>
          </cell>
        </row>
      </sheetData>
      <sheetData sheetId="10950">
        <row r="34">
          <cell r="A34" t="str">
            <v>Investments Govt Securities</v>
          </cell>
        </row>
      </sheetData>
      <sheetData sheetId="10951">
        <row r="34">
          <cell r="A34" t="str">
            <v>Investments Govt Securities</v>
          </cell>
        </row>
      </sheetData>
      <sheetData sheetId="10952">
        <row r="34">
          <cell r="A34" t="str">
            <v>Investments Govt Securities</v>
          </cell>
        </row>
      </sheetData>
      <sheetData sheetId="10953">
        <row r="34">
          <cell r="A34" t="str">
            <v>Investments Govt Securities</v>
          </cell>
        </row>
      </sheetData>
      <sheetData sheetId="10954">
        <row r="34">
          <cell r="A34" t="str">
            <v>Investments Govt Securities</v>
          </cell>
        </row>
      </sheetData>
      <sheetData sheetId="10955">
        <row r="34">
          <cell r="A34" t="str">
            <v>Investments Govt Securities</v>
          </cell>
        </row>
      </sheetData>
      <sheetData sheetId="10956">
        <row r="34">
          <cell r="A34" t="str">
            <v>Investments Govt Securities</v>
          </cell>
        </row>
      </sheetData>
      <sheetData sheetId="10957">
        <row r="34">
          <cell r="A34" t="str">
            <v>Investments Govt Securities</v>
          </cell>
        </row>
      </sheetData>
      <sheetData sheetId="10958">
        <row r="34">
          <cell r="A34" t="str">
            <v>Investments Govt Securities</v>
          </cell>
        </row>
      </sheetData>
      <sheetData sheetId="10959">
        <row r="34">
          <cell r="A34" t="str">
            <v>Investments Govt Securities</v>
          </cell>
        </row>
      </sheetData>
      <sheetData sheetId="10960">
        <row r="34">
          <cell r="A34" t="str">
            <v>Investments Govt Securities</v>
          </cell>
        </row>
      </sheetData>
      <sheetData sheetId="10961">
        <row r="34">
          <cell r="A34" t="str">
            <v>Investments Govt Securities</v>
          </cell>
        </row>
      </sheetData>
      <sheetData sheetId="10962">
        <row r="34">
          <cell r="A34" t="str">
            <v>Investments Govt Securities</v>
          </cell>
        </row>
      </sheetData>
      <sheetData sheetId="10963">
        <row r="34">
          <cell r="A34" t="str">
            <v>Investments Govt Securities</v>
          </cell>
        </row>
      </sheetData>
      <sheetData sheetId="10964">
        <row r="34">
          <cell r="A34" t="str">
            <v>Investments Govt Securities</v>
          </cell>
        </row>
      </sheetData>
      <sheetData sheetId="10965">
        <row r="34">
          <cell r="A34" t="str">
            <v>Investments Govt Securities</v>
          </cell>
        </row>
      </sheetData>
      <sheetData sheetId="10966">
        <row r="34">
          <cell r="A34" t="str">
            <v>Investments Govt Securities</v>
          </cell>
        </row>
      </sheetData>
      <sheetData sheetId="10967">
        <row r="34">
          <cell r="A34" t="str">
            <v>Investments Govt Securities</v>
          </cell>
        </row>
      </sheetData>
      <sheetData sheetId="10968">
        <row r="34">
          <cell r="A34" t="str">
            <v>Investments Govt Securities</v>
          </cell>
        </row>
      </sheetData>
      <sheetData sheetId="10969">
        <row r="34">
          <cell r="A34" t="str">
            <v>Investments Govt Securities</v>
          </cell>
        </row>
      </sheetData>
      <sheetData sheetId="10970">
        <row r="34">
          <cell r="A34" t="str">
            <v>Investments Govt Securities</v>
          </cell>
        </row>
      </sheetData>
      <sheetData sheetId="10971">
        <row r="34">
          <cell r="A34" t="str">
            <v>Investments Govt Securities</v>
          </cell>
        </row>
      </sheetData>
      <sheetData sheetId="10972">
        <row r="34">
          <cell r="A34" t="str">
            <v>Investments Govt Securities</v>
          </cell>
        </row>
      </sheetData>
      <sheetData sheetId="10973">
        <row r="34">
          <cell r="A34" t="str">
            <v>Investments Govt Securities</v>
          </cell>
        </row>
      </sheetData>
      <sheetData sheetId="10974">
        <row r="34">
          <cell r="A34" t="str">
            <v>Investments Govt Securities</v>
          </cell>
        </row>
      </sheetData>
      <sheetData sheetId="10975">
        <row r="34">
          <cell r="A34" t="str">
            <v>Investments Govt Securities</v>
          </cell>
        </row>
      </sheetData>
      <sheetData sheetId="10976">
        <row r="34">
          <cell r="A34" t="str">
            <v>Investments Govt Securities</v>
          </cell>
        </row>
      </sheetData>
      <sheetData sheetId="10977">
        <row r="34">
          <cell r="A34" t="str">
            <v>Investments Govt Securities</v>
          </cell>
        </row>
      </sheetData>
      <sheetData sheetId="10978">
        <row r="34">
          <cell r="A34" t="str">
            <v>Investments Govt Securities</v>
          </cell>
        </row>
      </sheetData>
      <sheetData sheetId="10979">
        <row r="34">
          <cell r="A34" t="str">
            <v>Investments Govt Securities</v>
          </cell>
        </row>
      </sheetData>
      <sheetData sheetId="10980">
        <row r="34">
          <cell r="A34" t="str">
            <v>Investments Govt Securities</v>
          </cell>
        </row>
      </sheetData>
      <sheetData sheetId="10981">
        <row r="34">
          <cell r="A34" t="str">
            <v>Investments Govt Securities</v>
          </cell>
        </row>
      </sheetData>
      <sheetData sheetId="10982">
        <row r="34">
          <cell r="A34" t="str">
            <v>Investments Govt Securities</v>
          </cell>
        </row>
      </sheetData>
      <sheetData sheetId="10983">
        <row r="34">
          <cell r="A34" t="str">
            <v>Investments Govt Securities</v>
          </cell>
        </row>
      </sheetData>
      <sheetData sheetId="10984">
        <row r="34">
          <cell r="A34" t="str">
            <v>Investments Govt Securities</v>
          </cell>
        </row>
      </sheetData>
      <sheetData sheetId="10985">
        <row r="34">
          <cell r="A34" t="str">
            <v>Investments Govt Securities</v>
          </cell>
        </row>
      </sheetData>
      <sheetData sheetId="10986">
        <row r="34">
          <cell r="A34" t="str">
            <v>Investments Govt Securities</v>
          </cell>
        </row>
      </sheetData>
      <sheetData sheetId="10987">
        <row r="34">
          <cell r="A34" t="str">
            <v>Investments Govt Securities</v>
          </cell>
        </row>
      </sheetData>
      <sheetData sheetId="10988">
        <row r="34">
          <cell r="A34" t="str">
            <v>Investments Govt Securities</v>
          </cell>
        </row>
      </sheetData>
      <sheetData sheetId="10989">
        <row r="34">
          <cell r="A34" t="str">
            <v>Investments Govt Securities</v>
          </cell>
        </row>
      </sheetData>
      <sheetData sheetId="10990">
        <row r="34">
          <cell r="A34" t="str">
            <v>Investments Govt Securities</v>
          </cell>
        </row>
      </sheetData>
      <sheetData sheetId="10991">
        <row r="34">
          <cell r="A34" t="str">
            <v>Investments Govt Securities</v>
          </cell>
        </row>
      </sheetData>
      <sheetData sheetId="10992">
        <row r="34">
          <cell r="A34" t="str">
            <v>Investments Govt Securities</v>
          </cell>
        </row>
      </sheetData>
      <sheetData sheetId="10993">
        <row r="34">
          <cell r="A34" t="str">
            <v>Investments Govt Securities</v>
          </cell>
        </row>
      </sheetData>
      <sheetData sheetId="10994">
        <row r="34">
          <cell r="A34" t="str">
            <v>Investments Govt Securities</v>
          </cell>
        </row>
      </sheetData>
      <sheetData sheetId="10995">
        <row r="34">
          <cell r="A34" t="str">
            <v>Investments Govt Securities</v>
          </cell>
        </row>
      </sheetData>
      <sheetData sheetId="10996">
        <row r="34">
          <cell r="A34" t="str">
            <v>Investments Govt Securities</v>
          </cell>
        </row>
      </sheetData>
      <sheetData sheetId="10997">
        <row r="34">
          <cell r="A34" t="str">
            <v>Investments Govt Securities</v>
          </cell>
        </row>
      </sheetData>
      <sheetData sheetId="10998">
        <row r="34">
          <cell r="A34" t="str">
            <v>Investments Govt Securities</v>
          </cell>
        </row>
      </sheetData>
      <sheetData sheetId="10999">
        <row r="34">
          <cell r="A34" t="str">
            <v>Investments Govt Securities</v>
          </cell>
        </row>
      </sheetData>
      <sheetData sheetId="11000">
        <row r="34">
          <cell r="A34" t="str">
            <v>Investments Govt Securities</v>
          </cell>
        </row>
      </sheetData>
      <sheetData sheetId="11001">
        <row r="34">
          <cell r="A34" t="str">
            <v>Investments Govt Securities</v>
          </cell>
        </row>
      </sheetData>
      <sheetData sheetId="11002">
        <row r="34">
          <cell r="A34" t="str">
            <v>Investments Govt Securities</v>
          </cell>
        </row>
      </sheetData>
      <sheetData sheetId="11003">
        <row r="34">
          <cell r="A34" t="str">
            <v>Investments Govt Securities</v>
          </cell>
        </row>
      </sheetData>
      <sheetData sheetId="11004">
        <row r="34">
          <cell r="A34" t="str">
            <v>Investments Govt Securities</v>
          </cell>
        </row>
      </sheetData>
      <sheetData sheetId="11005">
        <row r="34">
          <cell r="A34" t="str">
            <v>Investments Govt Securities</v>
          </cell>
        </row>
      </sheetData>
      <sheetData sheetId="11006">
        <row r="34">
          <cell r="A34" t="str">
            <v>Investments Govt Securities</v>
          </cell>
        </row>
      </sheetData>
      <sheetData sheetId="11007">
        <row r="34">
          <cell r="A34" t="str">
            <v>Investments Govt Securities</v>
          </cell>
        </row>
      </sheetData>
      <sheetData sheetId="11008">
        <row r="34">
          <cell r="A34" t="str">
            <v>Investments Govt Securities</v>
          </cell>
        </row>
      </sheetData>
      <sheetData sheetId="11009">
        <row r="34">
          <cell r="A34" t="str">
            <v>Investments Govt Securities</v>
          </cell>
        </row>
      </sheetData>
      <sheetData sheetId="11010">
        <row r="34">
          <cell r="A34" t="str">
            <v>Investments Govt Securities</v>
          </cell>
        </row>
      </sheetData>
      <sheetData sheetId="11011">
        <row r="34">
          <cell r="A34" t="str">
            <v>Investments Govt Securities</v>
          </cell>
        </row>
      </sheetData>
      <sheetData sheetId="11012">
        <row r="34">
          <cell r="A34" t="str">
            <v>Investments Govt Securities</v>
          </cell>
        </row>
      </sheetData>
      <sheetData sheetId="11013">
        <row r="34">
          <cell r="A34" t="str">
            <v>Investments Govt Securities</v>
          </cell>
        </row>
      </sheetData>
      <sheetData sheetId="11014">
        <row r="34">
          <cell r="A34" t="str">
            <v>Investments Govt Securities</v>
          </cell>
        </row>
      </sheetData>
      <sheetData sheetId="11015">
        <row r="34">
          <cell r="A34" t="str">
            <v>Investments Govt Securities</v>
          </cell>
        </row>
      </sheetData>
      <sheetData sheetId="11016">
        <row r="34">
          <cell r="A34" t="str">
            <v>Investments Govt Securities</v>
          </cell>
        </row>
      </sheetData>
      <sheetData sheetId="11017">
        <row r="34">
          <cell r="A34" t="str">
            <v>Investments Govt Securities</v>
          </cell>
        </row>
      </sheetData>
      <sheetData sheetId="11018">
        <row r="34">
          <cell r="A34" t="str">
            <v>Investments Govt Securities</v>
          </cell>
        </row>
      </sheetData>
      <sheetData sheetId="11019">
        <row r="34">
          <cell r="A34" t="str">
            <v>Investments Govt Securities</v>
          </cell>
        </row>
      </sheetData>
      <sheetData sheetId="11020">
        <row r="34">
          <cell r="A34" t="str">
            <v>Investments Govt Securities</v>
          </cell>
        </row>
      </sheetData>
      <sheetData sheetId="11021">
        <row r="34">
          <cell r="A34" t="str">
            <v>Investments Govt Securities</v>
          </cell>
        </row>
      </sheetData>
      <sheetData sheetId="11022">
        <row r="34">
          <cell r="A34" t="str">
            <v>Investments Govt Securities</v>
          </cell>
        </row>
      </sheetData>
      <sheetData sheetId="11023">
        <row r="34">
          <cell r="A34" t="str">
            <v>Investments Govt Securities</v>
          </cell>
        </row>
      </sheetData>
      <sheetData sheetId="11024">
        <row r="34">
          <cell r="A34" t="str">
            <v>Investments Govt Securities</v>
          </cell>
        </row>
      </sheetData>
      <sheetData sheetId="11025">
        <row r="34">
          <cell r="A34" t="str">
            <v>Investments Govt Securities</v>
          </cell>
        </row>
      </sheetData>
      <sheetData sheetId="11026">
        <row r="34">
          <cell r="A34" t="str">
            <v>Investments Govt Securities</v>
          </cell>
        </row>
      </sheetData>
      <sheetData sheetId="11027">
        <row r="34">
          <cell r="A34" t="str">
            <v>Investments Govt Securities</v>
          </cell>
        </row>
      </sheetData>
      <sheetData sheetId="11028">
        <row r="34">
          <cell r="A34" t="str">
            <v>Investments Govt Securities</v>
          </cell>
        </row>
      </sheetData>
      <sheetData sheetId="11029">
        <row r="34">
          <cell r="A34" t="str">
            <v>Investments Govt Securities</v>
          </cell>
        </row>
      </sheetData>
      <sheetData sheetId="11030">
        <row r="34">
          <cell r="A34" t="str">
            <v>Investments Govt Securities</v>
          </cell>
        </row>
      </sheetData>
      <sheetData sheetId="11031">
        <row r="34">
          <cell r="A34" t="str">
            <v>Investments Govt Securities</v>
          </cell>
        </row>
      </sheetData>
      <sheetData sheetId="11032">
        <row r="34">
          <cell r="A34" t="str">
            <v>Investments Govt Securities</v>
          </cell>
        </row>
      </sheetData>
      <sheetData sheetId="11033">
        <row r="34">
          <cell r="A34" t="str">
            <v>Investments Govt Securities</v>
          </cell>
        </row>
      </sheetData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>
        <row r="34">
          <cell r="A34" t="str">
            <v>Investments Govt Securities</v>
          </cell>
        </row>
      </sheetData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>
        <row r="34">
          <cell r="A34" t="str">
            <v>Investments Govt Securities</v>
          </cell>
        </row>
      </sheetData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>
        <row r="34">
          <cell r="A34" t="str">
            <v>Investments Govt Securities</v>
          </cell>
        </row>
      </sheetData>
      <sheetData sheetId="11198">
        <row r="34">
          <cell r="A34" t="str">
            <v>Investments Govt Securities</v>
          </cell>
        </row>
      </sheetData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>
        <row r="34">
          <cell r="A34" t="str">
            <v>Investments Govt Securities</v>
          </cell>
        </row>
      </sheetData>
      <sheetData sheetId="11291">
        <row r="34">
          <cell r="A34" t="str">
            <v>Investments Govt Securities</v>
          </cell>
        </row>
      </sheetData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>
        <row r="34">
          <cell r="A34" t="str">
            <v>Investments Govt Securities</v>
          </cell>
        </row>
      </sheetData>
      <sheetData sheetId="11329">
        <row r="34">
          <cell r="A34" t="str">
            <v>Investments Govt Securities</v>
          </cell>
        </row>
      </sheetData>
      <sheetData sheetId="11330">
        <row r="34">
          <cell r="A34" t="str">
            <v>Investments Govt Securities</v>
          </cell>
        </row>
      </sheetData>
      <sheetData sheetId="11331" refreshError="1"/>
      <sheetData sheetId="11332" refreshError="1"/>
      <sheetData sheetId="11333">
        <row r="34">
          <cell r="A34" t="str">
            <v>Investments Govt Securities</v>
          </cell>
        </row>
      </sheetData>
      <sheetData sheetId="11334">
        <row r="34">
          <cell r="A34" t="str">
            <v>Investments Govt Securities</v>
          </cell>
        </row>
      </sheetData>
      <sheetData sheetId="11335">
        <row r="34">
          <cell r="A34" t="str">
            <v>Investments Govt Securities</v>
          </cell>
        </row>
      </sheetData>
      <sheetData sheetId="11336">
        <row r="34">
          <cell r="A34" t="str">
            <v>Investments Govt Securities</v>
          </cell>
        </row>
      </sheetData>
      <sheetData sheetId="11337">
        <row r="34">
          <cell r="A34" t="str">
            <v>Investments Govt Securities</v>
          </cell>
        </row>
      </sheetData>
      <sheetData sheetId="11338">
        <row r="34">
          <cell r="A34" t="str">
            <v>Investments Govt Securities</v>
          </cell>
        </row>
      </sheetData>
      <sheetData sheetId="11339">
        <row r="34">
          <cell r="A34" t="str">
            <v>Investments Govt Securities</v>
          </cell>
        </row>
      </sheetData>
      <sheetData sheetId="11340">
        <row r="34">
          <cell r="A34" t="str">
            <v>Investments Govt Securities</v>
          </cell>
        </row>
      </sheetData>
      <sheetData sheetId="11341">
        <row r="34">
          <cell r="A34" t="str">
            <v>Investments Govt Securities</v>
          </cell>
        </row>
      </sheetData>
      <sheetData sheetId="11342">
        <row r="34">
          <cell r="A34" t="str">
            <v>Investments Govt Securities</v>
          </cell>
        </row>
      </sheetData>
      <sheetData sheetId="11343">
        <row r="34">
          <cell r="A34" t="str">
            <v>Investments Govt Securities</v>
          </cell>
        </row>
      </sheetData>
      <sheetData sheetId="11344">
        <row r="34">
          <cell r="A34" t="str">
            <v>Investments Govt Securities</v>
          </cell>
        </row>
      </sheetData>
      <sheetData sheetId="11345">
        <row r="34">
          <cell r="A34" t="str">
            <v>Investments Govt Securities</v>
          </cell>
        </row>
      </sheetData>
      <sheetData sheetId="11346">
        <row r="34">
          <cell r="A34" t="str">
            <v>Investments Govt Securities</v>
          </cell>
        </row>
      </sheetData>
      <sheetData sheetId="11347">
        <row r="34">
          <cell r="A34" t="str">
            <v>Investments Govt Securities</v>
          </cell>
        </row>
      </sheetData>
      <sheetData sheetId="11348">
        <row r="34">
          <cell r="A34" t="str">
            <v>Investments Govt Securities</v>
          </cell>
        </row>
      </sheetData>
      <sheetData sheetId="11349">
        <row r="34">
          <cell r="A34" t="str">
            <v>Investments Govt Securities</v>
          </cell>
        </row>
      </sheetData>
      <sheetData sheetId="11350">
        <row r="34">
          <cell r="A34" t="str">
            <v>Investments Govt Securities</v>
          </cell>
        </row>
      </sheetData>
      <sheetData sheetId="11351">
        <row r="34">
          <cell r="A34" t="str">
            <v>Investments Govt Securities</v>
          </cell>
        </row>
      </sheetData>
      <sheetData sheetId="11352">
        <row r="34">
          <cell r="A34" t="str">
            <v>Investments Govt Securities</v>
          </cell>
        </row>
      </sheetData>
      <sheetData sheetId="11353">
        <row r="34">
          <cell r="A34" t="str">
            <v>Investments Govt Securities</v>
          </cell>
        </row>
      </sheetData>
      <sheetData sheetId="11354">
        <row r="34">
          <cell r="A34" t="str">
            <v>Investments Govt Securities</v>
          </cell>
        </row>
      </sheetData>
      <sheetData sheetId="11355">
        <row r="34">
          <cell r="A34" t="str">
            <v>Investments Govt Securities</v>
          </cell>
        </row>
      </sheetData>
      <sheetData sheetId="11356">
        <row r="34">
          <cell r="A34" t="str">
            <v>Investments Govt Securities</v>
          </cell>
        </row>
      </sheetData>
      <sheetData sheetId="11357">
        <row r="34">
          <cell r="A34" t="str">
            <v>Investments Govt Securities</v>
          </cell>
        </row>
      </sheetData>
      <sheetData sheetId="11358">
        <row r="34">
          <cell r="A34" t="str">
            <v>Investments Govt Securities</v>
          </cell>
        </row>
      </sheetData>
      <sheetData sheetId="11359">
        <row r="34">
          <cell r="A34" t="str">
            <v>Investments Govt Securities</v>
          </cell>
        </row>
      </sheetData>
      <sheetData sheetId="11360">
        <row r="34">
          <cell r="A34" t="str">
            <v>Investments Govt Securities</v>
          </cell>
        </row>
      </sheetData>
      <sheetData sheetId="11361">
        <row r="34">
          <cell r="A34" t="str">
            <v>Investments Govt Securities</v>
          </cell>
        </row>
      </sheetData>
      <sheetData sheetId="11362">
        <row r="34">
          <cell r="A34" t="str">
            <v>Investments Govt Securities</v>
          </cell>
        </row>
      </sheetData>
      <sheetData sheetId="11363">
        <row r="34">
          <cell r="A34" t="str">
            <v>Investments Govt Securities</v>
          </cell>
        </row>
      </sheetData>
      <sheetData sheetId="11364">
        <row r="34">
          <cell r="A34" t="str">
            <v>Investments Govt Securities</v>
          </cell>
        </row>
      </sheetData>
      <sheetData sheetId="11365">
        <row r="34">
          <cell r="A34" t="str">
            <v>Investments Govt Securities</v>
          </cell>
        </row>
      </sheetData>
      <sheetData sheetId="11366">
        <row r="34">
          <cell r="A34" t="str">
            <v>Investments Govt Securities</v>
          </cell>
        </row>
      </sheetData>
      <sheetData sheetId="11367">
        <row r="34">
          <cell r="A34" t="str">
            <v>Investments Govt Securities</v>
          </cell>
        </row>
      </sheetData>
      <sheetData sheetId="11368">
        <row r="34">
          <cell r="A34" t="str">
            <v>Investments Govt Securities</v>
          </cell>
        </row>
      </sheetData>
      <sheetData sheetId="11369">
        <row r="34">
          <cell r="A34" t="str">
            <v>Investments Govt Securities</v>
          </cell>
        </row>
      </sheetData>
      <sheetData sheetId="11370">
        <row r="34">
          <cell r="A34" t="str">
            <v>Investments Govt Securities</v>
          </cell>
        </row>
      </sheetData>
      <sheetData sheetId="11371">
        <row r="34">
          <cell r="A34" t="str">
            <v>Investments Govt Securities</v>
          </cell>
        </row>
      </sheetData>
      <sheetData sheetId="11372">
        <row r="34">
          <cell r="A34" t="str">
            <v>Investments Govt Securities</v>
          </cell>
        </row>
      </sheetData>
      <sheetData sheetId="11373">
        <row r="34">
          <cell r="A34" t="str">
            <v>Investments Govt Securities</v>
          </cell>
        </row>
      </sheetData>
      <sheetData sheetId="11374">
        <row r="34">
          <cell r="A34" t="str">
            <v>Investments Govt Securities</v>
          </cell>
        </row>
      </sheetData>
      <sheetData sheetId="11375">
        <row r="34">
          <cell r="A34" t="str">
            <v>Investments Govt Securities</v>
          </cell>
        </row>
      </sheetData>
      <sheetData sheetId="11376">
        <row r="34">
          <cell r="A34" t="str">
            <v>Investments Govt Securities</v>
          </cell>
        </row>
      </sheetData>
      <sheetData sheetId="11377">
        <row r="34">
          <cell r="A34" t="str">
            <v>Investments Govt Securities</v>
          </cell>
        </row>
      </sheetData>
      <sheetData sheetId="11378">
        <row r="34">
          <cell r="A34" t="str">
            <v>Investments Govt Securities</v>
          </cell>
        </row>
      </sheetData>
      <sheetData sheetId="11379">
        <row r="34">
          <cell r="A34" t="str">
            <v>Investments Govt Securities</v>
          </cell>
        </row>
      </sheetData>
      <sheetData sheetId="11380">
        <row r="34">
          <cell r="A34" t="str">
            <v>Investments Govt Securities</v>
          </cell>
        </row>
      </sheetData>
      <sheetData sheetId="11381">
        <row r="34">
          <cell r="A34" t="str">
            <v>Investments Govt Securities</v>
          </cell>
        </row>
      </sheetData>
      <sheetData sheetId="11382">
        <row r="34">
          <cell r="A34" t="str">
            <v>Investments Govt Securities</v>
          </cell>
        </row>
      </sheetData>
      <sheetData sheetId="11383">
        <row r="34">
          <cell r="A34" t="str">
            <v>Investments Govt Securities</v>
          </cell>
        </row>
      </sheetData>
      <sheetData sheetId="11384">
        <row r="34">
          <cell r="A34" t="str">
            <v>Investments Govt Securities</v>
          </cell>
        </row>
      </sheetData>
      <sheetData sheetId="11385">
        <row r="34">
          <cell r="A34" t="str">
            <v>Investments Govt Securities</v>
          </cell>
        </row>
      </sheetData>
      <sheetData sheetId="11386">
        <row r="34">
          <cell r="A34" t="str">
            <v>Investments Govt Securities</v>
          </cell>
        </row>
      </sheetData>
      <sheetData sheetId="11387">
        <row r="34">
          <cell r="A34" t="str">
            <v>Investments Govt Securities</v>
          </cell>
        </row>
      </sheetData>
      <sheetData sheetId="11388">
        <row r="34">
          <cell r="A34" t="str">
            <v>Investments Govt Securities</v>
          </cell>
        </row>
      </sheetData>
      <sheetData sheetId="11389">
        <row r="34">
          <cell r="A34" t="str">
            <v>Investments Govt Securities</v>
          </cell>
        </row>
      </sheetData>
      <sheetData sheetId="11390">
        <row r="34">
          <cell r="A34" t="str">
            <v>Investments Govt Securities</v>
          </cell>
        </row>
      </sheetData>
      <sheetData sheetId="11391">
        <row r="34">
          <cell r="A34" t="str">
            <v>Investments Govt Securities</v>
          </cell>
        </row>
      </sheetData>
      <sheetData sheetId="11392">
        <row r="34">
          <cell r="A34" t="str">
            <v>Investments Govt Securities</v>
          </cell>
        </row>
      </sheetData>
      <sheetData sheetId="11393">
        <row r="34">
          <cell r="A34" t="str">
            <v>Investments Govt Securities</v>
          </cell>
        </row>
      </sheetData>
      <sheetData sheetId="11394">
        <row r="34">
          <cell r="A34" t="str">
            <v>Investments Govt Securities</v>
          </cell>
        </row>
      </sheetData>
      <sheetData sheetId="11395">
        <row r="34">
          <cell r="A34" t="str">
            <v>Investments Govt Securities</v>
          </cell>
        </row>
      </sheetData>
      <sheetData sheetId="11396">
        <row r="34">
          <cell r="A34" t="str">
            <v>Investments Govt Securities</v>
          </cell>
        </row>
      </sheetData>
      <sheetData sheetId="11397">
        <row r="34">
          <cell r="A34" t="str">
            <v>Investments Govt Securities</v>
          </cell>
        </row>
      </sheetData>
      <sheetData sheetId="11398">
        <row r="34">
          <cell r="A34" t="str">
            <v>Investments Govt Securities</v>
          </cell>
        </row>
      </sheetData>
      <sheetData sheetId="11399">
        <row r="34">
          <cell r="A34" t="str">
            <v>Investments Govt Securities</v>
          </cell>
        </row>
      </sheetData>
      <sheetData sheetId="11400">
        <row r="34">
          <cell r="A34" t="str">
            <v>Investments Govt Securities</v>
          </cell>
        </row>
      </sheetData>
      <sheetData sheetId="11401">
        <row r="34">
          <cell r="A34" t="str">
            <v>Investments Govt Securities</v>
          </cell>
        </row>
      </sheetData>
      <sheetData sheetId="11402">
        <row r="34">
          <cell r="A34" t="str">
            <v>Investments Govt Securities</v>
          </cell>
        </row>
      </sheetData>
      <sheetData sheetId="11403">
        <row r="34">
          <cell r="A34" t="str">
            <v>Investments Govt Securities</v>
          </cell>
        </row>
      </sheetData>
      <sheetData sheetId="11404">
        <row r="34">
          <cell r="A34" t="str">
            <v>Investments Govt Securities</v>
          </cell>
        </row>
      </sheetData>
      <sheetData sheetId="11405">
        <row r="34">
          <cell r="A34" t="str">
            <v>Investments Govt Securities</v>
          </cell>
        </row>
      </sheetData>
      <sheetData sheetId="11406">
        <row r="34">
          <cell r="A34" t="str">
            <v>Investments Govt Securities</v>
          </cell>
        </row>
      </sheetData>
      <sheetData sheetId="11407">
        <row r="34">
          <cell r="A34" t="str">
            <v>Investments Govt Securities</v>
          </cell>
        </row>
      </sheetData>
      <sheetData sheetId="11408">
        <row r="34">
          <cell r="A34" t="str">
            <v>Investments Govt Securities</v>
          </cell>
        </row>
      </sheetData>
      <sheetData sheetId="11409">
        <row r="34">
          <cell r="A34" t="str">
            <v>Investments Govt Securities</v>
          </cell>
        </row>
      </sheetData>
      <sheetData sheetId="11410">
        <row r="34">
          <cell r="A34" t="str">
            <v>Investments Govt Securities</v>
          </cell>
        </row>
      </sheetData>
      <sheetData sheetId="11411">
        <row r="34">
          <cell r="A34" t="str">
            <v>Investments Govt Securities</v>
          </cell>
        </row>
      </sheetData>
      <sheetData sheetId="11412">
        <row r="34">
          <cell r="A34" t="str">
            <v>Investments Govt Securities</v>
          </cell>
        </row>
      </sheetData>
      <sheetData sheetId="11413">
        <row r="34">
          <cell r="A34" t="str">
            <v>Investments Govt Securities</v>
          </cell>
        </row>
      </sheetData>
      <sheetData sheetId="11414">
        <row r="34">
          <cell r="A34" t="str">
            <v>Investments Govt Securities</v>
          </cell>
        </row>
      </sheetData>
      <sheetData sheetId="11415">
        <row r="34">
          <cell r="A34" t="str">
            <v>Investments Govt Securities</v>
          </cell>
        </row>
      </sheetData>
      <sheetData sheetId="11416">
        <row r="34">
          <cell r="A34" t="str">
            <v>Investments Govt Securities</v>
          </cell>
        </row>
      </sheetData>
      <sheetData sheetId="11417">
        <row r="34">
          <cell r="A34" t="str">
            <v>Investments Govt Securities</v>
          </cell>
        </row>
      </sheetData>
      <sheetData sheetId="11418">
        <row r="34">
          <cell r="A34" t="str">
            <v>Investments Govt Securities</v>
          </cell>
        </row>
      </sheetData>
      <sheetData sheetId="11419">
        <row r="34">
          <cell r="A34" t="str">
            <v>Investments Govt Securities</v>
          </cell>
        </row>
      </sheetData>
      <sheetData sheetId="11420">
        <row r="34">
          <cell r="A34" t="str">
            <v>Investments Govt Securities</v>
          </cell>
        </row>
      </sheetData>
      <sheetData sheetId="11421">
        <row r="34">
          <cell r="A34" t="str">
            <v>Investments Govt Securities</v>
          </cell>
        </row>
      </sheetData>
      <sheetData sheetId="11422">
        <row r="34">
          <cell r="A34" t="str">
            <v>Investments Govt Securities</v>
          </cell>
        </row>
      </sheetData>
      <sheetData sheetId="11423">
        <row r="34">
          <cell r="A34" t="str">
            <v>Investments Govt Securities</v>
          </cell>
        </row>
      </sheetData>
      <sheetData sheetId="11424">
        <row r="34">
          <cell r="A34" t="str">
            <v>Investments Govt Securities</v>
          </cell>
        </row>
      </sheetData>
      <sheetData sheetId="11425">
        <row r="34">
          <cell r="A34" t="str">
            <v>Investments Govt Securities</v>
          </cell>
        </row>
      </sheetData>
      <sheetData sheetId="11426">
        <row r="34">
          <cell r="A34" t="str">
            <v>Investments Govt Securities</v>
          </cell>
        </row>
      </sheetData>
      <sheetData sheetId="11427">
        <row r="34">
          <cell r="A34" t="str">
            <v>Investments Govt Securities</v>
          </cell>
        </row>
      </sheetData>
      <sheetData sheetId="11428">
        <row r="34">
          <cell r="A34" t="str">
            <v>Investments Govt Securities</v>
          </cell>
        </row>
      </sheetData>
      <sheetData sheetId="11429">
        <row r="34">
          <cell r="A34" t="str">
            <v>Investments Govt Securities</v>
          </cell>
        </row>
      </sheetData>
      <sheetData sheetId="11430">
        <row r="34">
          <cell r="A34" t="str">
            <v>Investments Govt Securities</v>
          </cell>
        </row>
      </sheetData>
      <sheetData sheetId="11431">
        <row r="34">
          <cell r="A34" t="str">
            <v>Investments Govt Securities</v>
          </cell>
        </row>
      </sheetData>
      <sheetData sheetId="11432">
        <row r="34">
          <cell r="A34" t="str">
            <v>Investments Govt Securities</v>
          </cell>
        </row>
      </sheetData>
      <sheetData sheetId="11433">
        <row r="34">
          <cell r="A34" t="str">
            <v>Investments Govt Securities</v>
          </cell>
        </row>
      </sheetData>
      <sheetData sheetId="11434">
        <row r="34">
          <cell r="A34" t="str">
            <v>Investments Govt Securities</v>
          </cell>
        </row>
      </sheetData>
      <sheetData sheetId="11435">
        <row r="34">
          <cell r="A34" t="str">
            <v>Investments Govt Securities</v>
          </cell>
        </row>
      </sheetData>
      <sheetData sheetId="11436">
        <row r="34">
          <cell r="A34" t="str">
            <v>Investments Govt Securities</v>
          </cell>
        </row>
      </sheetData>
      <sheetData sheetId="11437">
        <row r="34">
          <cell r="A34" t="str">
            <v>Investments Govt Securities</v>
          </cell>
        </row>
      </sheetData>
      <sheetData sheetId="11438">
        <row r="34">
          <cell r="A34" t="str">
            <v>Investments Govt Securities</v>
          </cell>
        </row>
      </sheetData>
      <sheetData sheetId="11439">
        <row r="34">
          <cell r="A34" t="str">
            <v>Investments Govt Securities</v>
          </cell>
        </row>
      </sheetData>
      <sheetData sheetId="11440">
        <row r="34">
          <cell r="A34" t="str">
            <v>Investments Govt Securities</v>
          </cell>
        </row>
      </sheetData>
      <sheetData sheetId="11441">
        <row r="34">
          <cell r="A34" t="str">
            <v>Investments Govt Securities</v>
          </cell>
        </row>
      </sheetData>
      <sheetData sheetId="11442">
        <row r="34">
          <cell r="A34" t="str">
            <v>Investments Govt Securities</v>
          </cell>
        </row>
      </sheetData>
      <sheetData sheetId="11443">
        <row r="34">
          <cell r="A34" t="str">
            <v>Investments Govt Securities</v>
          </cell>
        </row>
      </sheetData>
      <sheetData sheetId="11444">
        <row r="34">
          <cell r="A34" t="str">
            <v>Investments Govt Securities</v>
          </cell>
        </row>
      </sheetData>
      <sheetData sheetId="11445">
        <row r="34">
          <cell r="A34" t="str">
            <v>Investments Govt Securities</v>
          </cell>
        </row>
      </sheetData>
      <sheetData sheetId="11446">
        <row r="34">
          <cell r="A34" t="str">
            <v>Investments Govt Securities</v>
          </cell>
        </row>
      </sheetData>
      <sheetData sheetId="11447">
        <row r="34">
          <cell r="A34" t="str">
            <v>Investments Govt Securities</v>
          </cell>
        </row>
      </sheetData>
      <sheetData sheetId="11448">
        <row r="34">
          <cell r="A34" t="str">
            <v>Investments Govt Securities</v>
          </cell>
        </row>
      </sheetData>
      <sheetData sheetId="11449">
        <row r="34">
          <cell r="A34" t="str">
            <v>Investments Govt Securities</v>
          </cell>
        </row>
      </sheetData>
      <sheetData sheetId="11450">
        <row r="34">
          <cell r="A34" t="str">
            <v>Investments Govt Securities</v>
          </cell>
        </row>
      </sheetData>
      <sheetData sheetId="11451">
        <row r="34">
          <cell r="A34" t="str">
            <v>Investments Govt Securities</v>
          </cell>
        </row>
      </sheetData>
      <sheetData sheetId="11452">
        <row r="34">
          <cell r="A34" t="str">
            <v>Investments Govt Securities</v>
          </cell>
        </row>
      </sheetData>
      <sheetData sheetId="11453">
        <row r="34">
          <cell r="A34" t="str">
            <v>Investments Govt Securities</v>
          </cell>
        </row>
      </sheetData>
      <sheetData sheetId="11454">
        <row r="34">
          <cell r="A34" t="str">
            <v>Investments Govt Securities</v>
          </cell>
        </row>
      </sheetData>
      <sheetData sheetId="11455">
        <row r="34">
          <cell r="A34" t="str">
            <v>Investments Govt Securities</v>
          </cell>
        </row>
      </sheetData>
      <sheetData sheetId="11456">
        <row r="34">
          <cell r="A34" t="str">
            <v>Investments Govt Securities</v>
          </cell>
        </row>
      </sheetData>
      <sheetData sheetId="11457">
        <row r="34">
          <cell r="A34" t="str">
            <v>Investments Govt Securities</v>
          </cell>
        </row>
      </sheetData>
      <sheetData sheetId="11458">
        <row r="34">
          <cell r="A34" t="str">
            <v>Investments Govt Securities</v>
          </cell>
        </row>
      </sheetData>
      <sheetData sheetId="11459">
        <row r="34">
          <cell r="A34" t="str">
            <v>Investments Govt Securities</v>
          </cell>
        </row>
      </sheetData>
      <sheetData sheetId="11460">
        <row r="34">
          <cell r="A34" t="str">
            <v>Investments Govt Securities</v>
          </cell>
        </row>
      </sheetData>
      <sheetData sheetId="11461">
        <row r="34">
          <cell r="A34" t="str">
            <v>Investments Govt Securities</v>
          </cell>
        </row>
      </sheetData>
      <sheetData sheetId="11462">
        <row r="34">
          <cell r="A34" t="str">
            <v>Investments Govt Securities</v>
          </cell>
        </row>
      </sheetData>
      <sheetData sheetId="11463">
        <row r="34">
          <cell r="A34" t="str">
            <v>Investments Govt Securities</v>
          </cell>
        </row>
      </sheetData>
      <sheetData sheetId="11464">
        <row r="34">
          <cell r="A34" t="str">
            <v>Investments Govt Securities</v>
          </cell>
        </row>
      </sheetData>
      <sheetData sheetId="11465">
        <row r="34">
          <cell r="A34" t="str">
            <v>Investments Govt Securities</v>
          </cell>
        </row>
      </sheetData>
      <sheetData sheetId="11466">
        <row r="34">
          <cell r="A34" t="str">
            <v>Investments Govt Securities</v>
          </cell>
        </row>
      </sheetData>
      <sheetData sheetId="11467">
        <row r="34">
          <cell r="A34" t="str">
            <v>Investments Govt Securities</v>
          </cell>
        </row>
      </sheetData>
      <sheetData sheetId="11468">
        <row r="34">
          <cell r="A34" t="str">
            <v>Investments Govt Securities</v>
          </cell>
        </row>
      </sheetData>
      <sheetData sheetId="11469">
        <row r="34">
          <cell r="A34" t="str">
            <v>Investments Govt Securities</v>
          </cell>
        </row>
      </sheetData>
      <sheetData sheetId="11470">
        <row r="34">
          <cell r="A34" t="str">
            <v>Investments Govt Securities</v>
          </cell>
        </row>
      </sheetData>
      <sheetData sheetId="11471">
        <row r="34">
          <cell r="A34" t="str">
            <v>Investments Govt Securities</v>
          </cell>
        </row>
      </sheetData>
      <sheetData sheetId="11472">
        <row r="34">
          <cell r="A34" t="str">
            <v>Investments Govt Securities</v>
          </cell>
        </row>
      </sheetData>
      <sheetData sheetId="11473">
        <row r="34">
          <cell r="A34" t="str">
            <v>Investments Govt Securities</v>
          </cell>
        </row>
      </sheetData>
      <sheetData sheetId="11474">
        <row r="34">
          <cell r="A34" t="str">
            <v>Investments Govt Securities</v>
          </cell>
        </row>
      </sheetData>
      <sheetData sheetId="11475">
        <row r="34">
          <cell r="A34" t="str">
            <v>Investments Govt Securities</v>
          </cell>
        </row>
      </sheetData>
      <sheetData sheetId="11476">
        <row r="34">
          <cell r="A34" t="str">
            <v>Investments Govt Securities</v>
          </cell>
        </row>
      </sheetData>
      <sheetData sheetId="11477">
        <row r="34">
          <cell r="A34" t="str">
            <v>Investments Govt Securities</v>
          </cell>
        </row>
      </sheetData>
      <sheetData sheetId="11478">
        <row r="34">
          <cell r="A34" t="str">
            <v>Investments Govt Securities</v>
          </cell>
        </row>
      </sheetData>
      <sheetData sheetId="11479">
        <row r="34">
          <cell r="A34" t="str">
            <v>Investments Govt Securities</v>
          </cell>
        </row>
      </sheetData>
      <sheetData sheetId="11480">
        <row r="34">
          <cell r="A34" t="str">
            <v>Investments Govt Securities</v>
          </cell>
        </row>
      </sheetData>
      <sheetData sheetId="11481">
        <row r="34">
          <cell r="A34" t="str">
            <v>Investments Govt Securities</v>
          </cell>
        </row>
      </sheetData>
      <sheetData sheetId="11482">
        <row r="34">
          <cell r="A34" t="str">
            <v>Investments Govt Securities</v>
          </cell>
        </row>
      </sheetData>
      <sheetData sheetId="11483">
        <row r="34">
          <cell r="A34" t="str">
            <v>Investments Govt Securities</v>
          </cell>
        </row>
      </sheetData>
      <sheetData sheetId="11484">
        <row r="34">
          <cell r="A34" t="str">
            <v>Investments Govt Securities</v>
          </cell>
        </row>
      </sheetData>
      <sheetData sheetId="11485">
        <row r="34">
          <cell r="A34" t="str">
            <v>Investments Govt Securities</v>
          </cell>
        </row>
      </sheetData>
      <sheetData sheetId="11486">
        <row r="34">
          <cell r="A34" t="str">
            <v>Investments Govt Securities</v>
          </cell>
        </row>
      </sheetData>
      <sheetData sheetId="11487">
        <row r="34">
          <cell r="A34" t="str">
            <v>Investments Govt Securities</v>
          </cell>
        </row>
      </sheetData>
      <sheetData sheetId="11488">
        <row r="34">
          <cell r="A34" t="str">
            <v>Investments Govt Securities</v>
          </cell>
        </row>
      </sheetData>
      <sheetData sheetId="11489">
        <row r="34">
          <cell r="A34" t="str">
            <v>Investments Govt Securities</v>
          </cell>
        </row>
      </sheetData>
      <sheetData sheetId="11490">
        <row r="34">
          <cell r="A34" t="str">
            <v>Investments Govt Securities</v>
          </cell>
        </row>
      </sheetData>
      <sheetData sheetId="11491">
        <row r="34">
          <cell r="A34" t="str">
            <v>Investments Govt Securities</v>
          </cell>
        </row>
      </sheetData>
      <sheetData sheetId="11492">
        <row r="34">
          <cell r="A34" t="str">
            <v>Investments Govt Securities</v>
          </cell>
        </row>
      </sheetData>
      <sheetData sheetId="11493">
        <row r="34">
          <cell r="A34" t="str">
            <v>Investments Govt Securities</v>
          </cell>
        </row>
      </sheetData>
      <sheetData sheetId="11494">
        <row r="34">
          <cell r="A34" t="str">
            <v>Investments Govt Securities</v>
          </cell>
        </row>
      </sheetData>
      <sheetData sheetId="11495">
        <row r="34">
          <cell r="A34" t="str">
            <v>Investments Govt Securities</v>
          </cell>
        </row>
      </sheetData>
      <sheetData sheetId="11496">
        <row r="34">
          <cell r="A34" t="str">
            <v>Investments Govt Securities</v>
          </cell>
        </row>
      </sheetData>
      <sheetData sheetId="11497">
        <row r="34">
          <cell r="A34" t="str">
            <v>Investments Govt Securities</v>
          </cell>
        </row>
      </sheetData>
      <sheetData sheetId="11498">
        <row r="34">
          <cell r="A34" t="str">
            <v>Investments Govt Securities</v>
          </cell>
        </row>
      </sheetData>
      <sheetData sheetId="11499">
        <row r="34">
          <cell r="A34" t="str">
            <v>Investments Govt Securities</v>
          </cell>
        </row>
      </sheetData>
      <sheetData sheetId="11500">
        <row r="34">
          <cell r="A34" t="str">
            <v>Investments Govt Securities</v>
          </cell>
        </row>
      </sheetData>
      <sheetData sheetId="11501">
        <row r="34">
          <cell r="A34" t="str">
            <v>Investments Govt Securities</v>
          </cell>
        </row>
      </sheetData>
      <sheetData sheetId="11502">
        <row r="34">
          <cell r="A34" t="str">
            <v>Investments Govt Securities</v>
          </cell>
        </row>
      </sheetData>
      <sheetData sheetId="11503">
        <row r="34">
          <cell r="A34" t="str">
            <v>Investments Govt Securities</v>
          </cell>
        </row>
      </sheetData>
      <sheetData sheetId="11504">
        <row r="34">
          <cell r="A34" t="str">
            <v>Investments Govt Securities</v>
          </cell>
        </row>
      </sheetData>
      <sheetData sheetId="11505">
        <row r="34">
          <cell r="A34" t="str">
            <v>Investments Govt Securities</v>
          </cell>
        </row>
      </sheetData>
      <sheetData sheetId="11506">
        <row r="34">
          <cell r="A34" t="str">
            <v>Investments Govt Securities</v>
          </cell>
        </row>
      </sheetData>
      <sheetData sheetId="11507">
        <row r="34">
          <cell r="A34" t="str">
            <v>Investments Govt Securities</v>
          </cell>
        </row>
      </sheetData>
      <sheetData sheetId="11508">
        <row r="34">
          <cell r="A34" t="str">
            <v>Investments Govt Securities</v>
          </cell>
        </row>
      </sheetData>
      <sheetData sheetId="11509">
        <row r="34">
          <cell r="A34" t="str">
            <v>Investments Govt Securities</v>
          </cell>
        </row>
      </sheetData>
      <sheetData sheetId="11510">
        <row r="34">
          <cell r="A34" t="str">
            <v>Investments Govt Securities</v>
          </cell>
        </row>
      </sheetData>
      <sheetData sheetId="11511">
        <row r="34">
          <cell r="A34" t="str">
            <v>Investments Govt Securities</v>
          </cell>
        </row>
      </sheetData>
      <sheetData sheetId="11512">
        <row r="34">
          <cell r="A34" t="str">
            <v>Investments Govt Securities</v>
          </cell>
        </row>
      </sheetData>
      <sheetData sheetId="11513">
        <row r="34">
          <cell r="A34" t="str">
            <v>Investments Govt Securities</v>
          </cell>
        </row>
      </sheetData>
      <sheetData sheetId="11514">
        <row r="34">
          <cell r="A34" t="str">
            <v>Investments Govt Securities</v>
          </cell>
        </row>
      </sheetData>
      <sheetData sheetId="11515">
        <row r="34">
          <cell r="A34" t="str">
            <v>Investments Govt Securities</v>
          </cell>
        </row>
      </sheetData>
      <sheetData sheetId="11516">
        <row r="34">
          <cell r="A34" t="str">
            <v>Investments Govt Securities</v>
          </cell>
        </row>
      </sheetData>
      <sheetData sheetId="11517">
        <row r="34">
          <cell r="A34" t="str">
            <v>Investments Govt Securities</v>
          </cell>
        </row>
      </sheetData>
      <sheetData sheetId="11518">
        <row r="34">
          <cell r="A34" t="str">
            <v>Investments Govt Securities</v>
          </cell>
        </row>
      </sheetData>
      <sheetData sheetId="11519">
        <row r="34">
          <cell r="A34" t="str">
            <v>Investments Govt Securities</v>
          </cell>
        </row>
      </sheetData>
      <sheetData sheetId="11520">
        <row r="34">
          <cell r="A34" t="str">
            <v>Investments Govt Securities</v>
          </cell>
        </row>
      </sheetData>
      <sheetData sheetId="11521">
        <row r="34">
          <cell r="A34" t="str">
            <v>Investments Govt Securities</v>
          </cell>
        </row>
      </sheetData>
      <sheetData sheetId="11522">
        <row r="34">
          <cell r="A34" t="str">
            <v>Investments Govt Securities</v>
          </cell>
        </row>
      </sheetData>
      <sheetData sheetId="11523">
        <row r="34">
          <cell r="A34" t="str">
            <v>Investments Govt Securities</v>
          </cell>
        </row>
      </sheetData>
      <sheetData sheetId="11524">
        <row r="34">
          <cell r="A34" t="str">
            <v>Investments Govt Securities</v>
          </cell>
        </row>
      </sheetData>
      <sheetData sheetId="11525">
        <row r="34">
          <cell r="A34" t="str">
            <v>Investments Govt Securities</v>
          </cell>
        </row>
      </sheetData>
      <sheetData sheetId="11526">
        <row r="34">
          <cell r="A34" t="str">
            <v>Investments Govt Securities</v>
          </cell>
        </row>
      </sheetData>
      <sheetData sheetId="11527">
        <row r="34">
          <cell r="A34" t="str">
            <v>Investments Govt Securities</v>
          </cell>
        </row>
      </sheetData>
      <sheetData sheetId="11528">
        <row r="34">
          <cell r="A34" t="str">
            <v>Investments Govt Securities</v>
          </cell>
        </row>
      </sheetData>
      <sheetData sheetId="11529">
        <row r="34">
          <cell r="A34" t="str">
            <v>Investments Govt Securities</v>
          </cell>
        </row>
      </sheetData>
      <sheetData sheetId="11530">
        <row r="34">
          <cell r="A34" t="str">
            <v>Investments Govt Securities</v>
          </cell>
        </row>
      </sheetData>
      <sheetData sheetId="11531">
        <row r="34">
          <cell r="A34" t="str">
            <v>Investments Govt Securities</v>
          </cell>
        </row>
      </sheetData>
      <sheetData sheetId="11532">
        <row r="34">
          <cell r="A34" t="str">
            <v>Investments Govt Securities</v>
          </cell>
        </row>
      </sheetData>
      <sheetData sheetId="11533">
        <row r="34">
          <cell r="A34" t="str">
            <v>Investments Govt Securities</v>
          </cell>
        </row>
      </sheetData>
      <sheetData sheetId="11534">
        <row r="34">
          <cell r="A34" t="str">
            <v>Investments Govt Securities</v>
          </cell>
        </row>
      </sheetData>
      <sheetData sheetId="11535">
        <row r="34">
          <cell r="A34" t="str">
            <v>Investments Govt Securities</v>
          </cell>
        </row>
      </sheetData>
      <sheetData sheetId="11536">
        <row r="34">
          <cell r="A34" t="str">
            <v>Investments Govt Securities</v>
          </cell>
        </row>
      </sheetData>
      <sheetData sheetId="11537">
        <row r="34">
          <cell r="A34" t="str">
            <v>Investments Govt Securities</v>
          </cell>
        </row>
      </sheetData>
      <sheetData sheetId="11538">
        <row r="34">
          <cell r="A34" t="str">
            <v>Investments Govt Securities</v>
          </cell>
        </row>
      </sheetData>
      <sheetData sheetId="11539">
        <row r="34">
          <cell r="A34" t="str">
            <v>Investments Govt Securities</v>
          </cell>
        </row>
      </sheetData>
      <sheetData sheetId="11540">
        <row r="34">
          <cell r="A34" t="str">
            <v>Investments Govt Securities</v>
          </cell>
        </row>
      </sheetData>
      <sheetData sheetId="11541">
        <row r="34">
          <cell r="A34" t="str">
            <v>Investments Govt Securities</v>
          </cell>
        </row>
      </sheetData>
      <sheetData sheetId="11542">
        <row r="34">
          <cell r="A34" t="str">
            <v>Investments Govt Securities</v>
          </cell>
        </row>
      </sheetData>
      <sheetData sheetId="11543">
        <row r="34">
          <cell r="A34" t="str">
            <v>Investments Govt Securities</v>
          </cell>
        </row>
      </sheetData>
      <sheetData sheetId="11544">
        <row r="34">
          <cell r="A34" t="str">
            <v>Investments Govt Securities</v>
          </cell>
        </row>
      </sheetData>
      <sheetData sheetId="11545">
        <row r="34">
          <cell r="A34" t="str">
            <v>Investments Govt Securities</v>
          </cell>
        </row>
      </sheetData>
      <sheetData sheetId="11546">
        <row r="34">
          <cell r="A34" t="str">
            <v>Investments Govt Securities</v>
          </cell>
        </row>
      </sheetData>
      <sheetData sheetId="11547">
        <row r="34">
          <cell r="A34" t="str">
            <v>Investments Govt Securities</v>
          </cell>
        </row>
      </sheetData>
      <sheetData sheetId="11548">
        <row r="34">
          <cell r="A34" t="str">
            <v>Investments Govt Securities</v>
          </cell>
        </row>
      </sheetData>
      <sheetData sheetId="11549">
        <row r="34">
          <cell r="A34" t="str">
            <v>Investments Govt Securities</v>
          </cell>
        </row>
      </sheetData>
      <sheetData sheetId="11550">
        <row r="34">
          <cell r="A34" t="str">
            <v>Investments Govt Securities</v>
          </cell>
        </row>
      </sheetData>
      <sheetData sheetId="11551">
        <row r="34">
          <cell r="A34" t="str">
            <v>Investments Govt Securities</v>
          </cell>
        </row>
      </sheetData>
      <sheetData sheetId="11552">
        <row r="34">
          <cell r="A34" t="str">
            <v>Investments Govt Securities</v>
          </cell>
        </row>
      </sheetData>
      <sheetData sheetId="11553">
        <row r="34">
          <cell r="A34" t="str">
            <v>Investments Govt Securities</v>
          </cell>
        </row>
      </sheetData>
      <sheetData sheetId="11554">
        <row r="34">
          <cell r="A34" t="str">
            <v>Investments Govt Securities</v>
          </cell>
        </row>
      </sheetData>
      <sheetData sheetId="11555">
        <row r="34">
          <cell r="A34" t="str">
            <v>Investments Govt Securities</v>
          </cell>
        </row>
      </sheetData>
      <sheetData sheetId="11556">
        <row r="34">
          <cell r="A34" t="str">
            <v>Investments Govt Securities</v>
          </cell>
        </row>
      </sheetData>
      <sheetData sheetId="11557">
        <row r="34">
          <cell r="A34" t="str">
            <v>Investments Govt Securities</v>
          </cell>
        </row>
      </sheetData>
      <sheetData sheetId="11558">
        <row r="34">
          <cell r="A34" t="str">
            <v>Investments Govt Securities</v>
          </cell>
        </row>
      </sheetData>
      <sheetData sheetId="11559">
        <row r="34">
          <cell r="A34" t="str">
            <v>Investments Govt Securities</v>
          </cell>
        </row>
      </sheetData>
      <sheetData sheetId="11560">
        <row r="34">
          <cell r="A34" t="str">
            <v>Investments Govt Securities</v>
          </cell>
        </row>
      </sheetData>
      <sheetData sheetId="11561">
        <row r="34">
          <cell r="A34" t="str">
            <v>Investments Govt Securities</v>
          </cell>
        </row>
      </sheetData>
      <sheetData sheetId="11562">
        <row r="34">
          <cell r="A34" t="str">
            <v>Investments Govt Securities</v>
          </cell>
        </row>
      </sheetData>
      <sheetData sheetId="11563">
        <row r="34">
          <cell r="A34" t="str">
            <v>Investments Govt Securities</v>
          </cell>
        </row>
      </sheetData>
      <sheetData sheetId="11564">
        <row r="34">
          <cell r="A34" t="str">
            <v>Investments Govt Securities</v>
          </cell>
        </row>
      </sheetData>
      <sheetData sheetId="11565">
        <row r="34">
          <cell r="A34" t="str">
            <v>Investments Govt Securities</v>
          </cell>
        </row>
      </sheetData>
      <sheetData sheetId="11566">
        <row r="34">
          <cell r="A34" t="str">
            <v>Investments Govt Securities</v>
          </cell>
        </row>
      </sheetData>
      <sheetData sheetId="11567">
        <row r="34">
          <cell r="A34" t="str">
            <v>Investments Govt Securities</v>
          </cell>
        </row>
      </sheetData>
      <sheetData sheetId="11568">
        <row r="34">
          <cell r="A34" t="str">
            <v>Investments Govt Securities</v>
          </cell>
        </row>
      </sheetData>
      <sheetData sheetId="11569">
        <row r="34">
          <cell r="A34" t="str">
            <v>Investments Govt Securities</v>
          </cell>
        </row>
      </sheetData>
      <sheetData sheetId="11570">
        <row r="34">
          <cell r="A34" t="str">
            <v>Investments Govt Securities</v>
          </cell>
        </row>
      </sheetData>
      <sheetData sheetId="11571">
        <row r="34">
          <cell r="A34" t="str">
            <v>Investments Govt Securities</v>
          </cell>
        </row>
      </sheetData>
      <sheetData sheetId="11572">
        <row r="34">
          <cell r="A34" t="str">
            <v>Investments Govt Securities</v>
          </cell>
        </row>
      </sheetData>
      <sheetData sheetId="11573">
        <row r="34">
          <cell r="A34" t="str">
            <v>Investments Govt Securities</v>
          </cell>
        </row>
      </sheetData>
      <sheetData sheetId="11574">
        <row r="34">
          <cell r="A34" t="str">
            <v>Investments Govt Securities</v>
          </cell>
        </row>
      </sheetData>
      <sheetData sheetId="11575">
        <row r="34">
          <cell r="A34" t="str">
            <v>Investments Govt Securities</v>
          </cell>
        </row>
      </sheetData>
      <sheetData sheetId="11576">
        <row r="34">
          <cell r="A34" t="str">
            <v>Investments Govt Securities</v>
          </cell>
        </row>
      </sheetData>
      <sheetData sheetId="11577">
        <row r="34">
          <cell r="A34" t="str">
            <v>Investments Govt Securities</v>
          </cell>
        </row>
      </sheetData>
      <sheetData sheetId="11578">
        <row r="34">
          <cell r="A34" t="str">
            <v>Investments Govt Securities</v>
          </cell>
        </row>
      </sheetData>
      <sheetData sheetId="11579">
        <row r="34">
          <cell r="A34" t="str">
            <v>Investments Govt Securities</v>
          </cell>
        </row>
      </sheetData>
      <sheetData sheetId="11580">
        <row r="34">
          <cell r="A34" t="str">
            <v>Investments Govt Securities</v>
          </cell>
        </row>
      </sheetData>
      <sheetData sheetId="11581">
        <row r="34">
          <cell r="A34" t="str">
            <v>Investments Govt Securities</v>
          </cell>
        </row>
      </sheetData>
      <sheetData sheetId="11582">
        <row r="34">
          <cell r="A34" t="str">
            <v>Investments Govt Securities</v>
          </cell>
        </row>
      </sheetData>
      <sheetData sheetId="11583">
        <row r="34">
          <cell r="A34" t="str">
            <v>Investments Govt Securities</v>
          </cell>
        </row>
      </sheetData>
      <sheetData sheetId="11584">
        <row r="34">
          <cell r="A34" t="str">
            <v>Investments Govt Securities</v>
          </cell>
        </row>
      </sheetData>
      <sheetData sheetId="11585">
        <row r="34">
          <cell r="A34" t="str">
            <v>Investments Govt Securities</v>
          </cell>
        </row>
      </sheetData>
      <sheetData sheetId="11586">
        <row r="34">
          <cell r="A34" t="str">
            <v>Investments Govt Securities</v>
          </cell>
        </row>
      </sheetData>
      <sheetData sheetId="11587">
        <row r="34">
          <cell r="A34" t="str">
            <v>Investments Govt Securities</v>
          </cell>
        </row>
      </sheetData>
      <sheetData sheetId="11588">
        <row r="34">
          <cell r="A34" t="str">
            <v>Investments Govt Securities</v>
          </cell>
        </row>
      </sheetData>
      <sheetData sheetId="11589">
        <row r="34">
          <cell r="A34" t="str">
            <v>Investments Govt Securities</v>
          </cell>
        </row>
      </sheetData>
      <sheetData sheetId="11590">
        <row r="34">
          <cell r="A34" t="str">
            <v>Investments Govt Securities</v>
          </cell>
        </row>
      </sheetData>
      <sheetData sheetId="11591">
        <row r="34">
          <cell r="A34" t="str">
            <v>Investments Govt Securities</v>
          </cell>
        </row>
      </sheetData>
      <sheetData sheetId="11592">
        <row r="34">
          <cell r="A34" t="str">
            <v>Investments Govt Securities</v>
          </cell>
        </row>
      </sheetData>
      <sheetData sheetId="11593">
        <row r="34">
          <cell r="A34" t="str">
            <v>Investments Govt Securities</v>
          </cell>
        </row>
      </sheetData>
      <sheetData sheetId="11594">
        <row r="34">
          <cell r="A34" t="str">
            <v>Investments Govt Securities</v>
          </cell>
        </row>
      </sheetData>
      <sheetData sheetId="11595">
        <row r="34">
          <cell r="A34" t="str">
            <v>Investments Govt Securities</v>
          </cell>
        </row>
      </sheetData>
      <sheetData sheetId="11596">
        <row r="34">
          <cell r="A34" t="str">
            <v>Investments Govt Securities</v>
          </cell>
        </row>
      </sheetData>
      <sheetData sheetId="11597">
        <row r="34">
          <cell r="A34" t="str">
            <v>Investments Govt Securities</v>
          </cell>
        </row>
      </sheetData>
      <sheetData sheetId="11598">
        <row r="34">
          <cell r="A34" t="str">
            <v>Investments Govt Securities</v>
          </cell>
        </row>
      </sheetData>
      <sheetData sheetId="11599">
        <row r="34">
          <cell r="A34" t="str">
            <v>Investments Govt Securities</v>
          </cell>
        </row>
      </sheetData>
      <sheetData sheetId="11600">
        <row r="34">
          <cell r="A34" t="str">
            <v>Investments Govt Securities</v>
          </cell>
        </row>
      </sheetData>
      <sheetData sheetId="11601">
        <row r="34">
          <cell r="A34" t="str">
            <v>Investments Govt Securities</v>
          </cell>
        </row>
      </sheetData>
      <sheetData sheetId="11602">
        <row r="34">
          <cell r="A34" t="str">
            <v>Investments Govt Securities</v>
          </cell>
        </row>
      </sheetData>
      <sheetData sheetId="11603">
        <row r="34">
          <cell r="A34" t="str">
            <v>Investments Govt Securities</v>
          </cell>
        </row>
      </sheetData>
      <sheetData sheetId="11604">
        <row r="34">
          <cell r="A34" t="str">
            <v>Investments Govt Securities</v>
          </cell>
        </row>
      </sheetData>
      <sheetData sheetId="11605">
        <row r="34">
          <cell r="A34" t="str">
            <v>Investments Govt Securities</v>
          </cell>
        </row>
      </sheetData>
      <sheetData sheetId="11606">
        <row r="34">
          <cell r="A34" t="str">
            <v>Investments Govt Securities</v>
          </cell>
        </row>
      </sheetData>
      <sheetData sheetId="11607">
        <row r="34">
          <cell r="A34" t="str">
            <v>Investments Govt Securities</v>
          </cell>
        </row>
      </sheetData>
      <sheetData sheetId="11608">
        <row r="34">
          <cell r="A34" t="str">
            <v>Investments Govt Securities</v>
          </cell>
        </row>
      </sheetData>
      <sheetData sheetId="11609">
        <row r="34">
          <cell r="A34" t="str">
            <v>Investments Govt Securities</v>
          </cell>
        </row>
      </sheetData>
      <sheetData sheetId="11610">
        <row r="34">
          <cell r="A34" t="str">
            <v>Investments Govt Securities</v>
          </cell>
        </row>
      </sheetData>
      <sheetData sheetId="11611">
        <row r="34">
          <cell r="A34" t="str">
            <v>Investments Govt Securities</v>
          </cell>
        </row>
      </sheetData>
      <sheetData sheetId="11612">
        <row r="34">
          <cell r="A34" t="str">
            <v>Investments Govt Securities</v>
          </cell>
        </row>
      </sheetData>
      <sheetData sheetId="11613">
        <row r="34">
          <cell r="A34" t="str">
            <v>Investments Govt Securities</v>
          </cell>
        </row>
      </sheetData>
      <sheetData sheetId="11614">
        <row r="34">
          <cell r="A34" t="str">
            <v>Investments Govt Securities</v>
          </cell>
        </row>
      </sheetData>
      <sheetData sheetId="11615">
        <row r="34">
          <cell r="A34" t="str">
            <v>Investments Govt Securities</v>
          </cell>
        </row>
      </sheetData>
      <sheetData sheetId="11616">
        <row r="34">
          <cell r="A34" t="str">
            <v>Investments Govt Securities</v>
          </cell>
        </row>
      </sheetData>
      <sheetData sheetId="11617">
        <row r="34">
          <cell r="A34" t="str">
            <v>Investments Govt Securities</v>
          </cell>
        </row>
      </sheetData>
      <sheetData sheetId="11618">
        <row r="34">
          <cell r="A34" t="str">
            <v>Investments Govt Securities</v>
          </cell>
        </row>
      </sheetData>
      <sheetData sheetId="11619">
        <row r="34">
          <cell r="A34" t="str">
            <v>Investments Govt Securities</v>
          </cell>
        </row>
      </sheetData>
      <sheetData sheetId="11620">
        <row r="34">
          <cell r="A34" t="str">
            <v>Investments Govt Securities</v>
          </cell>
        </row>
      </sheetData>
      <sheetData sheetId="11621">
        <row r="34">
          <cell r="A34" t="str">
            <v>Investments Govt Securities</v>
          </cell>
        </row>
      </sheetData>
      <sheetData sheetId="11622">
        <row r="34">
          <cell r="A34" t="str">
            <v>Investments Govt Securities</v>
          </cell>
        </row>
      </sheetData>
      <sheetData sheetId="11623">
        <row r="34">
          <cell r="A34" t="str">
            <v>Investments Govt Securities</v>
          </cell>
        </row>
      </sheetData>
      <sheetData sheetId="11624">
        <row r="34">
          <cell r="A34" t="str">
            <v>Investments Govt Securities</v>
          </cell>
        </row>
      </sheetData>
      <sheetData sheetId="11625">
        <row r="34">
          <cell r="A34" t="str">
            <v>Investments Govt Securities</v>
          </cell>
        </row>
      </sheetData>
      <sheetData sheetId="11626">
        <row r="34">
          <cell r="A34" t="str">
            <v>Investments Govt Securities</v>
          </cell>
        </row>
      </sheetData>
      <sheetData sheetId="11627">
        <row r="34">
          <cell r="A34" t="str">
            <v>Investments Govt Securities</v>
          </cell>
        </row>
      </sheetData>
      <sheetData sheetId="11628">
        <row r="34">
          <cell r="A34" t="str">
            <v>Investments Govt Securities</v>
          </cell>
        </row>
      </sheetData>
      <sheetData sheetId="11629">
        <row r="34">
          <cell r="A34" t="str">
            <v>Investments Govt Securities</v>
          </cell>
        </row>
      </sheetData>
      <sheetData sheetId="11630">
        <row r="34">
          <cell r="A34" t="str">
            <v>Investments Govt Securities</v>
          </cell>
        </row>
      </sheetData>
      <sheetData sheetId="11631">
        <row r="34">
          <cell r="A34" t="str">
            <v>Investments Govt Securities</v>
          </cell>
        </row>
      </sheetData>
      <sheetData sheetId="11632">
        <row r="34">
          <cell r="A34" t="str">
            <v>Investments Govt Securities</v>
          </cell>
        </row>
      </sheetData>
      <sheetData sheetId="11633">
        <row r="34">
          <cell r="A34" t="str">
            <v>Investments Govt Securities</v>
          </cell>
        </row>
      </sheetData>
      <sheetData sheetId="11634">
        <row r="34">
          <cell r="A34" t="str">
            <v>Investments Govt Securities</v>
          </cell>
        </row>
      </sheetData>
      <sheetData sheetId="11635">
        <row r="34">
          <cell r="A34" t="str">
            <v>Investments Govt Securities</v>
          </cell>
        </row>
      </sheetData>
      <sheetData sheetId="11636">
        <row r="34">
          <cell r="A34" t="str">
            <v>Investments Govt Securities</v>
          </cell>
        </row>
      </sheetData>
      <sheetData sheetId="11637">
        <row r="34">
          <cell r="A34" t="str">
            <v>Investments Govt Securities</v>
          </cell>
        </row>
      </sheetData>
      <sheetData sheetId="11638">
        <row r="34">
          <cell r="A34" t="str">
            <v>Investments Govt Securities</v>
          </cell>
        </row>
      </sheetData>
      <sheetData sheetId="11639">
        <row r="34">
          <cell r="A34" t="str">
            <v>Investments Govt Securities</v>
          </cell>
        </row>
      </sheetData>
      <sheetData sheetId="11640">
        <row r="34">
          <cell r="A34" t="str">
            <v>Investments Govt Securities</v>
          </cell>
        </row>
      </sheetData>
      <sheetData sheetId="11641">
        <row r="34">
          <cell r="A34" t="str">
            <v>Investments Govt Securities</v>
          </cell>
        </row>
      </sheetData>
      <sheetData sheetId="11642">
        <row r="34">
          <cell r="A34" t="str">
            <v>Investments Govt Securities</v>
          </cell>
        </row>
      </sheetData>
      <sheetData sheetId="11643">
        <row r="34">
          <cell r="A34" t="str">
            <v>Investments Govt Securities</v>
          </cell>
        </row>
      </sheetData>
      <sheetData sheetId="11644">
        <row r="34">
          <cell r="A34" t="str">
            <v>Investments Govt Securities</v>
          </cell>
        </row>
      </sheetData>
      <sheetData sheetId="11645">
        <row r="34">
          <cell r="A34" t="str">
            <v>Investments Govt Securities</v>
          </cell>
        </row>
      </sheetData>
      <sheetData sheetId="11646">
        <row r="34">
          <cell r="A34" t="str">
            <v>Investments Govt Securities</v>
          </cell>
        </row>
      </sheetData>
      <sheetData sheetId="11647">
        <row r="34">
          <cell r="A34" t="str">
            <v>Investments Govt Securities</v>
          </cell>
        </row>
      </sheetData>
      <sheetData sheetId="11648">
        <row r="34">
          <cell r="A34" t="str">
            <v>Investments Govt Securities</v>
          </cell>
        </row>
      </sheetData>
      <sheetData sheetId="11649">
        <row r="34">
          <cell r="A34" t="str">
            <v>Investments Govt Securities</v>
          </cell>
        </row>
      </sheetData>
      <sheetData sheetId="11650">
        <row r="34">
          <cell r="A34" t="str">
            <v>Investments Govt Securities</v>
          </cell>
        </row>
      </sheetData>
      <sheetData sheetId="11651">
        <row r="34">
          <cell r="A34" t="str">
            <v>Investments Govt Securities</v>
          </cell>
        </row>
      </sheetData>
      <sheetData sheetId="11652">
        <row r="34">
          <cell r="A34" t="str">
            <v>Investments Govt Securities</v>
          </cell>
        </row>
      </sheetData>
      <sheetData sheetId="11653">
        <row r="34">
          <cell r="A34" t="str">
            <v>Investments Govt Securities</v>
          </cell>
        </row>
      </sheetData>
      <sheetData sheetId="11654">
        <row r="34">
          <cell r="A34" t="str">
            <v>Investments Govt Securities</v>
          </cell>
        </row>
      </sheetData>
      <sheetData sheetId="11655">
        <row r="34">
          <cell r="A34" t="str">
            <v>Investments Govt Securities</v>
          </cell>
        </row>
      </sheetData>
      <sheetData sheetId="11656">
        <row r="34">
          <cell r="A34" t="str">
            <v>Investments Govt Securities</v>
          </cell>
        </row>
      </sheetData>
      <sheetData sheetId="11657">
        <row r="34">
          <cell r="A34" t="str">
            <v>Investments Govt Securities</v>
          </cell>
        </row>
      </sheetData>
      <sheetData sheetId="11658">
        <row r="34">
          <cell r="A34" t="str">
            <v>Investments Govt Securities</v>
          </cell>
        </row>
      </sheetData>
      <sheetData sheetId="11659">
        <row r="34">
          <cell r="A34" t="str">
            <v>Investments Govt Securities</v>
          </cell>
        </row>
      </sheetData>
      <sheetData sheetId="11660">
        <row r="34">
          <cell r="A34" t="str">
            <v>Investments Govt Securities</v>
          </cell>
        </row>
      </sheetData>
      <sheetData sheetId="11661">
        <row r="34">
          <cell r="A34" t="str">
            <v>Investments Govt Securities</v>
          </cell>
        </row>
      </sheetData>
      <sheetData sheetId="11662">
        <row r="34">
          <cell r="A34" t="str">
            <v>Investments Govt Securities</v>
          </cell>
        </row>
      </sheetData>
      <sheetData sheetId="11663">
        <row r="34">
          <cell r="A34" t="str">
            <v>Investments Govt Securities</v>
          </cell>
        </row>
      </sheetData>
      <sheetData sheetId="11664">
        <row r="34">
          <cell r="A34" t="str">
            <v>Investments Govt Securities</v>
          </cell>
        </row>
      </sheetData>
      <sheetData sheetId="11665">
        <row r="34">
          <cell r="A34" t="str">
            <v>Investments Govt Securities</v>
          </cell>
        </row>
      </sheetData>
      <sheetData sheetId="11666">
        <row r="34">
          <cell r="A34" t="str">
            <v>Investments Govt Securities</v>
          </cell>
        </row>
      </sheetData>
      <sheetData sheetId="11667">
        <row r="34">
          <cell r="A34" t="str">
            <v>Investments Govt Securities</v>
          </cell>
        </row>
      </sheetData>
      <sheetData sheetId="11668">
        <row r="34">
          <cell r="A34" t="str">
            <v>Investments Govt Securities</v>
          </cell>
        </row>
      </sheetData>
      <sheetData sheetId="11669">
        <row r="34">
          <cell r="A34" t="str">
            <v>Investments Govt Securities</v>
          </cell>
        </row>
      </sheetData>
      <sheetData sheetId="11670">
        <row r="34">
          <cell r="A34" t="str">
            <v>Investments Govt Securities</v>
          </cell>
        </row>
      </sheetData>
      <sheetData sheetId="11671">
        <row r="34">
          <cell r="A34" t="str">
            <v>Investments Govt Securities</v>
          </cell>
        </row>
      </sheetData>
      <sheetData sheetId="11672">
        <row r="34">
          <cell r="A34" t="str">
            <v>Investments Govt Securities</v>
          </cell>
        </row>
      </sheetData>
      <sheetData sheetId="11673">
        <row r="34">
          <cell r="A34" t="str">
            <v>Investments Govt Securities</v>
          </cell>
        </row>
      </sheetData>
      <sheetData sheetId="11674">
        <row r="34">
          <cell r="A34" t="str">
            <v>Investments Govt Securities</v>
          </cell>
        </row>
      </sheetData>
      <sheetData sheetId="11675">
        <row r="34">
          <cell r="A34" t="str">
            <v>Investments Govt Securities</v>
          </cell>
        </row>
      </sheetData>
      <sheetData sheetId="11676">
        <row r="34">
          <cell r="A34" t="str">
            <v>Investments Govt Securities</v>
          </cell>
        </row>
      </sheetData>
      <sheetData sheetId="11677">
        <row r="34">
          <cell r="A34" t="str">
            <v>Investments Govt Securities</v>
          </cell>
        </row>
      </sheetData>
      <sheetData sheetId="11678">
        <row r="34">
          <cell r="A34" t="str">
            <v>Investments Govt Securities</v>
          </cell>
        </row>
      </sheetData>
      <sheetData sheetId="11679">
        <row r="34">
          <cell r="A34" t="str">
            <v>Investments Govt Securities</v>
          </cell>
        </row>
      </sheetData>
      <sheetData sheetId="11680">
        <row r="34">
          <cell r="A34" t="str">
            <v>Investments Govt Securities</v>
          </cell>
        </row>
      </sheetData>
      <sheetData sheetId="11681">
        <row r="34">
          <cell r="A34" t="str">
            <v>Investments Govt Securities</v>
          </cell>
        </row>
      </sheetData>
      <sheetData sheetId="11682">
        <row r="34">
          <cell r="A34" t="str">
            <v>Investments Govt Securities</v>
          </cell>
        </row>
      </sheetData>
      <sheetData sheetId="11683">
        <row r="34">
          <cell r="A34" t="str">
            <v>Investments Govt Securities</v>
          </cell>
        </row>
      </sheetData>
      <sheetData sheetId="11684">
        <row r="34">
          <cell r="A34" t="str">
            <v>Investments Govt Securities</v>
          </cell>
        </row>
      </sheetData>
      <sheetData sheetId="11685">
        <row r="34">
          <cell r="A34" t="str">
            <v>Investments Govt Securities</v>
          </cell>
        </row>
      </sheetData>
      <sheetData sheetId="11686">
        <row r="34">
          <cell r="A34" t="str">
            <v>Investments Govt Securities</v>
          </cell>
        </row>
      </sheetData>
      <sheetData sheetId="11687">
        <row r="34">
          <cell r="A34" t="str">
            <v>Investments Govt Securities</v>
          </cell>
        </row>
      </sheetData>
      <sheetData sheetId="11688">
        <row r="34">
          <cell r="A34" t="str">
            <v>Investments Govt Securities</v>
          </cell>
        </row>
      </sheetData>
      <sheetData sheetId="11689">
        <row r="34">
          <cell r="A34" t="str">
            <v>Investments Govt Securities</v>
          </cell>
        </row>
      </sheetData>
      <sheetData sheetId="11690">
        <row r="34">
          <cell r="A34" t="str">
            <v>Investments Govt Securities</v>
          </cell>
        </row>
      </sheetData>
      <sheetData sheetId="11691">
        <row r="34">
          <cell r="A34" t="str">
            <v>Investments Govt Securities</v>
          </cell>
        </row>
      </sheetData>
      <sheetData sheetId="11692">
        <row r="34">
          <cell r="A34" t="str">
            <v>Investments Govt Securities</v>
          </cell>
        </row>
      </sheetData>
      <sheetData sheetId="11693">
        <row r="34">
          <cell r="A34" t="str">
            <v>Investments Govt Securities</v>
          </cell>
        </row>
      </sheetData>
      <sheetData sheetId="11694">
        <row r="34">
          <cell r="A34" t="str">
            <v>Investments Govt Securities</v>
          </cell>
        </row>
      </sheetData>
      <sheetData sheetId="11695">
        <row r="34">
          <cell r="A34" t="str">
            <v>Investments Govt Securities</v>
          </cell>
        </row>
      </sheetData>
      <sheetData sheetId="11696">
        <row r="34">
          <cell r="A34" t="str">
            <v>Investments Govt Securities</v>
          </cell>
        </row>
      </sheetData>
      <sheetData sheetId="11697">
        <row r="34">
          <cell r="A34" t="str">
            <v>Investments Govt Securities</v>
          </cell>
        </row>
      </sheetData>
      <sheetData sheetId="11698">
        <row r="34">
          <cell r="A34" t="str">
            <v>Investments Govt Securities</v>
          </cell>
        </row>
      </sheetData>
      <sheetData sheetId="11699">
        <row r="34">
          <cell r="A34" t="str">
            <v>Investments Govt Securities</v>
          </cell>
        </row>
      </sheetData>
      <sheetData sheetId="11700">
        <row r="34">
          <cell r="A34" t="str">
            <v>Investments Govt Securities</v>
          </cell>
        </row>
      </sheetData>
      <sheetData sheetId="11701">
        <row r="34">
          <cell r="A34" t="str">
            <v>Investments Govt Securities</v>
          </cell>
        </row>
      </sheetData>
      <sheetData sheetId="11702">
        <row r="34">
          <cell r="A34" t="str">
            <v>Investments Govt Securities</v>
          </cell>
        </row>
      </sheetData>
      <sheetData sheetId="11703">
        <row r="34">
          <cell r="A34" t="str">
            <v>Investments Govt Securities</v>
          </cell>
        </row>
      </sheetData>
      <sheetData sheetId="11704">
        <row r="34">
          <cell r="A34" t="str">
            <v>Investments Govt Securities</v>
          </cell>
        </row>
      </sheetData>
      <sheetData sheetId="11705">
        <row r="34">
          <cell r="A34" t="str">
            <v>Investments Govt Securities</v>
          </cell>
        </row>
      </sheetData>
      <sheetData sheetId="11706">
        <row r="34">
          <cell r="A34" t="str">
            <v>Investments Govt Securities</v>
          </cell>
        </row>
      </sheetData>
      <sheetData sheetId="11707">
        <row r="34">
          <cell r="A34" t="str">
            <v>Investments Govt Securities</v>
          </cell>
        </row>
      </sheetData>
      <sheetData sheetId="11708">
        <row r="34">
          <cell r="A34" t="str">
            <v>Investments Govt Securities</v>
          </cell>
        </row>
      </sheetData>
      <sheetData sheetId="11709">
        <row r="34">
          <cell r="A34" t="str">
            <v>Investments Govt Securities</v>
          </cell>
        </row>
      </sheetData>
      <sheetData sheetId="11710">
        <row r="34">
          <cell r="A34" t="str">
            <v>Investments Govt Securities</v>
          </cell>
        </row>
      </sheetData>
      <sheetData sheetId="11711">
        <row r="34">
          <cell r="A34" t="str">
            <v>Investments Govt Securities</v>
          </cell>
        </row>
      </sheetData>
      <sheetData sheetId="11712">
        <row r="34">
          <cell r="A34" t="str">
            <v>Investments Govt Securities</v>
          </cell>
        </row>
      </sheetData>
      <sheetData sheetId="11713">
        <row r="34">
          <cell r="A34" t="str">
            <v>Investments Govt Securities</v>
          </cell>
        </row>
      </sheetData>
      <sheetData sheetId="11714">
        <row r="34">
          <cell r="A34" t="str">
            <v>Investments Govt Securities</v>
          </cell>
        </row>
      </sheetData>
      <sheetData sheetId="11715">
        <row r="34">
          <cell r="A34" t="str">
            <v>Investments Govt Securities</v>
          </cell>
        </row>
      </sheetData>
      <sheetData sheetId="11716">
        <row r="34">
          <cell r="A34" t="str">
            <v>Investments Govt Securities</v>
          </cell>
        </row>
      </sheetData>
      <sheetData sheetId="11717">
        <row r="34">
          <cell r="A34" t="str">
            <v>Investments Govt Securities</v>
          </cell>
        </row>
      </sheetData>
      <sheetData sheetId="11718">
        <row r="34">
          <cell r="A34" t="str">
            <v>Investments Govt Securities</v>
          </cell>
        </row>
      </sheetData>
      <sheetData sheetId="11719">
        <row r="34">
          <cell r="A34" t="str">
            <v>Investments Govt Securities</v>
          </cell>
        </row>
      </sheetData>
      <sheetData sheetId="11720">
        <row r="34">
          <cell r="A34" t="str">
            <v>Investments Govt Securities</v>
          </cell>
        </row>
      </sheetData>
      <sheetData sheetId="11721">
        <row r="34">
          <cell r="A34" t="str">
            <v>Investments Govt Securities</v>
          </cell>
        </row>
      </sheetData>
      <sheetData sheetId="11722">
        <row r="34">
          <cell r="A34" t="str">
            <v>Investments Govt Securities</v>
          </cell>
        </row>
      </sheetData>
      <sheetData sheetId="11723">
        <row r="34">
          <cell r="A34" t="str">
            <v>Investments Govt Securities</v>
          </cell>
        </row>
      </sheetData>
      <sheetData sheetId="11724">
        <row r="34">
          <cell r="A34" t="str">
            <v>Investments Govt Securities</v>
          </cell>
        </row>
      </sheetData>
      <sheetData sheetId="11725">
        <row r="34">
          <cell r="A34" t="str">
            <v>Investments Govt Securities</v>
          </cell>
        </row>
      </sheetData>
      <sheetData sheetId="11726">
        <row r="34">
          <cell r="A34" t="str">
            <v>Investments Govt Securities</v>
          </cell>
        </row>
      </sheetData>
      <sheetData sheetId="11727">
        <row r="34">
          <cell r="A34" t="str">
            <v>Investments Govt Securities</v>
          </cell>
        </row>
      </sheetData>
      <sheetData sheetId="11728">
        <row r="34">
          <cell r="A34" t="str">
            <v>Investments Govt Securities</v>
          </cell>
        </row>
      </sheetData>
      <sheetData sheetId="11729">
        <row r="34">
          <cell r="A34" t="str">
            <v>Investments Govt Securities</v>
          </cell>
        </row>
      </sheetData>
      <sheetData sheetId="11730">
        <row r="34">
          <cell r="A34" t="str">
            <v>Investments Govt Securities</v>
          </cell>
        </row>
      </sheetData>
      <sheetData sheetId="11731">
        <row r="34">
          <cell r="A34" t="str">
            <v>Investments Govt Securities</v>
          </cell>
        </row>
      </sheetData>
      <sheetData sheetId="11732">
        <row r="34">
          <cell r="A34" t="str">
            <v>Investments Govt Securities</v>
          </cell>
        </row>
      </sheetData>
      <sheetData sheetId="11733">
        <row r="34">
          <cell r="A34" t="str">
            <v>Investments Govt Securities</v>
          </cell>
        </row>
      </sheetData>
      <sheetData sheetId="11734">
        <row r="34">
          <cell r="A34" t="str">
            <v>Investments Govt Securities</v>
          </cell>
        </row>
      </sheetData>
      <sheetData sheetId="11735">
        <row r="34">
          <cell r="A34" t="str">
            <v>Investments Govt Securities</v>
          </cell>
        </row>
      </sheetData>
      <sheetData sheetId="11736">
        <row r="34">
          <cell r="A34" t="str">
            <v>Investments Govt Securities</v>
          </cell>
        </row>
      </sheetData>
      <sheetData sheetId="11737">
        <row r="34">
          <cell r="A34" t="str">
            <v>Investments Govt Securities</v>
          </cell>
        </row>
      </sheetData>
      <sheetData sheetId="11738">
        <row r="34">
          <cell r="A34" t="str">
            <v>Investments Govt Securities</v>
          </cell>
        </row>
      </sheetData>
      <sheetData sheetId="11739">
        <row r="34">
          <cell r="A34" t="str">
            <v>Investments Govt Securities</v>
          </cell>
        </row>
      </sheetData>
      <sheetData sheetId="11740">
        <row r="34">
          <cell r="A34" t="str">
            <v>Investments Govt Securities</v>
          </cell>
        </row>
      </sheetData>
      <sheetData sheetId="11741">
        <row r="34">
          <cell r="A34" t="str">
            <v>Investments Govt Securities</v>
          </cell>
        </row>
      </sheetData>
      <sheetData sheetId="11742">
        <row r="34">
          <cell r="A34" t="str">
            <v>Investments Govt Securities</v>
          </cell>
        </row>
      </sheetData>
      <sheetData sheetId="11743">
        <row r="34">
          <cell r="A34" t="str">
            <v>Investments Govt Securities</v>
          </cell>
        </row>
      </sheetData>
      <sheetData sheetId="11744">
        <row r="34">
          <cell r="A34" t="str">
            <v>Investments Govt Securities</v>
          </cell>
        </row>
      </sheetData>
      <sheetData sheetId="11745">
        <row r="34">
          <cell r="A34" t="str">
            <v>Investments Govt Securities</v>
          </cell>
        </row>
      </sheetData>
      <sheetData sheetId="11746">
        <row r="34">
          <cell r="A34" t="str">
            <v>Investments Govt Securities</v>
          </cell>
        </row>
      </sheetData>
      <sheetData sheetId="11747">
        <row r="34">
          <cell r="A34" t="str">
            <v>Investments Govt Securities</v>
          </cell>
        </row>
      </sheetData>
      <sheetData sheetId="11748">
        <row r="34">
          <cell r="A34" t="str">
            <v>Investments Govt Securities</v>
          </cell>
        </row>
      </sheetData>
      <sheetData sheetId="11749">
        <row r="34">
          <cell r="A34" t="str">
            <v>Investments Govt Securities</v>
          </cell>
        </row>
      </sheetData>
      <sheetData sheetId="11750">
        <row r="34">
          <cell r="A34" t="str">
            <v>Investments Govt Securities</v>
          </cell>
        </row>
      </sheetData>
      <sheetData sheetId="11751">
        <row r="34">
          <cell r="A34" t="str">
            <v>Investments Govt Securities</v>
          </cell>
        </row>
      </sheetData>
      <sheetData sheetId="11752">
        <row r="34">
          <cell r="A34" t="str">
            <v>Investments Govt Securities</v>
          </cell>
        </row>
      </sheetData>
      <sheetData sheetId="11753">
        <row r="34">
          <cell r="A34" t="str">
            <v>Investments Govt Securities</v>
          </cell>
        </row>
      </sheetData>
      <sheetData sheetId="11754">
        <row r="34">
          <cell r="A34" t="str">
            <v>Investments Govt Securities</v>
          </cell>
        </row>
      </sheetData>
      <sheetData sheetId="11755">
        <row r="34">
          <cell r="A34" t="str">
            <v>Investments Govt Securities</v>
          </cell>
        </row>
      </sheetData>
      <sheetData sheetId="11756">
        <row r="34">
          <cell r="A34" t="str">
            <v>Investments Govt Securities</v>
          </cell>
        </row>
      </sheetData>
      <sheetData sheetId="11757">
        <row r="34">
          <cell r="A34" t="str">
            <v>Investments Govt Securities</v>
          </cell>
        </row>
      </sheetData>
      <sheetData sheetId="11758">
        <row r="34">
          <cell r="A34" t="str">
            <v>Investments Govt Securities</v>
          </cell>
        </row>
      </sheetData>
      <sheetData sheetId="11759">
        <row r="34">
          <cell r="A34" t="str">
            <v>Investments Govt Securities</v>
          </cell>
        </row>
      </sheetData>
      <sheetData sheetId="11760">
        <row r="34">
          <cell r="A34" t="str">
            <v>Investments Govt Securities</v>
          </cell>
        </row>
      </sheetData>
      <sheetData sheetId="11761">
        <row r="34">
          <cell r="A34" t="str">
            <v>Investments Govt Securities</v>
          </cell>
        </row>
      </sheetData>
      <sheetData sheetId="11762">
        <row r="34">
          <cell r="A34" t="str">
            <v>Investments Govt Securities</v>
          </cell>
        </row>
      </sheetData>
      <sheetData sheetId="11763">
        <row r="34">
          <cell r="A34" t="str">
            <v>Investments Govt Securities</v>
          </cell>
        </row>
      </sheetData>
      <sheetData sheetId="11764">
        <row r="34">
          <cell r="A34" t="str">
            <v>Investments Govt Securities</v>
          </cell>
        </row>
      </sheetData>
      <sheetData sheetId="11765">
        <row r="34">
          <cell r="A34" t="str">
            <v>Investments Govt Securities</v>
          </cell>
        </row>
      </sheetData>
      <sheetData sheetId="11766">
        <row r="34">
          <cell r="A34" t="str">
            <v>Investments Govt Securities</v>
          </cell>
        </row>
      </sheetData>
      <sheetData sheetId="11767">
        <row r="34">
          <cell r="A34" t="str">
            <v>Investments Govt Securities</v>
          </cell>
        </row>
      </sheetData>
      <sheetData sheetId="11768">
        <row r="34">
          <cell r="A34" t="str">
            <v>Investments Govt Securities</v>
          </cell>
        </row>
      </sheetData>
      <sheetData sheetId="11769">
        <row r="34">
          <cell r="A34" t="str">
            <v>Investments Govt Securities</v>
          </cell>
        </row>
      </sheetData>
      <sheetData sheetId="11770">
        <row r="34">
          <cell r="A34" t="str">
            <v>Investments Govt Securities</v>
          </cell>
        </row>
      </sheetData>
      <sheetData sheetId="11771">
        <row r="34">
          <cell r="A34" t="str">
            <v>Investments Govt Securities</v>
          </cell>
        </row>
      </sheetData>
      <sheetData sheetId="11772">
        <row r="34">
          <cell r="A34" t="str">
            <v>Investments Govt Securities</v>
          </cell>
        </row>
      </sheetData>
      <sheetData sheetId="11773">
        <row r="34">
          <cell r="A34" t="str">
            <v>Investments Govt Securities</v>
          </cell>
        </row>
      </sheetData>
      <sheetData sheetId="11774">
        <row r="34">
          <cell r="A34" t="str">
            <v>Investments Govt Securities</v>
          </cell>
        </row>
      </sheetData>
      <sheetData sheetId="11775">
        <row r="34">
          <cell r="A34" t="str">
            <v>Investments Govt Securities</v>
          </cell>
        </row>
      </sheetData>
      <sheetData sheetId="11776">
        <row r="34">
          <cell r="A34" t="str">
            <v>Investments Govt Securities</v>
          </cell>
        </row>
      </sheetData>
      <sheetData sheetId="11777">
        <row r="34">
          <cell r="A34" t="str">
            <v>Investments Govt Securities</v>
          </cell>
        </row>
      </sheetData>
      <sheetData sheetId="11778">
        <row r="34">
          <cell r="A34" t="str">
            <v>Investments Govt Securities</v>
          </cell>
        </row>
      </sheetData>
      <sheetData sheetId="11779">
        <row r="34">
          <cell r="A34" t="str">
            <v>Investments Govt Securities</v>
          </cell>
        </row>
      </sheetData>
      <sheetData sheetId="11780">
        <row r="34">
          <cell r="A34" t="str">
            <v>Investments Govt Securities</v>
          </cell>
        </row>
      </sheetData>
      <sheetData sheetId="11781">
        <row r="34">
          <cell r="A34" t="str">
            <v>Investments Govt Securities</v>
          </cell>
        </row>
      </sheetData>
      <sheetData sheetId="11782">
        <row r="34">
          <cell r="A34" t="str">
            <v>Investments Govt Securities</v>
          </cell>
        </row>
      </sheetData>
      <sheetData sheetId="11783">
        <row r="34">
          <cell r="A34" t="str">
            <v>Investments Govt Securities</v>
          </cell>
        </row>
      </sheetData>
      <sheetData sheetId="11784">
        <row r="34">
          <cell r="A34" t="str">
            <v>Investments Govt Securities</v>
          </cell>
        </row>
      </sheetData>
      <sheetData sheetId="11785">
        <row r="34">
          <cell r="A34" t="str">
            <v>Investments Govt Securities</v>
          </cell>
        </row>
      </sheetData>
      <sheetData sheetId="11786">
        <row r="34">
          <cell r="A34" t="str">
            <v>Investments Govt Securities</v>
          </cell>
        </row>
      </sheetData>
      <sheetData sheetId="11787">
        <row r="34">
          <cell r="A34" t="str">
            <v>Investments Govt Securities</v>
          </cell>
        </row>
      </sheetData>
      <sheetData sheetId="11788">
        <row r="34">
          <cell r="A34" t="str">
            <v>Investments Govt Securities</v>
          </cell>
        </row>
      </sheetData>
      <sheetData sheetId="11789">
        <row r="34">
          <cell r="A34" t="str">
            <v>Investments Govt Securities</v>
          </cell>
        </row>
      </sheetData>
      <sheetData sheetId="11790">
        <row r="34">
          <cell r="A34" t="str">
            <v>Investments Govt Securities</v>
          </cell>
        </row>
      </sheetData>
      <sheetData sheetId="11791">
        <row r="34">
          <cell r="A34" t="str">
            <v>Investments Govt Securities</v>
          </cell>
        </row>
      </sheetData>
      <sheetData sheetId="11792">
        <row r="34">
          <cell r="A34" t="str">
            <v>Investments Govt Securities</v>
          </cell>
        </row>
      </sheetData>
      <sheetData sheetId="11793">
        <row r="34">
          <cell r="A34" t="str">
            <v>Investments Govt Securities</v>
          </cell>
        </row>
      </sheetData>
      <sheetData sheetId="11794">
        <row r="34">
          <cell r="A34" t="str">
            <v>Investments Govt Securities</v>
          </cell>
        </row>
      </sheetData>
      <sheetData sheetId="11795">
        <row r="34">
          <cell r="A34" t="str">
            <v>Investments Govt Securities</v>
          </cell>
        </row>
      </sheetData>
      <sheetData sheetId="11796">
        <row r="34">
          <cell r="A34" t="str">
            <v>Investments Govt Securities</v>
          </cell>
        </row>
      </sheetData>
      <sheetData sheetId="11797">
        <row r="34">
          <cell r="A34" t="str">
            <v>Investments Govt Securities</v>
          </cell>
        </row>
      </sheetData>
      <sheetData sheetId="11798">
        <row r="34">
          <cell r="A34" t="str">
            <v>Investments Govt Securities</v>
          </cell>
        </row>
      </sheetData>
      <sheetData sheetId="11799">
        <row r="34">
          <cell r="A34" t="str">
            <v>Investments Govt Securities</v>
          </cell>
        </row>
      </sheetData>
      <sheetData sheetId="11800">
        <row r="34">
          <cell r="A34" t="str">
            <v>Investments Govt Securities</v>
          </cell>
        </row>
      </sheetData>
      <sheetData sheetId="11801">
        <row r="34">
          <cell r="A34" t="str">
            <v>Investments Govt Securities</v>
          </cell>
        </row>
      </sheetData>
      <sheetData sheetId="11802">
        <row r="34">
          <cell r="A34" t="str">
            <v>Investments Govt Securities</v>
          </cell>
        </row>
      </sheetData>
      <sheetData sheetId="11803">
        <row r="34">
          <cell r="A34" t="str">
            <v>Investments Govt Securities</v>
          </cell>
        </row>
      </sheetData>
      <sheetData sheetId="11804">
        <row r="34">
          <cell r="A34" t="str">
            <v>Investments Govt Securities</v>
          </cell>
        </row>
      </sheetData>
      <sheetData sheetId="11805">
        <row r="34">
          <cell r="A34" t="str">
            <v>Investments Govt Securities</v>
          </cell>
        </row>
      </sheetData>
      <sheetData sheetId="11806">
        <row r="34">
          <cell r="A34" t="str">
            <v>Investments Govt Securities</v>
          </cell>
        </row>
      </sheetData>
      <sheetData sheetId="11807">
        <row r="34">
          <cell r="A34" t="str">
            <v>Investments Govt Securities</v>
          </cell>
        </row>
      </sheetData>
      <sheetData sheetId="11808">
        <row r="34">
          <cell r="A34" t="str">
            <v>Investments Govt Securities</v>
          </cell>
        </row>
      </sheetData>
      <sheetData sheetId="11809">
        <row r="34">
          <cell r="A34" t="str">
            <v>Investments Govt Securities</v>
          </cell>
        </row>
      </sheetData>
      <sheetData sheetId="11810">
        <row r="34">
          <cell r="A34" t="str">
            <v>Investments Govt Securities</v>
          </cell>
        </row>
      </sheetData>
      <sheetData sheetId="11811">
        <row r="34">
          <cell r="A34" t="str">
            <v>Investments Govt Securities</v>
          </cell>
        </row>
      </sheetData>
      <sheetData sheetId="11812">
        <row r="34">
          <cell r="A34" t="str">
            <v>Investments Govt Securities</v>
          </cell>
        </row>
      </sheetData>
      <sheetData sheetId="11813">
        <row r="34">
          <cell r="A34" t="str">
            <v>Investments Govt Securities</v>
          </cell>
        </row>
      </sheetData>
      <sheetData sheetId="11814">
        <row r="34">
          <cell r="A34" t="str">
            <v>Investments Govt Securities</v>
          </cell>
        </row>
      </sheetData>
      <sheetData sheetId="11815">
        <row r="34">
          <cell r="A34" t="str">
            <v>Investments Govt Securities</v>
          </cell>
        </row>
      </sheetData>
      <sheetData sheetId="11816">
        <row r="34">
          <cell r="A34" t="str">
            <v>Investments Govt Securities</v>
          </cell>
        </row>
      </sheetData>
      <sheetData sheetId="11817">
        <row r="34">
          <cell r="A34" t="str">
            <v>Investments Govt Securities</v>
          </cell>
        </row>
      </sheetData>
      <sheetData sheetId="11818">
        <row r="34">
          <cell r="A34" t="str">
            <v>Investments Govt Securities</v>
          </cell>
        </row>
      </sheetData>
      <sheetData sheetId="11819">
        <row r="34">
          <cell r="A34" t="str">
            <v>Investments Govt Securities</v>
          </cell>
        </row>
      </sheetData>
      <sheetData sheetId="11820">
        <row r="34">
          <cell r="A34" t="str">
            <v>Investments Govt Securities</v>
          </cell>
        </row>
      </sheetData>
      <sheetData sheetId="11821">
        <row r="34">
          <cell r="A34" t="str">
            <v>Investments Govt Securities</v>
          </cell>
        </row>
      </sheetData>
      <sheetData sheetId="11822">
        <row r="34">
          <cell r="A34" t="str">
            <v>Investments Govt Securities</v>
          </cell>
        </row>
      </sheetData>
      <sheetData sheetId="11823">
        <row r="34">
          <cell r="A34" t="str">
            <v>Investments Govt Securities</v>
          </cell>
        </row>
      </sheetData>
      <sheetData sheetId="11824">
        <row r="34">
          <cell r="A34" t="str">
            <v>Investments Govt Securities</v>
          </cell>
        </row>
      </sheetData>
      <sheetData sheetId="11825">
        <row r="34">
          <cell r="A34" t="str">
            <v>Investments Govt Securities</v>
          </cell>
        </row>
      </sheetData>
      <sheetData sheetId="11826">
        <row r="34">
          <cell r="A34" t="str">
            <v>Investments Govt Securities</v>
          </cell>
        </row>
      </sheetData>
      <sheetData sheetId="11827">
        <row r="34">
          <cell r="A34" t="str">
            <v>Investments Govt Securities</v>
          </cell>
        </row>
      </sheetData>
      <sheetData sheetId="11828">
        <row r="34">
          <cell r="A34" t="str">
            <v>Investments Govt Securities</v>
          </cell>
        </row>
      </sheetData>
      <sheetData sheetId="11829">
        <row r="34">
          <cell r="A34" t="str">
            <v>Investments Govt Securities</v>
          </cell>
        </row>
      </sheetData>
      <sheetData sheetId="11830">
        <row r="34">
          <cell r="A34" t="str">
            <v>Investments Govt Securities</v>
          </cell>
        </row>
      </sheetData>
      <sheetData sheetId="11831">
        <row r="34">
          <cell r="A34" t="str">
            <v>Investments Govt Securities</v>
          </cell>
        </row>
      </sheetData>
      <sheetData sheetId="11832">
        <row r="34">
          <cell r="A34" t="str">
            <v>Investments Govt Securities</v>
          </cell>
        </row>
      </sheetData>
      <sheetData sheetId="11833">
        <row r="34">
          <cell r="A34" t="str">
            <v>Investments Govt Securities</v>
          </cell>
        </row>
      </sheetData>
      <sheetData sheetId="11834">
        <row r="34">
          <cell r="A34" t="str">
            <v>Investments Govt Securities</v>
          </cell>
        </row>
      </sheetData>
      <sheetData sheetId="11835">
        <row r="34">
          <cell r="A34" t="str">
            <v>Investments Govt Securities</v>
          </cell>
        </row>
      </sheetData>
      <sheetData sheetId="11836">
        <row r="34">
          <cell r="A34" t="str">
            <v>Investments Govt Securities</v>
          </cell>
        </row>
      </sheetData>
      <sheetData sheetId="11837">
        <row r="34">
          <cell r="A34" t="str">
            <v>Investments Govt Securities</v>
          </cell>
        </row>
      </sheetData>
      <sheetData sheetId="11838">
        <row r="34">
          <cell r="A34" t="str">
            <v>Investments Govt Securities</v>
          </cell>
        </row>
      </sheetData>
      <sheetData sheetId="11839">
        <row r="34">
          <cell r="A34" t="str">
            <v>Investments Govt Securities</v>
          </cell>
        </row>
      </sheetData>
      <sheetData sheetId="11840">
        <row r="34">
          <cell r="A34" t="str">
            <v>Investments Govt Securities</v>
          </cell>
        </row>
      </sheetData>
      <sheetData sheetId="11841">
        <row r="34">
          <cell r="A34" t="str">
            <v>Investments Govt Securities</v>
          </cell>
        </row>
      </sheetData>
      <sheetData sheetId="11842">
        <row r="34">
          <cell r="A34" t="str">
            <v>Investments Govt Securities</v>
          </cell>
        </row>
      </sheetData>
      <sheetData sheetId="11843">
        <row r="34">
          <cell r="A34" t="str">
            <v>Investments Govt Securities</v>
          </cell>
        </row>
      </sheetData>
      <sheetData sheetId="11844">
        <row r="34">
          <cell r="A34" t="str">
            <v>Investments Govt Securities</v>
          </cell>
        </row>
      </sheetData>
      <sheetData sheetId="11845">
        <row r="34">
          <cell r="A34" t="str">
            <v>Investments Govt Securities</v>
          </cell>
        </row>
      </sheetData>
      <sheetData sheetId="11846">
        <row r="34">
          <cell r="A34" t="str">
            <v>Investments Govt Securities</v>
          </cell>
        </row>
      </sheetData>
      <sheetData sheetId="11847">
        <row r="34">
          <cell r="A34" t="str">
            <v>Investments Govt Securities</v>
          </cell>
        </row>
      </sheetData>
      <sheetData sheetId="11848">
        <row r="34">
          <cell r="A34" t="str">
            <v>Investments Govt Securities</v>
          </cell>
        </row>
      </sheetData>
      <sheetData sheetId="11849">
        <row r="34">
          <cell r="A34" t="str">
            <v>Investments Govt Securities</v>
          </cell>
        </row>
      </sheetData>
      <sheetData sheetId="11850">
        <row r="34">
          <cell r="A34" t="str">
            <v>Investments Govt Securities</v>
          </cell>
        </row>
      </sheetData>
      <sheetData sheetId="11851">
        <row r="34">
          <cell r="A34" t="str">
            <v>Investments Govt Securities</v>
          </cell>
        </row>
      </sheetData>
      <sheetData sheetId="11852">
        <row r="34">
          <cell r="A34" t="str">
            <v>Investments Govt Securities</v>
          </cell>
        </row>
      </sheetData>
      <sheetData sheetId="11853">
        <row r="34">
          <cell r="A34" t="str">
            <v>Investments Govt Securities</v>
          </cell>
        </row>
      </sheetData>
      <sheetData sheetId="11854">
        <row r="34">
          <cell r="A34" t="str">
            <v>Investments Govt Securities</v>
          </cell>
        </row>
      </sheetData>
      <sheetData sheetId="11855">
        <row r="34">
          <cell r="A34" t="str">
            <v>Investments Govt Securities</v>
          </cell>
        </row>
      </sheetData>
      <sheetData sheetId="11856">
        <row r="34">
          <cell r="A34" t="str">
            <v>Investments Govt Securities</v>
          </cell>
        </row>
      </sheetData>
      <sheetData sheetId="11857">
        <row r="34">
          <cell r="A34" t="str">
            <v>Investments Govt Securities</v>
          </cell>
        </row>
      </sheetData>
      <sheetData sheetId="11858">
        <row r="34">
          <cell r="A34" t="str">
            <v>Investments Govt Securities</v>
          </cell>
        </row>
      </sheetData>
      <sheetData sheetId="11859">
        <row r="34">
          <cell r="A34" t="str">
            <v>Investments Govt Securities</v>
          </cell>
        </row>
      </sheetData>
      <sheetData sheetId="11860">
        <row r="34">
          <cell r="A34" t="str">
            <v>Investments Govt Securities</v>
          </cell>
        </row>
      </sheetData>
      <sheetData sheetId="11861">
        <row r="34">
          <cell r="A34" t="str">
            <v>Investments Govt Securities</v>
          </cell>
        </row>
      </sheetData>
      <sheetData sheetId="11862">
        <row r="34">
          <cell r="A34" t="str">
            <v>Investments Govt Securities</v>
          </cell>
        </row>
      </sheetData>
      <sheetData sheetId="11863">
        <row r="34">
          <cell r="A34" t="str">
            <v>Investments Govt Securities</v>
          </cell>
        </row>
      </sheetData>
      <sheetData sheetId="11864">
        <row r="34">
          <cell r="A34" t="str">
            <v>Investments Govt Securities</v>
          </cell>
        </row>
      </sheetData>
      <sheetData sheetId="11865">
        <row r="34">
          <cell r="A34" t="str">
            <v>Investments Govt Securities</v>
          </cell>
        </row>
      </sheetData>
      <sheetData sheetId="11866">
        <row r="34">
          <cell r="A34" t="str">
            <v>Investments Govt Securities</v>
          </cell>
        </row>
      </sheetData>
      <sheetData sheetId="11867">
        <row r="34">
          <cell r="A34" t="str">
            <v>Investments Govt Securities</v>
          </cell>
        </row>
      </sheetData>
      <sheetData sheetId="11868">
        <row r="34">
          <cell r="A34" t="str">
            <v>Investments Govt Securities</v>
          </cell>
        </row>
      </sheetData>
      <sheetData sheetId="11869">
        <row r="34">
          <cell r="A34" t="str">
            <v>Investments Govt Securities</v>
          </cell>
        </row>
      </sheetData>
      <sheetData sheetId="11870">
        <row r="34">
          <cell r="A34" t="str">
            <v>Investments Govt Securities</v>
          </cell>
        </row>
      </sheetData>
      <sheetData sheetId="11871">
        <row r="34">
          <cell r="A34" t="str">
            <v>Investments Govt Securities</v>
          </cell>
        </row>
      </sheetData>
      <sheetData sheetId="11872">
        <row r="34">
          <cell r="A34" t="str">
            <v>Investments Govt Securities</v>
          </cell>
        </row>
      </sheetData>
      <sheetData sheetId="11873">
        <row r="34">
          <cell r="A34" t="str">
            <v>Investments Govt Securities</v>
          </cell>
        </row>
      </sheetData>
      <sheetData sheetId="11874">
        <row r="34">
          <cell r="A34" t="str">
            <v>Investments Govt Securities</v>
          </cell>
        </row>
      </sheetData>
      <sheetData sheetId="11875">
        <row r="34">
          <cell r="A34" t="str">
            <v>Investments Govt Securities</v>
          </cell>
        </row>
      </sheetData>
      <sheetData sheetId="11876">
        <row r="34">
          <cell r="A34" t="str">
            <v>Investments Govt Securities</v>
          </cell>
        </row>
      </sheetData>
      <sheetData sheetId="11877">
        <row r="34">
          <cell r="A34" t="str">
            <v>Investments Govt Securities</v>
          </cell>
        </row>
      </sheetData>
      <sheetData sheetId="11878">
        <row r="34">
          <cell r="A34" t="str">
            <v>Investments Govt Securities</v>
          </cell>
        </row>
      </sheetData>
      <sheetData sheetId="11879">
        <row r="34">
          <cell r="A34" t="str">
            <v>Investments Govt Securities</v>
          </cell>
        </row>
      </sheetData>
      <sheetData sheetId="11880">
        <row r="34">
          <cell r="A34" t="str">
            <v>Investments Govt Securities</v>
          </cell>
        </row>
      </sheetData>
      <sheetData sheetId="11881">
        <row r="34">
          <cell r="A34" t="str">
            <v>Investments Govt Securities</v>
          </cell>
        </row>
      </sheetData>
      <sheetData sheetId="11882">
        <row r="34">
          <cell r="A34" t="str">
            <v>Investments Govt Securities</v>
          </cell>
        </row>
      </sheetData>
      <sheetData sheetId="11883">
        <row r="34">
          <cell r="A34" t="str">
            <v>Investments Govt Securities</v>
          </cell>
        </row>
      </sheetData>
      <sheetData sheetId="11884">
        <row r="34">
          <cell r="A34" t="str">
            <v>Investments Govt Securities</v>
          </cell>
        </row>
      </sheetData>
      <sheetData sheetId="11885">
        <row r="34">
          <cell r="A34" t="str">
            <v>Investments Govt Securities</v>
          </cell>
        </row>
      </sheetData>
      <sheetData sheetId="11886">
        <row r="34">
          <cell r="A34" t="str">
            <v>Investments Govt Securities</v>
          </cell>
        </row>
      </sheetData>
      <sheetData sheetId="11887">
        <row r="34">
          <cell r="A34" t="str">
            <v>Investments Govt Securities</v>
          </cell>
        </row>
      </sheetData>
      <sheetData sheetId="11888">
        <row r="34">
          <cell r="A34" t="str">
            <v>Investments Govt Securities</v>
          </cell>
        </row>
      </sheetData>
      <sheetData sheetId="11889">
        <row r="34">
          <cell r="A34" t="str">
            <v>Investments Govt Securities</v>
          </cell>
        </row>
      </sheetData>
      <sheetData sheetId="11890">
        <row r="34">
          <cell r="A34" t="str">
            <v>Investments Govt Securities</v>
          </cell>
        </row>
      </sheetData>
      <sheetData sheetId="11891">
        <row r="34">
          <cell r="A34" t="str">
            <v>Investments Govt Securities</v>
          </cell>
        </row>
      </sheetData>
      <sheetData sheetId="11892">
        <row r="34">
          <cell r="A34" t="str">
            <v>Investments Govt Securities</v>
          </cell>
        </row>
      </sheetData>
      <sheetData sheetId="11893">
        <row r="34">
          <cell r="A34" t="str">
            <v>Investments Govt Securities</v>
          </cell>
        </row>
      </sheetData>
      <sheetData sheetId="11894">
        <row r="34">
          <cell r="A34" t="str">
            <v>Investments Govt Securities</v>
          </cell>
        </row>
      </sheetData>
      <sheetData sheetId="11895">
        <row r="34">
          <cell r="A34" t="str">
            <v>Investments Govt Securities</v>
          </cell>
        </row>
      </sheetData>
      <sheetData sheetId="11896">
        <row r="34">
          <cell r="A34" t="str">
            <v>Investments Govt Securities</v>
          </cell>
        </row>
      </sheetData>
      <sheetData sheetId="11897">
        <row r="34">
          <cell r="A34" t="str">
            <v>Investments Govt Securities</v>
          </cell>
        </row>
      </sheetData>
      <sheetData sheetId="11898">
        <row r="34">
          <cell r="A34" t="str">
            <v>Investments Govt Securities</v>
          </cell>
        </row>
      </sheetData>
      <sheetData sheetId="11899">
        <row r="34">
          <cell r="A34" t="str">
            <v>Investments Govt Securities</v>
          </cell>
        </row>
      </sheetData>
      <sheetData sheetId="11900">
        <row r="34">
          <cell r="A34" t="str">
            <v>Investments Govt Securities</v>
          </cell>
        </row>
      </sheetData>
      <sheetData sheetId="11901">
        <row r="34">
          <cell r="A34" t="str">
            <v>Investments Govt Securities</v>
          </cell>
        </row>
      </sheetData>
      <sheetData sheetId="11902">
        <row r="34">
          <cell r="A34" t="str">
            <v>Investments Govt Securities</v>
          </cell>
        </row>
      </sheetData>
      <sheetData sheetId="11903">
        <row r="34">
          <cell r="A34" t="str">
            <v>Investments Govt Securities</v>
          </cell>
        </row>
      </sheetData>
      <sheetData sheetId="11904">
        <row r="34">
          <cell r="A34" t="str">
            <v>Investments Govt Securities</v>
          </cell>
        </row>
      </sheetData>
      <sheetData sheetId="11905">
        <row r="34">
          <cell r="A34" t="str">
            <v>Investments Govt Securities</v>
          </cell>
        </row>
      </sheetData>
      <sheetData sheetId="11906">
        <row r="34">
          <cell r="A34" t="str">
            <v>Investments Govt Securities</v>
          </cell>
        </row>
      </sheetData>
      <sheetData sheetId="11907">
        <row r="34">
          <cell r="A34" t="str">
            <v>Investments Govt Securities</v>
          </cell>
        </row>
      </sheetData>
      <sheetData sheetId="11908">
        <row r="34">
          <cell r="A34" t="str">
            <v>Investments Govt Securities</v>
          </cell>
        </row>
      </sheetData>
      <sheetData sheetId="11909">
        <row r="34">
          <cell r="A34" t="str">
            <v>Investments Govt Securities</v>
          </cell>
        </row>
      </sheetData>
      <sheetData sheetId="11910">
        <row r="34">
          <cell r="A34" t="str">
            <v>Investments Govt Securities</v>
          </cell>
        </row>
      </sheetData>
      <sheetData sheetId="11911">
        <row r="34">
          <cell r="A34" t="str">
            <v>Investments Govt Securities</v>
          </cell>
        </row>
      </sheetData>
      <sheetData sheetId="11912">
        <row r="34">
          <cell r="A34" t="str">
            <v>Investments Govt Securities</v>
          </cell>
        </row>
      </sheetData>
      <sheetData sheetId="11913">
        <row r="34">
          <cell r="A34" t="str">
            <v>Investments Govt Securities</v>
          </cell>
        </row>
      </sheetData>
      <sheetData sheetId="11914">
        <row r="34">
          <cell r="A34" t="str">
            <v>Investments Govt Securities</v>
          </cell>
        </row>
      </sheetData>
      <sheetData sheetId="11915">
        <row r="34">
          <cell r="A34" t="str">
            <v>Investments Govt Securities</v>
          </cell>
        </row>
      </sheetData>
      <sheetData sheetId="11916">
        <row r="34">
          <cell r="A34" t="str">
            <v>Investments Govt Securities</v>
          </cell>
        </row>
      </sheetData>
      <sheetData sheetId="11917">
        <row r="34">
          <cell r="A34" t="str">
            <v>Investments Govt Securities</v>
          </cell>
        </row>
      </sheetData>
      <sheetData sheetId="11918">
        <row r="34">
          <cell r="A34" t="str">
            <v>Investments Govt Securities</v>
          </cell>
        </row>
      </sheetData>
      <sheetData sheetId="11919">
        <row r="34">
          <cell r="A34" t="str">
            <v>Investments Govt Securities</v>
          </cell>
        </row>
      </sheetData>
      <sheetData sheetId="11920">
        <row r="34">
          <cell r="A34" t="str">
            <v>Investments Govt Securities</v>
          </cell>
        </row>
      </sheetData>
      <sheetData sheetId="11921">
        <row r="34">
          <cell r="A34" t="str">
            <v>Investments Govt Securities</v>
          </cell>
        </row>
      </sheetData>
      <sheetData sheetId="11922">
        <row r="34">
          <cell r="A34" t="str">
            <v>Investments Govt Securities</v>
          </cell>
        </row>
      </sheetData>
      <sheetData sheetId="11923">
        <row r="34">
          <cell r="A34" t="str">
            <v>Investments Govt Securities</v>
          </cell>
        </row>
      </sheetData>
      <sheetData sheetId="11924">
        <row r="34">
          <cell r="A34" t="str">
            <v>Investments Govt Securities</v>
          </cell>
        </row>
      </sheetData>
      <sheetData sheetId="11925">
        <row r="34">
          <cell r="A34" t="str">
            <v>Investments Govt Securities</v>
          </cell>
        </row>
      </sheetData>
      <sheetData sheetId="11926">
        <row r="34">
          <cell r="A34" t="str">
            <v>Investments Govt Securities</v>
          </cell>
        </row>
      </sheetData>
      <sheetData sheetId="11927">
        <row r="34">
          <cell r="A34" t="str">
            <v>Investments Govt Securities</v>
          </cell>
        </row>
      </sheetData>
      <sheetData sheetId="11928">
        <row r="34">
          <cell r="A34" t="str">
            <v>Investments Govt Securities</v>
          </cell>
        </row>
      </sheetData>
      <sheetData sheetId="11929">
        <row r="34">
          <cell r="A34" t="str">
            <v>Investments Govt Securities</v>
          </cell>
        </row>
      </sheetData>
      <sheetData sheetId="11930">
        <row r="34">
          <cell r="A34" t="str">
            <v>Investments Govt Securities</v>
          </cell>
        </row>
      </sheetData>
      <sheetData sheetId="11931">
        <row r="34">
          <cell r="A34" t="str">
            <v>Investments Govt Securities</v>
          </cell>
        </row>
      </sheetData>
      <sheetData sheetId="11932">
        <row r="34">
          <cell r="A34" t="str">
            <v>Investments Govt Securities</v>
          </cell>
        </row>
      </sheetData>
      <sheetData sheetId="11933">
        <row r="34">
          <cell r="A34" t="str">
            <v>Investments Govt Securities</v>
          </cell>
        </row>
      </sheetData>
      <sheetData sheetId="11934">
        <row r="34">
          <cell r="A34" t="str">
            <v>Investments Govt Securities</v>
          </cell>
        </row>
      </sheetData>
      <sheetData sheetId="11935">
        <row r="34">
          <cell r="A34" t="str">
            <v>Investments Govt Securities</v>
          </cell>
        </row>
      </sheetData>
      <sheetData sheetId="11936">
        <row r="34">
          <cell r="A34" t="str">
            <v>Investments Govt Securities</v>
          </cell>
        </row>
      </sheetData>
      <sheetData sheetId="11937">
        <row r="34">
          <cell r="A34" t="str">
            <v>Investments Govt Securities</v>
          </cell>
        </row>
      </sheetData>
      <sheetData sheetId="11938">
        <row r="34">
          <cell r="A34" t="str">
            <v>Investments Govt Securities</v>
          </cell>
        </row>
      </sheetData>
      <sheetData sheetId="11939">
        <row r="34">
          <cell r="A34" t="str">
            <v>Investments Govt Securities</v>
          </cell>
        </row>
      </sheetData>
      <sheetData sheetId="11940">
        <row r="34">
          <cell r="A34" t="str">
            <v>Investments Govt Securities</v>
          </cell>
        </row>
      </sheetData>
      <sheetData sheetId="11941">
        <row r="34">
          <cell r="A34" t="str">
            <v>Investments Govt Securities</v>
          </cell>
        </row>
      </sheetData>
      <sheetData sheetId="11942">
        <row r="34">
          <cell r="A34" t="str">
            <v>Investments Govt Securities</v>
          </cell>
        </row>
      </sheetData>
      <sheetData sheetId="11943">
        <row r="34">
          <cell r="A34" t="str">
            <v>Investments Govt Securities</v>
          </cell>
        </row>
      </sheetData>
      <sheetData sheetId="11944">
        <row r="34">
          <cell r="A34" t="str">
            <v>Investments Govt Securities</v>
          </cell>
        </row>
      </sheetData>
      <sheetData sheetId="11945">
        <row r="34">
          <cell r="A34" t="str">
            <v>Investments Govt Securities</v>
          </cell>
        </row>
      </sheetData>
      <sheetData sheetId="11946">
        <row r="34">
          <cell r="A34" t="str">
            <v>Investments Govt Securities</v>
          </cell>
        </row>
      </sheetData>
      <sheetData sheetId="11947">
        <row r="34">
          <cell r="A34" t="str">
            <v>Investments Govt Securities</v>
          </cell>
        </row>
      </sheetData>
      <sheetData sheetId="11948">
        <row r="34">
          <cell r="A34" t="str">
            <v>Investments Govt Securities</v>
          </cell>
        </row>
      </sheetData>
      <sheetData sheetId="11949">
        <row r="34">
          <cell r="A34" t="str">
            <v>Investments Govt Securities</v>
          </cell>
        </row>
      </sheetData>
      <sheetData sheetId="11950">
        <row r="34">
          <cell r="A34" t="str">
            <v>Investments Govt Securities</v>
          </cell>
        </row>
      </sheetData>
      <sheetData sheetId="11951">
        <row r="34">
          <cell r="A34" t="str">
            <v>Investments Govt Securities</v>
          </cell>
        </row>
      </sheetData>
      <sheetData sheetId="11952">
        <row r="34">
          <cell r="A34" t="str">
            <v>Investments Govt Securities</v>
          </cell>
        </row>
      </sheetData>
      <sheetData sheetId="11953">
        <row r="34">
          <cell r="A34" t="str">
            <v>Investments Govt Securities</v>
          </cell>
        </row>
      </sheetData>
      <sheetData sheetId="11954">
        <row r="34">
          <cell r="A34" t="str">
            <v>Investments Govt Securities</v>
          </cell>
        </row>
      </sheetData>
      <sheetData sheetId="11955">
        <row r="34">
          <cell r="A34" t="str">
            <v>Investments Govt Securities</v>
          </cell>
        </row>
      </sheetData>
      <sheetData sheetId="11956">
        <row r="34">
          <cell r="A34" t="str">
            <v>Investments Govt Securities</v>
          </cell>
        </row>
      </sheetData>
      <sheetData sheetId="11957">
        <row r="34">
          <cell r="A34" t="str">
            <v>Investments Govt Securities</v>
          </cell>
        </row>
      </sheetData>
      <sheetData sheetId="11958">
        <row r="34">
          <cell r="A34" t="str">
            <v>Investments Govt Securities</v>
          </cell>
        </row>
      </sheetData>
      <sheetData sheetId="11959">
        <row r="34">
          <cell r="A34" t="str">
            <v>Investments Govt Securities</v>
          </cell>
        </row>
      </sheetData>
      <sheetData sheetId="11960">
        <row r="34">
          <cell r="A34" t="str">
            <v>Investments Govt Securities</v>
          </cell>
        </row>
      </sheetData>
      <sheetData sheetId="11961">
        <row r="34">
          <cell r="A34" t="str">
            <v>Investments Govt Securities</v>
          </cell>
        </row>
      </sheetData>
      <sheetData sheetId="11962">
        <row r="34">
          <cell r="A34" t="str">
            <v>Investments Govt Securities</v>
          </cell>
        </row>
      </sheetData>
      <sheetData sheetId="11963">
        <row r="34">
          <cell r="A34" t="str">
            <v>Investments Govt Securities</v>
          </cell>
        </row>
      </sheetData>
      <sheetData sheetId="11964">
        <row r="34">
          <cell r="A34" t="str">
            <v>Investments Govt Securities</v>
          </cell>
        </row>
      </sheetData>
      <sheetData sheetId="11965">
        <row r="34">
          <cell r="A34" t="str">
            <v>Investments Govt Securities</v>
          </cell>
        </row>
      </sheetData>
      <sheetData sheetId="11966">
        <row r="34">
          <cell r="A34" t="str">
            <v>Investments Govt Securities</v>
          </cell>
        </row>
      </sheetData>
      <sheetData sheetId="11967">
        <row r="34">
          <cell r="A34" t="str">
            <v>Investments Govt Securities</v>
          </cell>
        </row>
      </sheetData>
      <sheetData sheetId="11968">
        <row r="34">
          <cell r="A34" t="str">
            <v>Investments Govt Securities</v>
          </cell>
        </row>
      </sheetData>
      <sheetData sheetId="11969">
        <row r="34">
          <cell r="A34" t="str">
            <v>Investments Govt Securities</v>
          </cell>
        </row>
      </sheetData>
      <sheetData sheetId="11970">
        <row r="34">
          <cell r="A34" t="str">
            <v>Investments Govt Securities</v>
          </cell>
        </row>
      </sheetData>
      <sheetData sheetId="11971">
        <row r="34">
          <cell r="A34" t="str">
            <v>Investments Govt Securities</v>
          </cell>
        </row>
      </sheetData>
      <sheetData sheetId="11972">
        <row r="34">
          <cell r="A34" t="str">
            <v>Investments Govt Securities</v>
          </cell>
        </row>
      </sheetData>
      <sheetData sheetId="11973">
        <row r="34">
          <cell r="A34" t="str">
            <v>Investments Govt Securities</v>
          </cell>
        </row>
      </sheetData>
      <sheetData sheetId="11974">
        <row r="34">
          <cell r="A34" t="str">
            <v>Investments Govt Securities</v>
          </cell>
        </row>
      </sheetData>
      <sheetData sheetId="11975">
        <row r="34">
          <cell r="A34" t="str">
            <v>Investments Govt Securities</v>
          </cell>
        </row>
      </sheetData>
      <sheetData sheetId="11976">
        <row r="34">
          <cell r="A34" t="str">
            <v>Investments Govt Securities</v>
          </cell>
        </row>
      </sheetData>
      <sheetData sheetId="11977">
        <row r="34">
          <cell r="A34" t="str">
            <v>Investments Govt Securities</v>
          </cell>
        </row>
      </sheetData>
      <sheetData sheetId="11978">
        <row r="34">
          <cell r="A34" t="str">
            <v>Investments Govt Securities</v>
          </cell>
        </row>
      </sheetData>
      <sheetData sheetId="11979">
        <row r="34">
          <cell r="A34" t="str">
            <v>Investments Govt Securities</v>
          </cell>
        </row>
      </sheetData>
      <sheetData sheetId="11980">
        <row r="34">
          <cell r="A34" t="str">
            <v>Investments Govt Securities</v>
          </cell>
        </row>
      </sheetData>
      <sheetData sheetId="11981">
        <row r="34">
          <cell r="A34" t="str">
            <v>Investments Govt Securities</v>
          </cell>
        </row>
      </sheetData>
      <sheetData sheetId="11982">
        <row r="34">
          <cell r="A34" t="str">
            <v>Investments Govt Securities</v>
          </cell>
        </row>
      </sheetData>
      <sheetData sheetId="11983">
        <row r="34">
          <cell r="A34" t="str">
            <v>Investments Govt Securities</v>
          </cell>
        </row>
      </sheetData>
      <sheetData sheetId="11984">
        <row r="34">
          <cell r="A34" t="str">
            <v>Investments Govt Securities</v>
          </cell>
        </row>
      </sheetData>
      <sheetData sheetId="11985">
        <row r="34">
          <cell r="A34" t="str">
            <v>Investments Govt Securities</v>
          </cell>
        </row>
      </sheetData>
      <sheetData sheetId="11986">
        <row r="34">
          <cell r="A34" t="str">
            <v>Investments Govt Securities</v>
          </cell>
        </row>
      </sheetData>
      <sheetData sheetId="11987">
        <row r="34">
          <cell r="A34" t="str">
            <v>Investments Govt Securities</v>
          </cell>
        </row>
      </sheetData>
      <sheetData sheetId="11988">
        <row r="34">
          <cell r="A34" t="str">
            <v>Investments Govt Securities</v>
          </cell>
        </row>
      </sheetData>
      <sheetData sheetId="11989">
        <row r="34">
          <cell r="A34" t="str">
            <v>Investments Govt Securities</v>
          </cell>
        </row>
      </sheetData>
      <sheetData sheetId="11990">
        <row r="34">
          <cell r="A34" t="str">
            <v>Investments Govt Securities</v>
          </cell>
        </row>
      </sheetData>
      <sheetData sheetId="11991">
        <row r="34">
          <cell r="A34" t="str">
            <v>Investments Govt Securities</v>
          </cell>
        </row>
      </sheetData>
      <sheetData sheetId="11992">
        <row r="34">
          <cell r="A34" t="str">
            <v>Investments Govt Securities</v>
          </cell>
        </row>
      </sheetData>
      <sheetData sheetId="11993">
        <row r="34">
          <cell r="A34" t="str">
            <v>Investments Govt Securities</v>
          </cell>
        </row>
      </sheetData>
      <sheetData sheetId="11994">
        <row r="34">
          <cell r="A34" t="str">
            <v>Investments Govt Securities</v>
          </cell>
        </row>
      </sheetData>
      <sheetData sheetId="11995">
        <row r="34">
          <cell r="A34" t="str">
            <v>Investments Govt Securities</v>
          </cell>
        </row>
      </sheetData>
      <sheetData sheetId="11996">
        <row r="34">
          <cell r="A34" t="str">
            <v>Investments Govt Securities</v>
          </cell>
        </row>
      </sheetData>
      <sheetData sheetId="11997">
        <row r="34">
          <cell r="A34" t="str">
            <v>Investments Govt Securities</v>
          </cell>
        </row>
      </sheetData>
      <sheetData sheetId="11998">
        <row r="34">
          <cell r="A34" t="str">
            <v>Investments Govt Securities</v>
          </cell>
        </row>
      </sheetData>
      <sheetData sheetId="11999">
        <row r="34">
          <cell r="A34" t="str">
            <v>Investments Govt Securities</v>
          </cell>
        </row>
      </sheetData>
      <sheetData sheetId="12000">
        <row r="34">
          <cell r="A34" t="str">
            <v>Investments Govt Securities</v>
          </cell>
        </row>
      </sheetData>
      <sheetData sheetId="12001">
        <row r="34">
          <cell r="A34" t="str">
            <v>Investments Govt Securities</v>
          </cell>
        </row>
      </sheetData>
      <sheetData sheetId="12002">
        <row r="34">
          <cell r="A34" t="str">
            <v>Investments Govt Securities</v>
          </cell>
        </row>
      </sheetData>
      <sheetData sheetId="12003">
        <row r="34">
          <cell r="A34" t="str">
            <v>Investments Govt Securities</v>
          </cell>
        </row>
      </sheetData>
      <sheetData sheetId="12004">
        <row r="34">
          <cell r="A34" t="str">
            <v>Investments Govt Securities</v>
          </cell>
        </row>
      </sheetData>
      <sheetData sheetId="12005">
        <row r="34">
          <cell r="A34" t="str">
            <v>Investments Govt Securities</v>
          </cell>
        </row>
      </sheetData>
      <sheetData sheetId="12006">
        <row r="34">
          <cell r="A34" t="str">
            <v>Investments Govt Securities</v>
          </cell>
        </row>
      </sheetData>
      <sheetData sheetId="12007">
        <row r="34">
          <cell r="A34" t="str">
            <v>Investments Govt Securities</v>
          </cell>
        </row>
      </sheetData>
      <sheetData sheetId="12008">
        <row r="34">
          <cell r="A34" t="str">
            <v>Investments Govt Securities</v>
          </cell>
        </row>
      </sheetData>
      <sheetData sheetId="12009">
        <row r="34">
          <cell r="A34" t="str">
            <v>Investments Govt Securities</v>
          </cell>
        </row>
      </sheetData>
      <sheetData sheetId="12010">
        <row r="34">
          <cell r="A34" t="str">
            <v>Investments Govt Securities</v>
          </cell>
        </row>
      </sheetData>
      <sheetData sheetId="12011">
        <row r="34">
          <cell r="A34" t="str">
            <v>Investments Govt Securities</v>
          </cell>
        </row>
      </sheetData>
      <sheetData sheetId="12012">
        <row r="34">
          <cell r="A34" t="str">
            <v>Investments Govt Securities</v>
          </cell>
        </row>
      </sheetData>
      <sheetData sheetId="12013">
        <row r="34">
          <cell r="A34" t="str">
            <v>Investments Govt Securities</v>
          </cell>
        </row>
      </sheetData>
      <sheetData sheetId="12014">
        <row r="34">
          <cell r="A34" t="str">
            <v>Investments Govt Securities</v>
          </cell>
        </row>
      </sheetData>
      <sheetData sheetId="12015">
        <row r="34">
          <cell r="A34" t="str">
            <v>Investments Govt Securities</v>
          </cell>
        </row>
      </sheetData>
      <sheetData sheetId="12016">
        <row r="34">
          <cell r="A34" t="str">
            <v>Investments Govt Securities</v>
          </cell>
        </row>
      </sheetData>
      <sheetData sheetId="12017">
        <row r="34">
          <cell r="A34" t="str">
            <v>Investments Govt Securities</v>
          </cell>
        </row>
      </sheetData>
      <sheetData sheetId="12018">
        <row r="34">
          <cell r="A34" t="str">
            <v>Investments Govt Securities</v>
          </cell>
        </row>
      </sheetData>
      <sheetData sheetId="12019">
        <row r="34">
          <cell r="A34" t="str">
            <v>Investments Govt Securities</v>
          </cell>
        </row>
      </sheetData>
      <sheetData sheetId="12020">
        <row r="34">
          <cell r="A34" t="str">
            <v>Investments Govt Securities</v>
          </cell>
        </row>
      </sheetData>
      <sheetData sheetId="12021">
        <row r="34">
          <cell r="A34" t="str">
            <v>Investments Govt Securities</v>
          </cell>
        </row>
      </sheetData>
      <sheetData sheetId="12022">
        <row r="34">
          <cell r="A34" t="str">
            <v>Investments Govt Securities</v>
          </cell>
        </row>
      </sheetData>
      <sheetData sheetId="12023">
        <row r="34">
          <cell r="A34" t="str">
            <v>Investments Govt Securities</v>
          </cell>
        </row>
      </sheetData>
      <sheetData sheetId="12024">
        <row r="34">
          <cell r="A34" t="str">
            <v>Investments Govt Securities</v>
          </cell>
        </row>
      </sheetData>
      <sheetData sheetId="12025">
        <row r="34">
          <cell r="A34" t="str">
            <v>Investments Govt Securities</v>
          </cell>
        </row>
      </sheetData>
      <sheetData sheetId="12026">
        <row r="34">
          <cell r="A34" t="str">
            <v>Investments Govt Securities</v>
          </cell>
        </row>
      </sheetData>
      <sheetData sheetId="12027">
        <row r="34">
          <cell r="A34" t="str">
            <v>Investments Govt Securities</v>
          </cell>
        </row>
      </sheetData>
      <sheetData sheetId="12028">
        <row r="34">
          <cell r="A34" t="str">
            <v>Investments Govt Securities</v>
          </cell>
        </row>
      </sheetData>
      <sheetData sheetId="12029">
        <row r="34">
          <cell r="A34" t="str">
            <v>Investments Govt Securities</v>
          </cell>
        </row>
      </sheetData>
      <sheetData sheetId="12030">
        <row r="34">
          <cell r="A34" t="str">
            <v>Investments Govt Securities</v>
          </cell>
        </row>
      </sheetData>
      <sheetData sheetId="12031">
        <row r="34">
          <cell r="A34" t="str">
            <v>Investments Govt Securities</v>
          </cell>
        </row>
      </sheetData>
      <sheetData sheetId="12032">
        <row r="34">
          <cell r="A34" t="str">
            <v>Investments Govt Securities</v>
          </cell>
        </row>
      </sheetData>
      <sheetData sheetId="12033">
        <row r="34">
          <cell r="A34" t="str">
            <v>Investments Govt Securities</v>
          </cell>
        </row>
      </sheetData>
      <sheetData sheetId="12034">
        <row r="34">
          <cell r="A34" t="str">
            <v>Investments Govt Securities</v>
          </cell>
        </row>
      </sheetData>
      <sheetData sheetId="12035">
        <row r="34">
          <cell r="A34" t="str">
            <v>Investments Govt Securities</v>
          </cell>
        </row>
      </sheetData>
      <sheetData sheetId="12036">
        <row r="34">
          <cell r="A34" t="str">
            <v>Investments Govt Securities</v>
          </cell>
        </row>
      </sheetData>
      <sheetData sheetId="12037">
        <row r="34">
          <cell r="A34" t="str">
            <v>Investments Govt Securities</v>
          </cell>
        </row>
      </sheetData>
      <sheetData sheetId="12038">
        <row r="34">
          <cell r="A34" t="str">
            <v>Investments Govt Securities</v>
          </cell>
        </row>
      </sheetData>
      <sheetData sheetId="12039">
        <row r="34">
          <cell r="A34" t="str">
            <v>Investments Govt Securities</v>
          </cell>
        </row>
      </sheetData>
      <sheetData sheetId="12040">
        <row r="34">
          <cell r="A34" t="str">
            <v>Investments Govt Securities</v>
          </cell>
        </row>
      </sheetData>
      <sheetData sheetId="12041">
        <row r="34">
          <cell r="A34" t="str">
            <v>Investments Govt Securities</v>
          </cell>
        </row>
      </sheetData>
      <sheetData sheetId="12042">
        <row r="34">
          <cell r="A34" t="str">
            <v>Investments Govt Securities</v>
          </cell>
        </row>
      </sheetData>
      <sheetData sheetId="12043">
        <row r="34">
          <cell r="A34" t="str">
            <v>Investments Govt Securities</v>
          </cell>
        </row>
      </sheetData>
      <sheetData sheetId="12044">
        <row r="34">
          <cell r="A34" t="str">
            <v>Investments Govt Securities</v>
          </cell>
        </row>
      </sheetData>
      <sheetData sheetId="12045">
        <row r="34">
          <cell r="A34" t="str">
            <v>Investments Govt Securities</v>
          </cell>
        </row>
      </sheetData>
      <sheetData sheetId="12046">
        <row r="34">
          <cell r="A34" t="str">
            <v>Investments Govt Securities</v>
          </cell>
        </row>
      </sheetData>
      <sheetData sheetId="12047">
        <row r="34">
          <cell r="A34" t="str">
            <v>Investments Govt Securities</v>
          </cell>
        </row>
      </sheetData>
      <sheetData sheetId="12048">
        <row r="34">
          <cell r="A34" t="str">
            <v>Investments Govt Securities</v>
          </cell>
        </row>
      </sheetData>
      <sheetData sheetId="12049">
        <row r="34">
          <cell r="A34" t="str">
            <v>Investments Govt Securities</v>
          </cell>
        </row>
      </sheetData>
      <sheetData sheetId="12050">
        <row r="34">
          <cell r="A34" t="str">
            <v>Investments Govt Securities</v>
          </cell>
        </row>
      </sheetData>
      <sheetData sheetId="12051">
        <row r="34">
          <cell r="A34" t="str">
            <v>Investments Govt Securities</v>
          </cell>
        </row>
      </sheetData>
      <sheetData sheetId="12052">
        <row r="34">
          <cell r="A34" t="str">
            <v>Investments Govt Securities</v>
          </cell>
        </row>
      </sheetData>
      <sheetData sheetId="12053">
        <row r="34">
          <cell r="A34" t="str">
            <v>Investments Govt Securities</v>
          </cell>
        </row>
      </sheetData>
      <sheetData sheetId="12054">
        <row r="34">
          <cell r="A34" t="str">
            <v>Investments Govt Securities</v>
          </cell>
        </row>
      </sheetData>
      <sheetData sheetId="12055">
        <row r="34">
          <cell r="A34" t="str">
            <v>Investments Govt Securities</v>
          </cell>
        </row>
      </sheetData>
      <sheetData sheetId="12056">
        <row r="34">
          <cell r="A34" t="str">
            <v>Investments Govt Securities</v>
          </cell>
        </row>
      </sheetData>
      <sheetData sheetId="12057">
        <row r="34">
          <cell r="A34" t="str">
            <v>Investments Govt Securities</v>
          </cell>
        </row>
      </sheetData>
      <sheetData sheetId="12058">
        <row r="34">
          <cell r="A34" t="str">
            <v>Investments Govt Securities</v>
          </cell>
        </row>
      </sheetData>
      <sheetData sheetId="12059">
        <row r="34">
          <cell r="A34" t="str">
            <v>Investments Govt Securities</v>
          </cell>
        </row>
      </sheetData>
      <sheetData sheetId="12060">
        <row r="34">
          <cell r="A34" t="str">
            <v>Investments Govt Securities</v>
          </cell>
        </row>
      </sheetData>
      <sheetData sheetId="12061">
        <row r="34">
          <cell r="A34" t="str">
            <v>Investments Govt Securities</v>
          </cell>
        </row>
      </sheetData>
      <sheetData sheetId="12062">
        <row r="34">
          <cell r="A34" t="str">
            <v>Investments Govt Securities</v>
          </cell>
        </row>
      </sheetData>
      <sheetData sheetId="12063">
        <row r="34">
          <cell r="A34" t="str">
            <v>Investments Govt Securities</v>
          </cell>
        </row>
      </sheetData>
      <sheetData sheetId="12064">
        <row r="34">
          <cell r="A34" t="str">
            <v>Investments Govt Securities</v>
          </cell>
        </row>
      </sheetData>
      <sheetData sheetId="12065">
        <row r="34">
          <cell r="A34" t="str">
            <v>Investments Govt Securities</v>
          </cell>
        </row>
      </sheetData>
      <sheetData sheetId="12066">
        <row r="34">
          <cell r="A34" t="str">
            <v>Investments Govt Securities</v>
          </cell>
        </row>
      </sheetData>
      <sheetData sheetId="12067">
        <row r="34">
          <cell r="A34" t="str">
            <v>Investments Govt Securities</v>
          </cell>
        </row>
      </sheetData>
      <sheetData sheetId="12068">
        <row r="34">
          <cell r="A34" t="str">
            <v>Investments Govt Securities</v>
          </cell>
        </row>
      </sheetData>
      <sheetData sheetId="12069">
        <row r="34">
          <cell r="A34" t="str">
            <v>Investments Govt Securities</v>
          </cell>
        </row>
      </sheetData>
      <sheetData sheetId="12070">
        <row r="34">
          <cell r="A34" t="str">
            <v>Investments Govt Securities</v>
          </cell>
        </row>
      </sheetData>
      <sheetData sheetId="12071">
        <row r="34">
          <cell r="A34" t="str">
            <v>Investments Govt Securities</v>
          </cell>
        </row>
      </sheetData>
      <sheetData sheetId="12072">
        <row r="34">
          <cell r="A34" t="str">
            <v>Investments Govt Securities</v>
          </cell>
        </row>
      </sheetData>
      <sheetData sheetId="12073">
        <row r="34">
          <cell r="A34" t="str">
            <v>Investments Govt Securities</v>
          </cell>
        </row>
      </sheetData>
      <sheetData sheetId="12074">
        <row r="34">
          <cell r="A34" t="str">
            <v>Investments Govt Securities</v>
          </cell>
        </row>
      </sheetData>
      <sheetData sheetId="12075">
        <row r="34">
          <cell r="A34" t="str">
            <v>Investments Govt Securities</v>
          </cell>
        </row>
      </sheetData>
      <sheetData sheetId="12076">
        <row r="34">
          <cell r="A34" t="str">
            <v>Investments Govt Securities</v>
          </cell>
        </row>
      </sheetData>
      <sheetData sheetId="12077">
        <row r="34">
          <cell r="A34" t="str">
            <v>Investments Govt Securities</v>
          </cell>
        </row>
      </sheetData>
      <sheetData sheetId="12078">
        <row r="34">
          <cell r="A34" t="str">
            <v>Investments Govt Securities</v>
          </cell>
        </row>
      </sheetData>
      <sheetData sheetId="12079">
        <row r="34">
          <cell r="A34" t="str">
            <v>Investments Govt Securities</v>
          </cell>
        </row>
      </sheetData>
      <sheetData sheetId="12080">
        <row r="34">
          <cell r="A34" t="str">
            <v>Investments Govt Securities</v>
          </cell>
        </row>
      </sheetData>
      <sheetData sheetId="12081">
        <row r="34">
          <cell r="A34" t="str">
            <v>Investments Govt Securities</v>
          </cell>
        </row>
      </sheetData>
      <sheetData sheetId="12082">
        <row r="34">
          <cell r="A34" t="str">
            <v>Investments Govt Securities</v>
          </cell>
        </row>
      </sheetData>
      <sheetData sheetId="12083">
        <row r="34">
          <cell r="A34" t="str">
            <v>Investments Govt Securities</v>
          </cell>
        </row>
      </sheetData>
      <sheetData sheetId="12084">
        <row r="34">
          <cell r="A34" t="str">
            <v>Investments Govt Securities</v>
          </cell>
        </row>
      </sheetData>
      <sheetData sheetId="12085">
        <row r="34">
          <cell r="A34" t="str">
            <v>Investments Govt Securities</v>
          </cell>
        </row>
      </sheetData>
      <sheetData sheetId="12086">
        <row r="34">
          <cell r="A34" t="str">
            <v>Investments Govt Securities</v>
          </cell>
        </row>
      </sheetData>
      <sheetData sheetId="12087">
        <row r="34">
          <cell r="A34" t="str">
            <v>Investments Govt Securities</v>
          </cell>
        </row>
      </sheetData>
      <sheetData sheetId="12088">
        <row r="34">
          <cell r="A34" t="str">
            <v>Investments Govt Securities</v>
          </cell>
        </row>
      </sheetData>
      <sheetData sheetId="12089">
        <row r="34">
          <cell r="A34" t="str">
            <v>Investments Govt Securities</v>
          </cell>
        </row>
      </sheetData>
      <sheetData sheetId="12090">
        <row r="34">
          <cell r="A34" t="str">
            <v>Investments Govt Securities</v>
          </cell>
        </row>
      </sheetData>
      <sheetData sheetId="12091">
        <row r="34">
          <cell r="A34" t="str">
            <v>Investments Govt Securities</v>
          </cell>
        </row>
      </sheetData>
      <sheetData sheetId="12092">
        <row r="34">
          <cell r="A34" t="str">
            <v>Investments Govt Securities</v>
          </cell>
        </row>
      </sheetData>
      <sheetData sheetId="12093">
        <row r="34">
          <cell r="A34" t="str">
            <v>Investments Govt Securities</v>
          </cell>
        </row>
      </sheetData>
      <sheetData sheetId="12094">
        <row r="34">
          <cell r="A34" t="str">
            <v>Investments Govt Securities</v>
          </cell>
        </row>
      </sheetData>
      <sheetData sheetId="12095">
        <row r="34">
          <cell r="A34" t="str">
            <v>Investments Govt Securities</v>
          </cell>
        </row>
      </sheetData>
      <sheetData sheetId="12096">
        <row r="34">
          <cell r="A34" t="str">
            <v>Investments Govt Securities</v>
          </cell>
        </row>
      </sheetData>
      <sheetData sheetId="12097">
        <row r="34">
          <cell r="A34" t="str">
            <v>Investments Govt Securities</v>
          </cell>
        </row>
      </sheetData>
      <sheetData sheetId="12098">
        <row r="34">
          <cell r="A34" t="str">
            <v>Investments Govt Securities</v>
          </cell>
        </row>
      </sheetData>
      <sheetData sheetId="12099">
        <row r="34">
          <cell r="A34" t="str">
            <v>Investments Govt Securities</v>
          </cell>
        </row>
      </sheetData>
      <sheetData sheetId="12100">
        <row r="34">
          <cell r="A34" t="str">
            <v>Investments Govt Securities</v>
          </cell>
        </row>
      </sheetData>
      <sheetData sheetId="12101">
        <row r="34">
          <cell r="A34" t="str">
            <v>Investments Govt Securities</v>
          </cell>
        </row>
      </sheetData>
      <sheetData sheetId="12102">
        <row r="34">
          <cell r="A34" t="str">
            <v>Investments Govt Securities</v>
          </cell>
        </row>
      </sheetData>
      <sheetData sheetId="12103">
        <row r="34">
          <cell r="A34" t="str">
            <v>Investments Govt Securities</v>
          </cell>
        </row>
      </sheetData>
      <sheetData sheetId="12104">
        <row r="34">
          <cell r="A34" t="str">
            <v>Investments Govt Securities</v>
          </cell>
        </row>
      </sheetData>
      <sheetData sheetId="12105">
        <row r="34">
          <cell r="A34" t="str">
            <v>Investments Govt Securities</v>
          </cell>
        </row>
      </sheetData>
      <sheetData sheetId="12106">
        <row r="34">
          <cell r="A34" t="str">
            <v>Investments Govt Securities</v>
          </cell>
        </row>
      </sheetData>
      <sheetData sheetId="12107">
        <row r="34">
          <cell r="A34" t="str">
            <v>Investments Govt Securities</v>
          </cell>
        </row>
      </sheetData>
      <sheetData sheetId="12108">
        <row r="34">
          <cell r="A34" t="str">
            <v>Investments Govt Securities</v>
          </cell>
        </row>
      </sheetData>
      <sheetData sheetId="12109">
        <row r="34">
          <cell r="A34" t="str">
            <v>Investments Govt Securities</v>
          </cell>
        </row>
      </sheetData>
      <sheetData sheetId="12110">
        <row r="34">
          <cell r="A34" t="str">
            <v>Investments Govt Securities</v>
          </cell>
        </row>
      </sheetData>
      <sheetData sheetId="12111">
        <row r="34">
          <cell r="A34" t="str">
            <v>Investments Govt Securities</v>
          </cell>
        </row>
      </sheetData>
      <sheetData sheetId="12112">
        <row r="34">
          <cell r="A34" t="str">
            <v>Investments Govt Securities</v>
          </cell>
        </row>
      </sheetData>
      <sheetData sheetId="12113">
        <row r="34">
          <cell r="A34" t="str">
            <v>Investments Govt Securities</v>
          </cell>
        </row>
      </sheetData>
      <sheetData sheetId="12114">
        <row r="34">
          <cell r="A34" t="str">
            <v>Investments Govt Securities</v>
          </cell>
        </row>
      </sheetData>
      <sheetData sheetId="12115">
        <row r="34">
          <cell r="A34" t="str">
            <v>Investments Govt Securities</v>
          </cell>
        </row>
      </sheetData>
      <sheetData sheetId="12116">
        <row r="34">
          <cell r="A34" t="str">
            <v>Investments Govt Securities</v>
          </cell>
        </row>
      </sheetData>
      <sheetData sheetId="12117">
        <row r="34">
          <cell r="A34" t="str">
            <v>Investments Govt Securities</v>
          </cell>
        </row>
      </sheetData>
      <sheetData sheetId="12118">
        <row r="34">
          <cell r="A34" t="str">
            <v>Investments Govt Securities</v>
          </cell>
        </row>
      </sheetData>
      <sheetData sheetId="12119">
        <row r="34">
          <cell r="A34" t="str">
            <v>Investments Govt Securities</v>
          </cell>
        </row>
      </sheetData>
      <sheetData sheetId="12120">
        <row r="34">
          <cell r="A34" t="str">
            <v>Investments Govt Securities</v>
          </cell>
        </row>
      </sheetData>
      <sheetData sheetId="12121">
        <row r="34">
          <cell r="A34" t="str">
            <v>Investments Govt Securities</v>
          </cell>
        </row>
      </sheetData>
      <sheetData sheetId="12122">
        <row r="34">
          <cell r="A34" t="str">
            <v>Investments Govt Securities</v>
          </cell>
        </row>
      </sheetData>
      <sheetData sheetId="12123">
        <row r="34">
          <cell r="A34" t="str">
            <v>Investments Govt Securities</v>
          </cell>
        </row>
      </sheetData>
      <sheetData sheetId="12124">
        <row r="34">
          <cell r="A34" t="str">
            <v>Investments Govt Securities</v>
          </cell>
        </row>
      </sheetData>
      <sheetData sheetId="12125">
        <row r="34">
          <cell r="A34" t="str">
            <v>Investments Govt Securities</v>
          </cell>
        </row>
      </sheetData>
      <sheetData sheetId="12126">
        <row r="34">
          <cell r="A34" t="str">
            <v>Investments Govt Securities</v>
          </cell>
        </row>
      </sheetData>
      <sheetData sheetId="12127">
        <row r="34">
          <cell r="A34" t="str">
            <v>Investments Govt Securities</v>
          </cell>
        </row>
      </sheetData>
      <sheetData sheetId="12128">
        <row r="34">
          <cell r="A34" t="str">
            <v>Investments Govt Securities</v>
          </cell>
        </row>
      </sheetData>
      <sheetData sheetId="12129">
        <row r="34">
          <cell r="A34" t="str">
            <v>Investments Govt Securities</v>
          </cell>
        </row>
      </sheetData>
      <sheetData sheetId="12130">
        <row r="34">
          <cell r="A34" t="str">
            <v>Investments Govt Securities</v>
          </cell>
        </row>
      </sheetData>
      <sheetData sheetId="12131">
        <row r="34">
          <cell r="A34" t="str">
            <v>Investments Govt Securities</v>
          </cell>
        </row>
      </sheetData>
      <sheetData sheetId="12132">
        <row r="34">
          <cell r="A34" t="str">
            <v>Investments Govt Securities</v>
          </cell>
        </row>
      </sheetData>
      <sheetData sheetId="12133">
        <row r="34">
          <cell r="A34" t="str">
            <v>Investments Govt Securities</v>
          </cell>
        </row>
      </sheetData>
      <sheetData sheetId="12134">
        <row r="34">
          <cell r="A34" t="str">
            <v>Investments Govt Securities</v>
          </cell>
        </row>
      </sheetData>
      <sheetData sheetId="12135">
        <row r="34">
          <cell r="A34" t="str">
            <v>Investments Govt Securities</v>
          </cell>
        </row>
      </sheetData>
      <sheetData sheetId="12136">
        <row r="34">
          <cell r="A34" t="str">
            <v>Investments Govt Securities</v>
          </cell>
        </row>
      </sheetData>
      <sheetData sheetId="12137">
        <row r="34">
          <cell r="A34" t="str">
            <v>Investments Govt Securities</v>
          </cell>
        </row>
      </sheetData>
      <sheetData sheetId="12138">
        <row r="34">
          <cell r="A34" t="str">
            <v>Investments Govt Securities</v>
          </cell>
        </row>
      </sheetData>
      <sheetData sheetId="12139">
        <row r="34">
          <cell r="A34" t="str">
            <v>Investments Govt Securities</v>
          </cell>
        </row>
      </sheetData>
      <sheetData sheetId="12140">
        <row r="34">
          <cell r="A34" t="str">
            <v>Investments Govt Securities</v>
          </cell>
        </row>
      </sheetData>
      <sheetData sheetId="12141">
        <row r="34">
          <cell r="A34" t="str">
            <v>Investments Govt Securities</v>
          </cell>
        </row>
      </sheetData>
      <sheetData sheetId="12142">
        <row r="34">
          <cell r="A34" t="str">
            <v>Investments Govt Securities</v>
          </cell>
        </row>
      </sheetData>
      <sheetData sheetId="12143">
        <row r="34">
          <cell r="A34" t="str">
            <v>Investments Govt Securities</v>
          </cell>
        </row>
      </sheetData>
      <sheetData sheetId="12144">
        <row r="34">
          <cell r="A34" t="str">
            <v>Investments Govt Securities</v>
          </cell>
        </row>
      </sheetData>
      <sheetData sheetId="12145">
        <row r="34">
          <cell r="A34" t="str">
            <v>Investments Govt Securities</v>
          </cell>
        </row>
      </sheetData>
      <sheetData sheetId="12146">
        <row r="34">
          <cell r="A34" t="str">
            <v>Investments Govt Securities</v>
          </cell>
        </row>
      </sheetData>
      <sheetData sheetId="12147">
        <row r="34">
          <cell r="A34" t="str">
            <v>Investments Govt Securities</v>
          </cell>
        </row>
      </sheetData>
      <sheetData sheetId="12148">
        <row r="34">
          <cell r="A34" t="str">
            <v>Investments Govt Securities</v>
          </cell>
        </row>
      </sheetData>
      <sheetData sheetId="12149">
        <row r="34">
          <cell r="A34" t="str">
            <v>Investments Govt Securities</v>
          </cell>
        </row>
      </sheetData>
      <sheetData sheetId="12150">
        <row r="34">
          <cell r="A34" t="str">
            <v>Investments Govt Securities</v>
          </cell>
        </row>
      </sheetData>
      <sheetData sheetId="12151">
        <row r="34">
          <cell r="A34" t="str">
            <v>Investments Govt Securities</v>
          </cell>
        </row>
      </sheetData>
      <sheetData sheetId="12152">
        <row r="34">
          <cell r="A34" t="str">
            <v>Investments Govt Securities</v>
          </cell>
        </row>
      </sheetData>
      <sheetData sheetId="12153">
        <row r="34">
          <cell r="A34" t="str">
            <v>Investments Govt Securities</v>
          </cell>
        </row>
      </sheetData>
      <sheetData sheetId="12154">
        <row r="34">
          <cell r="A34" t="str">
            <v>Investments Govt Securities</v>
          </cell>
        </row>
      </sheetData>
      <sheetData sheetId="12155">
        <row r="34">
          <cell r="A34" t="str">
            <v>Investments Govt Securities</v>
          </cell>
        </row>
      </sheetData>
      <sheetData sheetId="12156">
        <row r="34">
          <cell r="A34" t="str">
            <v>Investments Govt Securities</v>
          </cell>
        </row>
      </sheetData>
      <sheetData sheetId="12157">
        <row r="34">
          <cell r="A34" t="str">
            <v>Investments Govt Securities</v>
          </cell>
        </row>
      </sheetData>
      <sheetData sheetId="12158">
        <row r="34">
          <cell r="A34" t="str">
            <v>Investments Govt Securities</v>
          </cell>
        </row>
      </sheetData>
      <sheetData sheetId="12159">
        <row r="34">
          <cell r="A34" t="str">
            <v>Investments Govt Securities</v>
          </cell>
        </row>
      </sheetData>
      <sheetData sheetId="12160">
        <row r="34">
          <cell r="A34" t="str">
            <v>Investments Govt Securities</v>
          </cell>
        </row>
      </sheetData>
      <sheetData sheetId="12161">
        <row r="34">
          <cell r="A34" t="str">
            <v>Investments Govt Securities</v>
          </cell>
        </row>
      </sheetData>
      <sheetData sheetId="12162">
        <row r="34">
          <cell r="A34" t="str">
            <v>Investments Govt Securities</v>
          </cell>
        </row>
      </sheetData>
      <sheetData sheetId="12163">
        <row r="34">
          <cell r="A34" t="str">
            <v>Investments Govt Securities</v>
          </cell>
        </row>
      </sheetData>
      <sheetData sheetId="12164">
        <row r="34">
          <cell r="A34" t="str">
            <v>Investments Govt Securities</v>
          </cell>
        </row>
      </sheetData>
      <sheetData sheetId="12165">
        <row r="34">
          <cell r="A34" t="str">
            <v>Investments Govt Securities</v>
          </cell>
        </row>
      </sheetData>
      <sheetData sheetId="12166">
        <row r="34">
          <cell r="A34" t="str">
            <v>Investments Govt Securities</v>
          </cell>
        </row>
      </sheetData>
      <sheetData sheetId="12167">
        <row r="34">
          <cell r="A34" t="str">
            <v>Investments Govt Securities</v>
          </cell>
        </row>
      </sheetData>
      <sheetData sheetId="12168">
        <row r="34">
          <cell r="A34" t="str">
            <v>Investments Govt Securities</v>
          </cell>
        </row>
      </sheetData>
      <sheetData sheetId="12169">
        <row r="34">
          <cell r="A34" t="str">
            <v>Investments Govt Securities</v>
          </cell>
        </row>
      </sheetData>
      <sheetData sheetId="12170">
        <row r="34">
          <cell r="A34" t="str">
            <v>Investments Govt Securities</v>
          </cell>
        </row>
      </sheetData>
      <sheetData sheetId="12171">
        <row r="34">
          <cell r="A34" t="str">
            <v>Investments Govt Securities</v>
          </cell>
        </row>
      </sheetData>
      <sheetData sheetId="12172">
        <row r="34">
          <cell r="A34" t="str">
            <v>Investments Govt Securities</v>
          </cell>
        </row>
      </sheetData>
      <sheetData sheetId="12173">
        <row r="34">
          <cell r="A34" t="str">
            <v>Investments Govt Securities</v>
          </cell>
        </row>
      </sheetData>
      <sheetData sheetId="12174">
        <row r="34">
          <cell r="A34" t="str">
            <v>Investments Govt Securities</v>
          </cell>
        </row>
      </sheetData>
      <sheetData sheetId="12175">
        <row r="34">
          <cell r="A34" t="str">
            <v>Investments Govt Securities</v>
          </cell>
        </row>
      </sheetData>
      <sheetData sheetId="12176">
        <row r="34">
          <cell r="A34" t="str">
            <v>Investments Govt Securities</v>
          </cell>
        </row>
      </sheetData>
      <sheetData sheetId="12177">
        <row r="34">
          <cell r="A34" t="str">
            <v>Investments Govt Securities</v>
          </cell>
        </row>
      </sheetData>
      <sheetData sheetId="12178">
        <row r="34">
          <cell r="A34" t="str">
            <v>Investments Govt Securities</v>
          </cell>
        </row>
      </sheetData>
      <sheetData sheetId="12179">
        <row r="34">
          <cell r="A34" t="str">
            <v>Investments Govt Securities</v>
          </cell>
        </row>
      </sheetData>
      <sheetData sheetId="12180">
        <row r="34">
          <cell r="A34" t="str">
            <v>Investments Govt Securities</v>
          </cell>
        </row>
      </sheetData>
      <sheetData sheetId="12181">
        <row r="34">
          <cell r="A34" t="str">
            <v>Investments Govt Securities</v>
          </cell>
        </row>
      </sheetData>
      <sheetData sheetId="12182">
        <row r="34">
          <cell r="A34" t="str">
            <v>Investments Govt Securities</v>
          </cell>
        </row>
      </sheetData>
      <sheetData sheetId="12183">
        <row r="34">
          <cell r="A34" t="str">
            <v>Investments Govt Securities</v>
          </cell>
        </row>
      </sheetData>
      <sheetData sheetId="12184">
        <row r="34">
          <cell r="A34" t="str">
            <v>Investments Govt Securities</v>
          </cell>
        </row>
      </sheetData>
      <sheetData sheetId="12185">
        <row r="34">
          <cell r="A34" t="str">
            <v>Investments Govt Securities</v>
          </cell>
        </row>
      </sheetData>
      <sheetData sheetId="12186">
        <row r="34">
          <cell r="A34" t="str">
            <v>Investments Govt Securities</v>
          </cell>
        </row>
      </sheetData>
      <sheetData sheetId="12187">
        <row r="34">
          <cell r="A34" t="str">
            <v>Investments Govt Securities</v>
          </cell>
        </row>
      </sheetData>
      <sheetData sheetId="12188">
        <row r="34">
          <cell r="A34" t="str">
            <v>Investments Govt Securities</v>
          </cell>
        </row>
      </sheetData>
      <sheetData sheetId="12189">
        <row r="34">
          <cell r="A34" t="str">
            <v>Investments Govt Securities</v>
          </cell>
        </row>
      </sheetData>
      <sheetData sheetId="12190">
        <row r="34">
          <cell r="A34" t="str">
            <v>Investments Govt Securities</v>
          </cell>
        </row>
      </sheetData>
      <sheetData sheetId="12191">
        <row r="34">
          <cell r="A34" t="str">
            <v>Investments Govt Securities</v>
          </cell>
        </row>
      </sheetData>
      <sheetData sheetId="12192">
        <row r="34">
          <cell r="A34" t="str">
            <v>Investments Govt Securities</v>
          </cell>
        </row>
      </sheetData>
      <sheetData sheetId="12193">
        <row r="34">
          <cell r="A34" t="str">
            <v>Investments Govt Securities</v>
          </cell>
        </row>
      </sheetData>
      <sheetData sheetId="12194">
        <row r="34">
          <cell r="A34" t="str">
            <v>Investments Govt Securities</v>
          </cell>
        </row>
      </sheetData>
      <sheetData sheetId="12195">
        <row r="34">
          <cell r="A34" t="str">
            <v>Investments Govt Securities</v>
          </cell>
        </row>
      </sheetData>
      <sheetData sheetId="12196">
        <row r="34">
          <cell r="A34" t="str">
            <v>Investments Govt Securities</v>
          </cell>
        </row>
      </sheetData>
      <sheetData sheetId="12197">
        <row r="34">
          <cell r="A34" t="str">
            <v>Investments Govt Securities</v>
          </cell>
        </row>
      </sheetData>
      <sheetData sheetId="12198">
        <row r="34">
          <cell r="A34" t="str">
            <v>Investments Govt Securities</v>
          </cell>
        </row>
      </sheetData>
      <sheetData sheetId="12199">
        <row r="34">
          <cell r="A34" t="str">
            <v>Investments Govt Securities</v>
          </cell>
        </row>
      </sheetData>
      <sheetData sheetId="12200">
        <row r="34">
          <cell r="A34" t="str">
            <v>Investments Govt Securities</v>
          </cell>
        </row>
      </sheetData>
      <sheetData sheetId="12201">
        <row r="34">
          <cell r="A34" t="str">
            <v>Investments Govt Securities</v>
          </cell>
        </row>
      </sheetData>
      <sheetData sheetId="12202">
        <row r="34">
          <cell r="A34" t="str">
            <v>Investments Govt Securities</v>
          </cell>
        </row>
      </sheetData>
      <sheetData sheetId="12203">
        <row r="34">
          <cell r="A34" t="str">
            <v>Investments Govt Securities</v>
          </cell>
        </row>
      </sheetData>
      <sheetData sheetId="12204">
        <row r="34">
          <cell r="A34" t="str">
            <v>Investments Govt Securities</v>
          </cell>
        </row>
      </sheetData>
      <sheetData sheetId="12205">
        <row r="34">
          <cell r="A34" t="str">
            <v>Investments Govt Securities</v>
          </cell>
        </row>
      </sheetData>
      <sheetData sheetId="12206">
        <row r="34">
          <cell r="A34" t="str">
            <v>Investments Govt Securities</v>
          </cell>
        </row>
      </sheetData>
      <sheetData sheetId="12207">
        <row r="34">
          <cell r="A34" t="str">
            <v>Investments Govt Securities</v>
          </cell>
        </row>
      </sheetData>
      <sheetData sheetId="12208">
        <row r="34">
          <cell r="A34" t="str">
            <v>Investments Govt Securities</v>
          </cell>
        </row>
      </sheetData>
      <sheetData sheetId="12209">
        <row r="34">
          <cell r="A34" t="str">
            <v>Investments Govt Securities</v>
          </cell>
        </row>
      </sheetData>
      <sheetData sheetId="12210">
        <row r="34">
          <cell r="A34" t="str">
            <v>Investments Govt Securities</v>
          </cell>
        </row>
      </sheetData>
      <sheetData sheetId="12211">
        <row r="34">
          <cell r="A34" t="str">
            <v>Investments Govt Securities</v>
          </cell>
        </row>
      </sheetData>
      <sheetData sheetId="12212">
        <row r="34">
          <cell r="A34" t="str">
            <v>Investments Govt Securities</v>
          </cell>
        </row>
      </sheetData>
      <sheetData sheetId="12213">
        <row r="34">
          <cell r="A34" t="str">
            <v>Investments Govt Securities</v>
          </cell>
        </row>
      </sheetData>
      <sheetData sheetId="12214">
        <row r="34">
          <cell r="A34" t="str">
            <v>Investments Govt Securities</v>
          </cell>
        </row>
      </sheetData>
      <sheetData sheetId="12215">
        <row r="34">
          <cell r="A34" t="str">
            <v>Investments Govt Securities</v>
          </cell>
        </row>
      </sheetData>
      <sheetData sheetId="12216">
        <row r="34">
          <cell r="A34" t="str">
            <v>Investments Govt Securities</v>
          </cell>
        </row>
      </sheetData>
      <sheetData sheetId="12217">
        <row r="34">
          <cell r="A34" t="str">
            <v>Investments Govt Securities</v>
          </cell>
        </row>
      </sheetData>
      <sheetData sheetId="12218">
        <row r="34">
          <cell r="A34" t="str">
            <v>Investments Govt Securities</v>
          </cell>
        </row>
      </sheetData>
      <sheetData sheetId="12219">
        <row r="34">
          <cell r="A34" t="str">
            <v>Investments Govt Securities</v>
          </cell>
        </row>
      </sheetData>
      <sheetData sheetId="12220">
        <row r="34">
          <cell r="A34" t="str">
            <v>Investments Govt Securities</v>
          </cell>
        </row>
      </sheetData>
      <sheetData sheetId="12221">
        <row r="34">
          <cell r="A34" t="str">
            <v>Investments Govt Securities</v>
          </cell>
        </row>
      </sheetData>
      <sheetData sheetId="12222">
        <row r="34">
          <cell r="A34" t="str">
            <v>Investments Govt Securities</v>
          </cell>
        </row>
      </sheetData>
      <sheetData sheetId="12223">
        <row r="34">
          <cell r="A34" t="str">
            <v>Investments Govt Securities</v>
          </cell>
        </row>
      </sheetData>
      <sheetData sheetId="12224">
        <row r="34">
          <cell r="A34" t="str">
            <v>Investments Govt Securities</v>
          </cell>
        </row>
      </sheetData>
      <sheetData sheetId="12225">
        <row r="34">
          <cell r="A34" t="str">
            <v>Investments Govt Securities</v>
          </cell>
        </row>
      </sheetData>
      <sheetData sheetId="12226">
        <row r="34">
          <cell r="A34" t="str">
            <v>Investments Govt Securities</v>
          </cell>
        </row>
      </sheetData>
      <sheetData sheetId="12227">
        <row r="34">
          <cell r="A34" t="str">
            <v>Investments Govt Securities</v>
          </cell>
        </row>
      </sheetData>
      <sheetData sheetId="12228">
        <row r="34">
          <cell r="A34" t="str">
            <v>Investments Govt Securities</v>
          </cell>
        </row>
      </sheetData>
      <sheetData sheetId="12229">
        <row r="34">
          <cell r="A34" t="str">
            <v>Investments Govt Securities</v>
          </cell>
        </row>
      </sheetData>
      <sheetData sheetId="12230">
        <row r="34">
          <cell r="A34" t="str">
            <v>Investments Govt Securities</v>
          </cell>
        </row>
      </sheetData>
      <sheetData sheetId="12231">
        <row r="34">
          <cell r="A34" t="str">
            <v>Investments Govt Securities</v>
          </cell>
        </row>
      </sheetData>
      <sheetData sheetId="12232">
        <row r="34">
          <cell r="A34" t="str">
            <v>Investments Govt Securities</v>
          </cell>
        </row>
      </sheetData>
      <sheetData sheetId="12233">
        <row r="34">
          <cell r="A34" t="str">
            <v>Investments Govt Securities</v>
          </cell>
        </row>
      </sheetData>
      <sheetData sheetId="12234">
        <row r="34">
          <cell r="A34" t="str">
            <v>Investments Govt Securities</v>
          </cell>
        </row>
      </sheetData>
      <sheetData sheetId="12235">
        <row r="34">
          <cell r="A34" t="str">
            <v>Investments Govt Securities</v>
          </cell>
        </row>
      </sheetData>
      <sheetData sheetId="12236">
        <row r="34">
          <cell r="A34" t="str">
            <v>Investments Govt Securities</v>
          </cell>
        </row>
      </sheetData>
      <sheetData sheetId="12237">
        <row r="34">
          <cell r="A34" t="str">
            <v>Investments Govt Securities</v>
          </cell>
        </row>
      </sheetData>
      <sheetData sheetId="12238">
        <row r="34">
          <cell r="A34" t="str">
            <v>Investments Govt Securities</v>
          </cell>
        </row>
      </sheetData>
      <sheetData sheetId="12239">
        <row r="34">
          <cell r="A34" t="str">
            <v>Investments Govt Securities</v>
          </cell>
        </row>
      </sheetData>
      <sheetData sheetId="12240">
        <row r="34">
          <cell r="A34" t="str">
            <v>Investments Govt Securities</v>
          </cell>
        </row>
      </sheetData>
      <sheetData sheetId="12241">
        <row r="34">
          <cell r="A34" t="str">
            <v>Investments Govt Securities</v>
          </cell>
        </row>
      </sheetData>
      <sheetData sheetId="12242">
        <row r="34">
          <cell r="A34" t="str">
            <v>Investments Govt Securities</v>
          </cell>
        </row>
      </sheetData>
      <sheetData sheetId="12243">
        <row r="34">
          <cell r="A34" t="str">
            <v>Investments Govt Securities</v>
          </cell>
        </row>
      </sheetData>
      <sheetData sheetId="12244">
        <row r="34">
          <cell r="A34" t="str">
            <v>Investments Govt Securities</v>
          </cell>
        </row>
      </sheetData>
      <sheetData sheetId="12245">
        <row r="34">
          <cell r="A34" t="str">
            <v>Investments Govt Securities</v>
          </cell>
        </row>
      </sheetData>
      <sheetData sheetId="12246">
        <row r="34">
          <cell r="A34" t="str">
            <v>Investments Govt Securities</v>
          </cell>
        </row>
      </sheetData>
      <sheetData sheetId="12247">
        <row r="34">
          <cell r="A34" t="str">
            <v>Investments Govt Securities</v>
          </cell>
        </row>
      </sheetData>
      <sheetData sheetId="12248">
        <row r="34">
          <cell r="A34" t="str">
            <v>Investments Govt Securities</v>
          </cell>
        </row>
      </sheetData>
      <sheetData sheetId="12249">
        <row r="34">
          <cell r="A34" t="str">
            <v>Investments Govt Securities</v>
          </cell>
        </row>
      </sheetData>
      <sheetData sheetId="12250">
        <row r="34">
          <cell r="A34" t="str">
            <v>Investments Govt Securities</v>
          </cell>
        </row>
      </sheetData>
      <sheetData sheetId="12251">
        <row r="34">
          <cell r="A34" t="str">
            <v>Investments Govt Securities</v>
          </cell>
        </row>
      </sheetData>
      <sheetData sheetId="12252">
        <row r="34">
          <cell r="A34" t="str">
            <v>Investments Govt Securities</v>
          </cell>
        </row>
      </sheetData>
      <sheetData sheetId="12253">
        <row r="34">
          <cell r="A34" t="str">
            <v>Investments Govt Securities</v>
          </cell>
        </row>
      </sheetData>
      <sheetData sheetId="12254">
        <row r="34">
          <cell r="A34" t="str">
            <v>Investments Govt Securities</v>
          </cell>
        </row>
      </sheetData>
      <sheetData sheetId="12255">
        <row r="34">
          <cell r="A34" t="str">
            <v>Investments Govt Securities</v>
          </cell>
        </row>
      </sheetData>
      <sheetData sheetId="12256">
        <row r="34">
          <cell r="A34" t="str">
            <v>Investments Govt Securities</v>
          </cell>
        </row>
      </sheetData>
      <sheetData sheetId="12257">
        <row r="34">
          <cell r="A34" t="str">
            <v>Investments Govt Securities</v>
          </cell>
        </row>
      </sheetData>
      <sheetData sheetId="12258">
        <row r="34">
          <cell r="A34" t="str">
            <v>Investments Govt Securities</v>
          </cell>
        </row>
      </sheetData>
      <sheetData sheetId="12259">
        <row r="34">
          <cell r="A34" t="str">
            <v>Investments Govt Securities</v>
          </cell>
        </row>
      </sheetData>
      <sheetData sheetId="12260">
        <row r="34">
          <cell r="A34" t="str">
            <v>Investments Govt Securities</v>
          </cell>
        </row>
      </sheetData>
      <sheetData sheetId="12261">
        <row r="34">
          <cell r="A34" t="str">
            <v>Investments Govt Securities</v>
          </cell>
        </row>
      </sheetData>
      <sheetData sheetId="12262">
        <row r="34">
          <cell r="A34" t="str">
            <v>Investments Govt Securities</v>
          </cell>
        </row>
      </sheetData>
      <sheetData sheetId="12263">
        <row r="34">
          <cell r="A34" t="str">
            <v>Investments Govt Securities</v>
          </cell>
        </row>
      </sheetData>
      <sheetData sheetId="12264">
        <row r="34">
          <cell r="A34" t="str">
            <v>Investments Govt Securities</v>
          </cell>
        </row>
      </sheetData>
      <sheetData sheetId="12265">
        <row r="34">
          <cell r="A34" t="str">
            <v>Investments Govt Securities</v>
          </cell>
        </row>
      </sheetData>
      <sheetData sheetId="12266">
        <row r="34">
          <cell r="A34" t="str">
            <v>Investments Govt Securities</v>
          </cell>
        </row>
      </sheetData>
      <sheetData sheetId="12267">
        <row r="34">
          <cell r="A34" t="str">
            <v>Investments Govt Securities</v>
          </cell>
        </row>
      </sheetData>
      <sheetData sheetId="12268">
        <row r="34">
          <cell r="A34" t="str">
            <v>Investments Govt Securities</v>
          </cell>
        </row>
      </sheetData>
      <sheetData sheetId="12269">
        <row r="34">
          <cell r="A34" t="str">
            <v>Investments Govt Securities</v>
          </cell>
        </row>
      </sheetData>
      <sheetData sheetId="12270">
        <row r="34">
          <cell r="A34" t="str">
            <v>Investments Govt Securities</v>
          </cell>
        </row>
      </sheetData>
      <sheetData sheetId="12271">
        <row r="34">
          <cell r="A34" t="str">
            <v>Investments Govt Securities</v>
          </cell>
        </row>
      </sheetData>
      <sheetData sheetId="12272">
        <row r="34">
          <cell r="A34" t="str">
            <v>Investments Govt Securities</v>
          </cell>
        </row>
      </sheetData>
      <sheetData sheetId="12273">
        <row r="34">
          <cell r="A34" t="str">
            <v>Investments Govt Securities</v>
          </cell>
        </row>
      </sheetData>
      <sheetData sheetId="12274">
        <row r="34">
          <cell r="A34" t="str">
            <v>Investments Govt Securities</v>
          </cell>
        </row>
      </sheetData>
      <sheetData sheetId="12275">
        <row r="34">
          <cell r="A34" t="str">
            <v>Investments Govt Securities</v>
          </cell>
        </row>
      </sheetData>
      <sheetData sheetId="12276">
        <row r="34">
          <cell r="A34" t="str">
            <v>Investments Govt Securities</v>
          </cell>
        </row>
      </sheetData>
      <sheetData sheetId="12277">
        <row r="34">
          <cell r="A34" t="str">
            <v>Investments Govt Securities</v>
          </cell>
        </row>
      </sheetData>
      <sheetData sheetId="12278">
        <row r="34">
          <cell r="A34" t="str">
            <v>Investments Govt Securities</v>
          </cell>
        </row>
      </sheetData>
      <sheetData sheetId="12279">
        <row r="34">
          <cell r="A34" t="str">
            <v>Investments Govt Securities</v>
          </cell>
        </row>
      </sheetData>
      <sheetData sheetId="12280">
        <row r="34">
          <cell r="A34" t="str">
            <v>Investments Govt Securities</v>
          </cell>
        </row>
      </sheetData>
      <sheetData sheetId="12281">
        <row r="34">
          <cell r="A34" t="str">
            <v>Investments Govt Securities</v>
          </cell>
        </row>
      </sheetData>
      <sheetData sheetId="12282">
        <row r="34">
          <cell r="A34" t="str">
            <v>Investments Govt Securities</v>
          </cell>
        </row>
      </sheetData>
      <sheetData sheetId="12283">
        <row r="34">
          <cell r="A34" t="str">
            <v>Investments Govt Securities</v>
          </cell>
        </row>
      </sheetData>
      <sheetData sheetId="12284">
        <row r="34">
          <cell r="A34" t="str">
            <v>Investments Govt Securities</v>
          </cell>
        </row>
      </sheetData>
      <sheetData sheetId="12285">
        <row r="34">
          <cell r="A34" t="str">
            <v>Investments Govt Securities</v>
          </cell>
        </row>
      </sheetData>
      <sheetData sheetId="12286">
        <row r="34">
          <cell r="A34" t="str">
            <v>Investments Govt Securities</v>
          </cell>
        </row>
      </sheetData>
      <sheetData sheetId="12287">
        <row r="34">
          <cell r="A34" t="str">
            <v>Investments Govt Securities</v>
          </cell>
        </row>
      </sheetData>
      <sheetData sheetId="12288">
        <row r="34">
          <cell r="A34" t="str">
            <v>Investments Govt Securities</v>
          </cell>
        </row>
      </sheetData>
      <sheetData sheetId="12289">
        <row r="34">
          <cell r="A34" t="str">
            <v>Investments Govt Securities</v>
          </cell>
        </row>
      </sheetData>
      <sheetData sheetId="12290">
        <row r="34">
          <cell r="A34" t="str">
            <v>Investments Govt Securities</v>
          </cell>
        </row>
      </sheetData>
      <sheetData sheetId="12291">
        <row r="34">
          <cell r="A34" t="str">
            <v>Investments Govt Securities</v>
          </cell>
        </row>
      </sheetData>
      <sheetData sheetId="12292">
        <row r="34">
          <cell r="A34" t="str">
            <v>Investments Govt Securities</v>
          </cell>
        </row>
      </sheetData>
      <sheetData sheetId="12293">
        <row r="34">
          <cell r="A34" t="str">
            <v>Investments Govt Securities</v>
          </cell>
        </row>
      </sheetData>
      <sheetData sheetId="12294">
        <row r="34">
          <cell r="A34" t="str">
            <v>Investments Govt Securities</v>
          </cell>
        </row>
      </sheetData>
      <sheetData sheetId="12295">
        <row r="34">
          <cell r="A34" t="str">
            <v>Investments Govt Securities</v>
          </cell>
        </row>
      </sheetData>
      <sheetData sheetId="12296">
        <row r="34">
          <cell r="A34" t="str">
            <v>Investments Govt Securities</v>
          </cell>
        </row>
      </sheetData>
      <sheetData sheetId="12297">
        <row r="34">
          <cell r="A34" t="str">
            <v>Investments Govt Securities</v>
          </cell>
        </row>
      </sheetData>
      <sheetData sheetId="12298">
        <row r="34">
          <cell r="A34" t="str">
            <v>Investments Govt Securities</v>
          </cell>
        </row>
      </sheetData>
      <sheetData sheetId="12299">
        <row r="34">
          <cell r="A34" t="str">
            <v>Investments Govt Securities</v>
          </cell>
        </row>
      </sheetData>
      <sheetData sheetId="12300">
        <row r="34">
          <cell r="A34" t="str">
            <v>Investments Govt Securities</v>
          </cell>
        </row>
      </sheetData>
      <sheetData sheetId="12301">
        <row r="34">
          <cell r="A34" t="str">
            <v>Investments Govt Securities</v>
          </cell>
        </row>
      </sheetData>
      <sheetData sheetId="12302">
        <row r="34">
          <cell r="A34" t="str">
            <v>Investments Govt Securities</v>
          </cell>
        </row>
      </sheetData>
      <sheetData sheetId="12303">
        <row r="34">
          <cell r="A34" t="str">
            <v>Investments Govt Securities</v>
          </cell>
        </row>
      </sheetData>
      <sheetData sheetId="12304">
        <row r="34">
          <cell r="A34" t="str">
            <v>Investments Govt Securities</v>
          </cell>
        </row>
      </sheetData>
      <sheetData sheetId="12305">
        <row r="34">
          <cell r="A34" t="str">
            <v>Investments Govt Securities</v>
          </cell>
        </row>
      </sheetData>
      <sheetData sheetId="12306">
        <row r="34">
          <cell r="A34" t="str">
            <v>Investments Govt Securities</v>
          </cell>
        </row>
      </sheetData>
      <sheetData sheetId="12307">
        <row r="34">
          <cell r="A34" t="str">
            <v>Investments Govt Securities</v>
          </cell>
        </row>
      </sheetData>
      <sheetData sheetId="12308">
        <row r="34">
          <cell r="A34" t="str">
            <v>Investments Govt Securities</v>
          </cell>
        </row>
      </sheetData>
      <sheetData sheetId="12309">
        <row r="34">
          <cell r="A34" t="str">
            <v>Investments Govt Securities</v>
          </cell>
        </row>
      </sheetData>
      <sheetData sheetId="12310">
        <row r="34">
          <cell r="A34" t="str">
            <v>Investments Govt Securities</v>
          </cell>
        </row>
      </sheetData>
      <sheetData sheetId="12311">
        <row r="34">
          <cell r="A34" t="str">
            <v>Investments Govt Securities</v>
          </cell>
        </row>
      </sheetData>
      <sheetData sheetId="12312">
        <row r="34">
          <cell r="A34" t="str">
            <v>Investments Govt Securities</v>
          </cell>
        </row>
      </sheetData>
      <sheetData sheetId="12313">
        <row r="34">
          <cell r="A34" t="str">
            <v>Investments Govt Securities</v>
          </cell>
        </row>
      </sheetData>
      <sheetData sheetId="12314">
        <row r="34">
          <cell r="A34" t="str">
            <v>Investments Govt Securities</v>
          </cell>
        </row>
      </sheetData>
      <sheetData sheetId="12315">
        <row r="34">
          <cell r="A34" t="str">
            <v>Investments Govt Securities</v>
          </cell>
        </row>
      </sheetData>
      <sheetData sheetId="12316">
        <row r="34">
          <cell r="A34" t="str">
            <v>Investments Govt Securities</v>
          </cell>
        </row>
      </sheetData>
      <sheetData sheetId="12317">
        <row r="34">
          <cell r="A34" t="str">
            <v>Investments Govt Securities</v>
          </cell>
        </row>
      </sheetData>
      <sheetData sheetId="12318">
        <row r="34">
          <cell r="A34" t="str">
            <v>Investments Govt Securities</v>
          </cell>
        </row>
      </sheetData>
      <sheetData sheetId="12319">
        <row r="34">
          <cell r="A34" t="str">
            <v>Investments Govt Securities</v>
          </cell>
        </row>
      </sheetData>
      <sheetData sheetId="12320">
        <row r="34">
          <cell r="A34" t="str">
            <v>Investments Govt Securities</v>
          </cell>
        </row>
      </sheetData>
      <sheetData sheetId="12321">
        <row r="34">
          <cell r="A34" t="str">
            <v>Investments Govt Securities</v>
          </cell>
        </row>
      </sheetData>
      <sheetData sheetId="12322">
        <row r="34">
          <cell r="A34" t="str">
            <v>Investments Govt Securities</v>
          </cell>
        </row>
      </sheetData>
      <sheetData sheetId="12323">
        <row r="34">
          <cell r="A34" t="str">
            <v>Investments Govt Securities</v>
          </cell>
        </row>
      </sheetData>
      <sheetData sheetId="12324">
        <row r="34">
          <cell r="A34" t="str">
            <v>Investments Govt Securities</v>
          </cell>
        </row>
      </sheetData>
      <sheetData sheetId="12325">
        <row r="34">
          <cell r="A34" t="str">
            <v>Investments Govt Securities</v>
          </cell>
        </row>
      </sheetData>
      <sheetData sheetId="12326">
        <row r="34">
          <cell r="A34" t="str">
            <v>Investments Govt Securities</v>
          </cell>
        </row>
      </sheetData>
      <sheetData sheetId="12327">
        <row r="34">
          <cell r="A34" t="str">
            <v>Investments Govt Securities</v>
          </cell>
        </row>
      </sheetData>
      <sheetData sheetId="12328">
        <row r="34">
          <cell r="A34" t="str">
            <v>Investments Govt Securities</v>
          </cell>
        </row>
      </sheetData>
      <sheetData sheetId="12329">
        <row r="34">
          <cell r="A34" t="str">
            <v>Investments Govt Securities</v>
          </cell>
        </row>
      </sheetData>
      <sheetData sheetId="12330">
        <row r="34">
          <cell r="A34" t="str">
            <v>Investments Govt Securities</v>
          </cell>
        </row>
      </sheetData>
      <sheetData sheetId="12331">
        <row r="34">
          <cell r="A34" t="str">
            <v>Investments Govt Securities</v>
          </cell>
        </row>
      </sheetData>
      <sheetData sheetId="12332">
        <row r="34">
          <cell r="A34" t="str">
            <v>Investments Govt Securities</v>
          </cell>
        </row>
      </sheetData>
      <sheetData sheetId="12333">
        <row r="34">
          <cell r="A34" t="str">
            <v>Investments Govt Securities</v>
          </cell>
        </row>
      </sheetData>
      <sheetData sheetId="12334">
        <row r="34">
          <cell r="A34" t="str">
            <v>Investments Govt Securities</v>
          </cell>
        </row>
      </sheetData>
      <sheetData sheetId="12335">
        <row r="34">
          <cell r="A34" t="str">
            <v>Investments Govt Securities</v>
          </cell>
        </row>
      </sheetData>
      <sheetData sheetId="12336">
        <row r="34">
          <cell r="A34" t="str">
            <v>Investments Govt Securities</v>
          </cell>
        </row>
      </sheetData>
      <sheetData sheetId="12337">
        <row r="34">
          <cell r="A34" t="str">
            <v>Investments Govt Securities</v>
          </cell>
        </row>
      </sheetData>
      <sheetData sheetId="12338">
        <row r="34">
          <cell r="A34" t="str">
            <v>Investments Govt Securities</v>
          </cell>
        </row>
      </sheetData>
      <sheetData sheetId="12339">
        <row r="34">
          <cell r="A34" t="str">
            <v>Investments Govt Securities</v>
          </cell>
        </row>
      </sheetData>
      <sheetData sheetId="12340">
        <row r="34">
          <cell r="A34" t="str">
            <v>Investments Govt Securities</v>
          </cell>
        </row>
      </sheetData>
      <sheetData sheetId="12341">
        <row r="34">
          <cell r="A34" t="str">
            <v>Investments Govt Securities</v>
          </cell>
        </row>
      </sheetData>
      <sheetData sheetId="12342">
        <row r="34">
          <cell r="A34" t="str">
            <v>Investments Govt Securities</v>
          </cell>
        </row>
      </sheetData>
      <sheetData sheetId="12343">
        <row r="34">
          <cell r="A34" t="str">
            <v>Investments Govt Securities</v>
          </cell>
        </row>
      </sheetData>
      <sheetData sheetId="12344">
        <row r="34">
          <cell r="A34" t="str">
            <v>Investments Govt Securities</v>
          </cell>
        </row>
      </sheetData>
      <sheetData sheetId="12345">
        <row r="34">
          <cell r="A34" t="str">
            <v>Investments Govt Securities</v>
          </cell>
        </row>
      </sheetData>
      <sheetData sheetId="12346">
        <row r="34">
          <cell r="A34" t="str">
            <v>Investments Govt Securities</v>
          </cell>
        </row>
      </sheetData>
      <sheetData sheetId="12347">
        <row r="34">
          <cell r="A34" t="str">
            <v>Investments Govt Securities</v>
          </cell>
        </row>
      </sheetData>
      <sheetData sheetId="12348">
        <row r="34">
          <cell r="A34" t="str">
            <v>Investments Govt Securities</v>
          </cell>
        </row>
      </sheetData>
      <sheetData sheetId="12349">
        <row r="34">
          <cell r="A34" t="str">
            <v>Investments Govt Securities</v>
          </cell>
        </row>
      </sheetData>
      <sheetData sheetId="12350">
        <row r="34">
          <cell r="A34" t="str">
            <v>Investments Govt Securities</v>
          </cell>
        </row>
      </sheetData>
      <sheetData sheetId="12351">
        <row r="34">
          <cell r="A34" t="str">
            <v>Investments Govt Securities</v>
          </cell>
        </row>
      </sheetData>
      <sheetData sheetId="12352">
        <row r="34">
          <cell r="A34" t="str">
            <v>Investments Govt Securities</v>
          </cell>
        </row>
      </sheetData>
      <sheetData sheetId="12353">
        <row r="34">
          <cell r="A34" t="str">
            <v>Investments Govt Securities</v>
          </cell>
        </row>
      </sheetData>
      <sheetData sheetId="12354">
        <row r="34">
          <cell r="A34" t="str">
            <v>Investments Govt Securities</v>
          </cell>
        </row>
      </sheetData>
      <sheetData sheetId="12355">
        <row r="34">
          <cell r="A34" t="str">
            <v>Investments Govt Securities</v>
          </cell>
        </row>
      </sheetData>
      <sheetData sheetId="12356">
        <row r="34">
          <cell r="A34" t="str">
            <v>Investments Govt Securities</v>
          </cell>
        </row>
      </sheetData>
      <sheetData sheetId="12357">
        <row r="34">
          <cell r="A34" t="str">
            <v>Investments Govt Securities</v>
          </cell>
        </row>
      </sheetData>
      <sheetData sheetId="12358">
        <row r="34">
          <cell r="A34" t="str">
            <v>Investments Govt Securities</v>
          </cell>
        </row>
      </sheetData>
      <sheetData sheetId="12359">
        <row r="34">
          <cell r="A34" t="str">
            <v>Investments Govt Securities</v>
          </cell>
        </row>
      </sheetData>
      <sheetData sheetId="12360">
        <row r="34">
          <cell r="A34" t="str">
            <v>Investments Govt Securities</v>
          </cell>
        </row>
      </sheetData>
      <sheetData sheetId="12361">
        <row r="34">
          <cell r="A34" t="str">
            <v>Investments Govt Securities</v>
          </cell>
        </row>
      </sheetData>
      <sheetData sheetId="12362">
        <row r="34">
          <cell r="A34" t="str">
            <v>Investments Govt Securities</v>
          </cell>
        </row>
      </sheetData>
      <sheetData sheetId="12363">
        <row r="34">
          <cell r="A34" t="str">
            <v>Investments Govt Securities</v>
          </cell>
        </row>
      </sheetData>
      <sheetData sheetId="12364">
        <row r="34">
          <cell r="A34" t="str">
            <v>Investments Govt Securities</v>
          </cell>
        </row>
      </sheetData>
      <sheetData sheetId="12365">
        <row r="34">
          <cell r="A34" t="str">
            <v>Investments Govt Securities</v>
          </cell>
        </row>
      </sheetData>
      <sheetData sheetId="12366">
        <row r="34">
          <cell r="A34" t="str">
            <v>Investments Govt Securities</v>
          </cell>
        </row>
      </sheetData>
      <sheetData sheetId="12367">
        <row r="34">
          <cell r="A34" t="str">
            <v>Investments Govt Securities</v>
          </cell>
        </row>
      </sheetData>
      <sheetData sheetId="12368">
        <row r="34">
          <cell r="A34" t="str">
            <v>Investments Govt Securities</v>
          </cell>
        </row>
      </sheetData>
      <sheetData sheetId="12369">
        <row r="34">
          <cell r="A34" t="str">
            <v>Investments Govt Securities</v>
          </cell>
        </row>
      </sheetData>
      <sheetData sheetId="12370">
        <row r="34">
          <cell r="A34" t="str">
            <v>Investments Govt Securities</v>
          </cell>
        </row>
      </sheetData>
      <sheetData sheetId="12371">
        <row r="34">
          <cell r="A34" t="str">
            <v>Investments Govt Securities</v>
          </cell>
        </row>
      </sheetData>
      <sheetData sheetId="12372">
        <row r="34">
          <cell r="A34" t="str">
            <v>Investments Govt Securities</v>
          </cell>
        </row>
      </sheetData>
      <sheetData sheetId="12373">
        <row r="34">
          <cell r="A34" t="str">
            <v>Investments Govt Securities</v>
          </cell>
        </row>
      </sheetData>
      <sheetData sheetId="12374">
        <row r="34">
          <cell r="A34" t="str">
            <v>Investments Govt Securities</v>
          </cell>
        </row>
      </sheetData>
      <sheetData sheetId="12375">
        <row r="34">
          <cell r="A34" t="str">
            <v>Investments Govt Securities</v>
          </cell>
        </row>
      </sheetData>
      <sheetData sheetId="12376">
        <row r="34">
          <cell r="A34" t="str">
            <v>Investments Govt Securities</v>
          </cell>
        </row>
      </sheetData>
      <sheetData sheetId="12377">
        <row r="34">
          <cell r="A34" t="str">
            <v>Investments Govt Securities</v>
          </cell>
        </row>
      </sheetData>
      <sheetData sheetId="12378">
        <row r="34">
          <cell r="A34" t="str">
            <v>Investments Govt Securities</v>
          </cell>
        </row>
      </sheetData>
      <sheetData sheetId="12379">
        <row r="34">
          <cell r="A34" t="str">
            <v>Investments Govt Securities</v>
          </cell>
        </row>
      </sheetData>
      <sheetData sheetId="12380">
        <row r="34">
          <cell r="A34" t="str">
            <v>Investments Govt Securities</v>
          </cell>
        </row>
      </sheetData>
      <sheetData sheetId="12381">
        <row r="34">
          <cell r="A34" t="str">
            <v>Investments Govt Securities</v>
          </cell>
        </row>
      </sheetData>
      <sheetData sheetId="12382">
        <row r="34">
          <cell r="A34" t="str">
            <v>Investments Govt Securities</v>
          </cell>
        </row>
      </sheetData>
      <sheetData sheetId="12383">
        <row r="34">
          <cell r="A34" t="str">
            <v>Investments Govt Securities</v>
          </cell>
        </row>
      </sheetData>
      <sheetData sheetId="12384">
        <row r="34">
          <cell r="A34" t="str">
            <v>Investments Govt Securities</v>
          </cell>
        </row>
      </sheetData>
      <sheetData sheetId="12385">
        <row r="34">
          <cell r="A34" t="str">
            <v>Investments Govt Securities</v>
          </cell>
        </row>
      </sheetData>
      <sheetData sheetId="12386">
        <row r="34">
          <cell r="A34" t="str">
            <v>Investments Govt Securities</v>
          </cell>
        </row>
      </sheetData>
      <sheetData sheetId="12387">
        <row r="34">
          <cell r="A34" t="str">
            <v>Investments Govt Securities</v>
          </cell>
        </row>
      </sheetData>
      <sheetData sheetId="12388">
        <row r="34">
          <cell r="A34" t="str">
            <v>Investments Govt Securities</v>
          </cell>
        </row>
      </sheetData>
      <sheetData sheetId="12389">
        <row r="34">
          <cell r="A34" t="str">
            <v>Investments Govt Securities</v>
          </cell>
        </row>
      </sheetData>
      <sheetData sheetId="12390">
        <row r="34">
          <cell r="A34" t="str">
            <v>Investments Govt Securities</v>
          </cell>
        </row>
      </sheetData>
      <sheetData sheetId="12391">
        <row r="34">
          <cell r="A34" t="str">
            <v>Investments Govt Securities</v>
          </cell>
        </row>
      </sheetData>
      <sheetData sheetId="12392">
        <row r="34">
          <cell r="A34" t="str">
            <v>Investments Govt Securities</v>
          </cell>
        </row>
      </sheetData>
      <sheetData sheetId="12393">
        <row r="34">
          <cell r="A34" t="str">
            <v>Investments Govt Securities</v>
          </cell>
        </row>
      </sheetData>
      <sheetData sheetId="12394">
        <row r="34">
          <cell r="A34" t="str">
            <v>Investments Govt Securities</v>
          </cell>
        </row>
      </sheetData>
      <sheetData sheetId="12395">
        <row r="34">
          <cell r="A34" t="str">
            <v>Investments Govt Securities</v>
          </cell>
        </row>
      </sheetData>
      <sheetData sheetId="12396">
        <row r="34">
          <cell r="A34" t="str">
            <v>Investments Govt Securities</v>
          </cell>
        </row>
      </sheetData>
      <sheetData sheetId="12397">
        <row r="34">
          <cell r="A34" t="str">
            <v>Investments Govt Securities</v>
          </cell>
        </row>
      </sheetData>
      <sheetData sheetId="12398">
        <row r="34">
          <cell r="A34" t="str">
            <v>Investments Govt Securities</v>
          </cell>
        </row>
      </sheetData>
      <sheetData sheetId="12399">
        <row r="34">
          <cell r="A34" t="str">
            <v>Investments Govt Securities</v>
          </cell>
        </row>
      </sheetData>
      <sheetData sheetId="12400">
        <row r="34">
          <cell r="A34" t="str">
            <v>Investments Govt Securities</v>
          </cell>
        </row>
      </sheetData>
      <sheetData sheetId="12401">
        <row r="34">
          <cell r="A34" t="str">
            <v>Investments Govt Securities</v>
          </cell>
        </row>
      </sheetData>
      <sheetData sheetId="12402">
        <row r="34">
          <cell r="A34" t="str">
            <v>Investments Govt Securities</v>
          </cell>
        </row>
      </sheetData>
      <sheetData sheetId="12403">
        <row r="34">
          <cell r="A34" t="str">
            <v>Investments Govt Securities</v>
          </cell>
        </row>
      </sheetData>
      <sheetData sheetId="12404">
        <row r="34">
          <cell r="A34" t="str">
            <v>Investments Govt Securities</v>
          </cell>
        </row>
      </sheetData>
      <sheetData sheetId="12405">
        <row r="34">
          <cell r="A34" t="str">
            <v>Investments Govt Securities</v>
          </cell>
        </row>
      </sheetData>
      <sheetData sheetId="12406">
        <row r="34">
          <cell r="A34" t="str">
            <v>Investments Govt Securities</v>
          </cell>
        </row>
      </sheetData>
      <sheetData sheetId="12407">
        <row r="34">
          <cell r="A34" t="str">
            <v>Investments Govt Securities</v>
          </cell>
        </row>
      </sheetData>
      <sheetData sheetId="12408">
        <row r="34">
          <cell r="A34" t="str">
            <v>Investments Govt Securities</v>
          </cell>
        </row>
      </sheetData>
      <sheetData sheetId="12409">
        <row r="34">
          <cell r="A34" t="str">
            <v>Investments Govt Securities</v>
          </cell>
        </row>
      </sheetData>
      <sheetData sheetId="12410">
        <row r="34">
          <cell r="A34" t="str">
            <v>Investments Govt Securities</v>
          </cell>
        </row>
      </sheetData>
      <sheetData sheetId="12411">
        <row r="34">
          <cell r="A34" t="str">
            <v>Investments Govt Securities</v>
          </cell>
        </row>
      </sheetData>
      <sheetData sheetId="12412">
        <row r="34">
          <cell r="A34" t="str">
            <v>Investments Govt Securities</v>
          </cell>
        </row>
      </sheetData>
      <sheetData sheetId="12413">
        <row r="34">
          <cell r="A34" t="str">
            <v>Investments Govt Securities</v>
          </cell>
        </row>
      </sheetData>
      <sheetData sheetId="12414">
        <row r="34">
          <cell r="A34" t="str">
            <v>Investments Govt Securities</v>
          </cell>
        </row>
      </sheetData>
      <sheetData sheetId="12415">
        <row r="34">
          <cell r="A34" t="str">
            <v>Investments Govt Securities</v>
          </cell>
        </row>
      </sheetData>
      <sheetData sheetId="12416">
        <row r="34">
          <cell r="A34" t="str">
            <v>Investments Govt Securities</v>
          </cell>
        </row>
      </sheetData>
      <sheetData sheetId="12417">
        <row r="34">
          <cell r="A34" t="str">
            <v>Investments Govt Securities</v>
          </cell>
        </row>
      </sheetData>
      <sheetData sheetId="12418">
        <row r="34">
          <cell r="A34" t="str">
            <v>Investments Govt Securities</v>
          </cell>
        </row>
      </sheetData>
      <sheetData sheetId="12419">
        <row r="34">
          <cell r="A34" t="str">
            <v>Investments Govt Securities</v>
          </cell>
        </row>
      </sheetData>
      <sheetData sheetId="12420">
        <row r="34">
          <cell r="A34" t="str">
            <v>Investments Govt Securities</v>
          </cell>
        </row>
      </sheetData>
      <sheetData sheetId="12421">
        <row r="34">
          <cell r="A34" t="str">
            <v>Investments Govt Securities</v>
          </cell>
        </row>
      </sheetData>
      <sheetData sheetId="12422">
        <row r="34">
          <cell r="A34" t="str">
            <v>Investments Govt Securities</v>
          </cell>
        </row>
      </sheetData>
      <sheetData sheetId="12423">
        <row r="34">
          <cell r="A34" t="str">
            <v>Investments Govt Securities</v>
          </cell>
        </row>
      </sheetData>
      <sheetData sheetId="12424">
        <row r="34">
          <cell r="A34" t="str">
            <v>Investments Govt Securities</v>
          </cell>
        </row>
      </sheetData>
      <sheetData sheetId="12425">
        <row r="34">
          <cell r="A34" t="str">
            <v>Investments Govt Securities</v>
          </cell>
        </row>
      </sheetData>
      <sheetData sheetId="12426">
        <row r="34">
          <cell r="A34" t="str">
            <v>Investments Govt Securities</v>
          </cell>
        </row>
      </sheetData>
      <sheetData sheetId="12427">
        <row r="34">
          <cell r="A34" t="str">
            <v>Investments Govt Securities</v>
          </cell>
        </row>
      </sheetData>
      <sheetData sheetId="12428">
        <row r="34">
          <cell r="A34" t="str">
            <v>Investments Govt Securities</v>
          </cell>
        </row>
      </sheetData>
      <sheetData sheetId="12429">
        <row r="34">
          <cell r="A34" t="str">
            <v>Investments Govt Securities</v>
          </cell>
        </row>
      </sheetData>
      <sheetData sheetId="12430">
        <row r="34">
          <cell r="A34" t="str">
            <v>Investments Govt Securities</v>
          </cell>
        </row>
      </sheetData>
      <sheetData sheetId="12431">
        <row r="34">
          <cell r="A34" t="str">
            <v>Investments Govt Securities</v>
          </cell>
        </row>
      </sheetData>
      <sheetData sheetId="12432">
        <row r="34">
          <cell r="A34" t="str">
            <v>Investments Govt Securities</v>
          </cell>
        </row>
      </sheetData>
      <sheetData sheetId="12433">
        <row r="34">
          <cell r="A34" t="str">
            <v>Investments Govt Securities</v>
          </cell>
        </row>
      </sheetData>
      <sheetData sheetId="12434">
        <row r="34">
          <cell r="A34" t="str">
            <v>Investments Govt Securities</v>
          </cell>
        </row>
      </sheetData>
      <sheetData sheetId="12435">
        <row r="34">
          <cell r="A34" t="str">
            <v>Investments Govt Securities</v>
          </cell>
        </row>
      </sheetData>
      <sheetData sheetId="12436">
        <row r="34">
          <cell r="A34" t="str">
            <v>Investments Govt Securities</v>
          </cell>
        </row>
      </sheetData>
      <sheetData sheetId="12437">
        <row r="34">
          <cell r="A34" t="str">
            <v>Investments Govt Securities</v>
          </cell>
        </row>
      </sheetData>
      <sheetData sheetId="12438">
        <row r="34">
          <cell r="A34" t="str">
            <v>Investments Govt Securities</v>
          </cell>
        </row>
      </sheetData>
      <sheetData sheetId="12439">
        <row r="34">
          <cell r="A34" t="str">
            <v>Investments Govt Securities</v>
          </cell>
        </row>
      </sheetData>
      <sheetData sheetId="12440">
        <row r="34">
          <cell r="A34" t="str">
            <v>Investments Govt Securities</v>
          </cell>
        </row>
      </sheetData>
      <sheetData sheetId="12441">
        <row r="34">
          <cell r="A34" t="str">
            <v>Investments Govt Securities</v>
          </cell>
        </row>
      </sheetData>
      <sheetData sheetId="12442">
        <row r="34">
          <cell r="A34" t="str">
            <v>Investments Govt Securities</v>
          </cell>
        </row>
      </sheetData>
      <sheetData sheetId="12443">
        <row r="34">
          <cell r="A34" t="str">
            <v>Investments Govt Securities</v>
          </cell>
        </row>
      </sheetData>
      <sheetData sheetId="12444">
        <row r="34">
          <cell r="A34" t="str">
            <v>Investments Govt Securities</v>
          </cell>
        </row>
      </sheetData>
      <sheetData sheetId="12445">
        <row r="34">
          <cell r="A34" t="str">
            <v>Investments Govt Securities</v>
          </cell>
        </row>
      </sheetData>
      <sheetData sheetId="12446">
        <row r="34">
          <cell r="A34" t="str">
            <v>Investments Govt Securities</v>
          </cell>
        </row>
      </sheetData>
      <sheetData sheetId="12447">
        <row r="34">
          <cell r="A34" t="str">
            <v>Investments Govt Securities</v>
          </cell>
        </row>
      </sheetData>
      <sheetData sheetId="12448">
        <row r="34">
          <cell r="A34" t="str">
            <v>Investments Govt Securities</v>
          </cell>
        </row>
      </sheetData>
      <sheetData sheetId="12449">
        <row r="34">
          <cell r="A34" t="str">
            <v>Investments Govt Securities</v>
          </cell>
        </row>
      </sheetData>
      <sheetData sheetId="12450">
        <row r="34">
          <cell r="A34" t="str">
            <v>Investments Govt Securities</v>
          </cell>
        </row>
      </sheetData>
      <sheetData sheetId="12451">
        <row r="34">
          <cell r="A34" t="str">
            <v>Investments Govt Securities</v>
          </cell>
        </row>
      </sheetData>
      <sheetData sheetId="12452">
        <row r="34">
          <cell r="A34" t="str">
            <v>Investments Govt Securities</v>
          </cell>
        </row>
      </sheetData>
      <sheetData sheetId="12453">
        <row r="34">
          <cell r="A34" t="str">
            <v>Investments Govt Securities</v>
          </cell>
        </row>
      </sheetData>
      <sheetData sheetId="12454">
        <row r="34">
          <cell r="A34" t="str">
            <v>Investments Govt Securities</v>
          </cell>
        </row>
      </sheetData>
      <sheetData sheetId="12455">
        <row r="34">
          <cell r="A34" t="str">
            <v>Investments Govt Securities</v>
          </cell>
        </row>
      </sheetData>
      <sheetData sheetId="12456">
        <row r="34">
          <cell r="A34" t="str">
            <v>Investments Govt Securities</v>
          </cell>
        </row>
      </sheetData>
      <sheetData sheetId="12457">
        <row r="34">
          <cell r="A34" t="str">
            <v>Investments Govt Securities</v>
          </cell>
        </row>
      </sheetData>
      <sheetData sheetId="12458">
        <row r="34">
          <cell r="A34" t="str">
            <v>Investments Govt Securities</v>
          </cell>
        </row>
      </sheetData>
      <sheetData sheetId="12459">
        <row r="34">
          <cell r="A34" t="str">
            <v>Investments Govt Securities</v>
          </cell>
        </row>
      </sheetData>
      <sheetData sheetId="12460">
        <row r="34">
          <cell r="A34" t="str">
            <v>Investments Govt Securities</v>
          </cell>
        </row>
      </sheetData>
      <sheetData sheetId="12461">
        <row r="34">
          <cell r="A34" t="str">
            <v>Investments Govt Securities</v>
          </cell>
        </row>
      </sheetData>
      <sheetData sheetId="12462">
        <row r="34">
          <cell r="A34" t="str">
            <v>Investments Govt Securities</v>
          </cell>
        </row>
      </sheetData>
      <sheetData sheetId="12463">
        <row r="34">
          <cell r="A34" t="str">
            <v>Investments Govt Securities</v>
          </cell>
        </row>
      </sheetData>
      <sheetData sheetId="12464">
        <row r="34">
          <cell r="A34" t="str">
            <v>Investments Govt Securities</v>
          </cell>
        </row>
      </sheetData>
      <sheetData sheetId="12465">
        <row r="34">
          <cell r="A34" t="str">
            <v>Investments Govt Securities</v>
          </cell>
        </row>
      </sheetData>
      <sheetData sheetId="12466">
        <row r="34">
          <cell r="A34" t="str">
            <v>Investments Govt Securities</v>
          </cell>
        </row>
      </sheetData>
      <sheetData sheetId="12467">
        <row r="34">
          <cell r="A34" t="str">
            <v>Investments Govt Securities</v>
          </cell>
        </row>
      </sheetData>
      <sheetData sheetId="12468">
        <row r="34">
          <cell r="A34" t="str">
            <v>Investments Govt Securities</v>
          </cell>
        </row>
      </sheetData>
      <sheetData sheetId="12469">
        <row r="34">
          <cell r="A34" t="str">
            <v>Investments Govt Securities</v>
          </cell>
        </row>
      </sheetData>
      <sheetData sheetId="12470">
        <row r="34">
          <cell r="A34" t="str">
            <v>Investments Govt Securities</v>
          </cell>
        </row>
      </sheetData>
      <sheetData sheetId="12471">
        <row r="34">
          <cell r="A34" t="str">
            <v>Investments Govt Securities</v>
          </cell>
        </row>
      </sheetData>
      <sheetData sheetId="12472">
        <row r="34">
          <cell r="A34" t="str">
            <v>Investments Govt Securities</v>
          </cell>
        </row>
      </sheetData>
      <sheetData sheetId="12473">
        <row r="34">
          <cell r="A34" t="str">
            <v>Investments Govt Securities</v>
          </cell>
        </row>
      </sheetData>
      <sheetData sheetId="12474">
        <row r="34">
          <cell r="A34" t="str">
            <v>Investments Govt Securities</v>
          </cell>
        </row>
      </sheetData>
      <sheetData sheetId="12475">
        <row r="34">
          <cell r="A34" t="str">
            <v>Investments Govt Securities</v>
          </cell>
        </row>
      </sheetData>
      <sheetData sheetId="12476">
        <row r="34">
          <cell r="A34" t="str">
            <v>Investments Govt Securities</v>
          </cell>
        </row>
      </sheetData>
      <sheetData sheetId="12477">
        <row r="34">
          <cell r="A34" t="str">
            <v>Investments Govt Securities</v>
          </cell>
        </row>
      </sheetData>
      <sheetData sheetId="12478">
        <row r="34">
          <cell r="A34" t="str">
            <v>Investments Govt Securities</v>
          </cell>
        </row>
      </sheetData>
      <sheetData sheetId="12479">
        <row r="34">
          <cell r="A34" t="str">
            <v>Investments Govt Securities</v>
          </cell>
        </row>
      </sheetData>
      <sheetData sheetId="12480">
        <row r="34">
          <cell r="A34" t="str">
            <v>Investments Govt Securities</v>
          </cell>
        </row>
      </sheetData>
      <sheetData sheetId="12481">
        <row r="34">
          <cell r="A34" t="str">
            <v>Investments Govt Securities</v>
          </cell>
        </row>
      </sheetData>
      <sheetData sheetId="12482">
        <row r="34">
          <cell r="A34" t="str">
            <v>Investments Govt Securities</v>
          </cell>
        </row>
      </sheetData>
      <sheetData sheetId="12483">
        <row r="34">
          <cell r="A34" t="str">
            <v>Investments Govt Securities</v>
          </cell>
        </row>
      </sheetData>
      <sheetData sheetId="12484">
        <row r="34">
          <cell r="A34" t="str">
            <v>Investments Govt Securities</v>
          </cell>
        </row>
      </sheetData>
      <sheetData sheetId="12485">
        <row r="34">
          <cell r="A34" t="str">
            <v>Investments Govt Securities</v>
          </cell>
        </row>
      </sheetData>
      <sheetData sheetId="12486">
        <row r="34">
          <cell r="A34" t="str">
            <v>Investments Govt Securities</v>
          </cell>
        </row>
      </sheetData>
      <sheetData sheetId="12487">
        <row r="34">
          <cell r="A34" t="str">
            <v>Investments Govt Securities</v>
          </cell>
        </row>
      </sheetData>
      <sheetData sheetId="12488">
        <row r="34">
          <cell r="A34" t="str">
            <v>Investments Govt Securities</v>
          </cell>
        </row>
      </sheetData>
      <sheetData sheetId="12489">
        <row r="34">
          <cell r="A34" t="str">
            <v>Investments Govt Securities</v>
          </cell>
        </row>
      </sheetData>
      <sheetData sheetId="12490">
        <row r="34">
          <cell r="A34" t="str">
            <v>Investments Govt Securities</v>
          </cell>
        </row>
      </sheetData>
      <sheetData sheetId="12491">
        <row r="34">
          <cell r="A34" t="str">
            <v>Investments Govt Securities</v>
          </cell>
        </row>
      </sheetData>
      <sheetData sheetId="12492">
        <row r="34">
          <cell r="A34" t="str">
            <v>Investments Govt Securities</v>
          </cell>
        </row>
      </sheetData>
      <sheetData sheetId="12493">
        <row r="34">
          <cell r="A34" t="str">
            <v>Investments Govt Securities</v>
          </cell>
        </row>
      </sheetData>
      <sheetData sheetId="12494">
        <row r="34">
          <cell r="A34" t="str">
            <v>Investments Govt Securities</v>
          </cell>
        </row>
      </sheetData>
      <sheetData sheetId="12495">
        <row r="34">
          <cell r="A34" t="str">
            <v>Investments Govt Securities</v>
          </cell>
        </row>
      </sheetData>
      <sheetData sheetId="12496">
        <row r="34">
          <cell r="A34" t="str">
            <v>Investments Govt Securities</v>
          </cell>
        </row>
      </sheetData>
      <sheetData sheetId="12497">
        <row r="34">
          <cell r="A34" t="str">
            <v>Investments Govt Securities</v>
          </cell>
        </row>
      </sheetData>
      <sheetData sheetId="12498">
        <row r="34">
          <cell r="A34" t="str">
            <v>Investments Govt Securities</v>
          </cell>
        </row>
      </sheetData>
      <sheetData sheetId="12499">
        <row r="34">
          <cell r="A34" t="str">
            <v>Investments Govt Securities</v>
          </cell>
        </row>
      </sheetData>
      <sheetData sheetId="12500">
        <row r="34">
          <cell r="A34" t="str">
            <v>Investments Govt Securities</v>
          </cell>
        </row>
      </sheetData>
      <sheetData sheetId="12501">
        <row r="34">
          <cell r="A34" t="str">
            <v>Investments Govt Securities</v>
          </cell>
        </row>
      </sheetData>
      <sheetData sheetId="12502">
        <row r="34">
          <cell r="A34" t="str">
            <v>Investments Govt Securities</v>
          </cell>
        </row>
      </sheetData>
      <sheetData sheetId="12503">
        <row r="34">
          <cell r="A34" t="str">
            <v>Investments Govt Securities</v>
          </cell>
        </row>
      </sheetData>
      <sheetData sheetId="12504">
        <row r="34">
          <cell r="A34" t="str">
            <v>Investments Govt Securities</v>
          </cell>
        </row>
      </sheetData>
      <sheetData sheetId="12505">
        <row r="34">
          <cell r="A34" t="str">
            <v>Investments Govt Securities</v>
          </cell>
        </row>
      </sheetData>
      <sheetData sheetId="12506">
        <row r="34">
          <cell r="A34" t="str">
            <v>Investments Govt Securities</v>
          </cell>
        </row>
      </sheetData>
      <sheetData sheetId="12507">
        <row r="34">
          <cell r="A34" t="str">
            <v>Investments Govt Securities</v>
          </cell>
        </row>
      </sheetData>
      <sheetData sheetId="12508">
        <row r="34">
          <cell r="A34" t="str">
            <v>Investments Govt Securities</v>
          </cell>
        </row>
      </sheetData>
      <sheetData sheetId="12509">
        <row r="34">
          <cell r="A34" t="str">
            <v>Investments Govt Securities</v>
          </cell>
        </row>
      </sheetData>
      <sheetData sheetId="12510">
        <row r="34">
          <cell r="A34" t="str">
            <v>Investments Govt Securities</v>
          </cell>
        </row>
      </sheetData>
      <sheetData sheetId="12511">
        <row r="34">
          <cell r="A34" t="str">
            <v>Investments Govt Securities</v>
          </cell>
        </row>
      </sheetData>
      <sheetData sheetId="12512">
        <row r="34">
          <cell r="A34" t="str">
            <v>Investments Govt Securities</v>
          </cell>
        </row>
      </sheetData>
      <sheetData sheetId="12513">
        <row r="34">
          <cell r="A34" t="str">
            <v>Investments Govt Securities</v>
          </cell>
        </row>
      </sheetData>
      <sheetData sheetId="12514">
        <row r="34">
          <cell r="A34" t="str">
            <v>Investments Govt Securities</v>
          </cell>
        </row>
      </sheetData>
      <sheetData sheetId="12515">
        <row r="34">
          <cell r="A34" t="str">
            <v>Investments Govt Securities</v>
          </cell>
        </row>
      </sheetData>
      <sheetData sheetId="12516">
        <row r="34">
          <cell r="A34" t="str">
            <v>Investments Govt Securities</v>
          </cell>
        </row>
      </sheetData>
      <sheetData sheetId="12517">
        <row r="34">
          <cell r="A34" t="str">
            <v>Investments Govt Securities</v>
          </cell>
        </row>
      </sheetData>
      <sheetData sheetId="12518">
        <row r="34">
          <cell r="A34" t="str">
            <v>Investments Govt Securities</v>
          </cell>
        </row>
      </sheetData>
      <sheetData sheetId="12519">
        <row r="34">
          <cell r="A34" t="str">
            <v>Investments Govt Securities</v>
          </cell>
        </row>
      </sheetData>
      <sheetData sheetId="12520">
        <row r="34">
          <cell r="A34" t="str">
            <v>Investments Govt Securities</v>
          </cell>
        </row>
      </sheetData>
      <sheetData sheetId="12521">
        <row r="34">
          <cell r="A34" t="str">
            <v>Investments Govt Securities</v>
          </cell>
        </row>
      </sheetData>
      <sheetData sheetId="12522">
        <row r="34">
          <cell r="A34" t="str">
            <v>Investments Govt Securities</v>
          </cell>
        </row>
      </sheetData>
      <sheetData sheetId="12523">
        <row r="34">
          <cell r="A34" t="str">
            <v>Investments Govt Securities</v>
          </cell>
        </row>
      </sheetData>
      <sheetData sheetId="12524">
        <row r="34">
          <cell r="A34" t="str">
            <v>Investments Govt Securities</v>
          </cell>
        </row>
      </sheetData>
      <sheetData sheetId="12525">
        <row r="34">
          <cell r="A34" t="str">
            <v>Investments Govt Securities</v>
          </cell>
        </row>
      </sheetData>
      <sheetData sheetId="12526">
        <row r="34">
          <cell r="A34" t="str">
            <v>Investments Govt Securities</v>
          </cell>
        </row>
      </sheetData>
      <sheetData sheetId="12527">
        <row r="34">
          <cell r="A34" t="str">
            <v>Investments Govt Securities</v>
          </cell>
        </row>
      </sheetData>
      <sheetData sheetId="12528">
        <row r="34">
          <cell r="A34" t="str">
            <v>Investments Govt Securities</v>
          </cell>
        </row>
      </sheetData>
      <sheetData sheetId="12529">
        <row r="34">
          <cell r="A34" t="str">
            <v>Investments Govt Securities</v>
          </cell>
        </row>
      </sheetData>
      <sheetData sheetId="12530">
        <row r="34">
          <cell r="A34" t="str">
            <v>Investments Govt Securities</v>
          </cell>
        </row>
      </sheetData>
      <sheetData sheetId="12531">
        <row r="34">
          <cell r="A34" t="str">
            <v>Investments Govt Securities</v>
          </cell>
        </row>
      </sheetData>
      <sheetData sheetId="12532">
        <row r="34">
          <cell r="A34" t="str">
            <v>Investments Govt Securities</v>
          </cell>
        </row>
      </sheetData>
      <sheetData sheetId="12533">
        <row r="34">
          <cell r="A34" t="str">
            <v>Investments Govt Securities</v>
          </cell>
        </row>
      </sheetData>
      <sheetData sheetId="12534">
        <row r="34">
          <cell r="A34" t="str">
            <v>Investments Govt Securities</v>
          </cell>
        </row>
      </sheetData>
      <sheetData sheetId="12535">
        <row r="34">
          <cell r="A34" t="str">
            <v>Investments Govt Securities</v>
          </cell>
        </row>
      </sheetData>
      <sheetData sheetId="12536">
        <row r="34">
          <cell r="A34" t="str">
            <v>Investments Govt Securities</v>
          </cell>
        </row>
      </sheetData>
      <sheetData sheetId="12537">
        <row r="34">
          <cell r="A34" t="str">
            <v>Investments Govt Securities</v>
          </cell>
        </row>
      </sheetData>
      <sheetData sheetId="12538">
        <row r="34">
          <cell r="A34" t="str">
            <v>Investments Govt Securities</v>
          </cell>
        </row>
      </sheetData>
      <sheetData sheetId="12539">
        <row r="34">
          <cell r="A34" t="str">
            <v>Investments Govt Securities</v>
          </cell>
        </row>
      </sheetData>
      <sheetData sheetId="12540">
        <row r="34">
          <cell r="A34" t="str">
            <v>Investments Govt Securities</v>
          </cell>
        </row>
      </sheetData>
      <sheetData sheetId="12541">
        <row r="34">
          <cell r="A34" t="str">
            <v>Investments Govt Securities</v>
          </cell>
        </row>
      </sheetData>
      <sheetData sheetId="12542">
        <row r="34">
          <cell r="A34" t="str">
            <v>Investments Govt Securities</v>
          </cell>
        </row>
      </sheetData>
      <sheetData sheetId="12543">
        <row r="34">
          <cell r="A34" t="str">
            <v>Investments Govt Securities</v>
          </cell>
        </row>
      </sheetData>
      <sheetData sheetId="12544">
        <row r="34">
          <cell r="A34" t="str">
            <v>Investments Govt Securities</v>
          </cell>
        </row>
      </sheetData>
      <sheetData sheetId="12545">
        <row r="34">
          <cell r="A34" t="str">
            <v>Investments Govt Securities</v>
          </cell>
        </row>
      </sheetData>
      <sheetData sheetId="12546">
        <row r="34">
          <cell r="A34" t="str">
            <v>Investments Govt Securities</v>
          </cell>
        </row>
      </sheetData>
      <sheetData sheetId="12547">
        <row r="34">
          <cell r="A34" t="str">
            <v>Investments Govt Securities</v>
          </cell>
        </row>
      </sheetData>
      <sheetData sheetId="12548">
        <row r="34">
          <cell r="A34" t="str">
            <v>Investments Govt Securities</v>
          </cell>
        </row>
      </sheetData>
      <sheetData sheetId="12549">
        <row r="34">
          <cell r="A34" t="str">
            <v>Investments Govt Securities</v>
          </cell>
        </row>
      </sheetData>
      <sheetData sheetId="12550">
        <row r="34">
          <cell r="A34" t="str">
            <v>Investments Govt Securities</v>
          </cell>
        </row>
      </sheetData>
      <sheetData sheetId="12551">
        <row r="34">
          <cell r="A34" t="str">
            <v>Investments Govt Securities</v>
          </cell>
        </row>
      </sheetData>
      <sheetData sheetId="12552">
        <row r="34">
          <cell r="A34" t="str">
            <v>Investments Govt Securities</v>
          </cell>
        </row>
      </sheetData>
      <sheetData sheetId="12553">
        <row r="34">
          <cell r="A34" t="str">
            <v>Investments Govt Securities</v>
          </cell>
        </row>
      </sheetData>
      <sheetData sheetId="12554">
        <row r="34">
          <cell r="A34" t="str">
            <v>Investments Govt Securities</v>
          </cell>
        </row>
      </sheetData>
      <sheetData sheetId="12555">
        <row r="34">
          <cell r="A34" t="str">
            <v>Investments Govt Securities</v>
          </cell>
        </row>
      </sheetData>
      <sheetData sheetId="12556">
        <row r="34">
          <cell r="A34" t="str">
            <v>Investments Govt Securities</v>
          </cell>
        </row>
      </sheetData>
      <sheetData sheetId="12557">
        <row r="34">
          <cell r="A34" t="str">
            <v>Investments Govt Securities</v>
          </cell>
        </row>
      </sheetData>
      <sheetData sheetId="12558">
        <row r="34">
          <cell r="A34" t="str">
            <v>Investments Govt Securities</v>
          </cell>
        </row>
      </sheetData>
      <sheetData sheetId="12559">
        <row r="34">
          <cell r="A34" t="str">
            <v>Investments Govt Securities</v>
          </cell>
        </row>
      </sheetData>
      <sheetData sheetId="12560">
        <row r="34">
          <cell r="A34" t="str">
            <v>Investments Govt Securities</v>
          </cell>
        </row>
      </sheetData>
      <sheetData sheetId="12561">
        <row r="34">
          <cell r="A34" t="str">
            <v>Investments Govt Securities</v>
          </cell>
        </row>
      </sheetData>
      <sheetData sheetId="12562">
        <row r="34">
          <cell r="A34" t="str">
            <v>Investments Govt Securities</v>
          </cell>
        </row>
      </sheetData>
      <sheetData sheetId="12563">
        <row r="34">
          <cell r="A34" t="str">
            <v>Investments Govt Securities</v>
          </cell>
        </row>
      </sheetData>
      <sheetData sheetId="12564">
        <row r="34">
          <cell r="A34" t="str">
            <v>Investments Govt Securities</v>
          </cell>
        </row>
      </sheetData>
      <sheetData sheetId="12565">
        <row r="34">
          <cell r="A34" t="str">
            <v>Investments Govt Securities</v>
          </cell>
        </row>
      </sheetData>
      <sheetData sheetId="12566">
        <row r="34">
          <cell r="A34" t="str">
            <v>Investments Govt Securities</v>
          </cell>
        </row>
      </sheetData>
      <sheetData sheetId="12567">
        <row r="34">
          <cell r="A34" t="str">
            <v>Investments Govt Securities</v>
          </cell>
        </row>
      </sheetData>
      <sheetData sheetId="12568">
        <row r="34">
          <cell r="A34" t="str">
            <v>Investments Govt Securities</v>
          </cell>
        </row>
      </sheetData>
      <sheetData sheetId="12569">
        <row r="34">
          <cell r="A34" t="str">
            <v>Investments Govt Securities</v>
          </cell>
        </row>
      </sheetData>
      <sheetData sheetId="12570">
        <row r="34">
          <cell r="A34" t="str">
            <v>Investments Govt Securities</v>
          </cell>
        </row>
      </sheetData>
      <sheetData sheetId="12571">
        <row r="34">
          <cell r="A34" t="str">
            <v>Investments Govt Securities</v>
          </cell>
        </row>
      </sheetData>
      <sheetData sheetId="12572">
        <row r="34">
          <cell r="A34" t="str">
            <v>Investments Govt Securities</v>
          </cell>
        </row>
      </sheetData>
      <sheetData sheetId="12573">
        <row r="34">
          <cell r="A34" t="str">
            <v>Investments Govt Securities</v>
          </cell>
        </row>
      </sheetData>
      <sheetData sheetId="12574">
        <row r="34">
          <cell r="A34" t="str">
            <v>Investments Govt Securities</v>
          </cell>
        </row>
      </sheetData>
      <sheetData sheetId="12575">
        <row r="34">
          <cell r="A34" t="str">
            <v>Investments Govt Securities</v>
          </cell>
        </row>
      </sheetData>
      <sheetData sheetId="12576">
        <row r="34">
          <cell r="A34" t="str">
            <v>Investments Govt Securities</v>
          </cell>
        </row>
      </sheetData>
      <sheetData sheetId="12577">
        <row r="34">
          <cell r="A34" t="str">
            <v>Investments Govt Securities</v>
          </cell>
        </row>
      </sheetData>
      <sheetData sheetId="12578">
        <row r="34">
          <cell r="A34" t="str">
            <v>Investments Govt Securities</v>
          </cell>
        </row>
      </sheetData>
      <sheetData sheetId="12579">
        <row r="34">
          <cell r="A34" t="str">
            <v>Investments Govt Securities</v>
          </cell>
        </row>
      </sheetData>
      <sheetData sheetId="12580">
        <row r="34">
          <cell r="A34" t="str">
            <v>Investments Govt Securities</v>
          </cell>
        </row>
      </sheetData>
      <sheetData sheetId="12581">
        <row r="34">
          <cell r="A34" t="str">
            <v>Investments Govt Securities</v>
          </cell>
        </row>
      </sheetData>
      <sheetData sheetId="12582">
        <row r="34">
          <cell r="A34" t="str">
            <v>Investments Govt Securities</v>
          </cell>
        </row>
      </sheetData>
      <sheetData sheetId="12583">
        <row r="34">
          <cell r="A34" t="str">
            <v>Investments Govt Securities</v>
          </cell>
        </row>
      </sheetData>
      <sheetData sheetId="12584">
        <row r="34">
          <cell r="A34" t="str">
            <v>Investments Govt Securities</v>
          </cell>
        </row>
      </sheetData>
      <sheetData sheetId="12585">
        <row r="34">
          <cell r="A34" t="str">
            <v>Investments Govt Securities</v>
          </cell>
        </row>
      </sheetData>
      <sheetData sheetId="12586">
        <row r="34">
          <cell r="A34" t="str">
            <v>Investments Govt Securities</v>
          </cell>
        </row>
      </sheetData>
      <sheetData sheetId="12587">
        <row r="34">
          <cell r="A34" t="str">
            <v>Investments Govt Securities</v>
          </cell>
        </row>
      </sheetData>
      <sheetData sheetId="12588">
        <row r="34">
          <cell r="A34" t="str">
            <v>Investments Govt Securities</v>
          </cell>
        </row>
      </sheetData>
      <sheetData sheetId="12589">
        <row r="34">
          <cell r="A34" t="str">
            <v>Investments Govt Securities</v>
          </cell>
        </row>
      </sheetData>
      <sheetData sheetId="12590">
        <row r="34">
          <cell r="A34" t="str">
            <v>Investments Govt Securities</v>
          </cell>
        </row>
      </sheetData>
      <sheetData sheetId="12591">
        <row r="34">
          <cell r="A34" t="str">
            <v>Investments Govt Securities</v>
          </cell>
        </row>
      </sheetData>
      <sheetData sheetId="12592">
        <row r="34">
          <cell r="A34" t="str">
            <v>Investments Govt Securities</v>
          </cell>
        </row>
      </sheetData>
      <sheetData sheetId="12593">
        <row r="34">
          <cell r="A34" t="str">
            <v>Investments Govt Securities</v>
          </cell>
        </row>
      </sheetData>
      <sheetData sheetId="12594">
        <row r="34">
          <cell r="A34" t="str">
            <v>Investments Govt Securities</v>
          </cell>
        </row>
      </sheetData>
      <sheetData sheetId="12595">
        <row r="34">
          <cell r="A34" t="str">
            <v>Investments Govt Securities</v>
          </cell>
        </row>
      </sheetData>
      <sheetData sheetId="12596">
        <row r="34">
          <cell r="A34" t="str">
            <v>Investments Govt Securities</v>
          </cell>
        </row>
      </sheetData>
      <sheetData sheetId="12597">
        <row r="34">
          <cell r="A34" t="str">
            <v>Investments Govt Securities</v>
          </cell>
        </row>
      </sheetData>
      <sheetData sheetId="12598">
        <row r="34">
          <cell r="A34" t="str">
            <v>Investments Govt Securities</v>
          </cell>
        </row>
      </sheetData>
      <sheetData sheetId="12599">
        <row r="34">
          <cell r="A34" t="str">
            <v>Investments Govt Securities</v>
          </cell>
        </row>
      </sheetData>
      <sheetData sheetId="12600">
        <row r="34">
          <cell r="A34" t="str">
            <v>Investments Govt Securities</v>
          </cell>
        </row>
      </sheetData>
      <sheetData sheetId="12601">
        <row r="34">
          <cell r="A34" t="str">
            <v>Investments Govt Securities</v>
          </cell>
        </row>
      </sheetData>
      <sheetData sheetId="12602">
        <row r="34">
          <cell r="A34" t="str">
            <v>Investments Govt Securities</v>
          </cell>
        </row>
      </sheetData>
      <sheetData sheetId="12603">
        <row r="34">
          <cell r="A34" t="str">
            <v>Investments Govt Securities</v>
          </cell>
        </row>
      </sheetData>
      <sheetData sheetId="12604">
        <row r="34">
          <cell r="A34" t="str">
            <v>Investments Govt Securities</v>
          </cell>
        </row>
      </sheetData>
      <sheetData sheetId="12605">
        <row r="34">
          <cell r="A34" t="str">
            <v>Investments Govt Securities</v>
          </cell>
        </row>
      </sheetData>
      <sheetData sheetId="12606">
        <row r="34">
          <cell r="A34" t="str">
            <v>Investments Govt Securities</v>
          </cell>
        </row>
      </sheetData>
      <sheetData sheetId="12607">
        <row r="34">
          <cell r="A34" t="str">
            <v>Investments Govt Securities</v>
          </cell>
        </row>
      </sheetData>
      <sheetData sheetId="12608">
        <row r="34">
          <cell r="A34" t="str">
            <v>Investments Govt Securities</v>
          </cell>
        </row>
      </sheetData>
      <sheetData sheetId="12609">
        <row r="34">
          <cell r="A34" t="str">
            <v>Investments Govt Securities</v>
          </cell>
        </row>
      </sheetData>
      <sheetData sheetId="12610">
        <row r="34">
          <cell r="A34" t="str">
            <v>Investments Govt Securities</v>
          </cell>
        </row>
      </sheetData>
      <sheetData sheetId="12611">
        <row r="34">
          <cell r="A34" t="str">
            <v>Investments Govt Securities</v>
          </cell>
        </row>
      </sheetData>
      <sheetData sheetId="12612">
        <row r="34">
          <cell r="A34" t="str">
            <v>Investments Govt Securities</v>
          </cell>
        </row>
      </sheetData>
      <sheetData sheetId="12613">
        <row r="34">
          <cell r="A34" t="str">
            <v>Investments Govt Securities</v>
          </cell>
        </row>
      </sheetData>
      <sheetData sheetId="12614">
        <row r="34">
          <cell r="A34" t="str">
            <v>Investments Govt Securities</v>
          </cell>
        </row>
      </sheetData>
      <sheetData sheetId="12615">
        <row r="34">
          <cell r="A34" t="str">
            <v>Investments Govt Securities</v>
          </cell>
        </row>
      </sheetData>
      <sheetData sheetId="12616">
        <row r="34">
          <cell r="A34" t="str">
            <v>Investments Govt Securities</v>
          </cell>
        </row>
      </sheetData>
      <sheetData sheetId="12617">
        <row r="34">
          <cell r="A34" t="str">
            <v>Investments Govt Securities</v>
          </cell>
        </row>
      </sheetData>
      <sheetData sheetId="12618">
        <row r="34">
          <cell r="A34" t="str">
            <v>Investments Govt Securities</v>
          </cell>
        </row>
      </sheetData>
      <sheetData sheetId="12619">
        <row r="34">
          <cell r="A34" t="str">
            <v>Investments Govt Securities</v>
          </cell>
        </row>
      </sheetData>
      <sheetData sheetId="12620">
        <row r="34">
          <cell r="A34" t="str">
            <v>Investments Govt Securities</v>
          </cell>
        </row>
      </sheetData>
      <sheetData sheetId="12621">
        <row r="34">
          <cell r="A34" t="str">
            <v>Investments Govt Securities</v>
          </cell>
        </row>
      </sheetData>
      <sheetData sheetId="12622">
        <row r="34">
          <cell r="A34" t="str">
            <v>Investments Govt Securities</v>
          </cell>
        </row>
      </sheetData>
      <sheetData sheetId="12623">
        <row r="34">
          <cell r="A34" t="str">
            <v>Investments Govt Securities</v>
          </cell>
        </row>
      </sheetData>
      <sheetData sheetId="12624">
        <row r="34">
          <cell r="A34" t="str">
            <v>Investments Govt Securities</v>
          </cell>
        </row>
      </sheetData>
      <sheetData sheetId="12625">
        <row r="34">
          <cell r="A34" t="str">
            <v>Investments Govt Securities</v>
          </cell>
        </row>
      </sheetData>
      <sheetData sheetId="12626">
        <row r="34">
          <cell r="A34" t="str">
            <v>Investments Govt Securities</v>
          </cell>
        </row>
      </sheetData>
      <sheetData sheetId="12627">
        <row r="34">
          <cell r="A34" t="str">
            <v>Investments Govt Securities</v>
          </cell>
        </row>
      </sheetData>
      <sheetData sheetId="12628">
        <row r="34">
          <cell r="A34" t="str">
            <v>Investments Govt Securities</v>
          </cell>
        </row>
      </sheetData>
      <sheetData sheetId="12629">
        <row r="34">
          <cell r="A34" t="str">
            <v>Investments Govt Securities</v>
          </cell>
        </row>
      </sheetData>
      <sheetData sheetId="12630">
        <row r="34">
          <cell r="A34" t="str">
            <v>Investments Govt Securities</v>
          </cell>
        </row>
      </sheetData>
      <sheetData sheetId="12631">
        <row r="34">
          <cell r="A34" t="str">
            <v>Investments Govt Securities</v>
          </cell>
        </row>
      </sheetData>
      <sheetData sheetId="12632">
        <row r="34">
          <cell r="A34" t="str">
            <v>Investments Govt Securities</v>
          </cell>
        </row>
      </sheetData>
      <sheetData sheetId="12633">
        <row r="34">
          <cell r="A34" t="str">
            <v>Investments Govt Securities</v>
          </cell>
        </row>
      </sheetData>
      <sheetData sheetId="12634">
        <row r="34">
          <cell r="A34" t="str">
            <v>Investments Govt Securities</v>
          </cell>
        </row>
      </sheetData>
      <sheetData sheetId="12635">
        <row r="34">
          <cell r="A34" t="str">
            <v>Investments Govt Securities</v>
          </cell>
        </row>
      </sheetData>
      <sheetData sheetId="12636">
        <row r="34">
          <cell r="A34" t="str">
            <v>Investments Govt Securities</v>
          </cell>
        </row>
      </sheetData>
      <sheetData sheetId="12637">
        <row r="34">
          <cell r="A34" t="str">
            <v>Investments Govt Securities</v>
          </cell>
        </row>
      </sheetData>
      <sheetData sheetId="12638">
        <row r="34">
          <cell r="A34" t="str">
            <v>Investments Govt Securities</v>
          </cell>
        </row>
      </sheetData>
      <sheetData sheetId="12639">
        <row r="34">
          <cell r="A34" t="str">
            <v>Investments Govt Securities</v>
          </cell>
        </row>
      </sheetData>
      <sheetData sheetId="12640">
        <row r="34">
          <cell r="A34" t="str">
            <v>Investments Govt Securities</v>
          </cell>
        </row>
      </sheetData>
      <sheetData sheetId="12641">
        <row r="34">
          <cell r="A34" t="str">
            <v>Investments Govt Securities</v>
          </cell>
        </row>
      </sheetData>
      <sheetData sheetId="12642">
        <row r="34">
          <cell r="A34" t="str">
            <v>Investments Govt Securities</v>
          </cell>
        </row>
      </sheetData>
      <sheetData sheetId="12643">
        <row r="34">
          <cell r="A34" t="str">
            <v>Investments Govt Securities</v>
          </cell>
        </row>
      </sheetData>
      <sheetData sheetId="12644">
        <row r="34">
          <cell r="A34" t="str">
            <v>Investments Govt Securities</v>
          </cell>
        </row>
      </sheetData>
      <sheetData sheetId="12645">
        <row r="34">
          <cell r="A34" t="str">
            <v>Investments Govt Securities</v>
          </cell>
        </row>
      </sheetData>
      <sheetData sheetId="12646">
        <row r="34">
          <cell r="A34" t="str">
            <v>Investments Govt Securities</v>
          </cell>
        </row>
      </sheetData>
      <sheetData sheetId="12647">
        <row r="34">
          <cell r="A34" t="str">
            <v>Investments Govt Securities</v>
          </cell>
        </row>
      </sheetData>
      <sheetData sheetId="12648">
        <row r="34">
          <cell r="A34" t="str">
            <v>Investments Govt Securities</v>
          </cell>
        </row>
      </sheetData>
      <sheetData sheetId="12649">
        <row r="34">
          <cell r="A34" t="str">
            <v>Investments Govt Securities</v>
          </cell>
        </row>
      </sheetData>
      <sheetData sheetId="12650">
        <row r="34">
          <cell r="A34" t="str">
            <v>Investments Govt Securities</v>
          </cell>
        </row>
      </sheetData>
      <sheetData sheetId="12651">
        <row r="34">
          <cell r="A34" t="str">
            <v>Investments Govt Securities</v>
          </cell>
        </row>
      </sheetData>
      <sheetData sheetId="12652">
        <row r="34">
          <cell r="A34" t="str">
            <v>Investments Govt Securities</v>
          </cell>
        </row>
      </sheetData>
      <sheetData sheetId="12653">
        <row r="34">
          <cell r="A34" t="str">
            <v>Investments Govt Securities</v>
          </cell>
        </row>
      </sheetData>
      <sheetData sheetId="12654">
        <row r="34">
          <cell r="A34" t="str">
            <v>Investments Govt Securities</v>
          </cell>
        </row>
      </sheetData>
      <sheetData sheetId="12655">
        <row r="34">
          <cell r="A34" t="str">
            <v>Investments Govt Securities</v>
          </cell>
        </row>
      </sheetData>
      <sheetData sheetId="12656">
        <row r="34">
          <cell r="A34" t="str">
            <v>Investments Govt Securities</v>
          </cell>
        </row>
      </sheetData>
      <sheetData sheetId="12657">
        <row r="34">
          <cell r="A34" t="str">
            <v>Investments Govt Securities</v>
          </cell>
        </row>
      </sheetData>
      <sheetData sheetId="12658">
        <row r="34">
          <cell r="A34" t="str">
            <v>Investments Govt Securities</v>
          </cell>
        </row>
      </sheetData>
      <sheetData sheetId="12659">
        <row r="34">
          <cell r="A34" t="str">
            <v>Investments Govt Securities</v>
          </cell>
        </row>
      </sheetData>
      <sheetData sheetId="12660">
        <row r="34">
          <cell r="A34" t="str">
            <v>Investments Govt Securities</v>
          </cell>
        </row>
      </sheetData>
      <sheetData sheetId="12661">
        <row r="34">
          <cell r="A34" t="str">
            <v>Investments Govt Securities</v>
          </cell>
        </row>
      </sheetData>
      <sheetData sheetId="12662">
        <row r="34">
          <cell r="A34" t="str">
            <v>Investments Govt Securities</v>
          </cell>
        </row>
      </sheetData>
      <sheetData sheetId="12663">
        <row r="34">
          <cell r="A34" t="str">
            <v>Investments Govt Securities</v>
          </cell>
        </row>
      </sheetData>
      <sheetData sheetId="12664">
        <row r="34">
          <cell r="A34" t="str">
            <v>Investments Govt Securities</v>
          </cell>
        </row>
      </sheetData>
      <sheetData sheetId="12665">
        <row r="34">
          <cell r="A34" t="str">
            <v>Investments Govt Securities</v>
          </cell>
        </row>
      </sheetData>
      <sheetData sheetId="12666">
        <row r="34">
          <cell r="A34" t="str">
            <v>Investments Govt Securities</v>
          </cell>
        </row>
      </sheetData>
      <sheetData sheetId="12667">
        <row r="34">
          <cell r="A34" t="str">
            <v>Investments Govt Securities</v>
          </cell>
        </row>
      </sheetData>
      <sheetData sheetId="12668">
        <row r="34">
          <cell r="A34" t="str">
            <v>Investments Govt Securities</v>
          </cell>
        </row>
      </sheetData>
      <sheetData sheetId="12669">
        <row r="34">
          <cell r="A34" t="str">
            <v>Investments Govt Securities</v>
          </cell>
        </row>
      </sheetData>
      <sheetData sheetId="12670">
        <row r="34">
          <cell r="A34" t="str">
            <v>Investments Govt Securities</v>
          </cell>
        </row>
      </sheetData>
      <sheetData sheetId="12671">
        <row r="34">
          <cell r="A34" t="str">
            <v>Investments Govt Securities</v>
          </cell>
        </row>
      </sheetData>
      <sheetData sheetId="12672">
        <row r="34">
          <cell r="A34" t="str">
            <v>Investments Govt Securities</v>
          </cell>
        </row>
      </sheetData>
      <sheetData sheetId="12673">
        <row r="34">
          <cell r="A34" t="str">
            <v>Investments Govt Securities</v>
          </cell>
        </row>
      </sheetData>
      <sheetData sheetId="12674">
        <row r="34">
          <cell r="A34" t="str">
            <v>Investments Govt Securities</v>
          </cell>
        </row>
      </sheetData>
      <sheetData sheetId="12675">
        <row r="34">
          <cell r="A34" t="str">
            <v>Investments Govt Securities</v>
          </cell>
        </row>
      </sheetData>
      <sheetData sheetId="12676">
        <row r="34">
          <cell r="A34" t="str">
            <v>Investments Govt Securities</v>
          </cell>
        </row>
      </sheetData>
      <sheetData sheetId="12677">
        <row r="34">
          <cell r="A34" t="str">
            <v>Investments Govt Securities</v>
          </cell>
        </row>
      </sheetData>
      <sheetData sheetId="12678">
        <row r="34">
          <cell r="A34" t="str">
            <v>Investments Govt Securities</v>
          </cell>
        </row>
      </sheetData>
      <sheetData sheetId="12679">
        <row r="34">
          <cell r="A34" t="str">
            <v>Investments Govt Securities</v>
          </cell>
        </row>
      </sheetData>
      <sheetData sheetId="12680">
        <row r="34">
          <cell r="A34" t="str">
            <v>Investments Govt Securities</v>
          </cell>
        </row>
      </sheetData>
      <sheetData sheetId="12681">
        <row r="34">
          <cell r="A34" t="str">
            <v>Investments Govt Securities</v>
          </cell>
        </row>
      </sheetData>
      <sheetData sheetId="12682">
        <row r="34">
          <cell r="A34" t="str">
            <v>Investments Govt Securities</v>
          </cell>
        </row>
      </sheetData>
      <sheetData sheetId="12683">
        <row r="34">
          <cell r="A34" t="str">
            <v>Investments Govt Securities</v>
          </cell>
        </row>
      </sheetData>
      <sheetData sheetId="12684">
        <row r="34">
          <cell r="A34" t="str">
            <v>Investments Govt Securities</v>
          </cell>
        </row>
      </sheetData>
      <sheetData sheetId="12685">
        <row r="34">
          <cell r="A34" t="str">
            <v>Investments Govt Securities</v>
          </cell>
        </row>
      </sheetData>
      <sheetData sheetId="12686">
        <row r="34">
          <cell r="A34" t="str">
            <v>Investments Govt Securities</v>
          </cell>
        </row>
      </sheetData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>
        <row r="34">
          <cell r="A34" t="str">
            <v>Investments Govt Securities</v>
          </cell>
        </row>
      </sheetData>
      <sheetData sheetId="12699">
        <row r="34">
          <cell r="A34" t="str">
            <v>Investments Govt Securities</v>
          </cell>
        </row>
      </sheetData>
      <sheetData sheetId="12700">
        <row r="34">
          <cell r="A34" t="str">
            <v>Investments Govt Securities</v>
          </cell>
        </row>
      </sheetData>
      <sheetData sheetId="12701">
        <row r="34">
          <cell r="A34" t="str">
            <v>Investments Govt Securities</v>
          </cell>
        </row>
      </sheetData>
      <sheetData sheetId="12702">
        <row r="34">
          <cell r="A34" t="str">
            <v>Investments Govt Securities</v>
          </cell>
        </row>
      </sheetData>
      <sheetData sheetId="12703">
        <row r="34">
          <cell r="A34" t="str">
            <v>Investments Govt Securities</v>
          </cell>
        </row>
      </sheetData>
      <sheetData sheetId="12704">
        <row r="34">
          <cell r="A34" t="str">
            <v>Investments Govt Securities</v>
          </cell>
        </row>
      </sheetData>
      <sheetData sheetId="12705">
        <row r="34">
          <cell r="A34" t="str">
            <v>Investments Govt Securities</v>
          </cell>
        </row>
      </sheetData>
      <sheetData sheetId="12706">
        <row r="34">
          <cell r="A34" t="str">
            <v>Investments Govt Securities</v>
          </cell>
        </row>
      </sheetData>
      <sheetData sheetId="12707">
        <row r="34">
          <cell r="A34" t="str">
            <v>Investments Govt Securities</v>
          </cell>
        </row>
      </sheetData>
      <sheetData sheetId="12708">
        <row r="34">
          <cell r="A34" t="str">
            <v>Investments Govt Securities</v>
          </cell>
        </row>
      </sheetData>
      <sheetData sheetId="12709">
        <row r="34">
          <cell r="A34" t="str">
            <v>Investments Govt Securities</v>
          </cell>
        </row>
      </sheetData>
      <sheetData sheetId="12710">
        <row r="34">
          <cell r="A34" t="str">
            <v>Investments Govt Securities</v>
          </cell>
        </row>
      </sheetData>
      <sheetData sheetId="12711">
        <row r="34">
          <cell r="A34" t="str">
            <v>Investments Govt Securities</v>
          </cell>
        </row>
      </sheetData>
      <sheetData sheetId="12712">
        <row r="34">
          <cell r="A34" t="str">
            <v>Investments Govt Securities</v>
          </cell>
        </row>
      </sheetData>
      <sheetData sheetId="12713">
        <row r="34">
          <cell r="A34" t="str">
            <v>Investments Govt Securities</v>
          </cell>
        </row>
      </sheetData>
      <sheetData sheetId="12714">
        <row r="34">
          <cell r="A34" t="str">
            <v>Investments Govt Securities</v>
          </cell>
        </row>
      </sheetData>
      <sheetData sheetId="12715">
        <row r="34">
          <cell r="A34" t="str">
            <v>Investments Govt Securities</v>
          </cell>
        </row>
      </sheetData>
      <sheetData sheetId="12716">
        <row r="34">
          <cell r="A34" t="str">
            <v>Investments Govt Securities</v>
          </cell>
        </row>
      </sheetData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>
        <row r="34">
          <cell r="A34" t="str">
            <v>Investments Govt Securities</v>
          </cell>
        </row>
      </sheetData>
      <sheetData sheetId="12747">
        <row r="34">
          <cell r="A34" t="str">
            <v>Investments Govt Securities</v>
          </cell>
        </row>
      </sheetData>
      <sheetData sheetId="12748">
        <row r="34">
          <cell r="A34" t="str">
            <v>Investments Govt Securities</v>
          </cell>
        </row>
      </sheetData>
      <sheetData sheetId="12749">
        <row r="34">
          <cell r="A34" t="str">
            <v>Investments Govt Securities</v>
          </cell>
        </row>
      </sheetData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>
        <row r="34">
          <cell r="A34" t="str">
            <v>Investments Govt Securities</v>
          </cell>
        </row>
      </sheetData>
      <sheetData sheetId="12796">
        <row r="34">
          <cell r="A34" t="str">
            <v>Investments Govt Securities</v>
          </cell>
        </row>
      </sheetData>
      <sheetData sheetId="12797">
        <row r="34">
          <cell r="A34" t="str">
            <v>Investments Govt Securities</v>
          </cell>
        </row>
      </sheetData>
      <sheetData sheetId="12798">
        <row r="34">
          <cell r="A34" t="str">
            <v>Investments Govt Securities</v>
          </cell>
        </row>
      </sheetData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>
        <row r="34">
          <cell r="A34" t="str">
            <v>Investments Govt Securities</v>
          </cell>
        </row>
      </sheetData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>
        <row r="34">
          <cell r="A34" t="str">
            <v>Investments Govt Securities</v>
          </cell>
        </row>
      </sheetData>
      <sheetData sheetId="12858">
        <row r="34">
          <cell r="A34" t="str">
            <v>Investments Govt Securities</v>
          </cell>
        </row>
      </sheetData>
      <sheetData sheetId="12859">
        <row r="34">
          <cell r="A34" t="str">
            <v>Investments Govt Securities</v>
          </cell>
        </row>
      </sheetData>
      <sheetData sheetId="12860">
        <row r="34">
          <cell r="A34" t="str">
            <v>Investments Govt Securities</v>
          </cell>
        </row>
      </sheetData>
      <sheetData sheetId="12861">
        <row r="34">
          <cell r="A34" t="str">
            <v>Investments Govt Securities</v>
          </cell>
        </row>
      </sheetData>
      <sheetData sheetId="12862">
        <row r="34">
          <cell r="A34" t="str">
            <v>Investments Govt Securities</v>
          </cell>
        </row>
      </sheetData>
      <sheetData sheetId="12863">
        <row r="34">
          <cell r="A34" t="str">
            <v>Investments Govt Securities</v>
          </cell>
        </row>
      </sheetData>
      <sheetData sheetId="12864">
        <row r="34">
          <cell r="A34" t="str">
            <v>Investments Govt Securities</v>
          </cell>
        </row>
      </sheetData>
      <sheetData sheetId="12865">
        <row r="34">
          <cell r="A34" t="str">
            <v>Investments Govt Securities</v>
          </cell>
        </row>
      </sheetData>
      <sheetData sheetId="12866">
        <row r="34">
          <cell r="A34" t="str">
            <v>Investments Govt Securities</v>
          </cell>
        </row>
      </sheetData>
      <sheetData sheetId="12867">
        <row r="34">
          <cell r="A34" t="str">
            <v>Investments Govt Securities</v>
          </cell>
        </row>
      </sheetData>
      <sheetData sheetId="12868">
        <row r="34">
          <cell r="A34" t="str">
            <v>Investments Govt Securities</v>
          </cell>
        </row>
      </sheetData>
      <sheetData sheetId="12869">
        <row r="34">
          <cell r="A34" t="str">
            <v>Investments Govt Securities</v>
          </cell>
        </row>
      </sheetData>
      <sheetData sheetId="12870">
        <row r="34">
          <cell r="A34" t="str">
            <v>Investments Govt Securities</v>
          </cell>
        </row>
      </sheetData>
      <sheetData sheetId="12871">
        <row r="34">
          <cell r="A34" t="str">
            <v>Investments Govt Securities</v>
          </cell>
        </row>
      </sheetData>
      <sheetData sheetId="12872">
        <row r="34">
          <cell r="A34" t="str">
            <v>Investments Govt Securities</v>
          </cell>
        </row>
      </sheetData>
      <sheetData sheetId="12873">
        <row r="34">
          <cell r="A34" t="str">
            <v>Investments Govt Securities</v>
          </cell>
        </row>
      </sheetData>
      <sheetData sheetId="12874">
        <row r="34">
          <cell r="A34" t="str">
            <v>Investments Govt Securities</v>
          </cell>
        </row>
      </sheetData>
      <sheetData sheetId="12875">
        <row r="34">
          <cell r="A34" t="str">
            <v>Investments Govt Securities</v>
          </cell>
        </row>
      </sheetData>
      <sheetData sheetId="12876">
        <row r="34">
          <cell r="A34" t="str">
            <v>Investments Govt Securities</v>
          </cell>
        </row>
      </sheetData>
      <sheetData sheetId="12877">
        <row r="34">
          <cell r="A34" t="str">
            <v>Investments Govt Securities</v>
          </cell>
        </row>
      </sheetData>
      <sheetData sheetId="12878">
        <row r="34">
          <cell r="A34" t="str">
            <v>Investments Govt Securities</v>
          </cell>
        </row>
      </sheetData>
      <sheetData sheetId="12879">
        <row r="34">
          <cell r="A34" t="str">
            <v>Investments Govt Securities</v>
          </cell>
        </row>
      </sheetData>
      <sheetData sheetId="12880">
        <row r="34">
          <cell r="A34" t="str">
            <v>Investments Govt Securities</v>
          </cell>
        </row>
      </sheetData>
      <sheetData sheetId="12881">
        <row r="34">
          <cell r="A34" t="str">
            <v>Investments Govt Securities</v>
          </cell>
        </row>
      </sheetData>
      <sheetData sheetId="12882">
        <row r="34">
          <cell r="A34" t="str">
            <v>Investments Govt Securities</v>
          </cell>
        </row>
      </sheetData>
      <sheetData sheetId="12883">
        <row r="34">
          <cell r="A34" t="str">
            <v>Investments Govt Securities</v>
          </cell>
        </row>
      </sheetData>
      <sheetData sheetId="12884">
        <row r="34">
          <cell r="A34" t="str">
            <v>Investments Govt Securities</v>
          </cell>
        </row>
      </sheetData>
      <sheetData sheetId="12885">
        <row r="34">
          <cell r="A34" t="str">
            <v>Investments Govt Securities</v>
          </cell>
        </row>
      </sheetData>
      <sheetData sheetId="12886">
        <row r="34">
          <cell r="A34" t="str">
            <v>Investments Govt Securities</v>
          </cell>
        </row>
      </sheetData>
      <sheetData sheetId="12887">
        <row r="34">
          <cell r="A34" t="str">
            <v>Investments Govt Securities</v>
          </cell>
        </row>
      </sheetData>
      <sheetData sheetId="12888">
        <row r="34">
          <cell r="A34" t="str">
            <v>Investments Govt Securities</v>
          </cell>
        </row>
      </sheetData>
      <sheetData sheetId="12889">
        <row r="34">
          <cell r="A34" t="str">
            <v>Investments Govt Securities</v>
          </cell>
        </row>
      </sheetData>
      <sheetData sheetId="12890">
        <row r="34">
          <cell r="A34" t="str">
            <v>Investments Govt Securities</v>
          </cell>
        </row>
      </sheetData>
      <sheetData sheetId="12891">
        <row r="34">
          <cell r="A34" t="str">
            <v>Investments Govt Securities</v>
          </cell>
        </row>
      </sheetData>
      <sheetData sheetId="12892">
        <row r="34">
          <cell r="A34" t="str">
            <v>Investments Govt Securities</v>
          </cell>
        </row>
      </sheetData>
      <sheetData sheetId="12893">
        <row r="34">
          <cell r="A34" t="str">
            <v>Investments Govt Securities</v>
          </cell>
        </row>
      </sheetData>
      <sheetData sheetId="12894">
        <row r="34">
          <cell r="A34" t="str">
            <v>Investments Govt Securities</v>
          </cell>
        </row>
      </sheetData>
      <sheetData sheetId="12895">
        <row r="34">
          <cell r="A34" t="str">
            <v>Investments Govt Securities</v>
          </cell>
        </row>
      </sheetData>
      <sheetData sheetId="12896">
        <row r="34">
          <cell r="A34" t="str">
            <v>Investments Govt Securities</v>
          </cell>
        </row>
      </sheetData>
      <sheetData sheetId="12897">
        <row r="34">
          <cell r="A34" t="str">
            <v>Investments Govt Securities</v>
          </cell>
        </row>
      </sheetData>
      <sheetData sheetId="12898">
        <row r="34">
          <cell r="A34" t="str">
            <v>Investments Govt Securities</v>
          </cell>
        </row>
      </sheetData>
      <sheetData sheetId="12899">
        <row r="34">
          <cell r="A34" t="str">
            <v>Investments Govt Securities</v>
          </cell>
        </row>
      </sheetData>
      <sheetData sheetId="12900">
        <row r="34">
          <cell r="A34" t="str">
            <v>Investments Govt Securities</v>
          </cell>
        </row>
      </sheetData>
      <sheetData sheetId="12901">
        <row r="34">
          <cell r="A34" t="str">
            <v>Investments Govt Securities</v>
          </cell>
        </row>
      </sheetData>
      <sheetData sheetId="12902">
        <row r="34">
          <cell r="A34" t="str">
            <v>Investments Govt Securities</v>
          </cell>
        </row>
      </sheetData>
      <sheetData sheetId="12903">
        <row r="34">
          <cell r="A34" t="str">
            <v>Investments Govt Securities</v>
          </cell>
        </row>
      </sheetData>
      <sheetData sheetId="12904">
        <row r="34">
          <cell r="A34" t="str">
            <v>Investments Govt Securities</v>
          </cell>
        </row>
      </sheetData>
      <sheetData sheetId="12905">
        <row r="34">
          <cell r="A34" t="str">
            <v>Investments Govt Securities</v>
          </cell>
        </row>
      </sheetData>
      <sheetData sheetId="12906">
        <row r="34">
          <cell r="A34" t="str">
            <v>Investments Govt Securities</v>
          </cell>
        </row>
      </sheetData>
      <sheetData sheetId="12907">
        <row r="34">
          <cell r="A34" t="str">
            <v>Investments Govt Securities</v>
          </cell>
        </row>
      </sheetData>
      <sheetData sheetId="12908">
        <row r="34">
          <cell r="A34" t="str">
            <v>Investments Govt Securities</v>
          </cell>
        </row>
      </sheetData>
      <sheetData sheetId="12909">
        <row r="34">
          <cell r="A34" t="str">
            <v>Investments Govt Securities</v>
          </cell>
        </row>
      </sheetData>
      <sheetData sheetId="12910">
        <row r="34">
          <cell r="A34" t="str">
            <v>Investments Govt Securities</v>
          </cell>
        </row>
      </sheetData>
      <sheetData sheetId="12911">
        <row r="34">
          <cell r="A34" t="str">
            <v>Investments Govt Securities</v>
          </cell>
        </row>
      </sheetData>
      <sheetData sheetId="12912">
        <row r="34">
          <cell r="A34" t="str">
            <v>Investments Govt Securities</v>
          </cell>
        </row>
      </sheetData>
      <sheetData sheetId="12913">
        <row r="34">
          <cell r="A34" t="str">
            <v>Investments Govt Securities</v>
          </cell>
        </row>
      </sheetData>
      <sheetData sheetId="12914">
        <row r="34">
          <cell r="A34" t="str">
            <v>Investments Govt Securities</v>
          </cell>
        </row>
      </sheetData>
      <sheetData sheetId="12915">
        <row r="34">
          <cell r="A34" t="str">
            <v>Investments Govt Securities</v>
          </cell>
        </row>
      </sheetData>
      <sheetData sheetId="12916">
        <row r="34">
          <cell r="A34" t="str">
            <v>Investments Govt Securities</v>
          </cell>
        </row>
      </sheetData>
      <sheetData sheetId="12917">
        <row r="34">
          <cell r="A34" t="str">
            <v>Investments Govt Securities</v>
          </cell>
        </row>
      </sheetData>
      <sheetData sheetId="12918">
        <row r="34">
          <cell r="A34" t="str">
            <v>Investments Govt Securities</v>
          </cell>
        </row>
      </sheetData>
      <sheetData sheetId="12919">
        <row r="34">
          <cell r="A34" t="str">
            <v>Investments Govt Securities</v>
          </cell>
        </row>
      </sheetData>
      <sheetData sheetId="12920">
        <row r="34">
          <cell r="A34" t="str">
            <v>Investments Govt Securities</v>
          </cell>
        </row>
      </sheetData>
      <sheetData sheetId="12921">
        <row r="34">
          <cell r="A34" t="str">
            <v>Investments Govt Securities</v>
          </cell>
        </row>
      </sheetData>
      <sheetData sheetId="12922">
        <row r="34">
          <cell r="A34" t="str">
            <v>Investments Govt Securities</v>
          </cell>
        </row>
      </sheetData>
      <sheetData sheetId="12923">
        <row r="34">
          <cell r="A34" t="str">
            <v>Investments Govt Securities</v>
          </cell>
        </row>
      </sheetData>
      <sheetData sheetId="12924">
        <row r="34">
          <cell r="A34" t="str">
            <v>Investments Govt Securities</v>
          </cell>
        </row>
      </sheetData>
      <sheetData sheetId="12925">
        <row r="34">
          <cell r="A34" t="str">
            <v>Investments Govt Securities</v>
          </cell>
        </row>
      </sheetData>
      <sheetData sheetId="12926">
        <row r="34">
          <cell r="A34" t="str">
            <v>Investments Govt Securities</v>
          </cell>
        </row>
      </sheetData>
      <sheetData sheetId="12927">
        <row r="34">
          <cell r="A34" t="str">
            <v>Investments Govt Securities</v>
          </cell>
        </row>
      </sheetData>
      <sheetData sheetId="12928">
        <row r="34">
          <cell r="A34" t="str">
            <v>Investments Govt Securities</v>
          </cell>
        </row>
      </sheetData>
      <sheetData sheetId="12929">
        <row r="34">
          <cell r="A34" t="str">
            <v>Investments Govt Securities</v>
          </cell>
        </row>
      </sheetData>
      <sheetData sheetId="12930">
        <row r="34">
          <cell r="A34" t="str">
            <v>Investments Govt Securities</v>
          </cell>
        </row>
      </sheetData>
      <sheetData sheetId="12931">
        <row r="34">
          <cell r="A34" t="str">
            <v>Investments Govt Securities</v>
          </cell>
        </row>
      </sheetData>
      <sheetData sheetId="12932">
        <row r="34">
          <cell r="A34" t="str">
            <v>Investments Govt Securities</v>
          </cell>
        </row>
      </sheetData>
      <sheetData sheetId="12933">
        <row r="34">
          <cell r="A34" t="str">
            <v>Investments Govt Securities</v>
          </cell>
        </row>
      </sheetData>
      <sheetData sheetId="12934">
        <row r="34">
          <cell r="A34" t="str">
            <v>Investments Govt Securities</v>
          </cell>
        </row>
      </sheetData>
      <sheetData sheetId="12935">
        <row r="34">
          <cell r="A34" t="str">
            <v>Investments Govt Securities</v>
          </cell>
        </row>
      </sheetData>
      <sheetData sheetId="12936">
        <row r="34">
          <cell r="A34" t="str">
            <v>Investments Govt Securities</v>
          </cell>
        </row>
      </sheetData>
      <sheetData sheetId="12937">
        <row r="34">
          <cell r="A34" t="str">
            <v>Investments Govt Securities</v>
          </cell>
        </row>
      </sheetData>
      <sheetData sheetId="12938">
        <row r="34">
          <cell r="A34" t="str">
            <v>Investments Govt Securities</v>
          </cell>
        </row>
      </sheetData>
      <sheetData sheetId="12939">
        <row r="34">
          <cell r="A34" t="str">
            <v>Investments Govt Securities</v>
          </cell>
        </row>
      </sheetData>
      <sheetData sheetId="12940">
        <row r="34">
          <cell r="A34" t="str">
            <v>Investments Govt Securities</v>
          </cell>
        </row>
      </sheetData>
      <sheetData sheetId="12941">
        <row r="34">
          <cell r="A34" t="str">
            <v>Investments Govt Securities</v>
          </cell>
        </row>
      </sheetData>
      <sheetData sheetId="12942">
        <row r="34">
          <cell r="A34" t="str">
            <v>Investments Govt Securities</v>
          </cell>
        </row>
      </sheetData>
      <sheetData sheetId="12943">
        <row r="34">
          <cell r="A34" t="str">
            <v>Investments Govt Securities</v>
          </cell>
        </row>
      </sheetData>
      <sheetData sheetId="12944">
        <row r="34">
          <cell r="A34" t="str">
            <v>Investments Govt Securities</v>
          </cell>
        </row>
      </sheetData>
      <sheetData sheetId="12945">
        <row r="34">
          <cell r="A34" t="str">
            <v>Investments Govt Securities</v>
          </cell>
        </row>
      </sheetData>
      <sheetData sheetId="12946">
        <row r="34">
          <cell r="A34" t="str">
            <v>Investments Govt Securities</v>
          </cell>
        </row>
      </sheetData>
      <sheetData sheetId="12947">
        <row r="34">
          <cell r="A34" t="str">
            <v>Investments Govt Securities</v>
          </cell>
        </row>
      </sheetData>
      <sheetData sheetId="12948">
        <row r="34">
          <cell r="A34" t="str">
            <v>Investments Govt Securities</v>
          </cell>
        </row>
      </sheetData>
      <sheetData sheetId="12949">
        <row r="34">
          <cell r="A34" t="str">
            <v>Investments Govt Securities</v>
          </cell>
        </row>
      </sheetData>
      <sheetData sheetId="12950">
        <row r="34">
          <cell r="A34" t="str">
            <v>Investments Govt Securities</v>
          </cell>
        </row>
      </sheetData>
      <sheetData sheetId="12951">
        <row r="34">
          <cell r="A34" t="str">
            <v>Investments Govt Securities</v>
          </cell>
        </row>
      </sheetData>
      <sheetData sheetId="12952">
        <row r="34">
          <cell r="A34" t="str">
            <v>Investments Govt Securities</v>
          </cell>
        </row>
      </sheetData>
      <sheetData sheetId="12953">
        <row r="34">
          <cell r="A34" t="str">
            <v>Investments Govt Securities</v>
          </cell>
        </row>
      </sheetData>
      <sheetData sheetId="12954">
        <row r="34">
          <cell r="A34" t="str">
            <v>Investments Govt Securities</v>
          </cell>
        </row>
      </sheetData>
      <sheetData sheetId="12955">
        <row r="34">
          <cell r="A34" t="str">
            <v>Investments Govt Securities</v>
          </cell>
        </row>
      </sheetData>
      <sheetData sheetId="12956">
        <row r="34">
          <cell r="A34" t="str">
            <v>Investments Govt Securities</v>
          </cell>
        </row>
      </sheetData>
      <sheetData sheetId="12957">
        <row r="34">
          <cell r="A34" t="str">
            <v>Investments Govt Securities</v>
          </cell>
        </row>
      </sheetData>
      <sheetData sheetId="12958">
        <row r="34">
          <cell r="A34" t="str">
            <v>Investments Govt Securities</v>
          </cell>
        </row>
      </sheetData>
      <sheetData sheetId="12959">
        <row r="34">
          <cell r="A34" t="str">
            <v>Investments Govt Securities</v>
          </cell>
        </row>
      </sheetData>
      <sheetData sheetId="12960">
        <row r="34">
          <cell r="A34" t="str">
            <v>Investments Govt Securities</v>
          </cell>
        </row>
      </sheetData>
      <sheetData sheetId="12961">
        <row r="34">
          <cell r="A34" t="str">
            <v>Investments Govt Securities</v>
          </cell>
        </row>
      </sheetData>
      <sheetData sheetId="12962">
        <row r="34">
          <cell r="A34" t="str">
            <v>Investments Govt Securities</v>
          </cell>
        </row>
      </sheetData>
      <sheetData sheetId="12963">
        <row r="34">
          <cell r="A34" t="str">
            <v>Investments Govt Securities</v>
          </cell>
        </row>
      </sheetData>
      <sheetData sheetId="12964">
        <row r="34">
          <cell r="A34" t="str">
            <v>Investments Govt Securities</v>
          </cell>
        </row>
      </sheetData>
      <sheetData sheetId="12965">
        <row r="34">
          <cell r="A34" t="str">
            <v>Investments Govt Securities</v>
          </cell>
        </row>
      </sheetData>
      <sheetData sheetId="12966">
        <row r="34">
          <cell r="A34" t="str">
            <v>Investments Govt Securities</v>
          </cell>
        </row>
      </sheetData>
      <sheetData sheetId="12967">
        <row r="34">
          <cell r="A34" t="str">
            <v>Investments Govt Securities</v>
          </cell>
        </row>
      </sheetData>
      <sheetData sheetId="12968">
        <row r="34">
          <cell r="A34" t="str">
            <v>Investments Govt Securities</v>
          </cell>
        </row>
      </sheetData>
      <sheetData sheetId="12969">
        <row r="34">
          <cell r="A34" t="str">
            <v>Investments Govt Securities</v>
          </cell>
        </row>
      </sheetData>
      <sheetData sheetId="12970">
        <row r="34">
          <cell r="A34" t="str">
            <v>Investments Govt Securities</v>
          </cell>
        </row>
      </sheetData>
      <sheetData sheetId="12971">
        <row r="34">
          <cell r="A34" t="str">
            <v>Investments Govt Securities</v>
          </cell>
        </row>
      </sheetData>
      <sheetData sheetId="12972">
        <row r="34">
          <cell r="A34" t="str">
            <v>Investments Govt Securities</v>
          </cell>
        </row>
      </sheetData>
      <sheetData sheetId="12973">
        <row r="34">
          <cell r="A34" t="str">
            <v>Investments Govt Securities</v>
          </cell>
        </row>
      </sheetData>
      <sheetData sheetId="12974">
        <row r="34">
          <cell r="A34" t="str">
            <v>Investments Govt Securities</v>
          </cell>
        </row>
      </sheetData>
      <sheetData sheetId="12975">
        <row r="34">
          <cell r="A34" t="str">
            <v>Investments Govt Securities</v>
          </cell>
        </row>
      </sheetData>
      <sheetData sheetId="12976">
        <row r="34">
          <cell r="A34" t="str">
            <v>Investments Govt Securities</v>
          </cell>
        </row>
      </sheetData>
      <sheetData sheetId="12977">
        <row r="34">
          <cell r="A34" t="str">
            <v>Investments Govt Securities</v>
          </cell>
        </row>
      </sheetData>
      <sheetData sheetId="12978">
        <row r="34">
          <cell r="A34" t="str">
            <v>Investments Govt Securities</v>
          </cell>
        </row>
      </sheetData>
      <sheetData sheetId="12979">
        <row r="34">
          <cell r="A34" t="str">
            <v>Investments Govt Securities</v>
          </cell>
        </row>
      </sheetData>
      <sheetData sheetId="12980">
        <row r="34">
          <cell r="A34" t="str">
            <v>Investments Govt Securities</v>
          </cell>
        </row>
      </sheetData>
      <sheetData sheetId="12981">
        <row r="34">
          <cell r="A34" t="str">
            <v>Investments Govt Securities</v>
          </cell>
        </row>
      </sheetData>
      <sheetData sheetId="12982">
        <row r="34">
          <cell r="A34" t="str">
            <v>Investments Govt Securities</v>
          </cell>
        </row>
      </sheetData>
      <sheetData sheetId="12983">
        <row r="34">
          <cell r="A34" t="str">
            <v>Investments Govt Securities</v>
          </cell>
        </row>
      </sheetData>
      <sheetData sheetId="12984">
        <row r="34">
          <cell r="A34" t="str">
            <v>Investments Govt Securities</v>
          </cell>
        </row>
      </sheetData>
      <sheetData sheetId="12985">
        <row r="34">
          <cell r="A34" t="str">
            <v>Investments Govt Securities</v>
          </cell>
        </row>
      </sheetData>
      <sheetData sheetId="12986">
        <row r="34">
          <cell r="A34" t="str">
            <v>Investments Govt Securities</v>
          </cell>
        </row>
      </sheetData>
      <sheetData sheetId="12987">
        <row r="34">
          <cell r="A34" t="str">
            <v>Investments Govt Securities</v>
          </cell>
        </row>
      </sheetData>
      <sheetData sheetId="12988">
        <row r="34">
          <cell r="A34" t="str">
            <v>Investments Govt Securities</v>
          </cell>
        </row>
      </sheetData>
      <sheetData sheetId="12989">
        <row r="34">
          <cell r="A34" t="str">
            <v>Investments Govt Securities</v>
          </cell>
        </row>
      </sheetData>
      <sheetData sheetId="12990">
        <row r="34">
          <cell r="A34" t="str">
            <v>Investments Govt Securities</v>
          </cell>
        </row>
      </sheetData>
      <sheetData sheetId="12991">
        <row r="34">
          <cell r="A34" t="str">
            <v>Investments Govt Securities</v>
          </cell>
        </row>
      </sheetData>
      <sheetData sheetId="12992">
        <row r="34">
          <cell r="A34" t="str">
            <v>Investments Govt Securities</v>
          </cell>
        </row>
      </sheetData>
      <sheetData sheetId="12993">
        <row r="34">
          <cell r="A34" t="str">
            <v>Investments Govt Securities</v>
          </cell>
        </row>
      </sheetData>
      <sheetData sheetId="12994">
        <row r="34">
          <cell r="A34" t="str">
            <v>Investments Govt Securities</v>
          </cell>
        </row>
      </sheetData>
      <sheetData sheetId="12995">
        <row r="34">
          <cell r="A34" t="str">
            <v>Investments Govt Securities</v>
          </cell>
        </row>
      </sheetData>
      <sheetData sheetId="12996">
        <row r="34">
          <cell r="A34" t="str">
            <v>Investments Govt Securities</v>
          </cell>
        </row>
      </sheetData>
      <sheetData sheetId="12997">
        <row r="34">
          <cell r="A34" t="str">
            <v>Investments Govt Securities</v>
          </cell>
        </row>
      </sheetData>
      <sheetData sheetId="12998">
        <row r="34">
          <cell r="A34" t="str">
            <v>Investments Govt Securities</v>
          </cell>
        </row>
      </sheetData>
      <sheetData sheetId="12999">
        <row r="34">
          <cell r="A34" t="str">
            <v>Investments Govt Securities</v>
          </cell>
        </row>
      </sheetData>
      <sheetData sheetId="13000">
        <row r="34">
          <cell r="A34" t="str">
            <v>Investments Govt Securities</v>
          </cell>
        </row>
      </sheetData>
      <sheetData sheetId="13001">
        <row r="34">
          <cell r="A34" t="str">
            <v>Investments Govt Securities</v>
          </cell>
        </row>
      </sheetData>
      <sheetData sheetId="13002">
        <row r="34">
          <cell r="A34" t="str">
            <v>Investments Govt Securities</v>
          </cell>
        </row>
      </sheetData>
      <sheetData sheetId="13003">
        <row r="34">
          <cell r="A34" t="str">
            <v>Investments Govt Securities</v>
          </cell>
        </row>
      </sheetData>
      <sheetData sheetId="13004">
        <row r="34">
          <cell r="A34" t="str">
            <v>Investments Govt Securities</v>
          </cell>
        </row>
      </sheetData>
      <sheetData sheetId="13005">
        <row r="34">
          <cell r="A34" t="str">
            <v>Investments Govt Securities</v>
          </cell>
        </row>
      </sheetData>
      <sheetData sheetId="13006">
        <row r="34">
          <cell r="A34" t="str">
            <v>Investments Govt Securities</v>
          </cell>
        </row>
      </sheetData>
      <sheetData sheetId="13007">
        <row r="34">
          <cell r="A34" t="str">
            <v>Investments Govt Securities</v>
          </cell>
        </row>
      </sheetData>
      <sheetData sheetId="13008">
        <row r="34">
          <cell r="A34" t="str">
            <v>Investments Govt Securities</v>
          </cell>
        </row>
      </sheetData>
      <sheetData sheetId="13009">
        <row r="34">
          <cell r="A34" t="str">
            <v>Investments Govt Securities</v>
          </cell>
        </row>
      </sheetData>
      <sheetData sheetId="13010">
        <row r="34">
          <cell r="A34" t="str">
            <v>Investments Govt Securities</v>
          </cell>
        </row>
      </sheetData>
      <sheetData sheetId="13011">
        <row r="34">
          <cell r="A34" t="str">
            <v>Investments Govt Securities</v>
          </cell>
        </row>
      </sheetData>
      <sheetData sheetId="13012">
        <row r="34">
          <cell r="A34" t="str">
            <v>Investments Govt Securities</v>
          </cell>
        </row>
      </sheetData>
      <sheetData sheetId="13013">
        <row r="34">
          <cell r="A34" t="str">
            <v>Investments Govt Securities</v>
          </cell>
        </row>
      </sheetData>
      <sheetData sheetId="13014">
        <row r="34">
          <cell r="A34" t="str">
            <v>Investments Govt Securities</v>
          </cell>
        </row>
      </sheetData>
      <sheetData sheetId="13015">
        <row r="34">
          <cell r="A34" t="str">
            <v>Investments Govt Securities</v>
          </cell>
        </row>
      </sheetData>
      <sheetData sheetId="13016">
        <row r="34">
          <cell r="A34" t="str">
            <v>Investments Govt Securities</v>
          </cell>
        </row>
      </sheetData>
      <sheetData sheetId="13017">
        <row r="34">
          <cell r="A34" t="str">
            <v>Investments Govt Securities</v>
          </cell>
        </row>
      </sheetData>
      <sheetData sheetId="13018">
        <row r="34">
          <cell r="A34" t="str">
            <v>Investments Govt Securities</v>
          </cell>
        </row>
      </sheetData>
      <sheetData sheetId="13019">
        <row r="34">
          <cell r="A34" t="str">
            <v>Investments Govt Securities</v>
          </cell>
        </row>
      </sheetData>
      <sheetData sheetId="13020">
        <row r="34">
          <cell r="A34" t="str">
            <v>Investments Govt Securities</v>
          </cell>
        </row>
      </sheetData>
      <sheetData sheetId="13021">
        <row r="34">
          <cell r="A34" t="str">
            <v>Investments Govt Securities</v>
          </cell>
        </row>
      </sheetData>
      <sheetData sheetId="13022">
        <row r="34">
          <cell r="A34" t="str">
            <v>Investments Govt Securities</v>
          </cell>
        </row>
      </sheetData>
      <sheetData sheetId="13023">
        <row r="34">
          <cell r="A34" t="str">
            <v>Investments Govt Securities</v>
          </cell>
        </row>
      </sheetData>
      <sheetData sheetId="13024">
        <row r="34">
          <cell r="A34" t="str">
            <v>Investments Govt Securities</v>
          </cell>
        </row>
      </sheetData>
      <sheetData sheetId="13025">
        <row r="34">
          <cell r="A34" t="str">
            <v>Investments Govt Securities</v>
          </cell>
        </row>
      </sheetData>
      <sheetData sheetId="13026">
        <row r="34">
          <cell r="A34" t="str">
            <v>Investments Govt Securities</v>
          </cell>
        </row>
      </sheetData>
      <sheetData sheetId="13027">
        <row r="34">
          <cell r="A34" t="str">
            <v>Investments Govt Securities</v>
          </cell>
        </row>
      </sheetData>
      <sheetData sheetId="13028">
        <row r="34">
          <cell r="A34" t="str">
            <v>Investments Govt Securities</v>
          </cell>
        </row>
      </sheetData>
      <sheetData sheetId="13029">
        <row r="34">
          <cell r="A34" t="str">
            <v>Investments Govt Securities</v>
          </cell>
        </row>
      </sheetData>
      <sheetData sheetId="13030">
        <row r="34">
          <cell r="A34" t="str">
            <v>Investments Govt Securities</v>
          </cell>
        </row>
      </sheetData>
      <sheetData sheetId="13031">
        <row r="34">
          <cell r="A34" t="str">
            <v>Investments Govt Securities</v>
          </cell>
        </row>
      </sheetData>
      <sheetData sheetId="13032">
        <row r="34">
          <cell r="A34" t="str">
            <v>Investments Govt Securities</v>
          </cell>
        </row>
      </sheetData>
      <sheetData sheetId="13033">
        <row r="34">
          <cell r="A34" t="str">
            <v>Investments Govt Securities</v>
          </cell>
        </row>
      </sheetData>
      <sheetData sheetId="13034">
        <row r="34">
          <cell r="A34" t="str">
            <v>Investments Govt Securities</v>
          </cell>
        </row>
      </sheetData>
      <sheetData sheetId="13035">
        <row r="34">
          <cell r="A34" t="str">
            <v>Investments Govt Securities</v>
          </cell>
        </row>
      </sheetData>
      <sheetData sheetId="13036">
        <row r="34">
          <cell r="A34" t="str">
            <v>Investments Govt Securities</v>
          </cell>
        </row>
      </sheetData>
      <sheetData sheetId="13037">
        <row r="34">
          <cell r="A34" t="str">
            <v>Investments Govt Securities</v>
          </cell>
        </row>
      </sheetData>
      <sheetData sheetId="13038">
        <row r="34">
          <cell r="A34" t="str">
            <v>Investments Govt Securities</v>
          </cell>
        </row>
      </sheetData>
      <sheetData sheetId="13039">
        <row r="34">
          <cell r="A34" t="str">
            <v>Investments Govt Securities</v>
          </cell>
        </row>
      </sheetData>
      <sheetData sheetId="13040">
        <row r="34">
          <cell r="A34" t="str">
            <v>Investments Govt Securities</v>
          </cell>
        </row>
      </sheetData>
      <sheetData sheetId="13041">
        <row r="34">
          <cell r="A34" t="str">
            <v>Investments Govt Securities</v>
          </cell>
        </row>
      </sheetData>
      <sheetData sheetId="13042">
        <row r="34">
          <cell r="A34" t="str">
            <v>Investments Govt Securities</v>
          </cell>
        </row>
      </sheetData>
      <sheetData sheetId="13043">
        <row r="34">
          <cell r="A34" t="str">
            <v>Investments Govt Securities</v>
          </cell>
        </row>
      </sheetData>
      <sheetData sheetId="13044">
        <row r="34">
          <cell r="A34" t="str">
            <v>Investments Govt Securities</v>
          </cell>
        </row>
      </sheetData>
      <sheetData sheetId="13045">
        <row r="34">
          <cell r="A34" t="str">
            <v>Investments Govt Securities</v>
          </cell>
        </row>
      </sheetData>
      <sheetData sheetId="13046">
        <row r="34">
          <cell r="A34" t="str">
            <v>Investments Govt Securities</v>
          </cell>
        </row>
      </sheetData>
      <sheetData sheetId="13047">
        <row r="34">
          <cell r="A34" t="str">
            <v>Investments Govt Securities</v>
          </cell>
        </row>
      </sheetData>
      <sheetData sheetId="13048">
        <row r="34">
          <cell r="A34" t="str">
            <v>Investments Govt Securities</v>
          </cell>
        </row>
      </sheetData>
      <sheetData sheetId="13049">
        <row r="34">
          <cell r="A34" t="str">
            <v>Investments Govt Securities</v>
          </cell>
        </row>
      </sheetData>
      <sheetData sheetId="13050">
        <row r="34">
          <cell r="A34" t="str">
            <v>Investments Govt Securities</v>
          </cell>
        </row>
      </sheetData>
      <sheetData sheetId="13051">
        <row r="34">
          <cell r="A34" t="str">
            <v>Investments Govt Securities</v>
          </cell>
        </row>
      </sheetData>
      <sheetData sheetId="13052">
        <row r="34">
          <cell r="A34" t="str">
            <v>Investments Govt Securities</v>
          </cell>
        </row>
      </sheetData>
      <sheetData sheetId="13053">
        <row r="34">
          <cell r="A34" t="str">
            <v>Investments Govt Securities</v>
          </cell>
        </row>
      </sheetData>
      <sheetData sheetId="13054">
        <row r="34">
          <cell r="A34" t="str">
            <v>Investments Govt Securities</v>
          </cell>
        </row>
      </sheetData>
      <sheetData sheetId="13055">
        <row r="34">
          <cell r="A34" t="str">
            <v>Investments Govt Securities</v>
          </cell>
        </row>
      </sheetData>
      <sheetData sheetId="13056">
        <row r="34">
          <cell r="A34" t="str">
            <v>Investments Govt Securities</v>
          </cell>
        </row>
      </sheetData>
      <sheetData sheetId="13057">
        <row r="34">
          <cell r="A34" t="str">
            <v>Investments Govt Securities</v>
          </cell>
        </row>
      </sheetData>
      <sheetData sheetId="13058">
        <row r="34">
          <cell r="A34" t="str">
            <v>Investments Govt Securities</v>
          </cell>
        </row>
      </sheetData>
      <sheetData sheetId="13059">
        <row r="34">
          <cell r="A34" t="str">
            <v>Investments Govt Securities</v>
          </cell>
        </row>
      </sheetData>
      <sheetData sheetId="13060">
        <row r="34">
          <cell r="A34" t="str">
            <v>Investments Govt Securities</v>
          </cell>
        </row>
      </sheetData>
      <sheetData sheetId="13061">
        <row r="34">
          <cell r="A34" t="str">
            <v>Investments Govt Securities</v>
          </cell>
        </row>
      </sheetData>
      <sheetData sheetId="13062">
        <row r="34">
          <cell r="A34" t="str">
            <v>Investments Govt Securities</v>
          </cell>
        </row>
      </sheetData>
      <sheetData sheetId="13063">
        <row r="34">
          <cell r="A34" t="str">
            <v>Investments Govt Securities</v>
          </cell>
        </row>
      </sheetData>
      <sheetData sheetId="13064">
        <row r="34">
          <cell r="A34" t="str">
            <v>Investments Govt Securities</v>
          </cell>
        </row>
      </sheetData>
      <sheetData sheetId="13065">
        <row r="34">
          <cell r="A34" t="str">
            <v>Investments Govt Securities</v>
          </cell>
        </row>
      </sheetData>
      <sheetData sheetId="13066">
        <row r="34">
          <cell r="A34" t="str">
            <v>Investments Govt Securities</v>
          </cell>
        </row>
      </sheetData>
      <sheetData sheetId="13067">
        <row r="34">
          <cell r="A34" t="str">
            <v>Investments Govt Securities</v>
          </cell>
        </row>
      </sheetData>
      <sheetData sheetId="13068">
        <row r="34">
          <cell r="A34" t="str">
            <v>Investments Govt Securities</v>
          </cell>
        </row>
      </sheetData>
      <sheetData sheetId="13069">
        <row r="34">
          <cell r="A34" t="str">
            <v>Investments Govt Securities</v>
          </cell>
        </row>
      </sheetData>
      <sheetData sheetId="13070">
        <row r="34">
          <cell r="A34" t="str">
            <v>Investments Govt Securities</v>
          </cell>
        </row>
      </sheetData>
      <sheetData sheetId="13071">
        <row r="34">
          <cell r="A34" t="str">
            <v>Investments Govt Securities</v>
          </cell>
        </row>
      </sheetData>
      <sheetData sheetId="13072">
        <row r="34">
          <cell r="A34" t="str">
            <v>Investments Govt Securities</v>
          </cell>
        </row>
      </sheetData>
      <sheetData sheetId="13073">
        <row r="34">
          <cell r="A34" t="str">
            <v>Investments Govt Securities</v>
          </cell>
        </row>
      </sheetData>
      <sheetData sheetId="13074">
        <row r="34">
          <cell r="A34" t="str">
            <v>Investments Govt Securities</v>
          </cell>
        </row>
      </sheetData>
      <sheetData sheetId="13075">
        <row r="34">
          <cell r="A34" t="str">
            <v>Investments Govt Securities</v>
          </cell>
        </row>
      </sheetData>
      <sheetData sheetId="13076">
        <row r="34">
          <cell r="A34" t="str">
            <v>Investments Govt Securities</v>
          </cell>
        </row>
      </sheetData>
      <sheetData sheetId="13077">
        <row r="34">
          <cell r="A34" t="str">
            <v>Investments Govt Securities</v>
          </cell>
        </row>
      </sheetData>
      <sheetData sheetId="13078">
        <row r="34">
          <cell r="A34" t="str">
            <v>Investments Govt Securities</v>
          </cell>
        </row>
      </sheetData>
      <sheetData sheetId="13079">
        <row r="34">
          <cell r="A34" t="str">
            <v>Investments Govt Securities</v>
          </cell>
        </row>
      </sheetData>
      <sheetData sheetId="13080">
        <row r="34">
          <cell r="A34" t="str">
            <v>Investments Govt Securities</v>
          </cell>
        </row>
      </sheetData>
      <sheetData sheetId="13081">
        <row r="34">
          <cell r="A34" t="str">
            <v>Investments Govt Securities</v>
          </cell>
        </row>
      </sheetData>
      <sheetData sheetId="13082">
        <row r="34">
          <cell r="A34" t="str">
            <v>Investments Govt Securities</v>
          </cell>
        </row>
      </sheetData>
      <sheetData sheetId="13083">
        <row r="34">
          <cell r="A34" t="str">
            <v>Investments Govt Securities</v>
          </cell>
        </row>
      </sheetData>
      <sheetData sheetId="13084">
        <row r="34">
          <cell r="A34" t="str">
            <v>Investments Govt Securities</v>
          </cell>
        </row>
      </sheetData>
      <sheetData sheetId="13085">
        <row r="34">
          <cell r="A34" t="str">
            <v>Investments Govt Securities</v>
          </cell>
        </row>
      </sheetData>
      <sheetData sheetId="13086">
        <row r="34">
          <cell r="A34" t="str">
            <v>Investments Govt Securities</v>
          </cell>
        </row>
      </sheetData>
      <sheetData sheetId="13087">
        <row r="34">
          <cell r="A34" t="str">
            <v>Investments Govt Securities</v>
          </cell>
        </row>
      </sheetData>
      <sheetData sheetId="13088">
        <row r="34">
          <cell r="A34" t="str">
            <v>Investments Govt Securities</v>
          </cell>
        </row>
      </sheetData>
      <sheetData sheetId="13089">
        <row r="34">
          <cell r="A34" t="str">
            <v>Investments Govt Securities</v>
          </cell>
        </row>
      </sheetData>
      <sheetData sheetId="13090">
        <row r="34">
          <cell r="A34" t="str">
            <v>Investments Govt Securities</v>
          </cell>
        </row>
      </sheetData>
      <sheetData sheetId="13091">
        <row r="34">
          <cell r="A34" t="str">
            <v>Investments Govt Securities</v>
          </cell>
        </row>
      </sheetData>
      <sheetData sheetId="13092">
        <row r="34">
          <cell r="A34" t="str">
            <v>Investments Govt Securities</v>
          </cell>
        </row>
      </sheetData>
      <sheetData sheetId="13093">
        <row r="34">
          <cell r="A34" t="str">
            <v>Investments Govt Securities</v>
          </cell>
        </row>
      </sheetData>
      <sheetData sheetId="13094">
        <row r="34">
          <cell r="A34" t="str">
            <v>Investments Govt Securities</v>
          </cell>
        </row>
      </sheetData>
      <sheetData sheetId="13095">
        <row r="34">
          <cell r="A34" t="str">
            <v>Investments Govt Securities</v>
          </cell>
        </row>
      </sheetData>
      <sheetData sheetId="13096">
        <row r="34">
          <cell r="A34" t="str">
            <v>Investments Govt Securities</v>
          </cell>
        </row>
      </sheetData>
      <sheetData sheetId="13097">
        <row r="34">
          <cell r="A34" t="str">
            <v>Investments Govt Securities</v>
          </cell>
        </row>
      </sheetData>
      <sheetData sheetId="13098">
        <row r="34">
          <cell r="A34" t="str">
            <v>Investments Govt Securities</v>
          </cell>
        </row>
      </sheetData>
      <sheetData sheetId="13099">
        <row r="34">
          <cell r="A34" t="str">
            <v>Investments Govt Securities</v>
          </cell>
        </row>
      </sheetData>
      <sheetData sheetId="13100">
        <row r="34">
          <cell r="A34" t="str">
            <v>Investments Govt Securities</v>
          </cell>
        </row>
      </sheetData>
      <sheetData sheetId="13101">
        <row r="34">
          <cell r="A34" t="str">
            <v>Investments Govt Securities</v>
          </cell>
        </row>
      </sheetData>
      <sheetData sheetId="13102">
        <row r="34">
          <cell r="A34" t="str">
            <v>Investments Govt Securities</v>
          </cell>
        </row>
      </sheetData>
      <sheetData sheetId="13103">
        <row r="34">
          <cell r="A34" t="str">
            <v>Investments Govt Securities</v>
          </cell>
        </row>
      </sheetData>
      <sheetData sheetId="13104">
        <row r="34">
          <cell r="A34" t="str">
            <v>Investments Govt Securities</v>
          </cell>
        </row>
      </sheetData>
      <sheetData sheetId="13105">
        <row r="34">
          <cell r="A34" t="str">
            <v>Investments Govt Securities</v>
          </cell>
        </row>
      </sheetData>
      <sheetData sheetId="13106">
        <row r="34">
          <cell r="A34" t="str">
            <v>Investments Govt Securities</v>
          </cell>
        </row>
      </sheetData>
      <sheetData sheetId="13107">
        <row r="34">
          <cell r="A34" t="str">
            <v>Investments Govt Securities</v>
          </cell>
        </row>
      </sheetData>
      <sheetData sheetId="13108">
        <row r="34">
          <cell r="A34" t="str">
            <v>Investments Govt Securities</v>
          </cell>
        </row>
      </sheetData>
      <sheetData sheetId="13109">
        <row r="34">
          <cell r="A34" t="str">
            <v>Investments Govt Securities</v>
          </cell>
        </row>
      </sheetData>
      <sheetData sheetId="13110">
        <row r="34">
          <cell r="A34" t="str">
            <v>Investments Govt Securities</v>
          </cell>
        </row>
      </sheetData>
      <sheetData sheetId="13111">
        <row r="34">
          <cell r="A34" t="str">
            <v>Investments Govt Securities</v>
          </cell>
        </row>
      </sheetData>
      <sheetData sheetId="13112">
        <row r="34">
          <cell r="A34" t="str">
            <v>Investments Govt Securities</v>
          </cell>
        </row>
      </sheetData>
      <sheetData sheetId="13113">
        <row r="34">
          <cell r="A34" t="str">
            <v>Investments Govt Securities</v>
          </cell>
        </row>
      </sheetData>
      <sheetData sheetId="13114">
        <row r="34">
          <cell r="A34" t="str">
            <v>Investments Govt Securities</v>
          </cell>
        </row>
      </sheetData>
      <sheetData sheetId="13115">
        <row r="34">
          <cell r="A34" t="str">
            <v>Investments Govt Securities</v>
          </cell>
        </row>
      </sheetData>
      <sheetData sheetId="13116">
        <row r="34">
          <cell r="A34" t="str">
            <v>Investments Govt Securities</v>
          </cell>
        </row>
      </sheetData>
      <sheetData sheetId="13117">
        <row r="34">
          <cell r="A34" t="str">
            <v>Investments Govt Securities</v>
          </cell>
        </row>
      </sheetData>
      <sheetData sheetId="13118">
        <row r="34">
          <cell r="A34" t="str">
            <v>Investments Govt Securities</v>
          </cell>
        </row>
      </sheetData>
      <sheetData sheetId="13119">
        <row r="34">
          <cell r="A34" t="str">
            <v>Investments Govt Securities</v>
          </cell>
        </row>
      </sheetData>
      <sheetData sheetId="13120">
        <row r="34">
          <cell r="A34" t="str">
            <v>Investments Govt Securities</v>
          </cell>
        </row>
      </sheetData>
      <sheetData sheetId="13121">
        <row r="34">
          <cell r="A34" t="str">
            <v>Investments Govt Securities</v>
          </cell>
        </row>
      </sheetData>
      <sheetData sheetId="13122">
        <row r="34">
          <cell r="A34" t="str">
            <v>Investments Govt Securities</v>
          </cell>
        </row>
      </sheetData>
      <sheetData sheetId="13123">
        <row r="34">
          <cell r="A34" t="str">
            <v>Investments Govt Securities</v>
          </cell>
        </row>
      </sheetData>
      <sheetData sheetId="13124">
        <row r="34">
          <cell r="A34" t="str">
            <v>Investments Govt Securities</v>
          </cell>
        </row>
      </sheetData>
      <sheetData sheetId="13125">
        <row r="34">
          <cell r="A34" t="str">
            <v>Investments Govt Securities</v>
          </cell>
        </row>
      </sheetData>
      <sheetData sheetId="13126">
        <row r="34">
          <cell r="A34" t="str">
            <v>Investments Govt Securities</v>
          </cell>
        </row>
      </sheetData>
      <sheetData sheetId="13127">
        <row r="34">
          <cell r="A34" t="str">
            <v>Investments Govt Securities</v>
          </cell>
        </row>
      </sheetData>
      <sheetData sheetId="13128">
        <row r="34">
          <cell r="A34" t="str">
            <v>Investments Govt Securities</v>
          </cell>
        </row>
      </sheetData>
      <sheetData sheetId="13129">
        <row r="34">
          <cell r="A34" t="str">
            <v>Investments Govt Securities</v>
          </cell>
        </row>
      </sheetData>
      <sheetData sheetId="13130">
        <row r="34">
          <cell r="A34" t="str">
            <v>Investments Govt Securities</v>
          </cell>
        </row>
      </sheetData>
      <sheetData sheetId="13131">
        <row r="34">
          <cell r="A34" t="str">
            <v>Investments Govt Securities</v>
          </cell>
        </row>
      </sheetData>
      <sheetData sheetId="13132">
        <row r="34">
          <cell r="A34" t="str">
            <v>Investments Govt Securities</v>
          </cell>
        </row>
      </sheetData>
      <sheetData sheetId="13133">
        <row r="34">
          <cell r="A34" t="str">
            <v>Investments Govt Securities</v>
          </cell>
        </row>
      </sheetData>
      <sheetData sheetId="13134">
        <row r="34">
          <cell r="A34" t="str">
            <v>Investments Govt Securities</v>
          </cell>
        </row>
      </sheetData>
      <sheetData sheetId="13135">
        <row r="34">
          <cell r="A34" t="str">
            <v>Investments Govt Securities</v>
          </cell>
        </row>
      </sheetData>
      <sheetData sheetId="13136">
        <row r="34">
          <cell r="A34" t="str">
            <v>Investments Govt Securities</v>
          </cell>
        </row>
      </sheetData>
      <sheetData sheetId="13137">
        <row r="34">
          <cell r="A34" t="str">
            <v>Investments Govt Securities</v>
          </cell>
        </row>
      </sheetData>
      <sheetData sheetId="13138">
        <row r="34">
          <cell r="A34" t="str">
            <v>Investments Govt Securities</v>
          </cell>
        </row>
      </sheetData>
      <sheetData sheetId="13139">
        <row r="34">
          <cell r="A34" t="str">
            <v>Investments Govt Securities</v>
          </cell>
        </row>
      </sheetData>
      <sheetData sheetId="13140">
        <row r="34">
          <cell r="A34" t="str">
            <v>Investments Govt Securities</v>
          </cell>
        </row>
      </sheetData>
      <sheetData sheetId="13141">
        <row r="34">
          <cell r="A34" t="str">
            <v>Investments Govt Securities</v>
          </cell>
        </row>
      </sheetData>
      <sheetData sheetId="13142">
        <row r="34">
          <cell r="A34" t="str">
            <v>Investments Govt Securities</v>
          </cell>
        </row>
      </sheetData>
      <sheetData sheetId="13143">
        <row r="34">
          <cell r="A34" t="str">
            <v>Investments Govt Securities</v>
          </cell>
        </row>
      </sheetData>
      <sheetData sheetId="13144">
        <row r="34">
          <cell r="A34" t="str">
            <v>Investments Govt Securities</v>
          </cell>
        </row>
      </sheetData>
      <sheetData sheetId="13145">
        <row r="34">
          <cell r="A34" t="str">
            <v>Investments Govt Securities</v>
          </cell>
        </row>
      </sheetData>
      <sheetData sheetId="13146">
        <row r="34">
          <cell r="A34" t="str">
            <v>Investments Govt Securities</v>
          </cell>
        </row>
      </sheetData>
      <sheetData sheetId="13147">
        <row r="34">
          <cell r="A34" t="str">
            <v>Investments Govt Securities</v>
          </cell>
        </row>
      </sheetData>
      <sheetData sheetId="13148">
        <row r="34">
          <cell r="A34" t="str">
            <v>Investments Govt Securities</v>
          </cell>
        </row>
      </sheetData>
      <sheetData sheetId="13149">
        <row r="34">
          <cell r="A34" t="str">
            <v>Investments Govt Securities</v>
          </cell>
        </row>
      </sheetData>
      <sheetData sheetId="13150">
        <row r="34">
          <cell r="A34" t="str">
            <v>Investments Govt Securities</v>
          </cell>
        </row>
      </sheetData>
      <sheetData sheetId="13151">
        <row r="34">
          <cell r="A34" t="str">
            <v>Investments Govt Securities</v>
          </cell>
        </row>
      </sheetData>
      <sheetData sheetId="13152">
        <row r="34">
          <cell r="A34" t="str">
            <v>Investments Govt Securities</v>
          </cell>
        </row>
      </sheetData>
      <sheetData sheetId="13153">
        <row r="34">
          <cell r="A34" t="str">
            <v>Investments Govt Securities</v>
          </cell>
        </row>
      </sheetData>
      <sheetData sheetId="13154">
        <row r="34">
          <cell r="A34" t="str">
            <v>Investments Govt Securities</v>
          </cell>
        </row>
      </sheetData>
      <sheetData sheetId="13155">
        <row r="34">
          <cell r="A34" t="str">
            <v>Investments Govt Securities</v>
          </cell>
        </row>
      </sheetData>
      <sheetData sheetId="13156">
        <row r="34">
          <cell r="A34" t="str">
            <v>Investments Govt Securities</v>
          </cell>
        </row>
      </sheetData>
      <sheetData sheetId="13157">
        <row r="34">
          <cell r="A34" t="str">
            <v>Investments Govt Securities</v>
          </cell>
        </row>
      </sheetData>
      <sheetData sheetId="13158">
        <row r="34">
          <cell r="A34" t="str">
            <v>Investments Govt Securities</v>
          </cell>
        </row>
      </sheetData>
      <sheetData sheetId="13159">
        <row r="34">
          <cell r="A34" t="str">
            <v>Investments Govt Securities</v>
          </cell>
        </row>
      </sheetData>
      <sheetData sheetId="13160">
        <row r="34">
          <cell r="A34" t="str">
            <v>Investments Govt Securities</v>
          </cell>
        </row>
      </sheetData>
      <sheetData sheetId="13161">
        <row r="34">
          <cell r="A34" t="str">
            <v>Investments Govt Securities</v>
          </cell>
        </row>
      </sheetData>
      <sheetData sheetId="13162">
        <row r="34">
          <cell r="A34" t="str">
            <v>Investments Govt Securities</v>
          </cell>
        </row>
      </sheetData>
      <sheetData sheetId="13163">
        <row r="34">
          <cell r="A34" t="str">
            <v>Investments Govt Securities</v>
          </cell>
        </row>
      </sheetData>
      <sheetData sheetId="13164">
        <row r="34">
          <cell r="A34" t="str">
            <v>Investments Govt Securities</v>
          </cell>
        </row>
      </sheetData>
      <sheetData sheetId="13165">
        <row r="34">
          <cell r="A34" t="str">
            <v>Investments Govt Securities</v>
          </cell>
        </row>
      </sheetData>
      <sheetData sheetId="13166">
        <row r="34">
          <cell r="A34" t="str">
            <v>Investments Govt Securities</v>
          </cell>
        </row>
      </sheetData>
      <sheetData sheetId="13167">
        <row r="34">
          <cell r="A34" t="str">
            <v>Investments Govt Securities</v>
          </cell>
        </row>
      </sheetData>
      <sheetData sheetId="13168">
        <row r="34">
          <cell r="A34" t="str">
            <v>Investments Govt Securities</v>
          </cell>
        </row>
      </sheetData>
      <sheetData sheetId="13169">
        <row r="34">
          <cell r="A34" t="str">
            <v>Investments Govt Securities</v>
          </cell>
        </row>
      </sheetData>
      <sheetData sheetId="13170">
        <row r="34">
          <cell r="A34" t="str">
            <v>Investments Govt Securities</v>
          </cell>
        </row>
      </sheetData>
      <sheetData sheetId="13171">
        <row r="34">
          <cell r="A34" t="str">
            <v>Investments Govt Securities</v>
          </cell>
        </row>
      </sheetData>
      <sheetData sheetId="13172">
        <row r="34">
          <cell r="A34" t="str">
            <v>Investments Govt Securities</v>
          </cell>
        </row>
      </sheetData>
      <sheetData sheetId="13173">
        <row r="34">
          <cell r="A34" t="str">
            <v>Investments Govt Securities</v>
          </cell>
        </row>
      </sheetData>
      <sheetData sheetId="13174">
        <row r="34">
          <cell r="A34" t="str">
            <v>Investments Govt Securities</v>
          </cell>
        </row>
      </sheetData>
      <sheetData sheetId="13175">
        <row r="34">
          <cell r="A34" t="str">
            <v>Investments Govt Securities</v>
          </cell>
        </row>
      </sheetData>
      <sheetData sheetId="13176">
        <row r="34">
          <cell r="A34" t="str">
            <v>Investments Govt Securities</v>
          </cell>
        </row>
      </sheetData>
      <sheetData sheetId="13177">
        <row r="34">
          <cell r="A34" t="str">
            <v>Investments Govt Securities</v>
          </cell>
        </row>
      </sheetData>
      <sheetData sheetId="13178">
        <row r="34">
          <cell r="A34" t="str">
            <v>Investments Govt Securities</v>
          </cell>
        </row>
      </sheetData>
      <sheetData sheetId="13179">
        <row r="34">
          <cell r="A34" t="str">
            <v>Investments Govt Securities</v>
          </cell>
        </row>
      </sheetData>
      <sheetData sheetId="13180">
        <row r="34">
          <cell r="A34" t="str">
            <v>Investments Govt Securities</v>
          </cell>
        </row>
      </sheetData>
      <sheetData sheetId="13181">
        <row r="34">
          <cell r="A34" t="str">
            <v>Investments Govt Securities</v>
          </cell>
        </row>
      </sheetData>
      <sheetData sheetId="13182">
        <row r="34">
          <cell r="A34" t="str">
            <v>Investments Govt Securities</v>
          </cell>
        </row>
      </sheetData>
      <sheetData sheetId="13183">
        <row r="34">
          <cell r="A34" t="str">
            <v>Investments Govt Securities</v>
          </cell>
        </row>
      </sheetData>
      <sheetData sheetId="13184">
        <row r="34">
          <cell r="A34" t="str">
            <v>Investments Govt Securities</v>
          </cell>
        </row>
      </sheetData>
      <sheetData sheetId="13185">
        <row r="34">
          <cell r="A34" t="str">
            <v>Investments Govt Securities</v>
          </cell>
        </row>
      </sheetData>
      <sheetData sheetId="13186">
        <row r="34">
          <cell r="A34" t="str">
            <v>Investments Govt Securities</v>
          </cell>
        </row>
      </sheetData>
      <sheetData sheetId="13187">
        <row r="34">
          <cell r="A34" t="str">
            <v>Investments Govt Securities</v>
          </cell>
        </row>
      </sheetData>
      <sheetData sheetId="13188">
        <row r="34">
          <cell r="A34" t="str">
            <v>Investments Govt Securities</v>
          </cell>
        </row>
      </sheetData>
      <sheetData sheetId="13189">
        <row r="34">
          <cell r="A34" t="str">
            <v>Investments Govt Securities</v>
          </cell>
        </row>
      </sheetData>
      <sheetData sheetId="13190">
        <row r="34">
          <cell r="A34" t="str">
            <v>Investments Govt Securities</v>
          </cell>
        </row>
      </sheetData>
      <sheetData sheetId="13191">
        <row r="34">
          <cell r="A34" t="str">
            <v>Investments Govt Securities</v>
          </cell>
        </row>
      </sheetData>
      <sheetData sheetId="13192">
        <row r="34">
          <cell r="A34" t="str">
            <v>Investments Govt Securities</v>
          </cell>
        </row>
      </sheetData>
      <sheetData sheetId="13193">
        <row r="34">
          <cell r="A34" t="str">
            <v>Investments Govt Securities</v>
          </cell>
        </row>
      </sheetData>
      <sheetData sheetId="13194">
        <row r="34">
          <cell r="A34" t="str">
            <v>Investments Govt Securities</v>
          </cell>
        </row>
      </sheetData>
      <sheetData sheetId="13195">
        <row r="34">
          <cell r="A34" t="str">
            <v>Investments Govt Securities</v>
          </cell>
        </row>
      </sheetData>
      <sheetData sheetId="13196">
        <row r="34">
          <cell r="A34" t="str">
            <v>Investments Govt Securities</v>
          </cell>
        </row>
      </sheetData>
      <sheetData sheetId="13197">
        <row r="34">
          <cell r="A34" t="str">
            <v>Investments Govt Securities</v>
          </cell>
        </row>
      </sheetData>
      <sheetData sheetId="13198">
        <row r="34">
          <cell r="A34" t="str">
            <v>Investments Govt Securities</v>
          </cell>
        </row>
      </sheetData>
      <sheetData sheetId="13199">
        <row r="34">
          <cell r="A34" t="str">
            <v>Investments Govt Securities</v>
          </cell>
        </row>
      </sheetData>
      <sheetData sheetId="13200">
        <row r="34">
          <cell r="A34" t="str">
            <v>Investments Govt Securities</v>
          </cell>
        </row>
      </sheetData>
      <sheetData sheetId="13201">
        <row r="34">
          <cell r="A34" t="str">
            <v>Investments Govt Securities</v>
          </cell>
        </row>
      </sheetData>
      <sheetData sheetId="13202">
        <row r="34">
          <cell r="A34" t="str">
            <v>Investments Govt Securities</v>
          </cell>
        </row>
      </sheetData>
      <sheetData sheetId="13203">
        <row r="34">
          <cell r="A34" t="str">
            <v>Investments Govt Securities</v>
          </cell>
        </row>
      </sheetData>
      <sheetData sheetId="13204">
        <row r="34">
          <cell r="A34" t="str">
            <v>Investments Govt Securities</v>
          </cell>
        </row>
      </sheetData>
      <sheetData sheetId="13205">
        <row r="34">
          <cell r="A34" t="str">
            <v>Investments Govt Securities</v>
          </cell>
        </row>
      </sheetData>
      <sheetData sheetId="13206">
        <row r="34">
          <cell r="A34" t="str">
            <v>Investments Govt Securities</v>
          </cell>
        </row>
      </sheetData>
      <sheetData sheetId="13207">
        <row r="34">
          <cell r="A34" t="str">
            <v>Investments Govt Securities</v>
          </cell>
        </row>
      </sheetData>
      <sheetData sheetId="13208">
        <row r="34">
          <cell r="A34" t="str">
            <v>Investments Govt Securities</v>
          </cell>
        </row>
      </sheetData>
      <sheetData sheetId="13209">
        <row r="34">
          <cell r="A34" t="str">
            <v>Investments Govt Securities</v>
          </cell>
        </row>
      </sheetData>
      <sheetData sheetId="13210">
        <row r="34">
          <cell r="A34" t="str">
            <v>Investments Govt Securities</v>
          </cell>
        </row>
      </sheetData>
      <sheetData sheetId="13211">
        <row r="34">
          <cell r="A34" t="str">
            <v>Investments Govt Securities</v>
          </cell>
        </row>
      </sheetData>
      <sheetData sheetId="13212">
        <row r="34">
          <cell r="A34" t="str">
            <v>Investments Govt Securities</v>
          </cell>
        </row>
      </sheetData>
      <sheetData sheetId="13213">
        <row r="34">
          <cell r="A34" t="str">
            <v>Investments Govt Securities</v>
          </cell>
        </row>
      </sheetData>
      <sheetData sheetId="13214">
        <row r="34">
          <cell r="A34" t="str">
            <v>Investments Govt Securities</v>
          </cell>
        </row>
      </sheetData>
      <sheetData sheetId="13215">
        <row r="34">
          <cell r="A34" t="str">
            <v>Investments Govt Securities</v>
          </cell>
        </row>
      </sheetData>
      <sheetData sheetId="13216">
        <row r="34">
          <cell r="A34" t="str">
            <v>Investments Govt Securities</v>
          </cell>
        </row>
      </sheetData>
      <sheetData sheetId="13217">
        <row r="34">
          <cell r="A34" t="str">
            <v>Investments Govt Securities</v>
          </cell>
        </row>
      </sheetData>
      <sheetData sheetId="13218">
        <row r="34">
          <cell r="A34" t="str">
            <v>Investments Govt Securities</v>
          </cell>
        </row>
      </sheetData>
      <sheetData sheetId="13219">
        <row r="34">
          <cell r="A34" t="str">
            <v>Investments Govt Securities</v>
          </cell>
        </row>
      </sheetData>
      <sheetData sheetId="13220">
        <row r="34">
          <cell r="A34" t="str">
            <v>Investments Govt Securities</v>
          </cell>
        </row>
      </sheetData>
      <sheetData sheetId="13221">
        <row r="34">
          <cell r="A34" t="str">
            <v>Investments Govt Securities</v>
          </cell>
        </row>
      </sheetData>
      <sheetData sheetId="13222">
        <row r="34">
          <cell r="A34" t="str">
            <v>Investments Govt Securities</v>
          </cell>
        </row>
      </sheetData>
      <sheetData sheetId="13223">
        <row r="34">
          <cell r="A34" t="str">
            <v>Investments Govt Securities</v>
          </cell>
        </row>
      </sheetData>
      <sheetData sheetId="13224">
        <row r="34">
          <cell r="A34" t="str">
            <v>Investments Govt Securities</v>
          </cell>
        </row>
      </sheetData>
      <sheetData sheetId="13225">
        <row r="34">
          <cell r="A34" t="str">
            <v>Investments Govt Securities</v>
          </cell>
        </row>
      </sheetData>
      <sheetData sheetId="13226">
        <row r="34">
          <cell r="A34" t="str">
            <v>Investments Govt Securities</v>
          </cell>
        </row>
      </sheetData>
      <sheetData sheetId="13227">
        <row r="34">
          <cell r="A34" t="str">
            <v>Investments Govt Securities</v>
          </cell>
        </row>
      </sheetData>
      <sheetData sheetId="13228">
        <row r="34">
          <cell r="A34" t="str">
            <v>Investments Govt Securities</v>
          </cell>
        </row>
      </sheetData>
      <sheetData sheetId="13229">
        <row r="34">
          <cell r="A34" t="str">
            <v>Investments Govt Securities</v>
          </cell>
        </row>
      </sheetData>
      <sheetData sheetId="13230">
        <row r="34">
          <cell r="A34" t="str">
            <v>Investments Govt Securities</v>
          </cell>
        </row>
      </sheetData>
      <sheetData sheetId="13231">
        <row r="34">
          <cell r="A34" t="str">
            <v>Investments Govt Securities</v>
          </cell>
        </row>
      </sheetData>
      <sheetData sheetId="13232">
        <row r="34">
          <cell r="A34" t="str">
            <v>Investments Govt Securities</v>
          </cell>
        </row>
      </sheetData>
      <sheetData sheetId="13233">
        <row r="34">
          <cell r="A34" t="str">
            <v>Investments Govt Securities</v>
          </cell>
        </row>
      </sheetData>
      <sheetData sheetId="13234">
        <row r="34">
          <cell r="A34" t="str">
            <v>Investments Govt Securities</v>
          </cell>
        </row>
      </sheetData>
      <sheetData sheetId="13235">
        <row r="34">
          <cell r="A34" t="str">
            <v>Investments Govt Securities</v>
          </cell>
        </row>
      </sheetData>
      <sheetData sheetId="13236">
        <row r="34">
          <cell r="A34" t="str">
            <v>Investments Govt Securities</v>
          </cell>
        </row>
      </sheetData>
      <sheetData sheetId="13237">
        <row r="34">
          <cell r="A34" t="str">
            <v>Investments Govt Securities</v>
          </cell>
        </row>
      </sheetData>
      <sheetData sheetId="13238">
        <row r="34">
          <cell r="A34" t="str">
            <v>Investments Govt Securities</v>
          </cell>
        </row>
      </sheetData>
      <sheetData sheetId="13239">
        <row r="34">
          <cell r="A34" t="str">
            <v>Investments Govt Securities</v>
          </cell>
        </row>
      </sheetData>
      <sheetData sheetId="13240">
        <row r="34">
          <cell r="A34" t="str">
            <v>Investments Govt Securities</v>
          </cell>
        </row>
      </sheetData>
      <sheetData sheetId="13241">
        <row r="34">
          <cell r="A34" t="str">
            <v>Investments Govt Securities</v>
          </cell>
        </row>
      </sheetData>
      <sheetData sheetId="13242">
        <row r="34">
          <cell r="A34" t="str">
            <v>Investments Govt Securities</v>
          </cell>
        </row>
      </sheetData>
      <sheetData sheetId="13243">
        <row r="34">
          <cell r="A34" t="str">
            <v>Investments Govt Securities</v>
          </cell>
        </row>
      </sheetData>
      <sheetData sheetId="13244">
        <row r="34">
          <cell r="A34" t="str">
            <v>Investments Govt Securities</v>
          </cell>
        </row>
      </sheetData>
      <sheetData sheetId="13245">
        <row r="34">
          <cell r="A34" t="str">
            <v>Investments Govt Securities</v>
          </cell>
        </row>
      </sheetData>
      <sheetData sheetId="13246">
        <row r="34">
          <cell r="A34" t="str">
            <v>Investments Govt Securities</v>
          </cell>
        </row>
      </sheetData>
      <sheetData sheetId="13247">
        <row r="34">
          <cell r="A34" t="str">
            <v>Investments Govt Securities</v>
          </cell>
        </row>
      </sheetData>
      <sheetData sheetId="13248">
        <row r="34">
          <cell r="A34" t="str">
            <v>Investments Govt Securities</v>
          </cell>
        </row>
      </sheetData>
      <sheetData sheetId="13249">
        <row r="34">
          <cell r="A34" t="str">
            <v>Investments Govt Securities</v>
          </cell>
        </row>
      </sheetData>
      <sheetData sheetId="13250">
        <row r="34">
          <cell r="A34" t="str">
            <v>Investments Govt Securities</v>
          </cell>
        </row>
      </sheetData>
      <sheetData sheetId="13251">
        <row r="34">
          <cell r="A34" t="str">
            <v>Investments Govt Securities</v>
          </cell>
        </row>
      </sheetData>
      <sheetData sheetId="13252">
        <row r="34">
          <cell r="A34" t="str">
            <v>Investments Govt Securities</v>
          </cell>
        </row>
      </sheetData>
      <sheetData sheetId="13253">
        <row r="34">
          <cell r="A34" t="str">
            <v>Investments Govt Securities</v>
          </cell>
        </row>
      </sheetData>
      <sheetData sheetId="13254">
        <row r="34">
          <cell r="A34" t="str">
            <v>Investments Govt Securities</v>
          </cell>
        </row>
      </sheetData>
      <sheetData sheetId="13255">
        <row r="34">
          <cell r="A34" t="str">
            <v>Investments Govt Securities</v>
          </cell>
        </row>
      </sheetData>
      <sheetData sheetId="13256">
        <row r="34">
          <cell r="A34" t="str">
            <v>Investments Govt Securities</v>
          </cell>
        </row>
      </sheetData>
      <sheetData sheetId="13257">
        <row r="34">
          <cell r="A34" t="str">
            <v>Investments Govt Securities</v>
          </cell>
        </row>
      </sheetData>
      <sheetData sheetId="13258">
        <row r="34">
          <cell r="A34" t="str">
            <v>Investments Govt Securities</v>
          </cell>
        </row>
      </sheetData>
      <sheetData sheetId="13259">
        <row r="34">
          <cell r="A34" t="str">
            <v>Investments Govt Securities</v>
          </cell>
        </row>
      </sheetData>
      <sheetData sheetId="13260">
        <row r="34">
          <cell r="A34" t="str">
            <v>Investments Govt Securities</v>
          </cell>
        </row>
      </sheetData>
      <sheetData sheetId="13261">
        <row r="34">
          <cell r="A34" t="str">
            <v>Investments Govt Securities</v>
          </cell>
        </row>
      </sheetData>
      <sheetData sheetId="13262">
        <row r="34">
          <cell r="A34" t="str">
            <v>Investments Govt Securities</v>
          </cell>
        </row>
      </sheetData>
      <sheetData sheetId="13263">
        <row r="34">
          <cell r="A34" t="str">
            <v>Investments Govt Securities</v>
          </cell>
        </row>
      </sheetData>
      <sheetData sheetId="13264">
        <row r="34">
          <cell r="A34" t="str">
            <v>Investments Govt Securities</v>
          </cell>
        </row>
      </sheetData>
      <sheetData sheetId="13265">
        <row r="34">
          <cell r="A34" t="str">
            <v>Investments Govt Securities</v>
          </cell>
        </row>
      </sheetData>
      <sheetData sheetId="13266">
        <row r="34">
          <cell r="A34" t="str">
            <v>Investments Govt Securities</v>
          </cell>
        </row>
      </sheetData>
      <sheetData sheetId="13267">
        <row r="34">
          <cell r="A34" t="str">
            <v>Investments Govt Securities</v>
          </cell>
        </row>
      </sheetData>
      <sheetData sheetId="13268">
        <row r="34">
          <cell r="A34" t="str">
            <v>Investments Govt Securities</v>
          </cell>
        </row>
      </sheetData>
      <sheetData sheetId="13269">
        <row r="34">
          <cell r="A34" t="str">
            <v>Investments Govt Securities</v>
          </cell>
        </row>
      </sheetData>
      <sheetData sheetId="13270">
        <row r="34">
          <cell r="A34" t="str">
            <v>Investments Govt Securities</v>
          </cell>
        </row>
      </sheetData>
      <sheetData sheetId="13271">
        <row r="34">
          <cell r="A34" t="str">
            <v>Investments Govt Securities</v>
          </cell>
        </row>
      </sheetData>
      <sheetData sheetId="13272">
        <row r="34">
          <cell r="A34" t="str">
            <v>Investments Govt Securities</v>
          </cell>
        </row>
      </sheetData>
      <sheetData sheetId="13273">
        <row r="34">
          <cell r="A34" t="str">
            <v>Investments Govt Securities</v>
          </cell>
        </row>
      </sheetData>
      <sheetData sheetId="13274">
        <row r="34">
          <cell r="A34" t="str">
            <v>Investments Govt Securities</v>
          </cell>
        </row>
      </sheetData>
      <sheetData sheetId="13275">
        <row r="34">
          <cell r="A34" t="str">
            <v>Investments Govt Securities</v>
          </cell>
        </row>
      </sheetData>
      <sheetData sheetId="13276">
        <row r="34">
          <cell r="A34" t="str">
            <v>Investments Govt Securities</v>
          </cell>
        </row>
      </sheetData>
      <sheetData sheetId="13277">
        <row r="34">
          <cell r="A34" t="str">
            <v>Investments Govt Securities</v>
          </cell>
        </row>
      </sheetData>
      <sheetData sheetId="13278">
        <row r="34">
          <cell r="A34" t="str">
            <v>Investments Govt Securities</v>
          </cell>
        </row>
      </sheetData>
      <sheetData sheetId="13279">
        <row r="34">
          <cell r="A34" t="str">
            <v>Investments Govt Securities</v>
          </cell>
        </row>
      </sheetData>
      <sheetData sheetId="13280">
        <row r="34">
          <cell r="A34" t="str">
            <v>Investments Govt Securities</v>
          </cell>
        </row>
      </sheetData>
      <sheetData sheetId="13281">
        <row r="34">
          <cell r="A34" t="str">
            <v>Investments Govt Securities</v>
          </cell>
        </row>
      </sheetData>
      <sheetData sheetId="13282">
        <row r="34">
          <cell r="A34" t="str">
            <v>Investments Govt Securities</v>
          </cell>
        </row>
      </sheetData>
      <sheetData sheetId="13283">
        <row r="34">
          <cell r="A34" t="str">
            <v>Investments Govt Securities</v>
          </cell>
        </row>
      </sheetData>
      <sheetData sheetId="13284">
        <row r="34">
          <cell r="A34" t="str">
            <v>Investments Govt Securities</v>
          </cell>
        </row>
      </sheetData>
      <sheetData sheetId="13285">
        <row r="34">
          <cell r="A34" t="str">
            <v>Investments Govt Securities</v>
          </cell>
        </row>
      </sheetData>
      <sheetData sheetId="13286">
        <row r="34">
          <cell r="A34" t="str">
            <v>Investments Govt Securities</v>
          </cell>
        </row>
      </sheetData>
      <sheetData sheetId="13287">
        <row r="34">
          <cell r="A34" t="str">
            <v>Investments Govt Securities</v>
          </cell>
        </row>
      </sheetData>
      <sheetData sheetId="13288">
        <row r="34">
          <cell r="A34" t="str">
            <v>Investments Govt Securities</v>
          </cell>
        </row>
      </sheetData>
      <sheetData sheetId="13289">
        <row r="34">
          <cell r="A34" t="str">
            <v>Investments Govt Securities</v>
          </cell>
        </row>
      </sheetData>
      <sheetData sheetId="13290">
        <row r="34">
          <cell r="A34" t="str">
            <v>Investments Govt Securities</v>
          </cell>
        </row>
      </sheetData>
      <sheetData sheetId="13291">
        <row r="34">
          <cell r="A34" t="str">
            <v>Investments Govt Securities</v>
          </cell>
        </row>
      </sheetData>
      <sheetData sheetId="13292">
        <row r="34">
          <cell r="A34" t="str">
            <v>Investments Govt Securities</v>
          </cell>
        </row>
      </sheetData>
      <sheetData sheetId="13293">
        <row r="34">
          <cell r="A34" t="str">
            <v>Investments Govt Securities</v>
          </cell>
        </row>
      </sheetData>
      <sheetData sheetId="13294">
        <row r="34">
          <cell r="A34" t="str">
            <v>Investments Govt Securities</v>
          </cell>
        </row>
      </sheetData>
      <sheetData sheetId="13295">
        <row r="34">
          <cell r="A34" t="str">
            <v>Investments Govt Securities</v>
          </cell>
        </row>
      </sheetData>
      <sheetData sheetId="13296">
        <row r="34">
          <cell r="A34" t="str">
            <v>Investments Govt Securities</v>
          </cell>
        </row>
      </sheetData>
      <sheetData sheetId="13297">
        <row r="34">
          <cell r="A34" t="str">
            <v>Investments Govt Securities</v>
          </cell>
        </row>
      </sheetData>
      <sheetData sheetId="13298">
        <row r="34">
          <cell r="A34" t="str">
            <v>Investments Govt Securities</v>
          </cell>
        </row>
      </sheetData>
      <sheetData sheetId="13299">
        <row r="34">
          <cell r="A34" t="str">
            <v>Investments Govt Securities</v>
          </cell>
        </row>
      </sheetData>
      <sheetData sheetId="13300">
        <row r="34">
          <cell r="A34" t="str">
            <v>Investments Govt Securities</v>
          </cell>
        </row>
      </sheetData>
      <sheetData sheetId="13301">
        <row r="34">
          <cell r="A34" t="str">
            <v>Investments Govt Securities</v>
          </cell>
        </row>
      </sheetData>
      <sheetData sheetId="13302">
        <row r="34">
          <cell r="A34" t="str">
            <v>Investments Govt Securities</v>
          </cell>
        </row>
      </sheetData>
      <sheetData sheetId="13303">
        <row r="34">
          <cell r="A34" t="str">
            <v>Investments Govt Securities</v>
          </cell>
        </row>
      </sheetData>
      <sheetData sheetId="13304">
        <row r="34">
          <cell r="A34" t="str">
            <v>Investments Govt Securities</v>
          </cell>
        </row>
      </sheetData>
      <sheetData sheetId="13305">
        <row r="34">
          <cell r="A34" t="str">
            <v>Investments Govt Securities</v>
          </cell>
        </row>
      </sheetData>
      <sheetData sheetId="13306">
        <row r="34">
          <cell r="A34" t="str">
            <v>Investments Govt Securities</v>
          </cell>
        </row>
      </sheetData>
      <sheetData sheetId="13307">
        <row r="34">
          <cell r="A34" t="str">
            <v>Investments Govt Securities</v>
          </cell>
        </row>
      </sheetData>
      <sheetData sheetId="13308">
        <row r="34">
          <cell r="A34" t="str">
            <v>Investments Govt Securities</v>
          </cell>
        </row>
      </sheetData>
      <sheetData sheetId="13309">
        <row r="34">
          <cell r="A34" t="str">
            <v>Investments Govt Securities</v>
          </cell>
        </row>
      </sheetData>
      <sheetData sheetId="13310">
        <row r="34">
          <cell r="A34" t="str">
            <v>Investments Govt Securities</v>
          </cell>
        </row>
      </sheetData>
      <sheetData sheetId="13311">
        <row r="34">
          <cell r="A34" t="str">
            <v>Investments Govt Securities</v>
          </cell>
        </row>
      </sheetData>
      <sheetData sheetId="13312">
        <row r="34">
          <cell r="A34" t="str">
            <v>Investments Govt Securities</v>
          </cell>
        </row>
      </sheetData>
      <sheetData sheetId="13313">
        <row r="34">
          <cell r="A34" t="str">
            <v>Investments Govt Securities</v>
          </cell>
        </row>
      </sheetData>
      <sheetData sheetId="13314">
        <row r="34">
          <cell r="A34" t="str">
            <v>Investments Govt Securities</v>
          </cell>
        </row>
      </sheetData>
      <sheetData sheetId="13315">
        <row r="34">
          <cell r="A34" t="str">
            <v>Investments Govt Securities</v>
          </cell>
        </row>
      </sheetData>
      <sheetData sheetId="13316">
        <row r="34">
          <cell r="A34" t="str">
            <v>Investments Govt Securities</v>
          </cell>
        </row>
      </sheetData>
      <sheetData sheetId="13317">
        <row r="34">
          <cell r="A34" t="str">
            <v>Investments Govt Securities</v>
          </cell>
        </row>
      </sheetData>
      <sheetData sheetId="13318">
        <row r="34">
          <cell r="A34" t="str">
            <v>Investments Govt Securities</v>
          </cell>
        </row>
      </sheetData>
      <sheetData sheetId="13319">
        <row r="34">
          <cell r="A34" t="str">
            <v>Investments Govt Securities</v>
          </cell>
        </row>
      </sheetData>
      <sheetData sheetId="13320">
        <row r="34">
          <cell r="A34" t="str">
            <v>Investments Govt Securities</v>
          </cell>
        </row>
      </sheetData>
      <sheetData sheetId="13321">
        <row r="34">
          <cell r="A34" t="str">
            <v>Investments Govt Securities</v>
          </cell>
        </row>
      </sheetData>
      <sheetData sheetId="13322">
        <row r="34">
          <cell r="A34" t="str">
            <v>Investments Govt Securities</v>
          </cell>
        </row>
      </sheetData>
      <sheetData sheetId="13323">
        <row r="34">
          <cell r="A34" t="str">
            <v>Investments Govt Securities</v>
          </cell>
        </row>
      </sheetData>
      <sheetData sheetId="13324">
        <row r="34">
          <cell r="A34" t="str">
            <v>Investments Govt Securities</v>
          </cell>
        </row>
      </sheetData>
      <sheetData sheetId="13325">
        <row r="34">
          <cell r="A34" t="str">
            <v>Investments Govt Securities</v>
          </cell>
        </row>
      </sheetData>
      <sheetData sheetId="13326">
        <row r="34">
          <cell r="A34" t="str">
            <v>Investments Govt Securities</v>
          </cell>
        </row>
      </sheetData>
      <sheetData sheetId="13327">
        <row r="34">
          <cell r="A34" t="str">
            <v>Investments Govt Securities</v>
          </cell>
        </row>
      </sheetData>
      <sheetData sheetId="13328">
        <row r="34">
          <cell r="A34" t="str">
            <v>Investments Govt Securities</v>
          </cell>
        </row>
      </sheetData>
      <sheetData sheetId="13329">
        <row r="34">
          <cell r="A34" t="str">
            <v>Investments Govt Securities</v>
          </cell>
        </row>
      </sheetData>
      <sheetData sheetId="13330">
        <row r="34">
          <cell r="A34" t="str">
            <v>Investments Govt Securities</v>
          </cell>
        </row>
      </sheetData>
      <sheetData sheetId="13331">
        <row r="34">
          <cell r="A34" t="str">
            <v>Investments Govt Securities</v>
          </cell>
        </row>
      </sheetData>
      <sheetData sheetId="13332">
        <row r="34">
          <cell r="A34" t="str">
            <v>Investments Govt Securities</v>
          </cell>
        </row>
      </sheetData>
      <sheetData sheetId="13333">
        <row r="34">
          <cell r="A34" t="str">
            <v>Investments Govt Securities</v>
          </cell>
        </row>
      </sheetData>
      <sheetData sheetId="13334">
        <row r="34">
          <cell r="A34" t="str">
            <v>Investments Govt Securities</v>
          </cell>
        </row>
      </sheetData>
      <sheetData sheetId="13335">
        <row r="34">
          <cell r="A34" t="str">
            <v>Investments Govt Securities</v>
          </cell>
        </row>
      </sheetData>
      <sheetData sheetId="13336">
        <row r="34">
          <cell r="A34" t="str">
            <v>Investments Govt Securities</v>
          </cell>
        </row>
      </sheetData>
      <sheetData sheetId="13337">
        <row r="34">
          <cell r="A34" t="str">
            <v>Investments Govt Securities</v>
          </cell>
        </row>
      </sheetData>
      <sheetData sheetId="13338">
        <row r="34">
          <cell r="A34" t="str">
            <v>Investments Govt Securities</v>
          </cell>
        </row>
      </sheetData>
      <sheetData sheetId="13339">
        <row r="34">
          <cell r="A34" t="str">
            <v>Investments Govt Securities</v>
          </cell>
        </row>
      </sheetData>
      <sheetData sheetId="13340">
        <row r="34">
          <cell r="A34" t="str">
            <v>Investments Govt Securities</v>
          </cell>
        </row>
      </sheetData>
      <sheetData sheetId="13341">
        <row r="34">
          <cell r="A34" t="str">
            <v>Investments Govt Securities</v>
          </cell>
        </row>
      </sheetData>
      <sheetData sheetId="13342">
        <row r="34">
          <cell r="A34" t="str">
            <v>Investments Govt Securities</v>
          </cell>
        </row>
      </sheetData>
      <sheetData sheetId="13343">
        <row r="34">
          <cell r="A34" t="str">
            <v>Investments Govt Securities</v>
          </cell>
        </row>
      </sheetData>
      <sheetData sheetId="13344">
        <row r="34">
          <cell r="A34" t="str">
            <v>Investments Govt Securities</v>
          </cell>
        </row>
      </sheetData>
      <sheetData sheetId="13345">
        <row r="34">
          <cell r="A34" t="str">
            <v>Investments Govt Securities</v>
          </cell>
        </row>
      </sheetData>
      <sheetData sheetId="13346">
        <row r="34">
          <cell r="A34" t="str">
            <v>Investments Govt Securities</v>
          </cell>
        </row>
      </sheetData>
      <sheetData sheetId="13347">
        <row r="34">
          <cell r="A34" t="str">
            <v>Investments Govt Securities</v>
          </cell>
        </row>
      </sheetData>
      <sheetData sheetId="13348">
        <row r="34">
          <cell r="A34" t="str">
            <v>Investments Govt Securities</v>
          </cell>
        </row>
      </sheetData>
      <sheetData sheetId="13349">
        <row r="34">
          <cell r="A34" t="str">
            <v>Investments Govt Securities</v>
          </cell>
        </row>
      </sheetData>
      <sheetData sheetId="13350">
        <row r="34">
          <cell r="A34" t="str">
            <v>Investments Govt Securities</v>
          </cell>
        </row>
      </sheetData>
      <sheetData sheetId="13351">
        <row r="34">
          <cell r="A34" t="str">
            <v>Investments Govt Securities</v>
          </cell>
        </row>
      </sheetData>
      <sheetData sheetId="13352">
        <row r="34">
          <cell r="A34" t="str">
            <v>Investments Govt Securities</v>
          </cell>
        </row>
      </sheetData>
      <sheetData sheetId="13353">
        <row r="34">
          <cell r="A34" t="str">
            <v>Investments Govt Securities</v>
          </cell>
        </row>
      </sheetData>
      <sheetData sheetId="13354">
        <row r="34">
          <cell r="A34" t="str">
            <v>Investments Govt Securities</v>
          </cell>
        </row>
      </sheetData>
      <sheetData sheetId="13355">
        <row r="34">
          <cell r="A34" t="str">
            <v>Investments Govt Securities</v>
          </cell>
        </row>
      </sheetData>
      <sheetData sheetId="13356">
        <row r="34">
          <cell r="A34" t="str">
            <v>Investments Govt Securities</v>
          </cell>
        </row>
      </sheetData>
      <sheetData sheetId="13357">
        <row r="34">
          <cell r="A34" t="str">
            <v>Investments Govt Securities</v>
          </cell>
        </row>
      </sheetData>
      <sheetData sheetId="13358">
        <row r="34">
          <cell r="A34" t="str">
            <v>Investments Govt Securities</v>
          </cell>
        </row>
      </sheetData>
      <sheetData sheetId="13359">
        <row r="34">
          <cell r="A34" t="str">
            <v>Investments Govt Securities</v>
          </cell>
        </row>
      </sheetData>
      <sheetData sheetId="13360">
        <row r="34">
          <cell r="A34" t="str">
            <v>Investments Govt Securities</v>
          </cell>
        </row>
      </sheetData>
      <sheetData sheetId="13361">
        <row r="34">
          <cell r="A34" t="str">
            <v>Investments Govt Securities</v>
          </cell>
        </row>
      </sheetData>
      <sheetData sheetId="13362">
        <row r="34">
          <cell r="A34" t="str">
            <v>Investments Govt Securities</v>
          </cell>
        </row>
      </sheetData>
      <sheetData sheetId="13363">
        <row r="34">
          <cell r="A34" t="str">
            <v>Investments Govt Securities</v>
          </cell>
        </row>
      </sheetData>
      <sheetData sheetId="13364">
        <row r="34">
          <cell r="A34" t="str">
            <v>Investments Govt Securities</v>
          </cell>
        </row>
      </sheetData>
      <sheetData sheetId="13365">
        <row r="34">
          <cell r="A34" t="str">
            <v>Investments Govt Securities</v>
          </cell>
        </row>
      </sheetData>
      <sheetData sheetId="13366">
        <row r="34">
          <cell r="A34" t="str">
            <v>Investments Govt Securities</v>
          </cell>
        </row>
      </sheetData>
      <sheetData sheetId="13367">
        <row r="34">
          <cell r="A34" t="str">
            <v>Investments Govt Securities</v>
          </cell>
        </row>
      </sheetData>
      <sheetData sheetId="13368">
        <row r="34">
          <cell r="A34" t="str">
            <v>Investments Govt Securities</v>
          </cell>
        </row>
      </sheetData>
      <sheetData sheetId="13369">
        <row r="34">
          <cell r="A34" t="str">
            <v>Investments Govt Securities</v>
          </cell>
        </row>
      </sheetData>
      <sheetData sheetId="13370">
        <row r="34">
          <cell r="A34" t="str">
            <v>Investments Govt Securities</v>
          </cell>
        </row>
      </sheetData>
      <sheetData sheetId="13371">
        <row r="34">
          <cell r="A34" t="str">
            <v>Investments Govt Securities</v>
          </cell>
        </row>
      </sheetData>
      <sheetData sheetId="13372">
        <row r="34">
          <cell r="A34" t="str">
            <v>Investments Govt Securities</v>
          </cell>
        </row>
      </sheetData>
      <sheetData sheetId="13373">
        <row r="34">
          <cell r="A34" t="str">
            <v>Investments Govt Securities</v>
          </cell>
        </row>
      </sheetData>
      <sheetData sheetId="13374">
        <row r="34">
          <cell r="A34" t="str">
            <v>Investments Govt Securities</v>
          </cell>
        </row>
      </sheetData>
      <sheetData sheetId="13375">
        <row r="34">
          <cell r="A34" t="str">
            <v>Investments Govt Securities</v>
          </cell>
        </row>
      </sheetData>
      <sheetData sheetId="13376">
        <row r="34">
          <cell r="A34" t="str">
            <v>Investments Govt Securities</v>
          </cell>
        </row>
      </sheetData>
      <sheetData sheetId="13377">
        <row r="34">
          <cell r="A34" t="str">
            <v>Investments Govt Securities</v>
          </cell>
        </row>
      </sheetData>
      <sheetData sheetId="13378">
        <row r="34">
          <cell r="A34" t="str">
            <v>Investments Govt Securities</v>
          </cell>
        </row>
      </sheetData>
      <sheetData sheetId="13379">
        <row r="34">
          <cell r="A34" t="str">
            <v>Investments Govt Securities</v>
          </cell>
        </row>
      </sheetData>
      <sheetData sheetId="13380">
        <row r="34">
          <cell r="A34" t="str">
            <v>Investments Govt Securities</v>
          </cell>
        </row>
      </sheetData>
      <sheetData sheetId="13381">
        <row r="34">
          <cell r="A34" t="str">
            <v>Investments Govt Securities</v>
          </cell>
        </row>
      </sheetData>
      <sheetData sheetId="13382">
        <row r="34">
          <cell r="A34" t="str">
            <v>Investments Govt Securities</v>
          </cell>
        </row>
      </sheetData>
      <sheetData sheetId="13383">
        <row r="34">
          <cell r="A34" t="str">
            <v>Investments Govt Securities</v>
          </cell>
        </row>
      </sheetData>
      <sheetData sheetId="13384">
        <row r="34">
          <cell r="A34" t="str">
            <v>Investments Govt Securities</v>
          </cell>
        </row>
      </sheetData>
      <sheetData sheetId="13385">
        <row r="34">
          <cell r="A34" t="str">
            <v>Investments Govt Securities</v>
          </cell>
        </row>
      </sheetData>
      <sheetData sheetId="13386">
        <row r="34">
          <cell r="A34" t="str">
            <v>Investments Govt Securities</v>
          </cell>
        </row>
      </sheetData>
      <sheetData sheetId="13387">
        <row r="34">
          <cell r="A34" t="str">
            <v>Investments Govt Securities</v>
          </cell>
        </row>
      </sheetData>
      <sheetData sheetId="13388">
        <row r="34">
          <cell r="A34" t="str">
            <v>Investments Govt Securities</v>
          </cell>
        </row>
      </sheetData>
      <sheetData sheetId="13389">
        <row r="34">
          <cell r="A34" t="str">
            <v>Investments Govt Securities</v>
          </cell>
        </row>
      </sheetData>
      <sheetData sheetId="13390">
        <row r="34">
          <cell r="A34" t="str">
            <v>Investments Govt Securities</v>
          </cell>
        </row>
      </sheetData>
      <sheetData sheetId="13391">
        <row r="34">
          <cell r="A34" t="str">
            <v>Investments Govt Securities</v>
          </cell>
        </row>
      </sheetData>
      <sheetData sheetId="13392">
        <row r="34">
          <cell r="A34" t="str">
            <v>Investments Govt Securities</v>
          </cell>
        </row>
      </sheetData>
      <sheetData sheetId="13393">
        <row r="34">
          <cell r="A34" t="str">
            <v>Investments Govt Securities</v>
          </cell>
        </row>
      </sheetData>
      <sheetData sheetId="13394">
        <row r="34">
          <cell r="A34" t="str">
            <v>Investments Govt Securities</v>
          </cell>
        </row>
      </sheetData>
      <sheetData sheetId="13395">
        <row r="34">
          <cell r="A34" t="str">
            <v>Investments Govt Securities</v>
          </cell>
        </row>
      </sheetData>
      <sheetData sheetId="13396">
        <row r="34">
          <cell r="A34" t="str">
            <v>Investments Govt Securities</v>
          </cell>
        </row>
      </sheetData>
      <sheetData sheetId="13397">
        <row r="34">
          <cell r="A34" t="str">
            <v>Investments Govt Securities</v>
          </cell>
        </row>
      </sheetData>
      <sheetData sheetId="13398">
        <row r="34">
          <cell r="A34" t="str">
            <v>Investments Govt Securities</v>
          </cell>
        </row>
      </sheetData>
      <sheetData sheetId="13399">
        <row r="34">
          <cell r="A34" t="str">
            <v>Investments Govt Securities</v>
          </cell>
        </row>
      </sheetData>
      <sheetData sheetId="13400">
        <row r="34">
          <cell r="A34" t="str">
            <v>Investments Govt Securities</v>
          </cell>
        </row>
      </sheetData>
      <sheetData sheetId="13401">
        <row r="34">
          <cell r="A34" t="str">
            <v>Investments Govt Securities</v>
          </cell>
        </row>
      </sheetData>
      <sheetData sheetId="13402">
        <row r="34">
          <cell r="A34" t="str">
            <v>Investments Govt Securities</v>
          </cell>
        </row>
      </sheetData>
      <sheetData sheetId="13403">
        <row r="34">
          <cell r="A34" t="str">
            <v>Investments Govt Securities</v>
          </cell>
        </row>
      </sheetData>
      <sheetData sheetId="13404">
        <row r="34">
          <cell r="A34" t="str">
            <v>Investments Govt Securities</v>
          </cell>
        </row>
      </sheetData>
      <sheetData sheetId="13405">
        <row r="34">
          <cell r="A34" t="str">
            <v>Investments Govt Securities</v>
          </cell>
        </row>
      </sheetData>
      <sheetData sheetId="13406">
        <row r="34">
          <cell r="A34" t="str">
            <v>Investments Govt Securities</v>
          </cell>
        </row>
      </sheetData>
      <sheetData sheetId="13407">
        <row r="34">
          <cell r="A34" t="str">
            <v>Investments Govt Securities</v>
          </cell>
        </row>
      </sheetData>
      <sheetData sheetId="13408">
        <row r="34">
          <cell r="A34" t="str">
            <v>Investments Govt Securities</v>
          </cell>
        </row>
      </sheetData>
      <sheetData sheetId="13409">
        <row r="34">
          <cell r="A34" t="str">
            <v>Investments Govt Securities</v>
          </cell>
        </row>
      </sheetData>
      <sheetData sheetId="13410">
        <row r="34">
          <cell r="A34" t="str">
            <v>Investments Govt Securities</v>
          </cell>
        </row>
      </sheetData>
      <sheetData sheetId="13411">
        <row r="34">
          <cell r="A34" t="str">
            <v>Investments Govt Securities</v>
          </cell>
        </row>
      </sheetData>
      <sheetData sheetId="13412">
        <row r="34">
          <cell r="A34" t="str">
            <v>Investments Govt Securities</v>
          </cell>
        </row>
      </sheetData>
      <sheetData sheetId="13413">
        <row r="34">
          <cell r="A34" t="str">
            <v>Investments Govt Securities</v>
          </cell>
        </row>
      </sheetData>
      <sheetData sheetId="13414">
        <row r="34">
          <cell r="A34" t="str">
            <v>Investments Govt Securities</v>
          </cell>
        </row>
      </sheetData>
      <sheetData sheetId="13415">
        <row r="34">
          <cell r="A34" t="str">
            <v>Investments Govt Securities</v>
          </cell>
        </row>
      </sheetData>
      <sheetData sheetId="13416">
        <row r="34">
          <cell r="A34" t="str">
            <v>Investments Govt Securities</v>
          </cell>
        </row>
      </sheetData>
      <sheetData sheetId="13417">
        <row r="34">
          <cell r="A34" t="str">
            <v>Investments Govt Securities</v>
          </cell>
        </row>
      </sheetData>
      <sheetData sheetId="13418">
        <row r="34">
          <cell r="A34" t="str">
            <v>Investments Govt Securities</v>
          </cell>
        </row>
      </sheetData>
      <sheetData sheetId="13419">
        <row r="34">
          <cell r="A34" t="str">
            <v>Investments Govt Securities</v>
          </cell>
        </row>
      </sheetData>
      <sheetData sheetId="13420">
        <row r="34">
          <cell r="A34" t="str">
            <v>Investments Govt Securities</v>
          </cell>
        </row>
      </sheetData>
      <sheetData sheetId="13421">
        <row r="34">
          <cell r="A34" t="str">
            <v>Investments Govt Securities</v>
          </cell>
        </row>
      </sheetData>
      <sheetData sheetId="13422">
        <row r="34">
          <cell r="A34" t="str">
            <v>Investments Govt Securities</v>
          </cell>
        </row>
      </sheetData>
      <sheetData sheetId="13423">
        <row r="34">
          <cell r="A34" t="str">
            <v>Investments Govt Securities</v>
          </cell>
        </row>
      </sheetData>
      <sheetData sheetId="13424">
        <row r="34">
          <cell r="A34" t="str">
            <v>Investments Govt Securities</v>
          </cell>
        </row>
      </sheetData>
      <sheetData sheetId="13425">
        <row r="34">
          <cell r="A34" t="str">
            <v>Investments Govt Securities</v>
          </cell>
        </row>
      </sheetData>
      <sheetData sheetId="13426">
        <row r="34">
          <cell r="A34" t="str">
            <v>Investments Govt Securities</v>
          </cell>
        </row>
      </sheetData>
      <sheetData sheetId="13427">
        <row r="34">
          <cell r="A34" t="str">
            <v>Investments Govt Securities</v>
          </cell>
        </row>
      </sheetData>
      <sheetData sheetId="13428">
        <row r="34">
          <cell r="A34" t="str">
            <v>Investments Govt Securities</v>
          </cell>
        </row>
      </sheetData>
      <sheetData sheetId="13429">
        <row r="34">
          <cell r="A34" t="str">
            <v>Investments Govt Securities</v>
          </cell>
        </row>
      </sheetData>
      <sheetData sheetId="13430">
        <row r="34">
          <cell r="A34" t="str">
            <v>Investments Govt Securities</v>
          </cell>
        </row>
      </sheetData>
      <sheetData sheetId="13431">
        <row r="34">
          <cell r="A34" t="str">
            <v>Investments Govt Securities</v>
          </cell>
        </row>
      </sheetData>
      <sheetData sheetId="13432">
        <row r="34">
          <cell r="A34" t="str">
            <v>Investments Govt Securities</v>
          </cell>
        </row>
      </sheetData>
      <sheetData sheetId="13433">
        <row r="34">
          <cell r="A34" t="str">
            <v>Investments Govt Securities</v>
          </cell>
        </row>
      </sheetData>
      <sheetData sheetId="13434">
        <row r="34">
          <cell r="A34" t="str">
            <v>Investments Govt Securities</v>
          </cell>
        </row>
      </sheetData>
      <sheetData sheetId="13435">
        <row r="34">
          <cell r="A34" t="str">
            <v>Investments Govt Securities</v>
          </cell>
        </row>
      </sheetData>
      <sheetData sheetId="13436">
        <row r="34">
          <cell r="A34" t="str">
            <v>Investments Govt Securities</v>
          </cell>
        </row>
      </sheetData>
      <sheetData sheetId="13437">
        <row r="34">
          <cell r="A34" t="str">
            <v>Investments Govt Securities</v>
          </cell>
        </row>
      </sheetData>
      <sheetData sheetId="13438">
        <row r="34">
          <cell r="A34" t="str">
            <v>Investments Govt Securities</v>
          </cell>
        </row>
      </sheetData>
      <sheetData sheetId="13439">
        <row r="34">
          <cell r="A34" t="str">
            <v>Investments Govt Securities</v>
          </cell>
        </row>
      </sheetData>
      <sheetData sheetId="13440">
        <row r="34">
          <cell r="A34" t="str">
            <v>Investments Govt Securities</v>
          </cell>
        </row>
      </sheetData>
      <sheetData sheetId="13441">
        <row r="34">
          <cell r="A34" t="str">
            <v>Investments Govt Securities</v>
          </cell>
        </row>
      </sheetData>
      <sheetData sheetId="13442">
        <row r="34">
          <cell r="A34" t="str">
            <v>Investments Govt Securities</v>
          </cell>
        </row>
      </sheetData>
      <sheetData sheetId="13443">
        <row r="34">
          <cell r="A34" t="str">
            <v>Investments Govt Securities</v>
          </cell>
        </row>
      </sheetData>
      <sheetData sheetId="13444">
        <row r="34">
          <cell r="A34" t="str">
            <v>Investments Govt Securities</v>
          </cell>
        </row>
      </sheetData>
      <sheetData sheetId="13445">
        <row r="34">
          <cell r="A34" t="str">
            <v>Investments Govt Securities</v>
          </cell>
        </row>
      </sheetData>
      <sheetData sheetId="13446">
        <row r="34">
          <cell r="A34" t="str">
            <v>Investments Govt Securities</v>
          </cell>
        </row>
      </sheetData>
      <sheetData sheetId="13447">
        <row r="34">
          <cell r="A34" t="str">
            <v>Investments Govt Securities</v>
          </cell>
        </row>
      </sheetData>
      <sheetData sheetId="13448">
        <row r="34">
          <cell r="A34" t="str">
            <v>Investments Govt Securities</v>
          </cell>
        </row>
      </sheetData>
      <sheetData sheetId="13449">
        <row r="34">
          <cell r="A34" t="str">
            <v>Investments Govt Securities</v>
          </cell>
        </row>
      </sheetData>
      <sheetData sheetId="13450">
        <row r="34">
          <cell r="A34" t="str">
            <v>Investments Govt Securities</v>
          </cell>
        </row>
      </sheetData>
      <sheetData sheetId="13451">
        <row r="34">
          <cell r="A34" t="str">
            <v>Investments Govt Securities</v>
          </cell>
        </row>
      </sheetData>
      <sheetData sheetId="13452">
        <row r="34">
          <cell r="A34" t="str">
            <v>Investments Govt Securities</v>
          </cell>
        </row>
      </sheetData>
      <sheetData sheetId="13453">
        <row r="34">
          <cell r="A34" t="str">
            <v>Investments Govt Securities</v>
          </cell>
        </row>
      </sheetData>
      <sheetData sheetId="13454">
        <row r="34">
          <cell r="A34" t="str">
            <v>Investments Govt Securities</v>
          </cell>
        </row>
      </sheetData>
      <sheetData sheetId="13455">
        <row r="34">
          <cell r="A34" t="str">
            <v>Investments Govt Securities</v>
          </cell>
        </row>
      </sheetData>
      <sheetData sheetId="13456">
        <row r="34">
          <cell r="A34" t="str">
            <v>Investments Govt Securities</v>
          </cell>
        </row>
      </sheetData>
      <sheetData sheetId="13457">
        <row r="34">
          <cell r="A34" t="str">
            <v>Investments Govt Securities</v>
          </cell>
        </row>
      </sheetData>
      <sheetData sheetId="13458">
        <row r="34">
          <cell r="A34" t="str">
            <v>Investments Govt Securities</v>
          </cell>
        </row>
      </sheetData>
      <sheetData sheetId="13459">
        <row r="34">
          <cell r="A34" t="str">
            <v>Investments Govt Securities</v>
          </cell>
        </row>
      </sheetData>
      <sheetData sheetId="13460">
        <row r="34">
          <cell r="A34" t="str">
            <v>Investments Govt Securities</v>
          </cell>
        </row>
      </sheetData>
      <sheetData sheetId="13461">
        <row r="34">
          <cell r="A34" t="str">
            <v>Investments Govt Securities</v>
          </cell>
        </row>
      </sheetData>
      <sheetData sheetId="13462">
        <row r="34">
          <cell r="A34" t="str">
            <v>Investments Govt Securities</v>
          </cell>
        </row>
      </sheetData>
      <sheetData sheetId="13463">
        <row r="34">
          <cell r="A34" t="str">
            <v>Investments Govt Securities</v>
          </cell>
        </row>
      </sheetData>
      <sheetData sheetId="13464">
        <row r="34">
          <cell r="A34" t="str">
            <v>Investments Govt Securities</v>
          </cell>
        </row>
      </sheetData>
      <sheetData sheetId="13465">
        <row r="34">
          <cell r="A34" t="str">
            <v>Investments Govt Securities</v>
          </cell>
        </row>
      </sheetData>
      <sheetData sheetId="13466">
        <row r="34">
          <cell r="A34" t="str">
            <v>Investments Govt Securities</v>
          </cell>
        </row>
      </sheetData>
      <sheetData sheetId="13467">
        <row r="34">
          <cell r="A34" t="str">
            <v>Investments Govt Securities</v>
          </cell>
        </row>
      </sheetData>
      <sheetData sheetId="13468">
        <row r="34">
          <cell r="A34" t="str">
            <v>Investments Govt Securities</v>
          </cell>
        </row>
      </sheetData>
      <sheetData sheetId="13469">
        <row r="34">
          <cell r="A34" t="str">
            <v>Investments Govt Securities</v>
          </cell>
        </row>
      </sheetData>
      <sheetData sheetId="13470">
        <row r="34">
          <cell r="A34" t="str">
            <v>Investments Govt Securities</v>
          </cell>
        </row>
      </sheetData>
      <sheetData sheetId="13471">
        <row r="34">
          <cell r="A34" t="str">
            <v>Investments Govt Securities</v>
          </cell>
        </row>
      </sheetData>
      <sheetData sheetId="13472">
        <row r="34">
          <cell r="A34" t="str">
            <v>Investments Govt Securities</v>
          </cell>
        </row>
      </sheetData>
      <sheetData sheetId="13473">
        <row r="34">
          <cell r="A34" t="str">
            <v>Investments Govt Securities</v>
          </cell>
        </row>
      </sheetData>
      <sheetData sheetId="13474">
        <row r="34">
          <cell r="A34" t="str">
            <v>Investments Govt Securities</v>
          </cell>
        </row>
      </sheetData>
      <sheetData sheetId="13475">
        <row r="34">
          <cell r="A34" t="str">
            <v>Investments Govt Securities</v>
          </cell>
        </row>
      </sheetData>
      <sheetData sheetId="13476">
        <row r="34">
          <cell r="A34" t="str">
            <v>Investments Govt Securities</v>
          </cell>
        </row>
      </sheetData>
      <sheetData sheetId="13477">
        <row r="34">
          <cell r="A34" t="str">
            <v>Investments Govt Securities</v>
          </cell>
        </row>
      </sheetData>
      <sheetData sheetId="13478">
        <row r="34">
          <cell r="A34" t="str">
            <v>Investments Govt Securities</v>
          </cell>
        </row>
      </sheetData>
      <sheetData sheetId="13479">
        <row r="34">
          <cell r="A34" t="str">
            <v>Investments Govt Securities</v>
          </cell>
        </row>
      </sheetData>
      <sheetData sheetId="13480">
        <row r="34">
          <cell r="A34" t="str">
            <v>Investments Govt Securities</v>
          </cell>
        </row>
      </sheetData>
      <sheetData sheetId="13481">
        <row r="34">
          <cell r="A34" t="str">
            <v>Investments Govt Securities</v>
          </cell>
        </row>
      </sheetData>
      <sheetData sheetId="13482">
        <row r="34">
          <cell r="A34" t="str">
            <v>Investments Govt Securities</v>
          </cell>
        </row>
      </sheetData>
      <sheetData sheetId="13483">
        <row r="34">
          <cell r="A34" t="str">
            <v>Investments Govt Securities</v>
          </cell>
        </row>
      </sheetData>
      <sheetData sheetId="13484">
        <row r="34">
          <cell r="A34" t="str">
            <v>Investments Govt Securities</v>
          </cell>
        </row>
      </sheetData>
      <sheetData sheetId="13485">
        <row r="34">
          <cell r="A34" t="str">
            <v>Investments Govt Securities</v>
          </cell>
        </row>
      </sheetData>
      <sheetData sheetId="13486">
        <row r="34">
          <cell r="A34" t="str">
            <v>Investments Govt Securities</v>
          </cell>
        </row>
      </sheetData>
      <sheetData sheetId="13487">
        <row r="34">
          <cell r="A34" t="str">
            <v>Investments Govt Securities</v>
          </cell>
        </row>
      </sheetData>
      <sheetData sheetId="13488">
        <row r="34">
          <cell r="A34" t="str">
            <v>Investments Govt Securities</v>
          </cell>
        </row>
      </sheetData>
      <sheetData sheetId="13489">
        <row r="34">
          <cell r="A34" t="str">
            <v>Investments Govt Securities</v>
          </cell>
        </row>
      </sheetData>
      <sheetData sheetId="13490">
        <row r="34">
          <cell r="A34" t="str">
            <v>Investments Govt Securities</v>
          </cell>
        </row>
      </sheetData>
      <sheetData sheetId="13491">
        <row r="34">
          <cell r="A34" t="str">
            <v>Investments Govt Securities</v>
          </cell>
        </row>
      </sheetData>
      <sheetData sheetId="13492">
        <row r="34">
          <cell r="A34" t="str">
            <v>Investments Govt Securities</v>
          </cell>
        </row>
      </sheetData>
      <sheetData sheetId="13493">
        <row r="34">
          <cell r="A34" t="str">
            <v>Investments Govt Securities</v>
          </cell>
        </row>
      </sheetData>
      <sheetData sheetId="13494">
        <row r="34">
          <cell r="A34" t="str">
            <v>Investments Govt Securities</v>
          </cell>
        </row>
      </sheetData>
      <sheetData sheetId="13495">
        <row r="34">
          <cell r="A34" t="str">
            <v>Investments Govt Securities</v>
          </cell>
        </row>
      </sheetData>
      <sheetData sheetId="13496">
        <row r="34">
          <cell r="A34" t="str">
            <v>Investments Govt Securities</v>
          </cell>
        </row>
      </sheetData>
      <sheetData sheetId="13497">
        <row r="34">
          <cell r="A34" t="str">
            <v>Investments Govt Securities</v>
          </cell>
        </row>
      </sheetData>
      <sheetData sheetId="13498">
        <row r="34">
          <cell r="A34" t="str">
            <v>Investments Govt Securities</v>
          </cell>
        </row>
      </sheetData>
      <sheetData sheetId="13499">
        <row r="34">
          <cell r="A34" t="str">
            <v>Investments Govt Securities</v>
          </cell>
        </row>
      </sheetData>
      <sheetData sheetId="13500">
        <row r="34">
          <cell r="A34" t="str">
            <v>Investments Govt Securities</v>
          </cell>
        </row>
      </sheetData>
      <sheetData sheetId="13501">
        <row r="34">
          <cell r="A34" t="str">
            <v>Investments Govt Securities</v>
          </cell>
        </row>
      </sheetData>
      <sheetData sheetId="13502">
        <row r="34">
          <cell r="A34" t="str">
            <v>Investments Govt Securities</v>
          </cell>
        </row>
      </sheetData>
      <sheetData sheetId="13503">
        <row r="34">
          <cell r="A34" t="str">
            <v>Investments Govt Securities</v>
          </cell>
        </row>
      </sheetData>
      <sheetData sheetId="13504">
        <row r="34">
          <cell r="A34" t="str">
            <v>Investments Govt Securities</v>
          </cell>
        </row>
      </sheetData>
      <sheetData sheetId="13505">
        <row r="34">
          <cell r="A34" t="str">
            <v>Investments Govt Securities</v>
          </cell>
        </row>
      </sheetData>
      <sheetData sheetId="13506">
        <row r="34">
          <cell r="A34" t="str">
            <v>Investments Govt Securities</v>
          </cell>
        </row>
      </sheetData>
      <sheetData sheetId="13507">
        <row r="34">
          <cell r="A34" t="str">
            <v>Investments Govt Securities</v>
          </cell>
        </row>
      </sheetData>
      <sheetData sheetId="13508">
        <row r="34">
          <cell r="A34" t="str">
            <v>Investments Govt Securities</v>
          </cell>
        </row>
      </sheetData>
      <sheetData sheetId="13509">
        <row r="34">
          <cell r="A34" t="str">
            <v>Investments Govt Securities</v>
          </cell>
        </row>
      </sheetData>
      <sheetData sheetId="13510">
        <row r="34">
          <cell r="A34" t="str">
            <v>Investments Govt Securities</v>
          </cell>
        </row>
      </sheetData>
      <sheetData sheetId="13511">
        <row r="34">
          <cell r="A34" t="str">
            <v>Investments Govt Securities</v>
          </cell>
        </row>
      </sheetData>
      <sheetData sheetId="13512">
        <row r="34">
          <cell r="A34" t="str">
            <v>Investments Govt Securities</v>
          </cell>
        </row>
      </sheetData>
      <sheetData sheetId="13513">
        <row r="34">
          <cell r="A34" t="str">
            <v>Investments Govt Securities</v>
          </cell>
        </row>
      </sheetData>
      <sheetData sheetId="13514">
        <row r="34">
          <cell r="A34" t="str">
            <v>Investments Govt Securities</v>
          </cell>
        </row>
      </sheetData>
      <sheetData sheetId="13515">
        <row r="34">
          <cell r="A34" t="str">
            <v>Investments Govt Securities</v>
          </cell>
        </row>
      </sheetData>
      <sheetData sheetId="13516">
        <row r="34">
          <cell r="A34" t="str">
            <v>Investments Govt Securities</v>
          </cell>
        </row>
      </sheetData>
      <sheetData sheetId="13517">
        <row r="34">
          <cell r="A34" t="str">
            <v>Investments Govt Securities</v>
          </cell>
        </row>
      </sheetData>
      <sheetData sheetId="13518">
        <row r="34">
          <cell r="A34" t="str">
            <v>Investments Govt Securities</v>
          </cell>
        </row>
      </sheetData>
      <sheetData sheetId="13519">
        <row r="34">
          <cell r="A34" t="str">
            <v>Investments Govt Securities</v>
          </cell>
        </row>
      </sheetData>
      <sheetData sheetId="13520">
        <row r="34">
          <cell r="A34" t="str">
            <v>Investments Govt Securities</v>
          </cell>
        </row>
      </sheetData>
      <sheetData sheetId="13521">
        <row r="34">
          <cell r="A34" t="str">
            <v>Investments Govt Securities</v>
          </cell>
        </row>
      </sheetData>
      <sheetData sheetId="13522">
        <row r="34">
          <cell r="A34" t="str">
            <v>Investments Govt Securities</v>
          </cell>
        </row>
      </sheetData>
      <sheetData sheetId="13523">
        <row r="34">
          <cell r="A34" t="str">
            <v>Investments Govt Securities</v>
          </cell>
        </row>
      </sheetData>
      <sheetData sheetId="13524">
        <row r="34">
          <cell r="A34" t="str">
            <v>Investments Govt Securities</v>
          </cell>
        </row>
      </sheetData>
      <sheetData sheetId="13525">
        <row r="34">
          <cell r="A34" t="str">
            <v>Investments Govt Securities</v>
          </cell>
        </row>
      </sheetData>
      <sheetData sheetId="13526">
        <row r="34">
          <cell r="A34" t="str">
            <v>Investments Govt Securities</v>
          </cell>
        </row>
      </sheetData>
      <sheetData sheetId="13527">
        <row r="34">
          <cell r="A34" t="str">
            <v>Investments Govt Securities</v>
          </cell>
        </row>
      </sheetData>
      <sheetData sheetId="13528">
        <row r="34">
          <cell r="A34" t="str">
            <v>Investments Govt Securities</v>
          </cell>
        </row>
      </sheetData>
      <sheetData sheetId="13529">
        <row r="34">
          <cell r="A34" t="str">
            <v>Investments Govt Securities</v>
          </cell>
        </row>
      </sheetData>
      <sheetData sheetId="13530">
        <row r="34">
          <cell r="A34" t="str">
            <v>Investments Govt Securities</v>
          </cell>
        </row>
      </sheetData>
      <sheetData sheetId="13531">
        <row r="34">
          <cell r="A34" t="str">
            <v>Investments Govt Securities</v>
          </cell>
        </row>
      </sheetData>
      <sheetData sheetId="13532">
        <row r="34">
          <cell r="A34" t="str">
            <v>Investments Govt Securities</v>
          </cell>
        </row>
      </sheetData>
      <sheetData sheetId="13533">
        <row r="34">
          <cell r="A34" t="str">
            <v>Investments Govt Securities</v>
          </cell>
        </row>
      </sheetData>
      <sheetData sheetId="13534">
        <row r="34">
          <cell r="A34" t="str">
            <v>Investments Govt Securities</v>
          </cell>
        </row>
      </sheetData>
      <sheetData sheetId="13535">
        <row r="34">
          <cell r="A34" t="str">
            <v>Investments Govt Securities</v>
          </cell>
        </row>
      </sheetData>
      <sheetData sheetId="13536">
        <row r="34">
          <cell r="A34" t="str">
            <v>Investments Govt Securities</v>
          </cell>
        </row>
      </sheetData>
      <sheetData sheetId="13537">
        <row r="34">
          <cell r="A34" t="str">
            <v>Investments Govt Securities</v>
          </cell>
        </row>
      </sheetData>
      <sheetData sheetId="13538">
        <row r="34">
          <cell r="A34" t="str">
            <v>Investments Govt Securities</v>
          </cell>
        </row>
      </sheetData>
      <sheetData sheetId="13539">
        <row r="34">
          <cell r="A34" t="str">
            <v>Investments Govt Securities</v>
          </cell>
        </row>
      </sheetData>
      <sheetData sheetId="13540">
        <row r="34">
          <cell r="A34" t="str">
            <v>Investments Govt Securities</v>
          </cell>
        </row>
      </sheetData>
      <sheetData sheetId="13541">
        <row r="34">
          <cell r="A34" t="str">
            <v>Investments Govt Securities</v>
          </cell>
        </row>
      </sheetData>
      <sheetData sheetId="13542">
        <row r="34">
          <cell r="A34" t="str">
            <v>Investments Govt Securities</v>
          </cell>
        </row>
      </sheetData>
      <sheetData sheetId="13543">
        <row r="34">
          <cell r="A34" t="str">
            <v>Investments Govt Securities</v>
          </cell>
        </row>
      </sheetData>
      <sheetData sheetId="13544">
        <row r="34">
          <cell r="A34" t="str">
            <v>Investments Govt Securities</v>
          </cell>
        </row>
      </sheetData>
      <sheetData sheetId="13545">
        <row r="34">
          <cell r="A34" t="str">
            <v>Investments Govt Securities</v>
          </cell>
        </row>
      </sheetData>
      <sheetData sheetId="13546">
        <row r="34">
          <cell r="A34" t="str">
            <v>Investments Govt Securities</v>
          </cell>
        </row>
      </sheetData>
      <sheetData sheetId="13547">
        <row r="34">
          <cell r="A34" t="str">
            <v>Investments Govt Securities</v>
          </cell>
        </row>
      </sheetData>
      <sheetData sheetId="13548">
        <row r="34">
          <cell r="A34" t="str">
            <v>Investments Govt Securities</v>
          </cell>
        </row>
      </sheetData>
      <sheetData sheetId="13549">
        <row r="34">
          <cell r="A34" t="str">
            <v>Investments Govt Securities</v>
          </cell>
        </row>
      </sheetData>
      <sheetData sheetId="13550">
        <row r="34">
          <cell r="A34" t="str">
            <v>Investments Govt Securities</v>
          </cell>
        </row>
      </sheetData>
      <sheetData sheetId="13551">
        <row r="34">
          <cell r="A34" t="str">
            <v>Investments Govt Securities</v>
          </cell>
        </row>
      </sheetData>
      <sheetData sheetId="13552">
        <row r="34">
          <cell r="A34" t="str">
            <v>Investments Govt Securities</v>
          </cell>
        </row>
      </sheetData>
      <sheetData sheetId="13553">
        <row r="34">
          <cell r="A34" t="str">
            <v>Investments Govt Securities</v>
          </cell>
        </row>
      </sheetData>
      <sheetData sheetId="13554">
        <row r="34">
          <cell r="A34" t="str">
            <v>Investments Govt Securities</v>
          </cell>
        </row>
      </sheetData>
      <sheetData sheetId="13555">
        <row r="34">
          <cell r="A34" t="str">
            <v>Investments Govt Securities</v>
          </cell>
        </row>
      </sheetData>
      <sheetData sheetId="13556">
        <row r="34">
          <cell r="A34" t="str">
            <v>Investments Govt Securities</v>
          </cell>
        </row>
      </sheetData>
      <sheetData sheetId="13557">
        <row r="34">
          <cell r="A34" t="str">
            <v>Investments Govt Securities</v>
          </cell>
        </row>
      </sheetData>
      <sheetData sheetId="13558">
        <row r="34">
          <cell r="A34" t="str">
            <v>Investments Govt Securities</v>
          </cell>
        </row>
      </sheetData>
      <sheetData sheetId="13559">
        <row r="34">
          <cell r="A34" t="str">
            <v>Investments Govt Securities</v>
          </cell>
        </row>
      </sheetData>
      <sheetData sheetId="13560">
        <row r="34">
          <cell r="A34" t="str">
            <v>Investments Govt Securities</v>
          </cell>
        </row>
      </sheetData>
      <sheetData sheetId="13561">
        <row r="34">
          <cell r="A34" t="str">
            <v>Investments Govt Securities</v>
          </cell>
        </row>
      </sheetData>
      <sheetData sheetId="13562">
        <row r="34">
          <cell r="A34" t="str">
            <v>Investments Govt Securities</v>
          </cell>
        </row>
      </sheetData>
      <sheetData sheetId="13563">
        <row r="34">
          <cell r="A34" t="str">
            <v>Investments Govt Securities</v>
          </cell>
        </row>
      </sheetData>
      <sheetData sheetId="13564">
        <row r="34">
          <cell r="A34" t="str">
            <v>Investments Govt Securities</v>
          </cell>
        </row>
      </sheetData>
      <sheetData sheetId="13565">
        <row r="34">
          <cell r="A34" t="str">
            <v>Investments Govt Securities</v>
          </cell>
        </row>
      </sheetData>
      <sheetData sheetId="13566">
        <row r="34">
          <cell r="A34" t="str">
            <v>Investments Govt Securities</v>
          </cell>
        </row>
      </sheetData>
      <sheetData sheetId="13567">
        <row r="34">
          <cell r="A34" t="str">
            <v>Investments Govt Securities</v>
          </cell>
        </row>
      </sheetData>
      <sheetData sheetId="13568">
        <row r="34">
          <cell r="A34" t="str">
            <v>Investments Govt Securities</v>
          </cell>
        </row>
      </sheetData>
      <sheetData sheetId="13569">
        <row r="34">
          <cell r="A34" t="str">
            <v>Investments Govt Securities</v>
          </cell>
        </row>
      </sheetData>
      <sheetData sheetId="13570">
        <row r="34">
          <cell r="A34" t="str">
            <v>Investments Govt Securities</v>
          </cell>
        </row>
      </sheetData>
      <sheetData sheetId="13571">
        <row r="34">
          <cell r="A34" t="str">
            <v>Investments Govt Securities</v>
          </cell>
        </row>
      </sheetData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>
        <row r="34">
          <cell r="A34" t="str">
            <v>Investments Govt Securities</v>
          </cell>
        </row>
      </sheetData>
      <sheetData sheetId="13579">
        <row r="34">
          <cell r="A34" t="str">
            <v>Investments Govt Securities</v>
          </cell>
        </row>
      </sheetData>
      <sheetData sheetId="13580">
        <row r="34">
          <cell r="A34" t="str">
            <v>Investments Govt Securities</v>
          </cell>
        </row>
      </sheetData>
      <sheetData sheetId="13581">
        <row r="34">
          <cell r="A34" t="str">
            <v>Investments Govt Securities</v>
          </cell>
        </row>
      </sheetData>
      <sheetData sheetId="13582">
        <row r="34">
          <cell r="A34" t="str">
            <v>Investments Govt Securities</v>
          </cell>
        </row>
      </sheetData>
      <sheetData sheetId="13583">
        <row r="34">
          <cell r="A34" t="str">
            <v>Investments Govt Securities</v>
          </cell>
        </row>
      </sheetData>
      <sheetData sheetId="13584">
        <row r="34">
          <cell r="A34" t="str">
            <v>Investments Govt Securities</v>
          </cell>
        </row>
      </sheetData>
      <sheetData sheetId="13585">
        <row r="34">
          <cell r="A34" t="str">
            <v>Investments Govt Securities</v>
          </cell>
        </row>
      </sheetData>
      <sheetData sheetId="13586">
        <row r="34">
          <cell r="A34" t="str">
            <v>Investments Govt Securities</v>
          </cell>
        </row>
      </sheetData>
      <sheetData sheetId="13587">
        <row r="34">
          <cell r="A34" t="str">
            <v>Investments Govt Securities</v>
          </cell>
        </row>
      </sheetData>
      <sheetData sheetId="13588">
        <row r="34">
          <cell r="A34" t="str">
            <v>Investments Govt Securities</v>
          </cell>
        </row>
      </sheetData>
      <sheetData sheetId="13589">
        <row r="34">
          <cell r="A34" t="str">
            <v>Investments Govt Securities</v>
          </cell>
        </row>
      </sheetData>
      <sheetData sheetId="13590">
        <row r="34">
          <cell r="A34" t="str">
            <v>Investments Govt Securities</v>
          </cell>
        </row>
      </sheetData>
      <sheetData sheetId="13591">
        <row r="34">
          <cell r="A34" t="str">
            <v>Investments Govt Securities</v>
          </cell>
        </row>
      </sheetData>
      <sheetData sheetId="13592">
        <row r="34">
          <cell r="A34" t="str">
            <v>Investments Govt Securities</v>
          </cell>
        </row>
      </sheetData>
      <sheetData sheetId="13593">
        <row r="34">
          <cell r="A34" t="str">
            <v>Investments Govt Securities</v>
          </cell>
        </row>
      </sheetData>
      <sheetData sheetId="13594">
        <row r="34">
          <cell r="A34" t="str">
            <v>Investments Govt Securities</v>
          </cell>
        </row>
      </sheetData>
      <sheetData sheetId="13595">
        <row r="34">
          <cell r="A34" t="str">
            <v>Investments Govt Securities</v>
          </cell>
        </row>
      </sheetData>
      <sheetData sheetId="13596">
        <row r="34">
          <cell r="A34" t="str">
            <v>Investments Govt Securities</v>
          </cell>
        </row>
      </sheetData>
      <sheetData sheetId="13597">
        <row r="34">
          <cell r="A34" t="str">
            <v>Investments Govt Securities</v>
          </cell>
        </row>
      </sheetData>
      <sheetData sheetId="13598">
        <row r="34">
          <cell r="A34" t="str">
            <v>Investments Govt Securities</v>
          </cell>
        </row>
      </sheetData>
      <sheetData sheetId="13599">
        <row r="34">
          <cell r="A34" t="str">
            <v>Investments Govt Securities</v>
          </cell>
        </row>
      </sheetData>
      <sheetData sheetId="13600">
        <row r="34">
          <cell r="A34" t="str">
            <v>Investments Govt Securities</v>
          </cell>
        </row>
      </sheetData>
      <sheetData sheetId="13601">
        <row r="34">
          <cell r="A34" t="str">
            <v>Investments Govt Securities</v>
          </cell>
        </row>
      </sheetData>
      <sheetData sheetId="13602">
        <row r="34">
          <cell r="A34" t="str">
            <v>Investments Govt Securities</v>
          </cell>
        </row>
      </sheetData>
      <sheetData sheetId="13603">
        <row r="34">
          <cell r="A34" t="str">
            <v>Investments Govt Securities</v>
          </cell>
        </row>
      </sheetData>
      <sheetData sheetId="13604">
        <row r="34">
          <cell r="A34" t="str">
            <v>Investments Govt Securities</v>
          </cell>
        </row>
      </sheetData>
      <sheetData sheetId="13605">
        <row r="34">
          <cell r="A34" t="str">
            <v>Investments Govt Securities</v>
          </cell>
        </row>
      </sheetData>
      <sheetData sheetId="13606">
        <row r="34">
          <cell r="A34" t="str">
            <v>Investments Govt Securities</v>
          </cell>
        </row>
      </sheetData>
      <sheetData sheetId="13607">
        <row r="34">
          <cell r="A34" t="str">
            <v>Investments Govt Securities</v>
          </cell>
        </row>
      </sheetData>
      <sheetData sheetId="13608">
        <row r="34">
          <cell r="A34" t="str">
            <v>Investments Govt Securities</v>
          </cell>
        </row>
      </sheetData>
      <sheetData sheetId="13609">
        <row r="34">
          <cell r="A34" t="str">
            <v>Investments Govt Securities</v>
          </cell>
        </row>
      </sheetData>
      <sheetData sheetId="13610">
        <row r="34">
          <cell r="A34" t="str">
            <v>Investments Govt Securities</v>
          </cell>
        </row>
      </sheetData>
      <sheetData sheetId="13611">
        <row r="34">
          <cell r="A34" t="str">
            <v>Investments Govt Securities</v>
          </cell>
        </row>
      </sheetData>
      <sheetData sheetId="13612">
        <row r="34">
          <cell r="A34" t="str">
            <v>Investments Govt Securities</v>
          </cell>
        </row>
      </sheetData>
      <sheetData sheetId="13613">
        <row r="34">
          <cell r="A34" t="str">
            <v>Investments Govt Securities</v>
          </cell>
        </row>
      </sheetData>
      <sheetData sheetId="13614">
        <row r="34">
          <cell r="A34" t="str">
            <v>Investments Govt Securities</v>
          </cell>
        </row>
      </sheetData>
      <sheetData sheetId="13615">
        <row r="34">
          <cell r="A34" t="str">
            <v>Investments Govt Securities</v>
          </cell>
        </row>
      </sheetData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>
        <row r="34">
          <cell r="A34" t="str">
            <v>Investments Govt Securities</v>
          </cell>
        </row>
      </sheetData>
      <sheetData sheetId="13726">
        <row r="34">
          <cell r="A34" t="str">
            <v>Investments Govt Securities</v>
          </cell>
        </row>
      </sheetData>
      <sheetData sheetId="13727">
        <row r="34">
          <cell r="A34" t="str">
            <v>Investments Govt Securities</v>
          </cell>
        </row>
      </sheetData>
      <sheetData sheetId="13728">
        <row r="34">
          <cell r="A34" t="str">
            <v>Investments Govt Securities</v>
          </cell>
        </row>
      </sheetData>
      <sheetData sheetId="13729">
        <row r="34">
          <cell r="A34" t="str">
            <v>Investments Govt Securities</v>
          </cell>
        </row>
      </sheetData>
      <sheetData sheetId="13730">
        <row r="34">
          <cell r="A34" t="str">
            <v>Investments Govt Securities</v>
          </cell>
        </row>
      </sheetData>
      <sheetData sheetId="13731">
        <row r="34">
          <cell r="A34" t="str">
            <v>Investments Govt Securities</v>
          </cell>
        </row>
      </sheetData>
      <sheetData sheetId="13732">
        <row r="34">
          <cell r="A34" t="str">
            <v>Investments Govt Securities</v>
          </cell>
        </row>
      </sheetData>
      <sheetData sheetId="13733">
        <row r="34">
          <cell r="A34" t="str">
            <v>Investments Govt Securities</v>
          </cell>
        </row>
      </sheetData>
      <sheetData sheetId="13734">
        <row r="34">
          <cell r="A34" t="str">
            <v>Investments Govt Securities</v>
          </cell>
        </row>
      </sheetData>
      <sheetData sheetId="13735">
        <row r="34">
          <cell r="A34" t="str">
            <v>Investments Govt Securities</v>
          </cell>
        </row>
      </sheetData>
      <sheetData sheetId="13736">
        <row r="34">
          <cell r="A34" t="str">
            <v>Investments Govt Securities</v>
          </cell>
        </row>
      </sheetData>
      <sheetData sheetId="13737">
        <row r="34">
          <cell r="A34" t="str">
            <v>Investments Govt Securities</v>
          </cell>
        </row>
      </sheetData>
      <sheetData sheetId="13738">
        <row r="34">
          <cell r="A34" t="str">
            <v>Investments Govt Securities</v>
          </cell>
        </row>
      </sheetData>
      <sheetData sheetId="13739">
        <row r="34">
          <cell r="A34" t="str">
            <v>Investments Govt Securities</v>
          </cell>
        </row>
      </sheetData>
      <sheetData sheetId="13740">
        <row r="34">
          <cell r="A34" t="str">
            <v>Investments Govt Securities</v>
          </cell>
        </row>
      </sheetData>
      <sheetData sheetId="13741">
        <row r="34">
          <cell r="A34" t="str">
            <v>Investments Govt Securities</v>
          </cell>
        </row>
      </sheetData>
      <sheetData sheetId="13742">
        <row r="34">
          <cell r="A34" t="str">
            <v>Investments Govt Securities</v>
          </cell>
        </row>
      </sheetData>
      <sheetData sheetId="13743">
        <row r="34">
          <cell r="A34" t="str">
            <v>Investments Govt Securities</v>
          </cell>
        </row>
      </sheetData>
      <sheetData sheetId="13744">
        <row r="34">
          <cell r="A34" t="str">
            <v>Investments Govt Securities</v>
          </cell>
        </row>
      </sheetData>
      <sheetData sheetId="13745">
        <row r="34">
          <cell r="A34" t="str">
            <v>Investments Govt Securities</v>
          </cell>
        </row>
      </sheetData>
      <sheetData sheetId="13746">
        <row r="34">
          <cell r="A34" t="str">
            <v>Investments Govt Securities</v>
          </cell>
        </row>
      </sheetData>
      <sheetData sheetId="13747">
        <row r="34">
          <cell r="A34" t="str">
            <v>Investments Govt Securities</v>
          </cell>
        </row>
      </sheetData>
      <sheetData sheetId="13748">
        <row r="34">
          <cell r="A34" t="str">
            <v>Investments Govt Securities</v>
          </cell>
        </row>
      </sheetData>
      <sheetData sheetId="13749">
        <row r="34">
          <cell r="A34" t="str">
            <v>Investments Govt Securities</v>
          </cell>
        </row>
      </sheetData>
      <sheetData sheetId="13750">
        <row r="34">
          <cell r="A34" t="str">
            <v>Investments Govt Securities</v>
          </cell>
        </row>
      </sheetData>
      <sheetData sheetId="13751">
        <row r="34">
          <cell r="A34" t="str">
            <v>Investments Govt Securities</v>
          </cell>
        </row>
      </sheetData>
      <sheetData sheetId="13752">
        <row r="34">
          <cell r="A34" t="str">
            <v>Investments Govt Securities</v>
          </cell>
        </row>
      </sheetData>
      <sheetData sheetId="13753">
        <row r="34">
          <cell r="A34" t="str">
            <v>Investments Govt Securities</v>
          </cell>
        </row>
      </sheetData>
      <sheetData sheetId="13754">
        <row r="34">
          <cell r="A34" t="str">
            <v>Investments Govt Securities</v>
          </cell>
        </row>
      </sheetData>
      <sheetData sheetId="13755">
        <row r="34">
          <cell r="A34" t="str">
            <v>Investments Govt Securities</v>
          </cell>
        </row>
      </sheetData>
      <sheetData sheetId="13756">
        <row r="34">
          <cell r="A34" t="str">
            <v>Investments Govt Securities</v>
          </cell>
        </row>
      </sheetData>
      <sheetData sheetId="13757">
        <row r="34">
          <cell r="A34" t="str">
            <v>Investments Govt Securities</v>
          </cell>
        </row>
      </sheetData>
      <sheetData sheetId="13758">
        <row r="34">
          <cell r="A34" t="str">
            <v>Investments Govt Securities</v>
          </cell>
        </row>
      </sheetData>
      <sheetData sheetId="13759">
        <row r="34">
          <cell r="A34" t="str">
            <v>Investments Govt Securities</v>
          </cell>
        </row>
      </sheetData>
      <sheetData sheetId="13760">
        <row r="34">
          <cell r="A34" t="str">
            <v>Investments Govt Securities</v>
          </cell>
        </row>
      </sheetData>
      <sheetData sheetId="13761">
        <row r="34">
          <cell r="A34" t="str">
            <v>Investments Govt Securities</v>
          </cell>
        </row>
      </sheetData>
      <sheetData sheetId="13762">
        <row r="34">
          <cell r="A34" t="str">
            <v>Investments Govt Securities</v>
          </cell>
        </row>
      </sheetData>
      <sheetData sheetId="13763">
        <row r="34">
          <cell r="A34" t="str">
            <v>Investments Govt Securities</v>
          </cell>
        </row>
      </sheetData>
      <sheetData sheetId="13764">
        <row r="34">
          <cell r="A34" t="str">
            <v>Investments Govt Securities</v>
          </cell>
        </row>
      </sheetData>
      <sheetData sheetId="13765">
        <row r="34">
          <cell r="A34" t="str">
            <v>Investments Govt Securities</v>
          </cell>
        </row>
      </sheetData>
      <sheetData sheetId="13766">
        <row r="34">
          <cell r="A34" t="str">
            <v>Investments Govt Securities</v>
          </cell>
        </row>
      </sheetData>
      <sheetData sheetId="13767">
        <row r="34">
          <cell r="A34" t="str">
            <v>Investments Govt Securities</v>
          </cell>
        </row>
      </sheetData>
      <sheetData sheetId="13768">
        <row r="34">
          <cell r="A34" t="str">
            <v>Investments Govt Securities</v>
          </cell>
        </row>
      </sheetData>
      <sheetData sheetId="13769">
        <row r="34">
          <cell r="A34" t="str">
            <v>Investments Govt Securities</v>
          </cell>
        </row>
      </sheetData>
      <sheetData sheetId="13770">
        <row r="34">
          <cell r="A34" t="str">
            <v>Investments Govt Securities</v>
          </cell>
        </row>
      </sheetData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>
        <row r="34">
          <cell r="A34" t="str">
            <v>Investments Govt Securities</v>
          </cell>
        </row>
      </sheetData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>
        <row r="34">
          <cell r="A34" t="str">
            <v>Investments Govt Securities</v>
          </cell>
        </row>
      </sheetData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>
        <row r="34">
          <cell r="A34" t="str">
            <v>Investments Govt Securities</v>
          </cell>
        </row>
      </sheetData>
      <sheetData sheetId="14082">
        <row r="34">
          <cell r="A34" t="str">
            <v>Investments Govt Securities</v>
          </cell>
        </row>
      </sheetData>
      <sheetData sheetId="14083">
        <row r="34">
          <cell r="A34" t="str">
            <v>Investments Govt Securities</v>
          </cell>
        </row>
      </sheetData>
      <sheetData sheetId="14084">
        <row r="34">
          <cell r="A34" t="str">
            <v>Investments Govt Securities</v>
          </cell>
        </row>
      </sheetData>
      <sheetData sheetId="14085">
        <row r="34">
          <cell r="A34" t="str">
            <v>Investments Govt Securities</v>
          </cell>
        </row>
      </sheetData>
      <sheetData sheetId="14086">
        <row r="34">
          <cell r="A34" t="str">
            <v>Investments Govt Securities</v>
          </cell>
        </row>
      </sheetData>
      <sheetData sheetId="14087">
        <row r="34">
          <cell r="A34" t="str">
            <v>Investments Govt Securities</v>
          </cell>
        </row>
      </sheetData>
      <sheetData sheetId="14088">
        <row r="34">
          <cell r="A34" t="str">
            <v>Investments Govt Securities</v>
          </cell>
        </row>
      </sheetData>
      <sheetData sheetId="14089">
        <row r="34">
          <cell r="A34" t="str">
            <v>Investments Govt Securities</v>
          </cell>
        </row>
      </sheetData>
      <sheetData sheetId="14090">
        <row r="34">
          <cell r="A34" t="str">
            <v>Investments Govt Securities</v>
          </cell>
        </row>
      </sheetData>
      <sheetData sheetId="14091">
        <row r="34">
          <cell r="A34" t="str">
            <v>Investments Govt Securities</v>
          </cell>
        </row>
      </sheetData>
      <sheetData sheetId="14092">
        <row r="34">
          <cell r="A34" t="str">
            <v>Investments Govt Securities</v>
          </cell>
        </row>
      </sheetData>
      <sheetData sheetId="14093">
        <row r="34">
          <cell r="A34" t="str">
            <v>Investments Govt Securities</v>
          </cell>
        </row>
      </sheetData>
      <sheetData sheetId="14094">
        <row r="34">
          <cell r="A34" t="str">
            <v>Investments Govt Securities</v>
          </cell>
        </row>
      </sheetData>
      <sheetData sheetId="14095">
        <row r="34">
          <cell r="A34" t="str">
            <v>Investments Govt Securities</v>
          </cell>
        </row>
      </sheetData>
      <sheetData sheetId="14096">
        <row r="34">
          <cell r="A34" t="str">
            <v>Investments Govt Securities</v>
          </cell>
        </row>
      </sheetData>
      <sheetData sheetId="14097">
        <row r="34">
          <cell r="A34" t="str">
            <v>Investments Govt Securities</v>
          </cell>
        </row>
      </sheetData>
      <sheetData sheetId="14098">
        <row r="34">
          <cell r="A34" t="str">
            <v>Investments Govt Securities</v>
          </cell>
        </row>
      </sheetData>
      <sheetData sheetId="14099">
        <row r="34">
          <cell r="A34" t="str">
            <v>Investments Govt Securities</v>
          </cell>
        </row>
      </sheetData>
      <sheetData sheetId="14100">
        <row r="34">
          <cell r="A34" t="str">
            <v>Investments Govt Securities</v>
          </cell>
        </row>
      </sheetData>
      <sheetData sheetId="14101">
        <row r="34">
          <cell r="A34" t="str">
            <v>Investments Govt Securities</v>
          </cell>
        </row>
      </sheetData>
      <sheetData sheetId="14102">
        <row r="34">
          <cell r="A34" t="str">
            <v>Investments Govt Securities</v>
          </cell>
        </row>
      </sheetData>
      <sheetData sheetId="14103">
        <row r="34">
          <cell r="A34" t="str">
            <v>Investments Govt Securities</v>
          </cell>
        </row>
      </sheetData>
      <sheetData sheetId="14104">
        <row r="34">
          <cell r="A34" t="str">
            <v>Investments Govt Securities</v>
          </cell>
        </row>
      </sheetData>
      <sheetData sheetId="14105">
        <row r="34">
          <cell r="A34" t="str">
            <v>Investments Govt Securities</v>
          </cell>
        </row>
      </sheetData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>
        <row r="34">
          <cell r="A34" t="str">
            <v>Investments Govt Securities</v>
          </cell>
        </row>
      </sheetData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/>
      <sheetData sheetId="14203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>
        <row r="34">
          <cell r="A34" t="str">
            <v>Investments Govt Securities</v>
          </cell>
        </row>
      </sheetData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/>
      <sheetData sheetId="14249"/>
      <sheetData sheetId="14250"/>
      <sheetData sheetId="14251">
        <row r="34">
          <cell r="A34" t="str">
            <v>Investments Govt Securities</v>
          </cell>
        </row>
      </sheetData>
      <sheetData sheetId="14252">
        <row r="34">
          <cell r="A34" t="str">
            <v>Investments Govt Securities</v>
          </cell>
        </row>
      </sheetData>
      <sheetData sheetId="14253">
        <row r="34">
          <cell r="A34" t="str">
            <v>Investments Govt Securities</v>
          </cell>
        </row>
      </sheetData>
      <sheetData sheetId="14254">
        <row r="34">
          <cell r="A34" t="str">
            <v>Investments Govt Securities</v>
          </cell>
        </row>
      </sheetData>
      <sheetData sheetId="14255">
        <row r="34">
          <cell r="A34" t="str">
            <v>Investments Govt Securities</v>
          </cell>
        </row>
      </sheetData>
      <sheetData sheetId="14256">
        <row r="34">
          <cell r="A34" t="str">
            <v>Investments Govt Securities</v>
          </cell>
        </row>
      </sheetData>
      <sheetData sheetId="14257">
        <row r="34">
          <cell r="A34" t="str">
            <v>Investments Govt Securities</v>
          </cell>
        </row>
      </sheetData>
      <sheetData sheetId="14258">
        <row r="34">
          <cell r="A34" t="str">
            <v>Investments Govt Securities</v>
          </cell>
        </row>
      </sheetData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/>
      <sheetData sheetId="14287" refreshError="1"/>
      <sheetData sheetId="14288" refreshError="1"/>
      <sheetData sheetId="14289">
        <row r="34">
          <cell r="A34" t="str">
            <v>Investments Govt Securities</v>
          </cell>
        </row>
      </sheetData>
      <sheetData sheetId="14290">
        <row r="34">
          <cell r="A34" t="str">
            <v>Investments Govt Securities</v>
          </cell>
        </row>
      </sheetData>
      <sheetData sheetId="14291">
        <row r="34">
          <cell r="A34" t="str">
            <v>Investments Govt Securities</v>
          </cell>
        </row>
      </sheetData>
      <sheetData sheetId="14292">
        <row r="34">
          <cell r="A34" t="str">
            <v>Investments Govt Securities</v>
          </cell>
        </row>
      </sheetData>
      <sheetData sheetId="14293">
        <row r="34">
          <cell r="A34" t="str">
            <v>Investments Govt Securities</v>
          </cell>
        </row>
      </sheetData>
      <sheetData sheetId="14294">
        <row r="34">
          <cell r="A34" t="str">
            <v>Investments Govt Securities</v>
          </cell>
        </row>
      </sheetData>
      <sheetData sheetId="14295">
        <row r="34">
          <cell r="A34" t="str">
            <v>Investments Govt Securities</v>
          </cell>
        </row>
      </sheetData>
      <sheetData sheetId="14296">
        <row r="34">
          <cell r="A34" t="str">
            <v>Investments Govt Securities</v>
          </cell>
        </row>
      </sheetData>
      <sheetData sheetId="14297">
        <row r="34">
          <cell r="A34" t="str">
            <v>Investments Govt Securities</v>
          </cell>
        </row>
      </sheetData>
      <sheetData sheetId="14298">
        <row r="34">
          <cell r="A34" t="str">
            <v>Investments Govt Securities</v>
          </cell>
        </row>
      </sheetData>
      <sheetData sheetId="14299">
        <row r="34">
          <cell r="A34" t="str">
            <v>Investments Govt Securities</v>
          </cell>
        </row>
      </sheetData>
      <sheetData sheetId="14300">
        <row r="34">
          <cell r="A34" t="str">
            <v>Investments Govt Securities</v>
          </cell>
        </row>
      </sheetData>
      <sheetData sheetId="14301">
        <row r="34">
          <cell r="A34" t="str">
            <v>Investments Govt Securities</v>
          </cell>
        </row>
      </sheetData>
      <sheetData sheetId="14302">
        <row r="34">
          <cell r="A34" t="str">
            <v>Investments Govt Securities</v>
          </cell>
        </row>
      </sheetData>
      <sheetData sheetId="14303">
        <row r="34">
          <cell r="A34" t="str">
            <v>Investments Govt Securities</v>
          </cell>
        </row>
      </sheetData>
      <sheetData sheetId="14304">
        <row r="34">
          <cell r="A34" t="str">
            <v>Investments Govt Securities</v>
          </cell>
        </row>
      </sheetData>
      <sheetData sheetId="14305">
        <row r="34">
          <cell r="A34" t="str">
            <v>Investments Govt Securities</v>
          </cell>
        </row>
      </sheetData>
      <sheetData sheetId="14306">
        <row r="34">
          <cell r="A34" t="str">
            <v>Investments Govt Securities</v>
          </cell>
        </row>
      </sheetData>
      <sheetData sheetId="14307">
        <row r="34">
          <cell r="A34" t="str">
            <v>Investments Govt Securities</v>
          </cell>
        </row>
      </sheetData>
      <sheetData sheetId="14308">
        <row r="34">
          <cell r="A34" t="str">
            <v>Investments Govt Securities</v>
          </cell>
        </row>
      </sheetData>
      <sheetData sheetId="14309">
        <row r="34">
          <cell r="A34" t="str">
            <v>Investments Govt Securities</v>
          </cell>
        </row>
      </sheetData>
      <sheetData sheetId="14310">
        <row r="34">
          <cell r="A34" t="str">
            <v>Investments Govt Securities</v>
          </cell>
        </row>
      </sheetData>
      <sheetData sheetId="14311">
        <row r="34">
          <cell r="A34" t="str">
            <v>Investments Govt Securities</v>
          </cell>
        </row>
      </sheetData>
      <sheetData sheetId="14312">
        <row r="34">
          <cell r="A34" t="str">
            <v>Investments Govt Securities</v>
          </cell>
        </row>
      </sheetData>
      <sheetData sheetId="14313">
        <row r="34">
          <cell r="A34" t="str">
            <v>Investments Govt Securities</v>
          </cell>
        </row>
      </sheetData>
      <sheetData sheetId="14314">
        <row r="34">
          <cell r="A34" t="str">
            <v>Investments Govt Securities</v>
          </cell>
        </row>
      </sheetData>
      <sheetData sheetId="14315">
        <row r="34">
          <cell r="A34" t="str">
            <v>Investments Govt Securities</v>
          </cell>
        </row>
      </sheetData>
      <sheetData sheetId="14316">
        <row r="34">
          <cell r="A34" t="str">
            <v>Investments Govt Securities</v>
          </cell>
        </row>
      </sheetData>
      <sheetData sheetId="14317">
        <row r="34">
          <cell r="A34" t="str">
            <v>Investments Govt Securities</v>
          </cell>
        </row>
      </sheetData>
      <sheetData sheetId="14318"/>
      <sheetData sheetId="14319">
        <row r="34">
          <cell r="A34" t="str">
            <v>Investments Govt Securities</v>
          </cell>
        </row>
      </sheetData>
      <sheetData sheetId="14320">
        <row r="34">
          <cell r="A34" t="str">
            <v>Investments Govt Securities</v>
          </cell>
        </row>
      </sheetData>
      <sheetData sheetId="14321">
        <row r="34">
          <cell r="A34" t="str">
            <v>Investments Govt Securities</v>
          </cell>
        </row>
      </sheetData>
      <sheetData sheetId="14322">
        <row r="34">
          <cell r="A34" t="str">
            <v>Investments Govt Securities</v>
          </cell>
        </row>
      </sheetData>
      <sheetData sheetId="14323">
        <row r="34">
          <cell r="A34" t="str">
            <v>Investments Govt Securities</v>
          </cell>
        </row>
      </sheetData>
      <sheetData sheetId="14324">
        <row r="34">
          <cell r="A34" t="str">
            <v>Investments Govt Securities</v>
          </cell>
        </row>
      </sheetData>
      <sheetData sheetId="14325">
        <row r="34">
          <cell r="A34" t="str">
            <v>Investments Govt Securities</v>
          </cell>
        </row>
      </sheetData>
      <sheetData sheetId="14326">
        <row r="34">
          <cell r="A34" t="str">
            <v>Investments Govt Securities</v>
          </cell>
        </row>
      </sheetData>
      <sheetData sheetId="14327">
        <row r="34">
          <cell r="A34" t="str">
            <v>Investments Govt Securities</v>
          </cell>
        </row>
      </sheetData>
      <sheetData sheetId="14328">
        <row r="34">
          <cell r="A34" t="str">
            <v>Investments Govt Securities</v>
          </cell>
        </row>
      </sheetData>
      <sheetData sheetId="14329">
        <row r="34">
          <cell r="A34" t="str">
            <v>Investments Govt Securities</v>
          </cell>
        </row>
      </sheetData>
      <sheetData sheetId="14330">
        <row r="34">
          <cell r="A34" t="str">
            <v>Investments Govt Securities</v>
          </cell>
        </row>
      </sheetData>
      <sheetData sheetId="14331">
        <row r="34">
          <cell r="A34" t="str">
            <v>Investments Govt Securities</v>
          </cell>
        </row>
      </sheetData>
      <sheetData sheetId="14332">
        <row r="34">
          <cell r="A34" t="str">
            <v>Investments Govt Securities</v>
          </cell>
        </row>
      </sheetData>
      <sheetData sheetId="14333">
        <row r="34">
          <cell r="A34" t="str">
            <v>Investments Govt Securities</v>
          </cell>
        </row>
      </sheetData>
      <sheetData sheetId="14334">
        <row r="34">
          <cell r="A34" t="str">
            <v>Investments Govt Securities</v>
          </cell>
        </row>
      </sheetData>
      <sheetData sheetId="14335">
        <row r="34">
          <cell r="A34" t="str">
            <v>Investments Govt Securities</v>
          </cell>
        </row>
      </sheetData>
      <sheetData sheetId="14336">
        <row r="34">
          <cell r="A34" t="str">
            <v>Investments Govt Securities</v>
          </cell>
        </row>
      </sheetData>
      <sheetData sheetId="14337">
        <row r="34">
          <cell r="A34" t="str">
            <v>Investments Govt Securities</v>
          </cell>
        </row>
      </sheetData>
      <sheetData sheetId="14338">
        <row r="34">
          <cell r="A34" t="str">
            <v>Investments Govt Securities</v>
          </cell>
        </row>
      </sheetData>
      <sheetData sheetId="14339">
        <row r="34">
          <cell r="A34" t="str">
            <v>Investments Govt Securities</v>
          </cell>
        </row>
      </sheetData>
      <sheetData sheetId="14340">
        <row r="34">
          <cell r="A34" t="str">
            <v>Investments Govt Securities</v>
          </cell>
        </row>
      </sheetData>
      <sheetData sheetId="14341"/>
      <sheetData sheetId="14342">
        <row r="34">
          <cell r="A34" t="str">
            <v>Investments Govt Securities</v>
          </cell>
        </row>
      </sheetData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/>
      <sheetData sheetId="16479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>
        <row r="34">
          <cell r="A34" t="str">
            <v>Investments Govt Securities</v>
          </cell>
        </row>
      </sheetData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>
        <row r="34">
          <cell r="A34" t="str">
            <v>Investments Govt Securities</v>
          </cell>
        </row>
      </sheetData>
      <sheetData sheetId="16569" refreshError="1"/>
      <sheetData sheetId="16570" refreshError="1"/>
      <sheetData sheetId="16571" refreshError="1"/>
      <sheetData sheetId="16572" refreshError="1"/>
      <sheetData sheetId="16573">
        <row r="34">
          <cell r="A34" t="str">
            <v>Investments Govt Securities</v>
          </cell>
        </row>
      </sheetData>
      <sheetData sheetId="16574" refreshError="1"/>
      <sheetData sheetId="16575" refreshError="1"/>
      <sheetData sheetId="16576" refreshError="1"/>
      <sheetData sheetId="16577">
        <row r="34">
          <cell r="A34" t="str">
            <v>Investments Govt Securities</v>
          </cell>
        </row>
      </sheetData>
      <sheetData sheetId="16578">
        <row r="34">
          <cell r="A34" t="str">
            <v>Investments Govt Securities</v>
          </cell>
        </row>
      </sheetData>
      <sheetData sheetId="16579">
        <row r="34">
          <cell r="A34" t="str">
            <v>Investments Govt Securities</v>
          </cell>
        </row>
      </sheetData>
      <sheetData sheetId="16580"/>
      <sheetData sheetId="16581"/>
      <sheetData sheetId="16582">
        <row r="34">
          <cell r="A34" t="str">
            <v>Investments Govt Securities</v>
          </cell>
        </row>
      </sheetData>
      <sheetData sheetId="16583"/>
      <sheetData sheetId="16584"/>
      <sheetData sheetId="16585"/>
      <sheetData sheetId="16586"/>
      <sheetData sheetId="16587"/>
      <sheetData sheetId="16588"/>
      <sheetData sheetId="16589">
        <row r="34">
          <cell r="A34" t="str">
            <v>Investments Govt Securities</v>
          </cell>
        </row>
      </sheetData>
      <sheetData sheetId="16590">
        <row r="34">
          <cell r="A34" t="str">
            <v>Investments Govt Securities</v>
          </cell>
        </row>
      </sheetData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 refreshError="1"/>
      <sheetData sheetId="16615" refreshError="1"/>
      <sheetData sheetId="16616" refreshError="1"/>
      <sheetData sheetId="16617" refreshError="1"/>
      <sheetData sheetId="16618"/>
      <sheetData sheetId="16619">
        <row r="34">
          <cell r="A34" t="str">
            <v>Investments Govt Securities</v>
          </cell>
        </row>
      </sheetData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>
        <row r="34">
          <cell r="A34" t="str">
            <v>Investments Govt Securities</v>
          </cell>
        </row>
      </sheetData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>
        <row r="34">
          <cell r="A34" t="str">
            <v>Investments Govt Securities</v>
          </cell>
        </row>
      </sheetData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>
        <row r="34">
          <cell r="A34" t="str">
            <v>Investments Govt Securities</v>
          </cell>
        </row>
      </sheetData>
      <sheetData sheetId="16767">
        <row r="34">
          <cell r="A34" t="str">
            <v>Investments Govt Securities</v>
          </cell>
        </row>
      </sheetData>
      <sheetData sheetId="16768">
        <row r="34">
          <cell r="A34" t="str">
            <v>Investments Govt Securities</v>
          </cell>
        </row>
      </sheetData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>
        <row r="34">
          <cell r="A34" t="str">
            <v>Investments Govt Securities</v>
          </cell>
        </row>
      </sheetData>
      <sheetData sheetId="16785"/>
      <sheetData sheetId="16786">
        <row r="34">
          <cell r="A34" t="str">
            <v>Investments Govt Securities</v>
          </cell>
        </row>
      </sheetData>
      <sheetData sheetId="16787"/>
      <sheetData sheetId="16788"/>
      <sheetData sheetId="16789"/>
      <sheetData sheetId="16790"/>
      <sheetData sheetId="16791"/>
      <sheetData sheetId="16792"/>
      <sheetData sheetId="16793"/>
      <sheetData sheetId="16794">
        <row r="34">
          <cell r="A34" t="str">
            <v>Investments Govt Securities</v>
          </cell>
        </row>
      </sheetData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>
        <row r="34">
          <cell r="A34" t="str">
            <v>Investments Govt Securities</v>
          </cell>
        </row>
      </sheetData>
      <sheetData sheetId="16836">
        <row r="34">
          <cell r="A34" t="str">
            <v>Investments Govt Securities</v>
          </cell>
        </row>
      </sheetData>
      <sheetData sheetId="16837">
        <row r="34">
          <cell r="A34" t="str">
            <v>Investments Govt Securities</v>
          </cell>
        </row>
      </sheetData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>
        <row r="34">
          <cell r="A34" t="str">
            <v>Investments Govt Securities</v>
          </cell>
        </row>
      </sheetData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>
        <row r="34">
          <cell r="A34" t="str">
            <v>Investments Govt Securities</v>
          </cell>
        </row>
      </sheetData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>
        <row r="34">
          <cell r="A34" t="str">
            <v>Investments Govt Securities</v>
          </cell>
        </row>
      </sheetData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>
        <row r="34">
          <cell r="A34" t="str">
            <v>Investments Govt Securities</v>
          </cell>
        </row>
      </sheetData>
      <sheetData sheetId="17019">
        <row r="34">
          <cell r="A34" t="str">
            <v>Investments Govt Securities</v>
          </cell>
        </row>
      </sheetData>
      <sheetData sheetId="17020">
        <row r="34">
          <cell r="A34" t="str">
            <v>Investments Govt Securities</v>
          </cell>
        </row>
      </sheetData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>
        <row r="34">
          <cell r="A34" t="str">
            <v>Investments Govt Securities</v>
          </cell>
        </row>
      </sheetData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>
        <row r="34">
          <cell r="A34" t="str">
            <v>Investments Govt Securities</v>
          </cell>
        </row>
      </sheetData>
      <sheetData sheetId="17199">
        <row r="34">
          <cell r="A34" t="str">
            <v>Investments Govt Securities</v>
          </cell>
        </row>
      </sheetData>
      <sheetData sheetId="17200">
        <row r="34">
          <cell r="A34" t="str">
            <v>Investments Govt Securities</v>
          </cell>
        </row>
      </sheetData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>
        <row r="34">
          <cell r="A34" t="str">
            <v>Investments Govt Securities</v>
          </cell>
        </row>
      </sheetData>
      <sheetData sheetId="17232"/>
      <sheetData sheetId="17233"/>
      <sheetData sheetId="17234"/>
      <sheetData sheetId="17235">
        <row r="34">
          <cell r="A34" t="str">
            <v>Investments Govt Securities</v>
          </cell>
        </row>
      </sheetData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>
        <row r="34">
          <cell r="A34" t="str">
            <v>Investments Govt Securities</v>
          </cell>
        </row>
      </sheetData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>
        <row r="34">
          <cell r="A34" t="str">
            <v>Investments Govt Securities</v>
          </cell>
        </row>
      </sheetData>
      <sheetData sheetId="17296">
        <row r="34">
          <cell r="A34" t="str">
            <v>Investments Govt Securities</v>
          </cell>
        </row>
      </sheetData>
      <sheetData sheetId="17297">
        <row r="34">
          <cell r="A34" t="str">
            <v>Investments Govt Securities</v>
          </cell>
        </row>
      </sheetData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>
        <row r="34">
          <cell r="A34" t="str">
            <v>Investments Govt Securities</v>
          </cell>
        </row>
      </sheetData>
      <sheetData sheetId="17329"/>
      <sheetData sheetId="17330"/>
      <sheetData sheetId="17331"/>
      <sheetData sheetId="17332">
        <row r="34">
          <cell r="A34" t="str">
            <v>Investments Govt Securities</v>
          </cell>
        </row>
      </sheetData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>
        <row r="34">
          <cell r="A34" t="str">
            <v>Investments Govt Securities</v>
          </cell>
        </row>
      </sheetData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>
        <row r="34">
          <cell r="A34" t="str">
            <v>Investments Govt Securities</v>
          </cell>
        </row>
      </sheetData>
      <sheetData sheetId="17397">
        <row r="34">
          <cell r="A34" t="str">
            <v>Investments Govt Securities</v>
          </cell>
        </row>
      </sheetData>
      <sheetData sheetId="17398">
        <row r="34">
          <cell r="A34" t="str">
            <v>Investments Govt Securities</v>
          </cell>
        </row>
      </sheetData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>
        <row r="34">
          <cell r="A34" t="str">
            <v>Investments Govt Securities</v>
          </cell>
        </row>
      </sheetData>
      <sheetData sheetId="17430"/>
      <sheetData sheetId="17431"/>
      <sheetData sheetId="17432"/>
      <sheetData sheetId="17433">
        <row r="34">
          <cell r="A34" t="str">
            <v>Investments Govt Securities</v>
          </cell>
        </row>
      </sheetData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>
        <row r="34">
          <cell r="A34" t="str">
            <v>Investments Govt Securities</v>
          </cell>
        </row>
      </sheetData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>
        <row r="34">
          <cell r="A34" t="str">
            <v>Investments Govt Securities</v>
          </cell>
        </row>
      </sheetData>
      <sheetData sheetId="17496">
        <row r="34">
          <cell r="A34" t="str">
            <v>Investments Govt Securities</v>
          </cell>
        </row>
      </sheetData>
      <sheetData sheetId="17497">
        <row r="34">
          <cell r="A34" t="str">
            <v>Investments Govt Securities</v>
          </cell>
        </row>
      </sheetData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>
        <row r="34">
          <cell r="A34" t="str">
            <v>Investments Govt Securities</v>
          </cell>
        </row>
      </sheetData>
      <sheetData sheetId="17529"/>
      <sheetData sheetId="17530"/>
      <sheetData sheetId="17531"/>
      <sheetData sheetId="17532">
        <row r="34">
          <cell r="A34" t="str">
            <v>Investments Govt Securities</v>
          </cell>
        </row>
      </sheetData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>
        <row r="34">
          <cell r="A34" t="str">
            <v>Investments Govt Securities</v>
          </cell>
        </row>
      </sheetData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>
        <row r="34">
          <cell r="A34" t="str">
            <v>Investments Govt Securities</v>
          </cell>
        </row>
      </sheetData>
      <sheetData sheetId="17597">
        <row r="34">
          <cell r="A34" t="str">
            <v>Investments Govt Securities</v>
          </cell>
        </row>
      </sheetData>
      <sheetData sheetId="17598">
        <row r="34">
          <cell r="A34" t="str">
            <v>Investments Govt Securities</v>
          </cell>
        </row>
      </sheetData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>
        <row r="34">
          <cell r="A34" t="str">
            <v>Investments Govt Securities</v>
          </cell>
        </row>
      </sheetData>
      <sheetData sheetId="17630"/>
      <sheetData sheetId="17631"/>
      <sheetData sheetId="17632"/>
      <sheetData sheetId="17633">
        <row r="34">
          <cell r="A34" t="str">
            <v>Investments Govt Securities</v>
          </cell>
        </row>
      </sheetData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>
        <row r="34">
          <cell r="A34" t="str">
            <v>Investments Govt Securities</v>
          </cell>
        </row>
      </sheetData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>
        <row r="34">
          <cell r="A34" t="str">
            <v>Investments Govt Securities</v>
          </cell>
        </row>
      </sheetData>
      <sheetData sheetId="17697">
        <row r="34">
          <cell r="A34" t="str">
            <v>Investments Govt Securities</v>
          </cell>
        </row>
      </sheetData>
      <sheetData sheetId="17698">
        <row r="34">
          <cell r="A34" t="str">
            <v>Investments Govt Securities</v>
          </cell>
        </row>
      </sheetData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>
        <row r="34">
          <cell r="A34" t="str">
            <v>Investments Govt Securities</v>
          </cell>
        </row>
      </sheetData>
      <sheetData sheetId="17730"/>
      <sheetData sheetId="17731"/>
      <sheetData sheetId="17732"/>
      <sheetData sheetId="17733">
        <row r="34">
          <cell r="A34" t="str">
            <v>Investments Govt Securities</v>
          </cell>
        </row>
      </sheetData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>
        <row r="34">
          <cell r="A34" t="str">
            <v>Investments Govt Securities</v>
          </cell>
        </row>
      </sheetData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>
        <row r="34">
          <cell r="A34" t="str">
            <v>Investments Govt Securities</v>
          </cell>
        </row>
      </sheetData>
      <sheetData sheetId="17801">
        <row r="34">
          <cell r="A34" t="str">
            <v>Investments Govt Securities</v>
          </cell>
        </row>
      </sheetData>
      <sheetData sheetId="17802">
        <row r="34">
          <cell r="A34" t="str">
            <v>Investments Govt Securities</v>
          </cell>
        </row>
      </sheetData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>
        <row r="34">
          <cell r="A34" t="str">
            <v>Investments Govt Securities</v>
          </cell>
        </row>
      </sheetData>
      <sheetData sheetId="17834"/>
      <sheetData sheetId="17835"/>
      <sheetData sheetId="17836"/>
      <sheetData sheetId="17837">
        <row r="34">
          <cell r="A34" t="str">
            <v>Investments Govt Securities</v>
          </cell>
        </row>
      </sheetData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>
        <row r="34">
          <cell r="A34" t="str">
            <v>Investments Govt Securities</v>
          </cell>
        </row>
      </sheetData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>
        <row r="34">
          <cell r="A34" t="str">
            <v>Investments Govt Securities</v>
          </cell>
        </row>
      </sheetData>
      <sheetData sheetId="17905">
        <row r="34">
          <cell r="A34" t="str">
            <v>Investments Govt Securities</v>
          </cell>
        </row>
      </sheetData>
      <sheetData sheetId="17906">
        <row r="34">
          <cell r="A34" t="str">
            <v>Investments Govt Securities</v>
          </cell>
        </row>
      </sheetData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>
        <row r="34">
          <cell r="A34" t="str">
            <v>Investments Govt Securities</v>
          </cell>
        </row>
      </sheetData>
      <sheetData sheetId="17938"/>
      <sheetData sheetId="17939"/>
      <sheetData sheetId="17940"/>
      <sheetData sheetId="17941">
        <row r="34">
          <cell r="A34" t="str">
            <v>Investments Govt Securities</v>
          </cell>
        </row>
      </sheetData>
      <sheetData sheetId="17942"/>
      <sheetData sheetId="17943"/>
      <sheetData sheetId="17944"/>
      <sheetData sheetId="17945"/>
      <sheetData sheetId="17946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 refreshError="1"/>
      <sheetData sheetId="18106" refreshError="1"/>
      <sheetData sheetId="18107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/>
      <sheetData sheetId="18132"/>
      <sheetData sheetId="18133"/>
      <sheetData sheetId="18134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>
        <row r="34">
          <cell r="A34" t="str">
            <v>Investments Govt Securities</v>
          </cell>
        </row>
      </sheetData>
      <sheetData sheetId="18230">
        <row r="34">
          <cell r="A34" t="str">
            <v>Investments Govt Securities</v>
          </cell>
        </row>
      </sheetData>
      <sheetData sheetId="18231">
        <row r="34">
          <cell r="A34" t="str">
            <v>Investments Govt Securities</v>
          </cell>
        </row>
      </sheetData>
      <sheetData sheetId="18232">
        <row r="34">
          <cell r="A34" t="str">
            <v>Investments Govt Securities</v>
          </cell>
        </row>
      </sheetData>
      <sheetData sheetId="18233">
        <row r="34">
          <cell r="A34" t="str">
            <v>Investments Govt Securities</v>
          </cell>
        </row>
      </sheetData>
      <sheetData sheetId="18234">
        <row r="34">
          <cell r="A34" t="str">
            <v>Investments Govt Securities</v>
          </cell>
        </row>
      </sheetData>
      <sheetData sheetId="18235">
        <row r="34">
          <cell r="A34" t="str">
            <v>Investments Govt Securities</v>
          </cell>
        </row>
      </sheetData>
      <sheetData sheetId="18236">
        <row r="34">
          <cell r="A34" t="str">
            <v>Investments Govt Securities</v>
          </cell>
        </row>
      </sheetData>
      <sheetData sheetId="18237">
        <row r="34">
          <cell r="A34" t="str">
            <v>Investments Govt Securities</v>
          </cell>
        </row>
      </sheetData>
      <sheetData sheetId="18238">
        <row r="34">
          <cell r="A34" t="str">
            <v>Investments Govt Securities</v>
          </cell>
        </row>
      </sheetData>
      <sheetData sheetId="18239">
        <row r="34">
          <cell r="A34" t="str">
            <v>Investments Govt Securities</v>
          </cell>
        </row>
      </sheetData>
      <sheetData sheetId="18240">
        <row r="34">
          <cell r="A34" t="str">
            <v>Investments Govt Securities</v>
          </cell>
        </row>
      </sheetData>
      <sheetData sheetId="18241">
        <row r="34">
          <cell r="A34" t="str">
            <v>Investments Govt Securities</v>
          </cell>
        </row>
      </sheetData>
      <sheetData sheetId="18242">
        <row r="34">
          <cell r="A34" t="str">
            <v>Investments Govt Securities</v>
          </cell>
        </row>
      </sheetData>
      <sheetData sheetId="18243">
        <row r="34">
          <cell r="A34" t="str">
            <v>Investments Govt Securities</v>
          </cell>
        </row>
      </sheetData>
      <sheetData sheetId="18244">
        <row r="34">
          <cell r="A34" t="str">
            <v>Investments Govt Securities</v>
          </cell>
        </row>
      </sheetData>
      <sheetData sheetId="18245">
        <row r="34">
          <cell r="A34" t="str">
            <v>Investments Govt Securities</v>
          </cell>
        </row>
      </sheetData>
      <sheetData sheetId="18246">
        <row r="34">
          <cell r="A34" t="str">
            <v>Investments Govt Securities</v>
          </cell>
        </row>
      </sheetData>
      <sheetData sheetId="18247">
        <row r="34">
          <cell r="A34" t="str">
            <v>Investments Govt Securities</v>
          </cell>
        </row>
      </sheetData>
      <sheetData sheetId="18248">
        <row r="34">
          <cell r="A34" t="str">
            <v>Investments Govt Securities</v>
          </cell>
        </row>
      </sheetData>
      <sheetData sheetId="18249">
        <row r="34">
          <cell r="A34" t="str">
            <v>Investments Govt Securities</v>
          </cell>
        </row>
      </sheetData>
      <sheetData sheetId="18250">
        <row r="34">
          <cell r="A34" t="str">
            <v>Investments Govt Securities</v>
          </cell>
        </row>
      </sheetData>
      <sheetData sheetId="18251">
        <row r="34">
          <cell r="A34" t="str">
            <v>Investments Govt Securities</v>
          </cell>
        </row>
      </sheetData>
      <sheetData sheetId="18252">
        <row r="34">
          <cell r="A34" t="str">
            <v>Investments Govt Securities</v>
          </cell>
        </row>
      </sheetData>
      <sheetData sheetId="18253">
        <row r="34">
          <cell r="A34" t="str">
            <v>Investments Govt Securities</v>
          </cell>
        </row>
      </sheetData>
      <sheetData sheetId="18254">
        <row r="34">
          <cell r="A34" t="str">
            <v>Investments Govt Securities</v>
          </cell>
        </row>
      </sheetData>
      <sheetData sheetId="18255">
        <row r="34">
          <cell r="A34" t="str">
            <v>Investments Govt Securities</v>
          </cell>
        </row>
      </sheetData>
      <sheetData sheetId="18256">
        <row r="34">
          <cell r="A34" t="str">
            <v>Investments Govt Securities</v>
          </cell>
        </row>
      </sheetData>
      <sheetData sheetId="18257">
        <row r="34">
          <cell r="A34" t="str">
            <v>Investments Govt Securities</v>
          </cell>
        </row>
      </sheetData>
      <sheetData sheetId="18258"/>
      <sheetData sheetId="18259">
        <row r="34">
          <cell r="A34" t="str">
            <v>Investments Govt Securities</v>
          </cell>
        </row>
      </sheetData>
      <sheetData sheetId="18260">
        <row r="34">
          <cell r="A34" t="str">
            <v>Investments Govt Securities</v>
          </cell>
        </row>
      </sheetData>
      <sheetData sheetId="18261">
        <row r="34">
          <cell r="A34" t="str">
            <v>Investments Govt Securities</v>
          </cell>
        </row>
      </sheetData>
      <sheetData sheetId="18262">
        <row r="34">
          <cell r="A34" t="str">
            <v>Investments Govt Securities</v>
          </cell>
        </row>
      </sheetData>
      <sheetData sheetId="18263">
        <row r="34">
          <cell r="A34" t="str">
            <v>Investments Govt Securities</v>
          </cell>
        </row>
      </sheetData>
      <sheetData sheetId="18264">
        <row r="34">
          <cell r="A34" t="str">
            <v>Investments Govt Securities</v>
          </cell>
        </row>
      </sheetData>
      <sheetData sheetId="18265">
        <row r="34">
          <cell r="A34" t="str">
            <v>Investments Govt Securities</v>
          </cell>
        </row>
      </sheetData>
      <sheetData sheetId="18266">
        <row r="34">
          <cell r="A34" t="str">
            <v>Investments Govt Securities</v>
          </cell>
        </row>
      </sheetData>
      <sheetData sheetId="18267">
        <row r="34">
          <cell r="A34" t="str">
            <v>Investments Govt Securities</v>
          </cell>
        </row>
      </sheetData>
      <sheetData sheetId="18268">
        <row r="34">
          <cell r="A34" t="str">
            <v>Investments Govt Securities</v>
          </cell>
        </row>
      </sheetData>
      <sheetData sheetId="18269">
        <row r="34">
          <cell r="A34" t="str">
            <v>Investments Govt Securities</v>
          </cell>
        </row>
      </sheetData>
      <sheetData sheetId="18270">
        <row r="34">
          <cell r="A34" t="str">
            <v>Investments Govt Securities</v>
          </cell>
        </row>
      </sheetData>
      <sheetData sheetId="18271">
        <row r="34">
          <cell r="A34" t="str">
            <v>Investments Govt Securities</v>
          </cell>
        </row>
      </sheetData>
      <sheetData sheetId="18272">
        <row r="34">
          <cell r="A34" t="str">
            <v>Investments Govt Securities</v>
          </cell>
        </row>
      </sheetData>
      <sheetData sheetId="18273">
        <row r="34">
          <cell r="A34" t="str">
            <v>Investments Govt Securities</v>
          </cell>
        </row>
      </sheetData>
      <sheetData sheetId="18274">
        <row r="34">
          <cell r="A34" t="str">
            <v>Investments Govt Securities</v>
          </cell>
        </row>
      </sheetData>
      <sheetData sheetId="18275">
        <row r="34">
          <cell r="A34" t="str">
            <v>Investments Govt Securities</v>
          </cell>
        </row>
      </sheetData>
      <sheetData sheetId="18276">
        <row r="34">
          <cell r="A34" t="str">
            <v>Investments Govt Securities</v>
          </cell>
        </row>
      </sheetData>
      <sheetData sheetId="18277">
        <row r="34">
          <cell r="A34" t="str">
            <v>Investments Govt Securities</v>
          </cell>
        </row>
      </sheetData>
      <sheetData sheetId="18278">
        <row r="34">
          <cell r="A34" t="str">
            <v>Investments Govt Securities</v>
          </cell>
        </row>
      </sheetData>
      <sheetData sheetId="18279">
        <row r="34">
          <cell r="A34" t="str">
            <v>Investments Govt Securities</v>
          </cell>
        </row>
      </sheetData>
      <sheetData sheetId="18280">
        <row r="34">
          <cell r="A34" t="str">
            <v>Investments Govt Securities</v>
          </cell>
        </row>
      </sheetData>
      <sheetData sheetId="18281"/>
      <sheetData sheetId="18282">
        <row r="34">
          <cell r="A34" t="str">
            <v>Investments Govt Securities</v>
          </cell>
        </row>
      </sheetData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 refreshError="1"/>
      <sheetData sheetId="18582" refreshError="1"/>
      <sheetData sheetId="18583" refreshError="1"/>
      <sheetData sheetId="18584" refreshError="1"/>
      <sheetData sheetId="1858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TBAL9697 -group wise  sdpl"/>
      <sheetName val="Rate analysis"/>
      <sheetName val="Labor abs-PW"/>
      <sheetName val="Labor abs-NMR"/>
      <sheetName val="std"/>
      <sheetName val="Staff Acco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madation"/>
      <sheetName val="RENT MASTER FILE"/>
      <sheetName val="TBAL9697 -group wise  sdpl"/>
      <sheetName val="gen"/>
      <sheetName val="Break up Sheet"/>
      <sheetName val="RENT_MASTER_FILE"/>
      <sheetName val="TBAL9697_-group_wise__sdpl"/>
      <sheetName val="Break_up_Sheet"/>
      <sheetName val="RA-markate"/>
      <sheetName val="Rate analysis"/>
      <sheetName val="Builtup Area"/>
      <sheetName val="RENT_MASTER_FILE6"/>
      <sheetName val="TBAL9697_-group_wise__sdpl6"/>
      <sheetName val="Break_up_Sheet6"/>
      <sheetName val="Rate_analysis5"/>
      <sheetName val="RENT_MASTER_FILE4"/>
      <sheetName val="TBAL9697_-group_wise__sdpl4"/>
      <sheetName val="Break_up_Sheet4"/>
      <sheetName val="Rate_analysis3"/>
      <sheetName val="RENT_MASTER_FILE3"/>
      <sheetName val="TBAL9697_-group_wise__sdpl3"/>
      <sheetName val="Break_up_Sheet3"/>
      <sheetName val="Rate_analysis2"/>
      <sheetName val="RENT_MASTER_FILE1"/>
      <sheetName val="TBAL9697_-group_wise__sdpl1"/>
      <sheetName val="Break_up_Sheet1"/>
      <sheetName val="Rate_analysis"/>
      <sheetName val="RENT_MASTER_FILE2"/>
      <sheetName val="TBAL9697_-group_wise__sdpl2"/>
      <sheetName val="Break_up_Sheet2"/>
      <sheetName val="Rate_analysis1"/>
      <sheetName val="RENT_MASTER_FILE5"/>
      <sheetName val="TBAL9697_-group_wise__sdpl5"/>
      <sheetName val="Break_up_Sheet5"/>
      <sheetName val="Rate_analysis4"/>
      <sheetName val="환율"/>
      <sheetName val="Design"/>
      <sheetName val="Labor abs-NMR"/>
      <sheetName val="RENT_MASTER_FILE7"/>
      <sheetName val="TBAL9697_-group_wise__sdpl7"/>
      <sheetName val="Break_up_Sheet7"/>
      <sheetName val="Rate_analysis6"/>
      <sheetName val="Builtup_Area"/>
      <sheetName val="Labor_abs-NMR"/>
      <sheetName val="Table"/>
      <sheetName val="RENT_MASTER_FILE8"/>
      <sheetName val="TBAL9697_-group_wise__sdpl8"/>
      <sheetName val="Break_up_Sheet8"/>
      <sheetName val="Rate_analysis7"/>
      <sheetName val="Builtup_Area1"/>
      <sheetName val="Labor_abs-NMR1"/>
      <sheetName val="Database"/>
      <sheetName val="schedule nos"/>
      <sheetName val="ancillary"/>
      <sheetName val="csb(11-12,0820)"/>
      <sheetName val="Boq"/>
      <sheetName val="SRC-B3U2"/>
      <sheetName val="Basement Budget"/>
      <sheetName val="Calendar"/>
      <sheetName val="공종별_집계금액"/>
      <sheetName val="schedule_nos"/>
      <sheetName val="Basement_Budget"/>
      <sheetName val="schedule_nos1"/>
      <sheetName val="Basement_Budget1"/>
      <sheetName val="Item정리"/>
      <sheetName val="schedule_nos2"/>
      <sheetName val="Basement_Budget2"/>
      <sheetName val="AO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/>
      <sheetData sheetId="66"/>
      <sheetData sheetId="6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RENT MASTER FILE"/>
      <sheetName val="RA-markate"/>
      <sheetName val="Break up Sheet"/>
      <sheetName val="BeamRft-Stilt 02 &amp; G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Tracking"/>
      <sheetName val="Column schedule"/>
      <sheetName val="Typical floors"/>
      <sheetName val="Column Schedule GF to TransferF"/>
      <sheetName val="Reinforcement"/>
    </sheetNames>
    <sheetDataSet>
      <sheetData sheetId="0">
        <row r="5">
          <cell r="C5">
            <v>169.065</v>
          </cell>
        </row>
      </sheetData>
      <sheetData sheetId="1" refreshError="1"/>
      <sheetData sheetId="2" refreshError="1"/>
      <sheetData sheetId="3">
        <row r="11">
          <cell r="Q11">
            <v>40</v>
          </cell>
        </row>
      </sheetData>
      <sheetData sheetId="4" refreshError="1"/>
      <sheetData sheetId="5">
        <row r="10">
          <cell r="V10">
            <v>2587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ReportVendorwise.rpt"/>
      <sheetName val="Recon "/>
      <sheetName val="AS PER TALLY"/>
      <sheetName val="04-05"/>
      <sheetName val="04-05 Det"/>
      <sheetName val="05-06"/>
      <sheetName val="DET05-06"/>
      <sheetName val="Working sheet"/>
      <sheetName val="Macro"/>
      <sheetName val="Micro"/>
      <sheetName val="A block"/>
      <sheetName val="B block"/>
      <sheetName val="master QTY"/>
      <sheetName val="A-Class material new"/>
      <sheetName val="MS Items"/>
      <sheetName val="preliminaries"/>
      <sheetName val="Establishment ch "/>
      <sheetName val="Staff Salary"/>
      <sheetName val="Training sheet"/>
      <sheetName val="COST-SFT-SHUT"/>
      <sheetName val="Shuttering Working"/>
      <sheetName val="Shuttering"/>
      <sheetName val="Scaffolding  @ THE END"/>
      <sheetName val="Scaffolding Ch"/>
      <sheetName val="Mobalisation"/>
      <sheetName val="steel up "/>
      <sheetName val="PM CH1"/>
      <sheetName val="PM Recon"/>
      <sheetName val="PM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Safety"/>
      <sheetName val="Tools"/>
      <sheetName val="Tools new"/>
      <sheetName val="powertools"/>
      <sheetName val="Spares nw"/>
      <sheetName val="cement&amp;whitecement"/>
      <sheetName val="blockwork Qty."/>
      <sheetName val="c-classnw"/>
      <sheetName val="A_Class material new"/>
      <sheetName val="RENT MASTER FILE"/>
      <sheetName val="TBAL9697 -group wise  sdpl"/>
      <sheetName val="dBase"/>
      <sheetName val="Structure Bills Qty"/>
      <sheetName val="cutting fint_x0000_"/>
      <sheetName val="Data"/>
      <sheetName val="Lead"/>
      <sheetName val="Meas.-Hotel Part"/>
      <sheetName val="Invoice"/>
      <sheetName val="expenses up to 07-08"/>
      <sheetName val="Package split - Cost"/>
      <sheetName val="F&amp;B"/>
      <sheetName val="#REF"/>
      <sheetName val="Kitchen"/>
      <sheetName val="Housek"/>
      <sheetName val="Maint"/>
      <sheetName val="Cashflow projection"/>
      <sheetName val="Fill this out first..."/>
      <sheetName val="cutting fint"/>
      <sheetName val="concrete"/>
      <sheetName val="beam-reinft-IIInd floor"/>
      <sheetName val="cutting fint?"/>
      <sheetName val="WORK TABLE"/>
      <sheetName val="p&amp;m"/>
      <sheetName val="Inter connect Revenue"/>
      <sheetName val="cutting fint_"/>
      <sheetName val="Break up Sheet"/>
      <sheetName val="labour coeff"/>
      <sheetName val="ACS(1)"/>
      <sheetName val="FAS-C(4)"/>
      <sheetName val="CCTV(old)"/>
      <sheetName val="Sheet2"/>
      <sheetName val="Data sheet"/>
      <sheetName val="TULIP new PQS"/>
      <sheetName val="Sheet1"/>
      <sheetName val="Fin Sum"/>
      <sheetName val="girder"/>
      <sheetName val="PRECAST lightconc-II"/>
      <sheetName val="MenuData"/>
      <sheetName val="Parameter"/>
      <sheetName val="Mat_Cost"/>
      <sheetName val="factors"/>
      <sheetName val="Sheet3"/>
      <sheetName val="Sun E Type"/>
      <sheetName val="DetEst"/>
      <sheetName val="labour"/>
      <sheetName val="Shuttering analysis (2)"/>
      <sheetName val="FORM7"/>
      <sheetName val="MaterialReportVendorwise_rpt"/>
      <sheetName val="Recon_"/>
      <sheetName val="AS_PER_TALLY"/>
      <sheetName val="04-05_Det"/>
      <sheetName val="Working_sheet"/>
      <sheetName val="A_block"/>
      <sheetName val="B_block"/>
      <sheetName val="master_QTY"/>
      <sheetName val="A-Class_material_new"/>
      <sheetName val="MS_Items"/>
      <sheetName val="Establishment_ch_"/>
      <sheetName val="Staff_Salary"/>
      <sheetName val="Training_sheet"/>
      <sheetName val="Shuttering_Working"/>
      <sheetName val="Scaffolding__@_THE_END"/>
      <sheetName val="Scaffolding_Ch"/>
      <sheetName val="steel_up_"/>
      <sheetName val="PM_CH1"/>
      <sheetName val="PM_Recon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Tools_new"/>
      <sheetName val="Spares_nw"/>
      <sheetName val="blockwork_Qty_"/>
      <sheetName val="A_Class_material_new"/>
      <sheetName val="RENT_MASTER_FILE"/>
      <sheetName val="TBAL9697_-group_wise__sdpl"/>
      <sheetName val="Structure_Bills_Qty"/>
      <sheetName val="cutting_fint"/>
      <sheetName val="Meas_-Hotel_Part"/>
      <sheetName val="expenses_up_to_07-08"/>
      <sheetName val="Package_split_-_Cost"/>
      <sheetName val="Cashflow_projection"/>
      <sheetName val="Fill_this_out_first___"/>
      <sheetName val="beam-reinft-IIInd_floor"/>
      <sheetName val="cutting_fint?"/>
      <sheetName val="WORK_TABLE"/>
      <sheetName val="Inter_connect_Revenue"/>
      <sheetName val="cutting_fint_"/>
      <sheetName val="Break_up_Sheet"/>
      <sheetName val="RA-markate"/>
      <sheetName val="gen"/>
      <sheetName val="gVL"/>
      <sheetName val="Costing"/>
      <sheetName val="COST"/>
      <sheetName val="Income Statement"/>
      <sheetName val="Name List"/>
      <sheetName val="design"/>
      <sheetName val="Per Unit"/>
      <sheetName val="MaterialReportVendorwise_rpt6"/>
      <sheetName val="Recon_6"/>
      <sheetName val="AS_PER_TALLY6"/>
      <sheetName val="04-05_Det6"/>
      <sheetName val="Working_sheet6"/>
      <sheetName val="A_block6"/>
      <sheetName val="B_block6"/>
      <sheetName val="master_QTY6"/>
      <sheetName val="A-Class_material_new6"/>
      <sheetName val="MS_Items6"/>
      <sheetName val="Establishment_ch_6"/>
      <sheetName val="Staff_Salary6"/>
      <sheetName val="Training_sheet6"/>
      <sheetName val="Shuttering_Working6"/>
      <sheetName val="Scaffolding__@_THE_END6"/>
      <sheetName val="Scaffolding_Ch6"/>
      <sheetName val="steel_up_6"/>
      <sheetName val="PM_CH16"/>
      <sheetName val="PM_Recon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Tools_new6"/>
      <sheetName val="Spares_nw6"/>
      <sheetName val="blockwork_Qty_6"/>
      <sheetName val="A_Class_material_new6"/>
      <sheetName val="RENT_MASTER_FILE6"/>
      <sheetName val="TBAL9697_-group_wise__sdpl6"/>
      <sheetName val="Structure_Bills_Qty6"/>
      <sheetName val="Meas_-Hotel_Part6"/>
      <sheetName val="expenses_up_to_07-086"/>
      <sheetName val="Package_split_-_Cost6"/>
      <sheetName val="Cashflow_projection6"/>
      <sheetName val="Fill_this_out_first___6"/>
      <sheetName val="cutting_fint6"/>
      <sheetName val="beam-reinft-IIInd_floor6"/>
      <sheetName val="cutting_fint?6"/>
      <sheetName val="WORK_TABLE6"/>
      <sheetName val="Inter_connect_Revenue6"/>
      <sheetName val="cutting_fint_6"/>
      <sheetName val="Break_up_Sheet6"/>
      <sheetName val="labour_coeff5"/>
      <sheetName val="Data_sheet5"/>
      <sheetName val="TULIP_new_PQS5"/>
      <sheetName val="Fin_Sum5"/>
      <sheetName val="PRECAST_lightconc-II5"/>
      <sheetName val="Sun_E_Type5"/>
      <sheetName val="Shuttering_analysis_(2)5"/>
      <sheetName val="MaterialReportVendorwise_rpt4"/>
      <sheetName val="Recon_4"/>
      <sheetName val="AS_PER_TALLY4"/>
      <sheetName val="04-05_Det4"/>
      <sheetName val="Working_sheet4"/>
      <sheetName val="A_block4"/>
      <sheetName val="B_block4"/>
      <sheetName val="master_QTY4"/>
      <sheetName val="A-Class_material_new4"/>
      <sheetName val="MS_Items4"/>
      <sheetName val="Establishment_ch_4"/>
      <sheetName val="Staff_Salary4"/>
      <sheetName val="Training_sheet4"/>
      <sheetName val="Shuttering_Working4"/>
      <sheetName val="Scaffolding__@_THE_END4"/>
      <sheetName val="Scaffolding_Ch4"/>
      <sheetName val="steel_up_4"/>
      <sheetName val="PM_CH14"/>
      <sheetName val="PM_Recon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Tools_new4"/>
      <sheetName val="Spares_nw4"/>
      <sheetName val="blockwork_Qty_4"/>
      <sheetName val="A_Class_material_new4"/>
      <sheetName val="RENT_MASTER_FILE4"/>
      <sheetName val="TBAL9697_-group_wise__sdpl4"/>
      <sheetName val="Structure_Bills_Qty4"/>
      <sheetName val="Meas_-Hotel_Part4"/>
      <sheetName val="expenses_up_to_07-084"/>
      <sheetName val="Package_split_-_Cost4"/>
      <sheetName val="Cashflow_projection4"/>
      <sheetName val="Fill_this_out_first___4"/>
      <sheetName val="cutting_fint4"/>
      <sheetName val="beam-reinft-IIInd_floor4"/>
      <sheetName val="cutting_fint?4"/>
      <sheetName val="WORK_TABLE4"/>
      <sheetName val="Inter_connect_Revenue4"/>
      <sheetName val="cutting_fint_4"/>
      <sheetName val="Break_up_Sheet4"/>
      <sheetName val="labour_coeff3"/>
      <sheetName val="Data_sheet3"/>
      <sheetName val="TULIP_new_PQS3"/>
      <sheetName val="Fin_Sum3"/>
      <sheetName val="PRECAST_lightconc-II3"/>
      <sheetName val="Sun_E_Type3"/>
      <sheetName val="Shuttering_analysis_(2)3"/>
      <sheetName val="MaterialReportVendorwise_rpt3"/>
      <sheetName val="Recon_3"/>
      <sheetName val="AS_PER_TALLY3"/>
      <sheetName val="04-05_Det3"/>
      <sheetName val="Working_sheet3"/>
      <sheetName val="A_block3"/>
      <sheetName val="B_block3"/>
      <sheetName val="master_QTY3"/>
      <sheetName val="A-Class_material_new3"/>
      <sheetName val="MS_Items3"/>
      <sheetName val="Establishment_ch_3"/>
      <sheetName val="Staff_Salary3"/>
      <sheetName val="Training_sheet3"/>
      <sheetName val="Shuttering_Working3"/>
      <sheetName val="Scaffolding__@_THE_END3"/>
      <sheetName val="Scaffolding_Ch3"/>
      <sheetName val="steel_up_3"/>
      <sheetName val="PM_CH13"/>
      <sheetName val="PM_Recon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Tools_new3"/>
      <sheetName val="Spares_nw3"/>
      <sheetName val="blockwork_Qty_3"/>
      <sheetName val="A_Class_material_new3"/>
      <sheetName val="RENT_MASTER_FILE3"/>
      <sheetName val="TBAL9697_-group_wise__sdpl3"/>
      <sheetName val="Structure_Bills_Qty3"/>
      <sheetName val="Meas_-Hotel_Part3"/>
      <sheetName val="expenses_up_to_07-083"/>
      <sheetName val="Package_split_-_Cost3"/>
      <sheetName val="Cashflow_projection3"/>
      <sheetName val="Fill_this_out_first___3"/>
      <sheetName val="cutting_fint3"/>
      <sheetName val="beam-reinft-IIInd_floor3"/>
      <sheetName val="cutting_fint?3"/>
      <sheetName val="WORK_TABLE3"/>
      <sheetName val="Inter_connect_Revenue3"/>
      <sheetName val="cutting_fint_3"/>
      <sheetName val="Break_up_Sheet3"/>
      <sheetName val="labour_coeff2"/>
      <sheetName val="Data_sheet2"/>
      <sheetName val="TULIP_new_PQS2"/>
      <sheetName val="Fin_Sum2"/>
      <sheetName val="PRECAST_lightconc-II2"/>
      <sheetName val="Sun_E_Type2"/>
      <sheetName val="Shuttering_analysis_(2)2"/>
      <sheetName val="Income_Statement2"/>
      <sheetName val="Name_List2"/>
      <sheetName val="Per_Unit2"/>
      <sheetName val="MaterialReportVendorwise_rpt1"/>
      <sheetName val="Recon_1"/>
      <sheetName val="AS_PER_TALLY1"/>
      <sheetName val="04-05_Det1"/>
      <sheetName val="Working_sheet1"/>
      <sheetName val="A_block1"/>
      <sheetName val="B_block1"/>
      <sheetName val="master_QTY1"/>
      <sheetName val="A-Class_material_new1"/>
      <sheetName val="MS_Items1"/>
      <sheetName val="Establishment_ch_1"/>
      <sheetName val="Staff_Salary1"/>
      <sheetName val="Training_sheet1"/>
      <sheetName val="Shuttering_Working1"/>
      <sheetName val="Scaffolding__@_THE_END1"/>
      <sheetName val="Scaffolding_Ch1"/>
      <sheetName val="steel_up_1"/>
      <sheetName val="PM_CH11"/>
      <sheetName val="PM_Recon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Tools_new1"/>
      <sheetName val="Spares_nw1"/>
      <sheetName val="blockwork_Qty_1"/>
      <sheetName val="A_Class_material_new1"/>
      <sheetName val="RENT_MASTER_FILE1"/>
      <sheetName val="TBAL9697_-group_wise__sdpl1"/>
      <sheetName val="Structure_Bills_Qty1"/>
      <sheetName val="Meas_-Hotel_Part1"/>
      <sheetName val="expenses_up_to_07-081"/>
      <sheetName val="Package_split_-_Cost1"/>
      <sheetName val="Cashflow_projection1"/>
      <sheetName val="Fill_this_out_first___1"/>
      <sheetName val="cutting_fint1"/>
      <sheetName val="beam-reinft-IIInd_floor1"/>
      <sheetName val="cutting_fint?1"/>
      <sheetName val="WORK_TABLE1"/>
      <sheetName val="Inter_connect_Revenue1"/>
      <sheetName val="cutting_fint_1"/>
      <sheetName val="Break_up_Sheet1"/>
      <sheetName val="labour_coeff"/>
      <sheetName val="Data_sheet"/>
      <sheetName val="TULIP_new_PQS"/>
      <sheetName val="Fin_Sum"/>
      <sheetName val="PRECAST_lightconc-II"/>
      <sheetName val="Sun_E_Type"/>
      <sheetName val="Shuttering_analysis_(2)"/>
      <sheetName val="Income_Statement"/>
      <sheetName val="Name_List"/>
      <sheetName val="Per_Unit"/>
      <sheetName val="MaterialReportVendorwise_rpt2"/>
      <sheetName val="Recon_2"/>
      <sheetName val="AS_PER_TALLY2"/>
      <sheetName val="04-05_Det2"/>
      <sheetName val="Working_sheet2"/>
      <sheetName val="A_block2"/>
      <sheetName val="B_block2"/>
      <sheetName val="master_QTY2"/>
      <sheetName val="A-Class_material_new2"/>
      <sheetName val="MS_Items2"/>
      <sheetName val="Establishment_ch_2"/>
      <sheetName val="Staff_Salary2"/>
      <sheetName val="Training_sheet2"/>
      <sheetName val="Shuttering_Working2"/>
      <sheetName val="Scaffolding__@_THE_END2"/>
      <sheetName val="Scaffolding_Ch2"/>
      <sheetName val="steel_up_2"/>
      <sheetName val="PM_CH12"/>
      <sheetName val="PM_Recon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Tools_new2"/>
      <sheetName val="Spares_nw2"/>
      <sheetName val="blockwork_Qty_2"/>
      <sheetName val="A_Class_material_new2"/>
      <sheetName val="Slab"/>
      <sheetName val="BeamRft-Stilt 02 &amp; GF"/>
      <sheetName val="Column -Podium "/>
      <sheetName val="Beam-Stilt 02 &amp; GF"/>
      <sheetName val="Podium-Slab"/>
      <sheetName val="Column -NW 03"/>
      <sheetName val="SW -NW 03 "/>
      <sheetName val="NW03-Shear wall "/>
      <sheetName val="BeamRft Typ-NW 03"/>
      <sheetName val="Stilt 02 &amp; GF Slab"/>
      <sheetName val="Slab typ-NW 03"/>
      <sheetName val="EW01 &amp; NW03 Staircase"/>
      <sheetName val="NW03-Typ-Staircase"/>
      <sheetName val="Column -EW 01"/>
      <sheetName val="SW - EW 01"/>
      <sheetName val="EW01-Shear Wall "/>
      <sheetName val="Beam-EW01"/>
      <sheetName val="Slab typ -EW 01 "/>
      <sheetName val="Column -SW 04"/>
      <sheetName val="SW - SW 04"/>
      <sheetName val="Slab typ -SW04"/>
      <sheetName val="SW04-Typ-Staircase"/>
      <sheetName val="RENT_MASTER_FILE2"/>
      <sheetName val="TBAL9697_-group_wise__sdpl2"/>
      <sheetName val="Structure_Bills_Qty2"/>
      <sheetName val="Meas_-Hotel_Part2"/>
      <sheetName val="expenses_up_to_07-082"/>
      <sheetName val="Package_split_-_Cost2"/>
      <sheetName val="Cashflow_projection2"/>
      <sheetName val="Fill_this_out_first___2"/>
      <sheetName val="cutting_fint2"/>
      <sheetName val="beam-reinft-IIInd_floor2"/>
      <sheetName val="cutting_fint?2"/>
      <sheetName val="WORK_TABLE2"/>
      <sheetName val="Inter_connect_Revenue2"/>
      <sheetName val="cutting_fint_2"/>
      <sheetName val="Break_up_Sheet2"/>
      <sheetName val="labour_coeff1"/>
      <sheetName val="Data_sheet1"/>
      <sheetName val="TULIP_new_PQS1"/>
      <sheetName val="Fin_Sum1"/>
      <sheetName val="PRECAST_lightconc-II1"/>
      <sheetName val="Sun_E_Type1"/>
      <sheetName val="Shuttering_analysis_(2)1"/>
      <sheetName val="Income_Statement1"/>
      <sheetName val="Name_List1"/>
      <sheetName val="Per_Unit1"/>
      <sheetName val="MaterialReportVendorwise_rpt5"/>
      <sheetName val="Recon_5"/>
      <sheetName val="AS_PER_TALLY5"/>
      <sheetName val="04-05_Det5"/>
      <sheetName val="Working_sheet5"/>
      <sheetName val="A_block5"/>
      <sheetName val="B_block5"/>
      <sheetName val="master_QTY5"/>
      <sheetName val="A-Class_material_new5"/>
      <sheetName val="MS_Items5"/>
      <sheetName val="Establishment_ch_5"/>
      <sheetName val="Staff_Salary5"/>
      <sheetName val="Training_sheet5"/>
      <sheetName val="Shuttering_Working5"/>
      <sheetName val="Scaffolding__@_THE_END5"/>
      <sheetName val="Scaffolding_Ch5"/>
      <sheetName val="steel_up_5"/>
      <sheetName val="PM_CH15"/>
      <sheetName val="PM_Recon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Tools_new5"/>
      <sheetName val="Spares_nw5"/>
      <sheetName val="blockwork_Qty_5"/>
      <sheetName val="A_Class_material_new5"/>
      <sheetName val="RENT_MASTER_FILE5"/>
      <sheetName val="TBAL9697_-group_wise__sdpl5"/>
      <sheetName val="Structure_Bills_Qty5"/>
      <sheetName val="Meas_-Hotel_Part5"/>
      <sheetName val="expenses_up_to_07-085"/>
      <sheetName val="Package_split_-_Cost5"/>
      <sheetName val="Cashflow_projection5"/>
      <sheetName val="Fill_this_out_first___5"/>
      <sheetName val="cutting_fint5"/>
      <sheetName val="beam-reinft-IIInd_floor5"/>
      <sheetName val="cutting_fint?5"/>
      <sheetName val="WORK_TABLE5"/>
      <sheetName val="Inter_connect_Revenue5"/>
      <sheetName val="cutting_fint_5"/>
      <sheetName val="Break_up_Sheet5"/>
      <sheetName val="labour_coeff4"/>
      <sheetName val="Data_sheet4"/>
      <sheetName val="TULIP_new_PQS4"/>
      <sheetName val="Fin_Sum4"/>
      <sheetName val="PRECAST_lightconc-II4"/>
      <sheetName val="Sun_E_Type4"/>
      <sheetName val="Shuttering_analysis_(2)4"/>
      <sheetName val="Income_Statement3"/>
      <sheetName val="Name_List3"/>
      <sheetName val="Per_Unit3"/>
      <sheetName val="Income_Statement4"/>
      <sheetName val="Name_List4"/>
      <sheetName val="Per_Unit4"/>
      <sheetName val="Projects"/>
      <sheetName val="C_link"/>
      <sheetName val="P_link"/>
      <sheetName val="cutting fint_x005f_x0000_"/>
      <sheetName val="Builtup Area"/>
      <sheetName val="Dayworks Bill"/>
      <sheetName val="Bills of Quantities"/>
      <sheetName val="Tender Summary"/>
      <sheetName val="VCH-SLC"/>
      <sheetName val="Supplier"/>
      <sheetName val="fco"/>
      <sheetName val="MaterialReportVendorwise_rpt7"/>
      <sheetName val="Recon_7"/>
      <sheetName val="AS_PER_TALLY7"/>
      <sheetName val="04-05_Det7"/>
      <sheetName val="Working_sheet7"/>
      <sheetName val="A_block7"/>
      <sheetName val="B_block7"/>
      <sheetName val="master_QTY7"/>
      <sheetName val="A-Class_material_new7"/>
      <sheetName val="MS_Items7"/>
      <sheetName val="Establishment_ch_7"/>
      <sheetName val="Staff_Salary7"/>
      <sheetName val="Training_sheet7"/>
      <sheetName val="Shuttering_Working7"/>
      <sheetName val="Scaffolding__@_THE_END7"/>
      <sheetName val="Scaffolding_Ch7"/>
      <sheetName val="steel_up_7"/>
      <sheetName val="PM_CH17"/>
      <sheetName val="PM_Recon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Tools_new7"/>
      <sheetName val="Spares_nw7"/>
      <sheetName val="blockwork_Qty_7"/>
      <sheetName val="A_Class_material_new7"/>
      <sheetName val="RENT_MASTER_FILE7"/>
      <sheetName val="TBAL9697_-group_wise__sdpl7"/>
      <sheetName val="Structure_Bills_Qty7"/>
      <sheetName val="Meas_-Hotel_Part7"/>
      <sheetName val="expenses_up_to_07-087"/>
      <sheetName val="Package_split_-_Cost7"/>
      <sheetName val="Cashflow_projection7"/>
      <sheetName val="Fill_this_out_first___7"/>
      <sheetName val="cutting_fint7"/>
      <sheetName val="beam-reinft-IIInd_floor7"/>
      <sheetName val="cutting_fint?7"/>
      <sheetName val="WORK_TABLE7"/>
      <sheetName val="Inter_connect_Revenue7"/>
      <sheetName val="cutting_fint_7"/>
      <sheetName val="Break_up_Sheet7"/>
      <sheetName val="labour_coeff6"/>
      <sheetName val="Data_sheet6"/>
      <sheetName val="TULIP_new_PQS6"/>
      <sheetName val="Fin_Sum6"/>
      <sheetName val="PRECAST_lightconc-II6"/>
      <sheetName val="Sun_E_Type6"/>
      <sheetName val="Shuttering_analysis_(2)6"/>
      <sheetName val="Income_Statement5"/>
      <sheetName val="Name_List5"/>
      <sheetName val="Per_Unit5"/>
      <sheetName val="BeamRft-Stilt_02_&amp;_GF"/>
      <sheetName val="Column_-Podium_"/>
      <sheetName val="Beam-Stilt_02_&amp;_GF"/>
      <sheetName val="Column_-NW_03"/>
      <sheetName val="SW_-NW_03_"/>
      <sheetName val="NW03-Shear_wall_"/>
      <sheetName val="BeamRft_Typ-NW_03"/>
      <sheetName val="Stilt_02_&amp;_GF_Slab"/>
      <sheetName val="Slab_typ-NW_03"/>
      <sheetName val="EW01_&amp;_NW03_Staircase"/>
      <sheetName val="Column_-EW_01"/>
      <sheetName val="SW_-_EW_01"/>
      <sheetName val="EW01-Shear_Wall_"/>
      <sheetName val="Slab_typ_-EW_01_"/>
      <sheetName val="Column_-SW_04"/>
      <sheetName val="SW_-_SW_04"/>
      <sheetName val="Slab_typ_-SW04"/>
      <sheetName val="Assumptions"/>
      <sheetName val="Cost_Index"/>
      <sheetName val="Order Info"/>
      <sheetName val="BOQ LT"/>
      <sheetName val="Components"/>
      <sheetName val="Intro."/>
      <sheetName val="Pivots"/>
      <sheetName val="Intro"/>
      <sheetName val="Cashflow - Con"/>
      <sheetName val="inWords"/>
      <sheetName val="nanjprofit"/>
      <sheetName val="final abstract"/>
      <sheetName val="Download DATA"/>
      <sheetName val="cutting fint_x005f_x005f_x005f_x0000_"/>
      <sheetName val="Driveway Beams"/>
      <sheetName val="meas-wp"/>
      <sheetName val="Labor abs-NMR"/>
      <sheetName val="2_civil-RA"/>
      <sheetName val="2.civil-RA"/>
      <sheetName val="INDIGINEOUS ITEMS "/>
      <sheetName val="BOQ Distribution"/>
      <sheetName val="Database"/>
      <sheetName val="schedule nos"/>
      <sheetName val="Data.F8.BTR"/>
      <sheetName val="sg-clay(d)"/>
      <sheetName val="Config"/>
      <sheetName val="Break Dw"/>
      <sheetName val="Hardware"/>
      <sheetName val="Cost Index"/>
      <sheetName val="Civil Works"/>
      <sheetName val="R&amp;P"/>
      <sheetName val="NOTES"/>
      <sheetName val="PCC"/>
      <sheetName val="Budget_CF - Overall"/>
      <sheetName val="Options"/>
      <sheetName val="labour rates"/>
      <sheetName val="Index"/>
      <sheetName val="Consolidated CF"/>
      <sheetName val="St.co.91.5lvl"/>
      <sheetName val="Contract Night Staff"/>
      <sheetName val="Contract Day Staff"/>
      <sheetName val="Day Shift"/>
      <sheetName val="Night Shift"/>
      <sheetName val="Capex - Hry"/>
      <sheetName val="Design sheet"/>
      <sheetName val="BASIC MATERIALS"/>
      <sheetName val="BULook"/>
      <sheetName val="Staff Acco."/>
      <sheetName val="flooring"/>
      <sheetName val="measurements"/>
      <sheetName val="Ceilings"/>
      <sheetName val="Tables"/>
      <sheetName val="ACAD Finishes"/>
      <sheetName val="Site Details"/>
      <sheetName val="Chair"/>
      <sheetName val="Site Area Statement"/>
      <sheetName val="Doors"/>
      <sheetName val="Estimate"/>
      <sheetName val="ITB COST"/>
      <sheetName val="cutting fint_x005f_x005f_x005f_x005f_x005f_x005f_"/>
      <sheetName val="Offer"/>
      <sheetName val="cal"/>
      <sheetName val="Order_Info"/>
      <sheetName val="cutting_fint_x005f_x0000_"/>
      <sheetName val="Tender_Summary"/>
      <sheetName val="Dayworks_Bill"/>
      <sheetName val="Bills_of_Quantities"/>
      <sheetName val="Cashflow_-_Con"/>
      <sheetName val="Download_DATA"/>
      <sheetName val="BOQ_LT"/>
      <sheetName val="final_abstract"/>
      <sheetName val="cutting fint_x005f_x005f_"/>
      <sheetName val="Order_Info1"/>
      <sheetName val="cutting_fint_x005f_x0000_1"/>
      <sheetName val="Tender_Summary1"/>
      <sheetName val="Dayworks_Bill1"/>
      <sheetName val="Bills_of_Quantities1"/>
      <sheetName val="Cashflow_-_Con1"/>
      <sheetName val="Download_DATA1"/>
      <sheetName val="BOQ_LT1"/>
      <sheetName val="final_abstract1"/>
      <sheetName val="SILICATE"/>
      <sheetName val="Item- Compact"/>
      <sheetName val="calcul"/>
      <sheetName val="AREAS"/>
      <sheetName val="Service Function"/>
      <sheetName val="cutting_fint_x005f_x005f_x005f_x0000_"/>
      <sheetName val="cutting_fint_x005f_x005f_x005f_x0000_1"/>
      <sheetName val="外気負荷"/>
      <sheetName val="ANALYSIS"/>
      <sheetName val="TOS_N5"/>
      <sheetName val="RA"/>
      <sheetName val="SITE DATA"/>
      <sheetName val="Bar Budget"/>
      <sheetName val="Machine HC - 19.08 "/>
      <sheetName val="PNM Justi"/>
      <sheetName val="BOQ Backup"/>
      <sheetName val="Summary"/>
      <sheetName val="MaterialReportVendorwise_rpt10"/>
      <sheetName val="Recon_10"/>
      <sheetName val="AS_PER_TALLY10"/>
      <sheetName val="04-05_Det10"/>
      <sheetName val="Working_sheet10"/>
      <sheetName val="A_block10"/>
      <sheetName val="B_block10"/>
      <sheetName val="master_QTY10"/>
      <sheetName val="A-Class_material_new10"/>
      <sheetName val="MS_Items10"/>
      <sheetName val="Establishment_ch_10"/>
      <sheetName val="Staff_Salary10"/>
      <sheetName val="Training_sheet10"/>
      <sheetName val="Shuttering_Working10"/>
      <sheetName val="Scaffolding__@_THE_END10"/>
      <sheetName val="Scaffolding_Ch10"/>
      <sheetName val="steel_up_10"/>
      <sheetName val="PM_CH110"/>
      <sheetName val="PM_Recon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Tower_cra-det10"/>
      <sheetName val="Tower_cra_Found10"/>
      <sheetName val="Tower_Cra_Maint_&amp;_depre10"/>
      <sheetName val="GERMAN_TOOL10"/>
      <sheetName val="C_class_cumulative10"/>
      <sheetName val="Rate_analysis10"/>
      <sheetName val="Tools_new10"/>
      <sheetName val="Spares_nw10"/>
      <sheetName val="blockwork_Qty_10"/>
      <sheetName val="A_Class_material_new10"/>
      <sheetName val="RENT_MASTER_FILE10"/>
      <sheetName val="TBAL9697_-group_wise__sdpl10"/>
      <sheetName val="Structure_Bills_Qty10"/>
      <sheetName val="Meas_-Hotel_Part10"/>
      <sheetName val="Package_split_-_Cost10"/>
      <sheetName val="Cashflow_projection10"/>
      <sheetName val="Fill_this_out_first___10"/>
      <sheetName val="expenses_up_to_07-0810"/>
      <sheetName val="beam-reinft-IIInd_floor10"/>
      <sheetName val="cutting_fint10"/>
      <sheetName val="cutting_fint?10"/>
      <sheetName val="WORK_TABLE10"/>
      <sheetName val="Inter_connect_Revenue10"/>
      <sheetName val="cutting_fint_10"/>
      <sheetName val="Break_up_Sheet10"/>
      <sheetName val="labour_coeff9"/>
      <sheetName val="Data_sheet9"/>
      <sheetName val="TULIP_new_PQS9"/>
      <sheetName val="Fin_Sum9"/>
      <sheetName val="PRECAST_lightconc-II9"/>
      <sheetName val="Sun_E_Type9"/>
      <sheetName val="Shuttering_analysis_(2)9"/>
      <sheetName val="Income_Statement8"/>
      <sheetName val="Name_List8"/>
      <sheetName val="Per_Unit8"/>
      <sheetName val="BeamRft-Stilt_02_&amp;_GF3"/>
      <sheetName val="Column_-Podium_3"/>
      <sheetName val="Beam-Stilt_02_&amp;_GF3"/>
      <sheetName val="Column_-NW_033"/>
      <sheetName val="SW_-NW_03_3"/>
      <sheetName val="NW03-Shear_wall_3"/>
      <sheetName val="BeamRft_Typ-NW_033"/>
      <sheetName val="Stilt_02_&amp;_GF_Slab3"/>
      <sheetName val="Slab_typ-NW_033"/>
      <sheetName val="EW01_&amp;_NW03_Staircase3"/>
      <sheetName val="Column_-EW_013"/>
      <sheetName val="SW_-_EW_013"/>
      <sheetName val="EW01-Shear_Wall_3"/>
      <sheetName val="Slab_typ_-EW_01_3"/>
      <sheetName val="Column_-SW_043"/>
      <sheetName val="SW_-_SW_043"/>
      <sheetName val="Slab_typ_-SW043"/>
      <sheetName val="cutting_fint_x005f_x0000_4"/>
      <sheetName val="Builtup_Area2"/>
      <sheetName val="Dayworks_Bill4"/>
      <sheetName val="Bills_of_Quantities4"/>
      <sheetName val="Tender_Summary4"/>
      <sheetName val="Order_Info4"/>
      <sheetName val="BOQ_LT4"/>
      <sheetName val="Intro_2"/>
      <sheetName val="Cashflow_-_Con4"/>
      <sheetName val="final_abstract4"/>
      <sheetName val="Download_DATA4"/>
      <sheetName val="cutting_fint_x005f_x005f_x005f_x0000_4"/>
      <sheetName val="Driveway_Beams2"/>
      <sheetName val="Labor_abs-NMR2"/>
      <sheetName val="2_civil-RA3"/>
      <sheetName val="INDIGINEOUS_ITEMS_2"/>
      <sheetName val="BOQ_Distribution2"/>
      <sheetName val="schedule_nos2"/>
      <sheetName val="Data_F8_BTR2"/>
      <sheetName val="Break_Dw2"/>
      <sheetName val="Cost_Index3"/>
      <sheetName val="Civil_Works2"/>
      <sheetName val="Budget_CF_-_Overall2"/>
      <sheetName val="MaterialReportVendorwise_rpt9"/>
      <sheetName val="Recon_9"/>
      <sheetName val="AS_PER_TALLY9"/>
      <sheetName val="04-05_Det9"/>
      <sheetName val="Working_sheet9"/>
      <sheetName val="A_block9"/>
      <sheetName val="B_block9"/>
      <sheetName val="master_QTY9"/>
      <sheetName val="A-Class_material_new9"/>
      <sheetName val="MS_Items9"/>
      <sheetName val="Establishment_ch_9"/>
      <sheetName val="Staff_Salary9"/>
      <sheetName val="Training_sheet9"/>
      <sheetName val="Shuttering_Working9"/>
      <sheetName val="Scaffolding__@_THE_END9"/>
      <sheetName val="Scaffolding_Ch9"/>
      <sheetName val="steel_up_9"/>
      <sheetName val="PM_CH19"/>
      <sheetName val="PM_Recon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Tools_new9"/>
      <sheetName val="Spares_nw9"/>
      <sheetName val="blockwork_Qty_9"/>
      <sheetName val="A_Class_material_new9"/>
      <sheetName val="RENT_MASTER_FILE9"/>
      <sheetName val="TBAL9697_-group_wise__sdpl9"/>
      <sheetName val="Structure_Bills_Qty9"/>
      <sheetName val="Meas_-Hotel_Part9"/>
      <sheetName val="Package_split_-_Cost9"/>
      <sheetName val="Cashflow_projection9"/>
      <sheetName val="Fill_this_out_first___9"/>
      <sheetName val="expenses_up_to_07-089"/>
      <sheetName val="beam-reinft-IIInd_floor9"/>
      <sheetName val="cutting_fint9"/>
      <sheetName val="cutting_fint?9"/>
      <sheetName val="WORK_TABLE9"/>
      <sheetName val="Inter_connect_Revenue9"/>
      <sheetName val="cutting_fint_9"/>
      <sheetName val="Break_up_Sheet9"/>
      <sheetName val="labour_coeff8"/>
      <sheetName val="Data_sheet8"/>
      <sheetName val="TULIP_new_PQS8"/>
      <sheetName val="Fin_Sum8"/>
      <sheetName val="PRECAST_lightconc-II8"/>
      <sheetName val="Sun_E_Type8"/>
      <sheetName val="Shuttering_analysis_(2)8"/>
      <sheetName val="Income_Statement7"/>
      <sheetName val="Name_List7"/>
      <sheetName val="Per_Unit7"/>
      <sheetName val="BeamRft-Stilt_02_&amp;_GF2"/>
      <sheetName val="Column_-Podium_2"/>
      <sheetName val="Beam-Stilt_02_&amp;_GF2"/>
      <sheetName val="Column_-NW_032"/>
      <sheetName val="SW_-NW_03_2"/>
      <sheetName val="NW03-Shear_wall_2"/>
      <sheetName val="BeamRft_Typ-NW_032"/>
      <sheetName val="Stilt_02_&amp;_GF_Slab2"/>
      <sheetName val="Slab_typ-NW_032"/>
      <sheetName val="EW01_&amp;_NW03_Staircase2"/>
      <sheetName val="Column_-EW_012"/>
      <sheetName val="SW_-_EW_012"/>
      <sheetName val="EW01-Shear_Wall_2"/>
      <sheetName val="Slab_typ_-EW_01_2"/>
      <sheetName val="Column_-SW_042"/>
      <sheetName val="SW_-_SW_042"/>
      <sheetName val="Slab_typ_-SW042"/>
      <sheetName val="cutting_fint_x005f_x0000_3"/>
      <sheetName val="Builtup_Area1"/>
      <sheetName val="Dayworks_Bill3"/>
      <sheetName val="Bills_of_Quantities3"/>
      <sheetName val="Tender_Summary3"/>
      <sheetName val="Order_Info3"/>
      <sheetName val="BOQ_LT3"/>
      <sheetName val="Intro_1"/>
      <sheetName val="Cashflow_-_Con3"/>
      <sheetName val="final_abstract3"/>
      <sheetName val="Download_DATA3"/>
      <sheetName val="cutting_fint_x005f_x005f_x005f_x0000_3"/>
      <sheetName val="Driveway_Beams1"/>
      <sheetName val="Labor_abs-NMR1"/>
      <sheetName val="2_civil-RA2"/>
      <sheetName val="INDIGINEOUS_ITEMS_1"/>
      <sheetName val="BOQ_Distribution1"/>
      <sheetName val="schedule_nos1"/>
      <sheetName val="Data_F8_BTR1"/>
      <sheetName val="Break_Dw1"/>
      <sheetName val="Cost_Index2"/>
      <sheetName val="Civil_Works1"/>
      <sheetName val="Budget_CF_-_Overall1"/>
      <sheetName val="labour_rates1"/>
      <sheetName val="Consolidated_CF1"/>
      <sheetName val="St_co_91_5lvl1"/>
      <sheetName val="Contract_Night_Staff1"/>
      <sheetName val="Contract_Day_Staff1"/>
      <sheetName val="Day_Shift1"/>
      <sheetName val="Night_Shift1"/>
      <sheetName val="Capex_-_Hry1"/>
      <sheetName val="Design_sheet1"/>
      <sheetName val="BASIC_MATERIALS1"/>
      <sheetName val="Staff_Acco_1"/>
      <sheetName val="ACAD_Finishes1"/>
      <sheetName val="Site_Details1"/>
      <sheetName val="Site_Area_Statement1"/>
      <sheetName val="ITB_COST1"/>
      <sheetName val="cutting_fint_x005f_x005f_x005f_x005f_x005f1"/>
      <sheetName val="cutting_fint_x005f_x005f_1"/>
      <sheetName val="Item-_Compact1"/>
      <sheetName val="Service_Function1"/>
      <sheetName val="SITE_DATA1"/>
      <sheetName val="Bar_Budget1"/>
      <sheetName val="Machine_HC_-_19_08_1"/>
      <sheetName val="PNM_Justi1"/>
      <sheetName val="BOQ_Backup1"/>
      <sheetName val="MaterialReportVendorwise_rpt8"/>
      <sheetName val="Recon_8"/>
      <sheetName val="AS_PER_TALLY8"/>
      <sheetName val="04-05_Det8"/>
      <sheetName val="Working_sheet8"/>
      <sheetName val="A_block8"/>
      <sheetName val="B_block8"/>
      <sheetName val="master_QTY8"/>
      <sheetName val="A-Class_material_new8"/>
      <sheetName val="MS_Items8"/>
      <sheetName val="Establishment_ch_8"/>
      <sheetName val="Staff_Salary8"/>
      <sheetName val="Training_sheet8"/>
      <sheetName val="Shuttering_Working8"/>
      <sheetName val="Scaffolding__@_THE_END8"/>
      <sheetName val="Scaffolding_Ch8"/>
      <sheetName val="steel_up_8"/>
      <sheetName val="PM_CH18"/>
      <sheetName val="PM_Recon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Tools_new8"/>
      <sheetName val="Spares_nw8"/>
      <sheetName val="blockwork_Qty_8"/>
      <sheetName val="A_Class_material_new8"/>
      <sheetName val="RENT_MASTER_FILE8"/>
      <sheetName val="TBAL9697_-group_wise__sdpl8"/>
      <sheetName val="Structure_Bills_Qty8"/>
      <sheetName val="Meas_-Hotel_Part8"/>
      <sheetName val="Package_split_-_Cost8"/>
      <sheetName val="Cashflow_projection8"/>
      <sheetName val="Fill_this_out_first___8"/>
      <sheetName val="expenses_up_to_07-088"/>
      <sheetName val="beam-reinft-IIInd_floor8"/>
      <sheetName val="cutting_fint8"/>
      <sheetName val="cutting_fint?8"/>
      <sheetName val="WORK_TABLE8"/>
      <sheetName val="Inter_connect_Revenue8"/>
      <sheetName val="cutting_fint_8"/>
      <sheetName val="Break_up_Sheet8"/>
      <sheetName val="labour_coeff7"/>
      <sheetName val="Data_sheet7"/>
      <sheetName val="TULIP_new_PQS7"/>
      <sheetName val="Fin_Sum7"/>
      <sheetName val="PRECAST_lightconc-II7"/>
      <sheetName val="Sun_E_Type7"/>
      <sheetName val="Shuttering_analysis_(2)7"/>
      <sheetName val="Income_Statement6"/>
      <sheetName val="Name_List6"/>
      <sheetName val="Per_Unit6"/>
      <sheetName val="BeamRft-Stilt_02_&amp;_GF1"/>
      <sheetName val="Column_-Podium_1"/>
      <sheetName val="Beam-Stilt_02_&amp;_GF1"/>
      <sheetName val="Column_-NW_031"/>
      <sheetName val="SW_-NW_03_1"/>
      <sheetName val="NW03-Shear_wall_1"/>
      <sheetName val="BeamRft_Typ-NW_031"/>
      <sheetName val="Stilt_02_&amp;_GF_Slab1"/>
      <sheetName val="Slab_typ-NW_031"/>
      <sheetName val="EW01_&amp;_NW03_Staircase1"/>
      <sheetName val="Column_-EW_011"/>
      <sheetName val="SW_-_EW_011"/>
      <sheetName val="EW01-Shear_Wall_1"/>
      <sheetName val="Slab_typ_-EW_01_1"/>
      <sheetName val="Column_-SW_041"/>
      <sheetName val="SW_-_SW_041"/>
      <sheetName val="Slab_typ_-SW041"/>
      <sheetName val="cutting_fint_x005f_x0000_2"/>
      <sheetName val="Builtup_Area"/>
      <sheetName val="Dayworks_Bill2"/>
      <sheetName val="Bills_of_Quantities2"/>
      <sheetName val="Tender_Summary2"/>
      <sheetName val="Order_Info2"/>
      <sheetName val="BOQ_LT2"/>
      <sheetName val="Intro_"/>
      <sheetName val="Cashflow_-_Con2"/>
      <sheetName val="final_abstract2"/>
      <sheetName val="Download_DATA2"/>
      <sheetName val="cutting_fint_x005f_x005f_x005f_x0000_2"/>
      <sheetName val="Driveway_Beams"/>
      <sheetName val="Labor_abs-NMR"/>
      <sheetName val="2_civil-RA1"/>
      <sheetName val="INDIGINEOUS_ITEMS_"/>
      <sheetName val="BOQ_Distribution"/>
      <sheetName val="schedule_nos"/>
      <sheetName val="Data_F8_BTR"/>
      <sheetName val="Break_Dw"/>
      <sheetName val="Cost_Index1"/>
      <sheetName val="Civil_Works"/>
      <sheetName val="Budget_CF_-_Overall"/>
      <sheetName val="labour_rates"/>
      <sheetName val="Consolidated_CF"/>
      <sheetName val="St_co_91_5lvl"/>
      <sheetName val="Contract_Night_Staff"/>
      <sheetName val="Contract_Day_Staff"/>
      <sheetName val="Day_Shift"/>
      <sheetName val="Night_Shift"/>
      <sheetName val="Capex_-_Hry"/>
      <sheetName val="Design_sheet"/>
      <sheetName val="BASIC_MATERIALS"/>
      <sheetName val="Staff_Acco_"/>
      <sheetName val="ACAD_Finishes"/>
      <sheetName val="Site_Details"/>
      <sheetName val="Site_Area_Statement"/>
      <sheetName val="ITB_COST"/>
      <sheetName val="cutting_fint_x005f_x005f_x005f_x005f_x005f_x005f_"/>
      <sheetName val="cutting_fint_x005f_x005f_"/>
      <sheetName val="Item-_Compact"/>
      <sheetName val="Service_Function"/>
      <sheetName val="SITE_DATA"/>
      <sheetName val="Bar_Budget"/>
      <sheetName val="Machine_HC_-_19_08_"/>
      <sheetName val="PNM_Justi"/>
      <sheetName val="BOQ_Backup"/>
      <sheetName val="Sales Plan"/>
      <sheetName val="30개월기준대비표 아랍택)"/>
      <sheetName val="총괄표 (2)"/>
      <sheetName val="Project Brief"/>
      <sheetName val="slap"/>
      <sheetName val="tank"/>
      <sheetName val="Master data"/>
      <sheetName val="Sales_Plan"/>
      <sheetName val="30개월기준대비표_아랍택)"/>
      <sheetName val="총괄표_(2)"/>
      <sheetName val="Project_Brief"/>
      <sheetName val="Master_data"/>
      <sheetName val="Sales_Plan1"/>
      <sheetName val="30개월기준대비표_아랍택)1"/>
      <sheetName val="총괄표_(2)1"/>
      <sheetName val="Project_Brief1"/>
      <sheetName val="Master_data1"/>
      <sheetName val="Sales_Plan2"/>
      <sheetName val="30개월기준대비표_아랍택)2"/>
      <sheetName val="총괄표_(2)2"/>
      <sheetName val="Project_Brief2"/>
      <sheetName val="Master_data2"/>
      <sheetName val="Execution Area"/>
      <sheetName val="Cost Breakdown"/>
      <sheetName val="Sale Price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PTION"/>
      <sheetName val="IMPORTED EQUIPMENTS"/>
      <sheetName val="INDIGINEOUS ITEMS 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Rate analysis"/>
      <sheetName val="GBW"/>
      <sheetName val="Headings"/>
      <sheetName val="Names&amp;Cases"/>
      <sheetName val="MASTER_RATE ANALYSIS"/>
      <sheetName val="PRECAST lightconc-II"/>
      <sheetName val="B.O.Q 04-05-07"/>
      <sheetName val="Cost summary"/>
      <sheetName val="RENT MASTER FILE"/>
      <sheetName val="Meas.-Hotel Part"/>
      <sheetName val="Break up Sheet"/>
      <sheetName val="Budget"/>
      <sheetName val="Data sheet"/>
      <sheetName val="Per Unit"/>
      <sheetName val="1-Internal electrical"/>
      <sheetName val="3. Elemental Summary"/>
      <sheetName val="12a. CFTable"/>
      <sheetName val="SITE OVERHEADS"/>
      <sheetName val="TBAL9697 -group wise  sdpl"/>
      <sheetName val="LIST OF MAKES"/>
      <sheetName val="Lintel"/>
      <sheetName val="Labour"/>
      <sheetName val="labour coeff"/>
      <sheetName val="PRECAST lightconc_II"/>
      <sheetName val="WORKING boq"/>
      <sheetName val="S3 - Summary"/>
      <sheetName val="Chennai"/>
      <sheetName val="Input"/>
      <sheetName val="Phasing"/>
      <sheetName val="Design"/>
      <sheetName val="calcul"/>
      <sheetName val="list"/>
      <sheetName val="Analysis"/>
      <sheetName val="Cost of O &amp; O"/>
      <sheetName val="qty workout"/>
      <sheetName val="BeamRft-Stilt 02 &amp; GF"/>
      <sheetName val="Pacakges split"/>
      <sheetName val="9. Package split - Cost "/>
      <sheetName val="10. &amp; 11. Rate Code &amp; BQ"/>
      <sheetName val="Cashflow projection"/>
      <sheetName val="Summary"/>
      <sheetName val="PRELIM5"/>
      <sheetName val=" B1"/>
      <sheetName val="RA-markate"/>
      <sheetName val="F1a-Pile"/>
      <sheetName val="run"/>
      <sheetName val="product prices"/>
      <sheetName val="price"/>
      <sheetName val="07"/>
      <sheetName val="PUMP"/>
      <sheetName val=" B3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"/>
      <sheetName val="Break_Up"/>
      <sheetName val="RESULT"/>
      <sheetName val="CASHFLOWS"/>
      <sheetName val="dlvoid"/>
      <sheetName val="Sheet2"/>
      <sheetName val="PANEL ANNEXURE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INDEX"/>
      <sheetName val="AREAS"/>
      <sheetName val="Bill 1-BOQ-Civil Works"/>
      <sheetName val="ICO_budzet_97"/>
      <sheetName val="PHE"/>
      <sheetName val="A"/>
      <sheetName val="Basement"/>
      <sheetName val="External HT"/>
      <sheetName val="External LT"/>
      <sheetName val="status"/>
      <sheetName val="Meas__Hotel Part"/>
      <sheetName val="Inputs"/>
      <sheetName val="Data Input"/>
      <sheetName val="Ass4"/>
      <sheetName val="DCF"/>
      <sheetName val="Key Ass"/>
      <sheetName val="Shuttering costing-Annex-IV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Fill this out first..."/>
      <sheetName val="LCS SCHEDULE "/>
      <sheetName val="meas-wp"/>
      <sheetName val="Model"/>
      <sheetName val="CONSTRUCTION COMPONENT"/>
      <sheetName val="ELEC_BOQ"/>
      <sheetName val="currency"/>
      <sheetName val="Switch costs lookup"/>
      <sheetName val="Eqpmnt Plng"/>
      <sheetName val="환율"/>
      <sheetName val="BOQ "/>
      <sheetName val="BHANDUP"/>
      <sheetName val="Area Statement _ OPTION C"/>
      <sheetName val="Sheet 1"/>
      <sheetName val="Cover"/>
      <sheetName val="activit-graph  "/>
      <sheetName val="Driveway Beams"/>
      <sheetName val="FT-05-02IsoBOM"/>
      <sheetName val="May"/>
      <sheetName val="Lease rents"/>
      <sheetName val="Tender Summary"/>
      <sheetName val="System"/>
      <sheetName val="Background"/>
      <sheetName val="DetEst"/>
      <sheetName val="Codes"/>
      <sheetName val="HOTEL"/>
      <sheetName val="BOQ DG BQ PP"/>
      <sheetName val="ABS_"/>
      <sheetName val="SILICATE"/>
      <sheetName val="Civil Works"/>
      <sheetName val="Sheet3"/>
      <sheetName val="MB(2nd RA) -NTPC"/>
      <sheetName val="SB - reinf"/>
      <sheetName val="Assumptions"/>
      <sheetName val="SUMMARY_OPTION"/>
      <sheetName val="IMPORTED_EQUIPMENTS"/>
      <sheetName val="INDIGINEOUS_ITEMS_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MASTER_RATE_ANALYSIS"/>
      <sheetName val="PRECAST_lightconc-II"/>
      <sheetName val="Fill_this_out_first___"/>
      <sheetName val="Meas_-Hotel_Part"/>
      <sheetName val="PRECAST_lightconc_II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BOQ_"/>
      <sheetName val="INPUT_SHEET"/>
      <sheetName val="1-Internal_electrical"/>
      <sheetName val="3__Elemental_Summary"/>
      <sheetName val="12a__CFTable"/>
      <sheetName val="Data_sheet"/>
      <sheetName val="Per_Unit"/>
      <sheetName val="Cost_summary"/>
      <sheetName val="Pacakges_split"/>
      <sheetName val="9__Package_split_-_Cost_"/>
      <sheetName val="10__&amp;_11__Rate_Code_&amp;_BQ"/>
      <sheetName val="Cashflow_projection"/>
      <sheetName val="SITE_OVERHEADS"/>
      <sheetName val="SUMMARY_OPTION1"/>
      <sheetName val="IMPORTED_EQUIPMENTS1"/>
      <sheetName val="INDIGINEOUS_ITEMS_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MASTER_RATE_ANALYSIS1"/>
      <sheetName val="PRECAST_lightconc-II1"/>
      <sheetName val="Meas_-Hotel_Part1"/>
      <sheetName val="PRECAST_lightconc_II1"/>
      <sheetName val="B_O_Q_04-05-071"/>
      <sheetName val="Meas__Hotel_Part1"/>
      <sheetName val="INPUT_SHEET1"/>
      <sheetName val="Data_Input1"/>
      <sheetName val="Key_Ass1"/>
      <sheetName val="WORKING_boq1"/>
      <sheetName val="S3_-_Summary1"/>
      <sheetName val="Shuttering_costing-Annex-IV1"/>
      <sheetName val="BOQ_1"/>
      <sheetName val="1-Internal_electrical1"/>
      <sheetName val="3__Elemental_Summary1"/>
      <sheetName val="12a__CFTable1"/>
      <sheetName val="Data_sheet1"/>
      <sheetName val="Per_Unit1"/>
      <sheetName val="Cost_summary1"/>
      <sheetName val="Pacakges_split1"/>
      <sheetName val="9__Package_split_-_Cost_1"/>
      <sheetName val="10__&amp;_11__Rate_Code_&amp;_BQ1"/>
      <sheetName val="Cashflow_projection1"/>
      <sheetName val="SITE_OVERHEADS1"/>
      <sheetName val="Fill_this_out_first___1"/>
      <sheetName val="Bill_1-BOQ-Civil_Works"/>
      <sheetName val="_B1"/>
      <sheetName val="product_prices"/>
      <sheetName val="_B3"/>
      <sheetName val="ACAD_Finishes"/>
      <sheetName val="Site_Details"/>
      <sheetName val="Site_Area_Statement"/>
      <sheetName val="PANEL_ANNEXURE"/>
      <sheetName val="LIST_OF_MAKES"/>
      <sheetName val="CFForecast_detail"/>
      <sheetName val="Basement_Budget"/>
      <sheetName val="SCurv_(3)"/>
      <sheetName val="WORK_TABLE"/>
      <sheetName val="Abstract"/>
      <sheetName val="07016, Master List-Major Minor"/>
      <sheetName val="目录"/>
      <sheetName val="Q3"/>
      <sheetName val="OC 17-04-06"/>
      <sheetName val="Main Assump."/>
      <sheetName val="Sqn_Abs"/>
      <sheetName val="A.CIVIL AND INTERIOR WORKS"/>
      <sheetName val="Fin Sum"/>
      <sheetName val="Factor_sheet"/>
      <sheetName val="extra work elec bill "/>
      <sheetName val="Dels"/>
      <sheetName val="s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MASTER WORK SHEET - ESTIMATE HI"/>
      <sheetName val="RENT MASTER FILE"/>
      <sheetName val="Plumb BOQ"/>
      <sheetName val="Plumb Summary"/>
      <sheetName val="intr stool brkup"/>
      <sheetName val="Staff Salary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MASTER_WORK_SHEET_-_ESTIMATE_HI"/>
      <sheetName val="RENT_MASTER_FILE"/>
      <sheetName val="Plumb_BOQ"/>
      <sheetName val="Plumb_Summary"/>
      <sheetName val="intr_stool_brkup"/>
      <sheetName val="Staff_Salary"/>
      <sheetName val="INDIGINEOUS ITEMS "/>
      <sheetName val="dBase"/>
      <sheetName val="Abstract"/>
      <sheetName val="POP Finishing&amp;Corner Beads"/>
      <sheetName val="Core cutting-SBE"/>
      <sheetName val="Hard finishes"/>
      <sheetName val="coping qty"/>
      <sheetName val="MS Works"/>
      <sheetName val="Cost summary"/>
      <sheetName val="Estimate for approval"/>
      <sheetName val="LIST OF MAKES"/>
      <sheetName val="RA-markate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MASTER_WORK_SHEET_-_ESTIMATE_H6"/>
      <sheetName val="RENT_MASTER_FILE6"/>
      <sheetName val="Plumb_BOQ6"/>
      <sheetName val="Plumb_Summary6"/>
      <sheetName val="intr_stool_brkup6"/>
      <sheetName val="Staff_Salary6"/>
      <sheetName val="INDIGINEOUS_ITEMS_5"/>
      <sheetName val="POP_Finishing&amp;Corner_Beads5"/>
      <sheetName val="Core_cutting-SBE5"/>
      <sheetName val="Hard_finishes5"/>
      <sheetName val="coping_qty5"/>
      <sheetName val="MS_Works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MASTER_WORK_SHEET_-_ESTIMATE_H4"/>
      <sheetName val="RENT_MASTER_FILE4"/>
      <sheetName val="Plumb_BOQ4"/>
      <sheetName val="Plumb_Summary4"/>
      <sheetName val="intr_stool_brkup4"/>
      <sheetName val="Staff_Salary4"/>
      <sheetName val="INDIGINEOUS_ITEMS_3"/>
      <sheetName val="POP_Finishing&amp;Corner_Beads3"/>
      <sheetName val="Core_cutting-SBE3"/>
      <sheetName val="Hard_finishes3"/>
      <sheetName val="coping_qty3"/>
      <sheetName val="MS_Work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MASTER_WORK_SHEET_-_ESTIMATE_H3"/>
      <sheetName val="RENT_MASTER_FILE3"/>
      <sheetName val="Plumb_BOQ3"/>
      <sheetName val="Plumb_Summary3"/>
      <sheetName val="intr_stool_brkup3"/>
      <sheetName val="Staff_Salary3"/>
      <sheetName val="INDIGINEOUS_ITEMS_2"/>
      <sheetName val="POP_Finishing&amp;Corner_Beads2"/>
      <sheetName val="Core_cutting-SBE2"/>
      <sheetName val="Hard_finishes2"/>
      <sheetName val="coping_qty2"/>
      <sheetName val="MS_Works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MASTER_WORK_SHEET_-_ESTIMATE_H1"/>
      <sheetName val="RENT_MASTER_FILE1"/>
      <sheetName val="Plumb_BOQ1"/>
      <sheetName val="Plumb_Summary1"/>
      <sheetName val="intr_stool_brkup1"/>
      <sheetName val="Staff_Salary1"/>
      <sheetName val="INDIGINEOUS_ITEMS_"/>
      <sheetName val="POP_Finishing&amp;Corner_Beads"/>
      <sheetName val="Core_cutting-SBE"/>
      <sheetName val="Hard_finishes"/>
      <sheetName val="coping_qty"/>
      <sheetName val="MS_Works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MASTER_WORK_SHEET_-_ESTIMATE_H2"/>
      <sheetName val="RENT_MASTER_FILE2"/>
      <sheetName val="Plumb_BOQ2"/>
      <sheetName val="Plumb_Summary2"/>
      <sheetName val="intr_stool_brkup2"/>
      <sheetName val="Staff_Salary2"/>
      <sheetName val="INDIGINEOUS_ITEMS_1"/>
      <sheetName val="POP_Finishing&amp;Corner_Beads1"/>
      <sheetName val="Core_cutting-SBE1"/>
      <sheetName val="Hard_finishes1"/>
      <sheetName val="coping_qty1"/>
      <sheetName val="MS_Works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MASTER_WORK_SHEET_-_ESTIMATE_H5"/>
      <sheetName val="RENT_MASTER_FILE5"/>
      <sheetName val="Plumb_BOQ5"/>
      <sheetName val="Plumb_Summary5"/>
      <sheetName val="intr_stool_brkup5"/>
      <sheetName val="Staff_Salary5"/>
      <sheetName val="INDIGINEOUS_ITEMS_4"/>
      <sheetName val="POP_Finishing&amp;Corner_Beads4"/>
      <sheetName val="Core_cutting-SBE4"/>
      <sheetName val="Hard_finishes4"/>
      <sheetName val="coping_qty4"/>
      <sheetName val="MS_Works4"/>
      <sheetName val="Plastering"/>
      <sheetName val="Concrete"/>
      <sheetName val="Earthworks"/>
      <sheetName val="Meas.-Hotel Part"/>
      <sheetName val="gVL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MASTER_WORK_SHEET_-_ESTIMATE_H7"/>
      <sheetName val="RENT_MASTER_FILE7"/>
      <sheetName val="Plumb_BOQ7"/>
      <sheetName val="Plumb_Summary7"/>
      <sheetName val="intr_stool_brkup7"/>
      <sheetName val="Staff_Salary7"/>
      <sheetName val="INDIGINEOUS_ITEMS_6"/>
      <sheetName val="POP_Finishing&amp;Corner_Beads6"/>
      <sheetName val="Core_cutting-SBE6"/>
      <sheetName val="Hard_finishes6"/>
      <sheetName val="coping_qty6"/>
      <sheetName val="MS_Works6"/>
      <sheetName val="Cost_summary"/>
      <sheetName val="Estimate_for_approval"/>
      <sheetName val="LIST_OF_MAKES"/>
      <sheetName val="Meas_-Hotel_Part"/>
      <sheetName val="DEW PH 1"/>
      <sheetName val="Feb Analysts"/>
      <sheetName val="Temporary"/>
      <sheetName val="beam-reinft-IIInd floor"/>
      <sheetName val="Summary"/>
      <sheetName val="Equipment"/>
      <sheetName val="Labor"/>
      <sheetName val="Materials"/>
      <sheetName val="crews"/>
      <sheetName val="RCC,Ret. Wall"/>
      <sheetName val="07016, Master List-Major Minor"/>
      <sheetName val="GBW"/>
      <sheetName val="BOQ"/>
      <sheetName val="RCC,Ret__Wall"/>
      <sheetName val="07016,_Master_List-Major_Minor"/>
      <sheetName val="RCC,Ret__Wall1"/>
      <sheetName val="07016,_Master_List-Major_Minor1"/>
      <sheetName val="Appendix A"/>
      <sheetName val="RCC,Ret__Wall2"/>
      <sheetName val="07016,_Master_List-Major_Minor2"/>
      <sheetName val="Appendix_A"/>
      <sheetName val="PC_Elect_Q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MASTER_WORK_SHEET_-_ESTIMATE_H8"/>
      <sheetName val="RENT_MASTER_FILE8"/>
      <sheetName val="Plumb_BOQ8"/>
      <sheetName val="Plumb_Summary8"/>
      <sheetName val="intr_stool_brkup8"/>
      <sheetName val="Staff_Salary8"/>
      <sheetName val="INDIGINEOUS_ITEMS_7"/>
      <sheetName val="POP_Finishing&amp;Corner_Beads7"/>
      <sheetName val="Core_cutting-SBE7"/>
      <sheetName val="Hard_finishes7"/>
      <sheetName val="coping_qty7"/>
      <sheetName val="MS_Works7"/>
      <sheetName val="Cost_summary1"/>
      <sheetName val="LIST_OF_MAKES1"/>
      <sheetName val="Estimate_for_approval1"/>
      <sheetName val="Meas_-Hotel_Part1"/>
      <sheetName val="DEW_PH_1"/>
      <sheetName val="Feb_Analysts"/>
      <sheetName val="beam-reinft-IIInd_floor"/>
      <sheetName val="RCC,Ret__Wall3"/>
      <sheetName val="07016,_Master_List-Major_Minor3"/>
      <sheetName val="Appendix_A1"/>
      <sheetName val="categorise staff rates"/>
      <sheetName val="Sumcosts"/>
      <sheetName val="Add2-om-mep"/>
      <sheetName val="MEP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dBase"/>
      <sheetName val="O_x0000_IEery"/>
      <sheetName val="O"/>
      <sheetName val="O?IEery"/>
      <sheetName val="Plumb BOQ"/>
      <sheetName val="Plumb Summary"/>
      <sheetName val="O_IEery"/>
      <sheetName val="TBAL9697 -group wise  sdpl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OIEery"/>
      <sheetName val="Plumb_BOQ"/>
      <sheetName val="Plumb_Summary"/>
      <sheetName val="BLOCK-E"/>
      <sheetName val="Cost summary"/>
      <sheetName val="MASTER WORK SHEET - ESTIMATE HI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Plumb_BOQ6"/>
      <sheetName val="Plumb_Summary6"/>
      <sheetName val="TBAL9697_-group_wise__sdpl5"/>
      <sheetName val="Cost_summar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Plumb_BOQ4"/>
      <sheetName val="Plumb_Summary4"/>
      <sheetName val="TBAL9697_-group_wise__sdp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Plumb_BOQ3"/>
      <sheetName val="Plumb_Summary3"/>
      <sheetName val="TBAL9697_-group_wise__sdpl2"/>
      <sheetName val="Cost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Plumb_BOQ1"/>
      <sheetName val="Plumb_Summary1"/>
      <sheetName val="TBAL9697_-group_wise__sdpl"/>
      <sheetName val="Cost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Plumb_BOQ2"/>
      <sheetName val="Plumb_Summary2"/>
      <sheetName val="TBAL9697_-group_wise__sdpl1"/>
      <sheetName val="Cost_summary1"/>
      <sheetName val="Cost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Plumb_BOQ5"/>
      <sheetName val="Plumb_Summary5"/>
      <sheetName val="TBAL9697_-group_wise__sdpl4"/>
      <sheetName val="Cost_summary4"/>
      <sheetName val="INDIGINEOUS ITEMS "/>
      <sheetName val="O_x005f_x0000_IEery"/>
      <sheetName val="labour coeff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Plumb_BOQ7"/>
      <sheetName val="Plumb_Summary7"/>
      <sheetName val="TBAL9697_-group_wise__sdpl6"/>
      <sheetName val="Cost_summary6"/>
      <sheetName val="MASTER_WORK_SHEET_-_ESTIMATE_HI"/>
      <sheetName val="labour_coeff"/>
      <sheetName val="INDIGINEOUS_ITEMS_"/>
      <sheetName val="Concrete PR PO Detail"/>
      <sheetName val="p&amp;m"/>
      <sheetName val="gen"/>
      <sheetName val="data"/>
      <sheetName val="LIST OF MAKES"/>
      <sheetName val="HPL"/>
      <sheetName val="ABB"/>
      <sheetName val="Costing"/>
      <sheetName val="Estimation"/>
      <sheetName val="beam-reinft"/>
      <sheetName val="BOQ"/>
      <sheetName val="Back filling"/>
      <sheetName val="NT items summary"/>
      <sheetName val="beam-reinft-IIInd floor"/>
      <sheetName val="datas"/>
      <sheetName val="Cost_Index"/>
      <sheetName val="Lead"/>
      <sheetName val="Names&amp;Cases"/>
      <sheetName val="Background"/>
      <sheetName val="calcul"/>
      <sheetName val="Sheet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Plumb_BOQ10"/>
      <sheetName val="Plumb_Summary10"/>
      <sheetName val="TBAL9697_-group_wise__sdpl9"/>
      <sheetName val="Cost_summary9"/>
      <sheetName val="Concrete_PR_PO_Detail2"/>
      <sheetName val="labour_coeff3"/>
      <sheetName val="LIST_OF_MAKES2"/>
      <sheetName val="MASTER_WORK_SHEET_-_ESTIMATE_H3"/>
      <sheetName val="INDIGINEOUS_ITEMS_3"/>
      <sheetName val="Back_filling2"/>
      <sheetName val="NT_items_summary2"/>
      <sheetName val="beam-reinft-IIInd_floor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Plumb_BOQ9"/>
      <sheetName val="Plumb_Summary9"/>
      <sheetName val="TBAL9697_-group_wise__sdpl8"/>
      <sheetName val="Cost_summary8"/>
      <sheetName val="Concrete_PR_PO_Detail1"/>
      <sheetName val="labour_coeff2"/>
      <sheetName val="LIST_OF_MAKES1"/>
      <sheetName val="MASTER_WORK_SHEET_-_ESTIMATE_H2"/>
      <sheetName val="INDIGINEOUS_ITEMS_2"/>
      <sheetName val="Back_filling1"/>
      <sheetName val="NT_items_summary1"/>
      <sheetName val="beam-reinft-IIInd_floor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Plumb_BOQ8"/>
      <sheetName val="Plumb_Summary8"/>
      <sheetName val="TBAL9697_-group_wise__sdpl7"/>
      <sheetName val="Cost_summary7"/>
      <sheetName val="Concrete_PR_PO_Detail"/>
      <sheetName val="labour_coeff1"/>
      <sheetName val="LIST_OF_MAKES"/>
      <sheetName val="MASTER_WORK_SHEET_-_ESTIMATE_H1"/>
      <sheetName val="INDIGINEOUS_ITEMS_1"/>
      <sheetName val="Back_filling"/>
      <sheetName val="NT_items_summary"/>
      <sheetName val="beam-reinft-IIInd_flo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Structure Bills Qty"/>
      <sheetName val="concrete"/>
      <sheetName val="dBase"/>
      <sheetName val="beam-reinft-IIInd floor"/>
      <sheetName val="Cost summary"/>
      <sheetName val="Data sheet"/>
      <sheetName val="CFForecast detail"/>
      <sheetName val="analysis"/>
      <sheetName val="Design"/>
      <sheetName val="F1a-Pile"/>
      <sheetName val="Factor_sheet"/>
      <sheetName val="sq ftg detail"/>
      <sheetName val="lookup"/>
      <sheetName val="Field Values"/>
      <sheetName val="Legend"/>
      <sheetName val="Plant Cost"/>
      <sheetName val="Fill this out first..."/>
      <sheetName val="Labor abs-NMR"/>
      <sheetName val="PCC"/>
      <sheetName val="MASTER WORK SHEET - ESTIMATE HI"/>
      <sheetName val="BS, PL, SCH 96"/>
      <sheetName val="RCC,Ret. Wall"/>
      <sheetName val="SBI(Siliguri)"/>
      <sheetName val="Civil Boq"/>
      <sheetName val="horizontal"/>
      <sheetName val="loadcal"/>
      <sheetName val="Summary"/>
      <sheetName val=" B3"/>
      <sheetName val=" B1"/>
      <sheetName val="DETAILED  BOQ"/>
      <sheetName val="HPL"/>
      <sheetName val="NetBQ"/>
      <sheetName val="LIST OF MAKES"/>
      <sheetName val="Budget"/>
      <sheetName val="Break_Up"/>
      <sheetName val="RESULT"/>
      <sheetName val="INDIGINEOUS ITEMS "/>
      <sheetName val="Cem_Recon"/>
      <sheetName val="Weightage-Sub Sht"/>
      <sheetName val="GreenSheet"/>
      <sheetName val="Risk &amp; Opportunitie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Structure_Bills_Qty"/>
      <sheetName val="beam-reinft-IIInd_floor"/>
      <sheetName val="Cost_summary"/>
      <sheetName val="Data_sheet"/>
      <sheetName val="CFForecast_detail"/>
      <sheetName val="sq_ftg_detail"/>
      <sheetName val="Field_Values"/>
      <sheetName val="Plant_Cost"/>
      <sheetName val="Fill_this_out_first___"/>
      <sheetName val="Labor_abs-NMR"/>
      <sheetName val="MASTER_WORK_SHEET_-_ESTIMATE_HI"/>
      <sheetName val="BS,_PL,_SCH_96"/>
      <sheetName val="RCC,Ret__Wall"/>
      <sheetName val="Civil_Boq"/>
      <sheetName val="_B3"/>
      <sheetName val="_B1"/>
      <sheetName val="DETAILED__BOQ"/>
      <sheetName val="LIST_OF_MAKES"/>
      <sheetName val="INDIGINEOUS_ITEMS_"/>
      <sheetName val="Weightage-Sub_Sht"/>
      <sheetName val="Risk_&amp;_Opportunities"/>
      <sheetName val="07016, Master List-Major Minor"/>
      <sheetName val="1st -vpd"/>
      <sheetName val="Inputs"/>
      <sheetName val="Macro1"/>
      <sheetName val="RCC Rates"/>
      <sheetName val="Electrical"/>
      <sheetName val="Boq"/>
      <sheetName val="ETC Plant Cost"/>
      <sheetName val="Data"/>
      <sheetName val="Lead"/>
      <sheetName val="Income Statement"/>
      <sheetName val="Estimation"/>
      <sheetName val="p&amp;m"/>
      <sheetName val="Costing"/>
      <sheetName val="ABB"/>
      <sheetName val="beam-reinft"/>
      <sheetName val="RENT MASTER FILE"/>
      <sheetName val="Meas.-Hotel Part"/>
      <sheetName val="Drawing status"/>
      <sheetName val="labour coeff"/>
      <sheetName val="PRECAST lightconc-II"/>
      <sheetName val="M.S."/>
      <sheetName val="GBW"/>
      <sheetName val="B7 MW SUB SUMMARY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Structure_Bills_Qty6"/>
      <sheetName val="beam-reinft-IIInd_floor6"/>
      <sheetName val="Cost_summary6"/>
      <sheetName val="Data_sheet6"/>
      <sheetName val="CFForecast_detail6"/>
      <sheetName val="sq_ftg_detail6"/>
      <sheetName val="Field_Values6"/>
      <sheetName val="Plant_Cost6"/>
      <sheetName val="Fill_this_out_first___6"/>
      <sheetName val="Labor_abs-NMR6"/>
      <sheetName val="MASTER_WORK_SHEET_-_ESTIMATE_H6"/>
      <sheetName val="BS,_PL,_SCH_966"/>
      <sheetName val="RCC,Ret__Wall6"/>
      <sheetName val="Civil_Boq6"/>
      <sheetName val="_B36"/>
      <sheetName val="_B16"/>
      <sheetName val="DETAILED__BOQ6"/>
      <sheetName val="LIST_OF_MAKES6"/>
      <sheetName val="INDIGINEOUS_ITEMS_6"/>
      <sheetName val="Weightage-Sub_Sht6"/>
      <sheetName val="Risk_&amp;_Opportunities6"/>
      <sheetName val="07016,_Master_List-Major_Minor5"/>
      <sheetName val="1st_-vpd5"/>
      <sheetName val="RCC_Rates5"/>
      <sheetName val="ETC_Plant_Cost5"/>
      <sheetName val="Income_Statement5"/>
      <sheetName val="RENT_MASTER_FILE5"/>
      <sheetName val="Meas_-Hotel_Part5"/>
      <sheetName val="Drawing_status5"/>
      <sheetName val="labour_coeff5"/>
      <sheetName val="PRECAST_lightconc-II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Structure_Bills_Qty4"/>
      <sheetName val="beam-reinft-IIInd_floor4"/>
      <sheetName val="Cost_summary4"/>
      <sheetName val="Data_sheet4"/>
      <sheetName val="CFForecast_detail4"/>
      <sheetName val="sq_ftg_detail4"/>
      <sheetName val="Field_Values4"/>
      <sheetName val="Plant_Cost4"/>
      <sheetName val="Fill_this_out_first___4"/>
      <sheetName val="Labor_abs-NMR4"/>
      <sheetName val="MASTER_WORK_SHEET_-_ESTIMATE_H4"/>
      <sheetName val="BS,_PL,_SCH_964"/>
      <sheetName val="RCC,Ret__Wall4"/>
      <sheetName val="Civil_Boq4"/>
      <sheetName val="_B34"/>
      <sheetName val="_B14"/>
      <sheetName val="DETAILED__BOQ4"/>
      <sheetName val="LIST_OF_MAKES4"/>
      <sheetName val="INDIGINEOUS_ITEMS_4"/>
      <sheetName val="Weightage-Sub_Sht4"/>
      <sheetName val="Risk_&amp;_Opportunities4"/>
      <sheetName val="07016,_Master_List-Major_Minor3"/>
      <sheetName val="1st_-vpd3"/>
      <sheetName val="RCC_Rates3"/>
      <sheetName val="ETC_Plant_Cost3"/>
      <sheetName val="Income_Statement3"/>
      <sheetName val="RENT_MASTER_FILE3"/>
      <sheetName val="Meas_-Hotel_Part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Structure_Bills_Qty3"/>
      <sheetName val="beam-reinft-IIInd_floor3"/>
      <sheetName val="Cost_summary3"/>
      <sheetName val="Data_sheet3"/>
      <sheetName val="CFForecast_detail3"/>
      <sheetName val="sq_ftg_detail3"/>
      <sheetName val="Field_Values3"/>
      <sheetName val="Plant_Cost3"/>
      <sheetName val="Fill_this_out_first___3"/>
      <sheetName val="Labor_abs-NMR3"/>
      <sheetName val="MASTER_WORK_SHEET_-_ESTIMATE_H3"/>
      <sheetName val="BS,_PL,_SCH_963"/>
      <sheetName val="RCC,Ret__Wall3"/>
      <sheetName val="Civil_Boq3"/>
      <sheetName val="_B33"/>
      <sheetName val="_B13"/>
      <sheetName val="DETAILED__BOQ3"/>
      <sheetName val="LIST_OF_MAKES3"/>
      <sheetName val="INDIGINEOUS_ITEMS_3"/>
      <sheetName val="Weightage-Sub_Sht3"/>
      <sheetName val="Risk_&amp;_Opportunities3"/>
      <sheetName val="07016,_Master_List-Major_Minor2"/>
      <sheetName val="1st_-vpd2"/>
      <sheetName val="RCC_Rates2"/>
      <sheetName val="ETC_Plant_Cost2"/>
      <sheetName val="Income_Statement2"/>
      <sheetName val="RENT_MASTER_FILE2"/>
      <sheetName val="Meas_-Hotel_Part2"/>
      <sheetName val="Drawing_status2"/>
      <sheetName val="labour_coeff2"/>
      <sheetName val="PRECAST_lightconc-II2"/>
      <sheetName val="M_S_2"/>
      <sheetName val="B7_MW_SUB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Structure_Bills_Qty1"/>
      <sheetName val="beam-reinft-IIInd_floor1"/>
      <sheetName val="Cost_summary1"/>
      <sheetName val="Data_sheet1"/>
      <sheetName val="CFForecast_detail1"/>
      <sheetName val="sq_ftg_detail1"/>
      <sheetName val="Field_Values1"/>
      <sheetName val="Plant_Cost1"/>
      <sheetName val="Fill_this_out_first___1"/>
      <sheetName val="Labor_abs-NMR1"/>
      <sheetName val="MASTER_WORK_SHEET_-_ESTIMATE_H1"/>
      <sheetName val="BS,_PL,_SCH_961"/>
      <sheetName val="RCC,Ret__Wall1"/>
      <sheetName val="Civil_Boq1"/>
      <sheetName val="_B31"/>
      <sheetName val="_B11"/>
      <sheetName val="DETAILED__BOQ1"/>
      <sheetName val="LIST_OF_MAKES1"/>
      <sheetName val="INDIGINEOUS_ITEMS_1"/>
      <sheetName val="Weightage-Sub_Sht1"/>
      <sheetName val="Risk_&amp;_Opportunities1"/>
      <sheetName val="07016,_Master_List-Major_Minor"/>
      <sheetName val="1st_-vpd"/>
      <sheetName val="RCC_Rates"/>
      <sheetName val="ETC_Plant_Cost"/>
      <sheetName val="Income_Statement"/>
      <sheetName val="RENT_MASTER_FILE"/>
      <sheetName val="Meas_-Hotel_Part"/>
      <sheetName val="Drawing_status"/>
      <sheetName val="labour_coeff"/>
      <sheetName val="PRECAST_lightconc-II"/>
      <sheetName val="M_S_"/>
      <sheetName val="B7_MW_SUB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Structure_Bills_Qty2"/>
      <sheetName val="beam-reinft-IIInd_floor2"/>
      <sheetName val="Cost_summary2"/>
      <sheetName val="Data_sheet2"/>
      <sheetName val="CFForecast_detail2"/>
      <sheetName val="sq_ftg_detail2"/>
      <sheetName val="Field_Values2"/>
      <sheetName val="Plant_Cost2"/>
      <sheetName val="Fill_this_out_first___2"/>
      <sheetName val="Labor_abs-NMR2"/>
      <sheetName val="MASTER_WORK_SHEET_-_ESTIMATE_H2"/>
      <sheetName val="BS,_PL,_SCH_962"/>
      <sheetName val="RCC,Ret__Wall2"/>
      <sheetName val="Civil_Boq2"/>
      <sheetName val="_B32"/>
      <sheetName val="_B12"/>
      <sheetName val="DETAILED__BOQ2"/>
      <sheetName val="LIST_OF_MAKES2"/>
      <sheetName val="INDIGINEOUS_ITEMS_2"/>
      <sheetName val="Weightage-Sub_Sht2"/>
      <sheetName val="Risk_&amp;_Opportunities2"/>
      <sheetName val="07016,_Master_List-Major_Minor1"/>
      <sheetName val="1st_-vpd1"/>
      <sheetName val="RCC_Rates1"/>
      <sheetName val="ETC_Plant_Cost1"/>
      <sheetName val="Income_Statement1"/>
      <sheetName val="RENT_MASTER_FILE1"/>
      <sheetName val="Meas_-Hotel_Part1"/>
      <sheetName val="Drawing_status1"/>
      <sheetName val="labour_coeff1"/>
      <sheetName val="PRECAST_lightconc-II1"/>
      <sheetName val="M_S_1"/>
      <sheetName val="B7_MW_SUB_SUMMARY1"/>
      <sheetName val="Drawing_status3"/>
      <sheetName val="labour_coeff3"/>
      <sheetName val="PRECAST_lightconc-II3"/>
      <sheetName val="M_S_3"/>
      <sheetName val="B7_MW_SUB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Structure_Bills_Qty5"/>
      <sheetName val="beam-reinft-IIInd_floor5"/>
      <sheetName val="Cost_summary5"/>
      <sheetName val="Data_sheet5"/>
      <sheetName val="CFForecast_detail5"/>
      <sheetName val="rcc( sub)"/>
      <sheetName val="sq_ftg_detail5"/>
      <sheetName val="Field_Values5"/>
      <sheetName val="Plant_Cost5"/>
      <sheetName val="Fill_this_out_first___5"/>
      <sheetName val="Labor_abs-NMR5"/>
      <sheetName val="MASTER_WORK_SHEET_-_ESTIMATE_H5"/>
      <sheetName val="BS,_PL,_SCH_965"/>
      <sheetName val="RCC,Ret__Wall5"/>
      <sheetName val="Civil_Boq5"/>
      <sheetName val="_B35"/>
      <sheetName val="_B15"/>
      <sheetName val="DETAILED__BOQ5"/>
      <sheetName val="LIST_OF_MAKES5"/>
      <sheetName val="INDIGINEOUS_ITEMS_5"/>
      <sheetName val="Weightage-Sub_Sht5"/>
      <sheetName val="Risk_&amp;_Opportunities5"/>
      <sheetName val="07016,_Master_List-Major_Minor4"/>
      <sheetName val="1st_-vpd4"/>
      <sheetName val="RCC_Rates4"/>
      <sheetName val="ETC_Plant_Cost4"/>
      <sheetName val="Income_Statement4"/>
      <sheetName val="RENT_MASTER_FILE4"/>
      <sheetName val="Meas_-Hotel_Part4"/>
      <sheetName val="Drawing_status4"/>
      <sheetName val="labour_coeff4"/>
      <sheetName val="PRECAST_lightconc-II4"/>
      <sheetName val="M_S_4"/>
      <sheetName val="B7_MW_SUB_SUMMARY4"/>
      <sheetName val="M_S_5"/>
      <sheetName val="B7_MW_SUB_SUMMARY5"/>
      <sheetName val="BOQ (2)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Structure_Bills_Qty7"/>
      <sheetName val="beam-reinft-IIInd_floor7"/>
      <sheetName val="Cost_summary7"/>
      <sheetName val="Data_sheet7"/>
      <sheetName val="CFForecast_detail7"/>
      <sheetName val="sq_ftg_detail7"/>
      <sheetName val="Field_Values7"/>
      <sheetName val="Plant_Cost7"/>
      <sheetName val="Fill_this_out_first___7"/>
      <sheetName val="Labor_abs-NMR7"/>
      <sheetName val="MASTER_WORK_SHEET_-_ESTIMATE_H7"/>
      <sheetName val="BS,_PL,_SCH_967"/>
      <sheetName val="RCC,Ret__Wall7"/>
      <sheetName val="Civil_Boq7"/>
      <sheetName val="_B37"/>
      <sheetName val="_B17"/>
      <sheetName val="DETAILED__BOQ7"/>
      <sheetName val="LIST_OF_MAKES7"/>
      <sheetName val="INDIGINEOUS_ITEMS_7"/>
      <sheetName val="Weightage-Sub_Sht7"/>
      <sheetName val="Risk_&amp;_Opportunities7"/>
      <sheetName val="07016,_Master_List-Major_Minor6"/>
      <sheetName val="1st_-vpd6"/>
      <sheetName val="RCC_Rates6"/>
      <sheetName val="ETC_Plant_Cost6"/>
      <sheetName val="Income_Statement6"/>
      <sheetName val="RENT_MASTER_FILE6"/>
      <sheetName val="Meas_-Hotel_Part6"/>
      <sheetName val="Drawing_status6"/>
      <sheetName val="labour_coeff6"/>
      <sheetName val="PRECAST_lightconc-II6"/>
      <sheetName val="M_S_6"/>
      <sheetName val="B7_MW_SUB_SUMMARY6"/>
      <sheetName val="rcc(_sub)"/>
      <sheetName val="BLOCK-E"/>
      <sheetName val="Driveway Beams"/>
      <sheetName val="C&amp;I SUMMARY"/>
      <sheetName val="electr_ work CA "/>
      <sheetName val="INTERIOR"/>
      <sheetName val="final abstract"/>
      <sheetName val="Internal"/>
      <sheetName val="협조전"/>
      <sheetName val="Actuals"/>
      <sheetName val="細目"/>
      <sheetName val="ACS(1)"/>
      <sheetName val="FAS-C(4)"/>
      <sheetName val="CCTV(old)"/>
      <sheetName val="직접비_Origin(315,430)"/>
      <sheetName val="OHT_Abs"/>
      <sheetName val="Retainingwall_f"/>
      <sheetName val="Masonary"/>
      <sheetName val="Mas-2nd floor"/>
      <sheetName val="Orig SG&amp;A Corp"/>
      <sheetName val="fa"/>
      <sheetName val="trial flow sheet"/>
      <sheetName val="sept-plan"/>
      <sheetName val="b.s.-p.l.-sch."/>
      <sheetName val="tables"/>
      <sheetName val="Summary year Plan"/>
      <sheetName val="MASTER%20WORK%20SHEET%20-%20EST"/>
      <sheetName val="RA-markate"/>
      <sheetName val="WWR"/>
      <sheetName val="Consolidated"/>
      <sheetName val="ndG-1_x0005_"/>
      <sheetName val="Sheet3 (2)"/>
      <sheetName val="9. Package split - Cost "/>
      <sheetName val="strand"/>
      <sheetName val="Main-Material"/>
      <sheetName val="Footings"/>
      <sheetName val="BOQ_Direct_selling cost"/>
      <sheetName val="13. Steel - Ratio"/>
      <sheetName val="Balustrade"/>
      <sheetName val="Approved MTD Proj #'s"/>
      <sheetName val="21"/>
      <sheetName val="PANEL ANNEXURE"/>
      <sheetName val="SP Break Up"/>
      <sheetName val="PEP-DATA"/>
      <sheetName val="est"/>
      <sheetName val="Parameter"/>
      <sheetName val="Hardware"/>
      <sheetName val="labour"/>
      <sheetName val="fcstdwld"/>
      <sheetName val="Plandwld"/>
      <sheetName val="재1"/>
      <sheetName val="0200 Siteworks"/>
      <sheetName val="07"/>
      <sheetName val="LOCAL RATES"/>
      <sheetName val="column(T) Gr. to Upp. Gr."/>
      <sheetName val="Manpower"/>
      <sheetName val="8"/>
      <sheetName val="Drawing status-1"/>
      <sheetName val="Notes"/>
      <sheetName val="ndG-1_x005f_x0005_"/>
      <sheetName val="ndG-1_x005f_x005f_x005f_x0005_"/>
      <sheetName val="dtxl"/>
      <sheetName val="Vind - BtB"/>
      <sheetName val="Summ"/>
      <sheetName val="meas-wp"/>
      <sheetName val="Fossil_DCF"/>
      <sheetName val="BOQ LT"/>
      <sheetName val="A.O.R."/>
      <sheetName val="Tender Summary"/>
      <sheetName val="Day Shift"/>
      <sheetName val="Night Shift"/>
      <sheetName val="Switch costs lookup"/>
      <sheetName val="para"/>
      <sheetName val="Eqpmnt Plng"/>
      <sheetName val="sheeet7"/>
      <sheetName val="HEAD"/>
      <sheetName val="ex - teak wood railing"/>
      <sheetName val="ex - teak wood steps"/>
      <sheetName val="ex - dg"/>
      <sheetName val="dpc cost"/>
      <sheetName val="SUMMERY"/>
      <sheetName val="Dec resp"/>
      <sheetName val="Jan HC"/>
      <sheetName val="Q3"/>
      <sheetName val="PLANT"/>
      <sheetName val="INSTRUMENT"/>
      <sheetName val="SpecITEM"/>
      <sheetName val="LINE_Sc"/>
      <sheetName val="MOTOR"/>
      <sheetName val="ndG-1_x005f_x005f_x005f_x005f_x005f_x005f_x005f_x0005_"/>
      <sheetName val="Set"/>
      <sheetName val="PCS DATA"/>
      <sheetName val="SILICATE"/>
      <sheetName val="소상 &quot;1&quot;"/>
      <sheetName val="C&amp;I_SUMMARY"/>
      <sheetName val="electr__work_CA_"/>
      <sheetName val="final_abstract"/>
      <sheetName val="Orig_SG&amp;A_Corp"/>
      <sheetName val="trial_flow_sheet"/>
      <sheetName val="b_s_-p_l_-sch_"/>
      <sheetName val="Summary_year_Plan"/>
      <sheetName val="ndG-1"/>
      <sheetName val="Sheet3_(2)"/>
      <sheetName val="9__Package_split_-_Cost_"/>
      <sheetName val="BOQ_Direct_selling_cost"/>
      <sheetName val="13__Steel_-_Ratio"/>
      <sheetName val="Approved_MTD_Proj_#'s"/>
      <sheetName val="PANEL_ANNEXURE"/>
      <sheetName val="SP_Break_Up"/>
      <sheetName val="BOQ_(2)"/>
      <sheetName val="0200_Siteworks"/>
      <sheetName val="Driveway_Beams"/>
      <sheetName val="C&amp;I_SUMMARY1"/>
      <sheetName val="electr__work_CA_1"/>
      <sheetName val="final_abstract1"/>
      <sheetName val="Orig_SG&amp;A_Corp1"/>
      <sheetName val="trial_flow_sheet1"/>
      <sheetName val="b_s_-p_l_-sch_1"/>
      <sheetName val="Summary_year_Plan1"/>
      <sheetName val="Sheet3_(2)1"/>
      <sheetName val="9__Package_split_-_Cost_1"/>
      <sheetName val="BOQ_Direct_selling_cost1"/>
      <sheetName val="13__Steel_-_Ratio1"/>
      <sheetName val="Approved_MTD_Proj_#'s1"/>
      <sheetName val="PANEL_ANNEXURE1"/>
      <sheetName val="SP_Break_Up1"/>
      <sheetName val="BOQ_(2)1"/>
      <sheetName val="0200_Siteworks1"/>
      <sheetName val="Driveway_Beams1"/>
      <sheetName val="Sheet2"/>
      <sheetName val="database-NO"/>
      <sheetName val="Edge_Multiservice"/>
      <sheetName val="Basic"/>
      <sheetName val="Headings"/>
      <sheetName val="Codes"/>
      <sheetName val="wordsdata"/>
      <sheetName val="factor"/>
      <sheetName val="calcul"/>
      <sheetName val="Europe Consolidated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TBAL9697_-group_wise__sdpl10"/>
      <sheetName val="Basement_Budget10"/>
      <sheetName val="Structure_Bills_Qty10"/>
      <sheetName val="Cost_summary10"/>
      <sheetName val="beam-reinft-IIInd_floor10"/>
      <sheetName val="Data_sheet10"/>
      <sheetName val="CFForecast_detail10"/>
      <sheetName val="sq_ftg_detail10"/>
      <sheetName val="Field_Values10"/>
      <sheetName val="Plant_Cost10"/>
      <sheetName val="Fill_this_out_first___10"/>
      <sheetName val="Labor_abs-NMR10"/>
      <sheetName val="MASTER_WORK_SHEET_-_ESTIMATE_10"/>
      <sheetName val="BS,_PL,_SCH_9610"/>
      <sheetName val="RCC,Ret__Wall10"/>
      <sheetName val="Civil_Boq10"/>
      <sheetName val="_B310"/>
      <sheetName val="_B110"/>
      <sheetName val="DETAILED__BOQ10"/>
      <sheetName val="LIST_OF_MAKES10"/>
      <sheetName val="INDIGINEOUS_ITEMS_10"/>
      <sheetName val="Weightage-Sub_Sht10"/>
      <sheetName val="Risk_&amp;_Opportunities10"/>
      <sheetName val="ETC_Plant_Cost9"/>
      <sheetName val="Income_Statement9"/>
      <sheetName val="07016,_Master_List-Major_Minor9"/>
      <sheetName val="1st_-vpd9"/>
      <sheetName val="RCC_Rates9"/>
      <sheetName val="Drawing_status9"/>
      <sheetName val="labour_coeff9"/>
      <sheetName val="PRECAST_lightconc-II9"/>
      <sheetName val="M_S_9"/>
      <sheetName val="B7_MW_SUB_SUMMARY9"/>
      <sheetName val="RENT_MASTER_FILE9"/>
      <sheetName val="Meas_-Hotel_Part9"/>
      <sheetName val="rcc(_sub)3"/>
      <sheetName val="BOQ_(2)4"/>
      <sheetName val="Driveway_Beams4"/>
      <sheetName val="C&amp;I_SUMMARY4"/>
      <sheetName val="electr__work_CA_4"/>
      <sheetName val="final_abstract4"/>
      <sheetName val="Mas-2nd_floor2"/>
      <sheetName val="Orig_SG&amp;A_Corp4"/>
      <sheetName val="trial_flow_sheet4"/>
      <sheetName val="b_s_-p_l_-sch_4"/>
      <sheetName val="Summary_year_Plan4"/>
      <sheetName val="Sheet3_(2)4"/>
      <sheetName val="9__Package_split_-_Cost_4"/>
      <sheetName val="BOQ_Direct_selling_cost4"/>
      <sheetName val="13__Steel_-_Ratio4"/>
      <sheetName val="Approved_MTD_Proj_#'s4"/>
      <sheetName val="PANEL_ANNEXURE4"/>
      <sheetName val="SP_Break_Up4"/>
      <sheetName val="0200_Siteworks4"/>
      <sheetName val="LOCAL_RATES2"/>
      <sheetName val="column(T)_Gr__to_Upp__Gr_2"/>
      <sheetName val="Drawing_status-12"/>
      <sheetName val="Vind_-_BtB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TBAL9697_-group_wise__sdpl9"/>
      <sheetName val="Basement_Budget9"/>
      <sheetName val="Structure_Bills_Qty9"/>
      <sheetName val="Cost_summary9"/>
      <sheetName val="beam-reinft-IIInd_floor9"/>
      <sheetName val="Data_sheet9"/>
      <sheetName val="CFForecast_detail9"/>
      <sheetName val="sq_ftg_detail9"/>
      <sheetName val="Field_Values9"/>
      <sheetName val="Plant_Cost9"/>
      <sheetName val="Fill_this_out_first___9"/>
      <sheetName val="Labor_abs-NMR9"/>
      <sheetName val="MASTER_WORK_SHEET_-_ESTIMATE_H9"/>
      <sheetName val="BS,_PL,_SCH_969"/>
      <sheetName val="RCC,Ret__Wall9"/>
      <sheetName val="Civil_Boq9"/>
      <sheetName val="_B39"/>
      <sheetName val="_B19"/>
      <sheetName val="DETAILED__BOQ9"/>
      <sheetName val="LIST_OF_MAKES9"/>
      <sheetName val="INDIGINEOUS_ITEMS_9"/>
      <sheetName val="Weightage-Sub_Sht9"/>
      <sheetName val="Risk_&amp;_Opportunities9"/>
      <sheetName val="07016,_Master_List-Major_Minor8"/>
      <sheetName val="1st_-vpd8"/>
      <sheetName val="RCC_Rates8"/>
      <sheetName val="ETC_Plant_Cost8"/>
      <sheetName val="Income_Statement8"/>
      <sheetName val="Drawing_status8"/>
      <sheetName val="labour_coeff8"/>
      <sheetName val="PRECAST_lightconc-II8"/>
      <sheetName val="M_S_8"/>
      <sheetName val="B7_MW_SUB_SUMMARY8"/>
      <sheetName val="RENT_MASTER_FILE8"/>
      <sheetName val="Meas_-Hotel_Part8"/>
      <sheetName val="rcc(_sub)2"/>
      <sheetName val="BOQ_(2)3"/>
      <sheetName val="Driveway_Beams3"/>
      <sheetName val="C&amp;I_SUMMARY3"/>
      <sheetName val="electr__work_CA_3"/>
      <sheetName val="final_abstract3"/>
      <sheetName val="Mas-2nd_floor1"/>
      <sheetName val="Orig_SG&amp;A_Corp3"/>
      <sheetName val="trial_flow_sheet3"/>
      <sheetName val="b_s_-p_l_-sch_3"/>
      <sheetName val="Summary_year_Plan3"/>
      <sheetName val="Sheet3_(2)3"/>
      <sheetName val="9__Package_split_-_Cost_3"/>
      <sheetName val="BOQ_Direct_selling_cost3"/>
      <sheetName val="13__Steel_-_Ratio3"/>
      <sheetName val="Approved_MTD_Proj_#'s3"/>
      <sheetName val="PANEL_ANNEXURE3"/>
      <sheetName val="SP_Break_Up3"/>
      <sheetName val="0200_Siteworks3"/>
      <sheetName val="LOCAL_RATES1"/>
      <sheetName val="column(T)_Gr__to_Upp__Gr_1"/>
      <sheetName val="Drawing_status-11"/>
      <sheetName val="Vind_-_BtB1"/>
      <sheetName val="BOQ_LT1"/>
      <sheetName val="A_O_R_1"/>
      <sheetName val="Tender_Summary1"/>
      <sheetName val="Day_Shift1"/>
      <sheetName val="Night_Shift1"/>
      <sheetName val="Switch_costs_lookup1"/>
      <sheetName val="Eqpmnt_Plng1"/>
      <sheetName val="ex_-_teak_wood_railing1"/>
      <sheetName val="ex_-_teak_wood_steps1"/>
      <sheetName val="ex_-_dg1"/>
      <sheetName val="dpc_cost1"/>
      <sheetName val="Dec_resp1"/>
      <sheetName val="Jan_HC1"/>
      <sheetName val="PCS_DATA1"/>
      <sheetName val="소상_&quot;1&quot;1"/>
      <sheetName val="Europe_Consolidated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Structure_Bills_Qty8"/>
      <sheetName val="Cost_summary8"/>
      <sheetName val="beam-reinft-IIInd_floor8"/>
      <sheetName val="Data_sheet8"/>
      <sheetName val="CFForecast_detail8"/>
      <sheetName val="sq_ftg_detail8"/>
      <sheetName val="Field_Values8"/>
      <sheetName val="Plant_Cost8"/>
      <sheetName val="Fill_this_out_first___8"/>
      <sheetName val="Labor_abs-NMR8"/>
      <sheetName val="MASTER_WORK_SHEET_-_ESTIMATE_H8"/>
      <sheetName val="BS,_PL,_SCH_968"/>
      <sheetName val="RCC,Ret__Wall8"/>
      <sheetName val="Civil_Boq8"/>
      <sheetName val="_B38"/>
      <sheetName val="_B18"/>
      <sheetName val="DETAILED__BOQ8"/>
      <sheetName val="LIST_OF_MAKES8"/>
      <sheetName val="INDIGINEOUS_ITEMS_8"/>
      <sheetName val="Weightage-Sub_Sht8"/>
      <sheetName val="Risk_&amp;_Opportunities8"/>
      <sheetName val="07016,_Master_List-Major_Minor7"/>
      <sheetName val="1st_-vpd7"/>
      <sheetName val="RCC_Rates7"/>
      <sheetName val="ETC_Plant_Cost7"/>
      <sheetName val="Income_Statement7"/>
      <sheetName val="Drawing_status7"/>
      <sheetName val="labour_coeff7"/>
      <sheetName val="PRECAST_lightconc-II7"/>
      <sheetName val="M_S_7"/>
      <sheetName val="B7_MW_SUB_SUMMARY7"/>
      <sheetName val="RENT_MASTER_FILE7"/>
      <sheetName val="Meas_-Hotel_Part7"/>
      <sheetName val="rcc(_sub)1"/>
      <sheetName val="BOQ_(2)2"/>
      <sheetName val="Driveway_Beams2"/>
      <sheetName val="C&amp;I_SUMMARY2"/>
      <sheetName val="electr__work_CA_2"/>
      <sheetName val="final_abstract2"/>
      <sheetName val="Mas-2nd_floor"/>
      <sheetName val="Orig_SG&amp;A_Corp2"/>
      <sheetName val="trial_flow_sheet2"/>
      <sheetName val="b_s_-p_l_-sch_2"/>
      <sheetName val="Summary_year_Plan2"/>
      <sheetName val="Sheet3_(2)2"/>
      <sheetName val="9__Package_split_-_Cost_2"/>
      <sheetName val="BOQ_Direct_selling_cost2"/>
      <sheetName val="13__Steel_-_Ratio2"/>
      <sheetName val="Approved_MTD_Proj_#'s2"/>
      <sheetName val="PANEL_ANNEXURE2"/>
      <sheetName val="SP_Break_Up2"/>
      <sheetName val="0200_Siteworks2"/>
      <sheetName val="LOCAL_RATES"/>
      <sheetName val="column(T)_Gr__to_Upp__Gr_"/>
      <sheetName val="Drawing_status-1"/>
      <sheetName val="Vind_-_BtB"/>
      <sheetName val="BOQ_LT"/>
      <sheetName val="A_O_R_"/>
      <sheetName val="Tender_Summary"/>
      <sheetName val="Day_Shift"/>
      <sheetName val="Night_Shift"/>
      <sheetName val="Switch_costs_lookup"/>
      <sheetName val="Eqpmnt_Plng"/>
      <sheetName val="ex_-_teak_wood_railing"/>
      <sheetName val="ex_-_teak_wood_steps"/>
      <sheetName val="ex_-_dg"/>
      <sheetName val="dpc_cost"/>
      <sheetName val="Dec_resp"/>
      <sheetName val="Jan_HC"/>
      <sheetName val="PCS_DATA"/>
      <sheetName val="소상_&quot;1&quot;"/>
      <sheetName val="Europe_Consolidated"/>
      <sheetName val="Formula"/>
      <sheetName val="LAB"/>
      <sheetName val="tie beam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Rate_analysis11"/>
      <sheetName val="TBAL9697_-group_wise__sdpl11"/>
      <sheetName val="Basement_Budget11"/>
      <sheetName val="Structure_Bills_Qty11"/>
      <sheetName val="beam-reinft-IIInd_floor11"/>
      <sheetName val="Cost_summary11"/>
      <sheetName val="Data_sheet11"/>
      <sheetName val="CFForecast_detail11"/>
      <sheetName val="Ch__List_(2)12"/>
      <sheetName val="Ch__List12"/>
      <sheetName val="PRE__ESTIMATE12"/>
      <sheetName val="QTY-RATE_(Site_09_12_04)12"/>
      <sheetName val="QTY-RATE_(2)12"/>
      <sheetName val="BRAKE_UP_SHEET12"/>
      <sheetName val="Break_up_Sheet12"/>
      <sheetName val="common_area12"/>
      <sheetName val="Block_Work,_Plastering12"/>
      <sheetName val="WATER_PROOFING12"/>
      <sheetName val="EXTENDED_BASEMENT12"/>
      <sheetName val="MASS_EXCAVATION12"/>
      <sheetName val="FOOTING_AND_EXCAVATION12"/>
      <sheetName val="Columns_Reinforcement12"/>
      <sheetName val="COLU_MN12"/>
      <sheetName val="Beams_Reinforcement12"/>
      <sheetName val="GYM_EQUIP12"/>
      <sheetName val="M_&amp;_E12"/>
      <sheetName val="P_&amp;_M12"/>
      <sheetName val="RCC_Retaining_wall12"/>
      <sheetName val="HYDERABAD_SWIMMING_POOL12"/>
      <sheetName val="Rate_analysis12"/>
      <sheetName val="TBAL9697_-group_wise__sdpl12"/>
      <sheetName val="Basement_Budget12"/>
      <sheetName val="Structure_Bills_Qty12"/>
      <sheetName val="beam-reinft-IIInd_floor12"/>
      <sheetName val="Cost_summary12"/>
      <sheetName val="Data_sheet12"/>
      <sheetName val="CFForecast_detail12"/>
      <sheetName val="Ch__List_(2)13"/>
      <sheetName val="Ch__List13"/>
      <sheetName val="PRE__ESTIMATE13"/>
      <sheetName val="QTY-RATE_(Site_09_12_04)13"/>
      <sheetName val="QTY-RATE_(2)13"/>
      <sheetName val="BRAKE_UP_SHEET13"/>
      <sheetName val="Break_up_Sheet13"/>
      <sheetName val="Ch__List_(2)19"/>
      <sheetName val="Ch__List19"/>
      <sheetName val="PRE__ESTIMATE19"/>
      <sheetName val="QTY-RATE_(Site_09_12_04)19"/>
      <sheetName val="QTY-RATE_(2)19"/>
      <sheetName val="BRAKE_UP_SHEET19"/>
      <sheetName val="Break_up_Sheet19"/>
      <sheetName val="common_area19"/>
      <sheetName val="Block_Work,_Plastering19"/>
      <sheetName val="WATER_PROOFING19"/>
      <sheetName val="EXTENDED_BASEMENT19"/>
      <sheetName val="MASS_EXCAVATION19"/>
      <sheetName val="FOOTING_AND_EXCAVATION19"/>
      <sheetName val="Columns_Reinforcement19"/>
      <sheetName val="COLU_MN19"/>
      <sheetName val="Beams_Reinforcement19"/>
      <sheetName val="GYM_EQUIP19"/>
      <sheetName val="M_&amp;_E19"/>
      <sheetName val="P_&amp;_M19"/>
      <sheetName val="RCC_Retaining_wall19"/>
      <sheetName val="HYDERABAD_SWIMMING_POOL19"/>
      <sheetName val="Rate_analysis19"/>
      <sheetName val="TBAL9697_-group_wise__sdpl19"/>
      <sheetName val="Basement_Budget19"/>
      <sheetName val="Structure_Bills_Qty19"/>
      <sheetName val="beam-reinft-IIInd_floor19"/>
      <sheetName val="Cost_summary19"/>
      <sheetName val="Data_sheet19"/>
      <sheetName val="CFForecast_detail19"/>
      <sheetName val="common_area13"/>
      <sheetName val="Block_Work,_Plastering13"/>
      <sheetName val="WATER_PROOFING13"/>
      <sheetName val="EXTENDED_BASEMENT13"/>
      <sheetName val="MASS_EXCAVATION13"/>
      <sheetName val="FOOTING_AND_EXCAVATION13"/>
      <sheetName val="Columns_Reinforcement13"/>
      <sheetName val="COLU_MN13"/>
      <sheetName val="Beams_Reinforcement13"/>
      <sheetName val="GYM_EQUIP13"/>
      <sheetName val="M_&amp;_E13"/>
      <sheetName val="P_&amp;_M13"/>
      <sheetName val="RCC_Retaining_wall13"/>
      <sheetName val="HYDERABAD_SWIMMING_POOL13"/>
      <sheetName val="Rate_analysis13"/>
      <sheetName val="TBAL9697_-group_wise__sdpl13"/>
      <sheetName val="Basement_Budget13"/>
      <sheetName val="Structure_Bills_Qty13"/>
      <sheetName val="beam-reinft-IIInd_floor13"/>
      <sheetName val="Cost_summary13"/>
      <sheetName val="Data_sheet13"/>
      <sheetName val="CFForecast_detail13"/>
      <sheetName val="Ch__List_(2)14"/>
      <sheetName val="Ch__List14"/>
      <sheetName val="PRE__ESTIMATE14"/>
      <sheetName val="QTY-RATE_(Site_09_12_04)14"/>
      <sheetName val="QTY-RATE_(2)14"/>
      <sheetName val="BRAKE_UP_SHEET14"/>
      <sheetName val="Break_up_Sheet14"/>
      <sheetName val="common_area14"/>
      <sheetName val="Block_Work,_Plastering14"/>
      <sheetName val="WATER_PROOFING14"/>
      <sheetName val="EXTENDED_BASEMENT14"/>
      <sheetName val="MASS_EXCAVATION14"/>
      <sheetName val="FOOTING_AND_EXCAVATION14"/>
      <sheetName val="Columns_Reinforcement14"/>
      <sheetName val="COLU_MN14"/>
      <sheetName val="Beams_Reinforcement14"/>
      <sheetName val="GYM_EQUIP14"/>
      <sheetName val="M_&amp;_E14"/>
      <sheetName val="P_&amp;_M14"/>
      <sheetName val="RCC_Retaining_wall14"/>
      <sheetName val="HYDERABAD_SWIMMING_POOL14"/>
      <sheetName val="Rate_analysis14"/>
      <sheetName val="TBAL9697_-group_wise__sdpl14"/>
      <sheetName val="Basement_Budget14"/>
      <sheetName val="Structure_Bills_Qty14"/>
      <sheetName val="beam-reinft-IIInd_floor14"/>
      <sheetName val="Cost_summary14"/>
      <sheetName val="Data_sheet14"/>
      <sheetName val="CFForecast_detail14"/>
      <sheetName val="Ch__List_(2)15"/>
      <sheetName val="Ch__List15"/>
      <sheetName val="PRE__ESTIMATE15"/>
      <sheetName val="QTY-RATE_(Site_09_12_04)15"/>
      <sheetName val="QTY-RATE_(2)15"/>
      <sheetName val="BRAKE_UP_SHEET15"/>
      <sheetName val="Break_up_Sheet15"/>
      <sheetName val="common_area15"/>
      <sheetName val="Block_Work,_Plastering15"/>
      <sheetName val="WATER_PROOFING15"/>
      <sheetName val="EXTENDED_BASEMENT15"/>
      <sheetName val="MASS_EXCAVATION15"/>
      <sheetName val="FOOTING_AND_EXCAVATION15"/>
      <sheetName val="Columns_Reinforcement15"/>
      <sheetName val="COLU_MN15"/>
      <sheetName val="Beams_Reinforcement15"/>
      <sheetName val="GYM_EQUIP15"/>
      <sheetName val="M_&amp;_E15"/>
      <sheetName val="P_&amp;_M15"/>
      <sheetName val="RCC_Retaining_wall15"/>
      <sheetName val="HYDERABAD_SWIMMING_POOL15"/>
      <sheetName val="Rate_analysis15"/>
      <sheetName val="TBAL9697_-group_wise__sdpl15"/>
      <sheetName val="Basement_Budget15"/>
      <sheetName val="Structure_Bills_Qty15"/>
      <sheetName val="beam-reinft-IIInd_floor15"/>
      <sheetName val="Cost_summary15"/>
      <sheetName val="Data_sheet15"/>
      <sheetName val="CFForecast_detail15"/>
      <sheetName val="Ch__List_(2)16"/>
      <sheetName val="Ch__List16"/>
      <sheetName val="PRE__ESTIMATE16"/>
      <sheetName val="QTY-RATE_(Site_09_12_04)16"/>
      <sheetName val="QTY-RATE_(2)16"/>
      <sheetName val="BRAKE_UP_SHEET16"/>
      <sheetName val="Break_up_Sheet16"/>
      <sheetName val="common_area16"/>
      <sheetName val="Block_Work,_Plastering16"/>
      <sheetName val="WATER_PROOFING16"/>
      <sheetName val="EXTENDED_BASEMENT16"/>
      <sheetName val="MASS_EXCAVATION16"/>
      <sheetName val="FOOTING_AND_EXCAVATION16"/>
      <sheetName val="Columns_Reinforcement16"/>
      <sheetName val="COLU_MN16"/>
      <sheetName val="Beams_Reinforcement16"/>
      <sheetName val="GYM_EQUIP16"/>
      <sheetName val="M_&amp;_E16"/>
      <sheetName val="P_&amp;_M16"/>
      <sheetName val="RCC_Retaining_wall16"/>
      <sheetName val="HYDERABAD_SWIMMING_POOL16"/>
      <sheetName val="Rate_analysis16"/>
      <sheetName val="TBAL9697_-group_wise__sdpl16"/>
      <sheetName val="Basement_Budget16"/>
      <sheetName val="Structure_Bills_Qty16"/>
      <sheetName val="beam-reinft-IIInd_floor16"/>
      <sheetName val="Cost_summary16"/>
      <sheetName val="Data_sheet16"/>
      <sheetName val="CFForecast_detail16"/>
      <sheetName val="Ch__List_(2)17"/>
      <sheetName val="Ch__List17"/>
      <sheetName val="PRE__ESTIMATE17"/>
      <sheetName val="QTY-RATE_(Site_09_12_04)17"/>
      <sheetName val="QTY-RATE_(2)17"/>
      <sheetName val="BRAKE_UP_SHEET17"/>
      <sheetName val="Break_up_Sheet17"/>
      <sheetName val="common_area17"/>
      <sheetName val="Block_Work,_Plastering17"/>
      <sheetName val="WATER_PROOFING17"/>
      <sheetName val="EXTENDED_BASEMENT17"/>
      <sheetName val="MASS_EXCAVATION17"/>
      <sheetName val="FOOTING_AND_EXCAVATION17"/>
      <sheetName val="Columns_Reinforcement17"/>
      <sheetName val="COLU_MN17"/>
      <sheetName val="Beams_Reinforcement17"/>
      <sheetName val="GYM_EQUIP17"/>
      <sheetName val="M_&amp;_E17"/>
      <sheetName val="P_&amp;_M17"/>
      <sheetName val="RCC_Retaining_wall17"/>
      <sheetName val="HYDERABAD_SWIMMING_POOL17"/>
      <sheetName val="Rate_analysis17"/>
      <sheetName val="TBAL9697_-group_wise__sdpl17"/>
      <sheetName val="Basement_Budget17"/>
      <sheetName val="Structure_Bills_Qty17"/>
      <sheetName val="beam-reinft-IIInd_floor17"/>
      <sheetName val="Cost_summary17"/>
      <sheetName val="Data_sheet17"/>
      <sheetName val="CFForecast_detail17"/>
      <sheetName val="Ch__List_(2)18"/>
      <sheetName val="Ch__List18"/>
      <sheetName val="PRE__ESTIMATE18"/>
      <sheetName val="QTY-RATE_(Site_09_12_04)18"/>
      <sheetName val="QTY-RATE_(2)18"/>
      <sheetName val="BRAKE_UP_SHEET18"/>
      <sheetName val="Break_up_Sheet18"/>
      <sheetName val="common_area18"/>
      <sheetName val="Block_Work,_Plastering18"/>
      <sheetName val="WATER_PROOFING18"/>
      <sheetName val="EXTENDED_BASEMENT18"/>
      <sheetName val="MASS_EXCAVATION18"/>
      <sheetName val="FOOTING_AND_EXCAVATION18"/>
      <sheetName val="Columns_Reinforcement18"/>
      <sheetName val="COLU_MN18"/>
      <sheetName val="Beams_Reinforcement18"/>
      <sheetName val="GYM_EQUIP18"/>
      <sheetName val="M_&amp;_E18"/>
      <sheetName val="P_&amp;_M18"/>
      <sheetName val="RCC_Retaining_wall18"/>
      <sheetName val="HYDERABAD_SWIMMING_POOL18"/>
      <sheetName val="Rate_analysis18"/>
      <sheetName val="TBAL9697_-group_wise__sdpl18"/>
      <sheetName val="Basement_Budget18"/>
      <sheetName val="Structure_Bills_Qty18"/>
      <sheetName val="beam-reinft-IIInd_floor18"/>
      <sheetName val="Cost_summary18"/>
      <sheetName val="Data_sheet18"/>
      <sheetName val="CFForecast_detail18"/>
      <sheetName val="Ch__List_(2)20"/>
      <sheetName val="Ch__List20"/>
      <sheetName val="PRE__ESTIMATE20"/>
      <sheetName val="QTY-RATE_(Site_09_12_04)20"/>
      <sheetName val="QTY-RATE_(2)20"/>
      <sheetName val="BRAKE_UP_SHEET20"/>
      <sheetName val="Break_up_Sheet20"/>
      <sheetName val="common_area20"/>
      <sheetName val="Block_Work,_Plastering20"/>
      <sheetName val="WATER_PROOFING20"/>
      <sheetName val="EXTENDED_BASEMENT20"/>
      <sheetName val="MASS_EXCAVATION20"/>
      <sheetName val="FOOTING_AND_EXCAVATION20"/>
      <sheetName val="Columns_Reinforcement20"/>
      <sheetName val="COLU_MN20"/>
      <sheetName val="Beams_Reinforcement20"/>
      <sheetName val="GYM_EQUIP20"/>
      <sheetName val="M_&amp;_E20"/>
      <sheetName val="P_&amp;_M20"/>
      <sheetName val="RCC_Retaining_wall20"/>
      <sheetName val="HYDERABAD_SWIMMING_POOL20"/>
      <sheetName val="Rate_analysis20"/>
      <sheetName val="TBAL9697_-group_wise__sdpl20"/>
      <sheetName val="Basement_Budget20"/>
      <sheetName val="Structure_Bills_Qty20"/>
      <sheetName val="beam-reinft-IIInd_floor20"/>
      <sheetName val="Cost_summary20"/>
      <sheetName val="Data_sheet20"/>
      <sheetName val="CFForecast_detail20"/>
      <sheetName val="Ch__List_(2)22"/>
      <sheetName val="Ch__List22"/>
      <sheetName val="PRE__ESTIMATE22"/>
      <sheetName val="QTY-RATE_(Site_09_12_04)22"/>
      <sheetName val="QTY-RATE_(2)22"/>
      <sheetName val="BRAKE_UP_SHEET22"/>
      <sheetName val="Break_up_Sheet22"/>
      <sheetName val="common_area22"/>
      <sheetName val="Block_Work,_Plastering22"/>
      <sheetName val="WATER_PROOFING22"/>
      <sheetName val="EXTENDED_BASEMENT22"/>
      <sheetName val="MASS_EXCAVATION22"/>
      <sheetName val="FOOTING_AND_EXCAVATION22"/>
      <sheetName val="Columns_Reinforcement22"/>
      <sheetName val="COLU_MN22"/>
      <sheetName val="Beams_Reinforcement22"/>
      <sheetName val="GYM_EQUIP22"/>
      <sheetName val="M_&amp;_E22"/>
      <sheetName val="P_&amp;_M22"/>
      <sheetName val="RCC_Retaining_wall22"/>
      <sheetName val="HYDERABAD_SWIMMING_POOL22"/>
      <sheetName val="Rate_analysis22"/>
      <sheetName val="TBAL9697_-group_wise__sdpl22"/>
      <sheetName val="Basement_Budget22"/>
      <sheetName val="Structure_Bills_Qty22"/>
      <sheetName val="beam-reinft-IIInd_floor22"/>
      <sheetName val="Cost_summary22"/>
      <sheetName val="Data_sheet22"/>
      <sheetName val="CFForecast_detail22"/>
      <sheetName val="Ch__List_(2)21"/>
      <sheetName val="Ch__List21"/>
      <sheetName val="PRE__ESTIMATE21"/>
      <sheetName val="QTY-RATE_(Site_09_12_04)21"/>
      <sheetName val="QTY-RATE_(2)21"/>
      <sheetName val="BRAKE_UP_SHEET21"/>
      <sheetName val="Break_up_Sheet21"/>
      <sheetName val="common_area21"/>
      <sheetName val="Block_Work,_Plastering21"/>
      <sheetName val="WATER_PROOFING21"/>
      <sheetName val="EXTENDED_BASEMENT21"/>
      <sheetName val="MASS_EXCAVATION21"/>
      <sheetName val="FOOTING_AND_EXCAVATION21"/>
      <sheetName val="Columns_Reinforcement21"/>
      <sheetName val="COLU_MN21"/>
      <sheetName val="Beams_Reinforcement21"/>
      <sheetName val="GYM_EQUIP21"/>
      <sheetName val="M_&amp;_E21"/>
      <sheetName val="P_&amp;_M21"/>
      <sheetName val="RCC_Retaining_wall21"/>
      <sheetName val="HYDERABAD_SWIMMING_POOL21"/>
      <sheetName val="Rate_analysis21"/>
      <sheetName val="TBAL9697_-group_wise__sdpl21"/>
      <sheetName val="Basement_Budget21"/>
      <sheetName val="Structure_Bills_Qty21"/>
      <sheetName val="beam-reinft-IIInd_floor21"/>
      <sheetName val="Cost_summary21"/>
      <sheetName val="Data_sheet21"/>
      <sheetName val="CFForecast_detail21"/>
      <sheetName val="Ch__List_(2)23"/>
      <sheetName val="Ch__List23"/>
      <sheetName val="PRE__ESTIMATE23"/>
      <sheetName val="QTY-RATE_(Site_09_12_04)23"/>
      <sheetName val="QTY-RATE_(2)23"/>
      <sheetName val="BRAKE_UP_SHEET23"/>
      <sheetName val="Break_up_Sheet23"/>
      <sheetName val="common_area23"/>
      <sheetName val="Block_Work,_Plastering23"/>
      <sheetName val="WATER_PROOFING23"/>
      <sheetName val="EXTENDED_BASEMENT23"/>
      <sheetName val="MASS_EXCAVATION23"/>
      <sheetName val="FOOTING_AND_EXCAVATION23"/>
      <sheetName val="Columns_Reinforcement23"/>
      <sheetName val="COLU_MN23"/>
      <sheetName val="Beams_Reinforcement23"/>
      <sheetName val="GYM_EQUIP23"/>
      <sheetName val="M_&amp;_E23"/>
      <sheetName val="P_&amp;_M23"/>
      <sheetName val="RCC_Retaining_wall23"/>
      <sheetName val="HYDERABAD_SWIMMING_POOL23"/>
      <sheetName val="Rate_analysis23"/>
      <sheetName val="TBAL9697_-group_wise__sdpl23"/>
      <sheetName val="Basement_Budget23"/>
      <sheetName val="Structure_Bills_Qty23"/>
      <sheetName val="beam-reinft-IIInd_floor23"/>
      <sheetName val="Cost_summary23"/>
      <sheetName val="Data_sheet23"/>
      <sheetName val="CFForecast_detail23"/>
      <sheetName val="Ch__List_(2)24"/>
      <sheetName val="Ch__List24"/>
      <sheetName val="PRE__ESTIMATE24"/>
      <sheetName val="QTY-RATE_(Site_09_12_04)24"/>
      <sheetName val="QTY-RATE_(2)24"/>
      <sheetName val="BRAKE_UP_SHEET24"/>
      <sheetName val="Break_up_Sheet24"/>
      <sheetName val="common_area24"/>
      <sheetName val="Block_Work,_Plastering24"/>
      <sheetName val="WATER_PROOFING24"/>
      <sheetName val="EXTENDED_BASEMENT24"/>
      <sheetName val="MASS_EXCAVATION24"/>
      <sheetName val="FOOTING_AND_EXCAVATION24"/>
      <sheetName val="Columns_Reinforcement24"/>
      <sheetName val="COLU_MN24"/>
      <sheetName val="Beams_Reinforcement24"/>
      <sheetName val="GYM_EQUIP24"/>
      <sheetName val="M_&amp;_E24"/>
      <sheetName val="P_&amp;_M24"/>
      <sheetName val="RCC_Retaining_wall24"/>
      <sheetName val="HYDERABAD_SWIMMING_POOL24"/>
      <sheetName val="Rate_analysis24"/>
      <sheetName val="TBAL9697_-group_wise__sdpl24"/>
      <sheetName val="Basement_Budget24"/>
      <sheetName val="Structure_Bills_Qty24"/>
      <sheetName val="beam-reinft-IIInd_floor24"/>
      <sheetName val="Cost_summary24"/>
      <sheetName val="Data_sheet24"/>
      <sheetName val="CFForecast_detail24"/>
      <sheetName val="Ch__List_(2)30"/>
      <sheetName val="Ch__List30"/>
      <sheetName val="PRE__ESTIMATE30"/>
      <sheetName val="QTY-RATE_(Site_09_12_04)30"/>
      <sheetName val="QTY-RATE_(2)30"/>
      <sheetName val="BRAKE_UP_SHEET30"/>
      <sheetName val="Break_up_Sheet30"/>
      <sheetName val="common_area30"/>
      <sheetName val="Block_Work,_Plastering30"/>
      <sheetName val="WATER_PROOFING30"/>
      <sheetName val="EXTENDED_BASEMENT30"/>
      <sheetName val="MASS_EXCAVATION30"/>
      <sheetName val="FOOTING_AND_EXCAVATION30"/>
      <sheetName val="Columns_Reinforcement30"/>
      <sheetName val="COLU_MN30"/>
      <sheetName val="Beams_Reinforcement30"/>
      <sheetName val="GYM_EQUIP30"/>
      <sheetName val="M_&amp;_E30"/>
      <sheetName val="P_&amp;_M30"/>
      <sheetName val="RCC_Retaining_wall30"/>
      <sheetName val="HYDERABAD_SWIMMING_POOL30"/>
      <sheetName val="Rate_analysis30"/>
      <sheetName val="TBAL9697_-group_wise__sdpl30"/>
      <sheetName val="Basement_Budget30"/>
      <sheetName val="Structure_Bills_Qty30"/>
      <sheetName val="beam-reinft-IIInd_floor30"/>
      <sheetName val="Cost_summary30"/>
      <sheetName val="Data_sheet30"/>
      <sheetName val="CFForecast_detail30"/>
      <sheetName val="Ch__List_(2)25"/>
      <sheetName val="Ch__List25"/>
      <sheetName val="PRE__ESTIMATE25"/>
      <sheetName val="QTY-RATE_(Site_09_12_04)25"/>
      <sheetName val="QTY-RATE_(2)25"/>
      <sheetName val="BRAKE_UP_SHEET25"/>
      <sheetName val="Break_up_Sheet25"/>
      <sheetName val="common_area25"/>
      <sheetName val="Block_Work,_Plastering25"/>
      <sheetName val="WATER_PROOFING25"/>
      <sheetName val="EXTENDED_BASEMENT25"/>
      <sheetName val="MASS_EXCAVATION25"/>
      <sheetName val="FOOTING_AND_EXCAVATION25"/>
      <sheetName val="Columns_Reinforcement25"/>
      <sheetName val="COLU_MN25"/>
      <sheetName val="Beams_Reinforcement25"/>
      <sheetName val="GYM_EQUIP25"/>
      <sheetName val="M_&amp;_E25"/>
      <sheetName val="P_&amp;_M25"/>
      <sheetName val="RCC_Retaining_wall25"/>
      <sheetName val="HYDERABAD_SWIMMING_POOL25"/>
      <sheetName val="Rate_analysis25"/>
      <sheetName val="TBAL9697_-group_wise__sdpl25"/>
      <sheetName val="Basement_Budget25"/>
      <sheetName val="Structure_Bills_Qty25"/>
      <sheetName val="beam-reinft-IIInd_floor25"/>
      <sheetName val="Cost_summary25"/>
      <sheetName val="Data_sheet25"/>
      <sheetName val="CFForecast_detail25"/>
      <sheetName val="Ch__List_(2)29"/>
      <sheetName val="Ch__List29"/>
      <sheetName val="PRE__ESTIMATE29"/>
      <sheetName val="QTY-RATE_(Site_09_12_04)29"/>
      <sheetName val="QTY-RATE_(2)29"/>
      <sheetName val="BRAKE_UP_SHEET29"/>
      <sheetName val="Break_up_Sheet29"/>
      <sheetName val="common_area29"/>
      <sheetName val="Block_Work,_Plastering29"/>
      <sheetName val="WATER_PROOFING29"/>
      <sheetName val="EXTENDED_BASEMENT29"/>
      <sheetName val="MASS_EXCAVATION29"/>
      <sheetName val="FOOTING_AND_EXCAVATION29"/>
      <sheetName val="Columns_Reinforcement29"/>
      <sheetName val="COLU_MN29"/>
      <sheetName val="Beams_Reinforcement29"/>
      <sheetName val="GYM_EQUIP29"/>
      <sheetName val="M_&amp;_E29"/>
      <sheetName val="P_&amp;_M29"/>
      <sheetName val="RCC_Retaining_wall29"/>
      <sheetName val="HYDERABAD_SWIMMING_POOL29"/>
      <sheetName val="Rate_analysis29"/>
      <sheetName val="TBAL9697_-group_wise__sdpl29"/>
      <sheetName val="Basement_Budget29"/>
      <sheetName val="Structure_Bills_Qty29"/>
      <sheetName val="beam-reinft-IIInd_floor29"/>
      <sheetName val="Cost_summary29"/>
      <sheetName val="Data_sheet29"/>
      <sheetName val="CFForecast_detail29"/>
      <sheetName val="Ch__List_(2)26"/>
      <sheetName val="Ch__List26"/>
      <sheetName val="PRE__ESTIMATE26"/>
      <sheetName val="QTY-RATE_(Site_09_12_04)26"/>
      <sheetName val="QTY-RATE_(2)26"/>
      <sheetName val="BRAKE_UP_SHEET26"/>
      <sheetName val="Break_up_Sheet26"/>
      <sheetName val="common_area26"/>
      <sheetName val="Block_Work,_Plastering26"/>
      <sheetName val="WATER_PROOFING26"/>
      <sheetName val="EXTENDED_BASEMENT26"/>
      <sheetName val="MASS_EXCAVATION26"/>
      <sheetName val="FOOTING_AND_EXCAVATION26"/>
      <sheetName val="Columns_Reinforcement26"/>
      <sheetName val="COLU_MN26"/>
      <sheetName val="Beams_Reinforcement26"/>
      <sheetName val="GYM_EQUIP26"/>
      <sheetName val="M_&amp;_E26"/>
      <sheetName val="P_&amp;_M26"/>
      <sheetName val="RCC_Retaining_wall26"/>
      <sheetName val="HYDERABAD_SWIMMING_POOL26"/>
      <sheetName val="Rate_analysis26"/>
      <sheetName val="TBAL9697_-group_wise__sdpl26"/>
      <sheetName val="Basement_Budget26"/>
      <sheetName val="Structure_Bills_Qty26"/>
      <sheetName val="beam-reinft-IIInd_floor26"/>
      <sheetName val="Cost_summary26"/>
      <sheetName val="Data_sheet26"/>
      <sheetName val="CFForecast_detail26"/>
      <sheetName val="Ch__List_(2)27"/>
      <sheetName val="Ch__List27"/>
      <sheetName val="PRE__ESTIMATE27"/>
      <sheetName val="QTY-RATE_(Site_09_12_04)27"/>
      <sheetName val="QTY-RATE_(2)27"/>
      <sheetName val="BRAKE_UP_SHEET27"/>
      <sheetName val="Break_up_Sheet27"/>
      <sheetName val="common_area27"/>
      <sheetName val="Block_Work,_Plastering27"/>
      <sheetName val="WATER_PROOFING27"/>
      <sheetName val="EXTENDED_BASEMENT27"/>
      <sheetName val="MASS_EXCAVATION27"/>
      <sheetName val="FOOTING_AND_EXCAVATION27"/>
      <sheetName val="Columns_Reinforcement27"/>
      <sheetName val="COLU_MN27"/>
      <sheetName val="Beams_Reinforcement27"/>
      <sheetName val="GYM_EQUIP27"/>
      <sheetName val="M_&amp;_E27"/>
      <sheetName val="P_&amp;_M27"/>
      <sheetName val="RCC_Retaining_wall27"/>
      <sheetName val="HYDERABAD_SWIMMING_POOL27"/>
      <sheetName val="Rate_analysis27"/>
      <sheetName val="TBAL9697_-group_wise__sdpl27"/>
      <sheetName val="Basement_Budget27"/>
      <sheetName val="Structure_Bills_Qty27"/>
      <sheetName val="beam-reinft-IIInd_floor27"/>
      <sheetName val="Cost_summary27"/>
      <sheetName val="Data_sheet27"/>
      <sheetName val="CFForecast_detail27"/>
      <sheetName val="Ch__List_(2)28"/>
      <sheetName val="Ch__List28"/>
      <sheetName val="PRE__ESTIMATE28"/>
      <sheetName val="QTY-RATE_(Site_09_12_04)28"/>
      <sheetName val="QTY-RATE_(2)28"/>
      <sheetName val="BRAKE_UP_SHEET28"/>
      <sheetName val="Break_up_Sheet28"/>
      <sheetName val="common_area28"/>
      <sheetName val="Block_Work,_Plastering28"/>
      <sheetName val="WATER_PROOFING28"/>
      <sheetName val="EXTENDED_BASEMENT28"/>
      <sheetName val="MASS_EXCAVATION28"/>
      <sheetName val="FOOTING_AND_EXCAVATION28"/>
      <sheetName val="Columns_Reinforcement28"/>
      <sheetName val="COLU_MN28"/>
      <sheetName val="Beams_Reinforcement28"/>
      <sheetName val="GYM_EQUIP28"/>
      <sheetName val="M_&amp;_E28"/>
      <sheetName val="P_&amp;_M28"/>
      <sheetName val="RCC_Retaining_wall28"/>
      <sheetName val="HYDERABAD_SWIMMING_POOL28"/>
      <sheetName val="Rate_analysis28"/>
      <sheetName val="TBAL9697_-group_wise__sdpl28"/>
      <sheetName val="Basement_Budget28"/>
      <sheetName val="Structure_Bills_Qty28"/>
      <sheetName val="beam-reinft-IIInd_floor28"/>
      <sheetName val="Cost_summary28"/>
      <sheetName val="Data_sheet28"/>
      <sheetName val="CFForecast_detail28"/>
      <sheetName val="Ch__List_(2)38"/>
      <sheetName val="Ch__List38"/>
      <sheetName val="PRE__ESTIMATE38"/>
      <sheetName val="QTY-RATE_(Site_09_12_04)38"/>
      <sheetName val="QTY-RATE_(2)38"/>
      <sheetName val="BRAKE_UP_SHEET38"/>
      <sheetName val="Break_up_Sheet38"/>
      <sheetName val="common_area38"/>
      <sheetName val="Block_Work,_Plastering38"/>
      <sheetName val="WATER_PROOFING38"/>
      <sheetName val="EXTENDED_BASEMENT38"/>
      <sheetName val="MASS_EXCAVATION38"/>
      <sheetName val="FOOTING_AND_EXCAVATION38"/>
      <sheetName val="Columns_Reinforcement38"/>
      <sheetName val="COLU_MN38"/>
      <sheetName val="Beams_Reinforcement38"/>
      <sheetName val="GYM_EQUIP38"/>
      <sheetName val="M_&amp;_E38"/>
      <sheetName val="P_&amp;_M38"/>
      <sheetName val="RCC_Retaining_wall38"/>
      <sheetName val="HYDERABAD_SWIMMING_POOL38"/>
      <sheetName val="Rate_analysis38"/>
      <sheetName val="TBAL9697_-group_wise__sdpl38"/>
      <sheetName val="Basement_Budget38"/>
      <sheetName val="Structure_Bills_Qty38"/>
      <sheetName val="beam-reinft-IIInd_floor38"/>
      <sheetName val="Cost_summary38"/>
      <sheetName val="Data_sheet38"/>
      <sheetName val="CFForecast_detail38"/>
      <sheetName val="Ch__List_(2)31"/>
      <sheetName val="Ch__List31"/>
      <sheetName val="PRE__ESTIMATE31"/>
      <sheetName val="QTY-RATE_(Site_09_12_04)31"/>
      <sheetName val="QTY-RATE_(2)31"/>
      <sheetName val="BRAKE_UP_SHEET31"/>
      <sheetName val="Break_up_Sheet31"/>
      <sheetName val="common_area31"/>
      <sheetName val="Block_Work,_Plastering31"/>
      <sheetName val="WATER_PROOFING31"/>
      <sheetName val="EXTENDED_BASEMENT31"/>
      <sheetName val="MASS_EXCAVATION31"/>
      <sheetName val="FOOTING_AND_EXCAVATION31"/>
      <sheetName val="Columns_Reinforcement31"/>
      <sheetName val="COLU_MN31"/>
      <sheetName val="Beams_Reinforcement31"/>
      <sheetName val="GYM_EQUIP31"/>
      <sheetName val="M_&amp;_E31"/>
      <sheetName val="P_&amp;_M31"/>
      <sheetName val="RCC_Retaining_wall31"/>
      <sheetName val="HYDERABAD_SWIMMING_POOL31"/>
      <sheetName val="Rate_analysis31"/>
      <sheetName val="TBAL9697_-group_wise__sdpl31"/>
      <sheetName val="Basement_Budget31"/>
      <sheetName val="Structure_Bills_Qty31"/>
      <sheetName val="beam-reinft-IIInd_floor31"/>
      <sheetName val="Cost_summary31"/>
      <sheetName val="Data_sheet31"/>
      <sheetName val="CFForecast_detail31"/>
      <sheetName val="Ch__List_(2)32"/>
      <sheetName val="Ch__List32"/>
      <sheetName val="PRE__ESTIMATE32"/>
      <sheetName val="QTY-RATE_(Site_09_12_04)32"/>
      <sheetName val="QTY-RATE_(2)32"/>
      <sheetName val="BRAKE_UP_SHEET32"/>
      <sheetName val="Break_up_Sheet32"/>
      <sheetName val="common_area32"/>
      <sheetName val="Block_Work,_Plastering32"/>
      <sheetName val="WATER_PROOFING32"/>
      <sheetName val="EXTENDED_BASEMENT32"/>
      <sheetName val="MASS_EXCAVATION32"/>
      <sheetName val="FOOTING_AND_EXCAVATION32"/>
      <sheetName val="Columns_Reinforcement32"/>
      <sheetName val="COLU_MN32"/>
      <sheetName val="Beams_Reinforcement32"/>
      <sheetName val="GYM_EQUIP32"/>
      <sheetName val="M_&amp;_E32"/>
      <sheetName val="P_&amp;_M32"/>
      <sheetName val="RCC_Retaining_wall32"/>
      <sheetName val="HYDERABAD_SWIMMING_POOL32"/>
      <sheetName val="Rate_analysis32"/>
      <sheetName val="TBAL9697_-group_wise__sdpl32"/>
      <sheetName val="Basement_Budget32"/>
      <sheetName val="Structure_Bills_Qty32"/>
      <sheetName val="beam-reinft-IIInd_floor32"/>
      <sheetName val="Cost_summary32"/>
      <sheetName val="Data_sheet32"/>
      <sheetName val="CFForecast_detail32"/>
      <sheetName val="Ch__List_(2)33"/>
      <sheetName val="Ch__List33"/>
      <sheetName val="PRE__ESTIMATE33"/>
      <sheetName val="QTY-RATE_(Site_09_12_04)33"/>
      <sheetName val="QTY-RATE_(2)33"/>
      <sheetName val="BRAKE_UP_SHEET33"/>
      <sheetName val="Break_up_Sheet33"/>
      <sheetName val="common_area33"/>
      <sheetName val="Block_Work,_Plastering33"/>
      <sheetName val="WATER_PROOFING33"/>
      <sheetName val="EXTENDED_BASEMENT33"/>
      <sheetName val="MASS_EXCAVATION33"/>
      <sheetName val="FOOTING_AND_EXCAVATION33"/>
      <sheetName val="Columns_Reinforcement33"/>
      <sheetName val="COLU_MN33"/>
      <sheetName val="Beams_Reinforcement33"/>
      <sheetName val="GYM_EQUIP33"/>
      <sheetName val="M_&amp;_E33"/>
      <sheetName val="P_&amp;_M33"/>
      <sheetName val="RCC_Retaining_wall33"/>
      <sheetName val="HYDERABAD_SWIMMING_POOL33"/>
      <sheetName val="Rate_analysis33"/>
      <sheetName val="TBAL9697_-group_wise__sdpl33"/>
      <sheetName val="Basement_Budget33"/>
      <sheetName val="Structure_Bills_Qty33"/>
      <sheetName val="beam-reinft-IIInd_floor33"/>
      <sheetName val="Cost_summary33"/>
      <sheetName val="Data_sheet33"/>
      <sheetName val="CFForecast_detail33"/>
      <sheetName val="Ch__List_(2)34"/>
      <sheetName val="Ch__List34"/>
      <sheetName val="PRE__ESTIMATE34"/>
      <sheetName val="QTY-RATE_(Site_09_12_04)34"/>
      <sheetName val="QTY-RATE_(2)34"/>
      <sheetName val="BRAKE_UP_SHEET34"/>
      <sheetName val="Break_up_Sheet34"/>
      <sheetName val="common_area34"/>
      <sheetName val="Block_Work,_Plastering34"/>
      <sheetName val="WATER_PROOFING34"/>
      <sheetName val="EXTENDED_BASEMENT34"/>
      <sheetName val="MASS_EXCAVATION34"/>
      <sheetName val="FOOTING_AND_EXCAVATION34"/>
      <sheetName val="Columns_Reinforcement34"/>
      <sheetName val="COLU_MN34"/>
      <sheetName val="Beams_Reinforcement34"/>
      <sheetName val="GYM_EQUIP34"/>
      <sheetName val="M_&amp;_E34"/>
      <sheetName val="P_&amp;_M34"/>
      <sheetName val="RCC_Retaining_wall34"/>
      <sheetName val="HYDERABAD_SWIMMING_POOL34"/>
      <sheetName val="Rate_analysis34"/>
      <sheetName val="TBAL9697_-group_wise__sdpl34"/>
      <sheetName val="Basement_Budget34"/>
      <sheetName val="Structure_Bills_Qty34"/>
      <sheetName val="beam-reinft-IIInd_floor34"/>
      <sheetName val="Cost_summary34"/>
      <sheetName val="Data_sheet34"/>
      <sheetName val="CFForecast_detail34"/>
      <sheetName val="Ch__List_(2)36"/>
      <sheetName val="Ch__List36"/>
      <sheetName val="PRE__ESTIMATE36"/>
      <sheetName val="QTY-RATE_(Site_09_12_04)36"/>
      <sheetName val="QTY-RATE_(2)36"/>
      <sheetName val="BRAKE_UP_SHEET36"/>
      <sheetName val="Break_up_Sheet36"/>
      <sheetName val="common_area36"/>
      <sheetName val="Block_Work,_Plastering36"/>
      <sheetName val="WATER_PROOFING36"/>
      <sheetName val="EXTENDED_BASEMENT36"/>
      <sheetName val="MASS_EXCAVATION36"/>
      <sheetName val="FOOTING_AND_EXCAVATION36"/>
      <sheetName val="Columns_Reinforcement36"/>
      <sheetName val="COLU_MN36"/>
      <sheetName val="Beams_Reinforcement36"/>
      <sheetName val="GYM_EQUIP36"/>
      <sheetName val="M_&amp;_E36"/>
      <sheetName val="P_&amp;_M36"/>
      <sheetName val="RCC_Retaining_wall36"/>
      <sheetName val="HYDERABAD_SWIMMING_POOL36"/>
      <sheetName val="Rate_analysis36"/>
      <sheetName val="TBAL9697_-group_wise__sdpl36"/>
      <sheetName val="Basement_Budget36"/>
      <sheetName val="Structure_Bills_Qty36"/>
      <sheetName val="beam-reinft-IIInd_floor36"/>
      <sheetName val="Cost_summary36"/>
      <sheetName val="Data_sheet36"/>
      <sheetName val="CFForecast_detail36"/>
      <sheetName val="Ch__List_(2)35"/>
      <sheetName val="Ch__List35"/>
      <sheetName val="PRE__ESTIMATE35"/>
      <sheetName val="QTY-RATE_(Site_09_12_04)35"/>
      <sheetName val="QTY-RATE_(2)35"/>
      <sheetName val="BRAKE_UP_SHEET35"/>
      <sheetName val="Break_up_Sheet35"/>
      <sheetName val="common_area35"/>
      <sheetName val="Block_Work,_Plastering35"/>
      <sheetName val="WATER_PROOFING35"/>
      <sheetName val="EXTENDED_BASEMENT35"/>
      <sheetName val="MASS_EXCAVATION35"/>
      <sheetName val="FOOTING_AND_EXCAVATION35"/>
      <sheetName val="Columns_Reinforcement35"/>
      <sheetName val="COLU_MN35"/>
      <sheetName val="Beams_Reinforcement35"/>
      <sheetName val="GYM_EQUIP35"/>
      <sheetName val="M_&amp;_E35"/>
      <sheetName val="P_&amp;_M35"/>
      <sheetName val="RCC_Retaining_wall35"/>
      <sheetName val="HYDERABAD_SWIMMING_POOL35"/>
      <sheetName val="Rate_analysis35"/>
      <sheetName val="TBAL9697_-group_wise__sdpl35"/>
      <sheetName val="Basement_Budget35"/>
      <sheetName val="Structure_Bills_Qty35"/>
      <sheetName val="beam-reinft-IIInd_floor35"/>
      <sheetName val="Cost_summary35"/>
      <sheetName val="Data_sheet35"/>
      <sheetName val="CFForecast_detail35"/>
      <sheetName val="Ch__List_(2)37"/>
      <sheetName val="Ch__List37"/>
      <sheetName val="PRE__ESTIMATE37"/>
      <sheetName val="QTY-RATE_(Site_09_12_04)37"/>
      <sheetName val="QTY-RATE_(2)37"/>
      <sheetName val="BRAKE_UP_SHEET37"/>
      <sheetName val="Break_up_Sheet37"/>
      <sheetName val="common_area37"/>
      <sheetName val="Block_Work,_Plastering37"/>
      <sheetName val="WATER_PROOFING37"/>
      <sheetName val="EXTENDED_BASEMENT37"/>
      <sheetName val="MASS_EXCAVATION37"/>
      <sheetName val="FOOTING_AND_EXCAVATION37"/>
      <sheetName val="Columns_Reinforcement37"/>
      <sheetName val="COLU_MN37"/>
      <sheetName val="Beams_Reinforcement37"/>
      <sheetName val="GYM_EQUIP37"/>
      <sheetName val="M_&amp;_E37"/>
      <sheetName val="P_&amp;_M37"/>
      <sheetName val="RCC_Retaining_wall37"/>
      <sheetName val="HYDERABAD_SWIMMING_POOL37"/>
      <sheetName val="Rate_analysis37"/>
      <sheetName val="TBAL9697_-group_wise__sdpl37"/>
      <sheetName val="Basement_Budget37"/>
      <sheetName val="Structure_Bills_Qty37"/>
      <sheetName val="beam-reinft-IIInd_floor37"/>
      <sheetName val="Cost_summary37"/>
      <sheetName val="Data_sheet37"/>
      <sheetName val="CFForecast_detail37"/>
      <sheetName val="Ch__List_(2)39"/>
      <sheetName val="Ch__List39"/>
      <sheetName val="PRE__ESTIMATE39"/>
      <sheetName val="QTY-RATE_(Site_09_12_04)39"/>
      <sheetName val="QTY-RATE_(2)39"/>
      <sheetName val="BRAKE_UP_SHEET39"/>
      <sheetName val="Break_up_Sheet39"/>
      <sheetName val="common_area39"/>
      <sheetName val="Block_Work,_Plastering39"/>
      <sheetName val="WATER_PROOFING39"/>
      <sheetName val="EXTENDED_BASEMENT39"/>
      <sheetName val="MASS_EXCAVATION39"/>
      <sheetName val="FOOTING_AND_EXCAVATION39"/>
      <sheetName val="Columns_Reinforcement39"/>
      <sheetName val="COLU_MN39"/>
      <sheetName val="Beams_Reinforcement39"/>
      <sheetName val="GYM_EQUIP39"/>
      <sheetName val="M_&amp;_E39"/>
      <sheetName val="P_&amp;_M39"/>
      <sheetName val="RCC_Retaining_wall39"/>
      <sheetName val="HYDERABAD_SWIMMING_POOL39"/>
      <sheetName val="Rate_analysis39"/>
      <sheetName val="TBAL9697_-group_wise__sdpl39"/>
      <sheetName val="Basement_Budget39"/>
      <sheetName val="Structure_Bills_Qty39"/>
      <sheetName val="beam-reinft-IIInd_floor39"/>
      <sheetName val="Cost_summary39"/>
      <sheetName val="Data_sheet39"/>
      <sheetName val="CFForecast_detail39"/>
      <sheetName val="Ch__List_(2)40"/>
      <sheetName val="Ch__List40"/>
      <sheetName val="PRE__ESTIMATE40"/>
      <sheetName val="QTY-RATE_(Site_09_12_04)40"/>
      <sheetName val="QTY-RATE_(2)40"/>
      <sheetName val="BRAKE_UP_SHEET40"/>
      <sheetName val="Break_up_Sheet40"/>
      <sheetName val="common_area40"/>
      <sheetName val="Block_Work,_Plastering40"/>
      <sheetName val="WATER_PROOFING40"/>
      <sheetName val="EXTENDED_BASEMENT40"/>
      <sheetName val="MASS_EXCAVATION40"/>
      <sheetName val="FOOTING_AND_EXCAVATION40"/>
      <sheetName val="Columns_Reinforcement40"/>
      <sheetName val="COLU_MN40"/>
      <sheetName val="Beams_Reinforcement40"/>
      <sheetName val="GYM_EQUIP40"/>
      <sheetName val="M_&amp;_E40"/>
      <sheetName val="P_&amp;_M40"/>
      <sheetName val="RCC_Retaining_wall40"/>
      <sheetName val="HYDERABAD_SWIMMING_POOL40"/>
      <sheetName val="Rate_analysis40"/>
      <sheetName val="TBAL9697_-group_wise__sdpl40"/>
      <sheetName val="Basement_Budget40"/>
      <sheetName val="Structure_Bills_Qty40"/>
      <sheetName val="beam-reinft-IIInd_floor40"/>
      <sheetName val="Cost_summary40"/>
      <sheetName val="Data_sheet40"/>
      <sheetName val="CFForecast_detail40"/>
      <sheetName val="Ch__List_(2)41"/>
      <sheetName val="Ch__List41"/>
      <sheetName val="PRE__ESTIMATE41"/>
      <sheetName val="QTY-RATE_(Site_09_12_04)41"/>
      <sheetName val="QTY-RATE_(2)41"/>
      <sheetName val="BRAKE_UP_SHEET41"/>
      <sheetName val="Break_up_Sheet41"/>
      <sheetName val="common_area41"/>
      <sheetName val="Block_Work,_Plastering41"/>
      <sheetName val="WATER_PROOFING41"/>
      <sheetName val="EXTENDED_BASEMENT41"/>
      <sheetName val="MASS_EXCAVATION41"/>
      <sheetName val="FOOTING_AND_EXCAVATION41"/>
      <sheetName val="Columns_Reinforcement41"/>
      <sheetName val="COLU_MN41"/>
      <sheetName val="Beams_Reinforcement41"/>
      <sheetName val="GYM_EQUIP41"/>
      <sheetName val="M_&amp;_E41"/>
      <sheetName val="P_&amp;_M41"/>
      <sheetName val="RCC_Retaining_wall41"/>
      <sheetName val="HYDERABAD_SWIMMING_POOL41"/>
      <sheetName val="Rate_analysis41"/>
      <sheetName val="TBAL9697_-group_wise__sdpl41"/>
      <sheetName val="Basement_Budget41"/>
      <sheetName val="Structure_Bills_Qty41"/>
      <sheetName val="beam-reinft-IIInd_floor41"/>
      <sheetName val="Cost_summary41"/>
      <sheetName val="Data_sheet41"/>
      <sheetName val="CFForecast_detail41"/>
      <sheetName val="Ch__List_(2)42"/>
      <sheetName val="Ch__List42"/>
      <sheetName val="PRE__ESTIMATE42"/>
      <sheetName val="QTY-RATE_(Site_09_12_04)42"/>
      <sheetName val="QTY-RATE_(2)42"/>
      <sheetName val="BRAKE_UP_SHEET42"/>
      <sheetName val="Break_up_Sheet42"/>
      <sheetName val="common_area42"/>
      <sheetName val="Block_Work,_Plastering42"/>
      <sheetName val="WATER_PROOFING42"/>
      <sheetName val="EXTENDED_BASEMENT42"/>
      <sheetName val="MASS_EXCAVATION42"/>
      <sheetName val="FOOTING_AND_EXCAVATION42"/>
      <sheetName val="Columns_Reinforcement42"/>
      <sheetName val="COLU_MN42"/>
      <sheetName val="Beams_Reinforcement42"/>
      <sheetName val="GYM_EQUIP42"/>
      <sheetName val="M_&amp;_E42"/>
      <sheetName val="P_&amp;_M42"/>
      <sheetName val="RCC_Retaining_wall42"/>
      <sheetName val="HYDERABAD_SWIMMING_POOL42"/>
      <sheetName val="Rate_analysis42"/>
      <sheetName val="TBAL9697_-group_wise__sdpl42"/>
      <sheetName val="Basement_Budget42"/>
      <sheetName val="Structure_Bills_Qty42"/>
      <sheetName val="beam-reinft-IIInd_floor42"/>
      <sheetName val="Cost_summary42"/>
      <sheetName val="Data_sheet42"/>
      <sheetName val="CFForecast_detail42"/>
      <sheetName val="Ch__List_(2)43"/>
      <sheetName val="Ch__List43"/>
      <sheetName val="PRE__ESTIMATE43"/>
      <sheetName val="QTY-RATE_(Site_09_12_04)43"/>
      <sheetName val="QTY-RATE_(2)43"/>
      <sheetName val="BRAKE_UP_SHEET43"/>
      <sheetName val="Break_up_Sheet43"/>
      <sheetName val="common_area43"/>
      <sheetName val="Block_Work,_Plastering43"/>
      <sheetName val="WATER_PROOFING43"/>
      <sheetName val="EXTENDED_BASEMENT43"/>
      <sheetName val="MASS_EXCAVATION43"/>
      <sheetName val="FOOTING_AND_EXCAVATION43"/>
      <sheetName val="Columns_Reinforcement43"/>
      <sheetName val="COLU_MN43"/>
      <sheetName val="Beams_Reinforcement43"/>
      <sheetName val="GYM_EQUIP43"/>
      <sheetName val="M_&amp;_E43"/>
      <sheetName val="P_&amp;_M43"/>
      <sheetName val="RCC_Retaining_wall43"/>
      <sheetName val="HYDERABAD_SWIMMING_POOL43"/>
      <sheetName val="Rate_analysis43"/>
      <sheetName val="TBAL9697_-group_wise__sdpl43"/>
      <sheetName val="Basement_Budget43"/>
      <sheetName val="Structure_Bills_Qty43"/>
      <sheetName val="beam-reinft-IIInd_floor43"/>
      <sheetName val="Cost_summary43"/>
      <sheetName val="Data_sheet43"/>
      <sheetName val="CFForecast_detail43"/>
      <sheetName val="Ch__List_(2)44"/>
      <sheetName val="Ch__List44"/>
      <sheetName val="PRE__ESTIMATE44"/>
      <sheetName val="QTY-RATE_(Site_09_12_04)44"/>
      <sheetName val="QTY-RATE_(2)44"/>
      <sheetName val="BRAKE_UP_SHEET44"/>
      <sheetName val="Break_up_Sheet44"/>
      <sheetName val="common_area44"/>
      <sheetName val="Block_Work,_Plastering44"/>
      <sheetName val="WATER_PROOFING44"/>
      <sheetName val="EXTENDED_BASEMENT44"/>
      <sheetName val="MASS_EXCAVATION44"/>
      <sheetName val="FOOTING_AND_EXCAVATION44"/>
      <sheetName val="Columns_Reinforcement44"/>
      <sheetName val="COLU_MN44"/>
      <sheetName val="Beams_Reinforcement44"/>
      <sheetName val="GYM_EQUIP44"/>
      <sheetName val="M_&amp;_E44"/>
      <sheetName val="P_&amp;_M44"/>
      <sheetName val="RCC_Retaining_wall44"/>
      <sheetName val="HYDERABAD_SWIMMING_POOL44"/>
      <sheetName val="Rate_analysis44"/>
      <sheetName val="TBAL9697_-group_wise__sdpl44"/>
      <sheetName val="Basement_Budget44"/>
      <sheetName val="Structure_Bills_Qty44"/>
      <sheetName val="beam-reinft-IIInd_floor44"/>
      <sheetName val="Cost_summary44"/>
      <sheetName val="Data_sheet44"/>
      <sheetName val="CFForecast_detail44"/>
      <sheetName val="Ch__List_(2)47"/>
      <sheetName val="Ch__List47"/>
      <sheetName val="PRE__ESTIMATE47"/>
      <sheetName val="QTY-RATE_(Site_09_12_04)47"/>
      <sheetName val="QTY-RATE_(2)47"/>
      <sheetName val="BRAKE_UP_SHEET47"/>
      <sheetName val="Break_up_Sheet47"/>
      <sheetName val="common_area47"/>
      <sheetName val="Block_Work,_Plastering47"/>
      <sheetName val="WATER_PROOFING47"/>
      <sheetName val="EXTENDED_BASEMENT47"/>
      <sheetName val="MASS_EXCAVATION47"/>
      <sheetName val="FOOTING_AND_EXCAVATION47"/>
      <sheetName val="Columns_Reinforcement47"/>
      <sheetName val="COLU_MN47"/>
      <sheetName val="Beams_Reinforcement47"/>
      <sheetName val="GYM_EQUIP47"/>
      <sheetName val="M_&amp;_E47"/>
      <sheetName val="P_&amp;_M47"/>
      <sheetName val="RCC_Retaining_wall47"/>
      <sheetName val="HYDERABAD_SWIMMING_POOL47"/>
      <sheetName val="Rate_analysis47"/>
      <sheetName val="TBAL9697_-group_wise__sdpl47"/>
      <sheetName val="Basement_Budget47"/>
      <sheetName val="Structure_Bills_Qty47"/>
      <sheetName val="beam-reinft-IIInd_floor47"/>
      <sheetName val="Cost_summary47"/>
      <sheetName val="Data_sheet47"/>
      <sheetName val="CFForecast_detail47"/>
      <sheetName val="Ch__List_(2)46"/>
      <sheetName val="Ch__List46"/>
      <sheetName val="PRE__ESTIMATE46"/>
      <sheetName val="QTY-RATE_(Site_09_12_04)46"/>
      <sheetName val="QTY-RATE_(2)46"/>
      <sheetName val="BRAKE_UP_SHEET46"/>
      <sheetName val="Break_up_Sheet46"/>
      <sheetName val="common_area46"/>
      <sheetName val="Block_Work,_Plastering46"/>
      <sheetName val="WATER_PROOFING46"/>
      <sheetName val="EXTENDED_BASEMENT46"/>
      <sheetName val="MASS_EXCAVATION46"/>
      <sheetName val="FOOTING_AND_EXCAVATION46"/>
      <sheetName val="Columns_Reinforcement46"/>
      <sheetName val="COLU_MN46"/>
      <sheetName val="Beams_Reinforcement46"/>
      <sheetName val="GYM_EQUIP46"/>
      <sheetName val="M_&amp;_E46"/>
      <sheetName val="P_&amp;_M46"/>
      <sheetName val="RCC_Retaining_wall46"/>
      <sheetName val="HYDERABAD_SWIMMING_POOL46"/>
      <sheetName val="Rate_analysis46"/>
      <sheetName val="TBAL9697_-group_wise__sdpl46"/>
      <sheetName val="Basement_Budget46"/>
      <sheetName val="Structure_Bills_Qty46"/>
      <sheetName val="beam-reinft-IIInd_floor46"/>
      <sheetName val="Cost_summary46"/>
      <sheetName val="Data_sheet46"/>
      <sheetName val="CFForecast_detail46"/>
      <sheetName val="Ch__List_(2)45"/>
      <sheetName val="Ch__List45"/>
      <sheetName val="PRE__ESTIMATE45"/>
      <sheetName val="QTY-RATE_(Site_09_12_04)45"/>
      <sheetName val="QTY-RATE_(2)45"/>
      <sheetName val="BRAKE_UP_SHEET45"/>
      <sheetName val="Break_up_Sheet45"/>
      <sheetName val="common_area45"/>
      <sheetName val="Block_Work,_Plastering45"/>
      <sheetName val="WATER_PROOFING45"/>
      <sheetName val="EXTENDED_BASEMENT45"/>
      <sheetName val="MASS_EXCAVATION45"/>
      <sheetName val="FOOTING_AND_EXCAVATION45"/>
      <sheetName val="Columns_Reinforcement45"/>
      <sheetName val="COLU_MN45"/>
      <sheetName val="Beams_Reinforcement45"/>
      <sheetName val="GYM_EQUIP45"/>
      <sheetName val="M_&amp;_E45"/>
      <sheetName val="P_&amp;_M45"/>
      <sheetName val="RCC_Retaining_wall45"/>
      <sheetName val="HYDERABAD_SWIMMING_POOL45"/>
      <sheetName val="Rate_analysis45"/>
      <sheetName val="TBAL9697_-group_wise__sdpl45"/>
      <sheetName val="Basement_Budget45"/>
      <sheetName val="Structure_Bills_Qty45"/>
      <sheetName val="beam-reinft-IIInd_floor45"/>
      <sheetName val="Cost_summary45"/>
      <sheetName val="Data_sheet45"/>
      <sheetName val="CFForecast_detail45"/>
      <sheetName val="Ch__List_(2)48"/>
      <sheetName val="Ch__List48"/>
      <sheetName val="PRE__ESTIMATE48"/>
      <sheetName val="QTY-RATE_(Site_09_12_04)48"/>
      <sheetName val="QTY-RATE_(2)48"/>
      <sheetName val="BRAKE_UP_SHEET48"/>
      <sheetName val="Break_up_Sheet48"/>
      <sheetName val="common_area48"/>
      <sheetName val="Block_Work,_Plastering48"/>
      <sheetName val="WATER_PROOFING48"/>
      <sheetName val="EXTENDED_BASEMENT48"/>
      <sheetName val="MASS_EXCAVATION48"/>
      <sheetName val="FOOTING_AND_EXCAVATION48"/>
      <sheetName val="Columns_Reinforcement48"/>
      <sheetName val="COLU_MN48"/>
      <sheetName val="Beams_Reinforcement48"/>
      <sheetName val="GYM_EQUIP48"/>
      <sheetName val="M_&amp;_E48"/>
      <sheetName val="P_&amp;_M48"/>
      <sheetName val="RCC_Retaining_wall48"/>
      <sheetName val="HYDERABAD_SWIMMING_POOL48"/>
      <sheetName val="Rate_analysis48"/>
      <sheetName val="TBAL9697_-group_wise__sdpl48"/>
      <sheetName val="Basement_Budget48"/>
      <sheetName val="Structure_Bills_Qty48"/>
      <sheetName val="beam-reinft-IIInd_floor48"/>
      <sheetName val="Cost_summary48"/>
      <sheetName val="Data_sheet48"/>
      <sheetName val="CFForecast_detail48"/>
      <sheetName val="Ch__List_(2)49"/>
      <sheetName val="Ch__List49"/>
      <sheetName val="PRE__ESTIMATE49"/>
      <sheetName val="QTY-RATE_(Site_09_12_04)49"/>
      <sheetName val="QTY-RATE_(2)49"/>
      <sheetName val="BRAKE_UP_SHEET49"/>
      <sheetName val="Break_up_Sheet49"/>
      <sheetName val="common_area49"/>
      <sheetName val="Block_Work,_Plastering49"/>
      <sheetName val="WATER_PROOFING49"/>
      <sheetName val="EXTENDED_BASEMENT49"/>
      <sheetName val="MASS_EXCAVATION49"/>
      <sheetName val="FOOTING_AND_EXCAVATION49"/>
      <sheetName val="Columns_Reinforcement49"/>
      <sheetName val="COLU_MN49"/>
      <sheetName val="Beams_Reinforcement49"/>
      <sheetName val="GYM_EQUIP49"/>
      <sheetName val="M_&amp;_E49"/>
      <sheetName val="P_&amp;_M49"/>
      <sheetName val="RCC_Retaining_wall49"/>
      <sheetName val="HYDERABAD_SWIMMING_POOL49"/>
      <sheetName val="Rate_analysis49"/>
      <sheetName val="TBAL9697_-group_wise__sdpl49"/>
      <sheetName val="Basement_Budget49"/>
      <sheetName val="Structure_Bills_Qty49"/>
      <sheetName val="beam-reinft-IIInd_floor49"/>
      <sheetName val="Cost_summary49"/>
      <sheetName val="Data_sheet49"/>
      <sheetName val="CFForecast_detail49"/>
      <sheetName val="Ch__List_(2)51"/>
      <sheetName val="Ch__List51"/>
      <sheetName val="PRE__ESTIMATE51"/>
      <sheetName val="QTY-RATE_(Site_09_12_04)51"/>
      <sheetName val="QTY-RATE_(2)51"/>
      <sheetName val="BRAKE_UP_SHEET51"/>
      <sheetName val="Break_up_Sheet51"/>
      <sheetName val="common_area51"/>
      <sheetName val="Block_Work,_Plastering51"/>
      <sheetName val="WATER_PROOFING51"/>
      <sheetName val="EXTENDED_BASEMENT51"/>
      <sheetName val="MASS_EXCAVATION51"/>
      <sheetName val="FOOTING_AND_EXCAVATION51"/>
      <sheetName val="Columns_Reinforcement51"/>
      <sheetName val="COLU_MN51"/>
      <sheetName val="Beams_Reinforcement51"/>
      <sheetName val="GYM_EQUIP51"/>
      <sheetName val="M_&amp;_E51"/>
      <sheetName val="P_&amp;_M51"/>
      <sheetName val="RCC_Retaining_wall51"/>
      <sheetName val="HYDERABAD_SWIMMING_POOL51"/>
      <sheetName val="Rate_analysis51"/>
      <sheetName val="TBAL9697_-group_wise__sdpl51"/>
      <sheetName val="Basement_Budget51"/>
      <sheetName val="Structure_Bills_Qty51"/>
      <sheetName val="beam-reinft-IIInd_floor51"/>
      <sheetName val="Cost_summary51"/>
      <sheetName val="Data_sheet51"/>
      <sheetName val="CFForecast_detail51"/>
      <sheetName val="Ch__List_(2)50"/>
      <sheetName val="Ch__List50"/>
      <sheetName val="PRE__ESTIMATE50"/>
      <sheetName val="QTY-RATE_(Site_09_12_04)50"/>
      <sheetName val="QTY-RATE_(2)50"/>
      <sheetName val="BRAKE_UP_SHEET50"/>
      <sheetName val="Break_up_Sheet50"/>
      <sheetName val="common_area50"/>
      <sheetName val="Block_Work,_Plastering50"/>
      <sheetName val="WATER_PROOFING50"/>
      <sheetName val="EXTENDED_BASEMENT50"/>
      <sheetName val="MASS_EXCAVATION50"/>
      <sheetName val="FOOTING_AND_EXCAVATION50"/>
      <sheetName val="Columns_Reinforcement50"/>
      <sheetName val="COLU_MN50"/>
      <sheetName val="Beams_Reinforcement50"/>
      <sheetName val="GYM_EQUIP50"/>
      <sheetName val="M_&amp;_E50"/>
      <sheetName val="P_&amp;_M50"/>
      <sheetName val="RCC_Retaining_wall50"/>
      <sheetName val="HYDERABAD_SWIMMING_POOL50"/>
      <sheetName val="Rate_analysis50"/>
      <sheetName val="TBAL9697_-group_wise__sdpl50"/>
      <sheetName val="Basement_Budget50"/>
      <sheetName val="Structure_Bills_Qty50"/>
      <sheetName val="beam-reinft-IIInd_floor50"/>
      <sheetName val="Cost_summary50"/>
      <sheetName val="Data_sheet50"/>
      <sheetName val="CFForecast_detail50"/>
      <sheetName val="Ch__List_(2)54"/>
      <sheetName val="Ch__List54"/>
      <sheetName val="PRE__ESTIMATE54"/>
      <sheetName val="QTY-RATE_(Site_09_12_04)54"/>
      <sheetName val="QTY-RATE_(2)54"/>
      <sheetName val="BRAKE_UP_SHEET54"/>
      <sheetName val="Break_up_Sheet54"/>
      <sheetName val="common_area54"/>
      <sheetName val="Block_Work,_Plastering54"/>
      <sheetName val="WATER_PROOFING54"/>
      <sheetName val="EXTENDED_BASEMENT54"/>
      <sheetName val="MASS_EXCAVATION54"/>
      <sheetName val="FOOTING_AND_EXCAVATION54"/>
      <sheetName val="Columns_Reinforcement54"/>
      <sheetName val="COLU_MN54"/>
      <sheetName val="Beams_Reinforcement54"/>
      <sheetName val="GYM_EQUIP54"/>
      <sheetName val="M_&amp;_E54"/>
      <sheetName val="P_&amp;_M54"/>
      <sheetName val="RCC_Retaining_wall54"/>
      <sheetName val="HYDERABAD_SWIMMING_POOL54"/>
      <sheetName val="Rate_analysis54"/>
      <sheetName val="TBAL9697_-group_wise__sdpl54"/>
      <sheetName val="Basement_Budget54"/>
      <sheetName val="Structure_Bills_Qty54"/>
      <sheetName val="beam-reinft-IIInd_floor54"/>
      <sheetName val="Cost_summary54"/>
      <sheetName val="Data_sheet54"/>
      <sheetName val="CFForecast_detail54"/>
      <sheetName val="Ch__List_(2)53"/>
      <sheetName val="Ch__List53"/>
      <sheetName val="PRE__ESTIMATE53"/>
      <sheetName val="QTY-RATE_(Site_09_12_04)53"/>
      <sheetName val="QTY-RATE_(2)53"/>
      <sheetName val="BRAKE_UP_SHEET53"/>
      <sheetName val="Break_up_Sheet53"/>
      <sheetName val="common_area53"/>
      <sheetName val="Block_Work,_Plastering53"/>
      <sheetName val="WATER_PROOFING53"/>
      <sheetName val="EXTENDED_BASEMENT53"/>
      <sheetName val="MASS_EXCAVATION53"/>
      <sheetName val="FOOTING_AND_EXCAVATION53"/>
      <sheetName val="Columns_Reinforcement53"/>
      <sheetName val="COLU_MN53"/>
      <sheetName val="Beams_Reinforcement53"/>
      <sheetName val="GYM_EQUIP53"/>
      <sheetName val="M_&amp;_E53"/>
      <sheetName val="P_&amp;_M53"/>
      <sheetName val="RCC_Retaining_wall53"/>
      <sheetName val="HYDERABAD_SWIMMING_POOL53"/>
      <sheetName val="Rate_analysis53"/>
      <sheetName val="TBAL9697_-group_wise__sdpl53"/>
      <sheetName val="Basement_Budget53"/>
      <sheetName val="Structure_Bills_Qty53"/>
      <sheetName val="beam-reinft-IIInd_floor53"/>
      <sheetName val="Cost_summary53"/>
      <sheetName val="Data_sheet53"/>
      <sheetName val="CFForecast_detail53"/>
      <sheetName val="Ch__List_(2)52"/>
      <sheetName val="Ch__List52"/>
      <sheetName val="PRE__ESTIMATE52"/>
      <sheetName val="QTY-RATE_(Site_09_12_04)52"/>
      <sheetName val="QTY-RATE_(2)52"/>
      <sheetName val="BRAKE_UP_SHEET52"/>
      <sheetName val="Break_up_Sheet52"/>
      <sheetName val="common_area52"/>
      <sheetName val="Block_Work,_Plastering52"/>
      <sheetName val="WATER_PROOFING52"/>
      <sheetName val="EXTENDED_BASEMENT52"/>
      <sheetName val="MASS_EXCAVATION52"/>
      <sheetName val="FOOTING_AND_EXCAVATION52"/>
      <sheetName val="Columns_Reinforcement52"/>
      <sheetName val="COLU_MN52"/>
      <sheetName val="Beams_Reinforcement52"/>
      <sheetName val="GYM_EQUIP52"/>
      <sheetName val="M_&amp;_E52"/>
      <sheetName val="P_&amp;_M52"/>
      <sheetName val="RCC_Retaining_wall52"/>
      <sheetName val="HYDERABAD_SWIMMING_POOL52"/>
      <sheetName val="Rate_analysis52"/>
      <sheetName val="TBAL9697_-group_wise__sdpl52"/>
      <sheetName val="Basement_Budget52"/>
      <sheetName val="Structure_Bills_Qty52"/>
      <sheetName val="beam-reinft-IIInd_floor52"/>
      <sheetName val="Cost_summary52"/>
      <sheetName val="Data_sheet52"/>
      <sheetName val="CFForecast_detail52"/>
      <sheetName val="Ch__List_(2)55"/>
      <sheetName val="Ch__List55"/>
      <sheetName val="PRE__ESTIMATE55"/>
      <sheetName val="QTY-RATE_(Site_09_12_04)55"/>
      <sheetName val="QTY-RATE_(2)55"/>
      <sheetName val="BRAKE_UP_SHEET55"/>
      <sheetName val="Break_up_Sheet55"/>
      <sheetName val="common_area55"/>
      <sheetName val="Block_Work,_Plastering55"/>
      <sheetName val="WATER_PROOFING55"/>
      <sheetName val="EXTENDED_BASEMENT55"/>
      <sheetName val="MASS_EXCAVATION55"/>
      <sheetName val="FOOTING_AND_EXCAVATION55"/>
      <sheetName val="Columns_Reinforcement55"/>
      <sheetName val="COLU_MN55"/>
      <sheetName val="Beams_Reinforcement55"/>
      <sheetName val="GYM_EQUIP55"/>
      <sheetName val="M_&amp;_E55"/>
      <sheetName val="P_&amp;_M55"/>
      <sheetName val="RCC_Retaining_wall55"/>
      <sheetName val="HYDERABAD_SWIMMING_POOL55"/>
      <sheetName val="Rate_analysis55"/>
      <sheetName val="TBAL9697_-group_wise__sdpl55"/>
      <sheetName val="Basement_Budget55"/>
      <sheetName val="Structure_Bills_Qty55"/>
      <sheetName val="beam-reinft-IIInd_floor55"/>
      <sheetName val="Cost_summary55"/>
      <sheetName val="Data_sheet55"/>
      <sheetName val="CFForecast_detail55"/>
      <sheetName val="Dayworks Bill"/>
      <sheetName val="Bills of Quantities"/>
      <sheetName val="GF Columns"/>
      <sheetName val="MATL"/>
      <sheetName val="A_O_R_2"/>
      <sheetName val="In house REWORK "/>
      <sheetName val="In house REWORK  _2_"/>
      <sheetName val="In house REJECTION "/>
      <sheetName val="Supplier REJECTION "/>
      <sheetName val="L+M"/>
      <sheetName val="sq_ftg_detail26"/>
      <sheetName val="Field_Values26"/>
      <sheetName val="Plant_Cost26"/>
      <sheetName val="Fill_this_out_first___26"/>
      <sheetName val="Labor_abs-NMR26"/>
      <sheetName val="MASTER_WORK_SHEET_-_ESTIMATE_26"/>
      <sheetName val="BS,_PL,_SCH_9626"/>
      <sheetName val="RCC,Ret__Wall26"/>
      <sheetName val="Civil_Boq26"/>
      <sheetName val="ETC_Plant_Cost26"/>
      <sheetName val="Income_Statement26"/>
      <sheetName val="sq_ftg_detail11"/>
      <sheetName val="Field_Values11"/>
      <sheetName val="Plant_Cost11"/>
      <sheetName val="Fill_this_out_first___11"/>
      <sheetName val="Labor_abs-NMR11"/>
      <sheetName val="MASTER_WORK_SHEET_-_ESTIMATE_11"/>
      <sheetName val="BS,_PL,_SCH_9611"/>
      <sheetName val="RCC,Ret__Wall11"/>
      <sheetName val="Civil_Boq11"/>
      <sheetName val="ETC_Plant_Cost11"/>
      <sheetName val="Income_Statement11"/>
      <sheetName val="ETC_Plant_Cost10"/>
      <sheetName val="Income_Statement10"/>
      <sheetName val="sq_ftg_detail12"/>
      <sheetName val="Field_Values12"/>
      <sheetName val="Plant_Cost12"/>
      <sheetName val="Fill_this_out_first___12"/>
      <sheetName val="Labor_abs-NMR12"/>
      <sheetName val="MASTER_WORK_SHEET_-_ESTIMATE_12"/>
      <sheetName val="BS,_PL,_SCH_9612"/>
      <sheetName val="RCC,Ret__Wall12"/>
      <sheetName val="Civil_Boq12"/>
      <sheetName val="ETC_Plant_Cost12"/>
      <sheetName val="Income_Statement12"/>
      <sheetName val="sq_ftg_detail15"/>
      <sheetName val="Field_Values15"/>
      <sheetName val="Plant_Cost15"/>
      <sheetName val="Fill_this_out_first___15"/>
      <sheetName val="Labor_abs-NMR15"/>
      <sheetName val="MASTER_WORK_SHEET_-_ESTIMATE_15"/>
      <sheetName val="BS,_PL,_SCH_9615"/>
      <sheetName val="RCC,Ret__Wall15"/>
      <sheetName val="Civil_Boq15"/>
      <sheetName val="ETC_Plant_Cost15"/>
      <sheetName val="Income_Statement15"/>
      <sheetName val="sq_ftg_detail13"/>
      <sheetName val="Field_Values13"/>
      <sheetName val="Plant_Cost13"/>
      <sheetName val="Fill_this_out_first___13"/>
      <sheetName val="Labor_abs-NMR13"/>
      <sheetName val="MASTER_WORK_SHEET_-_ESTIMATE_13"/>
      <sheetName val="BS,_PL,_SCH_9613"/>
      <sheetName val="RCC,Ret__Wall13"/>
      <sheetName val="Civil_Boq13"/>
      <sheetName val="ETC_Plant_Cost13"/>
      <sheetName val="Income_Statement13"/>
      <sheetName val="sq_ftg_detail14"/>
      <sheetName val="Field_Values14"/>
      <sheetName val="Plant_Cost14"/>
      <sheetName val="Fill_this_out_first___14"/>
      <sheetName val="Labor_abs-NMR14"/>
      <sheetName val="MASTER_WORK_SHEET_-_ESTIMATE_14"/>
      <sheetName val="BS,_PL,_SCH_9614"/>
      <sheetName val="RCC,Ret__Wall14"/>
      <sheetName val="Civil_Boq14"/>
      <sheetName val="ETC_Plant_Cost14"/>
      <sheetName val="Income_Statement14"/>
      <sheetName val="sq_ftg_detail16"/>
      <sheetName val="Field_Values16"/>
      <sheetName val="Plant_Cost16"/>
      <sheetName val="Fill_this_out_first___16"/>
      <sheetName val="Labor_abs-NMR16"/>
      <sheetName val="MASTER_WORK_SHEET_-_ESTIMATE_16"/>
      <sheetName val="BS,_PL,_SCH_9616"/>
      <sheetName val="RCC,Ret__Wall16"/>
      <sheetName val="Civil_Boq16"/>
      <sheetName val="ETC_Plant_Cost16"/>
      <sheetName val="Income_Statement16"/>
      <sheetName val="sq_ftg_detail18"/>
      <sheetName val="Field_Values18"/>
      <sheetName val="Plant_Cost18"/>
      <sheetName val="Fill_this_out_first___18"/>
      <sheetName val="Labor_abs-NMR18"/>
      <sheetName val="MASTER_WORK_SHEET_-_ESTIMATE_18"/>
      <sheetName val="BS,_PL,_SCH_9618"/>
      <sheetName val="RCC,Ret__Wall18"/>
      <sheetName val="Civil_Boq18"/>
      <sheetName val="ETC_Plant_Cost18"/>
      <sheetName val="Income_Statement18"/>
      <sheetName val="sq_ftg_detail17"/>
      <sheetName val="Field_Values17"/>
      <sheetName val="Plant_Cost17"/>
      <sheetName val="Fill_this_out_first___17"/>
      <sheetName val="Labor_abs-NMR17"/>
      <sheetName val="MASTER_WORK_SHEET_-_ESTIMATE_17"/>
      <sheetName val="BS,_PL,_SCH_9617"/>
      <sheetName val="RCC,Ret__Wall17"/>
      <sheetName val="Civil_Boq17"/>
      <sheetName val="ETC_Plant_Cost17"/>
      <sheetName val="Income_Statement17"/>
      <sheetName val="sq_ftg_detail20"/>
      <sheetName val="Field_Values20"/>
      <sheetName val="Plant_Cost20"/>
      <sheetName val="Fill_this_out_first___20"/>
      <sheetName val="Labor_abs-NMR20"/>
      <sheetName val="MASTER_WORK_SHEET_-_ESTIMATE_20"/>
      <sheetName val="BS,_PL,_SCH_9620"/>
      <sheetName val="RCC,Ret__Wall20"/>
      <sheetName val="Civil_Boq20"/>
      <sheetName val="ETC_Plant_Cost20"/>
      <sheetName val="Income_Statement20"/>
      <sheetName val="sq_ftg_detail19"/>
      <sheetName val="Field_Values19"/>
      <sheetName val="Plant_Cost19"/>
      <sheetName val="Fill_this_out_first___19"/>
      <sheetName val="Labor_abs-NMR19"/>
      <sheetName val="MASTER_WORK_SHEET_-_ESTIMATE_19"/>
      <sheetName val="BS,_PL,_SCH_9619"/>
      <sheetName val="RCC,Ret__Wall19"/>
      <sheetName val="Civil_Boq19"/>
      <sheetName val="ETC_Plant_Cost19"/>
      <sheetName val="Income_Statement19"/>
      <sheetName val="sq_ftg_detail21"/>
      <sheetName val="Field_Values21"/>
      <sheetName val="Plant_Cost21"/>
      <sheetName val="Fill_this_out_first___21"/>
      <sheetName val="Labor_abs-NMR21"/>
      <sheetName val="MASTER_WORK_SHEET_-_ESTIMATE_21"/>
      <sheetName val="BS,_PL,_SCH_9621"/>
      <sheetName val="RCC,Ret__Wall21"/>
      <sheetName val="Civil_Boq21"/>
      <sheetName val="ETC_Plant_Cost21"/>
      <sheetName val="Income_Statement21"/>
      <sheetName val="sq_ftg_detail22"/>
      <sheetName val="Field_Values22"/>
      <sheetName val="Plant_Cost22"/>
      <sheetName val="Fill_this_out_first___22"/>
      <sheetName val="Labor_abs-NMR22"/>
      <sheetName val="MASTER_WORK_SHEET_-_ESTIMATE_22"/>
      <sheetName val="BS,_PL,_SCH_9622"/>
      <sheetName val="RCC,Ret__Wall22"/>
      <sheetName val="Civil_Boq22"/>
      <sheetName val="ETC_Plant_Cost22"/>
      <sheetName val="Income_Statement22"/>
      <sheetName val="sq_ftg_detail23"/>
      <sheetName val="Field_Values23"/>
      <sheetName val="Plant_Cost23"/>
      <sheetName val="Fill_this_out_first___23"/>
      <sheetName val="Labor_abs-NMR23"/>
      <sheetName val="MASTER_WORK_SHEET_-_ESTIMATE_23"/>
      <sheetName val="BS,_PL,_SCH_9623"/>
      <sheetName val="RCC,Ret__Wall23"/>
      <sheetName val="Civil_Boq23"/>
      <sheetName val="ETC_Plant_Cost23"/>
      <sheetName val="Income_Statement23"/>
      <sheetName val="sq_ftg_detail24"/>
      <sheetName val="Field_Values24"/>
      <sheetName val="Plant_Cost24"/>
      <sheetName val="Fill_this_out_first___24"/>
      <sheetName val="Labor_abs-NMR24"/>
      <sheetName val="MASTER_WORK_SHEET_-_ESTIMATE_24"/>
      <sheetName val="BS,_PL,_SCH_9624"/>
      <sheetName val="RCC,Ret__Wall24"/>
      <sheetName val="Civil_Boq24"/>
      <sheetName val="ETC_Plant_Cost24"/>
      <sheetName val="Income_Statement24"/>
      <sheetName val="sq_ftg_detail25"/>
      <sheetName val="Field_Values25"/>
      <sheetName val="Plant_Cost25"/>
      <sheetName val="Fill_this_out_first___25"/>
      <sheetName val="Labor_abs-NMR25"/>
      <sheetName val="MASTER_WORK_SHEET_-_ESTIMATE_25"/>
      <sheetName val="BS,_PL,_SCH_9625"/>
      <sheetName val="RCC,Ret__Wall25"/>
      <sheetName val="Civil_Boq25"/>
      <sheetName val="ETC_Plant_Cost25"/>
      <sheetName val="Income_Statement25"/>
      <sheetName val="sq_ftg_detail40"/>
      <sheetName val="Field_Values40"/>
      <sheetName val="Plant_Cost40"/>
      <sheetName val="Fill_this_out_first___40"/>
      <sheetName val="Labor_abs-NMR40"/>
      <sheetName val="MASTER_WORK_SHEET_-_ESTIMATE_40"/>
      <sheetName val="BS,_PL,_SCH_9640"/>
      <sheetName val="RCC,Ret__Wall40"/>
      <sheetName val="Civil_Boq40"/>
      <sheetName val="ETC_Plant_Cost40"/>
      <sheetName val="Income_Statement40"/>
      <sheetName val="sq_ftg_detail27"/>
      <sheetName val="Field_Values27"/>
      <sheetName val="Plant_Cost27"/>
      <sheetName val="Fill_this_out_first___27"/>
      <sheetName val="Labor_abs-NMR27"/>
      <sheetName val="MASTER_WORK_SHEET_-_ESTIMATE_27"/>
      <sheetName val="BS,_PL,_SCH_9627"/>
      <sheetName val="RCC,Ret__Wall27"/>
      <sheetName val="Civil_Boq27"/>
      <sheetName val="ETC_Plant_Cost27"/>
      <sheetName val="Income_Statement27"/>
      <sheetName val="sq_ftg_detail28"/>
      <sheetName val="Field_Values28"/>
      <sheetName val="Plant_Cost28"/>
      <sheetName val="Fill_this_out_first___28"/>
      <sheetName val="Labor_abs-NMR28"/>
      <sheetName val="MASTER_WORK_SHEET_-_ESTIMATE_28"/>
      <sheetName val="BS,_PL,_SCH_9628"/>
      <sheetName val="RCC,Ret__Wall28"/>
      <sheetName val="Civil_Boq28"/>
      <sheetName val="ETC_Plant_Cost28"/>
      <sheetName val="Income_Statement28"/>
      <sheetName val="sq_ftg_detail29"/>
      <sheetName val="Field_Values29"/>
      <sheetName val="Plant_Cost29"/>
      <sheetName val="Fill_this_out_first___29"/>
      <sheetName val="Labor_abs-NMR29"/>
      <sheetName val="MASTER_WORK_SHEET_-_ESTIMATE_29"/>
      <sheetName val="BS,_PL,_SCH_9629"/>
      <sheetName val="RCC,Ret__Wall29"/>
      <sheetName val="Civil_Boq29"/>
      <sheetName val="ETC_Plant_Cost29"/>
      <sheetName val="Income_Statement29"/>
      <sheetName val="sq_ftg_detail30"/>
      <sheetName val="Field_Values30"/>
      <sheetName val="Plant_Cost30"/>
      <sheetName val="Fill_this_out_first___30"/>
      <sheetName val="Labor_abs-NMR30"/>
      <sheetName val="MASTER_WORK_SHEET_-_ESTIMATE_30"/>
      <sheetName val="BS,_PL,_SCH_9630"/>
      <sheetName val="RCC,Ret__Wall30"/>
      <sheetName val="Civil_Boq30"/>
      <sheetName val="ETC_Plant_Cost30"/>
      <sheetName val="Income_Statement30"/>
      <sheetName val="sq_ftg_detail32"/>
      <sheetName val="Field_Values32"/>
      <sheetName val="Plant_Cost32"/>
      <sheetName val="Fill_this_out_first___32"/>
      <sheetName val="Labor_abs-NMR32"/>
      <sheetName val="MASTER_WORK_SHEET_-_ESTIMATE_32"/>
      <sheetName val="BS,_PL,_SCH_9632"/>
      <sheetName val="RCC,Ret__Wall32"/>
      <sheetName val="Civil_Boq32"/>
      <sheetName val="ETC_Plant_Cost32"/>
      <sheetName val="Income_Statement32"/>
      <sheetName val="sq_ftg_detail31"/>
      <sheetName val="Field_Values31"/>
      <sheetName val="Plant_Cost31"/>
      <sheetName val="Fill_this_out_first___31"/>
      <sheetName val="Labor_abs-NMR31"/>
      <sheetName val="MASTER_WORK_SHEET_-_ESTIMATE_31"/>
      <sheetName val="BS,_PL,_SCH_9631"/>
      <sheetName val="RCC,Ret__Wall31"/>
      <sheetName val="Civil_Boq31"/>
      <sheetName val="ETC_Plant_Cost31"/>
      <sheetName val="Income_Statement31"/>
      <sheetName val="sq_ftg_detail33"/>
      <sheetName val="Field_Values33"/>
      <sheetName val="Plant_Cost33"/>
      <sheetName val="Fill_this_out_first___33"/>
      <sheetName val="Labor_abs-NMR33"/>
      <sheetName val="MASTER_WORK_SHEET_-_ESTIMATE_33"/>
      <sheetName val="BS,_PL,_SCH_9633"/>
      <sheetName val="RCC,Ret__Wall33"/>
      <sheetName val="Civil_Boq33"/>
      <sheetName val="ETC_Plant_Cost33"/>
      <sheetName val="Income_Statement33"/>
      <sheetName val="sq_ftg_detail34"/>
      <sheetName val="Field_Values34"/>
      <sheetName val="Plant_Cost34"/>
      <sheetName val="Fill_this_out_first___34"/>
      <sheetName val="Labor_abs-NMR34"/>
      <sheetName val="MASTER_WORK_SHEET_-_ESTIMATE_34"/>
      <sheetName val="BS,_PL,_SCH_9634"/>
      <sheetName val="RCC,Ret__Wall34"/>
      <sheetName val="Civil_Boq34"/>
      <sheetName val="ETC_Plant_Cost34"/>
      <sheetName val="Income_Statement34"/>
      <sheetName val="sq_ftg_detail35"/>
      <sheetName val="Field_Values35"/>
      <sheetName val="Plant_Cost35"/>
      <sheetName val="Fill_this_out_first___35"/>
      <sheetName val="Labor_abs-NMR35"/>
      <sheetName val="MASTER_WORK_SHEET_-_ESTIMATE_35"/>
      <sheetName val="BS,_PL,_SCH_9635"/>
      <sheetName val="RCC,Ret__Wall35"/>
      <sheetName val="Civil_Boq35"/>
      <sheetName val="ETC_Plant_Cost35"/>
      <sheetName val="Income_Statement35"/>
      <sheetName val="sq_ftg_detail37"/>
      <sheetName val="Field_Values37"/>
      <sheetName val="Plant_Cost37"/>
      <sheetName val="Fill_this_out_first___37"/>
      <sheetName val="Labor_abs-NMR37"/>
      <sheetName val="MASTER_WORK_SHEET_-_ESTIMATE_37"/>
      <sheetName val="BS,_PL,_SCH_9637"/>
      <sheetName val="RCC,Ret__Wall37"/>
      <sheetName val="Civil_Boq37"/>
      <sheetName val="ETC_Plant_Cost37"/>
      <sheetName val="Income_Statement37"/>
      <sheetName val="sq_ftg_detail36"/>
      <sheetName val="Field_Values36"/>
      <sheetName val="Plant_Cost36"/>
      <sheetName val="Fill_this_out_first___36"/>
      <sheetName val="Labor_abs-NMR36"/>
      <sheetName val="MASTER_WORK_SHEET_-_ESTIMATE_36"/>
      <sheetName val="BS,_PL,_SCH_9636"/>
      <sheetName val="RCC,Ret__Wall36"/>
      <sheetName val="Civil_Boq36"/>
      <sheetName val="ETC_Plant_Cost36"/>
      <sheetName val="Income_Statement36"/>
      <sheetName val="sq_ftg_detail38"/>
      <sheetName val="Field_Values38"/>
      <sheetName val="Plant_Cost38"/>
      <sheetName val="Fill_this_out_first___38"/>
      <sheetName val="Labor_abs-NMR38"/>
      <sheetName val="MASTER_WORK_SHEET_-_ESTIMATE_38"/>
      <sheetName val="BS,_PL,_SCH_9638"/>
      <sheetName val="RCC,Ret__Wall38"/>
      <sheetName val="Civil_Boq38"/>
      <sheetName val="ETC_Plant_Cost38"/>
      <sheetName val="Income_Statement38"/>
      <sheetName val="sq_ftg_detail39"/>
      <sheetName val="Field_Values39"/>
      <sheetName val="Plant_Cost39"/>
      <sheetName val="Fill_this_out_first___39"/>
      <sheetName val="Labor_abs-NMR39"/>
      <sheetName val="MASTER_WORK_SHEET_-_ESTIMATE_39"/>
      <sheetName val="BS,_PL,_SCH_9639"/>
      <sheetName val="RCC,Ret__Wall39"/>
      <sheetName val="Civil_Boq39"/>
      <sheetName val="ETC_Plant_Cost39"/>
      <sheetName val="Income_Statement39"/>
      <sheetName val="sq_ftg_detail41"/>
      <sheetName val="Field_Values41"/>
      <sheetName val="Plant_Cost41"/>
      <sheetName val="Fill_this_out_first___41"/>
      <sheetName val="Labor_abs-NMR41"/>
      <sheetName val="MASTER_WORK_SHEET_-_ESTIMATE_41"/>
      <sheetName val="BS,_PL,_SCH_9641"/>
      <sheetName val="RCC,Ret__Wall41"/>
      <sheetName val="Civil_Boq41"/>
      <sheetName val="ETC_Plant_Cost41"/>
      <sheetName val="Income_Statement41"/>
      <sheetName val="sq_ftg_detail42"/>
      <sheetName val="Field_Values42"/>
      <sheetName val="Plant_Cost42"/>
      <sheetName val="Fill_this_out_first___42"/>
      <sheetName val="Labor_abs-NMR42"/>
      <sheetName val="MASTER_WORK_SHEET_-_ESTIMATE_42"/>
      <sheetName val="BS,_PL,_SCH_9642"/>
      <sheetName val="RCC,Ret__Wall42"/>
      <sheetName val="Civil_Boq42"/>
      <sheetName val="ETC_Plant_Cost42"/>
      <sheetName val="Income_Statement42"/>
      <sheetName val="sq_ftg_detail43"/>
      <sheetName val="Field_Values43"/>
      <sheetName val="Plant_Cost43"/>
      <sheetName val="Fill_this_out_first___43"/>
      <sheetName val="Labor_abs-NMR43"/>
      <sheetName val="MASTER_WORK_SHEET_-_ESTIMATE_43"/>
      <sheetName val="BS,_PL,_SCH_9643"/>
      <sheetName val="RCC,Ret__Wall43"/>
      <sheetName val="Civil_Boq43"/>
      <sheetName val="ETC_Plant_Cost43"/>
      <sheetName val="Income_Statement43"/>
      <sheetName val="sq_ftg_detail44"/>
      <sheetName val="Field_Values44"/>
      <sheetName val="Plant_Cost44"/>
      <sheetName val="Fill_this_out_first___44"/>
      <sheetName val="Labor_abs-NMR44"/>
      <sheetName val="MASTER_WORK_SHEET_-_ESTIMATE_44"/>
      <sheetName val="BS,_PL,_SCH_9644"/>
      <sheetName val="RCC,Ret__Wall44"/>
      <sheetName val="Civil_Boq44"/>
      <sheetName val="ETC_Plant_Cost44"/>
      <sheetName val="Income_Statement44"/>
      <sheetName val="sq_ftg_detail45"/>
      <sheetName val="Field_Values45"/>
      <sheetName val="Plant_Cost45"/>
      <sheetName val="Fill_this_out_first___45"/>
      <sheetName val="Labor_abs-NMR45"/>
      <sheetName val="MASTER_WORK_SHEET_-_ESTIMATE_45"/>
      <sheetName val="BS,_PL,_SCH_9645"/>
      <sheetName val="RCC,Ret__Wall45"/>
      <sheetName val="Civil_Boq45"/>
      <sheetName val="ETC_Plant_Cost45"/>
      <sheetName val="Income_Statement45"/>
      <sheetName val="sq_ftg_detail48"/>
      <sheetName val="Field_Values48"/>
      <sheetName val="Plant_Cost48"/>
      <sheetName val="Fill_this_out_first___48"/>
      <sheetName val="Labor_abs-NMR48"/>
      <sheetName val="MASTER_WORK_SHEET_-_ESTIMATE_48"/>
      <sheetName val="BS,_PL,_SCH_9648"/>
      <sheetName val="RCC,Ret__Wall48"/>
      <sheetName val="Civil_Boq48"/>
      <sheetName val="ETC_Plant_Cost48"/>
      <sheetName val="Income_Statement48"/>
      <sheetName val="sq_ftg_detail46"/>
      <sheetName val="Field_Values46"/>
      <sheetName val="Plant_Cost46"/>
      <sheetName val="Fill_this_out_first___46"/>
      <sheetName val="Labor_abs-NMR46"/>
      <sheetName val="MASTER_WORK_SHEET_-_ESTIMATE_46"/>
      <sheetName val="BS,_PL,_SCH_9646"/>
      <sheetName val="RCC,Ret__Wall46"/>
      <sheetName val="Civil_Boq46"/>
      <sheetName val="ETC_Plant_Cost46"/>
      <sheetName val="Income_Statement46"/>
      <sheetName val="sq_ftg_detail47"/>
      <sheetName val="Field_Values47"/>
      <sheetName val="Plant_Cost47"/>
      <sheetName val="Fill_this_out_first___47"/>
      <sheetName val="Labor_abs-NMR47"/>
      <sheetName val="MASTER_WORK_SHEET_-_ESTIMATE_47"/>
      <sheetName val="BS,_PL,_SCH_9647"/>
      <sheetName val="RCC,Ret__Wall47"/>
      <sheetName val="Civil_Boq47"/>
      <sheetName val="ETC_Plant_Cost47"/>
      <sheetName val="Income_Statement47"/>
      <sheetName val="sq_ftg_detail49"/>
      <sheetName val="Field_Values49"/>
      <sheetName val="Plant_Cost49"/>
      <sheetName val="Fill_this_out_first___49"/>
      <sheetName val="Labor_abs-NMR49"/>
      <sheetName val="MASTER_WORK_SHEET_-_ESTIMATE_49"/>
      <sheetName val="BS,_PL,_SCH_9649"/>
      <sheetName val="RCC,Ret__Wall49"/>
      <sheetName val="Civil_Boq49"/>
      <sheetName val="ETC_Plant_Cost49"/>
      <sheetName val="Income_Statement4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( sub)"/>
      <sheetName val="notes"/>
      <sheetName val="Doors&amp;wind"/>
      <sheetName val="ABST"/>
      <sheetName val="fin grud"/>
      <sheetName val="fin gym)"/>
      <sheetName val="fin roof &amp; Misc"/>
      <sheetName val="fin TYP"/>
      <sheetName val="rcc( super) "/>
      <sheetName val="External"/>
      <sheetName val="Misc &amp; roof"/>
      <sheetName val="mas &amp; ext.plast"/>
      <sheetName val="concrete"/>
      <sheetName val="Break up Shee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Break_up_Sheet"/>
      <sheetName val="intr stool brkup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Break_up_Sheet6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Break_up_Sheet4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Break_up_Sheet3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Break_up_Sheet1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Break_up_Sheet2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Break_up_Sheet5"/>
      <sheetName val="P&amp;L"/>
      <sheetName val="EAW Final Accounts - 99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Break_up_Sheet7"/>
      <sheetName val="intr_stool_brkup"/>
      <sheetName val="BILL COV"/>
      <sheetName val="Cost summary"/>
      <sheetName val="Conc"/>
      <sheetName val="std"/>
      <sheetName val="CERTIFICATE"/>
      <sheetName val="CTC"/>
      <sheetName val="Sheet3"/>
      <sheetName val="2 &amp; 3 CG 78 V"/>
      <sheetName val="Main Villa-Walls"/>
      <sheetName val="beam-reinft-IIInd floor"/>
      <sheetName val="Summ"/>
      <sheetName val="meas-wp"/>
      <sheetName val="Fossil_DCF"/>
      <sheetName val="NT items summary"/>
      <sheetName val="Sheet1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Break_up_Sheet8"/>
      <sheetName val="intr_stool_brkup1"/>
      <sheetName val="EAW_Final_Accounts_-_99"/>
      <sheetName val="BILL_COV"/>
      <sheetName val="Cost_summary"/>
      <sheetName val="2_&amp;_3_CG_78_V"/>
      <sheetName val="Main_Villa-Walls"/>
      <sheetName val="beam-reinft-IIInd_floor"/>
      <sheetName val="NT_items_summary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Break_up_Sheet11"/>
      <sheetName val="intr_stool_brkup4"/>
      <sheetName val="EAW_Final_Accounts_-_993"/>
      <sheetName val="BILL_COV3"/>
      <sheetName val="Cost_summary3"/>
      <sheetName val="2_&amp;_3_CG_78_V3"/>
      <sheetName val="Main_Villa-Walls3"/>
      <sheetName val="beam-reinft-IIInd_floor3"/>
      <sheetName val="NT_items_summary3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Break_up_Sheet10"/>
      <sheetName val="intr_stool_brkup3"/>
      <sheetName val="EAW_Final_Accounts_-_992"/>
      <sheetName val="BILL_COV2"/>
      <sheetName val="Cost_summary2"/>
      <sheetName val="2_&amp;_3_CG_78_V2"/>
      <sheetName val="Main_Villa-Walls2"/>
      <sheetName val="beam-reinft-IIInd_floor2"/>
      <sheetName val="NT_items_summary2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Break_up_Sheet9"/>
      <sheetName val="intr_stool_brkup2"/>
      <sheetName val="EAW_Final_Accounts_-_991"/>
      <sheetName val="BILL_COV1"/>
      <sheetName val="Cost_summary1"/>
      <sheetName val="2_&amp;_3_CG_78_V1"/>
      <sheetName val="Main_Villa-Walls1"/>
      <sheetName val="beam-reinft-IIInd_floor1"/>
      <sheetName val="NT_items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-Masonry"/>
      <sheetName val="meas-plaster"/>
      <sheetName val="meas-wp"/>
      <sheetName val="Assumptions"/>
      <sheetName val="rcc( sub)"/>
      <sheetName val="Break up Sheet"/>
      <sheetName val="Micro"/>
      <sheetName val="Macro"/>
      <sheetName val="Scaff-Ro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Rate analysis"/>
      <sheetName val="beam-reinft"/>
      <sheetName val="final abstract"/>
      <sheetName val="GM &amp; TA"/>
      <sheetName val="Civil Boq"/>
      <sheetName val="Fin Sum"/>
      <sheetName val="SBI(Siliguri)"/>
      <sheetName val="D5"/>
      <sheetName val="RATE.XLS"/>
      <sheetName val="gf"/>
      <sheetName val="Analy_7-10"/>
      <sheetName val="Summary 0506"/>
      <sheetName val="Summary 0607- 31.MAR"/>
      <sheetName val="RENT MASTER FILE"/>
      <sheetName val="May"/>
      <sheetName val="IV-Utility"/>
      <sheetName val="jobhist"/>
      <sheetName val="Data sheet"/>
      <sheetName val="Qty Tracking With Rate"/>
      <sheetName val="COST"/>
      <sheetName val="Main-Material"/>
      <sheetName val="analysis"/>
      <sheetName val="13. Steel - Ratio"/>
      <sheetName val="recon_"/>
      <sheetName val="_04_-_0_5"/>
      <sheetName val="05_-__0_6_"/>
      <sheetName val="Prelims_Rose"/>
      <sheetName val="Indian_tools"/>
      <sheetName val="COST-SFT-_FOR_COS"/>
      <sheetName val="RMC_Backup"/>
      <sheetName val="MS_ITEMS"/>
      <sheetName val="German_tools_"/>
      <sheetName val="OTHER_PRELIM"/>
      <sheetName val="SALARY_Company_-Rose"/>
      <sheetName val="PETTY_CASH-Rose"/>
      <sheetName val="Site_Operating_Expenses"/>
      <sheetName val="Break_up_Sheet"/>
      <sheetName val="Rate_analysis"/>
      <sheetName val="final_abstract"/>
      <sheetName val="GM_&amp;_TA"/>
      <sheetName val="Civil_Boq"/>
      <sheetName val="Fin_Sum"/>
      <sheetName val="RATE_XLS"/>
      <sheetName val="Summary_0506"/>
      <sheetName val="Summary_0607-_31_MAR"/>
      <sheetName val="RENT_MASTER_FILE"/>
      <sheetName val="Data_sheet"/>
      <sheetName val="Qty_Tracking_With_Rate"/>
      <sheetName val="13__Steel_-_Ratio"/>
      <sheetName val="rcc( sub)"/>
      <sheetName val="NLD - Assum"/>
      <sheetName val="Introduction"/>
      <sheetName val="Model (Not Merged)"/>
      <sheetName val="Summary year Plan"/>
      <sheetName val="D5-P&amp;L"/>
      <sheetName val="wordsdata"/>
      <sheetName val="ELECT"/>
      <sheetName val="Notes"/>
      <sheetName val="recon_1"/>
      <sheetName val="_04_-_0_51"/>
      <sheetName val="05_-__0_6_1"/>
      <sheetName val="Prelims_Rose1"/>
      <sheetName val="Indian_tools1"/>
      <sheetName val="COST-SFT-_FOR_COS1"/>
      <sheetName val="RMC_Backup1"/>
      <sheetName val="MS_ITEMS1"/>
      <sheetName val="German_tools_1"/>
      <sheetName val="OTHER_PRELIM1"/>
      <sheetName val="SALARY_Company_-Rose1"/>
      <sheetName val="PETTY_CASH-Rose1"/>
      <sheetName val="Site_Operating_Expenses1"/>
      <sheetName val="Break_up_Sheet1"/>
      <sheetName val="Rate_analysis1"/>
      <sheetName val="GM_&amp;_TA1"/>
      <sheetName val="final_abstract1"/>
      <sheetName val="Civil_Boq1"/>
      <sheetName val="Fin_Sum1"/>
      <sheetName val="RATE_XLS1"/>
      <sheetName val="Summary_05061"/>
      <sheetName val="Summary_0607-_31_MAR1"/>
      <sheetName val="RENT_MASTER_FILE1"/>
      <sheetName val="Data_sheet1"/>
      <sheetName val="Qty_Tracking_With_Rate1"/>
      <sheetName val="13__Steel_-_Ratio1"/>
      <sheetName val="rcc(_sub)"/>
      <sheetName val="NLD_-_Assum"/>
      <sheetName val="Model_(Not_Merged)"/>
      <sheetName val="Summary_year_Plan"/>
      <sheetName val="ONCOST-N_top sheet j&amp;p"/>
      <sheetName val="Sheet1"/>
      <sheetName val="concrete"/>
      <sheetName val="CFForecast detail"/>
      <sheetName val="細目"/>
      <sheetName val="RateAnalysis"/>
      <sheetName val="tuong"/>
      <sheetName val="Abstract Sheet"/>
      <sheetName val="Abstract_Sheet"/>
      <sheetName val="Abstract_Sheet1"/>
      <sheetName val="PRECAST lightconc-II"/>
      <sheetName val="Page1"/>
      <sheetName val="Window"/>
      <sheetName val="Mar03Atp"/>
      <sheetName val="tables"/>
      <sheetName val="Name Lists"/>
      <sheetName val="Boq_ structure "/>
      <sheetName val="Input"/>
      <sheetName val="seT"/>
      <sheetName val="monitoring-breakup Feb02"/>
      <sheetName val="analysis-superstructure"/>
      <sheetName val="Quote Sheet"/>
      <sheetName val="Aug 05-SOBHA Rose- P Q S Revise"/>
      <sheetName val="Sheet2"/>
      <sheetName val="Boq"/>
      <sheetName val="Direct cost shed A-2 "/>
      <sheetName val="Basic Rates"/>
      <sheetName val="Quote_Sheet"/>
      <sheetName val="Footings"/>
      <sheetName val="meas-wp"/>
      <sheetName val="149"/>
      <sheetName val="Conc"/>
      <sheetName val="PRL"/>
      <sheetName val="A.O.R."/>
      <sheetName val="SRC-B3U2"/>
      <sheetName val="Contents"/>
      <sheetName val="sept-plan"/>
      <sheetName val="TBAL9697 -group wise  sdpl"/>
      <sheetName val="Civil Meas"/>
      <sheetName val="est"/>
      <sheetName val="Staff"/>
      <sheetName val="Arch"/>
      <sheetName val="PURCHASE REQUISITION STATUS"/>
      <sheetName val="Load Details(B1)"/>
      <sheetName val="Wag&amp;Sal"/>
      <sheetName val="master"/>
      <sheetName val="Construction"/>
      <sheetName val="Labor abs-NMR"/>
      <sheetName val="Sheet3 (2)"/>
      <sheetName val="XREF"/>
      <sheetName val="Summary"/>
      <sheetName val="Interior"/>
      <sheetName val="ELECTRICAL"/>
      <sheetName val="FAS"/>
      <sheetName val="Breakup"/>
      <sheetName val="Network "/>
      <sheetName val="HVAC"/>
      <sheetName val="AV works"/>
      <sheetName val="HPL"/>
      <sheetName val="재1"/>
      <sheetName val="Settings"/>
      <sheetName val="Pile cap"/>
      <sheetName val="d-safe specs"/>
      <sheetName val="Material_"/>
      <sheetName val="Staff Forecast spread"/>
      <sheetName val="2gii"/>
      <sheetName val="Design"/>
      <sheetName val="RP2"/>
      <sheetName val="RCC,Ret. Wall"/>
      <sheetName val="dBase"/>
      <sheetName val="Factor_sheet"/>
      <sheetName val="recon_2"/>
      <sheetName val="_04_-_0_52"/>
      <sheetName val="05_-__0_6_2"/>
      <sheetName val="Prelims_Rose2"/>
      <sheetName val="Indian_tools2"/>
      <sheetName val="COST-SFT-_FOR_COS2"/>
      <sheetName val="RMC_Backup2"/>
      <sheetName val="MS_ITEMS2"/>
      <sheetName val="German_tools_2"/>
      <sheetName val="OTHER_PRELIM2"/>
      <sheetName val="SALARY_Company_-Rose2"/>
      <sheetName val="PETTY_CASH-Rose2"/>
      <sheetName val="Site_Operating_Expenses2"/>
      <sheetName val="Break_up_Sheet2"/>
      <sheetName val="Rate_analysis2"/>
      <sheetName val="GM_&amp;_TA2"/>
      <sheetName val="final_abstract2"/>
      <sheetName val="Civil_Boq2"/>
      <sheetName val="Fin_Sum2"/>
      <sheetName val="RATE_XLS2"/>
      <sheetName val="Summary_05062"/>
      <sheetName val="Summary_0607-_31_MAR2"/>
      <sheetName val="RENT_MASTER_FILE2"/>
      <sheetName val="Data_sheet2"/>
      <sheetName val="Qty_Tracking_With_Rate2"/>
      <sheetName val="13__Steel_-_Ratio2"/>
      <sheetName val="rcc(_sub)1"/>
      <sheetName val="NLD_-_Assum1"/>
      <sheetName val="Model_(Not_Merged)1"/>
      <sheetName val="Summary_year_Plan1"/>
      <sheetName val="ONCOST-N_top_sheet_j&amp;p"/>
      <sheetName val="CFForecast_detail"/>
      <sheetName val="Abstract_Sheet2"/>
      <sheetName val="PRECAST_lightconc-II"/>
      <sheetName val="Name_Lists"/>
      <sheetName val="Boq__structure_"/>
      <sheetName val="monitoring-breakup_Feb02"/>
      <sheetName val="Quote_Sheet1"/>
      <sheetName val="Aug_05-SOBHA_Rose-_P_Q_S_Revise"/>
      <sheetName val="Direct_cost_shed_A-2_"/>
      <sheetName val="Basic_Rates"/>
      <sheetName val="A_O_R_"/>
      <sheetName val="TBAL9697_-group_wise__sdpl"/>
      <sheetName val="Civil_Meas"/>
      <sheetName val="PURCHASE_REQUISITION_STATUS"/>
      <sheetName val="Staff_Forecast_spread"/>
      <sheetName val="Load_Details(B1)"/>
      <sheetName val="Labor_abs-NMR"/>
      <sheetName val="Sheet3_(2)"/>
      <sheetName val="Network_"/>
      <sheetName val="AV_works"/>
      <sheetName val="Pile_cap"/>
      <sheetName val="d-safe_specs"/>
      <sheetName val="RCC,Ret__Wall"/>
      <sheetName val="GD"/>
      <sheetName val="Bu_Lookup"/>
      <sheetName val="GL_Lookup"/>
      <sheetName val="L.B.D"/>
      <sheetName val="ACS(1)"/>
      <sheetName val="FAS-C(4)"/>
      <sheetName val="CCTV(old)"/>
      <sheetName val="Fee Rate Summary"/>
      <sheetName val="Legend-Finishing Activities"/>
      <sheetName val="SSR _ NSSR Market final"/>
      <sheetName val="预算"/>
      <sheetName val="B1"/>
      <sheetName val="Material "/>
      <sheetName val="Risk Analysis"/>
      <sheetName val="Back filling"/>
      <sheetName val="NT items summary"/>
      <sheetName val="Basement Budget"/>
      <sheetName val="CABLERET"/>
      <sheetName val="Load Details(B2)"/>
      <sheetName val="3"/>
      <sheetName val="Factors"/>
      <sheetName val="Bill 3 - Site Works"/>
      <sheetName val="9"/>
      <sheetName val="BFS"/>
      <sheetName val="Controls"/>
      <sheetName val="Names&amp;Cases"/>
      <sheetName val="Assumptions"/>
      <sheetName val="RA-markate"/>
      <sheetName val="girder"/>
      <sheetName val="Calc_ISC"/>
      <sheetName val="99 조정금액"/>
      <sheetName val="경비공통"/>
      <sheetName val="PointNo.5"/>
      <sheetName val="COA-17"/>
      <sheetName val="C-18"/>
      <sheetName val="Column steel"/>
      <sheetName val="FCCB "/>
      <sheetName val="SITEL"/>
      <sheetName val="Inter unit set off"/>
      <sheetName val="BHANDUP"/>
      <sheetName val="12"/>
      <sheetName val="MASTER - MARCH"/>
      <sheetName val="?????"/>
      <sheetName val="Top_Sheet"/>
      <sheetName val="_____"/>
      <sheetName val="Boq__structure_1"/>
      <sheetName val="Direct_cost_shed_A-2_1"/>
      <sheetName val="nanjprofit"/>
      <sheetName val="계정"/>
      <sheetName val="shuttering"/>
      <sheetName val="Attributes"/>
      <sheetName val="allocation"/>
      <sheetName val="FCCB_"/>
      <sheetName val="labour coeff"/>
      <sheetName val="PFF-est"/>
      <sheetName val="Timesheet"/>
      <sheetName val="Measurment"/>
      <sheetName val="NON-TOWER WATER TANK"/>
      <sheetName val="num-word"/>
      <sheetName val="A"/>
      <sheetName val="INTERIOR "/>
      <sheetName val="CASHFLOWS"/>
      <sheetName val="MASTER_RATE ANALYSIS"/>
      <sheetName val="9. Package split - Cost "/>
      <sheetName val="crews"/>
      <sheetName val="Boiler&amp;TG"/>
      <sheetName val="CERTIFICATE"/>
      <sheetName val="PriceSummary"/>
      <sheetName val="Consolidated"/>
      <sheetName val="#REF"/>
      <sheetName val="sheeet7"/>
      <sheetName val="Project Info"/>
      <sheetName val="recon_3"/>
      <sheetName val="_04_-_0_53"/>
      <sheetName val="05_-__0_6_3"/>
      <sheetName val="Prelims_Rose3"/>
      <sheetName val="Indian_tools3"/>
      <sheetName val="COST-SFT-_FOR_COS3"/>
      <sheetName val="RMC_Backup3"/>
      <sheetName val="MS_ITEMS3"/>
      <sheetName val="German_tools_3"/>
      <sheetName val="OTHER_PRELIM3"/>
      <sheetName val="SALARY_Company_-Rose3"/>
      <sheetName val="PETTY_CASH-Rose3"/>
      <sheetName val="Site_Operating_Expenses3"/>
      <sheetName val="Break_up_Sheet3"/>
      <sheetName val="Rate_analysis3"/>
      <sheetName val="GM_&amp;_TA3"/>
      <sheetName val="final_abstract3"/>
      <sheetName val="Civil_Boq3"/>
      <sheetName val="Fin_Sum3"/>
      <sheetName val="RATE_XLS3"/>
      <sheetName val="Summary_05063"/>
      <sheetName val="Summary_0607-_31_MAR3"/>
      <sheetName val="RENT_MASTER_FILE3"/>
      <sheetName val="Data_sheet3"/>
      <sheetName val="Qty_Tracking_With_Rate3"/>
      <sheetName val="13__Steel_-_Ratio3"/>
      <sheetName val="rcc(_sub)2"/>
      <sheetName val="NLD_-_Assum2"/>
      <sheetName val="Model_(Not_Merged)2"/>
      <sheetName val="Summary_year_Plan2"/>
      <sheetName val="ONCOST-N_top_sheet_j&amp;p1"/>
      <sheetName val="A_O_R_1"/>
      <sheetName val="CFForecast_detail1"/>
      <sheetName val="Abstract_Sheet3"/>
      <sheetName val="PRECAST_lightconc-II1"/>
      <sheetName val="Name_Lists1"/>
      <sheetName val="RCC,Ret__Wall1"/>
      <sheetName val="monitoring-breakup_Feb021"/>
      <sheetName val="Quote_Sheet2"/>
      <sheetName val="Aug_05-SOBHA_Rose-_P_Q_S_Revis1"/>
      <sheetName val="Basic_Rates1"/>
      <sheetName val="Civil_Meas1"/>
      <sheetName val="PURCHASE_REQUISITION_STATUS1"/>
      <sheetName val="Load_Details(B1)1"/>
      <sheetName val="Project_Info"/>
      <sheetName val="Site Dev BOQ"/>
      <sheetName val="PNL"/>
      <sheetName val="horizontal"/>
      <sheetName val="CashFlow"/>
      <sheetName val="Comp"/>
      <sheetName val="orderbking_0204_0209"/>
      <sheetName val="YTD"/>
      <sheetName val="Q-Data"/>
      <sheetName val="Cal"/>
      <sheetName val="Data"/>
      <sheetName val="Voucher"/>
      <sheetName val="GS- Pro Services EMEA"/>
      <sheetName val="Old"/>
      <sheetName val="switch"/>
      <sheetName val="Report"/>
      <sheetName val="Validation list"/>
      <sheetName val="Pile径1m･27"/>
      <sheetName val="BOQ -II ph 2"/>
      <sheetName val="Inter_unit_set_off"/>
      <sheetName val="recon_4"/>
      <sheetName val="_04_-_0_54"/>
      <sheetName val="05_-__0_6_4"/>
      <sheetName val="Prelims_Rose4"/>
      <sheetName val="Indian_tools4"/>
      <sheetName val="COST-SFT-_FOR_COS4"/>
      <sheetName val="RMC_Backup4"/>
      <sheetName val="MS_ITEMS4"/>
      <sheetName val="German_tools_4"/>
      <sheetName val="OTHER_PRELIM4"/>
      <sheetName val="SALARY_Company_-Rose4"/>
      <sheetName val="PETTY_CASH-Rose4"/>
      <sheetName val="Site_Operating_Expenses4"/>
      <sheetName val="Break_up_Sheet4"/>
      <sheetName val="recon_5"/>
      <sheetName val="_04_-_0_55"/>
      <sheetName val="05_-__0_6_5"/>
      <sheetName val="Prelims_Rose5"/>
      <sheetName val="Indian_tools5"/>
      <sheetName val="COST-SFT-_FOR_COS5"/>
      <sheetName val="RMC_Backup5"/>
      <sheetName val="MS_ITEMS5"/>
      <sheetName val="German_tools_5"/>
      <sheetName val="OTHER_PRELIM5"/>
      <sheetName val="SALARY_Company_-Rose5"/>
      <sheetName val="PETTY_CASH-Rose5"/>
      <sheetName val="Site_Operating_Expenses5"/>
      <sheetName val="Break_up_Sheet5"/>
      <sheetName val="Ass4"/>
      <sheetName val="DCF"/>
      <sheetName val="Key Ass"/>
      <sheetName val="Parametry"/>
      <sheetName val="bar bending"/>
      <sheetName val="GF Columns"/>
      <sheetName val="Costing"/>
      <sheetName val="품의서(TL)"/>
      <sheetName val="INDIGINEOUS ITEMS "/>
      <sheetName val="Supplier"/>
      <sheetName val="GRSummary"/>
      <sheetName val="Stacked Column"/>
      <sheetName val="Scatter"/>
      <sheetName val="Parameter"/>
      <sheetName val="1_Project_Profile"/>
      <sheetName val="s"/>
      <sheetName val="keyword"/>
      <sheetName val="2.1 受電設備棟"/>
      <sheetName val="2.2 受・防火水槽"/>
      <sheetName val="2.3 排水処理設備棟"/>
      <sheetName val="2.4 倉庫棟"/>
      <sheetName val="2.5 守衛棟"/>
      <sheetName val="電気設備表"/>
      <sheetName val="Price Comparison"/>
      <sheetName val="Detail"/>
      <sheetName val="Headings"/>
      <sheetName val="calcul"/>
      <sheetName val="Lead"/>
      <sheetName val="10. &amp; 11. Rate Code &amp; BQ"/>
      <sheetName val="NOT FULL RESTRAINT"/>
      <sheetName val="BEARING &amp; BUCKLING"/>
      <sheetName val="PFC"/>
      <sheetName val="UC"/>
      <sheetName val="RSJ"/>
      <sheetName val="Sheet3"/>
      <sheetName val="PRICE COMP"/>
      <sheetName val="except wiring"/>
      <sheetName val="Field Values"/>
      <sheetName val="Material"/>
      <sheetName val="GBW"/>
      <sheetName val="REPAIR&amp; MAINT"/>
      <sheetName val="BOQ Distribution"/>
      <sheetName val="Projects"/>
      <sheetName val="App Q"/>
      <sheetName val="SALE"/>
      <sheetName val="Digestion"/>
      <sheetName val="Aseet1998"/>
      <sheetName val="RECAPITULATION"/>
      <sheetName val="Schd 8 Input"/>
      <sheetName val="PC Master List"/>
      <sheetName val="cubes_M20"/>
      <sheetName val="Ward areas"/>
      <sheetName val="STEEL STRUCTURE"/>
      <sheetName val="Code"/>
      <sheetName val="Dashboard"/>
      <sheetName val="Finishing"/>
      <sheetName val="Commercial Impact"/>
      <sheetName val="Deviation Impact"/>
      <sheetName val="Deviation Impact_Closure"/>
      <sheetName val="Irregularities"/>
      <sheetName val="Abstract"/>
      <sheetName val="200mm BW"/>
      <sheetName val="VDF"/>
      <sheetName val="Kotah skirting"/>
      <sheetName val="COMPLEXALL"/>
      <sheetName val="Project Budget Worksheet"/>
      <sheetName val="L&amp;T Shop Floor Drawings Status"/>
      <sheetName val="SECURITY 1"/>
      <sheetName val="Macro1"/>
      <sheetName val="INPUT SHEET"/>
      <sheetName val="pri-com"/>
      <sheetName val="COLUMN"/>
      <sheetName val="QS Name"/>
      <sheetName val="Insts"/>
      <sheetName val="Approved MTD Proj #'s"/>
      <sheetName val="Indices"/>
      <sheetName val="Pile Cap-Design"/>
      <sheetName val="Lead (Final)"/>
      <sheetName val="Boq__structure_2"/>
      <sheetName val="Direct_cost_shed_A-2_2"/>
      <sheetName val="Legend-Finishing_Activities"/>
      <sheetName val="Risk_Analysis"/>
      <sheetName val="INTERIOR_"/>
      <sheetName val="MASTER_-_MARCH"/>
      <sheetName val="Macro4"/>
      <sheetName val="Plant &amp;  Machinery"/>
      <sheetName val="THK"/>
      <sheetName val="Project Details.."/>
      <sheetName val="co_5"/>
      <sheetName val="SSR &amp; NSSR Market final"/>
      <sheetName val="Legal Risk Analysis"/>
      <sheetName val="DGT"/>
      <sheetName val="det_est"/>
      <sheetName val="Rate_analysis4"/>
      <sheetName val="GM_&amp;_TA4"/>
      <sheetName val="final_abstract4"/>
      <sheetName val="Civil_Boq4"/>
      <sheetName val="Fin_Sum4"/>
      <sheetName val="RATE_XLS4"/>
      <sheetName val="Summary_05064"/>
      <sheetName val="Summary_0607-_31_MAR4"/>
      <sheetName val="RENT_MASTER_FILE4"/>
      <sheetName val="Data_sheet4"/>
      <sheetName val="Qty_Tracking_With_Rate4"/>
      <sheetName val="13__Steel_-_Ratio4"/>
      <sheetName val="rcc(_sub)3"/>
      <sheetName val="NLD_-_Assum3"/>
      <sheetName val="Model_(Not_Merged)3"/>
      <sheetName val="Summary_year_Plan3"/>
      <sheetName val="ONCOST-N_top_sheet_j&amp;p2"/>
      <sheetName val="A_O_R_2"/>
      <sheetName val="CFForecast_detail2"/>
      <sheetName val="Abstract_Sheet4"/>
      <sheetName val="PRECAST_lightconc-II2"/>
      <sheetName val="Name_Lists2"/>
      <sheetName val="monitoring-breakup_Feb022"/>
      <sheetName val="Quote_Sheet3"/>
      <sheetName val="Aug_05-SOBHA_Rose-_P_Q_S_Revis2"/>
      <sheetName val="Basic_Rates2"/>
      <sheetName val="RCC,Ret__Wall2"/>
      <sheetName val="Civil_Meas2"/>
      <sheetName val="PURCHASE_REQUISITION_STATUS2"/>
      <sheetName val="Load_Details(B1)2"/>
      <sheetName val="Project_Info1"/>
      <sheetName val="Jan rej "/>
      <sheetName val="C.T Master"/>
      <sheetName val="Cost red  dt"/>
      <sheetName val="Dt D.T"/>
      <sheetName val="Totowa commitment"/>
      <sheetName val="3C,3.5C &amp; 4C Data"/>
      <sheetName val="KPIs"/>
      <sheetName val="Tie Beams "/>
      <sheetName val="BOQ (2)"/>
      <sheetName val="Options"/>
      <sheetName val="Service Tax payable"/>
      <sheetName val="DATA ENTRY"/>
      <sheetName val="Balustrade"/>
      <sheetName val="recon_6"/>
      <sheetName val="_04_-_0_56"/>
      <sheetName val="05_-__0_6_6"/>
      <sheetName val="Prelims_Rose6"/>
      <sheetName val="Indian_tools6"/>
      <sheetName val="COST-SFT-_FOR_COS6"/>
      <sheetName val="RMC_Backup6"/>
      <sheetName val="MS_ITEMS6"/>
      <sheetName val="German_tools_6"/>
      <sheetName val="OTHER_PRELIM6"/>
      <sheetName val="SALARY_Company_-Rose6"/>
      <sheetName val="PETTY_CASH-Rose6"/>
      <sheetName val="Site_Operating_Expenses6"/>
      <sheetName val="Break_up_Sheet6"/>
      <sheetName val="Rate_analysis5"/>
      <sheetName val="GM_&amp;_TA5"/>
      <sheetName val="final_abstract5"/>
      <sheetName val="Civil_Boq5"/>
      <sheetName val="Fin_Sum5"/>
      <sheetName val="RATE_XLS5"/>
      <sheetName val="Summary_05065"/>
      <sheetName val="Summary_0607-_31_MAR5"/>
      <sheetName val="RENT_MASTER_FILE5"/>
      <sheetName val="Data_sheet5"/>
      <sheetName val="Qty_Tracking_With_Rate5"/>
      <sheetName val="13__Steel_-_Ratio5"/>
      <sheetName val="rcc(_sub)4"/>
      <sheetName val="NLD_-_Assum4"/>
      <sheetName val="Model_(Not_Merged)4"/>
      <sheetName val="Summary_year_Plan4"/>
      <sheetName val="ONCOST-N_top_sheet_j&amp;p3"/>
      <sheetName val="CFForecast_detail3"/>
      <sheetName val="Abstract_Sheet5"/>
      <sheetName val="PRECAST_lightconc-II3"/>
      <sheetName val="Name_Lists3"/>
      <sheetName val="Boq__structure_3"/>
      <sheetName val="monitoring-breakup_Feb023"/>
      <sheetName val="Quote_Sheet4"/>
      <sheetName val="Aug_05-SOBHA_Rose-_P_Q_S_Revis3"/>
      <sheetName val="Direct_cost_shed_A-2_3"/>
      <sheetName val="Basic_Rates3"/>
      <sheetName val="A_O_R_3"/>
      <sheetName val="TBAL9697_-group_wise__sdpl1"/>
      <sheetName val="Civil_Meas3"/>
      <sheetName val="PURCHASE_REQUISITION_STATUS3"/>
      <sheetName val="Staff_Forecast_spread1"/>
      <sheetName val="Load_Details(B1)3"/>
      <sheetName val="Labor_abs-NMR1"/>
      <sheetName val="Sheet3_(2)1"/>
      <sheetName val="Network_1"/>
      <sheetName val="AV_works1"/>
      <sheetName val="Pile_cap1"/>
      <sheetName val="d-safe_specs1"/>
      <sheetName val="RCC,Ret__Wall3"/>
      <sheetName val="L_B_D"/>
      <sheetName val="Fee_Rate_Summary"/>
      <sheetName val="Legend-Finishing_Activities1"/>
      <sheetName val="SSR___NSSR_Market_final"/>
      <sheetName val="Material_1"/>
      <sheetName val="Risk_Analysis1"/>
      <sheetName val="Back_filling"/>
      <sheetName val="NT_items_summary"/>
      <sheetName val="Basement_Budget"/>
      <sheetName val="Load_Details(B2)"/>
      <sheetName val="Bill_3_-_Site_Works"/>
      <sheetName val="99_조정금액"/>
      <sheetName val="PointNo_5"/>
      <sheetName val="Column_steel"/>
      <sheetName val="FCCB_1"/>
      <sheetName val="Inter_unit_set_off1"/>
      <sheetName val="MASTER_-_MARCH1"/>
      <sheetName val="labour_coeff"/>
      <sheetName val="NON-TOWER_WATER_TANK"/>
      <sheetName val="INTERIOR_1"/>
      <sheetName val="MASTER_RATE_ANALYSIS"/>
      <sheetName val="9__Package_split_-_Cost_"/>
      <sheetName val="Project_Info2"/>
      <sheetName val="Site_Dev_BOQ"/>
      <sheetName val="GS-_Pro_Services_EMEA"/>
      <sheetName val="Validation_list"/>
      <sheetName val="Key_Ass"/>
      <sheetName val="BOQ_-II_ph_2"/>
      <sheetName val="bar_bending"/>
      <sheetName val="GF_Columns"/>
      <sheetName val="Jan_rej_"/>
      <sheetName val="C_T_Master"/>
      <sheetName val="Cost_red__dt"/>
      <sheetName val="Dt_D_T"/>
      <sheetName val="Project_Details__"/>
      <sheetName val="SSR_&amp;_NSSR_Market_final"/>
      <sheetName val="INDIGINEOUS_ITEMS_"/>
      <sheetName val="Stacked_Column"/>
      <sheetName val="2_1_受電設備棟"/>
      <sheetName val="2_2_受・防火水槽"/>
      <sheetName val="2_3_排水処理設備棟"/>
      <sheetName val="2_4_倉庫棟"/>
      <sheetName val="2_5_守衛棟"/>
      <sheetName val="Price_Comparison"/>
      <sheetName val="10__&amp;_11__Rate_Code_&amp;_BQ"/>
      <sheetName val="NOT_FULL_RESTRAINT"/>
      <sheetName val="BEARING_&amp;_BUCKLING"/>
      <sheetName val="PRICE_COMP"/>
      <sheetName val="except_wiring"/>
      <sheetName val="Field_Values"/>
      <sheetName val="REPAIR&amp;_MAINT"/>
      <sheetName val="BOQ_Distribution"/>
      <sheetName val="App_Q"/>
      <sheetName val="Schd_8_Input"/>
      <sheetName val="PC_Master_List"/>
      <sheetName val="Ward_areas"/>
      <sheetName val="STEEL_STRUCTURE"/>
      <sheetName val="Commercial_Impact"/>
      <sheetName val="Deviation_Impact"/>
      <sheetName val="Deviation_Impact_Closure"/>
      <sheetName val="200mm_BW"/>
      <sheetName val="Kotah_skirting"/>
      <sheetName val="Project_Budget_Worksheet"/>
      <sheetName val="L&amp;T_Shop_Floor_Drawings_Status"/>
      <sheetName val="SECURITY_1"/>
      <sheetName val="INPUT_SHEET"/>
      <sheetName val="QS_Name"/>
      <sheetName val="Approved_MTD_Proj_#'s"/>
      <sheetName val="Pile_Cap-Design"/>
      <sheetName val="Lead_(Final)"/>
      <sheetName val="Plant_&amp;__Machinery"/>
      <sheetName val="Legal_Risk_Analysis"/>
      <sheetName val="Basisdaten"/>
      <sheetName val="Fixed Assets Schedule"/>
      <sheetName val="XL4Poppy"/>
      <sheetName val="Detail In Door Stad"/>
      <sheetName val="1997 IPO"/>
      <sheetName val="Beams "/>
      <sheetName val="Brickwork "/>
      <sheetName val="Finishing items"/>
      <sheetName val="sumary"/>
      <sheetName val="2nd "/>
      <sheetName val="Pay_Sep06"/>
      <sheetName val="Ref"/>
      <sheetName val="VCH-SLC"/>
      <sheetName val="factor"/>
      <sheetName val="P&amp;L-BDMC"/>
      <sheetName val="Final Bill of Material"/>
      <sheetName val="Final_Bill_of_Material"/>
      <sheetName val="Nov 02 &amp; Dec 02 sal"/>
      <sheetName val="Variables_x"/>
      <sheetName val="FORM7"/>
      <sheetName val="BM"/>
      <sheetName val="doq"/>
      <sheetName val="ICO_budzet_97"/>
      <sheetName val="1.Civil"/>
      <sheetName val="사진"/>
      <sheetName val="A 3.7"/>
      <sheetName val="Anlysis"/>
      <sheetName val="Pur"/>
      <sheetName val="List"/>
      <sheetName val="std.wt."/>
      <sheetName val="HEAD"/>
      <sheetName val="CABLE DATA"/>
      <sheetName val="Detailed Summary (5)"/>
      <sheetName val="COST SUMMARY"/>
      <sheetName val="UNP-NCW "/>
      <sheetName val="labour"/>
      <sheetName val=" COP 100%"/>
      <sheetName val="RA"/>
      <sheetName val="Data Base"/>
      <sheetName val="POI_MASTER_1"/>
      <sheetName val="Hardware"/>
      <sheetName val="PM2"/>
      <sheetName val="MG"/>
      <sheetName val="FY00Budget info"/>
      <sheetName val="pivot"/>
      <sheetName val="ASSETMST"/>
      <sheetName val="SOR"/>
      <sheetName val="moments-table(tri)"/>
      <sheetName val="Global Assmptions"/>
      <sheetName val="sheet6"/>
      <sheetName val="TB"/>
      <sheetName val="FitOutConfCentre"/>
      <sheetName val="DIV 2"/>
      <sheetName val="External VO Log"/>
      <sheetName val="MSH51C"/>
      <sheetName val="DIV_2"/>
      <sheetName val="External_VO_Log"/>
      <sheetName val="0. Index"/>
      <sheetName val="Quantity"/>
      <sheetName val="KP1590_E"/>
      <sheetName val="rc01"/>
      <sheetName val="Doors"/>
      <sheetName val="IO LIST"/>
      <sheetName val="Publicbuilding"/>
      <sheetName val="Inputs"/>
      <sheetName val="00001-00200"/>
      <sheetName val="Calender"/>
      <sheetName val="EmplTable_1-1"/>
      <sheetName val="#Lookup"/>
      <sheetName val="Grade"/>
      <sheetName val="Nationalties"/>
      <sheetName val="Positions"/>
      <sheetName val="Titles"/>
      <sheetName val="Build-up"/>
      <sheetName val="NEWtrn"/>
      <sheetName val="Trend"/>
      <sheetName val="Database"/>
      <sheetName val="SCHEDULE"/>
      <sheetName val="schedule nos"/>
      <sheetName val="Civil Works"/>
      <sheetName val="coa_ramco_168"/>
      <sheetName val="two way-1"/>
      <sheetName val="ridgewood"/>
      <sheetName val="Crash anad corner Guard"/>
      <sheetName val="JOINERY &amp; ALLIED WORKS "/>
      <sheetName val="Legend"/>
      <sheetName val="Name List"/>
      <sheetName val="WPC"/>
      <sheetName val="기계내역서"/>
      <sheetName val="MA"/>
      <sheetName val="Detail 1A"/>
      <sheetName val="200205C"/>
      <sheetName val="Makro1"/>
      <sheetName val="Internal Finishes (Unit types)"/>
      <sheetName val="Reference"/>
      <sheetName val="MAT cost"/>
      <sheetName val="BOQ_Furniture"/>
      <sheetName val="Data-Works (Final)"/>
      <sheetName val="7.0 CLIENT TEMPLATE CAPEX"/>
      <sheetName val="REFERANCE DATA"/>
      <sheetName val="Gen Info"/>
      <sheetName val="Staff Acco."/>
      <sheetName val="BOQELECT"/>
      <sheetName val="2.civil-RA"/>
      <sheetName val="M.R.List (2)"/>
      <sheetName val="Stacked_Column_w_labels"/>
      <sheetName val="DIV.9 CLADDING"/>
      <sheetName val="PERCENTAGE"/>
      <sheetName val="L_B_D1"/>
      <sheetName val="eq_data"/>
      <sheetName val="0000000000000"/>
      <sheetName val="Annexure 2"/>
      <sheetName val="EAW Final Accounts - 99"/>
      <sheetName val="Xenon(R2)"/>
      <sheetName val=" AT-1-220 "/>
      <sheetName val=" BC-220"/>
      <sheetName val="Input "/>
      <sheetName val="WPR-IV"/>
      <sheetName val="PCRPT01 341"/>
      <sheetName val="Intro"/>
      <sheetName val="M-Book for Conc"/>
      <sheetName val="M-Book for FW"/>
      <sheetName val="MB.Prod"/>
      <sheetName val="detail'02"/>
      <sheetName val="DATI_CONS"/>
      <sheetName val="材料"/>
      <sheetName val="#REF!"/>
      <sheetName val="报价明细表"/>
      <sheetName val="cables"/>
      <sheetName val="Electrical Works"/>
      <sheetName val="Struct-Grass root"/>
      <sheetName val="Total  Amoun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입찰내역 발주처 양식"/>
      <sheetName val="SW-TEO"/>
      <sheetName val="工程量"/>
      <sheetName val="4-ME"/>
      <sheetName val="FNI_Spec"/>
      <sheetName val="AN2"/>
      <sheetName val="eqpmad2"/>
      <sheetName val="Material Master"/>
      <sheetName val="CON PROD STOCK RM"/>
      <sheetName val="Section 3_DPR"/>
      <sheetName val="MTO REV.2(ARMOR)"/>
      <sheetName val="Customize Your Invoice"/>
      <sheetName val="Combi"/>
      <sheetName val="HotelFin"/>
      <sheetName val="11-hsd"/>
      <sheetName val="13-septic"/>
      <sheetName val="Fill this out first..."/>
      <sheetName val="MOTO"/>
      <sheetName val="Submitted"/>
      <sheetName val="F.I(BYPASS)"/>
      <sheetName val="Sump_cal"/>
      <sheetName val="Meas.-Hotel Part"/>
      <sheetName val="Rates_PVC"/>
      <sheetName val="산근"/>
      <sheetName val="Calc1"/>
      <sheetName val="Steel Reinforcement Schedule"/>
      <sheetName val="Rollup Summary"/>
      <sheetName val="Analysis-Pav"/>
      <sheetName val="暂估材料"/>
      <sheetName val="sum-all"/>
      <sheetName val="Occ, Other Rev, Exp, Dispo"/>
      <sheetName val="Rate An"/>
      <sheetName val="SAP DATA"/>
      <sheetName val="W SUMMERY"/>
      <sheetName val="PL1"/>
      <sheetName val="H.O. RATES"/>
      <sheetName val="nopat_vdf"/>
      <sheetName val="GIC Template"/>
      <sheetName val="invested capital_vdf"/>
      <sheetName val="ra bill"/>
      <sheetName val="Ins &amp; Bonds"/>
      <sheetName val="1C Data"/>
      <sheetName val="organi synthesis lab"/>
      <sheetName val="Septic Tank"/>
      <sheetName val="recon_9"/>
      <sheetName val="_04_-_0_59"/>
      <sheetName val="05_-__0_6_9"/>
      <sheetName val="Prelims_Rose9"/>
      <sheetName val="Indian_tools9"/>
      <sheetName val="COST-SFT-_FOR_COS9"/>
      <sheetName val="RMC_Backup9"/>
      <sheetName val="MS_ITEMS9"/>
      <sheetName val="German_tools_9"/>
      <sheetName val="OTHER_PRELIM9"/>
      <sheetName val="SALARY_Company_-Rose9"/>
      <sheetName val="PETTY_CASH-Rose9"/>
      <sheetName val="Site_Operating_Expenses9"/>
      <sheetName val="Break_up_Sheet9"/>
      <sheetName val="Rate_analysis8"/>
      <sheetName val="Abstract_Sheet8"/>
      <sheetName val="GM_&amp;_TA8"/>
      <sheetName val="final_abstract8"/>
      <sheetName val="Civil_Boq8"/>
      <sheetName val="Fin_Sum8"/>
      <sheetName val="RATE_XLS8"/>
      <sheetName val="Data_sheet8"/>
      <sheetName val="NLD_-_Assum7"/>
      <sheetName val="Model_(Not_Merged)7"/>
      <sheetName val="Summary_year_Plan7"/>
      <sheetName val="Qty_Tracking_With_Rate8"/>
      <sheetName val="13__Steel_-_Ratio8"/>
      <sheetName val="PRECAST_lightconc-II6"/>
      <sheetName val="Summary_05068"/>
      <sheetName val="Summary_0607-_31_MAR8"/>
      <sheetName val="RENT_MASTER_FILE8"/>
      <sheetName val="rcc(_sub)7"/>
      <sheetName val="Boq__structure_6"/>
      <sheetName val="Direct_cost_shed_A-2_6"/>
      <sheetName val="Basic_Rates6"/>
      <sheetName val="Quote_Sheet7"/>
      <sheetName val="Name_Lists6"/>
      <sheetName val="monitoring-breakup_Feb026"/>
      <sheetName val="CFForecast_detail6"/>
      <sheetName val="Aug_05-SOBHA_Rose-_P_Q_S_Revis6"/>
      <sheetName val="Civil_Meas6"/>
      <sheetName val="PURCHASE_REQUISITION_STATUS6"/>
      <sheetName val="Fee_Rate_Summary3"/>
      <sheetName val="ONCOST-N_top_sheet_j&amp;p6"/>
      <sheetName val="TBAL9697_-group_wise__sdpl4"/>
      <sheetName val="d-safe_specs4"/>
      <sheetName val="Labor_abs-NMR4"/>
      <sheetName val="Sheet3_(2)4"/>
      <sheetName val="Load_Details(B1)6"/>
      <sheetName val="Network_4"/>
      <sheetName val="AV_works4"/>
      <sheetName val="Staff_Forecast_spread4"/>
      <sheetName val="RCC,Ret__Wall6"/>
      <sheetName val="Back_filling3"/>
      <sheetName val="NT_items_summary3"/>
      <sheetName val="Basement_Budget3"/>
      <sheetName val="Risk_Analysis4"/>
      <sheetName val="Legend-Finishing_Activities4"/>
      <sheetName val="A_O_R_6"/>
      <sheetName val="Pile_cap4"/>
      <sheetName val="L_B_D3"/>
      <sheetName val="FCCB_4"/>
      <sheetName val="Material_4"/>
      <sheetName val="Inter_unit_set_off4"/>
      <sheetName val="MASTER_-_MARCH4"/>
      <sheetName val="INTERIOR_4"/>
      <sheetName val="Validation_list3"/>
      <sheetName val="Load_Details(B2)3"/>
      <sheetName val="NON-TOWER_WATER_TANK3"/>
      <sheetName val="bar_bending3"/>
      <sheetName val="GF_Columns3"/>
      <sheetName val="Bill_3_-_Site_Works3"/>
      <sheetName val="99_조정금액3"/>
      <sheetName val="PointNo_53"/>
      <sheetName val="Column_steel3"/>
      <sheetName val="labour_coeff3"/>
      <sheetName val="MASTER_RATE_ANALYSIS3"/>
      <sheetName val="9__Package_split_-_Cost_3"/>
      <sheetName val="BOQ_-II_ph_23"/>
      <sheetName val="SECURITY_13"/>
      <sheetName val="BOQ_Distribution3"/>
      <sheetName val="Ward_areas3"/>
      <sheetName val="INDIGINEOUS_ITEMS_3"/>
      <sheetName val="Stacked_Column3"/>
      <sheetName val="Schd_8_Input3"/>
      <sheetName val="STEEL_STRUCTURE3"/>
      <sheetName val="Commercial_Impact3"/>
      <sheetName val="Deviation_Impact3"/>
      <sheetName val="Deviation_Impact_Closure3"/>
      <sheetName val="200mm_BW3"/>
      <sheetName val="Kotah_skirting3"/>
      <sheetName val="Project_Budget_Worksheet3"/>
      <sheetName val="App_Q3"/>
      <sheetName val="PC_Master_List3"/>
      <sheetName val="L&amp;T_Shop_Floor_Drawings_Status3"/>
      <sheetName val="2_1_受電設備棟3"/>
      <sheetName val="2_2_受・防火水槽3"/>
      <sheetName val="2_3_排水処理設備棟3"/>
      <sheetName val="2_4_倉庫棟3"/>
      <sheetName val="2_5_守衛棟3"/>
      <sheetName val="INPUT_SHEET3"/>
      <sheetName val="Price_Comparison3"/>
      <sheetName val="10__&amp;_11__Rate_Code_&amp;_BQ3"/>
      <sheetName val="NOT_FULL_RESTRAINT3"/>
      <sheetName val="BEARING_&amp;_BUCKLING3"/>
      <sheetName val="PRICE_COMP3"/>
      <sheetName val="except_wiring3"/>
      <sheetName val="Field_Values3"/>
      <sheetName val="REPAIR&amp;_MAINT3"/>
      <sheetName val="QS_Name3"/>
      <sheetName val="Approved_MTD_Proj_#'s3"/>
      <sheetName val="Site_Dev_BOQ3"/>
      <sheetName val="Lead_(Final)3"/>
      <sheetName val="Pile_Cap-Design3"/>
      <sheetName val="Fixed_Assets_Schedule2"/>
      <sheetName val="3C,3_5C_&amp;_4C_Data2"/>
      <sheetName val="Detail_In_Door_Stad2"/>
      <sheetName val="1997_IPO2"/>
      <sheetName val="Tie_Beams_2"/>
      <sheetName val="Beams_2"/>
      <sheetName val="Brickwork_2"/>
      <sheetName val="Finishing_items2"/>
      <sheetName val="BOQ_(2)2"/>
      <sheetName val="2nd_2"/>
      <sheetName val="SSR___NSSR_Market_final3"/>
      <sheetName val="Key_Ass3"/>
      <sheetName val="Project_Details__3"/>
      <sheetName val="SSR_&amp;_NSSR_Market_final3"/>
      <sheetName val="Legal_Risk_Analysis3"/>
      <sheetName val="Plant_&amp;__Machinery3"/>
      <sheetName val="Final_Bill_of_Material3"/>
      <sheetName val="1_Civil2"/>
      <sheetName val="A_3_72"/>
      <sheetName val="std_wt_2"/>
      <sheetName val="CABLE_DATA2"/>
      <sheetName val="Detailed_Summary_(5)2"/>
      <sheetName val="COST_SUMMARY2"/>
      <sheetName val="UNP-NCW_2"/>
      <sheetName val="_COP_100%2"/>
      <sheetName val="Data_Base2"/>
      <sheetName val="FY00Budget_info2"/>
      <sheetName val="Totowa_commitment2"/>
      <sheetName val="GS-_Pro_Services_EMEA3"/>
      <sheetName val="Global_Assmptions2"/>
      <sheetName val="DIV_23"/>
      <sheetName val="External_VO_Log3"/>
      <sheetName val="0__Index2"/>
      <sheetName val="IO_LIST2"/>
      <sheetName val="schedule_nos2"/>
      <sheetName val="Civil_Works2"/>
      <sheetName val="two_way-12"/>
      <sheetName val="Crash_anad_corner_Guard2"/>
      <sheetName val="JOINERY_&amp;_ALLIED_WORKS_2"/>
      <sheetName val="Name_List2"/>
      <sheetName val="Detail_1A2"/>
      <sheetName val="Internal_Finishes_(Unit_types)2"/>
      <sheetName val="MAT_cost2"/>
      <sheetName val="Data-Works_(Final)2"/>
      <sheetName val="Project_Info5"/>
      <sheetName val="Jan_rej_3"/>
      <sheetName val="C_T_Master3"/>
      <sheetName val="Cost_red__dt3"/>
      <sheetName val="Dt_D_T3"/>
      <sheetName val="Service_Tax_payable2"/>
      <sheetName val="DATA_ENTRY2"/>
      <sheetName val="Nov_02_&amp;_Dec_02_sal2"/>
      <sheetName val="7_0_CLIENT_TEMPLATE_CAPEX2"/>
      <sheetName val="recon_8"/>
      <sheetName val="_04_-_0_58"/>
      <sheetName val="05_-__0_6_8"/>
      <sheetName val="Prelims_Rose8"/>
      <sheetName val="Indian_tools8"/>
      <sheetName val="COST-SFT-_FOR_COS8"/>
      <sheetName val="RMC_Backup8"/>
      <sheetName val="MS_ITEMS8"/>
      <sheetName val="German_tools_8"/>
      <sheetName val="OTHER_PRELIM8"/>
      <sheetName val="SALARY_Company_-Rose8"/>
      <sheetName val="PETTY_CASH-Rose8"/>
      <sheetName val="Site_Operating_Expenses8"/>
      <sheetName val="Break_up_Sheet8"/>
      <sheetName val="Rate_analysis7"/>
      <sheetName val="GM_&amp;_TA7"/>
      <sheetName val="final_abstract7"/>
      <sheetName val="Civil_Boq7"/>
      <sheetName val="Fin_Sum7"/>
      <sheetName val="RATE_XLS7"/>
      <sheetName val="Summary_05067"/>
      <sheetName val="Summary_0607-_31_MAR7"/>
      <sheetName val="RENT_MASTER_FILE7"/>
      <sheetName val="Data_sheet7"/>
      <sheetName val="Qty_Tracking_With_Rate7"/>
      <sheetName val="13__Steel_-_Ratio7"/>
      <sheetName val="rcc(_sub)6"/>
      <sheetName val="NLD_-_Assum6"/>
      <sheetName val="Model_(Not_Merged)6"/>
      <sheetName val="Summary_year_Plan6"/>
      <sheetName val="ONCOST-N_top_sheet_j&amp;p5"/>
      <sheetName val="CFForecast_detail5"/>
      <sheetName val="Abstract_Sheet7"/>
      <sheetName val="PRECAST_lightconc-II5"/>
      <sheetName val="Name_Lists5"/>
      <sheetName val="Boq__structure_5"/>
      <sheetName val="monitoring-breakup_Feb025"/>
      <sheetName val="Quote_Sheet6"/>
      <sheetName val="Aug_05-SOBHA_Rose-_P_Q_S_Revis5"/>
      <sheetName val="Direct_cost_shed_A-2_5"/>
      <sheetName val="Basic_Rates5"/>
      <sheetName val="A_O_R_5"/>
      <sheetName val="TBAL9697_-group_wise__sdpl3"/>
      <sheetName val="Civil_Meas5"/>
      <sheetName val="PURCHASE_REQUISITION_STATUS5"/>
      <sheetName val="Staff_Forecast_spread3"/>
      <sheetName val="Load_Details(B1)5"/>
      <sheetName val="Labor_abs-NMR3"/>
      <sheetName val="Sheet3_(2)3"/>
      <sheetName val="Network_3"/>
      <sheetName val="AV_works3"/>
      <sheetName val="Pile_cap3"/>
      <sheetName val="d-safe_specs3"/>
      <sheetName val="RCC,Ret__Wall5"/>
      <sheetName val="L_B_D2"/>
      <sheetName val="Fee_Rate_Summary2"/>
      <sheetName val="Legend-Finishing_Activities3"/>
      <sheetName val="SSR___NSSR_Market_final2"/>
      <sheetName val="Material_3"/>
      <sheetName val="Risk_Analysis3"/>
      <sheetName val="Back_filling2"/>
      <sheetName val="NT_items_summary2"/>
      <sheetName val="Basement_Budget2"/>
      <sheetName val="Load_Details(B2)2"/>
      <sheetName val="Bill_3_-_Site_Works2"/>
      <sheetName val="99_조정금액2"/>
      <sheetName val="PointNo_52"/>
      <sheetName val="Column_steel2"/>
      <sheetName val="FCCB_3"/>
      <sheetName val="Inter_unit_set_off3"/>
      <sheetName val="MASTER_-_MARCH3"/>
      <sheetName val="labour_coeff2"/>
      <sheetName val="NON-TOWER_WATER_TANK2"/>
      <sheetName val="INTERIOR_3"/>
      <sheetName val="MASTER_RATE_ANALYSIS2"/>
      <sheetName val="9__Package_split_-_Cost_2"/>
      <sheetName val="Project_Info4"/>
      <sheetName val="Site_Dev_BOQ2"/>
      <sheetName val="GS-_Pro_Services_EMEA2"/>
      <sheetName val="Validation_list2"/>
      <sheetName val="Key_Ass2"/>
      <sheetName val="BOQ_-II_ph_22"/>
      <sheetName val="bar_bending2"/>
      <sheetName val="GF_Columns2"/>
      <sheetName val="INDIGINEOUS_ITEMS_2"/>
      <sheetName val="Stacked_Column2"/>
      <sheetName val="2_1_受電設備棟2"/>
      <sheetName val="2_2_受・防火水槽2"/>
      <sheetName val="2_3_排水処理設備棟2"/>
      <sheetName val="2_4_倉庫棟2"/>
      <sheetName val="2_5_守衛棟2"/>
      <sheetName val="Price_Comparison2"/>
      <sheetName val="10__&amp;_11__Rate_Code_&amp;_BQ2"/>
      <sheetName val="NOT_FULL_RESTRAINT2"/>
      <sheetName val="BEARING_&amp;_BUCKLING2"/>
      <sheetName val="PRICE_COMP2"/>
      <sheetName val="except_wiring2"/>
      <sheetName val="Field_Values2"/>
      <sheetName val="REPAIR&amp;_MAINT2"/>
      <sheetName val="BOQ_Distribution2"/>
      <sheetName val="App_Q2"/>
      <sheetName val="Schd_8_Input2"/>
      <sheetName val="PC_Master_List2"/>
      <sheetName val="Ward_areas2"/>
      <sheetName val="STEEL_STRUCTURE2"/>
      <sheetName val="Commercial_Impact2"/>
      <sheetName val="Deviation_Impact2"/>
      <sheetName val="Deviation_Impact_Closure2"/>
      <sheetName val="200mm_BW2"/>
      <sheetName val="Kotah_skirting2"/>
      <sheetName val="Project_Budget_Worksheet2"/>
      <sheetName val="L&amp;T_Shop_Floor_Drawings_Status2"/>
      <sheetName val="SECURITY_12"/>
      <sheetName val="INPUT_SHEET2"/>
      <sheetName val="QS_Name2"/>
      <sheetName val="Approved_MTD_Proj_#'s2"/>
      <sheetName val="Pile_Cap-Design2"/>
      <sheetName val="Lead_(Final)2"/>
      <sheetName val="Plant_&amp;__Machinery2"/>
      <sheetName val="Project_Details__2"/>
      <sheetName val="SSR_&amp;_NSSR_Market_final2"/>
      <sheetName val="Legal_Risk_Analysis2"/>
      <sheetName val="Jan_rej_2"/>
      <sheetName val="C_T_Master2"/>
      <sheetName val="Cost_red__dt2"/>
      <sheetName val="Dt_D_T2"/>
      <sheetName val="Tie_Beams_1"/>
      <sheetName val="BOQ_(2)1"/>
      <sheetName val="Totowa_commitment1"/>
      <sheetName val="Service_Tax_payable1"/>
      <sheetName val="DATA_ENTRY1"/>
      <sheetName val="3C,3_5C_&amp;_4C_Data1"/>
      <sheetName val="Fixed_Assets_Schedule1"/>
      <sheetName val="Detail_In_Door_Stad1"/>
      <sheetName val="1997_IPO1"/>
      <sheetName val="Beams_1"/>
      <sheetName val="Brickwork_1"/>
      <sheetName val="Finishing_items1"/>
      <sheetName val="2nd_1"/>
      <sheetName val="Final_Bill_of_Material2"/>
      <sheetName val="1_Civil1"/>
      <sheetName val="A_3_71"/>
      <sheetName val="std_wt_1"/>
      <sheetName val="CABLE_DATA1"/>
      <sheetName val="Detailed_Summary_(5)1"/>
      <sheetName val="COST_SUMMARY1"/>
      <sheetName val="UNP-NCW_1"/>
      <sheetName val="_COP_100%1"/>
      <sheetName val="Data_Base1"/>
      <sheetName val="FY00Budget_info1"/>
      <sheetName val="Global_Assmptions1"/>
      <sheetName val="DIV_22"/>
      <sheetName val="External_VO_Log2"/>
      <sheetName val="0__Index1"/>
      <sheetName val="IO_LIST1"/>
      <sheetName val="schedule_nos1"/>
      <sheetName val="Civil_Works1"/>
      <sheetName val="two_way-11"/>
      <sheetName val="Crash_anad_corner_Guard1"/>
      <sheetName val="JOINERY_&amp;_ALLIED_WORKS_1"/>
      <sheetName val="Name_List1"/>
      <sheetName val="Detail_1A1"/>
      <sheetName val="Internal_Finishes_(Unit_types)1"/>
      <sheetName val="MAT_cost1"/>
      <sheetName val="Data-Works_(Final)1"/>
      <sheetName val="Nov_02_&amp;_Dec_02_sal1"/>
      <sheetName val="7_0_CLIENT_TEMPLATE_CAPEX1"/>
      <sheetName val="REFERANCE_DATA1"/>
      <sheetName val="Gen_Info1"/>
      <sheetName val="Staff_Acco_1"/>
      <sheetName val="recon_7"/>
      <sheetName val="_04_-_0_57"/>
      <sheetName val="05_-__0_6_7"/>
      <sheetName val="Prelims_Rose7"/>
      <sheetName val="Indian_tools7"/>
      <sheetName val="COST-SFT-_FOR_COS7"/>
      <sheetName val="RMC_Backup7"/>
      <sheetName val="MS_ITEMS7"/>
      <sheetName val="German_tools_7"/>
      <sheetName val="OTHER_PRELIM7"/>
      <sheetName val="SALARY_Company_-Rose7"/>
      <sheetName val="PETTY_CASH-Rose7"/>
      <sheetName val="Site_Operating_Expenses7"/>
      <sheetName val="Break_up_Sheet7"/>
      <sheetName val="Rate_analysis6"/>
      <sheetName val="GM_&amp;_TA6"/>
      <sheetName val="final_abstract6"/>
      <sheetName val="Civil_Boq6"/>
      <sheetName val="Fin_Sum6"/>
      <sheetName val="RATE_XLS6"/>
      <sheetName val="Summary_05066"/>
      <sheetName val="Summary_0607-_31_MAR6"/>
      <sheetName val="RENT_MASTER_FILE6"/>
      <sheetName val="Data_sheet6"/>
      <sheetName val="Qty_Tracking_With_Rate6"/>
      <sheetName val="13__Steel_-_Ratio6"/>
      <sheetName val="rcc(_sub)5"/>
      <sheetName val="NLD_-_Assum5"/>
      <sheetName val="Model_(Not_Merged)5"/>
      <sheetName val="Summary_year_Plan5"/>
      <sheetName val="ONCOST-N_top_sheet_j&amp;p4"/>
      <sheetName val="CFForecast_detail4"/>
      <sheetName val="Abstract_Sheet6"/>
      <sheetName val="PRECAST_lightconc-II4"/>
      <sheetName val="Name_Lists4"/>
      <sheetName val="Boq__structure_4"/>
      <sheetName val="monitoring-breakup_Feb024"/>
      <sheetName val="Quote_Sheet5"/>
      <sheetName val="Aug_05-SOBHA_Rose-_P_Q_S_Revis4"/>
      <sheetName val="Direct_cost_shed_A-2_4"/>
      <sheetName val="Basic_Rates4"/>
      <sheetName val="A_O_R_4"/>
      <sheetName val="TBAL9697_-group_wise__sdpl2"/>
      <sheetName val="Civil_Meas4"/>
      <sheetName val="PURCHASE_REQUISITION_STATUS4"/>
      <sheetName val="Staff_Forecast_spread2"/>
      <sheetName val="Load_Details(B1)4"/>
      <sheetName val="Labor_abs-NMR2"/>
      <sheetName val="Sheet3_(2)2"/>
      <sheetName val="Network_2"/>
      <sheetName val="AV_works2"/>
      <sheetName val="Pile_cap2"/>
      <sheetName val="d-safe_specs2"/>
      <sheetName val="RCC,Ret__Wall4"/>
      <sheetName val="Fee_Rate_Summary1"/>
      <sheetName val="Legend-Finishing_Activities2"/>
      <sheetName val="SSR___NSSR_Market_final1"/>
      <sheetName val="Material_2"/>
      <sheetName val="Risk_Analysis2"/>
      <sheetName val="Back_filling1"/>
      <sheetName val="NT_items_summary1"/>
      <sheetName val="Basement_Budget1"/>
      <sheetName val="Load_Details(B2)1"/>
      <sheetName val="Bill_3_-_Site_Works1"/>
      <sheetName val="99_조정금액1"/>
      <sheetName val="PointNo_51"/>
      <sheetName val="Column_steel1"/>
      <sheetName val="FCCB_2"/>
      <sheetName val="Inter_unit_set_off2"/>
      <sheetName val="MASTER_-_MARCH2"/>
      <sheetName val="labour_coeff1"/>
      <sheetName val="NON-TOWER_WATER_TANK1"/>
      <sheetName val="INTERIOR_2"/>
      <sheetName val="MASTER_RATE_ANALYSIS1"/>
      <sheetName val="9__Package_split_-_Cost_1"/>
      <sheetName val="Project_Info3"/>
      <sheetName val="Site_Dev_BOQ1"/>
      <sheetName val="GS-_Pro_Services_EMEA1"/>
      <sheetName val="Validation_list1"/>
      <sheetName val="Key_Ass1"/>
      <sheetName val="BOQ_-II_ph_21"/>
      <sheetName val="bar_bending1"/>
      <sheetName val="GF_Columns1"/>
      <sheetName val="INDIGINEOUS_ITEMS_1"/>
      <sheetName val="Stacked_Column1"/>
      <sheetName val="2_1_受電設備棟1"/>
      <sheetName val="2_2_受・防火水槽1"/>
      <sheetName val="2_3_排水処理設備棟1"/>
      <sheetName val="2_4_倉庫棟1"/>
      <sheetName val="2_5_守衛棟1"/>
      <sheetName val="Price_Comparison1"/>
      <sheetName val="10__&amp;_11__Rate_Code_&amp;_BQ1"/>
      <sheetName val="NOT_FULL_RESTRAINT1"/>
      <sheetName val="BEARING_&amp;_BUCKLING1"/>
      <sheetName val="PRICE_COMP1"/>
      <sheetName val="except_wiring1"/>
      <sheetName val="Field_Values1"/>
      <sheetName val="REPAIR&amp;_MAINT1"/>
      <sheetName val="BOQ_Distribution1"/>
      <sheetName val="App_Q1"/>
      <sheetName val="Schd_8_Input1"/>
      <sheetName val="PC_Master_List1"/>
      <sheetName val="Ward_areas1"/>
      <sheetName val="STEEL_STRUCTURE1"/>
      <sheetName val="Commercial_Impact1"/>
      <sheetName val="Deviation_Impact1"/>
      <sheetName val="Deviation_Impact_Closure1"/>
      <sheetName val="200mm_BW1"/>
      <sheetName val="Kotah_skirting1"/>
      <sheetName val="Project_Budget_Worksheet1"/>
      <sheetName val="L&amp;T_Shop_Floor_Drawings_Status1"/>
      <sheetName val="SECURITY_11"/>
      <sheetName val="INPUT_SHEET1"/>
      <sheetName val="QS_Name1"/>
      <sheetName val="Approved_MTD_Proj_#'s1"/>
      <sheetName val="Pile_Cap-Design1"/>
      <sheetName val="Lead_(Final)1"/>
      <sheetName val="Plant_&amp;__Machinery1"/>
      <sheetName val="Project_Details__1"/>
      <sheetName val="SSR_&amp;_NSSR_Market_final1"/>
      <sheetName val="Legal_Risk_Analysis1"/>
      <sheetName val="Jan_rej_1"/>
      <sheetName val="C_T_Master1"/>
      <sheetName val="Cost_red__dt1"/>
      <sheetName val="Dt_D_T1"/>
      <sheetName val="Tie_Beams_"/>
      <sheetName val="BOQ_(2)"/>
      <sheetName val="Totowa_commitment"/>
      <sheetName val="Service_Tax_payable"/>
      <sheetName val="DATA_ENTRY"/>
      <sheetName val="3C,3_5C_&amp;_4C_Data"/>
      <sheetName val="Fixed_Assets_Schedule"/>
      <sheetName val="Detail_In_Door_Stad"/>
      <sheetName val="1997_IPO"/>
      <sheetName val="Beams_"/>
      <sheetName val="Brickwork_"/>
      <sheetName val="Finishing_items"/>
      <sheetName val="2nd_"/>
      <sheetName val="Final_Bill_of_Material1"/>
      <sheetName val="1_Civil"/>
      <sheetName val="A_3_7"/>
      <sheetName val="std_wt_"/>
      <sheetName val="CABLE_DATA"/>
      <sheetName val="Detailed_Summary_(5)"/>
      <sheetName val="COST_SUMMARY"/>
      <sheetName val="UNP-NCW_"/>
      <sheetName val="_COP_100%"/>
      <sheetName val="Data_Base"/>
      <sheetName val="FY00Budget_info"/>
      <sheetName val="Global_Assmptions"/>
      <sheetName val="DIV_21"/>
      <sheetName val="External_VO_Log1"/>
      <sheetName val="0__Index"/>
      <sheetName val="IO_LIST"/>
      <sheetName val="schedule_nos"/>
      <sheetName val="Civil_Works"/>
      <sheetName val="two_way-1"/>
      <sheetName val="Crash_anad_corner_Guard"/>
      <sheetName val="JOINERY_&amp;_ALLIED_WORKS_"/>
      <sheetName val="Name_List"/>
      <sheetName val="Detail_1A"/>
      <sheetName val="Internal_Finishes_(Unit_types)"/>
      <sheetName val="MAT_cost"/>
      <sheetName val="Data-Works_(Final)"/>
      <sheetName val="Nov_02_&amp;_Dec_02_sal"/>
      <sheetName val="7_0_CLIENT_TEMPLATE_CAPEX"/>
      <sheetName val="REFERANCE_DATA"/>
      <sheetName val="Gen_Info"/>
      <sheetName val="Staff_Acco_"/>
      <sheetName val="Basis"/>
      <sheetName val="beam-reinft-IIInd floor"/>
      <sheetName val="Materil List"/>
      <sheetName val="Debits as on 12.04.08"/>
      <sheetName val="Data Analysis"/>
      <sheetName val="1st -vpd"/>
      <sheetName val="RCC Rates"/>
      <sheetName val="loaddata"/>
      <sheetName val="P&amp;L"/>
      <sheetName val="Control"/>
      <sheetName val="Boq - Flats"/>
      <sheetName val="MPR_PA_1"/>
      <sheetName val="LIST OF MAKES"/>
      <sheetName val="PLAN_FEB97"/>
      <sheetName val="Data-Month"/>
      <sheetName val="Index"/>
      <sheetName val="8"/>
      <sheetName val="TASKRSRC (2)"/>
      <sheetName val="TARGET"/>
      <sheetName val="BASELINE"/>
      <sheetName val="Project Charter"/>
      <sheetName val="gen"/>
      <sheetName val="AOR"/>
      <sheetName val="DetEst"/>
      <sheetName val="P4-BOQ"/>
      <sheetName val="Boq (Main Building)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CASH CONTRACTS"/>
      <sheetName val="Manpower"/>
      <sheetName val="Masters"/>
      <sheetName val="S1BOQ"/>
      <sheetName val="환율"/>
      <sheetName val="hist&amp;proj"/>
      <sheetName val="LOCAL RATES"/>
      <sheetName val="S2groupcode"/>
      <sheetName val="RA_EIL"/>
      <sheetName val="RA_MKT_QUOTE"/>
      <sheetName val="Vind - BtB"/>
      <sheetName val="assumption inputs"/>
      <sheetName val="sch_7-19"/>
      <sheetName val="DETAIL SHEET"/>
      <sheetName val="MES wide"/>
      <sheetName val="WT-LIST"/>
      <sheetName val="Kristal Court"/>
      <sheetName val="Names Links"/>
      <sheetName val="Balance sheet"/>
      <sheetName val="TS-TC"/>
      <sheetName val="costing sheet"/>
      <sheetName val="KPI viewer"/>
      <sheetName val="Table"/>
      <sheetName val="Vendors"/>
      <sheetName val="JACKWELL"/>
      <sheetName val="CONC. &amp; STEEL - PILES"/>
      <sheetName val="Consol"/>
      <sheetName val="steam outlet"/>
      <sheetName val="Costs"/>
      <sheetName val="Mat.-Rates"/>
      <sheetName val="L (4)"/>
      <sheetName val="매크로"/>
      <sheetName val="Inc.St.-Link"/>
      <sheetName val="Trial Bal"/>
      <sheetName val="PROG_DATA"/>
      <sheetName val="차액보증"/>
      <sheetName val="DIV15_HVAC_O"/>
      <sheetName val="DIV15_PLUMB_F"/>
      <sheetName val="p.mgmt"/>
    </sheetNames>
    <sheetDataSet>
      <sheetData sheetId="0">
        <row r="9">
          <cell r="A9" t="str">
            <v>I</v>
          </cell>
        </row>
      </sheetData>
      <sheetData sheetId="1">
        <row r="9">
          <cell r="A9" t="str">
            <v>I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C10">
            <v>0</v>
          </cell>
          <cell r="D10">
            <v>0</v>
          </cell>
          <cell r="E10">
            <v>0</v>
          </cell>
          <cell r="F10">
            <v>6519000</v>
          </cell>
          <cell r="G10" t="str">
            <v>-</v>
          </cell>
          <cell r="H10">
            <v>2510553.3980582524</v>
          </cell>
          <cell r="I10">
            <v>0</v>
          </cell>
          <cell r="J10">
            <v>0</v>
          </cell>
          <cell r="K10">
            <v>3148897.9073840366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C11">
            <v>0</v>
          </cell>
          <cell r="D11">
            <v>0</v>
          </cell>
          <cell r="E11">
            <v>0</v>
          </cell>
          <cell r="F11">
            <v>920250</v>
          </cell>
          <cell r="G11" t="str">
            <v>-</v>
          </cell>
          <cell r="H11">
            <v>354400.48543689324</v>
          </cell>
          <cell r="I11">
            <v>0</v>
          </cell>
          <cell r="J11">
            <v>0</v>
          </cell>
          <cell r="K11">
            <v>382268.16000000003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-27867.67456310679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C12">
            <v>0</v>
          </cell>
          <cell r="D12">
            <v>0</v>
          </cell>
          <cell r="E12">
            <v>0</v>
          </cell>
          <cell r="F12">
            <v>3048480</v>
          </cell>
          <cell r="G12" t="str">
            <v>-</v>
          </cell>
          <cell r="H12">
            <v>1174010.0970873786</v>
          </cell>
          <cell r="I12">
            <v>0</v>
          </cell>
          <cell r="J12">
            <v>0</v>
          </cell>
          <cell r="K12">
            <v>526238.05999999994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647772.03708737867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C13">
            <v>0</v>
          </cell>
          <cell r="D13">
            <v>0</v>
          </cell>
          <cell r="E13">
            <v>0</v>
          </cell>
          <cell r="F13">
            <v>52500</v>
          </cell>
          <cell r="G13" t="str">
            <v>-</v>
          </cell>
          <cell r="H13">
            <v>20218.446601941749</v>
          </cell>
          <cell r="I13">
            <v>0</v>
          </cell>
          <cell r="J13">
            <v>0</v>
          </cell>
          <cell r="K13">
            <v>43600.39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C14">
            <v>0</v>
          </cell>
          <cell r="D14">
            <v>0</v>
          </cell>
          <cell r="E14">
            <v>0</v>
          </cell>
          <cell r="F14">
            <v>10000</v>
          </cell>
          <cell r="G14" t="str">
            <v>-</v>
          </cell>
          <cell r="H14">
            <v>3851.1326860841423</v>
          </cell>
          <cell r="I14">
            <v>0</v>
          </cell>
          <cell r="J14">
            <v>0</v>
          </cell>
          <cell r="K14">
            <v>1168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2683.1326860841423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C15">
            <v>0</v>
          </cell>
          <cell r="D15">
            <v>0</v>
          </cell>
          <cell r="E15">
            <v>0</v>
          </cell>
          <cell r="F15">
            <v>10550230</v>
          </cell>
          <cell r="G15">
            <v>0</v>
          </cell>
          <cell r="H15">
            <v>4063033.5598705499</v>
          </cell>
          <cell r="I15">
            <v>0</v>
          </cell>
          <cell r="J15">
            <v>0</v>
          </cell>
          <cell r="K15">
            <v>4102172.5173840369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-39138.95751348645</v>
          </cell>
        </row>
        <row r="16">
          <cell r="B16" t="str">
            <v xml:space="preserve">COST PER SFT </v>
          </cell>
          <cell r="C16">
            <v>0</v>
          </cell>
          <cell r="D16">
            <v>0</v>
          </cell>
          <cell r="E16">
            <v>0</v>
          </cell>
          <cell r="F16">
            <v>30.737386947878978</v>
          </cell>
          <cell r="G16">
            <v>0</v>
          </cell>
          <cell r="H16">
            <v>11.837375555979282</v>
          </cell>
          <cell r="I16">
            <v>0</v>
          </cell>
          <cell r="J16">
            <v>0</v>
          </cell>
          <cell r="K16">
            <v>11.951404281592717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C19">
            <v>0</v>
          </cell>
          <cell r="D19">
            <v>0</v>
          </cell>
          <cell r="E19">
            <v>0</v>
          </cell>
          <cell r="F19">
            <v>9218.75</v>
          </cell>
          <cell r="G19">
            <v>0</v>
          </cell>
          <cell r="H19">
            <v>9218.75</v>
          </cell>
          <cell r="I19">
            <v>0</v>
          </cell>
          <cell r="J19">
            <v>0</v>
          </cell>
          <cell r="K19">
            <v>8735.9274999999998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482.82250000000022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C20">
            <v>0</v>
          </cell>
          <cell r="D20">
            <v>0</v>
          </cell>
          <cell r="E20">
            <v>0</v>
          </cell>
          <cell r="F20">
            <v>20000</v>
          </cell>
          <cell r="G20">
            <v>0</v>
          </cell>
          <cell r="H20">
            <v>20000</v>
          </cell>
          <cell r="I20">
            <v>0</v>
          </cell>
          <cell r="J20">
            <v>0</v>
          </cell>
          <cell r="K20">
            <v>1515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18485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C21">
            <v>0</v>
          </cell>
          <cell r="D21">
            <v>0</v>
          </cell>
          <cell r="E21">
            <v>0</v>
          </cell>
          <cell r="F21">
            <v>90000</v>
          </cell>
          <cell r="G21">
            <v>0</v>
          </cell>
          <cell r="H21" t="str">
            <v>-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C22">
            <v>0</v>
          </cell>
          <cell r="D22">
            <v>0</v>
          </cell>
          <cell r="E22">
            <v>0</v>
          </cell>
          <cell r="F22">
            <v>800000</v>
          </cell>
          <cell r="G22">
            <v>800000</v>
          </cell>
          <cell r="H22">
            <v>800000</v>
          </cell>
          <cell r="I22">
            <v>0</v>
          </cell>
          <cell r="J22">
            <v>0</v>
          </cell>
          <cell r="K22">
            <v>410069.17878223601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C23">
            <v>0</v>
          </cell>
          <cell r="D23">
            <v>0</v>
          </cell>
          <cell r="E23">
            <v>0</v>
          </cell>
          <cell r="F23">
            <v>50000</v>
          </cell>
          <cell r="G23">
            <v>0</v>
          </cell>
          <cell r="H23">
            <v>19255.663430420711</v>
          </cell>
          <cell r="I23">
            <v>0</v>
          </cell>
          <cell r="J23">
            <v>0</v>
          </cell>
          <cell r="K23">
            <v>51287.472500000003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C24">
            <v>0</v>
          </cell>
          <cell r="D24">
            <v>0</v>
          </cell>
          <cell r="E24">
            <v>0</v>
          </cell>
          <cell r="F24">
            <v>41218.44</v>
          </cell>
          <cell r="G24">
            <v>41218.44</v>
          </cell>
          <cell r="H24">
            <v>41218.44</v>
          </cell>
          <cell r="I24">
            <v>0</v>
          </cell>
          <cell r="J24">
            <v>0</v>
          </cell>
          <cell r="K24">
            <v>102000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C25">
            <v>0</v>
          </cell>
          <cell r="D25">
            <v>0</v>
          </cell>
          <cell r="E25">
            <v>0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I25">
            <v>0</v>
          </cell>
          <cell r="J25">
            <v>0</v>
          </cell>
          <cell r="K25">
            <v>21082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C26">
            <v>0</v>
          </cell>
          <cell r="D26">
            <v>0</v>
          </cell>
          <cell r="E26">
            <v>0</v>
          </cell>
          <cell r="F26">
            <v>216000</v>
          </cell>
          <cell r="G26">
            <v>0</v>
          </cell>
          <cell r="H26">
            <v>216000</v>
          </cell>
          <cell r="I26">
            <v>0</v>
          </cell>
          <cell r="J26">
            <v>0</v>
          </cell>
          <cell r="K26">
            <v>263210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C27">
            <v>0</v>
          </cell>
          <cell r="D27">
            <v>0</v>
          </cell>
          <cell r="E27">
            <v>0</v>
          </cell>
          <cell r="F27">
            <v>27000</v>
          </cell>
          <cell r="G27">
            <v>0</v>
          </cell>
          <cell r="H27">
            <v>27000</v>
          </cell>
          <cell r="I27">
            <v>0</v>
          </cell>
          <cell r="J27">
            <v>0</v>
          </cell>
          <cell r="K27">
            <v>53900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-26900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0</v>
          </cell>
          <cell r="F28">
            <v>1325557.79</v>
          </cell>
          <cell r="G28">
            <v>0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293013.87464818475</v>
          </cell>
        </row>
        <row r="29">
          <cell r="B29" t="str">
            <v xml:space="preserve">COST PER SFT </v>
          </cell>
          <cell r="C29">
            <v>0</v>
          </cell>
          <cell r="D29">
            <v>0</v>
          </cell>
          <cell r="E29">
            <v>0</v>
          </cell>
          <cell r="F29">
            <v>3.8619236464992044</v>
          </cell>
          <cell r="G29">
            <v>0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C32">
            <v>0</v>
          </cell>
          <cell r="D32">
            <v>0</v>
          </cell>
          <cell r="E32">
            <v>0</v>
          </cell>
          <cell r="F32">
            <v>94500</v>
          </cell>
          <cell r="G32">
            <v>0</v>
          </cell>
          <cell r="H32">
            <v>36393.203883495145</v>
          </cell>
          <cell r="I32">
            <v>0</v>
          </cell>
          <cell r="J32">
            <v>0</v>
          </cell>
          <cell r="K32">
            <v>126866.66666666667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C33">
            <v>0</v>
          </cell>
          <cell r="D33">
            <v>0</v>
          </cell>
          <cell r="E33">
            <v>0</v>
          </cell>
          <cell r="F33">
            <v>327600</v>
          </cell>
          <cell r="G33">
            <v>0</v>
          </cell>
          <cell r="H33">
            <v>126163.10679611651</v>
          </cell>
          <cell r="I33">
            <v>0</v>
          </cell>
          <cell r="J33">
            <v>0</v>
          </cell>
          <cell r="K33">
            <v>51892.35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C34">
            <v>0</v>
          </cell>
          <cell r="D34">
            <v>0</v>
          </cell>
          <cell r="E34">
            <v>0</v>
          </cell>
          <cell r="F34">
            <v>321750</v>
          </cell>
          <cell r="G34">
            <v>0</v>
          </cell>
          <cell r="H34">
            <v>123910.19417475729</v>
          </cell>
          <cell r="I34">
            <v>0</v>
          </cell>
          <cell r="J34">
            <v>0</v>
          </cell>
          <cell r="K34">
            <v>125972.35999999999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C35">
            <v>0</v>
          </cell>
          <cell r="D35">
            <v>0</v>
          </cell>
          <cell r="E35">
            <v>0</v>
          </cell>
          <cell r="F35">
            <v>306000</v>
          </cell>
          <cell r="G35">
            <v>0</v>
          </cell>
          <cell r="H35">
            <v>117844.66019417476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C36">
            <v>0</v>
          </cell>
          <cell r="D36">
            <v>0</v>
          </cell>
          <cell r="E36">
            <v>0</v>
          </cell>
          <cell r="F36">
            <v>156000</v>
          </cell>
          <cell r="G36">
            <v>0</v>
          </cell>
          <cell r="H36">
            <v>60077.669902912618</v>
          </cell>
          <cell r="I36">
            <v>0</v>
          </cell>
          <cell r="J36">
            <v>0</v>
          </cell>
          <cell r="K36" t="str">
            <v>-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C37">
            <v>0</v>
          </cell>
          <cell r="D37">
            <v>0</v>
          </cell>
          <cell r="E37">
            <v>0</v>
          </cell>
          <cell r="F37">
            <v>61700</v>
          </cell>
          <cell r="G37">
            <v>0</v>
          </cell>
          <cell r="H37">
            <v>23761.48867313916</v>
          </cell>
          <cell r="I37">
            <v>0</v>
          </cell>
          <cell r="J37">
            <v>0</v>
          </cell>
          <cell r="K37">
            <v>18119.77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2136690.4679999999</v>
          </cell>
          <cell r="G38">
            <v>0</v>
          </cell>
          <cell r="H38">
            <v>822867.85013592232</v>
          </cell>
          <cell r="I38">
            <v>0</v>
          </cell>
          <cell r="J38">
            <v>0</v>
          </cell>
          <cell r="K38">
            <v>869286.43908000016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C39">
            <v>0</v>
          </cell>
          <cell r="D39">
            <v>0</v>
          </cell>
          <cell r="E39">
            <v>0</v>
          </cell>
          <cell r="F39">
            <v>100000</v>
          </cell>
          <cell r="G39">
            <v>0</v>
          </cell>
          <cell r="H39">
            <v>38511.326860841422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C40">
            <v>0</v>
          </cell>
          <cell r="D40">
            <v>0</v>
          </cell>
          <cell r="E40">
            <v>0</v>
          </cell>
          <cell r="F40">
            <v>94500</v>
          </cell>
          <cell r="G40">
            <v>0</v>
          </cell>
          <cell r="H40">
            <v>36393.203883495145</v>
          </cell>
          <cell r="I40">
            <v>0</v>
          </cell>
          <cell r="J40">
            <v>0</v>
          </cell>
          <cell r="K40">
            <v>10700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C41">
            <v>0</v>
          </cell>
          <cell r="D41">
            <v>0</v>
          </cell>
          <cell r="E41">
            <v>0</v>
          </cell>
          <cell r="F41">
            <v>91800</v>
          </cell>
          <cell r="G41">
            <v>0</v>
          </cell>
          <cell r="H41">
            <v>35353.398058252431</v>
          </cell>
          <cell r="I41">
            <v>0</v>
          </cell>
          <cell r="J41">
            <v>0</v>
          </cell>
          <cell r="K41">
            <v>70944.5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C42">
            <v>0</v>
          </cell>
          <cell r="D42">
            <v>0</v>
          </cell>
          <cell r="E42">
            <v>0</v>
          </cell>
          <cell r="F42">
            <v>285600</v>
          </cell>
          <cell r="G42">
            <v>0</v>
          </cell>
          <cell r="H42">
            <v>109988.3495145631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C43">
            <v>0</v>
          </cell>
          <cell r="D43">
            <v>0</v>
          </cell>
          <cell r="E43">
            <v>0</v>
          </cell>
          <cell r="F43">
            <v>206550</v>
          </cell>
          <cell r="G43">
            <v>0</v>
          </cell>
          <cell r="H43">
            <v>79545.14563106795</v>
          </cell>
          <cell r="I43">
            <v>0</v>
          </cell>
          <cell r="J43">
            <v>0</v>
          </cell>
          <cell r="K43" t="str">
            <v>-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C44">
            <v>0</v>
          </cell>
          <cell r="D44">
            <v>0</v>
          </cell>
          <cell r="E44">
            <v>0</v>
          </cell>
          <cell r="F44">
            <v>2745518</v>
          </cell>
          <cell r="G44">
            <v>0</v>
          </cell>
          <cell r="H44">
            <v>1057335.4110032362</v>
          </cell>
          <cell r="I44">
            <v>0</v>
          </cell>
          <cell r="J44">
            <v>0</v>
          </cell>
          <cell r="K44">
            <v>2706803.55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-1649468.1389967636</v>
          </cell>
        </row>
        <row r="45">
          <cell r="B45" t="str">
            <v>TOTAL</v>
          </cell>
          <cell r="C45">
            <v>0</v>
          </cell>
          <cell r="D45">
            <v>0</v>
          </cell>
          <cell r="E45">
            <v>0</v>
          </cell>
          <cell r="F45">
            <v>6928208.4680000003</v>
          </cell>
          <cell r="G45">
            <v>0</v>
          </cell>
          <cell r="H45">
            <v>7315944.7866648259</v>
          </cell>
          <cell r="I45">
            <v>0</v>
          </cell>
          <cell r="J45">
            <v>0</v>
          </cell>
          <cell r="K45">
            <v>8994557.7319129389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-1718407.7791382524</v>
          </cell>
        </row>
        <row r="46">
          <cell r="B46" t="str">
            <v xml:space="preserve">COST PER SFT </v>
          </cell>
          <cell r="C46">
            <v>0</v>
          </cell>
          <cell r="D46">
            <v>0</v>
          </cell>
          <cell r="E46">
            <v>0</v>
          </cell>
          <cell r="F46">
            <v>20.184870333299635</v>
          </cell>
          <cell r="G46">
            <v>0</v>
          </cell>
          <cell r="H46">
            <v>21.314514071923991</v>
          </cell>
          <cell r="I46">
            <v>0</v>
          </cell>
          <cell r="J46">
            <v>0</v>
          </cell>
          <cell r="K46">
            <v>26.205040215317077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-5.0064657208058794</v>
          </cell>
        </row>
        <row r="49">
          <cell r="B49" t="str">
            <v xml:space="preserve">COST PER SFT </v>
          </cell>
          <cell r="C49">
            <v>0</v>
          </cell>
          <cell r="D49">
            <v>0</v>
          </cell>
          <cell r="E49">
            <v>0</v>
          </cell>
          <cell r="F49">
            <v>54.784180927677816</v>
          </cell>
          <cell r="G49">
            <v>0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-4.266818190436406</v>
          </cell>
        </row>
      </sheetData>
      <sheetData sheetId="9">
        <row r="9">
          <cell r="A9" t="str">
            <v>I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>
        <row r="9">
          <cell r="A9" t="str">
            <v>I</v>
          </cell>
        </row>
      </sheetData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>
        <row r="9">
          <cell r="A9" t="str">
            <v>I</v>
          </cell>
        </row>
      </sheetData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>
        <row r="9">
          <cell r="A9" t="str">
            <v>I</v>
          </cell>
        </row>
      </sheetData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CIVIL"/>
      <sheetName val="Conc"/>
      <sheetName val="Micro"/>
      <sheetName val="Macro"/>
      <sheetName val="Scaff-Rose"/>
      <sheetName val="meas-wp"/>
      <sheetName val="rcc( sub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estimate"/>
      <sheetName val="July 07"/>
      <sheetName val="Project Information"/>
      <sheetName val="cost &amp; profit"/>
      <sheetName val="Tot Qty"/>
      <sheetName val="SS inlay"/>
      <sheetName val="hard finishes New"/>
      <sheetName val="kitchen equip."/>
      <sheetName val="Sheet1"/>
      <sheetName val="tiling labour cost"/>
      <sheetName val="hard finishes"/>
      <sheetName val="hard finishes (2)"/>
      <sheetName val="fire fighting"/>
      <sheetName val="BOQ-interiors"/>
      <sheetName val="BOQ-ALU. works"/>
      <sheetName val="BOQ-SS railing"/>
      <sheetName val="BOQ railling &amp; inlay"/>
      <sheetName val="shower partition"/>
      <sheetName val="P&amp;M Master Latest "/>
      <sheetName val="footing concrete"/>
      <sheetName val="EXCAVATION"/>
      <sheetName val="Retainingwall conc"/>
      <sheetName val="column concrete BF "/>
      <sheetName val="GFbeam concrete"/>
      <sheetName val="other civil works"/>
      <sheetName val="UG sump,STP,Laundry sump,OHT"/>
      <sheetName val="Plinth beam"/>
      <sheetName val="slab-GF"/>
      <sheetName val="Beam-GF"/>
      <sheetName val="column reft Bf "/>
      <sheetName val="column reft GF"/>
      <sheetName val="column upper floors"/>
      <sheetName val="Ret.wall steel "/>
      <sheetName val="ret wall reft"/>
      <sheetName val="OHT rfmt"/>
      <sheetName val="STP rfmt"/>
      <sheetName val="Staircase rfmt"/>
      <sheetName val="Staircase"/>
      <sheetName val="UG sump rfmt"/>
      <sheetName val="LMR rfmt"/>
      <sheetName val="Plinth Beam Rft"/>
      <sheetName val="false ceiling "/>
      <sheetName val="baesment ceiling "/>
      <sheetName val="ground ceiling"/>
      <sheetName val="FF Ceiling"/>
      <sheetName val="Flooring"/>
      <sheetName val="toilet dadooing"/>
      <sheetName val="toilet dadooing (2)"/>
      <sheetName val="Dadoing"/>
      <sheetName val="staircase finishes "/>
      <sheetName val="Block work "/>
      <sheetName val="Cover Blocks"/>
      <sheetName val="Rate Analysis Cover Blocks"/>
      <sheetName val="Aluminium templates"/>
      <sheetName val="water proofing"/>
      <sheetName val="cills,lintels,chejjas&amp; nib col."/>
      <sheetName val="EARTH PIT"/>
      <sheetName val="TRANSFORMER YARD"/>
      <sheetName val="Percolation pit with Chamber"/>
      <sheetName val="NMR"/>
      <sheetName val="openings "/>
      <sheetName val="Bore"/>
      <sheetName val="Breakup-POP"/>
      <sheetName val="POP"/>
      <sheetName val="Bore (2)"/>
      <sheetName val="Break up Sheet"/>
      <sheetName val="Conc"/>
      <sheetName val="Micro"/>
      <sheetName val="Macro"/>
      <sheetName val="Scaff-Rose"/>
      <sheetName val="July_07"/>
      <sheetName val="Project_Information"/>
      <sheetName val="cost_&amp;_profit"/>
      <sheetName val="final_estimate"/>
      <sheetName val="Tot_Qty"/>
      <sheetName val="SS_inlay"/>
      <sheetName val="hard_finishes_New"/>
      <sheetName val="kitchen_equip_"/>
      <sheetName val="tiling_labour_cost"/>
      <sheetName val="hard_finishes"/>
      <sheetName val="hard_finishes_(2)"/>
      <sheetName val="fire_fighting"/>
      <sheetName val="BOQ-ALU__works"/>
      <sheetName val="BOQ-SS_railing"/>
      <sheetName val="BOQ_railling_&amp;_inlay"/>
      <sheetName val="shower_partition"/>
      <sheetName val="P&amp;M_Master_Latest_"/>
      <sheetName val="footing_concrete"/>
      <sheetName val="Retainingwall_conc"/>
      <sheetName val="column_concrete_BF_"/>
      <sheetName val="GFbeam_concrete"/>
      <sheetName val="other_civil_works"/>
      <sheetName val="UG_sump,STP,Laundry_sump,OHT"/>
      <sheetName val="Plinth_beam"/>
      <sheetName val="column_reft_Bf_"/>
      <sheetName val="column_reft_GF"/>
      <sheetName val="column_upper_floors"/>
      <sheetName val="Ret_wall_steel_"/>
      <sheetName val="ret_wall_reft"/>
      <sheetName val="OHT_rfmt"/>
      <sheetName val="STP_rfmt"/>
      <sheetName val="Staircase_rfmt"/>
      <sheetName val="UG_sump_rfmt"/>
      <sheetName val="LMR_rfmt"/>
      <sheetName val="Plinth_Beam_Rft"/>
      <sheetName val="false_ceiling_"/>
      <sheetName val="baesment_ceiling_"/>
      <sheetName val="ground_ceiling"/>
      <sheetName val="FF_Ceiling"/>
      <sheetName val="toilet_dadooing"/>
      <sheetName val="toilet_dadooing_(2)"/>
      <sheetName val="staircase_finishes_"/>
      <sheetName val="Block_work_"/>
      <sheetName val="Cover_Blocks"/>
      <sheetName val="Rate_Analysis_Cover_Blocks"/>
      <sheetName val="Aluminium_templates"/>
      <sheetName val="water_proofing"/>
      <sheetName val="cills,lintels,chejjas&amp;_nib_col_"/>
      <sheetName val="EARTH_PIT"/>
      <sheetName val="TRANSFORMER_YARD"/>
      <sheetName val="Percolation_pit_with_Chamber"/>
      <sheetName val="openings_"/>
      <sheetName val="Bore_(2)"/>
      <sheetName val="Break_up_Sheet"/>
      <sheetName val="EST-CIVIL"/>
      <sheetName val="rcc( sub)"/>
      <sheetName val="updated est 04.04.08"/>
      <sheetName val="July_076"/>
      <sheetName val="Project_Information6"/>
      <sheetName val="cost_&amp;_profit6"/>
      <sheetName val="final_estimate6"/>
      <sheetName val="Tot_Qty6"/>
      <sheetName val="SS_inlay6"/>
      <sheetName val="hard_finishes_New6"/>
      <sheetName val="kitchen_equip_6"/>
      <sheetName val="tiling_labour_cost6"/>
      <sheetName val="hard_finishes6"/>
      <sheetName val="hard_finishes_(2)6"/>
      <sheetName val="fire_fighting6"/>
      <sheetName val="BOQ-ALU__works6"/>
      <sheetName val="BOQ-SS_railing6"/>
      <sheetName val="BOQ_railling_&amp;_inlay6"/>
      <sheetName val="shower_partition6"/>
      <sheetName val="P&amp;M_Master_Latest_6"/>
      <sheetName val="footing_concrete6"/>
      <sheetName val="Retainingwall_conc6"/>
      <sheetName val="column_concrete_BF_6"/>
      <sheetName val="GFbeam_concrete6"/>
      <sheetName val="other_civil_works6"/>
      <sheetName val="UG_sump,STP,Laundry_sump,OHT6"/>
      <sheetName val="Plinth_beam6"/>
      <sheetName val="column_reft_Bf_6"/>
      <sheetName val="column_reft_GF6"/>
      <sheetName val="column_upper_floors6"/>
      <sheetName val="Ret_wall_steel_6"/>
      <sheetName val="ret_wall_reft6"/>
      <sheetName val="OHT_rfmt6"/>
      <sheetName val="STP_rfmt6"/>
      <sheetName val="Staircase_rfmt6"/>
      <sheetName val="UG_sump_rfmt6"/>
      <sheetName val="LMR_rfmt6"/>
      <sheetName val="Plinth_Beam_Rft6"/>
      <sheetName val="false_ceiling_6"/>
      <sheetName val="baesment_ceiling_6"/>
      <sheetName val="ground_ceiling6"/>
      <sheetName val="FF_Ceiling6"/>
      <sheetName val="toilet_dadooing6"/>
      <sheetName val="toilet_dadooing_(2)6"/>
      <sheetName val="staircase_finishes_6"/>
      <sheetName val="Block_work_6"/>
      <sheetName val="Cover_Blocks6"/>
      <sheetName val="Rate_Analysis_Cover_Blocks6"/>
      <sheetName val="Aluminium_templates6"/>
      <sheetName val="water_proofing6"/>
      <sheetName val="cills,lintels,chejjas&amp;_nib_col6"/>
      <sheetName val="EARTH_PIT6"/>
      <sheetName val="TRANSFORMER_YARD6"/>
      <sheetName val="Percolation_pit_with_Chamber6"/>
      <sheetName val="openings_6"/>
      <sheetName val="Bore_(2)6"/>
      <sheetName val="Break_up_Sheet6"/>
      <sheetName val="July_074"/>
      <sheetName val="Project_Information4"/>
      <sheetName val="cost_&amp;_profit4"/>
      <sheetName val="final_estimate4"/>
      <sheetName val="Tot_Qty4"/>
      <sheetName val="SS_inlay4"/>
      <sheetName val="hard_finishes_New4"/>
      <sheetName val="kitchen_equip_4"/>
      <sheetName val="tiling_labour_cost4"/>
      <sheetName val="hard_finishes4"/>
      <sheetName val="hard_finishes_(2)4"/>
      <sheetName val="fire_fighting4"/>
      <sheetName val="BOQ-ALU__works4"/>
      <sheetName val="BOQ-SS_railing4"/>
      <sheetName val="BOQ_railling_&amp;_inlay4"/>
      <sheetName val="shower_partition4"/>
      <sheetName val="P&amp;M_Master_Latest_4"/>
      <sheetName val="footing_concrete4"/>
      <sheetName val="Retainingwall_conc4"/>
      <sheetName val="column_concrete_BF_4"/>
      <sheetName val="GFbeam_concrete4"/>
      <sheetName val="other_civil_works4"/>
      <sheetName val="UG_sump,STP,Laundry_sump,OHT4"/>
      <sheetName val="Plinth_beam4"/>
      <sheetName val="column_reft_Bf_4"/>
      <sheetName val="column_reft_GF4"/>
      <sheetName val="column_upper_floors4"/>
      <sheetName val="Ret_wall_steel_4"/>
      <sheetName val="ret_wall_reft4"/>
      <sheetName val="OHT_rfmt4"/>
      <sheetName val="STP_rfmt4"/>
      <sheetName val="Staircase_rfmt4"/>
      <sheetName val="UG_sump_rfmt4"/>
      <sheetName val="LMR_rfmt4"/>
      <sheetName val="Plinth_Beam_Rft4"/>
      <sheetName val="false_ceiling_4"/>
      <sheetName val="baesment_ceiling_4"/>
      <sheetName val="ground_ceiling4"/>
      <sheetName val="FF_Ceiling4"/>
      <sheetName val="toilet_dadooing4"/>
      <sheetName val="toilet_dadooing_(2)4"/>
      <sheetName val="staircase_finishes_4"/>
      <sheetName val="Block_work_4"/>
      <sheetName val="Cover_Blocks4"/>
      <sheetName val="Rate_Analysis_Cover_Blocks4"/>
      <sheetName val="Aluminium_templates4"/>
      <sheetName val="water_proofing4"/>
      <sheetName val="cills,lintels,chejjas&amp;_nib_col4"/>
      <sheetName val="EARTH_PIT4"/>
      <sheetName val="TRANSFORMER_YARD4"/>
      <sheetName val="Percolation_pit_with_Chamber4"/>
      <sheetName val="openings_4"/>
      <sheetName val="Bore_(2)4"/>
      <sheetName val="Break_up_Sheet4"/>
      <sheetName val="July_073"/>
      <sheetName val="Project_Information3"/>
      <sheetName val="cost_&amp;_profit3"/>
      <sheetName val="final_estimate3"/>
      <sheetName val="Tot_Qty3"/>
      <sheetName val="SS_inlay3"/>
      <sheetName val="hard_finishes_New3"/>
      <sheetName val="kitchen_equip_3"/>
      <sheetName val="tiling_labour_cost3"/>
      <sheetName val="hard_finishes3"/>
      <sheetName val="hard_finishes_(2)3"/>
      <sheetName val="fire_fighting3"/>
      <sheetName val="BOQ-ALU__works3"/>
      <sheetName val="BOQ-SS_railing3"/>
      <sheetName val="BOQ_railling_&amp;_inlay3"/>
      <sheetName val="shower_partition3"/>
      <sheetName val="P&amp;M_Master_Latest_3"/>
      <sheetName val="footing_concrete3"/>
      <sheetName val="Retainingwall_conc3"/>
      <sheetName val="column_concrete_BF_3"/>
      <sheetName val="GFbeam_concrete3"/>
      <sheetName val="other_civil_works3"/>
      <sheetName val="UG_sump,STP,Laundry_sump,OHT3"/>
      <sheetName val="Plinth_beam3"/>
      <sheetName val="column_reft_Bf_3"/>
      <sheetName val="column_reft_GF3"/>
      <sheetName val="column_upper_floors3"/>
      <sheetName val="Ret_wall_steel_3"/>
      <sheetName val="ret_wall_reft3"/>
      <sheetName val="OHT_rfmt3"/>
      <sheetName val="STP_rfmt3"/>
      <sheetName val="Staircase_rfmt3"/>
      <sheetName val="UG_sump_rfmt3"/>
      <sheetName val="LMR_rfmt3"/>
      <sheetName val="Plinth_Beam_Rft3"/>
      <sheetName val="false_ceiling_3"/>
      <sheetName val="baesment_ceiling_3"/>
      <sheetName val="ground_ceiling3"/>
      <sheetName val="FF_Ceiling3"/>
      <sheetName val="toilet_dadooing3"/>
      <sheetName val="toilet_dadooing_(2)3"/>
      <sheetName val="staircase_finishes_3"/>
      <sheetName val="Block_work_3"/>
      <sheetName val="Cover_Blocks3"/>
      <sheetName val="Rate_Analysis_Cover_Blocks3"/>
      <sheetName val="Aluminium_templates3"/>
      <sheetName val="water_proofing3"/>
      <sheetName val="cills,lintels,chejjas&amp;_nib_col3"/>
      <sheetName val="EARTH_PIT3"/>
      <sheetName val="TRANSFORMER_YARD3"/>
      <sheetName val="Percolation_pit_with_Chamber3"/>
      <sheetName val="openings_3"/>
      <sheetName val="Bore_(2)3"/>
      <sheetName val="Break_up_Sheet3"/>
      <sheetName val="rcc(_sub)2"/>
      <sheetName val="July_071"/>
      <sheetName val="Project_Information1"/>
      <sheetName val="cost_&amp;_profit1"/>
      <sheetName val="final_estimate1"/>
      <sheetName val="Tot_Qty1"/>
      <sheetName val="SS_inlay1"/>
      <sheetName val="hard_finishes_New1"/>
      <sheetName val="kitchen_equip_1"/>
      <sheetName val="tiling_labour_cost1"/>
      <sheetName val="hard_finishes1"/>
      <sheetName val="hard_finishes_(2)1"/>
      <sheetName val="fire_fighting1"/>
      <sheetName val="BOQ-ALU__works1"/>
      <sheetName val="BOQ-SS_railing1"/>
      <sheetName val="BOQ_railling_&amp;_inlay1"/>
      <sheetName val="shower_partition1"/>
      <sheetName val="P&amp;M_Master_Latest_1"/>
      <sheetName val="footing_concrete1"/>
      <sheetName val="Retainingwall_conc1"/>
      <sheetName val="column_concrete_BF_1"/>
      <sheetName val="GFbeam_concrete1"/>
      <sheetName val="other_civil_works1"/>
      <sheetName val="UG_sump,STP,Laundry_sump,OHT1"/>
      <sheetName val="Plinth_beam1"/>
      <sheetName val="column_reft_Bf_1"/>
      <sheetName val="column_reft_GF1"/>
      <sheetName val="column_upper_floors1"/>
      <sheetName val="Ret_wall_steel_1"/>
      <sheetName val="ret_wall_reft1"/>
      <sheetName val="OHT_rfmt1"/>
      <sheetName val="STP_rfmt1"/>
      <sheetName val="Staircase_rfmt1"/>
      <sheetName val="UG_sump_rfmt1"/>
      <sheetName val="LMR_rfmt1"/>
      <sheetName val="Plinth_Beam_Rft1"/>
      <sheetName val="false_ceiling_1"/>
      <sheetName val="baesment_ceiling_1"/>
      <sheetName val="ground_ceiling1"/>
      <sheetName val="FF_Ceiling1"/>
      <sheetName val="toilet_dadooing1"/>
      <sheetName val="toilet_dadooing_(2)1"/>
      <sheetName val="staircase_finishes_1"/>
      <sheetName val="Block_work_1"/>
      <sheetName val="Cover_Blocks1"/>
      <sheetName val="Rate_Analysis_Cover_Blocks1"/>
      <sheetName val="Aluminium_templates1"/>
      <sheetName val="water_proofing1"/>
      <sheetName val="cills,lintels,chejjas&amp;_nib_col1"/>
      <sheetName val="EARTH_PIT1"/>
      <sheetName val="TRANSFORMER_YARD1"/>
      <sheetName val="Percolation_pit_with_Chamber1"/>
      <sheetName val="openings_1"/>
      <sheetName val="Bore_(2)1"/>
      <sheetName val="Break_up_Sheet1"/>
      <sheetName val="rcc(_sub)"/>
      <sheetName val="July_072"/>
      <sheetName val="Project_Information2"/>
      <sheetName val="cost_&amp;_profit2"/>
      <sheetName val="final_estimate2"/>
      <sheetName val="Tot_Qty2"/>
      <sheetName val="SS_inlay2"/>
      <sheetName val="hard_finishes_New2"/>
      <sheetName val="kitchen_equip_2"/>
      <sheetName val="tiling_labour_cost2"/>
      <sheetName val="hard_finishes2"/>
      <sheetName val="hard_finishes_(2)2"/>
      <sheetName val="fire_fighting2"/>
      <sheetName val="BOQ-ALU__works2"/>
      <sheetName val="BOQ-SS_railing2"/>
      <sheetName val="BOQ_railling_&amp;_inlay2"/>
      <sheetName val="shower_partition2"/>
      <sheetName val="P&amp;M_Master_Latest_2"/>
      <sheetName val="footing_concrete2"/>
      <sheetName val="Retainingwall_conc2"/>
      <sheetName val="column_concrete_BF_2"/>
      <sheetName val="GFbeam_concrete2"/>
      <sheetName val="other_civil_works2"/>
      <sheetName val="UG_sump,STP,Laundry_sump,OHT2"/>
      <sheetName val="Plinth_beam2"/>
      <sheetName val="column_reft_Bf_2"/>
      <sheetName val="column_reft_GF2"/>
      <sheetName val="column_upper_floors2"/>
      <sheetName val="Ret_wall_steel_2"/>
      <sheetName val="ret_wall_reft2"/>
      <sheetName val="OHT_rfmt2"/>
      <sheetName val="STP_rfmt2"/>
      <sheetName val="Staircase_rfmt2"/>
      <sheetName val="UG_sump_rfmt2"/>
      <sheetName val="LMR_rfmt2"/>
      <sheetName val="Plinth_Beam_Rft2"/>
      <sheetName val="false_ceiling_2"/>
      <sheetName val="baesment_ceiling_2"/>
      <sheetName val="ground_ceiling2"/>
      <sheetName val="FF_Ceiling2"/>
      <sheetName val="toilet_dadooing2"/>
      <sheetName val="toilet_dadooing_(2)2"/>
      <sheetName val="staircase_finishes_2"/>
      <sheetName val="Block_work_2"/>
      <sheetName val="Cover_Blocks2"/>
      <sheetName val="Rate_Analysis_Cover_Blocks2"/>
      <sheetName val="Aluminium_templates2"/>
      <sheetName val="water_proofing2"/>
      <sheetName val="cills,lintels,chejjas&amp;_nib_col2"/>
      <sheetName val="EARTH_PIT2"/>
      <sheetName val="TRANSFORMER_YARD2"/>
      <sheetName val="Percolation_pit_with_Chamber2"/>
      <sheetName val="openings_2"/>
      <sheetName val="Bore_(2)2"/>
      <sheetName val="Break_up_Sheet2"/>
      <sheetName val="rcc(_sub)1"/>
      <sheetName val="rcc(_sub)3"/>
      <sheetName val="July_075"/>
      <sheetName val="Project_Information5"/>
      <sheetName val="cost_&amp;_profit5"/>
      <sheetName val="final_estimate5"/>
      <sheetName val="Tot_Qty5"/>
      <sheetName val="SS_inlay5"/>
      <sheetName val="hard_finishes_New5"/>
      <sheetName val="kitchen_equip_5"/>
      <sheetName val="tiling_labour_cost5"/>
      <sheetName val="hard_finishes5"/>
      <sheetName val="hard_finishes_(2)5"/>
      <sheetName val="fire_fighting5"/>
      <sheetName val="BOQ-ALU__works5"/>
      <sheetName val="BOQ-SS_railing5"/>
      <sheetName val="BOQ_railling_&amp;_inlay5"/>
      <sheetName val="shower_partition5"/>
      <sheetName val="P&amp;M_Master_Latest_5"/>
      <sheetName val="footing_concrete5"/>
      <sheetName val="Retainingwall_conc5"/>
      <sheetName val="column_concrete_BF_5"/>
      <sheetName val="GFbeam_concrete5"/>
      <sheetName val="other_civil_works5"/>
      <sheetName val="UG_sump,STP,Laundry_sump,OHT5"/>
      <sheetName val="Plinth_beam5"/>
      <sheetName val="column_reft_Bf_5"/>
      <sheetName val="column_reft_GF5"/>
      <sheetName val="column_upper_floors5"/>
      <sheetName val="Ret_wall_steel_5"/>
      <sheetName val="ret_wall_reft5"/>
      <sheetName val="OHT_rfmt5"/>
      <sheetName val="STP_rfmt5"/>
      <sheetName val="Staircase_rfmt5"/>
      <sheetName val="UG_sump_rfmt5"/>
      <sheetName val="LMR_rfmt5"/>
      <sheetName val="Plinth_Beam_Rft5"/>
      <sheetName val="false_ceiling_5"/>
      <sheetName val="baesment_ceiling_5"/>
      <sheetName val="ground_ceiling5"/>
      <sheetName val="FF_Ceiling5"/>
      <sheetName val="toilet_dadooing5"/>
      <sheetName val="toilet_dadooing_(2)5"/>
      <sheetName val="staircase_finishes_5"/>
      <sheetName val="Block_work_5"/>
      <sheetName val="Cover_Blocks5"/>
      <sheetName val="Rate_Analysis_Cover_Blocks5"/>
      <sheetName val="Aluminium_templates5"/>
      <sheetName val="water_proofing5"/>
      <sheetName val="cills,lintels,chejjas&amp;_nib_col5"/>
      <sheetName val="EARTH_PIT5"/>
      <sheetName val="TRANSFORMER_YARD5"/>
      <sheetName val="Percolation_pit_with_Chamber5"/>
      <sheetName val="openings_5"/>
      <sheetName val="Bore_(2)5"/>
      <sheetName val="Break_up_Sheet5"/>
      <sheetName val="rcc(_sub)4"/>
      <sheetName val="rcc(_sub)5"/>
      <sheetName val="July_077"/>
      <sheetName val="Project_Information7"/>
      <sheetName val="cost_&amp;_profit7"/>
      <sheetName val="final_estimate7"/>
      <sheetName val="Tot_Qty7"/>
      <sheetName val="SS_inlay7"/>
      <sheetName val="hard_finishes_New7"/>
      <sheetName val="kitchen_equip_7"/>
      <sheetName val="tiling_labour_cost7"/>
      <sheetName val="hard_finishes7"/>
      <sheetName val="hard_finishes_(2)7"/>
      <sheetName val="fire_fighting7"/>
      <sheetName val="BOQ-ALU__works7"/>
      <sheetName val="BOQ-SS_railing7"/>
      <sheetName val="BOQ_railling_&amp;_inlay7"/>
      <sheetName val="shower_partition7"/>
      <sheetName val="P&amp;M_Master_Latest_7"/>
      <sheetName val="footing_concrete7"/>
      <sheetName val="Retainingwall_conc7"/>
      <sheetName val="column_concrete_BF_7"/>
      <sheetName val="GFbeam_concrete7"/>
      <sheetName val="other_civil_works7"/>
      <sheetName val="UG_sump,STP,Laundry_sump,OHT7"/>
      <sheetName val="Plinth_beam7"/>
      <sheetName val="column_reft_Bf_7"/>
      <sheetName val="column_reft_GF7"/>
      <sheetName val="column_upper_floors7"/>
      <sheetName val="Ret_wall_steel_7"/>
      <sheetName val="ret_wall_reft7"/>
      <sheetName val="OHT_rfmt7"/>
      <sheetName val="STP_rfmt7"/>
      <sheetName val="Staircase_rfmt7"/>
      <sheetName val="UG_sump_rfmt7"/>
      <sheetName val="LMR_rfmt7"/>
      <sheetName val="Plinth_Beam_Rft7"/>
      <sheetName val="false_ceiling_7"/>
      <sheetName val="baesment_ceiling_7"/>
      <sheetName val="ground_ceiling7"/>
      <sheetName val="FF_Ceiling7"/>
      <sheetName val="toilet_dadooing7"/>
      <sheetName val="toilet_dadooing_(2)7"/>
      <sheetName val="staircase_finishes_7"/>
      <sheetName val="Block_work_7"/>
      <sheetName val="Cover_Blocks7"/>
      <sheetName val="Rate_Analysis_Cover_Blocks7"/>
      <sheetName val="Aluminium_templates7"/>
      <sheetName val="water_proofing7"/>
      <sheetName val="cills,lintels,chejjas&amp;_nib_col7"/>
      <sheetName val="EARTH_PIT7"/>
      <sheetName val="TRANSFORMER_YARD7"/>
      <sheetName val="Percolation_pit_with_Chamber7"/>
      <sheetName val="openings_7"/>
      <sheetName val="Bore_(2)7"/>
      <sheetName val="Break_up_Sheet7"/>
      <sheetName val="rcc(_sub)6"/>
      <sheetName val="updated_est_04_04_08"/>
      <sheetName val="tuong"/>
      <sheetName val="Activity Consumables"/>
      <sheetName val="meas-wp"/>
      <sheetName val="Report"/>
      <sheetName val="beam-reinft"/>
      <sheetName val="July_0710"/>
      <sheetName val="Project_Information10"/>
      <sheetName val="cost_&amp;_profit10"/>
      <sheetName val="final_estimate10"/>
      <sheetName val="Tot_Qty10"/>
      <sheetName val="SS_inlay10"/>
      <sheetName val="hard_finishes_New10"/>
      <sheetName val="kitchen_equip_10"/>
      <sheetName val="tiling_labour_cost10"/>
      <sheetName val="hard_finishes10"/>
      <sheetName val="hard_finishes_(2)10"/>
      <sheetName val="fire_fighting10"/>
      <sheetName val="BOQ-ALU__works10"/>
      <sheetName val="BOQ-SS_railing10"/>
      <sheetName val="BOQ_railling_&amp;_inlay10"/>
      <sheetName val="shower_partition10"/>
      <sheetName val="P&amp;M_Master_Latest_10"/>
      <sheetName val="footing_concrete10"/>
      <sheetName val="Retainingwall_conc10"/>
      <sheetName val="column_concrete_BF_10"/>
      <sheetName val="GFbeam_concrete10"/>
      <sheetName val="other_civil_works10"/>
      <sheetName val="UG_sump,STP,Laundry_sump,OHT10"/>
      <sheetName val="Plinth_beam10"/>
      <sheetName val="column_reft_Bf_10"/>
      <sheetName val="column_reft_GF10"/>
      <sheetName val="column_upper_floors10"/>
      <sheetName val="Ret_wall_steel_10"/>
      <sheetName val="ret_wall_reft10"/>
      <sheetName val="OHT_rfmt10"/>
      <sheetName val="STP_rfmt10"/>
      <sheetName val="Staircase_rfmt10"/>
      <sheetName val="UG_sump_rfmt10"/>
      <sheetName val="LMR_rfmt10"/>
      <sheetName val="Plinth_Beam_Rft10"/>
      <sheetName val="false_ceiling_10"/>
      <sheetName val="baesment_ceiling_10"/>
      <sheetName val="ground_ceiling10"/>
      <sheetName val="FF_Ceiling10"/>
      <sheetName val="toilet_dadooing10"/>
      <sheetName val="toilet_dadooing_(2)10"/>
      <sheetName val="staircase_finishes_10"/>
      <sheetName val="Block_work_10"/>
      <sheetName val="Cover_Blocks10"/>
      <sheetName val="Rate_Analysis_Cover_Blocks10"/>
      <sheetName val="Aluminium_templates10"/>
      <sheetName val="water_proofing10"/>
      <sheetName val="cills,lintels,chejjas&amp;_nib_co10"/>
      <sheetName val="EARTH_PIT10"/>
      <sheetName val="TRANSFORMER_YARD10"/>
      <sheetName val="Percolation_pit_with_Chamber10"/>
      <sheetName val="openings_10"/>
      <sheetName val="Bore_(2)10"/>
      <sheetName val="Break_up_Sheet10"/>
      <sheetName val="rcc(_sub)9"/>
      <sheetName val="updated_est_04_04_083"/>
      <sheetName val="Activity_Consumables2"/>
      <sheetName val="July_079"/>
      <sheetName val="Project_Information9"/>
      <sheetName val="cost_&amp;_profit9"/>
      <sheetName val="final_estimate9"/>
      <sheetName val="Tot_Qty9"/>
      <sheetName val="SS_inlay9"/>
      <sheetName val="hard_finishes_New9"/>
      <sheetName val="kitchen_equip_9"/>
      <sheetName val="tiling_labour_cost9"/>
      <sheetName val="hard_finishes9"/>
      <sheetName val="hard_finishes_(2)9"/>
      <sheetName val="fire_fighting9"/>
      <sheetName val="BOQ-ALU__works9"/>
      <sheetName val="BOQ-SS_railing9"/>
      <sheetName val="BOQ_railling_&amp;_inlay9"/>
      <sheetName val="shower_partition9"/>
      <sheetName val="P&amp;M_Master_Latest_9"/>
      <sheetName val="footing_concrete9"/>
      <sheetName val="Retainingwall_conc9"/>
      <sheetName val="column_concrete_BF_9"/>
      <sheetName val="GFbeam_concrete9"/>
      <sheetName val="other_civil_works9"/>
      <sheetName val="UG_sump,STP,Laundry_sump,OHT9"/>
      <sheetName val="Plinth_beam9"/>
      <sheetName val="column_reft_Bf_9"/>
      <sheetName val="column_reft_GF9"/>
      <sheetName val="column_upper_floors9"/>
      <sheetName val="Ret_wall_steel_9"/>
      <sheetName val="ret_wall_reft9"/>
      <sheetName val="OHT_rfmt9"/>
      <sheetName val="STP_rfmt9"/>
      <sheetName val="Staircase_rfmt9"/>
      <sheetName val="UG_sump_rfmt9"/>
      <sheetName val="LMR_rfmt9"/>
      <sheetName val="Plinth_Beam_Rft9"/>
      <sheetName val="false_ceiling_9"/>
      <sheetName val="baesment_ceiling_9"/>
      <sheetName val="ground_ceiling9"/>
      <sheetName val="FF_Ceiling9"/>
      <sheetName val="toilet_dadooing9"/>
      <sheetName val="toilet_dadooing_(2)9"/>
      <sheetName val="staircase_finishes_9"/>
      <sheetName val="Block_work_9"/>
      <sheetName val="Cover_Blocks9"/>
      <sheetName val="Rate_Analysis_Cover_Blocks9"/>
      <sheetName val="Aluminium_templates9"/>
      <sheetName val="water_proofing9"/>
      <sheetName val="cills,lintels,chejjas&amp;_nib_col9"/>
      <sheetName val="EARTH_PIT9"/>
      <sheetName val="TRANSFORMER_YARD9"/>
      <sheetName val="Percolation_pit_with_Chamber9"/>
      <sheetName val="openings_9"/>
      <sheetName val="Bore_(2)9"/>
      <sheetName val="Break_up_Sheet9"/>
      <sheetName val="rcc(_sub)8"/>
      <sheetName val="updated_est_04_04_082"/>
      <sheetName val="Activity_Consumables1"/>
      <sheetName val="July_078"/>
      <sheetName val="Project_Information8"/>
      <sheetName val="cost_&amp;_profit8"/>
      <sheetName val="final_estimate8"/>
      <sheetName val="Tot_Qty8"/>
      <sheetName val="SS_inlay8"/>
      <sheetName val="hard_finishes_New8"/>
      <sheetName val="kitchen_equip_8"/>
      <sheetName val="tiling_labour_cost8"/>
      <sheetName val="hard_finishes8"/>
      <sheetName val="hard_finishes_(2)8"/>
      <sheetName val="fire_fighting8"/>
      <sheetName val="BOQ-ALU__works8"/>
      <sheetName val="BOQ-SS_railing8"/>
      <sheetName val="BOQ_railling_&amp;_inlay8"/>
      <sheetName val="shower_partition8"/>
      <sheetName val="P&amp;M_Master_Latest_8"/>
      <sheetName val="footing_concrete8"/>
      <sheetName val="Retainingwall_conc8"/>
      <sheetName val="column_concrete_BF_8"/>
      <sheetName val="GFbeam_concrete8"/>
      <sheetName val="other_civil_works8"/>
      <sheetName val="UG_sump,STP,Laundry_sump,OHT8"/>
      <sheetName val="Plinth_beam8"/>
      <sheetName val="column_reft_Bf_8"/>
      <sheetName val="column_reft_GF8"/>
      <sheetName val="column_upper_floors8"/>
      <sheetName val="Ret_wall_steel_8"/>
      <sheetName val="ret_wall_reft8"/>
      <sheetName val="OHT_rfmt8"/>
      <sheetName val="STP_rfmt8"/>
      <sheetName val="Staircase_rfmt8"/>
      <sheetName val="UG_sump_rfmt8"/>
      <sheetName val="LMR_rfmt8"/>
      <sheetName val="Plinth_Beam_Rft8"/>
      <sheetName val="false_ceiling_8"/>
      <sheetName val="baesment_ceiling_8"/>
      <sheetName val="ground_ceiling8"/>
      <sheetName val="FF_Ceiling8"/>
      <sheetName val="toilet_dadooing8"/>
      <sheetName val="toilet_dadooing_(2)8"/>
      <sheetName val="staircase_finishes_8"/>
      <sheetName val="Block_work_8"/>
      <sheetName val="Cover_Blocks8"/>
      <sheetName val="Rate_Analysis_Cover_Blocks8"/>
      <sheetName val="Aluminium_templates8"/>
      <sheetName val="water_proofing8"/>
      <sheetName val="cills,lintels,chejjas&amp;_nib_col8"/>
      <sheetName val="EARTH_PIT8"/>
      <sheetName val="TRANSFORMER_YARD8"/>
      <sheetName val="Percolation_pit_with_Chamber8"/>
      <sheetName val="openings_8"/>
      <sheetName val="Bore_(2)8"/>
      <sheetName val="Break_up_Sheet8"/>
      <sheetName val="rcc(_sub)7"/>
      <sheetName val="updated_est_04_04_081"/>
      <sheetName val="Activity_Consum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ing Form"/>
      <sheetName val="Headings"/>
      <sheetName val="Conc"/>
      <sheetName val="EST-CIVIL"/>
      <sheetName val="INDIGINEOUS ITEMS "/>
      <sheetName val="final estimate"/>
      <sheetName val="Micro"/>
      <sheetName val="Macro"/>
      <sheetName val="Scaff-Rose"/>
      <sheetName val="Detail"/>
      <sheetName val="CFForecast detail"/>
      <sheetName val="BOQ"/>
      <sheetName val="HEAD"/>
      <sheetName val="재1"/>
      <sheetName val="Report"/>
      <sheetName val="Design"/>
      <sheetName val="Cal"/>
      <sheetName val="Data"/>
      <sheetName val="Voucher"/>
      <sheetName val="beam-reinft"/>
      <sheetName val="Break up Sheet"/>
      <sheetName val="analysis"/>
      <sheetName val="fco"/>
      <sheetName val="Beam at Ground flr lvl(Steel)"/>
      <sheetName val="Timesheet"/>
      <sheetName val="A-General"/>
      <sheetName val="PROG_DATA"/>
      <sheetName val="Sump_cal"/>
      <sheetName val="Balustrade"/>
      <sheetName val="Site Dev BOQ"/>
      <sheetName val="loadcal"/>
      <sheetName val="Material "/>
      <sheetName val="Intro"/>
      <sheetName val="Labour &amp; Plant"/>
      <sheetName val="Erection grider"/>
      <sheetName val="LOCAL RATES"/>
      <sheetName val="concrete"/>
      <sheetName val="Basement Budget"/>
      <sheetName val="horizontal"/>
      <sheetName val="Staircase-All Floors"/>
      <sheetName val="IO LIST"/>
      <sheetName val="BLOCK-A (MEA.SHEET)"/>
      <sheetName val="DSLP"/>
      <sheetName val="Set"/>
      <sheetName val="INPUT SHEET"/>
      <sheetName val="RES-PLANNING"/>
      <sheetName val="meas-wp"/>
      <sheetName val="RA-markate"/>
      <sheetName val="RA_markate"/>
      <sheetName val="EST_CIVIL"/>
      <sheetName val="Shuttering costing-Annex-IV"/>
      <sheetName val="電気設備表"/>
      <sheetName val="SB - reinf"/>
      <sheetName val="Format F-8 (T-05)"/>
      <sheetName val="TBAL9697 -group wise  sdpl"/>
      <sheetName val="Sheet1"/>
      <sheetName val="Sheet2"/>
      <sheetName val="Sheet3"/>
      <sheetName val="except wiring"/>
      <sheetName val="hist&amp;proj"/>
      <sheetName val="KALK"/>
      <sheetName val="sheeet7"/>
      <sheetName val="INDEX"/>
      <sheetName val="AREAS"/>
      <sheetName val="Model"/>
      <sheetName val="CONSTRUCTION COMPONENT"/>
      <sheetName val="labour rates"/>
      <sheetName val="Extra Item"/>
      <sheetName val="Outgoing"/>
      <sheetName val="Incoming"/>
      <sheetName val="RA"/>
      <sheetName val="BOQ "/>
      <sheetName val="Flooring"/>
      <sheetName val="ELEC_BOQ"/>
      <sheetName val="LIST OF MAKES"/>
      <sheetName val="Sheet14"/>
      <sheetName val="Sheet15"/>
      <sheetName val="BookingForm jcs"/>
      <sheetName val="XREF"/>
      <sheetName val="Fin Sum"/>
      <sheetName val="Ass4"/>
      <sheetName val="DCF"/>
      <sheetName val="Key Ass"/>
      <sheetName val="Vehicles"/>
      <sheetName val="Variables"/>
      <sheetName val="INTSHEET"/>
      <sheetName val="INTSHEET3"/>
      <sheetName val="Factor Sheet"/>
      <sheetName val="External"/>
      <sheetName val="SUPPLY -Sanitary Fixtures"/>
      <sheetName val="ITEMS FOR CIVIL TENDER"/>
      <sheetName val="Booking_Form"/>
      <sheetName val="INDIGINEOUS_ITEMS_"/>
      <sheetName val="2.0 Floor Area Summary"/>
      <sheetName val="Sch. Areas"/>
      <sheetName val="WORKING boq"/>
      <sheetName val="S &amp; A"/>
      <sheetName val="HALOL"/>
      <sheetName val="Top Sheet-Civil-Revised"/>
      <sheetName val="Estimate"/>
      <sheetName val="Booking_Form1"/>
      <sheetName val="Booking_Form2"/>
      <sheetName val="Electrical"/>
      <sheetName val="FY00Budget info"/>
      <sheetName val="pivot"/>
      <sheetName val="MASTER_RATE ANALYSIS"/>
      <sheetName val="GF Columns"/>
      <sheetName val="월선수금"/>
      <sheetName val="GBW"/>
      <sheetName val="Macro1"/>
      <sheetName val="Estimation"/>
      <sheetName val="GVL"/>
      <sheetName val="Cost summary"/>
      <sheetName val="Msht-Int-Msht-GF"/>
      <sheetName val="Überblick"/>
      <sheetName val="GN_ST_10"/>
      <sheetName val="PPA Summary"/>
      <sheetName val="PHE"/>
      <sheetName val="sq ftg detail"/>
      <sheetName val="lookup"/>
      <sheetName val="girder"/>
      <sheetName val="Fin. Assumpt. - Sensitivities"/>
      <sheetName val="Abstract Sheet"/>
      <sheetName val="RCC,Ret. Wall"/>
      <sheetName val="HPL"/>
      <sheetName val="Site_Dev_BOQ"/>
      <sheetName val="MASTER_RATE_ANALYSIS"/>
      <sheetName val="Material_"/>
      <sheetName val="Labour_&amp;_Plant"/>
      <sheetName val="CFForecast_detail"/>
      <sheetName val="Basement_Budget"/>
      <sheetName val="Erection_grider"/>
      <sheetName val="LOCAL_RATES"/>
      <sheetName val="Break_up_Sheet"/>
      <sheetName val="Staircase-All_Floors"/>
      <sheetName val="IO_LIST"/>
      <sheetName val="INPUT_SHEET"/>
      <sheetName val="Extra_Item"/>
      <sheetName val="Abstract_Sheet"/>
      <sheetName val="Site_Dev_BOQ1"/>
      <sheetName val="INDIGINEOUS_ITEMS_1"/>
      <sheetName val="MASTER_RATE_ANALYSIS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Basic"/>
      <sheetName val="WBS Actuals"/>
      <sheetName val="electr_ work CA "/>
      <sheetName val="Basic Rates"/>
      <sheetName val="WING - A RAFT (23-08-09)"/>
      <sheetName val="1st -vpd"/>
      <sheetName val="Inputs"/>
      <sheetName val="Intro."/>
      <sheetName val="Delhi"/>
      <sheetName val="final_estimate"/>
      <sheetName val="Beam_at_Ground_flr_lvl(Steel)"/>
      <sheetName val="BLOCK-A_(MEA_SHEET)"/>
      <sheetName val="Calendar"/>
      <sheetName val="Rate analysis"/>
      <sheetName val="Rate_analysis"/>
      <sheetName val="final_estimate1"/>
      <sheetName val="Rate_analysis1"/>
      <sheetName val="final_estimate2"/>
      <sheetName val="Rate_analysis2"/>
      <sheetName val="u_rates"/>
      <sheetName val="rcc( sub)"/>
    </sheetNames>
    <sheetDataSet>
      <sheetData sheetId="0">
        <row r="2">
          <cell r="A2" t="str">
            <v>FormTitle</v>
          </cell>
        </row>
      </sheetData>
      <sheetData sheetId="1">
        <row r="2">
          <cell r="A2" t="str">
            <v>FormTitle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2">
          <cell r="A2" t="str">
            <v>FormTitle</v>
          </cell>
        </row>
      </sheetData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 refreshError="1"/>
      <sheetData sheetId="17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ata"/>
      <sheetName val="Prelaunch Est"/>
      <sheetName val="Cost Redn Stmnt"/>
      <sheetName val="Structure"/>
      <sheetName val="Ext Dev"/>
      <sheetName val="Arch Feat"/>
      <sheetName val="Open sch"/>
      <sheetName val="CH - Equip"/>
      <sheetName val="UG Sump"/>
      <sheetName val="STP"/>
      <sheetName val="OHT"/>
      <sheetName val="Boq"/>
      <sheetName val="PHE"/>
      <sheetName val="Interlock paver "/>
      <sheetName val="penthouse stair"/>
      <sheetName val="sales inpt"/>
      <sheetName val="Swim.pool"/>
      <sheetName val="ESTIMATE for approval"/>
      <sheetName val="final estimate"/>
      <sheetName val="Headings"/>
      <sheetName val="Latest est"/>
      <sheetName val="Approved Estimate"/>
      <sheetName val="Basement Budget"/>
      <sheetName val="Conc"/>
      <sheetName val="Micro"/>
      <sheetName val="Macro"/>
      <sheetName val="Scaff-Ro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s"/>
      <sheetName val="Overall Summary"/>
      <sheetName val="Basement Summary"/>
      <sheetName val="Basement Budget"/>
      <sheetName val="Podium Summary"/>
      <sheetName val="Podium Budgets"/>
      <sheetName val="Guestroom Summary"/>
      <sheetName val="Guestroom Budget"/>
      <sheetName val="Sitework Summary"/>
      <sheetName val="Sitework Budget"/>
      <sheetName val="GM &amp; TA"/>
      <sheetName val="Micro"/>
      <sheetName val="Macro"/>
      <sheetName val="Scaff-Rose"/>
      <sheetName val="beam-reinft"/>
      <sheetName val="Break up Sheet"/>
      <sheetName val="Rate analysis"/>
      <sheetName val="dBase"/>
      <sheetName val="Indices"/>
      <sheetName val="Data"/>
      <sheetName val="Lead"/>
      <sheetName val="LIST OF MAKES"/>
      <sheetName val="TBAL9697 -group wise  sdpl"/>
      <sheetName val="INPUT SHEET"/>
      <sheetName val="RES-PLANNING"/>
      <sheetName val="E150-4"/>
      <sheetName val="PRECAST lightconc-II"/>
      <sheetName val="Headings"/>
      <sheetName val="PCS"/>
      <sheetName val="Cost summary"/>
      <sheetName val="Estimate"/>
      <sheetName val="Material "/>
      <sheetName val="Labour &amp; Plant"/>
      <sheetName val="Site Dev BOQ"/>
      <sheetName val="Master Sheet"/>
      <sheetName val="Balustrade"/>
      <sheetName val="Voucher"/>
      <sheetName val="Sheet4"/>
      <sheetName val="CFForecast detail"/>
      <sheetName val="Design"/>
      <sheetName val="3. Elemental Summary"/>
      <sheetName val="9. Package split - Cost "/>
      <sheetName val="12a. CFTable"/>
      <sheetName val="Legend"/>
      <sheetName val="10. &amp; 11. Rate Code &amp; BQ"/>
      <sheetName val="Input"/>
      <sheetName val="Break_Up"/>
      <sheetName val="RESULT"/>
      <sheetName val="dlvoid"/>
      <sheetName val="GBW"/>
      <sheetName val="Testing"/>
      <sheetName val="ESTIMATE for approval"/>
      <sheetName val="Conc"/>
      <sheetName val="Fill this out first..."/>
      <sheetName val="HPL"/>
      <sheetName val="Timesheet"/>
      <sheetName val="Staff Acco."/>
      <sheetName val="Macro1"/>
      <sheetName val="PANEL ANNEXURE"/>
      <sheetName val="Sheet2"/>
      <sheetName val="Masters"/>
      <sheetName val="Fin"/>
      <sheetName val="Area"/>
      <sheetName val="Intro"/>
      <sheetName val="월선수금"/>
      <sheetName val="FACTOR"/>
      <sheetName val="Sheet1"/>
      <sheetName val="final estimate"/>
      <sheetName val="预算"/>
      <sheetName val="X rate"/>
      <sheetName val="Base data Security Procedures"/>
      <sheetName val="Fin. Assumpt. - Sensitivities"/>
      <sheetName val="Template-Design Devt Estimate"/>
      <sheetName val="BOQ"/>
      <sheetName val="Project Budget Worksheet"/>
      <sheetName val="Codes"/>
      <sheetName val="horizontal"/>
      <sheetName val="RMZ Summary"/>
      <sheetName val="96수출"/>
      <sheetName val="analysis"/>
      <sheetName val="Sheet3"/>
      <sheetName val="07016, Master List-Major Minor"/>
      <sheetName val="PUMP"/>
      <sheetName val="Misc.Liq"/>
      <sheetName val="Results"/>
      <sheetName val="Invoice"/>
      <sheetName val="Working"/>
      <sheetName val="S 2"/>
      <sheetName val="I-CO"/>
      <sheetName val="loadcal"/>
      <sheetName val="P&amp;L"/>
      <sheetName val="Phase 1"/>
      <sheetName val="Phase 2"/>
      <sheetName val="Pay_Sep06"/>
      <sheetName val="Pay Rec"/>
      <sheetName val="External"/>
      <sheetName val="SUPPLY -Sanitary Fixtures"/>
      <sheetName val="ITEMS FOR CIVIL TENDER"/>
      <sheetName val="Global Assm."/>
      <sheetName val="PointNo.5"/>
      <sheetName val="Summary"/>
      <sheetName val="Assumptions"/>
      <sheetName val="Other Inc"/>
      <sheetName val="F&amp;B"/>
      <sheetName val="Admin"/>
      <sheetName val="Room Rev"/>
      <sheetName val="SMS Format"/>
      <sheetName val="HEAD"/>
      <sheetName val="GF Columns"/>
      <sheetName val="IO LIST"/>
      <sheetName val="Basic Rates"/>
      <sheetName val="ABB"/>
      <sheetName val="NPV"/>
      <sheetName val="Construction"/>
      <sheetName val="GreenSheet"/>
      <sheetName val="Build-up"/>
      <sheetName val="MASTER_RATE ANALYSIS"/>
      <sheetName val="Summary year Plan"/>
      <sheetName val="Factors"/>
      <sheetName val="VALIDATIONS"/>
      <sheetName val="Costing"/>
      <sheetName val="Background"/>
      <sheetName val="Overall_Summary"/>
      <sheetName val="Basement_Summary"/>
      <sheetName val="Basement_Budget"/>
      <sheetName val="Podium_Summary"/>
      <sheetName val="Podium_Budgets"/>
      <sheetName val="Guestroom_Summary"/>
      <sheetName val="Guestroom_Budget"/>
      <sheetName val="Sitework_Summary"/>
      <sheetName val="Sitework_Budget"/>
      <sheetName val="TBAL9697_-group_wise__sdpl"/>
      <sheetName val="Cost_summary"/>
      <sheetName val="GM_&amp;_TA"/>
      <sheetName val="PANEL_ANNEXURE"/>
      <sheetName val="Break_up_Sheet"/>
      <sheetName val="Rate_analysis"/>
      <sheetName val="INPUT_SHEET"/>
      <sheetName val="LIST_OF_MAKES"/>
      <sheetName val="Material_"/>
      <sheetName val="Labour_&amp;_Plant"/>
      <sheetName val="Master_Sheet"/>
      <sheetName val="Site_Dev_BOQ"/>
      <sheetName val="Substation"/>
      <sheetName val="introduction"/>
      <sheetName val="INDIGINEOUS ITEMS "/>
      <sheetName val="os liabilities analysis"/>
      <sheetName val="#REF"/>
      <sheetName val="Maint"/>
      <sheetName val="Kitchen"/>
      <sheetName val="Housek"/>
      <sheetName val="Intaccrual"/>
      <sheetName val="SBU"/>
      <sheetName val="tdint"/>
      <sheetName val="LOM_MOD"/>
      <sheetName val="Extra Item"/>
      <sheetName val="Database"/>
      <sheetName val="SCHEDULE"/>
      <sheetName val="schedule nos"/>
      <sheetName val=" B3"/>
      <sheetName val=" B1"/>
      <sheetName val="Sump_cal"/>
      <sheetName val="AutoOpen Stub Data"/>
      <sheetName val="Guidelines"/>
      <sheetName val="FORM7"/>
      <sheetName val="sept-plan"/>
      <sheetName val="Civil Boq"/>
      <sheetName val="Variables"/>
      <sheetName val="3cd Annexure"/>
      <sheetName val="Detail"/>
      <sheetName val="Reference Information"/>
      <sheetName val="Employee List"/>
      <sheetName val="Sales Office"/>
      <sheetName val="HVAC1"/>
      <sheetName val="SECURITY 1"/>
      <sheetName val="협조전"/>
      <sheetName val="Sheet14"/>
      <sheetName val="Sheet15"/>
      <sheetName val="Assumption Inputs"/>
      <sheetName val="Wordsdata"/>
      <sheetName val="item"/>
      <sheetName val="sqn_ldr_3 Unit_2_"/>
      <sheetName val="Traffic"/>
      <sheetName val="Area St"/>
      <sheetName val="collections plan 0401"/>
      <sheetName val="DB_REL_SIDC_UP"/>
      <sheetName val="Cal"/>
      <sheetName val="labour coeff"/>
      <sheetName val="Estimation"/>
      <sheetName val="adp-budget"/>
      <sheetName val="Fill_this_out_first___"/>
      <sheetName val="p&amp;m"/>
      <sheetName val="PROG_DATA"/>
      <sheetName val="Masonry"/>
      <sheetName val="Risk &amp; Opportunities"/>
      <sheetName val="type ahead combo"/>
      <sheetName val="Msht-Int-Msht-GF"/>
      <sheetName val="ISO RECON"/>
      <sheetName val="Back filling"/>
      <sheetName val="NT items summary"/>
      <sheetName val="Vehicles"/>
      <sheetName val="VCH-SLC"/>
      <sheetName val="Supplier"/>
      <sheetName val="LOCAL RATES"/>
      <sheetName val="Meas.-Hotel Part"/>
      <sheetName val="Constants"/>
      <sheetName val="labour rates"/>
      <sheetName val="Msht 5F"/>
      <sheetName val="Cont"/>
      <sheetName val="DATA BOQ"/>
      <sheetName val="COST"/>
      <sheetName val="Master"/>
      <sheetName val="RCC,Ret. Wall"/>
      <sheetName val="PEDESB"/>
      <sheetName val="FTE Totals_Plan"/>
      <sheetName val="電気設備表"/>
      <sheetName val="Assmpns"/>
      <sheetName val="Erection grider"/>
      <sheetName val="doq"/>
      <sheetName val="keyword"/>
      <sheetName val="PA- Consutant "/>
      <sheetName val="Order Info"/>
      <sheetName val="Status Control Sheet"/>
      <sheetName val="재1"/>
      <sheetName val="BoQ-1"/>
      <sheetName val="BoQ-2"/>
      <sheetName val="INDEX"/>
      <sheetName val="HOLIDAY LIST"/>
      <sheetName val="DASH BOARD"/>
      <sheetName val="Hardware"/>
      <sheetName val="Dimensions"/>
      <sheetName val="crews"/>
      <sheetName val="maing1"/>
      <sheetName val="Approved MTD Proj #'s"/>
      <sheetName val="M"/>
      <sheetName val="N"/>
      <sheetName val="BASIS -DEC 08"/>
      <sheetName val="Block A - BOQ"/>
      <sheetName val="Cover"/>
      <sheetName val="Material"/>
      <sheetName val="zone-8"/>
      <sheetName val="MHNO_LEV"/>
      <sheetName val="electr_ work CA "/>
      <sheetName val="Ext Works"/>
      <sheetName val="F1a-Pile"/>
      <sheetName val="Overall_Summary3"/>
      <sheetName val="Basement_Summary3"/>
      <sheetName val="Basement_Budget3"/>
      <sheetName val="Podium_Summary3"/>
      <sheetName val="Podium_Budgets3"/>
      <sheetName val="Guestroom_Summary3"/>
      <sheetName val="Guestroom_Budget3"/>
      <sheetName val="Sitework_Summary3"/>
      <sheetName val="Sitework_Budget3"/>
      <sheetName val="GM_&amp;_TA3"/>
      <sheetName val="TBAL9697_-group_wise__sdpl3"/>
      <sheetName val="X_rate1"/>
      <sheetName val="Cost_summary3"/>
      <sheetName val="PANEL_ANNEXURE3"/>
      <sheetName val="LIST_OF_MAKES3"/>
      <sheetName val="Break_up_Sheet3"/>
      <sheetName val="Rate_analysis3"/>
      <sheetName val="INPUT_SHEET3"/>
      <sheetName val="Master_Sheet3"/>
      <sheetName val="Material_3"/>
      <sheetName val="Labour_&amp;_Plant3"/>
      <sheetName val="Site_Dev_BOQ3"/>
      <sheetName val="CFForecast_detail1"/>
      <sheetName val="3__Elemental_Summary1"/>
      <sheetName val="9__Package_split_-_Cost_1"/>
      <sheetName val="12a__CFTable1"/>
      <sheetName val="10__&amp;_11__Rate_Code_&amp;_BQ1"/>
      <sheetName val="PRECAST_lightconc-II1"/>
      <sheetName val="Fill_this_out_first___1"/>
      <sheetName val="final_estimate1"/>
      <sheetName val="Base_data_Security_Procedures1"/>
      <sheetName val="Fin__Assumpt__-_Sensitivities1"/>
      <sheetName val="Template-Design_Devt_Estimate1"/>
      <sheetName val="Staff_Acco_1"/>
      <sheetName val="Project_Budget_Worksheet1"/>
      <sheetName val="RMZ_Summary1"/>
      <sheetName val="SUPPLY_-Sanitary_Fixtures1"/>
      <sheetName val="ITEMS_FOR_CIVIL_TENDER1"/>
      <sheetName val="Global_Assm_1"/>
      <sheetName val="PointNo_51"/>
      <sheetName val="ESTIMATE_for_approval1"/>
      <sheetName val="Misc_Liq1"/>
      <sheetName val="GF_Columns1"/>
      <sheetName val="IO_LIST1"/>
      <sheetName val="Phase_11"/>
      <sheetName val="Phase_21"/>
      <sheetName val="Pay_Rec1"/>
      <sheetName val="S_21"/>
      <sheetName val="07016,_Master_List-Major_Minor1"/>
      <sheetName val="Other_Inc1"/>
      <sheetName val="Room_Rev1"/>
      <sheetName val="SMS_Format1"/>
      <sheetName val="Basic_Rates1"/>
      <sheetName val="Summary_year_Plan1"/>
      <sheetName val="MASTER_RATE_ANALYSIS1"/>
      <sheetName val="AutoOpen_Stub_Data1"/>
      <sheetName val="INDIGINEOUS_ITEMS_1"/>
      <sheetName val="Extra_Item1"/>
      <sheetName val="schedule_nos1"/>
      <sheetName val="_B31"/>
      <sheetName val="_B11"/>
      <sheetName val="collections_plan_04011"/>
      <sheetName val="SECURITY_11"/>
      <sheetName val="Reference_Information1"/>
      <sheetName val="Employee_List1"/>
      <sheetName val="Sales_Office1"/>
      <sheetName val="3cd_Annexure1"/>
      <sheetName val="Risk_&amp;_Opportunities1"/>
      <sheetName val="Civil_Boq1"/>
      <sheetName val="type_ahead_combo1"/>
      <sheetName val="Assumption_Inputs1"/>
      <sheetName val="os_liabilities_analysis1"/>
      <sheetName val="Area_St1"/>
      <sheetName val="sqn_ldr_3_Unit_2_1"/>
      <sheetName val="labour_coeff1"/>
      <sheetName val="Msht_5F1"/>
      <sheetName val="Overall_Summary1"/>
      <sheetName val="Basement_Summary1"/>
      <sheetName val="Basement_Budget1"/>
      <sheetName val="Podium_Summary1"/>
      <sheetName val="Podium_Budgets1"/>
      <sheetName val="Guestroom_Summary1"/>
      <sheetName val="Guestroom_Budget1"/>
      <sheetName val="Sitework_Summary1"/>
      <sheetName val="Sitework_Budget1"/>
      <sheetName val="GM_&amp;_TA1"/>
      <sheetName val="Break_up_Sheet1"/>
      <sheetName val="Rate_analysis1"/>
      <sheetName val="LIST_OF_MAKES1"/>
      <sheetName val="Cost_summary1"/>
      <sheetName val="Master_Sheet1"/>
      <sheetName val="TBAL9697_-group_wise__sdpl1"/>
      <sheetName val="INPUT_SHEET1"/>
      <sheetName val="PANEL_ANNEXURE1"/>
      <sheetName val="Site_Dev_BOQ1"/>
      <sheetName val="Staff_Acco_"/>
      <sheetName val="Template-Design_Devt_Estimate"/>
      <sheetName val="Material_1"/>
      <sheetName val="Labour_&amp;_Plant1"/>
      <sheetName val="final_estimate"/>
      <sheetName val="CFForecast_detail"/>
      <sheetName val="3__Elemental_Summary"/>
      <sheetName val="9__Package_split_-_Cost_"/>
      <sheetName val="12a__CFTable"/>
      <sheetName val="10__&amp;_11__Rate_Code_&amp;_BQ"/>
      <sheetName val="PRECAST_lightconc-II"/>
      <sheetName val="Fin__Assumpt__-_Sensitivities"/>
      <sheetName val="SUPPLY_-Sanitary_Fixtures"/>
      <sheetName val="ITEMS_FOR_CIVIL_TENDER"/>
      <sheetName val="Global_Assm_"/>
      <sheetName val="X_rate"/>
      <sheetName val="PointNo_5"/>
      <sheetName val="Misc_Liq"/>
      <sheetName val="RMZ_Summary"/>
      <sheetName val="Project_Budget_Worksheet"/>
      <sheetName val="Base_data_Security_Procedures"/>
      <sheetName val="GF_Columns"/>
      <sheetName val="IO_LIST"/>
      <sheetName val="AutoOpen_Stub_Data"/>
      <sheetName val="Phase_1"/>
      <sheetName val="Phase_2"/>
      <sheetName val="Pay_Rec"/>
      <sheetName val="Other_Inc"/>
      <sheetName val="Room_Rev"/>
      <sheetName val="SMS_Format"/>
      <sheetName val="S_2"/>
      <sheetName val="ESTIMATE_for_approval"/>
      <sheetName val="Summary_year_Plan"/>
      <sheetName val="07016,_Master_List-Major_Minor"/>
      <sheetName val="Basic_Rates"/>
      <sheetName val="MASTER_RATE_ANALYSIS"/>
      <sheetName val="INDIGINEOUS_ITEMS_"/>
      <sheetName val="Extra_Item"/>
      <sheetName val="schedule_nos"/>
      <sheetName val="_B3"/>
      <sheetName val="_B1"/>
      <sheetName val="collections_plan_0401"/>
      <sheetName val="SECURITY_1"/>
      <sheetName val="Reference_Information"/>
      <sheetName val="Employee_List"/>
      <sheetName val="Sales_Office"/>
      <sheetName val="3cd_Annexure"/>
      <sheetName val="Assumption_Inputs"/>
      <sheetName val="Civil_Boq"/>
      <sheetName val="Risk_&amp;_Opportunities"/>
      <sheetName val="type_ahead_combo"/>
      <sheetName val="os_liabilities_analysis"/>
      <sheetName val="Area_St"/>
      <sheetName val="Msht_5F"/>
      <sheetName val="sqn_ldr_3_Unit_2_"/>
      <sheetName val="labour_coeff"/>
      <sheetName val="Overall_Summary2"/>
      <sheetName val="Basement_Summary2"/>
      <sheetName val="Basement_Budget2"/>
      <sheetName val="Podium_Summary2"/>
      <sheetName val="Podium_Budgets2"/>
      <sheetName val="Guestroom_Summary2"/>
      <sheetName val="Guestroom_Budget2"/>
      <sheetName val="Sitework_Summary2"/>
      <sheetName val="Sitework_Budget2"/>
      <sheetName val="GM_&amp;_TA2"/>
      <sheetName val="TBAL9697_-group_wise__sdpl2"/>
      <sheetName val="PANEL_ANNEXURE2"/>
      <sheetName val="Cost_summary2"/>
      <sheetName val="Break_up_Sheet2"/>
      <sheetName val="Rate_analysis2"/>
      <sheetName val="INPUT_SHEET2"/>
      <sheetName val="LIST_OF_MAKES2"/>
      <sheetName val="Material_2"/>
      <sheetName val="Labour_&amp;_Plant2"/>
      <sheetName val="Master_Sheet2"/>
      <sheetName val="Site_Dev_BOQ2"/>
      <sheetName val="#REF!"/>
      <sheetName val="d-safe DELUXE"/>
      <sheetName val="Diawise steel abstract"/>
      <sheetName val="RA"/>
      <sheetName val="ISO_RECON"/>
      <sheetName val="Back_filling"/>
      <sheetName val="NT_items_summary"/>
      <sheetName val="LOCAL_RATES"/>
      <sheetName val="Meas_-Hotel_Part"/>
      <sheetName val="labour_rates"/>
      <sheetName val="DATA_BOQ"/>
      <sheetName val="Position Class"/>
      <sheetName val="Timeoffice"/>
      <sheetName val="L.Chg"/>
      <sheetName val="Budgetary office area"/>
      <sheetName val="RA-markate"/>
      <sheetName val="Register"/>
      <sheetName val="beam-reinft-IIInd floor"/>
      <sheetName val="Lowside"/>
      <sheetName val="CIF COST ITEM"/>
      <sheetName val="OpRes"/>
      <sheetName val="Other_Input"/>
      <sheetName val="Building 1"/>
      <sheetName val="PPA Summary"/>
      <sheetName val="PA-_Consutant_"/>
      <sheetName val="RCC,Ret__Wall"/>
      <sheetName val="Erection_grider"/>
      <sheetName val="FTE_Totals_Plan"/>
      <sheetName val="Order_Info"/>
      <sheetName val="Report"/>
      <sheetName val="Fill_this_out_first___2"/>
      <sheetName val="LOCAL_RATES1"/>
      <sheetName val="PA-_Consutant_1"/>
      <sheetName val="ISO_RECON1"/>
      <sheetName val="Back_filling1"/>
      <sheetName val="NT_items_summary1"/>
      <sheetName val="Meas_-Hotel_Part1"/>
      <sheetName val="labour_rates1"/>
      <sheetName val="RCC,Ret__Wall1"/>
      <sheetName val="Erection_grider1"/>
      <sheetName val="FTE_Totals_Plan1"/>
      <sheetName val="DATA_BOQ1"/>
      <sheetName val="Order_Info1"/>
      <sheetName val="CFForecast_detail2"/>
      <sheetName val="3__Elemental_Summary2"/>
      <sheetName val="9__Package_split_-_Cost_2"/>
      <sheetName val="12a__CFTable2"/>
      <sheetName val="10__&amp;_11__Rate_Code_&amp;_BQ2"/>
      <sheetName val="PRECAST_lightconc-II2"/>
      <sheetName val="Fill_this_out_first___3"/>
      <sheetName val="X_rate2"/>
      <sheetName val="final_estimate2"/>
      <sheetName val="Base_data_Security_Procedures2"/>
      <sheetName val="Fin__Assumpt__-_Sensitivities2"/>
      <sheetName val="Template-Design_Devt_Estimate2"/>
      <sheetName val="Staff_Acco_2"/>
      <sheetName val="Project_Budget_Worksheet2"/>
      <sheetName val="RMZ_Summary2"/>
      <sheetName val="Misc_Liq2"/>
      <sheetName val="SUPPLY_-Sanitary_Fixtures2"/>
      <sheetName val="ITEMS_FOR_CIVIL_TENDER2"/>
      <sheetName val="Global_Assm_2"/>
      <sheetName val="PointNo_52"/>
      <sheetName val="ESTIMATE_for_approval2"/>
      <sheetName val="Phase_12"/>
      <sheetName val="Phase_22"/>
      <sheetName val="Pay_Rec2"/>
      <sheetName val="S_22"/>
      <sheetName val="07016,_Master_List-Major_Minor2"/>
      <sheetName val="Other_Inc2"/>
      <sheetName val="Room_Rev2"/>
      <sheetName val="SMS_Format2"/>
      <sheetName val="MASTER_RATE_ANALYSIS2"/>
      <sheetName val="GF_Columns2"/>
      <sheetName val="IO_LIST2"/>
      <sheetName val="Basic_Rates2"/>
      <sheetName val="Summary_year_Plan2"/>
      <sheetName val="INDIGINEOUS_ITEMS_2"/>
      <sheetName val="Extra_Item2"/>
      <sheetName val="schedule_nos2"/>
      <sheetName val="_B32"/>
      <sheetName val="_B12"/>
      <sheetName val="AutoOpen_Stub_Data2"/>
      <sheetName val="os_liabilities_analysis2"/>
      <sheetName val="3cd_Annexure2"/>
      <sheetName val="Civil_Boq2"/>
      <sheetName val="Assumption_Inputs2"/>
      <sheetName val="labour_coeff2"/>
      <sheetName val="sqn_ldr_3_Unit_2_2"/>
      <sheetName val="Reference_Information2"/>
      <sheetName val="Employee_List2"/>
      <sheetName val="Sales_Office2"/>
      <sheetName val="SECURITY_12"/>
      <sheetName val="Area_St2"/>
      <sheetName val="collections_plan_04012"/>
      <sheetName val="LOCAL_RATES2"/>
      <sheetName val="Msht_5F2"/>
      <sheetName val="Risk_&amp;_Opportunities2"/>
      <sheetName val="PA-_Consutant_2"/>
      <sheetName val="ISO_RECON2"/>
      <sheetName val="BBS"/>
      <sheetName val="Driveway Beams"/>
      <sheetName val="Mat_Cost"/>
      <sheetName val="Back_filling2"/>
      <sheetName val="NT_items_summary2"/>
      <sheetName val="Meas_-Hotel_Part2"/>
      <sheetName val="type_ahead_combo2"/>
      <sheetName val="labour_rates2"/>
      <sheetName val="RCC,Ret__Wall2"/>
      <sheetName val="Controls"/>
      <sheetName val="CCB"/>
      <sheetName val="appendix A"/>
      <sheetName val="65 FINANCE"/>
      <sheetName val="Erection_grider2"/>
      <sheetName val="FTE_Totals_Plan2"/>
      <sheetName val="DATA_BOQ2"/>
      <sheetName val="Order_Info2"/>
      <sheetName val="Overall_Summary4"/>
      <sheetName val="Basement_Summary4"/>
      <sheetName val="Basement_Budget4"/>
      <sheetName val="Podium_Summary4"/>
      <sheetName val="Podium_Budgets4"/>
      <sheetName val="Guestroom_Summary4"/>
      <sheetName val="Guestroom_Budget4"/>
      <sheetName val="Sitework_Summary4"/>
      <sheetName val="Sitework_Budget4"/>
      <sheetName val="Master_Sheet4"/>
      <sheetName val="GM_&amp;_TA4"/>
      <sheetName val="Cost_summary4"/>
      <sheetName val="TBAL9697_-group_wise__sdpl4"/>
      <sheetName val="Material_4"/>
      <sheetName val="Labour_&amp;_Plant4"/>
      <sheetName val="LIST_OF_MAKES4"/>
      <sheetName val="INPUT_SHEET4"/>
      <sheetName val="Site_Dev_BOQ4"/>
      <sheetName val="CFForecast_detail3"/>
      <sheetName val="3__Elemental_Summary3"/>
      <sheetName val="9__Package_split_-_Cost_3"/>
      <sheetName val="12a__CFTable3"/>
      <sheetName val="10__&amp;_11__Rate_Code_&amp;_BQ3"/>
      <sheetName val="Break_up_Sheet4"/>
      <sheetName val="PRECAST_lightconc-II3"/>
      <sheetName val="PANEL_ANNEXURE4"/>
      <sheetName val="Rate_analysis4"/>
      <sheetName val="Fill_this_out_first___4"/>
      <sheetName val="X_rate3"/>
      <sheetName val="final_estimate3"/>
      <sheetName val="Base_data_Security_Procedures3"/>
      <sheetName val="Fin__Assumpt__-_Sensitivities3"/>
      <sheetName val="Template-Design_Devt_Estimate3"/>
      <sheetName val="Staff_Acco_3"/>
      <sheetName val="Project_Budget_Worksheet3"/>
      <sheetName val="RMZ_Summary3"/>
      <sheetName val="Misc_Liq3"/>
      <sheetName val="SUPPLY_-Sanitary_Fixtures3"/>
      <sheetName val="ITEMS_FOR_CIVIL_TENDER3"/>
      <sheetName val="Global_Assm_3"/>
      <sheetName val="PointNo_53"/>
      <sheetName val="ESTIMATE_for_approval3"/>
      <sheetName val="Phase_13"/>
      <sheetName val="Phase_23"/>
      <sheetName val="Pay_Rec3"/>
      <sheetName val="S_23"/>
      <sheetName val="07016,_Master_List-Major_Minor3"/>
      <sheetName val="Other_Inc3"/>
      <sheetName val="Room_Rev3"/>
      <sheetName val="SMS_Format3"/>
      <sheetName val="MASTER_RATE_ANALYSIS3"/>
      <sheetName val="GF_Columns3"/>
      <sheetName val="IO_LIST3"/>
      <sheetName val="Basic_Rates3"/>
      <sheetName val="Summary_year_Plan3"/>
      <sheetName val="INDIGINEOUS_ITEMS_3"/>
      <sheetName val="Extra_Item3"/>
      <sheetName val="schedule_nos3"/>
      <sheetName val="_B33"/>
      <sheetName val="_B13"/>
      <sheetName val="AutoOpen_Stub_Data3"/>
      <sheetName val="os_liabilities_analysis3"/>
      <sheetName val="3cd_Annexure3"/>
      <sheetName val="Civil_Boq3"/>
      <sheetName val="Assumption_Inputs3"/>
      <sheetName val="labour_coeff3"/>
      <sheetName val="sqn_ldr_3_Unit_2_3"/>
      <sheetName val="Reference_Information3"/>
      <sheetName val="Employee_List3"/>
      <sheetName val="Sales_Office3"/>
      <sheetName val="SECURITY_13"/>
      <sheetName val="Area_St3"/>
      <sheetName val="collections_plan_04013"/>
      <sheetName val="LOCAL_RATES3"/>
      <sheetName val="Msht_5F3"/>
      <sheetName val="Risk_&amp;_Opportunities3"/>
      <sheetName val="PA-_Consutant_3"/>
      <sheetName val="ISO_RECON3"/>
      <sheetName val="Back_filling3"/>
      <sheetName val="NT_items_summary3"/>
      <sheetName val="Meas_-Hotel_Part3"/>
      <sheetName val="type_ahead_combo3"/>
      <sheetName val="labour_rates3"/>
      <sheetName val="RCC,Ret__Wall3"/>
      <sheetName val="Erection_grider3"/>
      <sheetName val="FTE_Totals_Plan3"/>
      <sheetName val="DATA_BOQ3"/>
      <sheetName val="Order_Info3"/>
      <sheetName val="Pacakges split"/>
      <sheetName val="Quotation"/>
      <sheetName val="대비내역"/>
      <sheetName val="Sqn_Abs"/>
      <sheetName val="Config"/>
      <sheetName val="Break Dw"/>
      <sheetName val="DSLP"/>
      <sheetName val="Overall_Summary5"/>
      <sheetName val="Basement_Summary5"/>
      <sheetName val="Basement_Budget5"/>
      <sheetName val="Podium_Summary5"/>
      <sheetName val="Podium_Budgets5"/>
      <sheetName val="Guestroom_Summary5"/>
      <sheetName val="Guestroom_Budget5"/>
      <sheetName val="Sitework_Summary5"/>
      <sheetName val="Sitework_Budget5"/>
      <sheetName val="Master_Sheet5"/>
      <sheetName val="GM_&amp;_TA5"/>
      <sheetName val="Cost_summary5"/>
      <sheetName val="TBAL9697_-group_wise__sdpl5"/>
      <sheetName val="Material_5"/>
      <sheetName val="Labour_&amp;_Plant5"/>
      <sheetName val="LIST_OF_MAKES5"/>
      <sheetName val="INPUT_SHEET5"/>
      <sheetName val="Site_Dev_BOQ5"/>
      <sheetName val="CFForecast_detail4"/>
      <sheetName val="3__Elemental_Summary4"/>
      <sheetName val="9__Package_split_-_Cost_4"/>
      <sheetName val="12a__CFTable4"/>
      <sheetName val="10__&amp;_11__Rate_Code_&amp;_BQ4"/>
      <sheetName val="Break_up_Sheet5"/>
      <sheetName val="PRECAST_lightconc-II4"/>
      <sheetName val="PANEL_ANNEXURE5"/>
      <sheetName val="Rate_analysis5"/>
      <sheetName val="Fill_this_out_first___5"/>
      <sheetName val="X_rate4"/>
      <sheetName val="final_estimate4"/>
      <sheetName val="Base_data_Security_Procedures4"/>
      <sheetName val="Fin__Assumpt__-_Sensitivities4"/>
      <sheetName val="Template-Design_Devt_Estimate4"/>
      <sheetName val="Staff_Acco_4"/>
      <sheetName val="Project_Budget_Worksheet4"/>
      <sheetName val="RMZ_Summary4"/>
      <sheetName val="Misc_Liq4"/>
      <sheetName val="SUPPLY_-Sanitary_Fixtures4"/>
      <sheetName val="ITEMS_FOR_CIVIL_TENDER4"/>
      <sheetName val="Global_Assm_4"/>
      <sheetName val="PointNo_54"/>
      <sheetName val="ESTIMATE_for_approval4"/>
      <sheetName val="Phase_14"/>
      <sheetName val="Phase_24"/>
      <sheetName val="Pay_Rec4"/>
      <sheetName val="S_24"/>
      <sheetName val="07016,_Master_List-Major_Minor4"/>
      <sheetName val="Other_Inc4"/>
      <sheetName val="Room_Rev4"/>
      <sheetName val="SMS_Format4"/>
      <sheetName val="MASTER_RATE_ANALYSIS4"/>
      <sheetName val="GF_Columns4"/>
      <sheetName val="IO_LIST4"/>
      <sheetName val="Basic_Rates4"/>
      <sheetName val="Summary_year_Plan4"/>
      <sheetName val="INDIGINEOUS_ITEMS_4"/>
      <sheetName val="Extra_Item4"/>
      <sheetName val="schedule_nos4"/>
      <sheetName val="_B34"/>
      <sheetName val="_B14"/>
      <sheetName val="AutoOpen_Stub_Data4"/>
      <sheetName val="os_liabilities_analysis4"/>
      <sheetName val="3cd_Annexure4"/>
      <sheetName val="Civil_Boq4"/>
      <sheetName val="Assumption_Inputs4"/>
      <sheetName val="labour_coeff4"/>
      <sheetName val="sqn_ldr_3_Unit_2_4"/>
      <sheetName val="Reference_Information4"/>
      <sheetName val="Employee_List4"/>
      <sheetName val="Sales_Office4"/>
      <sheetName val="SECURITY_14"/>
      <sheetName val="Area_St4"/>
      <sheetName val="collections_plan_04014"/>
      <sheetName val="LOCAL_RATES4"/>
      <sheetName val="Msht_5F4"/>
      <sheetName val="Risk_&amp;_Opportunities4"/>
      <sheetName val="PA-_Consutant_4"/>
      <sheetName val="ISO_RECON4"/>
      <sheetName val="Back_filling4"/>
      <sheetName val="NT_items_summary4"/>
      <sheetName val="Meas_-Hotel_Part4"/>
      <sheetName val="type_ahead_combo4"/>
      <sheetName val="labour_rates4"/>
      <sheetName val="RCC,Ret__Wall4"/>
      <sheetName val="Erection_grider4"/>
      <sheetName val="FTE_Totals_Plan4"/>
      <sheetName val="DATA_BOQ4"/>
      <sheetName val="Order_Info4"/>
      <sheetName val="BASIS_-DEC_08"/>
      <sheetName val="Block_A_-_BOQ"/>
      <sheetName val="Approved_MTD_Proj_#'s"/>
      <sheetName val="Status_Control_Sheet"/>
      <sheetName val="HOLIDAY_LIST"/>
      <sheetName val="DASH_BOARD"/>
      <sheetName val="Overall_Summary6"/>
      <sheetName val="Basement_Summary6"/>
      <sheetName val="Basement_Budget6"/>
      <sheetName val="Podium_Summary6"/>
      <sheetName val="Podium_Budgets6"/>
      <sheetName val="Guestroom_Summary6"/>
      <sheetName val="Guestroom_Budget6"/>
      <sheetName val="Sitework_Summary6"/>
      <sheetName val="Sitework_Budget6"/>
      <sheetName val="Master_Sheet6"/>
      <sheetName val="GM_&amp;_TA6"/>
      <sheetName val="Cost_summary6"/>
      <sheetName val="TBAL9697_-group_wise__sdpl6"/>
      <sheetName val="Material_6"/>
      <sheetName val="Labour_&amp;_Plant6"/>
      <sheetName val="LIST_OF_MAKES6"/>
      <sheetName val="INPUT_SHEET6"/>
      <sheetName val="Site_Dev_BOQ6"/>
      <sheetName val="CFForecast_detail5"/>
      <sheetName val="3__Elemental_Summary5"/>
      <sheetName val="9__Package_split_-_Cost_5"/>
      <sheetName val="12a__CFTable5"/>
      <sheetName val="10__&amp;_11__Rate_Code_&amp;_BQ5"/>
      <sheetName val="Break_up_Sheet6"/>
      <sheetName val="PRECAST_lightconc-II5"/>
      <sheetName val="PANEL_ANNEXURE6"/>
      <sheetName val="Rate_analysis6"/>
      <sheetName val="Fill_this_out_first___6"/>
      <sheetName val="X_rate5"/>
      <sheetName val="final_estimate5"/>
      <sheetName val="Base_data_Security_Procedures5"/>
      <sheetName val="Fin__Assumpt__-_Sensitivities5"/>
      <sheetName val="Template-Design_Devt_Estimate5"/>
      <sheetName val="Staff_Acco_5"/>
      <sheetName val="Project_Budget_Worksheet5"/>
      <sheetName val="RMZ_Summary5"/>
      <sheetName val="Misc_Liq5"/>
      <sheetName val="SUPPLY_-Sanitary_Fixtures5"/>
      <sheetName val="ITEMS_FOR_CIVIL_TENDER5"/>
      <sheetName val="Global_Assm_5"/>
      <sheetName val="PointNo_55"/>
      <sheetName val="ESTIMATE_for_approval5"/>
      <sheetName val="Phase_15"/>
      <sheetName val="Phase_25"/>
      <sheetName val="Pay_Rec5"/>
      <sheetName val="S_25"/>
      <sheetName val="07016,_Master_List-Major_Minor5"/>
      <sheetName val="Other_Inc5"/>
      <sheetName val="Room_Rev5"/>
      <sheetName val="SMS_Format5"/>
      <sheetName val="MASTER_RATE_ANALYSIS5"/>
      <sheetName val="GF_Columns5"/>
      <sheetName val="IO_LIST5"/>
      <sheetName val="Basic_Rates5"/>
      <sheetName val="Summary_year_Plan5"/>
      <sheetName val="INDIGINEOUS_ITEMS_5"/>
      <sheetName val="Extra_Item5"/>
      <sheetName val="schedule_nos5"/>
      <sheetName val="_B35"/>
      <sheetName val="_B15"/>
      <sheetName val="AutoOpen_Stub_Data5"/>
      <sheetName val="os_liabilities_analysis5"/>
      <sheetName val="3cd_Annexure5"/>
      <sheetName val="Civil_Boq5"/>
      <sheetName val="Assumption_Inputs5"/>
      <sheetName val="labour_coeff5"/>
      <sheetName val="sqn_ldr_3_Unit_2_5"/>
      <sheetName val="Reference_Information5"/>
      <sheetName val="Employee_List5"/>
      <sheetName val="Sales_Office5"/>
      <sheetName val="SECURITY_15"/>
      <sheetName val="Area_St5"/>
      <sheetName val="collections_plan_04015"/>
      <sheetName val="LOCAL_RATES5"/>
      <sheetName val="Msht_5F5"/>
      <sheetName val="Risk_&amp;_Opportunities5"/>
      <sheetName val="PA-_Consutant_5"/>
      <sheetName val="ISO_RECON5"/>
      <sheetName val="Back_filling5"/>
      <sheetName val="NT_items_summary5"/>
      <sheetName val="Meas_-Hotel_Part5"/>
      <sheetName val="type_ahead_combo5"/>
      <sheetName val="labour_rates5"/>
      <sheetName val="RCC,Ret__Wall5"/>
      <sheetName val="Erection_grider5"/>
      <sheetName val="FTE_Totals_Plan5"/>
      <sheetName val="DATA_BOQ5"/>
      <sheetName val="Order_Info5"/>
      <sheetName val="BASIS_-DEC_081"/>
      <sheetName val="Block_A_-_BOQ1"/>
      <sheetName val="Approved_MTD_Proj_#'s1"/>
      <sheetName val="Status_Control_Sheet1"/>
      <sheetName val="HOLIDAY_LIST1"/>
      <sheetName val="DASH_BOARD1"/>
      <sheetName val="Overall_Summary7"/>
      <sheetName val="Basement_Summary7"/>
      <sheetName val="Basement_Budget7"/>
      <sheetName val="Podium_Summary7"/>
      <sheetName val="Podium_Budgets7"/>
      <sheetName val="Guestroom_Summary7"/>
      <sheetName val="Guestroom_Budget7"/>
      <sheetName val="Sitework_Summary7"/>
      <sheetName val="Sitework_Budget7"/>
      <sheetName val="Master_Sheet7"/>
      <sheetName val="GM_&amp;_TA7"/>
      <sheetName val="Cost_summary7"/>
      <sheetName val="TBAL9697_-group_wise__sdpl7"/>
      <sheetName val="Material_7"/>
      <sheetName val="Labour_&amp;_Plant7"/>
      <sheetName val="LIST_OF_MAKES7"/>
      <sheetName val="INPUT_SHEET7"/>
      <sheetName val="Site_Dev_BOQ7"/>
      <sheetName val="CFForecast_detail6"/>
      <sheetName val="3__Elemental_Summary6"/>
      <sheetName val="9__Package_split_-_Cost_6"/>
      <sheetName val="12a__CFTable6"/>
      <sheetName val="10__&amp;_11__Rate_Code_&amp;_BQ6"/>
      <sheetName val="Break_up_Sheet7"/>
      <sheetName val="PRECAST_lightconc-II6"/>
      <sheetName val="PANEL_ANNEXURE7"/>
      <sheetName val="Rate_analysis7"/>
      <sheetName val="Fill_this_out_first___7"/>
      <sheetName val="X_rate6"/>
      <sheetName val="final_estimate6"/>
      <sheetName val="Base_data_Security_Procedures6"/>
      <sheetName val="Fin__Assumpt__-_Sensitivities6"/>
      <sheetName val="Template-Design_Devt_Estimate6"/>
      <sheetName val="Staff_Acco_6"/>
      <sheetName val="Project_Budget_Worksheet6"/>
      <sheetName val="RMZ_Summary6"/>
      <sheetName val="Misc_Liq6"/>
      <sheetName val="SUPPLY_-Sanitary_Fixtures6"/>
      <sheetName val="ITEMS_FOR_CIVIL_TENDER6"/>
      <sheetName val="Global_Assm_6"/>
      <sheetName val="PointNo_56"/>
      <sheetName val="ESTIMATE_for_approval6"/>
      <sheetName val="Phase_16"/>
      <sheetName val="Phase_26"/>
      <sheetName val="Pay_Rec6"/>
      <sheetName val="S_26"/>
      <sheetName val="07016,_Master_List-Major_Minor6"/>
      <sheetName val="Other_Inc6"/>
      <sheetName val="Room_Rev6"/>
      <sheetName val="SMS_Format6"/>
      <sheetName val="MASTER_RATE_ANALYSIS6"/>
      <sheetName val="GF_Columns6"/>
      <sheetName val="IO_LIST6"/>
      <sheetName val="Basic_Rates6"/>
      <sheetName val="Summary_year_Plan6"/>
      <sheetName val="INDIGINEOUS_ITEMS_6"/>
      <sheetName val="Extra_Item6"/>
      <sheetName val="schedule_nos6"/>
      <sheetName val="_B36"/>
      <sheetName val="_B16"/>
      <sheetName val="AutoOpen_Stub_Data6"/>
      <sheetName val="os_liabilities_analysis6"/>
      <sheetName val="3cd_Annexure6"/>
      <sheetName val="Civil_Boq6"/>
      <sheetName val="Assumption_Inputs6"/>
      <sheetName val="labour_coeff6"/>
      <sheetName val="sqn_ldr_3_Unit_2_6"/>
      <sheetName val="Reference_Information6"/>
      <sheetName val="Employee_List6"/>
      <sheetName val="Sales_Office6"/>
      <sheetName val="SECURITY_16"/>
      <sheetName val="Area_St6"/>
      <sheetName val="collections_plan_04016"/>
      <sheetName val="LOCAL_RATES6"/>
      <sheetName val="Msht_5F6"/>
      <sheetName val="Risk_&amp;_Opportunities6"/>
      <sheetName val="PA-_Consutant_6"/>
      <sheetName val="ISO_RECON6"/>
      <sheetName val="Back_filling6"/>
      <sheetName val="NT_items_summary6"/>
      <sheetName val="Meas_-Hotel_Part6"/>
      <sheetName val="type_ahead_combo6"/>
      <sheetName val="labour_rates6"/>
      <sheetName val="RCC,Ret__Wall6"/>
      <sheetName val="Erection_grider6"/>
      <sheetName val="FTE_Totals_Plan6"/>
      <sheetName val="DATA_BOQ6"/>
      <sheetName val="Order_Info6"/>
      <sheetName val="BASIS_-DEC_082"/>
      <sheetName val="Block_A_-_BOQ2"/>
      <sheetName val="Approved_MTD_Proj_#'s2"/>
      <sheetName val="Status_Control_Sheet2"/>
      <sheetName val="HOLIDAY_LIST2"/>
      <sheetName val="DASH_BOARD2"/>
      <sheetName val="Modular"/>
      <sheetName val="Reference Values"/>
      <sheetName val="LANGUAGE"/>
      <sheetName val="Hot"/>
      <sheetName val="cashflow"/>
      <sheetName val="A"/>
      <sheetName val="except wiring"/>
      <sheetName val="grid"/>
      <sheetName val="sheet6"/>
      <sheetName val="Senorita Project information"/>
      <sheetName val="Data base"/>
      <sheetName val="Break_Up (bc)"/>
      <sheetName val="Break_Up (bc1)"/>
      <sheetName val="Break_Up (bc2)"/>
      <sheetName val="Status"/>
      <sheetName val="Material Current"/>
      <sheetName val="SITE OVERHEADS"/>
      <sheetName val="환율"/>
      <sheetName val="storm water1"/>
      <sheetName val="MB.Prod"/>
      <sheetName val="Detail In Door Stad"/>
      <sheetName val="BLOCK-E"/>
      <sheetName val="WORK TABLE"/>
      <sheetName val="sheeet7"/>
      <sheetName val="BLKs_C"/>
      <sheetName val="Field Values"/>
      <sheetName val="D1_CO"/>
      <sheetName val="Overall_Summary8"/>
      <sheetName val="Basement_Summary8"/>
      <sheetName val="Basement_Budget8"/>
      <sheetName val="Podium_Summary8"/>
      <sheetName val="Podium_Budgets8"/>
      <sheetName val="Guestroom_Summary8"/>
      <sheetName val="Guestroom_Budget8"/>
      <sheetName val="Sitework_Summary8"/>
      <sheetName val="Sitework_Budget8"/>
      <sheetName val="GM_&amp;_TA8"/>
      <sheetName val="TBAL9697_-group_wise__sdpl8"/>
      <sheetName val="Overall_Summary9"/>
      <sheetName val="Basement_Summary9"/>
      <sheetName val="Basement_Budget9"/>
      <sheetName val="Podium_Summary9"/>
      <sheetName val="Podium_Budgets9"/>
      <sheetName val="Guestroom_Summary9"/>
      <sheetName val="Guestroom_Budget9"/>
      <sheetName val="Sitework_Summary9"/>
      <sheetName val="Sitework_Budget9"/>
      <sheetName val="GM_&amp;_TA9"/>
      <sheetName val="TBAL9697_-group_wise__sdpl9"/>
      <sheetName val="Break_up_Sheet8"/>
      <sheetName val="LIST_OF_MAKES8"/>
      <sheetName val="INPUT_SHEET8"/>
      <sheetName val="Overall_Summary10"/>
      <sheetName val="Basement_Summary10"/>
      <sheetName val="Basement_Budget10"/>
      <sheetName val="Podium_Summary10"/>
      <sheetName val="Podium_Budgets10"/>
      <sheetName val="Guestroom_Summary10"/>
      <sheetName val="Guestroom_Budget10"/>
      <sheetName val="Sitework_Summary10"/>
      <sheetName val="Sitework_Budget10"/>
      <sheetName val="GM_&amp;_TA10"/>
      <sheetName val="TBAL9697_-group_wise__sdpl10"/>
      <sheetName val="Break_up_Sheet9"/>
      <sheetName val="LIST_OF_MAKES9"/>
      <sheetName val="INPUT_SHEET9"/>
      <sheetName val="Overall_Summary11"/>
      <sheetName val="Basement_Summary11"/>
      <sheetName val="Basement_Budget11"/>
      <sheetName val="Podium_Summary11"/>
      <sheetName val="Podium_Budgets11"/>
      <sheetName val="Guestroom_Summary11"/>
      <sheetName val="Guestroom_Budget11"/>
      <sheetName val="Sitework_Summary11"/>
      <sheetName val="Sitework_Budget11"/>
      <sheetName val="GM_&amp;_TA11"/>
      <sheetName val="TBAL9697_-group_wise__sdpl11"/>
      <sheetName val="Break_up_Sheet10"/>
      <sheetName val="LIST_OF_MAKES10"/>
      <sheetName val="INPUT_SHEET10"/>
      <sheetName val="Overall_Summary15"/>
      <sheetName val="Basement_Summary15"/>
      <sheetName val="Basement_Budget15"/>
      <sheetName val="Podium_Summary15"/>
      <sheetName val="Podium_Budgets15"/>
      <sheetName val="Guestroom_Summary15"/>
      <sheetName val="Guestroom_Budget15"/>
      <sheetName val="Sitework_Summary15"/>
      <sheetName val="Sitework_Budget15"/>
      <sheetName val="GM_&amp;_TA15"/>
      <sheetName val="TBAL9697_-group_wise__sdpl15"/>
      <sheetName val="Break_up_Sheet14"/>
      <sheetName val="LIST_OF_MAKES14"/>
      <sheetName val="INPUT_SHEET14"/>
      <sheetName val="Overall_Summary12"/>
      <sheetName val="Basement_Summary12"/>
      <sheetName val="Basement_Budget12"/>
      <sheetName val="Podium_Summary12"/>
      <sheetName val="Podium_Budgets12"/>
      <sheetName val="Guestroom_Summary12"/>
      <sheetName val="Guestroom_Budget12"/>
      <sheetName val="Sitework_Summary12"/>
      <sheetName val="Sitework_Budget12"/>
      <sheetName val="GM_&amp;_TA12"/>
      <sheetName val="TBAL9697_-group_wise__sdpl12"/>
      <sheetName val="Break_up_Sheet11"/>
      <sheetName val="LIST_OF_MAKES11"/>
      <sheetName val="INPUT_SHEET11"/>
      <sheetName val="Overall_Summary13"/>
      <sheetName val="Basement_Summary13"/>
      <sheetName val="Basement_Budget13"/>
      <sheetName val="Podium_Summary13"/>
      <sheetName val="Podium_Budgets13"/>
      <sheetName val="Guestroom_Summary13"/>
      <sheetName val="Guestroom_Budget13"/>
      <sheetName val="Sitework_Summary13"/>
      <sheetName val="Sitework_Budget13"/>
      <sheetName val="GM_&amp;_TA13"/>
      <sheetName val="TBAL9697_-group_wise__sdpl13"/>
      <sheetName val="Break_up_Sheet12"/>
      <sheetName val="LIST_OF_MAKES12"/>
      <sheetName val="INPUT_SHEET12"/>
      <sheetName val="Overall_Summary14"/>
      <sheetName val="Basement_Summary14"/>
      <sheetName val="Basement_Budget14"/>
      <sheetName val="Podium_Summary14"/>
      <sheetName val="Podium_Budgets14"/>
      <sheetName val="Guestroom_Summary14"/>
      <sheetName val="Guestroom_Budget14"/>
      <sheetName val="Sitework_Summary14"/>
      <sheetName val="Sitework_Budget14"/>
      <sheetName val="GM_&amp;_TA14"/>
      <sheetName val="TBAL9697_-group_wise__sdpl14"/>
      <sheetName val="Break_up_Sheet13"/>
      <sheetName val="LIST_OF_MAKES13"/>
      <sheetName val="INPUT_SHEET13"/>
      <sheetName val="Overall_Summary16"/>
      <sheetName val="Basement_Summary16"/>
      <sheetName val="Basement_Budget16"/>
      <sheetName val="Podium_Summary16"/>
      <sheetName val="Podium_Budgets16"/>
      <sheetName val="Guestroom_Summary16"/>
      <sheetName val="Guestroom_Budget16"/>
      <sheetName val="Sitework_Summary16"/>
      <sheetName val="Sitework_Budget16"/>
      <sheetName val="GM_&amp;_TA16"/>
      <sheetName val="TBAL9697_-group_wise__sdpl16"/>
      <sheetName val="Break_up_Sheet15"/>
      <sheetName val="LIST_OF_MAKES15"/>
      <sheetName val="INPUT_SHEET15"/>
      <sheetName val="Overall_Summary17"/>
      <sheetName val="Basement_Summary17"/>
      <sheetName val="Basement_Budget17"/>
      <sheetName val="Podium_Summary17"/>
      <sheetName val="Podium_Budgets17"/>
      <sheetName val="Guestroom_Summary17"/>
      <sheetName val="Guestroom_Budget17"/>
      <sheetName val="Sitework_Summary17"/>
      <sheetName val="Sitework_Budget17"/>
      <sheetName val="GM_&amp;_TA17"/>
      <sheetName val="TBAL9697_-group_wise__sdpl17"/>
      <sheetName val="Break_up_Sheet16"/>
      <sheetName val="LIST_OF_MAKES16"/>
      <sheetName val="INPUT_SHEET16"/>
      <sheetName val="Overall_Summary18"/>
      <sheetName val="Basement_Summary18"/>
      <sheetName val="Basement_Budget18"/>
      <sheetName val="Podium_Summary18"/>
      <sheetName val="Podium_Budgets18"/>
      <sheetName val="Guestroom_Summary18"/>
      <sheetName val="Guestroom_Budget18"/>
      <sheetName val="Sitework_Summary18"/>
      <sheetName val="Sitework_Budget18"/>
      <sheetName val="GM_&amp;_TA18"/>
      <sheetName val="TBAL9697_-group_wise__sdpl18"/>
      <sheetName val="Break_up_Sheet17"/>
      <sheetName val="LIST_OF_MAKES17"/>
      <sheetName val="INPUT_SHEET17"/>
      <sheetName val="Overall_Summary20"/>
      <sheetName val="Basement_Summary20"/>
      <sheetName val="Basement_Budget20"/>
      <sheetName val="Podium_Summary20"/>
      <sheetName val="Podium_Budgets20"/>
      <sheetName val="Guestroom_Summary20"/>
      <sheetName val="Guestroom_Budget20"/>
      <sheetName val="Sitework_Summary20"/>
      <sheetName val="Sitework_Budget20"/>
      <sheetName val="GM_&amp;_TA20"/>
      <sheetName val="TBAL9697_-group_wise__sdpl20"/>
      <sheetName val="Break_up_Sheet19"/>
      <sheetName val="LIST_OF_MAKES19"/>
      <sheetName val="INPUT_SHEET19"/>
      <sheetName val="Overall_Summary19"/>
      <sheetName val="Basement_Summary19"/>
      <sheetName val="Basement_Budget19"/>
      <sheetName val="Podium_Summary19"/>
      <sheetName val="Podium_Budgets19"/>
      <sheetName val="Guestroom_Summary19"/>
      <sheetName val="Guestroom_Budget19"/>
      <sheetName val="Sitework_Summary19"/>
      <sheetName val="Sitework_Budget19"/>
      <sheetName val="GM_&amp;_TA19"/>
      <sheetName val="TBAL9697_-group_wise__sdpl19"/>
      <sheetName val="Break_up_Sheet18"/>
      <sheetName val="LIST_OF_MAKES18"/>
      <sheetName val="INPUT_SHEET18"/>
      <sheetName val="Overall_Summary21"/>
      <sheetName val="Basement_Summary21"/>
      <sheetName val="Basement_Budget21"/>
      <sheetName val="Podium_Summary21"/>
      <sheetName val="Podium_Budgets21"/>
      <sheetName val="Guestroom_Summary21"/>
      <sheetName val="Guestroom_Budget21"/>
      <sheetName val="Sitework_Summary21"/>
      <sheetName val="Sitework_Budget21"/>
      <sheetName val="GM_&amp;_TA21"/>
      <sheetName val="TBAL9697_-group_wise__sdpl21"/>
      <sheetName val="Break_up_Sheet20"/>
      <sheetName val="LIST_OF_MAKES20"/>
      <sheetName val="INPUT_SHEET20"/>
      <sheetName val="Overall_Summary22"/>
      <sheetName val="Basement_Summary22"/>
      <sheetName val="Basement_Budget22"/>
      <sheetName val="Podium_Summary22"/>
      <sheetName val="Podium_Budgets22"/>
      <sheetName val="Guestroom_Summary22"/>
      <sheetName val="Guestroom_Budget22"/>
      <sheetName val="Sitework_Summary22"/>
      <sheetName val="Sitework_Budget22"/>
      <sheetName val="GM_&amp;_TA22"/>
      <sheetName val="TBAL9697_-group_wise__sdpl22"/>
      <sheetName val="Break_up_Sheet21"/>
      <sheetName val="LIST_OF_MAKES21"/>
      <sheetName val="INPUT_SHEET21"/>
      <sheetName val="Overall_Summary23"/>
      <sheetName val="Basement_Summary23"/>
      <sheetName val="Basement_Budget23"/>
      <sheetName val="Podium_Summary23"/>
      <sheetName val="Podium_Budgets23"/>
      <sheetName val="Guestroom_Summary23"/>
      <sheetName val="Guestroom_Budget23"/>
      <sheetName val="Sitework_Summary23"/>
      <sheetName val="Sitework_Budget23"/>
      <sheetName val="GM_&amp;_TA23"/>
      <sheetName val="TBAL9697_-group_wise__sdpl23"/>
      <sheetName val="Break_up_Sheet22"/>
      <sheetName val="LIST_OF_MAKES22"/>
      <sheetName val="INPUT_SHEET22"/>
      <sheetName val="WING - A RAFT (23-08-09)"/>
      <sheetName val="Step 7"/>
      <sheetName val="System"/>
      <sheetName val="General input"/>
      <sheetName val="electr__work_CA_"/>
      <sheetName val="FORM-16"/>
      <sheetName val="LT internal works"/>
      <sheetName val="office"/>
      <sheetName val="Lab"/>
      <sheetName val="Material&amp;equipment"/>
      <sheetName val=""/>
      <sheetName val="Basic Resources"/>
      <sheetName val="sq ftg detail"/>
      <sheetName val="lookup"/>
      <sheetName val="F4.13"/>
      <sheetName val="G.1-AV SYSTEM"/>
      <sheetName val="A.CIVIL AND INTERIOR WORKS"/>
      <sheetName val="입찰내역 발주처 양식"/>
      <sheetName val="KALK"/>
      <sheetName val="Sch-3"/>
      <sheetName val="Tables"/>
      <sheetName val="4.총괄(통합)"/>
      <sheetName val="Formula"/>
      <sheetName val="Comparative at bid opening"/>
      <sheetName val="concrete"/>
      <sheetName val="BM"/>
      <sheetName val="MLCP Connection Details"/>
      <sheetName val="measersheet"/>
      <sheetName val="一発シート"/>
      <sheetName val="JACKWELL"/>
      <sheetName val="CABLERET"/>
      <sheetName val="Boiler&amp;TG"/>
      <sheetName val="-"/>
      <sheetName val="사진"/>
      <sheetName val="INTERIOR"/>
      <sheetName val="OS"/>
      <sheetName val="Measurement Sheet"/>
      <sheetName val="Electrical-Line Items"/>
      <sheetName val="reference"/>
      <sheetName val="PANEL_ANNEXURE8"/>
      <sheetName val="Cost_summary8"/>
      <sheetName val="Master_Sheet8"/>
      <sheetName val="Rate_analysis8"/>
      <sheetName val="Material_8"/>
      <sheetName val="Labour_&amp;_Plant8"/>
      <sheetName val="Site_Dev_BOQ8"/>
      <sheetName val="Fill_this_out_first___8"/>
      <sheetName val="X_rate7"/>
      <sheetName val="CFForecast_detail7"/>
      <sheetName val="3__Elemental_Summary7"/>
      <sheetName val="9__Package_split_-_Cost_7"/>
      <sheetName val="12a__CFTable7"/>
      <sheetName val="10__&amp;_11__Rate_Code_&amp;_BQ7"/>
      <sheetName val="PRECAST_lightconc-II7"/>
      <sheetName val="final_estimate7"/>
      <sheetName val="Template-Design_Devt_Estimate7"/>
      <sheetName val="RMZ_Summary7"/>
      <sheetName val="Staff_Acco_7"/>
      <sheetName val="Fin__Assumpt__-_Sensitivities7"/>
      <sheetName val="Misc_Liq7"/>
      <sheetName val="S_27"/>
      <sheetName val="Base_data_Security_Procedures7"/>
      <sheetName val="Project_Budget_Worksheet7"/>
      <sheetName val="GF_Columns7"/>
      <sheetName val="IO_LIST7"/>
      <sheetName val="SUPPLY_-Sanitary_Fixtures7"/>
      <sheetName val="ITEMS_FOR_CIVIL_TENDER7"/>
      <sheetName val="Other_Inc7"/>
      <sheetName val="Room_Rev7"/>
      <sheetName val="SMS_Format7"/>
      <sheetName val="Global_Assm_7"/>
      <sheetName val="PointNo_57"/>
      <sheetName val="Summary_year_Plan7"/>
      <sheetName val="ESTIMATE_for_approval7"/>
      <sheetName val="Phase_17"/>
      <sheetName val="Phase_27"/>
      <sheetName val="Pay_Rec7"/>
      <sheetName val="07016,_Master_List-Major_Minor7"/>
      <sheetName val="MASTER_RATE_ANALYSIS7"/>
      <sheetName val="Basic_Rates7"/>
      <sheetName val="INDIGINEOUS_ITEMS_7"/>
      <sheetName val="_B37"/>
      <sheetName val="_B17"/>
      <sheetName val="Extra_Item7"/>
      <sheetName val="schedule_nos7"/>
      <sheetName val="os_liabilities_analysis7"/>
      <sheetName val="AutoOpen_Stub_Data7"/>
      <sheetName val="3cd_Annexure7"/>
      <sheetName val="Reference_Information7"/>
      <sheetName val="Employee_List7"/>
      <sheetName val="Sales_Office7"/>
      <sheetName val="SECURITY_17"/>
      <sheetName val="labour_coeff7"/>
      <sheetName val="Civil_Boq7"/>
      <sheetName val="Assumption_Inputs7"/>
      <sheetName val="sqn_ldr_3_Unit_2_7"/>
      <sheetName val="Area_St7"/>
      <sheetName val="collections_plan_04017"/>
      <sheetName val="Risk_&amp;_Opportunities7"/>
      <sheetName val="type_ahead_combo7"/>
      <sheetName val="LOCAL_RATES7"/>
      <sheetName val="Msht_5F7"/>
      <sheetName val="ISO_RECON7"/>
      <sheetName val="Back_filling7"/>
      <sheetName val="NT_items_summary7"/>
      <sheetName val="DATA_BOQ7"/>
      <sheetName val="Meas_-Hotel_Part7"/>
      <sheetName val="labour_rates7"/>
      <sheetName val="RCC,Ret__Wall7"/>
      <sheetName val="FTE_Totals_Plan7"/>
      <sheetName val="Erection_grider7"/>
      <sheetName val="PA-_Consutant_7"/>
      <sheetName val="Order_Info7"/>
      <sheetName val="Status_Control_Sheet3"/>
      <sheetName val="HOLIDAY_LIST3"/>
      <sheetName val="DASH_BOARD3"/>
      <sheetName val="Approved_MTD_Proj_#'s3"/>
      <sheetName val="BASIS_-DEC_083"/>
      <sheetName val="Block_A_-_BOQ3"/>
      <sheetName val="electr__work_CA_1"/>
      <sheetName val="beam-reinft-IIInd_floor"/>
      <sheetName val="L_Chg"/>
      <sheetName val="Building_1"/>
      <sheetName val="PPA_Summary"/>
      <sheetName val="IBD"/>
      <sheetName val="PLANNING"/>
      <sheetName val="India F&amp;S Template"/>
      <sheetName val="Start"/>
      <sheetName val="SEW4"/>
      <sheetName val="S1BOQ"/>
      <sheetName val="ABSTRACT"/>
      <sheetName val="Material Inventory"/>
      <sheetName val="CABLE DATA"/>
      <sheetName val="S &amp; A"/>
      <sheetName val="Labour"/>
      <sheetName val="Overall_Summary_x0003_"/>
      <sheetName val="Overall_Summary°"/>
      <sheetName val="Latest est"/>
      <sheetName val="Rate_analysis13"/>
      <sheetName val="ESTIMATE_for_approval12"/>
      <sheetName val="PRECAST_lightconc-II12"/>
      <sheetName val="Cost_summary13"/>
      <sheetName val="Material_13"/>
      <sheetName val="Labour_&amp;_Plant13"/>
      <sheetName val="Site_Dev_BOQ13"/>
      <sheetName val="Master_Sheet13"/>
      <sheetName val="CFForecast_detail12"/>
      <sheetName val="3__Elemental_Summary12"/>
      <sheetName val="9__Package_split_-_Cost_12"/>
      <sheetName val="12a__CFTable12"/>
      <sheetName val="10__&amp;_11__Rate_Code_&amp;_BQ12"/>
      <sheetName val="PANEL_ANNEXURE13"/>
      <sheetName val="final_estimate12"/>
      <sheetName val="Fill_this_out_first___13"/>
      <sheetName val="X_rate12"/>
      <sheetName val="Base_data_Security_Procedures12"/>
      <sheetName val="Fin__Assumpt__-_Sensitivities12"/>
      <sheetName val="Template-Design_Devt_Estimate12"/>
      <sheetName val="Staff_Acco_12"/>
      <sheetName val="Project_Budget_Worksheet12"/>
      <sheetName val="RMZ_Summary12"/>
      <sheetName val="07016,_Master_List-Major_Mino12"/>
      <sheetName val="Misc_Liq12"/>
      <sheetName val="S_212"/>
      <sheetName val="Phase_112"/>
      <sheetName val="Phase_212"/>
      <sheetName val="Pay_Rec12"/>
      <sheetName val="SUPPLY_-Sanitary_Fixtures12"/>
      <sheetName val="ITEMS_FOR_CIVIL_TENDER12"/>
      <sheetName val="Global_Assm_12"/>
      <sheetName val="PointNo_512"/>
      <sheetName val="Other_Inc12"/>
      <sheetName val="Room_Rev12"/>
      <sheetName val="SMS_Format12"/>
      <sheetName val="GF_Columns12"/>
      <sheetName val="IO_LIST12"/>
      <sheetName val="Basic_Rates12"/>
      <sheetName val="MASTER_RATE_ANALYSIS12"/>
      <sheetName val="Summary_year_Plan12"/>
      <sheetName val="INDIGINEOUS_ITEMS_12"/>
      <sheetName val="os_liabilities_analysis12"/>
      <sheetName val="Extra_Item12"/>
      <sheetName val="schedule_nos12"/>
      <sheetName val="_B312"/>
      <sheetName val="_B112"/>
      <sheetName val="AutoOpen_Stub_Data12"/>
      <sheetName val="Civil_Boq12"/>
      <sheetName val="3cd_Annexure12"/>
      <sheetName val="Reference_Information12"/>
      <sheetName val="Employee_List12"/>
      <sheetName val="Sales_Office12"/>
      <sheetName val="SECURITY_112"/>
      <sheetName val="Assumption_Inputs12"/>
      <sheetName val="sqn_ldr_3_Unit_2_12"/>
      <sheetName val="Area_St12"/>
      <sheetName val="collections_plan_040112"/>
      <sheetName val="labour_coeff12"/>
      <sheetName val="Risk_&amp;_Opportunities12"/>
      <sheetName val="type_ahead_combo12"/>
      <sheetName val="ISO_RECON12"/>
      <sheetName val="Back_filling12"/>
      <sheetName val="NT_items_summary12"/>
      <sheetName val="LOCAL_RATES12"/>
      <sheetName val="Meas_-Hotel_Part12"/>
      <sheetName val="labour_rates12"/>
      <sheetName val="Msht_5F12"/>
      <sheetName val="DATA_BOQ12"/>
      <sheetName val="RCC,Ret__Wall12"/>
      <sheetName val="FTE_Totals_Plan12"/>
      <sheetName val="Erection_grider12"/>
      <sheetName val="PA-_Consutant_12"/>
      <sheetName val="d-safe_DELUXE5"/>
      <sheetName val="Diawise_steel_abstract5"/>
      <sheetName val="Order_Info12"/>
      <sheetName val="Status_Control_Sheet8"/>
      <sheetName val="HOLIDAY_LIST8"/>
      <sheetName val="DASH_BOARD8"/>
      <sheetName val="Approved_MTD_Proj_#'s8"/>
      <sheetName val="BASIS_-DEC_088"/>
      <sheetName val="Block_A_-_BOQ8"/>
      <sheetName val="electr__work_CA_6"/>
      <sheetName val="Ext_Works5"/>
      <sheetName val="Position_Class5"/>
      <sheetName val="L_Chg5"/>
      <sheetName val="Budgetary_office_area5"/>
      <sheetName val="beam-reinft-IIInd_floor5"/>
      <sheetName val="CIF_COST_ITEM5"/>
      <sheetName val="Building_15"/>
      <sheetName val="PPA_Summary5"/>
      <sheetName val="Rate_analysis11"/>
      <sheetName val="PRECAST_lightconc-II10"/>
      <sheetName val="Cost_summary11"/>
      <sheetName val="Material_11"/>
      <sheetName val="Labour_&amp;_Plant11"/>
      <sheetName val="Site_Dev_BOQ11"/>
      <sheetName val="Master_Sheet11"/>
      <sheetName val="CFForecast_detail10"/>
      <sheetName val="3__Elemental_Summary10"/>
      <sheetName val="9__Package_split_-_Cost_10"/>
      <sheetName val="12a__CFTable10"/>
      <sheetName val="10__&amp;_11__Rate_Code_&amp;_BQ10"/>
      <sheetName val="ESTIMATE_for_approval10"/>
      <sheetName val="Fill_this_out_first___11"/>
      <sheetName val="Staff_Acco_10"/>
      <sheetName val="PANEL_ANNEXURE11"/>
      <sheetName val="final_estimate10"/>
      <sheetName val="X_rate10"/>
      <sheetName val="Base_data_Security_Procedures10"/>
      <sheetName val="Fin__Assumpt__-_Sensitivities10"/>
      <sheetName val="Template-Design_Devt_Estimate10"/>
      <sheetName val="Project_Budget_Worksheet10"/>
      <sheetName val="RMZ_Summary10"/>
      <sheetName val="07016,_Master_List-Major_Mino10"/>
      <sheetName val="Misc_Liq10"/>
      <sheetName val="S_210"/>
      <sheetName val="Phase_110"/>
      <sheetName val="Phase_210"/>
      <sheetName val="Pay_Rec10"/>
      <sheetName val="SUPPLY_-Sanitary_Fixtures10"/>
      <sheetName val="ITEMS_FOR_CIVIL_TENDER10"/>
      <sheetName val="Global_Assm_10"/>
      <sheetName val="PointNo_510"/>
      <sheetName val="Other_Inc10"/>
      <sheetName val="Room_Rev10"/>
      <sheetName val="SMS_Format10"/>
      <sheetName val="GF_Columns10"/>
      <sheetName val="IO_LIST10"/>
      <sheetName val="Basic_Rates10"/>
      <sheetName val="MASTER_RATE_ANALYSIS10"/>
      <sheetName val="Summary_year_Plan10"/>
      <sheetName val="INDIGINEOUS_ITEMS_10"/>
      <sheetName val="os_liabilities_analysis10"/>
      <sheetName val="Extra_Item10"/>
      <sheetName val="schedule_nos10"/>
      <sheetName val="_B310"/>
      <sheetName val="_B110"/>
      <sheetName val="AutoOpen_Stub_Data10"/>
      <sheetName val="Civil_Boq10"/>
      <sheetName val="3cd_Annexure10"/>
      <sheetName val="Reference_Information10"/>
      <sheetName val="Employee_List10"/>
      <sheetName val="Sales_Office10"/>
      <sheetName val="SECURITY_110"/>
      <sheetName val="Assumption_Inputs10"/>
      <sheetName val="sqn_ldr_3_Unit_2_10"/>
      <sheetName val="Area_St10"/>
      <sheetName val="collections_plan_040110"/>
      <sheetName val="labour_coeff10"/>
      <sheetName val="Risk_&amp;_Opportunities10"/>
      <sheetName val="type_ahead_combo10"/>
      <sheetName val="ISO_RECON10"/>
      <sheetName val="Back_filling10"/>
      <sheetName val="NT_items_summary10"/>
      <sheetName val="LOCAL_RATES10"/>
      <sheetName val="Meas_-Hotel_Part10"/>
      <sheetName val="labour_rates10"/>
      <sheetName val="Msht_5F10"/>
      <sheetName val="DATA_BOQ10"/>
      <sheetName val="RCC,Ret__Wall10"/>
      <sheetName val="FTE_Totals_Plan10"/>
      <sheetName val="Erection_grider10"/>
      <sheetName val="PA-_Consutant_10"/>
      <sheetName val="Order_Info10"/>
      <sheetName val="Status_Control_Sheet6"/>
      <sheetName val="HOLIDAY_LIST6"/>
      <sheetName val="DASH_BOARD6"/>
      <sheetName val="Approved_MTD_Proj_#'s6"/>
      <sheetName val="BASIS_-DEC_086"/>
      <sheetName val="Block_A_-_BOQ6"/>
      <sheetName val="electr__work_CA_4"/>
      <sheetName val="Ext_Works3"/>
      <sheetName val="d-safe_DELUXE3"/>
      <sheetName val="Diawise_steel_abstract3"/>
      <sheetName val="Position_Class3"/>
      <sheetName val="L_Chg3"/>
      <sheetName val="Budgetary_office_area3"/>
      <sheetName val="beam-reinft-IIInd_floor3"/>
      <sheetName val="CIF_COST_ITEM3"/>
      <sheetName val="Building_13"/>
      <sheetName val="PPA_Summary3"/>
      <sheetName val="Driveway_Beams3"/>
      <sheetName val="65_FINANCE3"/>
      <sheetName val="Pacakges_split3"/>
      <sheetName val="appendix_A3"/>
      <sheetName val="Break_Dw3"/>
      <sheetName val="Reference_Values3"/>
      <sheetName val="Rate_analysis10"/>
      <sheetName val="PRECAST_lightconc-II9"/>
      <sheetName val="Cost_summary10"/>
      <sheetName val="Material_10"/>
      <sheetName val="Labour_&amp;_Plant10"/>
      <sheetName val="Site_Dev_BOQ10"/>
      <sheetName val="Master_Sheet10"/>
      <sheetName val="CFForecast_detail9"/>
      <sheetName val="3__Elemental_Summary9"/>
      <sheetName val="9__Package_split_-_Cost_9"/>
      <sheetName val="12a__CFTable9"/>
      <sheetName val="10__&amp;_11__Rate_Code_&amp;_BQ9"/>
      <sheetName val="ESTIMATE_for_approval9"/>
      <sheetName val="Fill_this_out_first___10"/>
      <sheetName val="Staff_Acco_9"/>
      <sheetName val="PANEL_ANNEXURE10"/>
      <sheetName val="final_estimate9"/>
      <sheetName val="X_rate9"/>
      <sheetName val="Base_data_Security_Procedures9"/>
      <sheetName val="Fin__Assumpt__-_Sensitivities9"/>
      <sheetName val="Template-Design_Devt_Estimate9"/>
      <sheetName val="Project_Budget_Worksheet9"/>
      <sheetName val="RMZ_Summary9"/>
      <sheetName val="07016,_Master_List-Major_Minor9"/>
      <sheetName val="Misc_Liq9"/>
      <sheetName val="S_29"/>
      <sheetName val="Phase_19"/>
      <sheetName val="Phase_29"/>
      <sheetName val="Pay_Rec9"/>
      <sheetName val="SUPPLY_-Sanitary_Fixtures9"/>
      <sheetName val="ITEMS_FOR_CIVIL_TENDER9"/>
      <sheetName val="Global_Assm_9"/>
      <sheetName val="PointNo_59"/>
      <sheetName val="Other_Inc9"/>
      <sheetName val="Room_Rev9"/>
      <sheetName val="SMS_Format9"/>
      <sheetName val="GF_Columns9"/>
      <sheetName val="IO_LIST9"/>
      <sheetName val="Basic_Rates9"/>
      <sheetName val="MASTER_RATE_ANALYSIS9"/>
      <sheetName val="Summary_year_Plan9"/>
      <sheetName val="INDIGINEOUS_ITEMS_9"/>
      <sheetName val="os_liabilities_analysis9"/>
      <sheetName val="Extra_Item9"/>
      <sheetName val="schedule_nos9"/>
      <sheetName val="_B39"/>
      <sheetName val="_B19"/>
      <sheetName val="AutoOpen_Stub_Data9"/>
      <sheetName val="Civil_Boq9"/>
      <sheetName val="3cd_Annexure9"/>
      <sheetName val="Reference_Information9"/>
      <sheetName val="Employee_List9"/>
      <sheetName val="Sales_Office9"/>
      <sheetName val="SECURITY_19"/>
      <sheetName val="Assumption_Inputs9"/>
      <sheetName val="sqn_ldr_3_Unit_2_9"/>
      <sheetName val="Area_St9"/>
      <sheetName val="collections_plan_04019"/>
      <sheetName val="labour_coeff9"/>
      <sheetName val="Risk_&amp;_Opportunities9"/>
      <sheetName val="type_ahead_combo9"/>
      <sheetName val="ISO_RECON9"/>
      <sheetName val="Back_filling9"/>
      <sheetName val="NT_items_summary9"/>
      <sheetName val="LOCAL_RATES9"/>
      <sheetName val="Meas_-Hotel_Part9"/>
      <sheetName val="labour_rates9"/>
      <sheetName val="Msht_5F9"/>
      <sheetName val="DATA_BOQ9"/>
      <sheetName val="RCC,Ret__Wall9"/>
      <sheetName val="FTE_Totals_Plan9"/>
      <sheetName val="Erection_grider9"/>
      <sheetName val="PA-_Consutant_9"/>
      <sheetName val="Order_Info9"/>
      <sheetName val="Status_Control_Sheet5"/>
      <sheetName val="HOLIDAY_LIST5"/>
      <sheetName val="DASH_BOARD5"/>
      <sheetName val="Approved_MTD_Proj_#'s5"/>
      <sheetName val="BASIS_-DEC_085"/>
      <sheetName val="Block_A_-_BOQ5"/>
      <sheetName val="electr__work_CA_3"/>
      <sheetName val="Ext_Works2"/>
      <sheetName val="d-safe_DELUXE2"/>
      <sheetName val="Diawise_steel_abstract2"/>
      <sheetName val="Position_Class2"/>
      <sheetName val="L_Chg2"/>
      <sheetName val="Budgetary_office_area2"/>
      <sheetName val="beam-reinft-IIInd_floor2"/>
      <sheetName val="CIF_COST_ITEM2"/>
      <sheetName val="Building_12"/>
      <sheetName val="PPA_Summary2"/>
      <sheetName val="Ext_Works"/>
      <sheetName val="d-safe_DELUXE"/>
      <sheetName val="Diawise_steel_abstract"/>
      <sheetName val="Position_Class"/>
      <sheetName val="Budgetary_office_area"/>
      <sheetName val="CIF_COST_ITEM"/>
      <sheetName val="Driveway_Beams"/>
      <sheetName val="65_FINANCE"/>
      <sheetName val="Pacakges_split"/>
      <sheetName val="appendix_A"/>
      <sheetName val="Break_Dw"/>
      <sheetName val="Reference_Values"/>
      <sheetName val="Break_Up_(bc)"/>
      <sheetName val="Break_Up_(bc1)"/>
      <sheetName val="Break_Up_(bc2)"/>
      <sheetName val="except_wiring"/>
      <sheetName val="Material_Current"/>
      <sheetName val="SITE_OVERHEADS"/>
      <sheetName val="storm_water1"/>
      <sheetName val="MB_Prod"/>
      <sheetName val="Detail_In_Door_Stad"/>
      <sheetName val="Data_base"/>
      <sheetName val="Senorita_Project_information"/>
      <sheetName val="WORK_TABLE"/>
      <sheetName val="Field_Values"/>
      <sheetName val="G_1-AV_SYSTEM"/>
      <sheetName val="sq_ftg_detail"/>
      <sheetName val="Step_7"/>
      <sheetName val="WING_-_A_RAFT_(23-08-09)"/>
      <sheetName val="4_총괄(통합)"/>
      <sheetName val="General_input"/>
      <sheetName val="Basic_Resources"/>
      <sheetName val="LT_internal_works"/>
      <sheetName val="F4_13"/>
      <sheetName val="CABLE_DATA"/>
      <sheetName val="A_CIVIL_AND_INTERIOR_WORKS"/>
      <sheetName val="입찰내역_발주처_양식"/>
      <sheetName val="Comparative_at_bid_opening"/>
      <sheetName val="S_&amp;_A"/>
      <sheetName val="Electrical-Line_Items"/>
      <sheetName val="Material_Inventory"/>
      <sheetName val="Rate_analysis9"/>
      <sheetName val="PRECAST_lightconc-II8"/>
      <sheetName val="Cost_summary9"/>
      <sheetName val="Material_9"/>
      <sheetName val="Labour_&amp;_Plant9"/>
      <sheetName val="Site_Dev_BOQ9"/>
      <sheetName val="Master_Sheet9"/>
      <sheetName val="CFForecast_detail8"/>
      <sheetName val="3__Elemental_Summary8"/>
      <sheetName val="9__Package_split_-_Cost_8"/>
      <sheetName val="12a__CFTable8"/>
      <sheetName val="10__&amp;_11__Rate_Code_&amp;_BQ8"/>
      <sheetName val="ESTIMATE_for_approval8"/>
      <sheetName val="Fill_this_out_first___9"/>
      <sheetName val="Staff_Acco_8"/>
      <sheetName val="PANEL_ANNEXURE9"/>
      <sheetName val="final_estimate8"/>
      <sheetName val="X_rate8"/>
      <sheetName val="Base_data_Security_Procedures8"/>
      <sheetName val="Fin__Assumpt__-_Sensitivities8"/>
      <sheetName val="Template-Design_Devt_Estimate8"/>
      <sheetName val="Project_Budget_Worksheet8"/>
      <sheetName val="RMZ_Summary8"/>
      <sheetName val="07016,_Master_List-Major_Minor8"/>
      <sheetName val="Misc_Liq8"/>
      <sheetName val="S_28"/>
      <sheetName val="Phase_18"/>
      <sheetName val="Phase_28"/>
      <sheetName val="Pay_Rec8"/>
      <sheetName val="SUPPLY_-Sanitary_Fixtures8"/>
      <sheetName val="ITEMS_FOR_CIVIL_TENDER8"/>
      <sheetName val="Global_Assm_8"/>
      <sheetName val="PointNo_58"/>
      <sheetName val="Other_Inc8"/>
      <sheetName val="Room_Rev8"/>
      <sheetName val="SMS_Format8"/>
      <sheetName val="GF_Columns8"/>
      <sheetName val="IO_LIST8"/>
      <sheetName val="Basic_Rates8"/>
      <sheetName val="MASTER_RATE_ANALYSIS8"/>
      <sheetName val="Summary_year_Plan8"/>
      <sheetName val="INDIGINEOUS_ITEMS_8"/>
      <sheetName val="os_liabilities_analysis8"/>
      <sheetName val="Extra_Item8"/>
      <sheetName val="schedule_nos8"/>
      <sheetName val="_B38"/>
      <sheetName val="_B18"/>
      <sheetName val="AutoOpen_Stub_Data8"/>
      <sheetName val="Civil_Boq8"/>
      <sheetName val="3cd_Annexure8"/>
      <sheetName val="Reference_Information8"/>
      <sheetName val="Employee_List8"/>
      <sheetName val="Sales_Office8"/>
      <sheetName val="SECURITY_18"/>
      <sheetName val="Assumption_Inputs8"/>
      <sheetName val="sqn_ldr_3_Unit_2_8"/>
      <sheetName val="Area_St8"/>
      <sheetName val="collections_plan_04018"/>
      <sheetName val="labour_coeff8"/>
      <sheetName val="Risk_&amp;_Opportunities8"/>
      <sheetName val="type_ahead_combo8"/>
      <sheetName val="ISO_RECON8"/>
      <sheetName val="Back_filling8"/>
      <sheetName val="NT_items_summary8"/>
      <sheetName val="LOCAL_RATES8"/>
      <sheetName val="Meas_-Hotel_Part8"/>
      <sheetName val="labour_rates8"/>
      <sheetName val="Msht_5F8"/>
      <sheetName val="DATA_BOQ8"/>
      <sheetName val="RCC,Ret__Wall8"/>
      <sheetName val="FTE_Totals_Plan8"/>
      <sheetName val="Erection_grider8"/>
      <sheetName val="PA-_Consutant_8"/>
      <sheetName val="Order_Info8"/>
      <sheetName val="Status_Control_Sheet4"/>
      <sheetName val="HOLIDAY_LIST4"/>
      <sheetName val="DASH_BOARD4"/>
      <sheetName val="Approved_MTD_Proj_#'s4"/>
      <sheetName val="BASIS_-DEC_084"/>
      <sheetName val="Block_A_-_BOQ4"/>
      <sheetName val="electr__work_CA_2"/>
      <sheetName val="Ext_Works1"/>
      <sheetName val="d-safe_DELUXE1"/>
      <sheetName val="Diawise_steel_abstract1"/>
      <sheetName val="Position_Class1"/>
      <sheetName val="L_Chg1"/>
      <sheetName val="Budgetary_office_area1"/>
      <sheetName val="beam-reinft-IIInd_floor1"/>
      <sheetName val="CIF_COST_ITEM1"/>
      <sheetName val="Building_11"/>
      <sheetName val="PPA_Summary1"/>
      <sheetName val="Driveway_Beams1"/>
      <sheetName val="65_FINANCE1"/>
      <sheetName val="Pacakges_split1"/>
      <sheetName val="appendix_A1"/>
      <sheetName val="Break_Dw1"/>
      <sheetName val="Reference_Values1"/>
      <sheetName val="Break_Up_(bc)1"/>
      <sheetName val="Break_Up_(bc1)1"/>
      <sheetName val="Break_Up_(bc2)1"/>
      <sheetName val="except_wiring1"/>
      <sheetName val="Material_Current1"/>
      <sheetName val="SITE_OVERHEADS1"/>
      <sheetName val="storm_water11"/>
      <sheetName val="MB_Prod1"/>
      <sheetName val="Detail_In_Door_Stad1"/>
      <sheetName val="Data_base1"/>
      <sheetName val="Senorita_Project_information1"/>
      <sheetName val="WORK_TABLE1"/>
      <sheetName val="Field_Values1"/>
      <sheetName val="G_1-AV_SYSTEM1"/>
      <sheetName val="sq_ftg_detail1"/>
      <sheetName val="Step_71"/>
      <sheetName val="WING_-_A_RAFT_(23-08-09)1"/>
      <sheetName val="4_총괄(통합)1"/>
      <sheetName val="General_input1"/>
      <sheetName val="Basic_Resources1"/>
      <sheetName val="LT_internal_works1"/>
      <sheetName val="F4_131"/>
      <sheetName val="CABLE_DATA1"/>
      <sheetName val="A_CIVIL_AND_INTERIOR_WORKS1"/>
      <sheetName val="입찰내역_발주처_양식1"/>
      <sheetName val="Comparative_at_bid_opening1"/>
      <sheetName val="S_&amp;_A1"/>
      <sheetName val="Electrical-Line_Items1"/>
      <sheetName val="Material_Inventory1"/>
      <sheetName val="Driveway_Beams2"/>
      <sheetName val="65_FINANCE2"/>
      <sheetName val="Pacakges_split2"/>
      <sheetName val="appendix_A2"/>
      <sheetName val="Break_Dw2"/>
      <sheetName val="Reference_Values2"/>
      <sheetName val="Break_Up_(bc)2"/>
      <sheetName val="Break_Up_(bc1)2"/>
      <sheetName val="Break_Up_(bc2)2"/>
      <sheetName val="except_wiring2"/>
      <sheetName val="Material_Current2"/>
      <sheetName val="SITE_OVERHEADS2"/>
      <sheetName val="storm_water12"/>
      <sheetName val="MB_Prod2"/>
      <sheetName val="Detail_In_Door_Stad2"/>
      <sheetName val="Data_base2"/>
      <sheetName val="Senorita_Project_information2"/>
      <sheetName val="WORK_TABLE2"/>
      <sheetName val="Field_Values2"/>
      <sheetName val="G_1-AV_SYSTEM2"/>
      <sheetName val="sq_ftg_detail2"/>
      <sheetName val="Step_72"/>
      <sheetName val="WING_-_A_RAFT_(23-08-09)2"/>
      <sheetName val="4_총괄(통합)2"/>
      <sheetName val="General_input2"/>
      <sheetName val="Basic_Resources2"/>
      <sheetName val="LT_internal_works2"/>
      <sheetName val="F4_132"/>
      <sheetName val="CABLE_DATA2"/>
      <sheetName val="A_CIVIL_AND_INTERIOR_WORKS2"/>
      <sheetName val="입찰내역_발주처_양식2"/>
      <sheetName val="Comparative_at_bid_opening2"/>
      <sheetName val="S_&amp;_A2"/>
      <sheetName val="Electrical-Line_Items2"/>
      <sheetName val="Material_Inventory2"/>
      <sheetName val="Rate_analysis12"/>
      <sheetName val="PRECAST_lightconc-II11"/>
      <sheetName val="Cost_summary12"/>
      <sheetName val="Material_12"/>
      <sheetName val="Labour_&amp;_Plant12"/>
      <sheetName val="Site_Dev_BOQ12"/>
      <sheetName val="Master_Sheet12"/>
      <sheetName val="CFForecast_detail11"/>
      <sheetName val="3__Elemental_Summary11"/>
      <sheetName val="9__Package_split_-_Cost_11"/>
      <sheetName val="12a__CFTable11"/>
      <sheetName val="10__&amp;_11__Rate_Code_&amp;_BQ11"/>
      <sheetName val="ESTIMATE_for_approval11"/>
      <sheetName val="Fill_this_out_first___12"/>
      <sheetName val="Staff_Acco_11"/>
      <sheetName val="PANEL_ANNEXURE12"/>
      <sheetName val="final_estimate11"/>
      <sheetName val="X_rate11"/>
      <sheetName val="Base_data_Security_Procedures11"/>
      <sheetName val="Fin__Assumpt__-_Sensitivities11"/>
      <sheetName val="Template-Design_Devt_Estimate11"/>
      <sheetName val="Project_Budget_Worksheet11"/>
      <sheetName val="RMZ_Summary11"/>
      <sheetName val="07016,_Master_List-Major_Mino11"/>
      <sheetName val="Misc_Liq11"/>
      <sheetName val="S_211"/>
      <sheetName val="Phase_111"/>
      <sheetName val="Phase_211"/>
      <sheetName val="Pay_Rec11"/>
      <sheetName val="SUPPLY_-Sanitary_Fixtures11"/>
      <sheetName val="ITEMS_FOR_CIVIL_TENDER11"/>
      <sheetName val="Global_Assm_11"/>
      <sheetName val="PointNo_511"/>
      <sheetName val="Other_Inc11"/>
      <sheetName val="Room_Rev11"/>
      <sheetName val="SMS_Format11"/>
      <sheetName val="GF_Columns11"/>
      <sheetName val="IO_LIST11"/>
      <sheetName val="Basic_Rates11"/>
      <sheetName val="MASTER_RATE_ANALYSIS11"/>
      <sheetName val="Summary_year_Plan11"/>
      <sheetName val="INDIGINEOUS_ITEMS_11"/>
      <sheetName val="os_liabilities_analysis11"/>
      <sheetName val="Extra_Item11"/>
      <sheetName val="schedule_nos11"/>
      <sheetName val="_B311"/>
      <sheetName val="_B111"/>
      <sheetName val="AutoOpen_Stub_Data11"/>
      <sheetName val="Civil_Boq11"/>
      <sheetName val="3cd_Annexure11"/>
      <sheetName val="Reference_Information11"/>
      <sheetName val="Employee_List11"/>
      <sheetName val="Sales_Office11"/>
      <sheetName val="SECURITY_111"/>
      <sheetName val="Assumption_Inputs11"/>
      <sheetName val="sqn_ldr_3_Unit_2_11"/>
      <sheetName val="Area_St11"/>
      <sheetName val="collections_plan_040111"/>
      <sheetName val="labour_coeff11"/>
      <sheetName val="Risk_&amp;_Opportunities11"/>
      <sheetName val="type_ahead_combo11"/>
      <sheetName val="ISO_RECON11"/>
      <sheetName val="Back_filling11"/>
      <sheetName val="NT_items_summary11"/>
      <sheetName val="LOCAL_RATES11"/>
      <sheetName val="Meas_-Hotel_Part11"/>
      <sheetName val="labour_rates11"/>
      <sheetName val="Msht_5F11"/>
      <sheetName val="DATA_BOQ11"/>
      <sheetName val="RCC,Ret__Wall11"/>
      <sheetName val="FTE_Totals_Plan11"/>
      <sheetName val="Erection_grider11"/>
      <sheetName val="PA-_Consutant_11"/>
      <sheetName val="Order_Info11"/>
      <sheetName val="Status_Control_Sheet7"/>
      <sheetName val="HOLIDAY_LIST7"/>
      <sheetName val="DASH_BOARD7"/>
      <sheetName val="Approved_MTD_Proj_#'s7"/>
      <sheetName val="BASIS_-DEC_087"/>
      <sheetName val="Block_A_-_BOQ7"/>
      <sheetName val="electr__work_CA_5"/>
      <sheetName val="Ext_Works4"/>
      <sheetName val="d-safe_DELUXE4"/>
      <sheetName val="Diawise_steel_abstract4"/>
      <sheetName val="Position_Class4"/>
      <sheetName val="L_Chg4"/>
      <sheetName val="Budgetary_office_area4"/>
      <sheetName val="beam-reinft-IIInd_floor4"/>
      <sheetName val="CIF_COST_ITEM4"/>
      <sheetName val="Building_14"/>
      <sheetName val="PPA_Summary4"/>
      <sheetName val="EST-CIVIL"/>
      <sheetName val="P&amp;M Final"/>
      <sheetName val="XREF"/>
      <sheetName val="NEW Main"/>
      <sheetName val="list"/>
      <sheetName val="Rising Main"/>
      <sheetName val="ACS(1)"/>
      <sheetName val="FAS-C(4)"/>
      <sheetName val="CCTV(old)"/>
      <sheetName val="starter"/>
      <sheetName val="Electrical"/>
      <sheetName val="INTERIORS"/>
      <sheetName val="Fire Pumps"/>
      <sheetName val="B - E"/>
      <sheetName val="Civil Works"/>
      <sheetName val="Name Manager"/>
      <sheetName val="p1-costg"/>
      <sheetName val="PLGroupings"/>
      <sheetName val="prsch"/>
      <sheetName val="Parameter"/>
      <sheetName val="35892-1254"/>
      <sheetName val="Weightage-Sub Sht"/>
      <sheetName val="FA BOQ"/>
      <sheetName val="d-safe specs"/>
      <sheetName val="Global factors"/>
      <sheetName val="Detail Top Sheet"/>
      <sheetName val="Vind-BtB"/>
      <sheetName val="Set"/>
      <sheetName val="Overall_Summary24"/>
      <sheetName val="Basement_Summary24"/>
      <sheetName val="Basement_Budget24"/>
      <sheetName val="Podium_Summary24"/>
      <sheetName val="Podium_Budgets24"/>
      <sheetName val="Guestroom_Summary24"/>
      <sheetName val="Guestroom_Budget24"/>
      <sheetName val="Sitework_Summary24"/>
      <sheetName val="Sitework_Budget24"/>
      <sheetName val="GM_&amp;_TA24"/>
      <sheetName val="Break_up_Sheet23"/>
      <sheetName val="Rate_analysis14"/>
      <sheetName val="LIST_OF_MAKES23"/>
      <sheetName val="TBAL9697_-group_wise__sdpl24"/>
      <sheetName val="INPUT_SHEET23"/>
      <sheetName val="ESTIMATE_for_approval13"/>
      <sheetName val="PRECAST_lightconc-II13"/>
      <sheetName val="Cost_summary14"/>
      <sheetName val="Material_14"/>
      <sheetName val="Labour_&amp;_Plant14"/>
      <sheetName val="Site_Dev_BOQ14"/>
      <sheetName val="Master_Sheet14"/>
      <sheetName val="CFForecast_detail13"/>
      <sheetName val="3__Elemental_Summary13"/>
      <sheetName val="9__Package_split_-_Cost_13"/>
      <sheetName val="12a__CFTable13"/>
      <sheetName val="10__&amp;_11__Rate_Code_&amp;_BQ13"/>
      <sheetName val="Fill_this_out_first___14"/>
      <sheetName val="Staff_Acco_13"/>
      <sheetName val="PANEL_ANNEXURE14"/>
      <sheetName val="final_estimate13"/>
      <sheetName val="X_rate13"/>
      <sheetName val="Base_data_Security_Procedures13"/>
      <sheetName val="Fin__Assumpt__-_Sensitivities13"/>
      <sheetName val="Template-Design_Devt_Estimate13"/>
      <sheetName val="Project_Budget_Worksheet13"/>
      <sheetName val="RMZ_Summary13"/>
      <sheetName val="07016,_Master_List-Major_Mino13"/>
      <sheetName val="Misc_Liq13"/>
      <sheetName val="S_213"/>
      <sheetName val="Phase_113"/>
      <sheetName val="Phase_213"/>
      <sheetName val="Pay_Rec13"/>
      <sheetName val="SUPPLY_-Sanitary_Fixtures13"/>
      <sheetName val="ITEMS_FOR_CIVIL_TENDER13"/>
      <sheetName val="Global_Assm_13"/>
      <sheetName val="PointNo_513"/>
      <sheetName val="Other_Inc13"/>
      <sheetName val="Room_Rev13"/>
      <sheetName val="SMS_Format13"/>
      <sheetName val="GF_Columns13"/>
      <sheetName val="IO_LIST13"/>
      <sheetName val="Basic_Rates13"/>
      <sheetName val="MASTER_RATE_ANALYSIS13"/>
      <sheetName val="Summary_year_Plan13"/>
      <sheetName val="INDIGINEOUS_ITEMS_13"/>
      <sheetName val="os_liabilities_analysis13"/>
      <sheetName val="Extra_Item13"/>
      <sheetName val="schedule_nos13"/>
      <sheetName val="_B313"/>
      <sheetName val="_B113"/>
      <sheetName val="AutoOpen_Stub_Data13"/>
      <sheetName val="Civil_Boq13"/>
      <sheetName val="3cd_Annexure13"/>
      <sheetName val="Reference_Information13"/>
      <sheetName val="Employee_List13"/>
      <sheetName val="Sales_Office13"/>
      <sheetName val="SECURITY_113"/>
      <sheetName val="Assumption_Inputs13"/>
      <sheetName val="sqn_ldr_3_Unit_2_13"/>
      <sheetName val="Area_St13"/>
      <sheetName val="collections_plan_040113"/>
      <sheetName val="labour_coeff13"/>
      <sheetName val="Risk_&amp;_Opportunities13"/>
      <sheetName val="type_ahead_combo13"/>
      <sheetName val="ISO_RECON13"/>
      <sheetName val="Back_filling13"/>
      <sheetName val="NT_items_summary13"/>
      <sheetName val="LOCAL_RATES13"/>
      <sheetName val="Meas_-Hotel_Part13"/>
      <sheetName val="labour_rates13"/>
      <sheetName val="Msht_5F13"/>
      <sheetName val="DATA_BOQ13"/>
      <sheetName val="RCC,Ret__Wall13"/>
      <sheetName val="FTE_Totals_Plan13"/>
      <sheetName val="Erection_grider13"/>
      <sheetName val="PA-_Consutant_13"/>
      <sheetName val="Order_Info13"/>
      <sheetName val="Status_Control_Sheet9"/>
      <sheetName val="HOLIDAY_LIST9"/>
      <sheetName val="DASH_BOARD9"/>
      <sheetName val="Approved_MTD_Proj_#'s9"/>
      <sheetName val="BASIS_-DEC_089"/>
      <sheetName val="Block_A_-_BOQ9"/>
      <sheetName val="electr__work_CA_7"/>
      <sheetName val="Ext_Works6"/>
      <sheetName val="d-safe_DELUXE6"/>
      <sheetName val="Diawise_steel_abstract6"/>
      <sheetName val="Position_Class6"/>
      <sheetName val="L_Chg6"/>
      <sheetName val="Budgetary_office_area6"/>
      <sheetName val="beam-reinft-IIInd_floor6"/>
      <sheetName val="CIF_COST_ITEM6"/>
      <sheetName val="Building_16"/>
      <sheetName val="PPA_Summary6"/>
      <sheetName val="Driveway_Beams4"/>
      <sheetName val="65_FINANCE4"/>
      <sheetName val="Pacakges_split4"/>
      <sheetName val="appendix_A4"/>
      <sheetName val="Break_Dw4"/>
      <sheetName val="Reference_Values4"/>
      <sheetName val="Break_Up_(bc)3"/>
      <sheetName val="Break_Up_(bc1)3"/>
      <sheetName val="Break_Up_(bc2)3"/>
      <sheetName val="except_wiring3"/>
      <sheetName val="Material_Current3"/>
      <sheetName val="SITE_OVERHEADS3"/>
      <sheetName val="storm_water13"/>
      <sheetName val="MB_Prod3"/>
      <sheetName val="Detail_In_Door_Stad3"/>
      <sheetName val="Data_base3"/>
      <sheetName val="Senorita_Project_information3"/>
      <sheetName val="WORK_TABLE3"/>
      <sheetName val="Field_Values3"/>
      <sheetName val="G_1-AV_SYSTEM3"/>
      <sheetName val="sq_ftg_detail3"/>
      <sheetName val="Step_73"/>
      <sheetName val="WING_-_A_RAFT_(23-08-09)3"/>
      <sheetName val="4_총괄(통합)3"/>
      <sheetName val="General_input3"/>
      <sheetName val="Basic_Resources3"/>
      <sheetName val="LT_internal_works3"/>
      <sheetName val="F4_133"/>
      <sheetName val="CABLE_DATA3"/>
      <sheetName val="A_CIVIL_AND_INTERIOR_WORKS3"/>
      <sheetName val="입찰내역_발주처_양식3"/>
      <sheetName val="Comparative_at_bid_opening3"/>
      <sheetName val="S_&amp;_A3"/>
      <sheetName val="Electrical-Line_Items3"/>
      <sheetName val="Material_Inventory3"/>
      <sheetName val="Latest_est"/>
      <sheetName val="P&amp;M_Final"/>
      <sheetName val="FX"/>
      <sheetName val="Architect"/>
      <sheetName val="Work"/>
      <sheetName val="Mechanical"/>
      <sheetName val="Structural"/>
      <sheetName val="PAYWORK"/>
      <sheetName val="InterCoBala"/>
      <sheetName val="Risk Assessment"/>
      <sheetName val="Sheet1 (2)"/>
      <sheetName val="Sheet5"/>
      <sheetName val="water prop."/>
      <sheetName val="col-reinft1"/>
      <sheetName val="Basement Budget:Podium Summary"/>
      <sheetName val="C23"/>
      <sheetName val="31st_Oct"/>
      <sheetName val="01st_Nov"/>
      <sheetName val="SP Break Up"/>
      <sheetName val="Sheet 1"/>
      <sheetName val="Beam at Ground flr lvl(Steel)"/>
      <sheetName val="sumary"/>
      <sheetName val="Phasewise Dev Summary"/>
      <sheetName val="1"/>
      <sheetName val="EAW Final Accounts - 99"/>
      <sheetName val="Outgoing"/>
      <sheetName val="Incoming"/>
      <sheetName val="jobhist"/>
      <sheetName val="20_002"/>
      <sheetName val="int-Dia-hdpe"/>
      <sheetName val="habs-list"/>
      <sheetName val="int-Dia-pvc"/>
      <sheetName val="segments-details"/>
      <sheetName val="Labels"/>
      <sheetName val="Debit_Transit"/>
      <sheetName val="Current Bill MB ref"/>
      <sheetName val="Footing"/>
      <sheetName val="info"/>
      <sheetName val="beam-reinft-machine rm"/>
      <sheetName val="PhaDoMong"/>
      <sheetName val="Liability bill wise"/>
      <sheetName val="Overall_Summary_x0000_"/>
      <sheetName val="Sch"/>
      <sheetName val="co.tax"/>
      <sheetName val="Groups"/>
      <sheetName val="Bsheet"/>
      <sheetName val="Execution Plan"/>
      <sheetName val="tuong"/>
      <sheetName val="Ass"/>
      <sheetName val="PRICE COMP"/>
      <sheetName val="Door &amp; Window"/>
      <sheetName val="Data sheet"/>
      <sheetName val="Cash Flow Working"/>
      <sheetName val="Publicbuilding"/>
      <sheetName val="細目"/>
      <sheetName val="공사비 내역 (가)"/>
      <sheetName val="T08-2102"/>
      <sheetName val="cover page"/>
      <sheetName val="gen"/>
      <sheetName val="Cat A Change Control"/>
      <sheetName val="India_F&amp;S_Template"/>
      <sheetName val="fcstdwld"/>
      <sheetName val="Plandwld"/>
      <sheetName val="SWL SUMMARY"/>
      <sheetName val="Financing"/>
      <sheetName val="BOQ DG BQ PP"/>
      <sheetName val="Measurements"/>
      <sheetName val="Flooring"/>
      <sheetName val="Ceilings"/>
      <sheetName val="ACAD_Finishes"/>
      <sheetName val="Site_Details"/>
      <sheetName val="Chair"/>
      <sheetName val="Site_Area_Statement"/>
      <sheetName val="Doors"/>
      <sheetName val="TT35"/>
      <sheetName val="Staff Acco_"/>
      <sheetName val="Non-Factory"/>
      <sheetName val="margin"/>
      <sheetName val="Factors, Disc, Acces, Labour"/>
      <sheetName val="Basement Budget_Podium Summary"/>
      <sheetName val="SPT vs PHI"/>
      <sheetName val="calcul"/>
      <sheetName val="Project Profile"/>
      <sheetName val="Overall_Summaryð"/>
      <sheetName val="Walmart Budgetary Costing"/>
      <sheetName val="Costing Sheet"/>
      <sheetName val="Sheet3 (2)"/>
      <sheetName val="Groupings-final"/>
      <sheetName val="Sched"/>
      <sheetName val="Trial"/>
      <sheetName val="FA_Final"/>
      <sheetName val="Trial Bal"/>
      <sheetName val="Desc "/>
      <sheetName val="L.L Rates"/>
      <sheetName val="(7) RFI (Slab)"/>
      <sheetName val="Jan resp"/>
      <sheetName val="nglrpt042964858"/>
      <sheetName val="Mini"/>
      <sheetName val="FURNITURE"/>
      <sheetName val="2.DATA"/>
      <sheetName val="Overall_Summary`"/>
      <sheetName val="rcc( sub)"/>
      <sheetName val="lc 11"/>
      <sheetName val="lc 21"/>
      <sheetName val="BOQ (2)"/>
      <sheetName val="Service Function"/>
      <sheetName val="Old"/>
      <sheetName val="Sqn _Main_ Abs"/>
      <sheetName val="CASHFLOWS"/>
      <sheetName val="girder"/>
      <sheetName val="Builtup Area"/>
      <sheetName val="Fin Sum"/>
      <sheetName val="General"/>
      <sheetName val="column"/>
      <sheetName val="Bar Budget"/>
      <sheetName val="Machine HC - 19.08 "/>
      <sheetName val="Site Data"/>
      <sheetName val="Bar"/>
      <sheetName val="Analysed rate"/>
      <sheetName val="Shutter"/>
      <sheetName val="BOQ Backup"/>
      <sheetName val="Final Qty"/>
      <sheetName val="Next Weeks Plan"/>
      <sheetName val="Name List"/>
      <sheetName val="DETA TABLE"/>
      <sheetName val="KQ Cost Controlling"/>
      <sheetName val="KQ Appropriation"/>
      <sheetName val="Canteen"/>
      <sheetName val="Measurment"/>
      <sheetName val="A.O.R."/>
      <sheetName val="BOQ Distribution"/>
      <sheetName val="NON-TOWER WATER TANK"/>
      <sheetName val="Sensitivity"/>
      <sheetName val="PC and Emp Details"/>
      <sheetName val="Code"/>
      <sheetName val="Überblick"/>
      <sheetName val="Main-Material"/>
      <sheetName val="Bulk check"/>
      <sheetName val="ridgewood"/>
      <sheetName val="Labor abs-NMR"/>
      <sheetName val="pri-com"/>
      <sheetName val="August TB"/>
      <sheetName val="CANDY BOQ"/>
      <sheetName val="Formulas"/>
      <sheetName val="????"/>
      <sheetName val="____"/>
      <sheetName val="Master Data Sheet"/>
      <sheetName val="Dropdown lists"/>
      <sheetName val="FY Function"/>
      <sheetName val="ESC 10%"/>
      <sheetName val="ESC 12%"/>
      <sheetName val="Workings-Hyd"/>
      <sheetName val="co_5"/>
      <sheetName val="Costcal"/>
      <sheetName val="STEEL STRUCTURE"/>
      <sheetName val="SBI(Siliguri)"/>
      <sheetName val="Materials Cost"/>
      <sheetName val="Footings"/>
      <sheetName val="Basic Rate"/>
      <sheetName val="CCTV_EST1"/>
      <sheetName val="General Note"/>
      <sheetName val="DOOR-WIN SCH"/>
      <sheetName val="Global_factors"/>
      <sheetName val="Fire_Pumps"/>
      <sheetName val="B_-_E"/>
      <sheetName val="Detail_Top_Sheet"/>
      <sheetName val="Rising_Main"/>
      <sheetName val="Civil_Works"/>
      <sheetName val="Weightage-Sub_Sht"/>
      <sheetName val="FA_BOQ"/>
      <sheetName val="d-safe_specs"/>
      <sheetName val="Sheet_1"/>
      <sheetName val="Assump_Payroll"/>
      <sheetName val="Main"/>
      <sheetName val="meas-wp"/>
      <sheetName val="RCC Rates"/>
      <sheetName val="PLAN_FEB97"/>
      <sheetName val="SOR"/>
      <sheetName val="Phase 3b &amp; retail"/>
      <sheetName val="Ent"/>
      <sheetName val="Summ"/>
      <sheetName val="Fossil_DCF"/>
      <sheetName val="11400&amp;11405"/>
      <sheetName val="assumption"/>
      <sheetName val="Overall_Summary25"/>
      <sheetName val="Basement_Summary25"/>
      <sheetName val="Basement_Budget25"/>
      <sheetName val="Podium_Summary25"/>
      <sheetName val="Podium_Budgets25"/>
      <sheetName val="Guestroom_Summary25"/>
      <sheetName val="Guestroom_Budget25"/>
      <sheetName val="Sitework_Summary25"/>
      <sheetName val="Sitework_Budget25"/>
      <sheetName val="GM_&amp;_TA25"/>
      <sheetName val="TBAL9697_-group_wise__sdpl25"/>
      <sheetName val="LIST_OF_MAKES24"/>
      <sheetName val="INPUT_SHEET24"/>
      <sheetName val="Break_up_Sheet24"/>
      <sheetName val="WING_-_A_RAFT_(23-08-09)4"/>
      <sheetName val="General_input4"/>
      <sheetName val="Break_Up_(bc)4"/>
      <sheetName val="Break_Up_(bc1)4"/>
      <sheetName val="Break_Up_(bc2)4"/>
      <sheetName val="Field_Values4"/>
      <sheetName val="except_wiring4"/>
      <sheetName val="WORK_TABLE4"/>
      <sheetName val="SITE_OVERHEADS4"/>
      <sheetName val="storm_water14"/>
      <sheetName val="MB_Prod4"/>
      <sheetName val="Material_Current4"/>
      <sheetName val="Detail_In_Door_Stad4"/>
      <sheetName val="Senorita_Project_information4"/>
      <sheetName val="Data_base4"/>
      <sheetName val="Step_74"/>
      <sheetName val="G_1-AV_SYSTEM4"/>
      <sheetName val="India_F&amp;S_Template1"/>
      <sheetName val="Global_factors1"/>
      <sheetName val="Fire_Pumps1"/>
      <sheetName val="B_-_E1"/>
      <sheetName val="Detail_Top_Sheet1"/>
      <sheetName val="Rising_Main1"/>
      <sheetName val="Civil_Works1"/>
      <sheetName val="Weightage-Sub_Sht1"/>
      <sheetName val="FA_BOQ1"/>
      <sheetName val="d-safe_specs1"/>
      <sheetName val="Sheet_11"/>
      <sheetName val="Liability_bill_wise"/>
      <sheetName val="BOQ_DG_BQ_PP"/>
      <sheetName val="NEW_Main"/>
      <sheetName val="BOQ_(2)"/>
      <sheetName val="Overall_Summary26"/>
      <sheetName val="Basement_Summary26"/>
      <sheetName val="Basement_Budget26"/>
      <sheetName val="Podium_Summary26"/>
      <sheetName val="Podium_Budgets26"/>
      <sheetName val="Guestroom_Summary26"/>
      <sheetName val="Guestroom_Budget26"/>
      <sheetName val="Sitework_Summary26"/>
      <sheetName val="Sitework_Budget26"/>
      <sheetName val="GM_&amp;_TA26"/>
      <sheetName val="TBAL9697_-group_wise__sdpl26"/>
      <sheetName val="LIST_OF_MAKES25"/>
      <sheetName val="INPUT_SHEET25"/>
      <sheetName val="Break_up_Sheet25"/>
      <sheetName val="Driveway_Beams5"/>
      <sheetName val="appendix_A5"/>
      <sheetName val="Pacakges_split5"/>
      <sheetName val="65_FINANCE5"/>
      <sheetName val="except_wiring5"/>
      <sheetName val="Senorita_Project_information5"/>
      <sheetName val="Data_base5"/>
      <sheetName val="Material_Current5"/>
      <sheetName val="WING_-_A_RAFT_(23-08-09)5"/>
      <sheetName val="WORK_TABLE5"/>
      <sheetName val="Reference_Values5"/>
      <sheetName val="Break_Dw5"/>
      <sheetName val="Field_Values5"/>
      <sheetName val="Break_Up_(bc)5"/>
      <sheetName val="Break_Up_(bc1)5"/>
      <sheetName val="Break_Up_(bc2)5"/>
      <sheetName val="General_input5"/>
      <sheetName val="Step_75"/>
      <sheetName val="SITE_OVERHEADS5"/>
      <sheetName val="storm_water15"/>
      <sheetName val="MB_Prod5"/>
      <sheetName val="Detail_In_Door_Stad5"/>
      <sheetName val="G_1-AV_SYSTEM5"/>
      <sheetName val="India_F&amp;S_Template2"/>
      <sheetName val="Detail_Top_Sheet2"/>
      <sheetName val="Fire_Pumps2"/>
      <sheetName val="B_-_E2"/>
      <sheetName val="Global_factors2"/>
      <sheetName val="Civil_Works2"/>
      <sheetName val="Rising_Main2"/>
      <sheetName val="Weightage-Sub_Sht2"/>
      <sheetName val="FA_BOQ2"/>
      <sheetName val="d-safe_specs2"/>
      <sheetName val="Sheet_12"/>
      <sheetName val="Liability_bill_wise1"/>
      <sheetName val="Beam_at_Ground_flr_lvl(Steel)"/>
      <sheetName val="Phasewise_Dev_Summary"/>
      <sheetName val="Risk_Assessment"/>
      <sheetName val="Sheet1_(2)"/>
      <sheetName val="Basement_Budget:Podium_Summary"/>
      <sheetName val="SP_Break_Up"/>
      <sheetName val="MLCP_Connection_Details"/>
      <sheetName val="Trial_Bal"/>
      <sheetName val="Desc_"/>
      <sheetName val="water_prop_"/>
      <sheetName val="APPENDIX 4.1a"/>
      <sheetName val="Cat_A_Change_Control"/>
      <sheetName val="SWL_SUMMARY"/>
      <sheetName val="DETA_TABLE"/>
      <sheetName val="Risk_Assessment1"/>
      <sheetName val="Sheet1_(2)1"/>
      <sheetName val="MLCP_Connection_Details1"/>
      <sheetName val="water_prop_1"/>
      <sheetName val="Basement_Budget:Podium_Summary1"/>
      <sheetName val="SP_Break_Up1"/>
      <sheetName val="Beam_at_Ground_flr_lvl(Steel)1"/>
      <sheetName val="Phasewise_Dev_Summary1"/>
      <sheetName val="Trial_Bal1"/>
      <sheetName val="Desc_1"/>
      <sheetName val="Cat_A_Change_Control1"/>
      <sheetName val="SWL_SUMMARY1"/>
      <sheetName val="BOQ_DG_BQ_PP1"/>
      <sheetName val="NEW_Main1"/>
      <sheetName val="DETA_TABLE1"/>
      <sheetName val="Risk_Assessment2"/>
      <sheetName val="Sheet1_(2)2"/>
      <sheetName val="MLCP_Connection_Details2"/>
      <sheetName val="water_prop_2"/>
      <sheetName val="Basement_Budget:Podium_Summary2"/>
      <sheetName val="SP_Break_Up2"/>
      <sheetName val="Walmart_Budgetary_Costing1"/>
      <sheetName val="L_L_Rates1"/>
      <sheetName val="ESC_10%1"/>
      <sheetName val="ESC_12%1"/>
      <sheetName val="Measurement_Sheet1"/>
      <sheetName val="Sheet3_(2)"/>
      <sheetName val="Costing_Sheet"/>
      <sheetName val="Project_Profile"/>
      <sheetName val="Basement_Budget_Podium_Summary"/>
      <sheetName val="SPT_vs_PHI"/>
      <sheetName val="Factors,_Disc,_Acces,_Labour"/>
      <sheetName val="(7)_RFI_(Slab)"/>
      <sheetName val="beam-reinft-machine_rm"/>
      <sheetName val="Jan_resp"/>
      <sheetName val="EAW_Final_Accounts_-_99"/>
      <sheetName val="lc_11"/>
      <sheetName val="lc_21"/>
      <sheetName val="Name_Manager"/>
      <sheetName val="2_DATA"/>
      <sheetName val="Fin_Sum"/>
      <sheetName val="Walmart_Budgetary_Costing"/>
      <sheetName val="L_L_Rates"/>
      <sheetName val="ESC_10%"/>
      <sheetName val="ESC_12%"/>
      <sheetName val="Measurement_Sheet"/>
      <sheetName val="2.1 受電設備棟"/>
      <sheetName val="2.2 受・防火水槽"/>
      <sheetName val="2.3 排水処理設備棟"/>
      <sheetName val="2.4 倉庫棟"/>
      <sheetName val="2.5 守衛棟"/>
      <sheetName val="hdpe weights"/>
      <sheetName val="PVC weights"/>
      <sheetName val="excess calc"/>
      <sheetName val="Overall_Summary_x005f_x0003_"/>
      <sheetName val="KP1590_E"/>
      <sheetName val="2gii"/>
      <sheetName val="Detail P&amp;L"/>
      <sheetName val="Assumption Sheet"/>
      <sheetName val="FitOutConfCentre"/>
      <sheetName val="ACAD Finishes"/>
      <sheetName val="Site Details"/>
      <sheetName val="Site Area Statement"/>
      <sheetName val="key dates"/>
      <sheetName val="Actuals"/>
      <sheetName val="VIWSCo1"/>
      <sheetName val="final abstract"/>
      <sheetName val="Exc"/>
      <sheetName val="RCC"/>
      <sheetName val="M.S."/>
      <sheetName val="1.Structure"/>
      <sheetName val="Indirect expenses"/>
      <sheetName val="MM"/>
      <sheetName val="DCF"/>
      <sheetName val="Names&amp;Cases"/>
      <sheetName val="opd"/>
      <sheetName val="Discount Rate "/>
      <sheetName val="04b_PHE BoQ"/>
      <sheetName val="_Template_Design_Devt_Estimat_2"/>
      <sheetName val="BUDGET"/>
      <sheetName val="site fab&amp;ernstr"/>
      <sheetName val="Hotel Summary"/>
      <sheetName val="Ironmongery "/>
      <sheetName val="Overall_Summary_x005f_x0000_"/>
      <sheetName val="Final"/>
      <sheetName val="filling 75 mm"/>
      <sheetName val="Road - Kerb stone"/>
      <sheetName val="Overall_Summary30"/>
      <sheetName val="Basement_Summary30"/>
      <sheetName val="Basement_Budget30"/>
      <sheetName val="Podium_Summary30"/>
      <sheetName val="Podium_Budgets30"/>
      <sheetName val="Guestroom_Summary30"/>
      <sheetName val="Guestroom_Budget30"/>
      <sheetName val="Sitework_Summary30"/>
      <sheetName val="Sitework_Budget30"/>
      <sheetName val="TBAL9697_-group_wise__sdpl30"/>
      <sheetName val="Cost_summary18"/>
      <sheetName val="PANEL_ANNEXURE18"/>
      <sheetName val="GM_&amp;_TA30"/>
      <sheetName val="Break_up_Sheet29"/>
      <sheetName val="Rate_analysis18"/>
      <sheetName val="INPUT_SHEET29"/>
      <sheetName val="LIST_OF_MAKES29"/>
      <sheetName val="Material_18"/>
      <sheetName val="Labour_&amp;_Plant18"/>
      <sheetName val="Master_Sheet18"/>
      <sheetName val="Site_Dev_BOQ18"/>
      <sheetName val="Fill_this_out_first___18"/>
      <sheetName val="X_rate17"/>
      <sheetName val="Summary_year_Plan17"/>
      <sheetName val="Template-Design_Devt_Estimate17"/>
      <sheetName val="CFForecast_detail17"/>
      <sheetName val="3__Elemental_Summary17"/>
      <sheetName val="9__Package_split_-_Cost_17"/>
      <sheetName val="12a__CFTable17"/>
      <sheetName val="10__&amp;_11__Rate_Code_&amp;_BQ17"/>
      <sheetName val="PRECAST_lightconc-II17"/>
      <sheetName val="final_estimate17"/>
      <sheetName val="Misc_Liq17"/>
      <sheetName val="RMZ_Summary17"/>
      <sheetName val="Staff_Acco_20"/>
      <sheetName val="Fin__Assumpt__-_Sensitivities17"/>
      <sheetName val="S_217"/>
      <sheetName val="Base_data_Security_Procedures17"/>
      <sheetName val="Project_Budget_Worksheet17"/>
      <sheetName val="GF_Columns17"/>
      <sheetName val="IO_LIST17"/>
      <sheetName val="Reference_Information17"/>
      <sheetName val="Employee_List17"/>
      <sheetName val="Sales_Office17"/>
      <sheetName val="Assumption_Inputs17"/>
      <sheetName val="Phase_117"/>
      <sheetName val="Phase_217"/>
      <sheetName val="Pay_Rec17"/>
      <sheetName val="SUPPLY_-Sanitary_Fixtures17"/>
      <sheetName val="ITEMS_FOR_CIVIL_TENDER17"/>
      <sheetName val="Global_Assm_17"/>
      <sheetName val="PointNo_517"/>
      <sheetName val="ESTIMATE_for_approval17"/>
      <sheetName val="07016,_Master_List-Major_Mino17"/>
      <sheetName val="Other_Inc17"/>
      <sheetName val="Room_Rev17"/>
      <sheetName val="SMS_Format17"/>
      <sheetName val="MASTER_RATE_ANALYSIS17"/>
      <sheetName val="Basic_Rates17"/>
      <sheetName val="SECURITY_117"/>
      <sheetName val="_B317"/>
      <sheetName val="_B117"/>
      <sheetName val="Extra_Item17"/>
      <sheetName val="schedule_nos17"/>
      <sheetName val="AutoOpen_Stub_Data17"/>
      <sheetName val="INDIGINEOUS_ITEMS_17"/>
      <sheetName val="os_liabilities_analysis17"/>
      <sheetName val="Civil_Boq17"/>
      <sheetName val="3cd_Annexure17"/>
      <sheetName val="collections_plan_040117"/>
      <sheetName val="Area_St17"/>
      <sheetName val="sqn_ldr_3_Unit_2_17"/>
      <sheetName val="labour_coeff17"/>
      <sheetName val="Meas_-Hotel_Part17"/>
      <sheetName val="Risk_&amp;_Opportunities17"/>
      <sheetName val="type_ahead_combo17"/>
      <sheetName val="labour_rates17"/>
      <sheetName val="Msht_5F17"/>
      <sheetName val="ISO_RECON17"/>
      <sheetName val="Back_filling17"/>
      <sheetName val="NT_items_summary17"/>
      <sheetName val="LOCAL_RATES17"/>
      <sheetName val="RCC,Ret__Wall17"/>
      <sheetName val="Erection_grider17"/>
      <sheetName val="PA-_Consutant_17"/>
      <sheetName val="FTE_Totals_Plan17"/>
      <sheetName val="Order_Info17"/>
      <sheetName val="DATA_BOQ17"/>
      <sheetName val="Status_Control_Sheet13"/>
      <sheetName val="HOLIDAY_LIST13"/>
      <sheetName val="DASH_BOARD13"/>
      <sheetName val="Approved_MTD_Proj_#'s13"/>
      <sheetName val="BASIS_-DEC_0813"/>
      <sheetName val="Block_A_-_BOQ13"/>
      <sheetName val="electr__work_CA_11"/>
      <sheetName val="Building_110"/>
      <sheetName val="PPA_Summary10"/>
      <sheetName val="L_Chg10"/>
      <sheetName val="Budgetary_office_area10"/>
      <sheetName val="Position_Class10"/>
      <sheetName val="Ext_Works10"/>
      <sheetName val="Break_Dw9"/>
      <sheetName val="Reference_Values9"/>
      <sheetName val="Driveway_Beams9"/>
      <sheetName val="WORK_TABLE9"/>
      <sheetName val="beam-reinft-IIInd_floor10"/>
      <sheetName val="65_FINANCE9"/>
      <sheetName val="Pacakges_split9"/>
      <sheetName val="d-safe_DELUXE10"/>
      <sheetName val="Diawise_steel_abstract10"/>
      <sheetName val="appendix_A9"/>
      <sheetName val="except_wiring9"/>
      <sheetName val="Field_Values9"/>
      <sheetName val="SITE_OVERHEADS9"/>
      <sheetName val="storm_water19"/>
      <sheetName val="MB_Prod9"/>
      <sheetName val="Material_Current9"/>
      <sheetName val="G_1-AV_SYSTEM9"/>
      <sheetName val="Break_Up_(bc)9"/>
      <sheetName val="Break_Up_(bc1)9"/>
      <sheetName val="Break_Up_(bc2)9"/>
      <sheetName val="Step_79"/>
      <sheetName val="General_input9"/>
      <sheetName val="LT_internal_works7"/>
      <sheetName val="Detail_In_Door_Stad9"/>
      <sheetName val="Senorita_Project_information9"/>
      <sheetName val="Data_base9"/>
      <sheetName val="WING_-_A_RAFT_(23-08-09)9"/>
      <sheetName val="A_CIVIL_AND_INTERIOR_WORKS7"/>
      <sheetName val="sq_ftg_detail7"/>
      <sheetName val="CIF_COST_ITEM10"/>
      <sheetName val="4_총괄(통합)7"/>
      <sheetName val="Basic_Resources7"/>
      <sheetName val="India_F&amp;S_Template6"/>
      <sheetName val="입찰내역_발주처_양식7"/>
      <sheetName val="Comparative_at_bid_opening7"/>
      <sheetName val="F4_137"/>
      <sheetName val="Electrical-Line_Items7"/>
      <sheetName val="CABLE_DATA7"/>
      <sheetName val="S_&amp;_A7"/>
      <sheetName val="Sheet1_(2)6"/>
      <sheetName val="Fire_Pumps6"/>
      <sheetName val="B_-_E6"/>
      <sheetName val="Civil_Works6"/>
      <sheetName val="MLCP_Connection_Details6"/>
      <sheetName val="Weightage-Sub_Sht6"/>
      <sheetName val="Rising_Main6"/>
      <sheetName val="FA_BOQ6"/>
      <sheetName val="Basement_Budget:Podium_Summary6"/>
      <sheetName val="Risk_Assessment6"/>
      <sheetName val="d-safe_specs6"/>
      <sheetName val="Global_factors6"/>
      <sheetName val="Detail_Top_Sheet6"/>
      <sheetName val="water_prop_6"/>
      <sheetName val="SP_Break_Up6"/>
      <sheetName val="Sheet_16"/>
      <sheetName val="SWL_SUMMARY5"/>
      <sheetName val="Door_&amp;_Window3"/>
      <sheetName val="Data_sheet3"/>
      <sheetName val="Cash_Flow_Working3"/>
      <sheetName val="공사비_내역_(가)3"/>
      <sheetName val="cover_page3"/>
      <sheetName val="PRICE_COMP3"/>
      <sheetName val="Cat_A_Change_Control5"/>
      <sheetName val="Beam_at_Ground_flr_lvl(Steel)5"/>
      <sheetName val="Phasewise_Dev_Summary5"/>
      <sheetName val="Name_List3"/>
      <sheetName val="Labor_abs-NMR3"/>
      <sheetName val="August_TB3"/>
      <sheetName val="Builtup_Area3"/>
      <sheetName val="CANDY_BOQ3"/>
      <sheetName val="Sheet3_(2)4"/>
      <sheetName val="BOQ_DG_BQ_PP5"/>
      <sheetName val="NEW_Main5"/>
      <sheetName val="Name_Manager4"/>
      <sheetName val="EAW_Final_Accounts_-_994"/>
      <sheetName val="beam-reinft-machine_rm4"/>
      <sheetName val="Project_Profile4"/>
      <sheetName val="Walmart_Budgetary_Costing5"/>
      <sheetName val="Basement_Budget_Podium_Summary4"/>
      <sheetName val="Staff_Acco_21"/>
      <sheetName val="SPT_vs_PHI4"/>
      <sheetName val="Factors,_Disc,_Acces,_Labour4"/>
      <sheetName val="Trial_Bal5"/>
      <sheetName val="Desc_5"/>
      <sheetName val="Jan_resp4"/>
      <sheetName val="L_L_Rates5"/>
      <sheetName val="(7)_RFI_(Slab)4"/>
      <sheetName val="Detail_P&amp;L3"/>
      <sheetName val="Assumption_Sheet3"/>
      <sheetName val="Overall_Summary28"/>
      <sheetName val="Basement_Summary28"/>
      <sheetName val="Basement_Budget28"/>
      <sheetName val="Podium_Summary28"/>
      <sheetName val="Podium_Budgets28"/>
      <sheetName val="Guestroom_Summary28"/>
      <sheetName val="Guestroom_Budget28"/>
      <sheetName val="Sitework_Summary28"/>
      <sheetName val="Sitework_Budget28"/>
      <sheetName val="TBAL9697_-group_wise__sdpl28"/>
      <sheetName val="GM_&amp;_TA28"/>
      <sheetName val="LIST_OF_MAKES27"/>
      <sheetName val="INPUT_SHEET27"/>
      <sheetName val="PRECAST_lightconc-II15"/>
      <sheetName val="Cost_summary16"/>
      <sheetName val="Material_16"/>
      <sheetName val="Labour_&amp;_Plant16"/>
      <sheetName val="Site_Dev_BOQ16"/>
      <sheetName val="Master_Sheet16"/>
      <sheetName val="CFForecast_detail15"/>
      <sheetName val="3__Elemental_Summary15"/>
      <sheetName val="9__Package_split_-_Cost_15"/>
      <sheetName val="12a__CFTable15"/>
      <sheetName val="10__&amp;_11__Rate_Code_&amp;_BQ15"/>
      <sheetName val="Break_up_Sheet27"/>
      <sheetName val="Rate_analysis16"/>
      <sheetName val="PANEL_ANNEXURE16"/>
      <sheetName val="final_estimate15"/>
      <sheetName val="Fill_this_out_first___16"/>
      <sheetName val="X_rate15"/>
      <sheetName val="Project_Budget_Worksheet15"/>
      <sheetName val="Base_data_Security_Procedures15"/>
      <sheetName val="Fin__Assumpt__-_Sensitivities15"/>
      <sheetName val="Template-Design_Devt_Estimate15"/>
      <sheetName val="Staff_Acco_16"/>
      <sheetName val="RMZ_Summary15"/>
      <sheetName val="Misc_Liq15"/>
      <sheetName val="S_215"/>
      <sheetName val="Phase_115"/>
      <sheetName val="Phase_215"/>
      <sheetName val="Pay_Rec15"/>
      <sheetName val="SUPPLY_-Sanitary_Fixtures15"/>
      <sheetName val="ITEMS_FOR_CIVIL_TENDER15"/>
      <sheetName val="Global_Assm_15"/>
      <sheetName val="PointNo_515"/>
      <sheetName val="ESTIMATE_for_approval15"/>
      <sheetName val="GF_Columns15"/>
      <sheetName val="IO_LIST15"/>
      <sheetName val="07016,_Master_List-Major_Mino15"/>
      <sheetName val="Other_Inc15"/>
      <sheetName val="Room_Rev15"/>
      <sheetName val="SMS_Format15"/>
      <sheetName val="MASTER_RATE_ANALYSIS15"/>
      <sheetName val="Basic_Rates15"/>
      <sheetName val="Summary_year_Plan15"/>
      <sheetName val="_B315"/>
      <sheetName val="_B115"/>
      <sheetName val="Extra_Item15"/>
      <sheetName val="schedule_nos15"/>
      <sheetName val="AutoOpen_Stub_Data15"/>
      <sheetName val="INDIGINEOUS_ITEMS_15"/>
      <sheetName val="os_liabilities_analysis15"/>
      <sheetName val="Civil_Boq15"/>
      <sheetName val="3cd_Annexure15"/>
      <sheetName val="Reference_Information15"/>
      <sheetName val="Employee_List15"/>
      <sheetName val="Sales_Office15"/>
      <sheetName val="SECURITY_115"/>
      <sheetName val="sqn_ldr_3_Unit_2_15"/>
      <sheetName val="Area_St15"/>
      <sheetName val="collections_plan_040115"/>
      <sheetName val="Assumption_Inputs15"/>
      <sheetName val="labour_coeff15"/>
      <sheetName val="ISO_RECON15"/>
      <sheetName val="Back_filling15"/>
      <sheetName val="NT_items_summary15"/>
      <sheetName val="LOCAL_RATES15"/>
      <sheetName val="Meas_-Hotel_Part15"/>
      <sheetName val="Risk_&amp;_Opportunities15"/>
      <sheetName val="type_ahead_combo15"/>
      <sheetName val="labour_rates15"/>
      <sheetName val="Msht_5F15"/>
      <sheetName val="RCC,Ret__Wall15"/>
      <sheetName val="FTE_Totals_Plan15"/>
      <sheetName val="Erection_grider15"/>
      <sheetName val="Order_Info15"/>
      <sheetName val="DATA_BOQ15"/>
      <sheetName val="PA-_Consutant_15"/>
      <sheetName val="HOLIDAY_LIST11"/>
      <sheetName val="DASH_BOARD11"/>
      <sheetName val="Status_Control_Sheet11"/>
      <sheetName val="Approved_MTD_Proj_#'s11"/>
      <sheetName val="BASIS_-DEC_0811"/>
      <sheetName val="Block_A_-_BOQ11"/>
      <sheetName val="Budgetary_office_area8"/>
      <sheetName val="Position_Class8"/>
      <sheetName val="electr__work_CA_9"/>
      <sheetName val="Ext_Works8"/>
      <sheetName val="Driveway_Beams7"/>
      <sheetName val="Building_18"/>
      <sheetName val="PPA_Summary8"/>
      <sheetName val="appendix_A7"/>
      <sheetName val="L_Chg8"/>
      <sheetName val="d-safe_DELUXE8"/>
      <sheetName val="Diawise_steel_abstract8"/>
      <sheetName val="beam-reinft-IIInd_floor8"/>
      <sheetName val="Break_Dw7"/>
      <sheetName val="65_FINANCE7"/>
      <sheetName val="Pacakges_split7"/>
      <sheetName val="Reference_Values7"/>
      <sheetName val="Field_Values7"/>
      <sheetName val="WORK_TABLE7"/>
      <sheetName val="General_input7"/>
      <sheetName val="WING_-_A_RAFT_(23-08-09)7"/>
      <sheetName val="except_wiring7"/>
      <sheetName val="Break_Up_(bc)7"/>
      <sheetName val="Break_Up_(bc1)7"/>
      <sheetName val="Break_Up_(bc2)7"/>
      <sheetName val="Data_base7"/>
      <sheetName val="Senorita_Project_information7"/>
      <sheetName val="Material_Current7"/>
      <sheetName val="SITE_OVERHEADS7"/>
      <sheetName val="storm_water17"/>
      <sheetName val="MB_Prod7"/>
      <sheetName val="Detail_In_Door_Stad7"/>
      <sheetName val="Step_77"/>
      <sheetName val="LT_internal_works5"/>
      <sheetName val="G_1-AV_SYSTEM7"/>
      <sheetName val="입찰내역_발주처_양식5"/>
      <sheetName val="Comparative_at_bid_opening5"/>
      <sheetName val="A_CIVIL_AND_INTERIOR_WORKS5"/>
      <sheetName val="sq_ftg_detail5"/>
      <sheetName val="India_F&amp;S_Template4"/>
      <sheetName val="F4_135"/>
      <sheetName val="CIF_COST_ITEM8"/>
      <sheetName val="Basic_Resources5"/>
      <sheetName val="CABLE_DATA5"/>
      <sheetName val="Fire_Pumps4"/>
      <sheetName val="B_-_E4"/>
      <sheetName val="4_총괄(통합)5"/>
      <sheetName val="Civil_Works4"/>
      <sheetName val="Electrical-Line_Items5"/>
      <sheetName val="Weightage-Sub_Sht4"/>
      <sheetName val="S_&amp;_A5"/>
      <sheetName val="FA_BOQ4"/>
      <sheetName val="Rising_Main4"/>
      <sheetName val="d-safe_specs4"/>
      <sheetName val="Risk_Assessment4"/>
      <sheetName val="Sheet1_(2)4"/>
      <sheetName val="MLCP_Connection_Details4"/>
      <sheetName val="Global_factors4"/>
      <sheetName val="Detail_Top_Sheet4"/>
      <sheetName val="water_prop_4"/>
      <sheetName val="Basement_Budget:Podium_Summary4"/>
      <sheetName val="SP_Break_Up4"/>
      <sheetName val="Sheet_14"/>
      <sheetName val="Beam_at_Ground_flr_lvl(Steel)3"/>
      <sheetName val="Phasewise_Dev_Summary3"/>
      <sheetName val="Trial_Bal3"/>
      <sheetName val="Desc_3"/>
      <sheetName val="Cat_A_Change_Control3"/>
      <sheetName val="SWL_SUMMARY3"/>
      <sheetName val="BOQ_DG_BQ_PP3"/>
      <sheetName val="NEW_Main3"/>
      <sheetName val="DETA_TABLE3"/>
      <sheetName val="Name_Manager2"/>
      <sheetName val="Staff_Acco_17"/>
      <sheetName val="Factors,_Disc,_Acces,_Labour2"/>
      <sheetName val="Basement_Budget_Podium_Summary2"/>
      <sheetName val="SPT_vs_PHI2"/>
      <sheetName val="Project_Profile2"/>
      <sheetName val="Walmart_Budgetary_Costing3"/>
      <sheetName val="Jan_resp2"/>
      <sheetName val="Costing_Sheet2"/>
      <sheetName val="beam-reinft-machine_rm2"/>
      <sheetName val="Sheet3_(2)2"/>
      <sheetName val="L_L_Rates3"/>
      <sheetName val="(7)_RFI_(Slab)2"/>
      <sheetName val="Measurement_Sheet3"/>
      <sheetName val="2_DATA2"/>
      <sheetName val="ESC_10%3"/>
      <sheetName val="ESC_12%3"/>
      <sheetName val="Fin_Sum2"/>
      <sheetName val="Material_Inventory5"/>
      <sheetName val="Latest_est2"/>
      <sheetName val="P&amp;M_Final2"/>
      <sheetName val="co_tax1"/>
      <sheetName val="EAW_Final_Accounts_-_992"/>
      <sheetName val="Current_Bill_MB_ref1"/>
      <sheetName val="Liability_bill_wise3"/>
      <sheetName val="lc_112"/>
      <sheetName val="lc_212"/>
      <sheetName val="BOQ_(2)2"/>
      <sheetName val="Service_Function1"/>
      <sheetName val="Bar_Budget1"/>
      <sheetName val="Machine_HC_-_19_08_1"/>
      <sheetName val="Site_Data1"/>
      <sheetName val="Analysed_rate1"/>
      <sheetName val="BOQ_Backup1"/>
      <sheetName val="Final_Qty1"/>
      <sheetName val="Door_&amp;_Window1"/>
      <sheetName val="Data_sheet1"/>
      <sheetName val="Cash_Flow_Working1"/>
      <sheetName val="PRICE_COMP1"/>
      <sheetName val="Name_List1"/>
      <sheetName val="Next_Weeks_Plan1"/>
      <sheetName val="Dropdown_lists1"/>
      <sheetName val="FY_Function1"/>
      <sheetName val="Master_Data_Sheet1"/>
      <sheetName val="공사비_내역_(가)1"/>
      <sheetName val="cover_page1"/>
      <sheetName val="Labor_abs-NMR1"/>
      <sheetName val="August_TB1"/>
      <sheetName val="Builtup_Area1"/>
      <sheetName val="CANDY_BOQ1"/>
      <sheetName val="PC_and_Emp_Details1"/>
      <sheetName val="site_fab&amp;ernstr1"/>
      <sheetName val="2_1_受電設備棟1"/>
      <sheetName val="2_2_受・防火水槽1"/>
      <sheetName val="2_3_排水処理設備棟1"/>
      <sheetName val="2_4_倉庫棟1"/>
      <sheetName val="2_5_守衛棟1"/>
      <sheetName val="DOOR-WIN_SCH1"/>
      <sheetName val="RCC_Rates1"/>
      <sheetName val="STEEL_STRUCTURE1"/>
      <sheetName val="A_O_R_1"/>
      <sheetName val="BOQ_Distribution1"/>
      <sheetName val="NON-TOWER_WATER_TANK1"/>
      <sheetName val="General_Note1"/>
      <sheetName val="Detail_P&amp;L1"/>
      <sheetName val="Assumption_Sheet1"/>
      <sheetName val="filling_75_mm1"/>
      <sheetName val="Road_-_Kerb_stone1"/>
      <sheetName val="Discount_Rate_1"/>
      <sheetName val="Overall_Summary27"/>
      <sheetName val="Basement_Summary27"/>
      <sheetName val="Basement_Budget27"/>
      <sheetName val="Podium_Summary27"/>
      <sheetName val="Podium_Budgets27"/>
      <sheetName val="Guestroom_Summary27"/>
      <sheetName val="Guestroom_Budget27"/>
      <sheetName val="Sitework_Summary27"/>
      <sheetName val="Sitework_Budget27"/>
      <sheetName val="TBAL9697_-group_wise__sdpl27"/>
      <sheetName val="GM_&amp;_TA27"/>
      <sheetName val="LIST_OF_MAKES26"/>
      <sheetName val="INPUT_SHEET26"/>
      <sheetName val="PRECAST_lightconc-II14"/>
      <sheetName val="Cost_summary15"/>
      <sheetName val="Material_15"/>
      <sheetName val="Labour_&amp;_Plant15"/>
      <sheetName val="Site_Dev_BOQ15"/>
      <sheetName val="Master_Sheet15"/>
      <sheetName val="CFForecast_detail14"/>
      <sheetName val="3__Elemental_Summary14"/>
      <sheetName val="9__Package_split_-_Cost_14"/>
      <sheetName val="12a__CFTable14"/>
      <sheetName val="10__&amp;_11__Rate_Code_&amp;_BQ14"/>
      <sheetName val="Break_up_Sheet26"/>
      <sheetName val="Rate_analysis15"/>
      <sheetName val="PANEL_ANNEXURE15"/>
      <sheetName val="final_estimate14"/>
      <sheetName val="Fill_this_out_first___15"/>
      <sheetName val="X_rate14"/>
      <sheetName val="Project_Budget_Worksheet14"/>
      <sheetName val="Base_data_Security_Procedures14"/>
      <sheetName val="Fin__Assumpt__-_Sensitivities14"/>
      <sheetName val="Template-Design_Devt_Estimate14"/>
      <sheetName val="Staff_Acco_14"/>
      <sheetName val="RMZ_Summary14"/>
      <sheetName val="Misc_Liq14"/>
      <sheetName val="S_214"/>
      <sheetName val="Phase_114"/>
      <sheetName val="Phase_214"/>
      <sheetName val="Pay_Rec14"/>
      <sheetName val="SUPPLY_-Sanitary_Fixtures14"/>
      <sheetName val="ITEMS_FOR_CIVIL_TENDER14"/>
      <sheetName val="Global_Assm_14"/>
      <sheetName val="PointNo_514"/>
      <sheetName val="ESTIMATE_for_approval14"/>
      <sheetName val="GF_Columns14"/>
      <sheetName val="IO_LIST14"/>
      <sheetName val="07016,_Master_List-Major_Mino14"/>
      <sheetName val="Other_Inc14"/>
      <sheetName val="Room_Rev14"/>
      <sheetName val="SMS_Format14"/>
      <sheetName val="MASTER_RATE_ANALYSIS14"/>
      <sheetName val="Basic_Rates14"/>
      <sheetName val="Summary_year_Plan14"/>
      <sheetName val="_B314"/>
      <sheetName val="_B114"/>
      <sheetName val="Extra_Item14"/>
      <sheetName val="schedule_nos14"/>
      <sheetName val="AutoOpen_Stub_Data14"/>
      <sheetName val="INDIGINEOUS_ITEMS_14"/>
      <sheetName val="os_liabilities_analysis14"/>
      <sheetName val="Civil_Boq14"/>
      <sheetName val="3cd_Annexure14"/>
      <sheetName val="Reference_Information14"/>
      <sheetName val="Employee_List14"/>
      <sheetName val="Sales_Office14"/>
      <sheetName val="SECURITY_114"/>
      <sheetName val="sqn_ldr_3_Unit_2_14"/>
      <sheetName val="Area_St14"/>
      <sheetName val="collections_plan_040114"/>
      <sheetName val="Assumption_Inputs14"/>
      <sheetName val="labour_coeff14"/>
      <sheetName val="ISO_RECON14"/>
      <sheetName val="Back_filling14"/>
      <sheetName val="NT_items_summary14"/>
      <sheetName val="LOCAL_RATES14"/>
      <sheetName val="Meas_-Hotel_Part14"/>
      <sheetName val="Risk_&amp;_Opportunities14"/>
      <sheetName val="type_ahead_combo14"/>
      <sheetName val="labour_rates14"/>
      <sheetName val="Msht_5F14"/>
      <sheetName val="RCC,Ret__Wall14"/>
      <sheetName val="FTE_Totals_Plan14"/>
      <sheetName val="Erection_grider14"/>
      <sheetName val="Order_Info14"/>
      <sheetName val="DATA_BOQ14"/>
      <sheetName val="PA-_Consutant_14"/>
      <sheetName val="HOLIDAY_LIST10"/>
      <sheetName val="DASH_BOARD10"/>
      <sheetName val="Status_Control_Sheet10"/>
      <sheetName val="Approved_MTD_Proj_#'s10"/>
      <sheetName val="BASIS_-DEC_0810"/>
      <sheetName val="Block_A_-_BOQ10"/>
      <sheetName val="Budgetary_office_area7"/>
      <sheetName val="Position_Class7"/>
      <sheetName val="electr__work_CA_8"/>
      <sheetName val="Ext_Works7"/>
      <sheetName val="Driveway_Beams6"/>
      <sheetName val="Building_17"/>
      <sheetName val="PPA_Summary7"/>
      <sheetName val="appendix_A6"/>
      <sheetName val="L_Chg7"/>
      <sheetName val="d-safe_DELUXE7"/>
      <sheetName val="Diawise_steel_abstract7"/>
      <sheetName val="beam-reinft-IIInd_floor7"/>
      <sheetName val="Break_Dw6"/>
      <sheetName val="65_FINANCE6"/>
      <sheetName val="Pacakges_split6"/>
      <sheetName val="Reference_Values6"/>
      <sheetName val="Field_Values6"/>
      <sheetName val="WORK_TABLE6"/>
      <sheetName val="General_input6"/>
      <sheetName val="WING_-_A_RAFT_(23-08-09)6"/>
      <sheetName val="except_wiring6"/>
      <sheetName val="Break_Up_(bc)6"/>
      <sheetName val="Break_Up_(bc1)6"/>
      <sheetName val="Break_Up_(bc2)6"/>
      <sheetName val="Data_base6"/>
      <sheetName val="Senorita_Project_information6"/>
      <sheetName val="Material_Current6"/>
      <sheetName val="SITE_OVERHEADS6"/>
      <sheetName val="storm_water16"/>
      <sheetName val="MB_Prod6"/>
      <sheetName val="Detail_In_Door_Stad6"/>
      <sheetName val="Step_76"/>
      <sheetName val="LT_internal_works4"/>
      <sheetName val="G_1-AV_SYSTEM6"/>
      <sheetName val="입찰내역_발주처_양식4"/>
      <sheetName val="Comparative_at_bid_opening4"/>
      <sheetName val="A_CIVIL_AND_INTERIOR_WORKS4"/>
      <sheetName val="sq_ftg_detail4"/>
      <sheetName val="India_F&amp;S_Template3"/>
      <sheetName val="F4_134"/>
      <sheetName val="CIF_COST_ITEM7"/>
      <sheetName val="Basic_Resources4"/>
      <sheetName val="CABLE_DATA4"/>
      <sheetName val="Fire_Pumps3"/>
      <sheetName val="B_-_E3"/>
      <sheetName val="4_총괄(통합)4"/>
      <sheetName val="Civil_Works3"/>
      <sheetName val="Electrical-Line_Items4"/>
      <sheetName val="Weightage-Sub_Sht3"/>
      <sheetName val="S_&amp;_A4"/>
      <sheetName val="FA_BOQ3"/>
      <sheetName val="Rising_Main3"/>
      <sheetName val="d-safe_specs3"/>
      <sheetName val="Risk_Assessment3"/>
      <sheetName val="Sheet1_(2)3"/>
      <sheetName val="MLCP_Connection_Details3"/>
      <sheetName val="Global_factors3"/>
      <sheetName val="Detail_Top_Sheet3"/>
      <sheetName val="water_prop_3"/>
      <sheetName val="Basement_Budget:Podium_Summary3"/>
      <sheetName val="SP_Break_Up3"/>
      <sheetName val="Sheet_13"/>
      <sheetName val="Beam_at_Ground_flr_lvl(Steel)2"/>
      <sheetName val="Phasewise_Dev_Summary2"/>
      <sheetName val="Trial_Bal2"/>
      <sheetName val="Desc_2"/>
      <sheetName val="Cat_A_Change_Control2"/>
      <sheetName val="SWL_SUMMARY2"/>
      <sheetName val="BOQ_DG_BQ_PP2"/>
      <sheetName val="NEW_Main2"/>
      <sheetName val="DETA_TABLE2"/>
      <sheetName val="Name_Manager1"/>
      <sheetName val="Staff_Acco_15"/>
      <sheetName val="Factors,_Disc,_Acces,_Labour1"/>
      <sheetName val="Basement_Budget_Podium_Summary1"/>
      <sheetName val="SPT_vs_PHI1"/>
      <sheetName val="Project_Profile1"/>
      <sheetName val="Walmart_Budgetary_Costing2"/>
      <sheetName val="Jan_resp1"/>
      <sheetName val="Costing_Sheet1"/>
      <sheetName val="beam-reinft-machine_rm1"/>
      <sheetName val="Sheet3_(2)1"/>
      <sheetName val="L_L_Rates2"/>
      <sheetName val="(7)_RFI_(Slab)1"/>
      <sheetName val="Measurement_Sheet2"/>
      <sheetName val="2_DATA1"/>
      <sheetName val="ESC_10%2"/>
      <sheetName val="ESC_12%2"/>
      <sheetName val="Fin_Sum1"/>
      <sheetName val="Material_Inventory4"/>
      <sheetName val="Latest_est1"/>
      <sheetName val="P&amp;M_Final1"/>
      <sheetName val="co_tax"/>
      <sheetName val="EAW_Final_Accounts_-_991"/>
      <sheetName val="Current_Bill_MB_ref"/>
      <sheetName val="Liability_bill_wise2"/>
      <sheetName val="lc_111"/>
      <sheetName val="lc_211"/>
      <sheetName val="BOQ_(2)1"/>
      <sheetName val="Service_Function"/>
      <sheetName val="Bar_Budget"/>
      <sheetName val="Machine_HC_-_19_08_"/>
      <sheetName val="Site_Data"/>
      <sheetName val="Analysed_rate"/>
      <sheetName val="BOQ_Backup"/>
      <sheetName val="Final_Qty"/>
      <sheetName val="Door_&amp;_Window"/>
      <sheetName val="Data_sheet"/>
      <sheetName val="Cash_Flow_Working"/>
      <sheetName val="PRICE_COMP"/>
      <sheetName val="Name_List"/>
      <sheetName val="Next_Weeks_Plan"/>
      <sheetName val="Dropdown_lists"/>
      <sheetName val="FY_Function"/>
      <sheetName val="Master_Data_Sheet"/>
      <sheetName val="공사비_내역_(가)"/>
      <sheetName val="cover_page"/>
      <sheetName val="Labor_abs-NMR"/>
      <sheetName val="August_TB"/>
      <sheetName val="Builtup_Area"/>
      <sheetName val="CANDY_BOQ"/>
      <sheetName val="PC_and_Emp_Details"/>
      <sheetName val="site_fab&amp;ernstr"/>
      <sheetName val="2_1_受電設備棟"/>
      <sheetName val="2_2_受・防火水槽"/>
      <sheetName val="2_3_排水処理設備棟"/>
      <sheetName val="2_4_倉庫棟"/>
      <sheetName val="2_5_守衛棟"/>
      <sheetName val="DOOR-WIN_SCH"/>
      <sheetName val="RCC_Rates"/>
      <sheetName val="STEEL_STRUCTURE"/>
      <sheetName val="A_O_R_"/>
      <sheetName val="BOQ_Distribution"/>
      <sheetName val="NON-TOWER_WATER_TANK"/>
      <sheetName val="General_Note"/>
      <sheetName val="Detail_P&amp;L"/>
      <sheetName val="Assumption_Sheet"/>
      <sheetName val="filling_75_mm"/>
      <sheetName val="Road_-_Kerb_stone"/>
      <sheetName val="Discount_Rate_"/>
      <sheetName val="Overall_Summary29"/>
      <sheetName val="Basement_Summary29"/>
      <sheetName val="Basement_Budget29"/>
      <sheetName val="Podium_Summary29"/>
      <sheetName val="Podium_Budgets29"/>
      <sheetName val="Guestroom_Summary29"/>
      <sheetName val="Guestroom_Budget29"/>
      <sheetName val="Sitework_Summary29"/>
      <sheetName val="Sitework_Budget29"/>
      <sheetName val="TBAL9697_-group_wise__sdpl29"/>
      <sheetName val="GM_&amp;_TA29"/>
      <sheetName val="LIST_OF_MAKES28"/>
      <sheetName val="INPUT_SHEET28"/>
      <sheetName val="PRECAST_lightconc-II16"/>
      <sheetName val="Cost_summary17"/>
      <sheetName val="Material_17"/>
      <sheetName val="Labour_&amp;_Plant17"/>
      <sheetName val="Site_Dev_BOQ17"/>
      <sheetName val="Master_Sheet17"/>
      <sheetName val="CFForecast_detail16"/>
      <sheetName val="3__Elemental_Summary16"/>
      <sheetName val="9__Package_split_-_Cost_16"/>
      <sheetName val="12a__CFTable16"/>
      <sheetName val="10__&amp;_11__Rate_Code_&amp;_BQ16"/>
      <sheetName val="Break_up_Sheet28"/>
      <sheetName val="Rate_analysis17"/>
      <sheetName val="PANEL_ANNEXURE17"/>
      <sheetName val="final_estimate16"/>
      <sheetName val="Fill_this_out_first___17"/>
      <sheetName val="X_rate16"/>
      <sheetName val="Project_Budget_Worksheet16"/>
      <sheetName val="Base_data_Security_Procedures16"/>
      <sheetName val="Fin__Assumpt__-_Sensitivities16"/>
      <sheetName val="Template-Design_Devt_Estimate16"/>
      <sheetName val="Staff_Acco_18"/>
      <sheetName val="RMZ_Summary16"/>
      <sheetName val="Misc_Liq16"/>
      <sheetName val="S_216"/>
      <sheetName val="Phase_116"/>
      <sheetName val="Phase_216"/>
      <sheetName val="Pay_Rec16"/>
      <sheetName val="SUPPLY_-Sanitary_Fixtures16"/>
      <sheetName val="ITEMS_FOR_CIVIL_TENDER16"/>
      <sheetName val="Global_Assm_16"/>
      <sheetName val="PointNo_516"/>
      <sheetName val="ESTIMATE_for_approval16"/>
      <sheetName val="GF_Columns16"/>
      <sheetName val="IO_LIST16"/>
      <sheetName val="07016,_Master_List-Major_Mino16"/>
      <sheetName val="Other_Inc16"/>
      <sheetName val="Room_Rev16"/>
      <sheetName val="SMS_Format16"/>
      <sheetName val="MASTER_RATE_ANALYSIS16"/>
      <sheetName val="Basic_Rates16"/>
      <sheetName val="Summary_year_Plan16"/>
      <sheetName val="_B316"/>
      <sheetName val="_B116"/>
      <sheetName val="Extra_Item16"/>
      <sheetName val="schedule_nos16"/>
      <sheetName val="AutoOpen_Stub_Data16"/>
      <sheetName val="INDIGINEOUS_ITEMS_16"/>
      <sheetName val="os_liabilities_analysis16"/>
      <sheetName val="Civil_Boq16"/>
      <sheetName val="3cd_Annexure16"/>
      <sheetName val="Reference_Information16"/>
      <sheetName val="Employee_List16"/>
      <sheetName val="Sales_Office16"/>
      <sheetName val="SECURITY_116"/>
      <sheetName val="sqn_ldr_3_Unit_2_16"/>
      <sheetName val="Area_St16"/>
      <sheetName val="collections_plan_040116"/>
      <sheetName val="Assumption_Inputs16"/>
      <sheetName val="labour_coeff16"/>
      <sheetName val="ISO_RECON16"/>
      <sheetName val="Back_filling16"/>
      <sheetName val="NT_items_summary16"/>
      <sheetName val="LOCAL_RATES16"/>
      <sheetName val="Meas_-Hotel_Part16"/>
      <sheetName val="Risk_&amp;_Opportunities16"/>
      <sheetName val="type_ahead_combo16"/>
      <sheetName val="labour_rates16"/>
      <sheetName val="Msht_5F16"/>
      <sheetName val="RCC,Ret__Wall16"/>
      <sheetName val="FTE_Totals_Plan16"/>
      <sheetName val="Erection_grider16"/>
      <sheetName val="Order_Info16"/>
      <sheetName val="DATA_BOQ16"/>
      <sheetName val="PA-_Consutant_16"/>
      <sheetName val="HOLIDAY_LIST12"/>
      <sheetName val="DASH_BOARD12"/>
      <sheetName val="Status_Control_Sheet12"/>
      <sheetName val="Approved_MTD_Proj_#'s12"/>
      <sheetName val="BASIS_-DEC_0812"/>
      <sheetName val="Block_A_-_BOQ12"/>
      <sheetName val="Budgetary_office_area9"/>
      <sheetName val="Position_Class9"/>
      <sheetName val="electr__work_CA_10"/>
      <sheetName val="Ext_Works9"/>
      <sheetName val="Driveway_Beams8"/>
      <sheetName val="Building_19"/>
      <sheetName val="PPA_Summary9"/>
      <sheetName val="appendix_A8"/>
      <sheetName val="L_Chg9"/>
      <sheetName val="d-safe_DELUXE9"/>
      <sheetName val="Diawise_steel_abstract9"/>
      <sheetName val="beam-reinft-IIInd_floor9"/>
      <sheetName val="Break_Dw8"/>
      <sheetName val="65_FINANCE8"/>
      <sheetName val="Pacakges_split8"/>
      <sheetName val="Reference_Values8"/>
      <sheetName val="Field_Values8"/>
      <sheetName val="WORK_TABLE8"/>
      <sheetName val="General_input8"/>
      <sheetName val="WING_-_A_RAFT_(23-08-09)8"/>
      <sheetName val="except_wiring8"/>
      <sheetName val="Break_Up_(bc)8"/>
      <sheetName val="Break_Up_(bc1)8"/>
      <sheetName val="Break_Up_(bc2)8"/>
      <sheetName val="Data_base8"/>
      <sheetName val="Senorita_Project_information8"/>
      <sheetName val="Material_Current8"/>
      <sheetName val="SITE_OVERHEADS8"/>
      <sheetName val="storm_water18"/>
      <sheetName val="MB_Prod8"/>
      <sheetName val="Detail_In_Door_Stad8"/>
      <sheetName val="Step_78"/>
      <sheetName val="LT_internal_works6"/>
      <sheetName val="G_1-AV_SYSTEM8"/>
      <sheetName val="입찰내역_발주처_양식6"/>
      <sheetName val="Comparative_at_bid_opening6"/>
      <sheetName val="A_CIVIL_AND_INTERIOR_WORKS6"/>
      <sheetName val="sq_ftg_detail6"/>
      <sheetName val="India_F&amp;S_Template5"/>
      <sheetName val="F4_136"/>
      <sheetName val="CIF_COST_ITEM9"/>
      <sheetName val="Basic_Resources6"/>
      <sheetName val="CABLE_DATA6"/>
      <sheetName val="Fire_Pumps5"/>
      <sheetName val="B_-_E5"/>
      <sheetName val="4_총괄(통합)6"/>
      <sheetName val="Civil_Works5"/>
      <sheetName val="Electrical-Line_Items6"/>
      <sheetName val="Weightage-Sub_Sht5"/>
      <sheetName val="S_&amp;_A6"/>
      <sheetName val="FA_BOQ5"/>
      <sheetName val="Rising_Main5"/>
      <sheetName val="d-safe_specs5"/>
      <sheetName val="Risk_Assessment5"/>
      <sheetName val="Sheet1_(2)5"/>
      <sheetName val="MLCP_Connection_Details5"/>
      <sheetName val="Global_factors5"/>
      <sheetName val="Detail_Top_Sheet5"/>
      <sheetName val="water_prop_5"/>
      <sheetName val="Basement_Budget:Podium_Summary5"/>
      <sheetName val="SP_Break_Up5"/>
      <sheetName val="Sheet_15"/>
      <sheetName val="Beam_at_Ground_flr_lvl(Steel)4"/>
      <sheetName val="Phasewise_Dev_Summary4"/>
      <sheetName val="Trial_Bal4"/>
      <sheetName val="Desc_4"/>
      <sheetName val="Cat_A_Change_Control4"/>
      <sheetName val="SWL_SUMMARY4"/>
      <sheetName val="BOQ_DG_BQ_PP4"/>
      <sheetName val="NEW_Main4"/>
      <sheetName val="DETA_TABLE4"/>
      <sheetName val="Name_Manager3"/>
      <sheetName val="Staff_Acco_19"/>
      <sheetName val="Factors,_Disc,_Acces,_Labour3"/>
      <sheetName val="Basement_Budget_Podium_Summary3"/>
      <sheetName val="SPT_vs_PHI3"/>
      <sheetName val="Project_Profile3"/>
      <sheetName val="Walmart_Budgetary_Costing4"/>
      <sheetName val="Jan_resp3"/>
      <sheetName val="Costing_Sheet3"/>
      <sheetName val="beam-reinft-machine_rm3"/>
      <sheetName val="Sheet3_(2)3"/>
      <sheetName val="L_L_Rates4"/>
      <sheetName val="(7)_RFI_(Slab)3"/>
      <sheetName val="Measurement_Sheet4"/>
      <sheetName val="2_DATA3"/>
      <sheetName val="ESC_10%4"/>
      <sheetName val="ESC_12%4"/>
      <sheetName val="Fin_Sum3"/>
      <sheetName val="Material_Inventory6"/>
      <sheetName val="Latest_est3"/>
      <sheetName val="P&amp;M_Final3"/>
      <sheetName val="co_tax2"/>
      <sheetName val="EAW_Final_Accounts_-_993"/>
      <sheetName val="Current_Bill_MB_ref2"/>
      <sheetName val="Liability_bill_wise4"/>
      <sheetName val="lc_113"/>
      <sheetName val="lc_213"/>
      <sheetName val="BOQ_(2)3"/>
      <sheetName val="Service_Function2"/>
      <sheetName val="Bar_Budget2"/>
      <sheetName val="Machine_HC_-_19_08_2"/>
      <sheetName val="Site_Data2"/>
      <sheetName val="Analysed_rate2"/>
      <sheetName val="BOQ_Backup2"/>
      <sheetName val="Final_Qty2"/>
      <sheetName val="Door_&amp;_Window2"/>
      <sheetName val="Data_sheet2"/>
      <sheetName val="Cash_Flow_Working2"/>
      <sheetName val="PRICE_COMP2"/>
      <sheetName val="Name_List2"/>
      <sheetName val="Next_Weeks_Plan2"/>
      <sheetName val="Dropdown_lists2"/>
      <sheetName val="FY_Function2"/>
      <sheetName val="Master_Data_Sheet2"/>
      <sheetName val="공사비_내역_(가)2"/>
      <sheetName val="cover_page2"/>
      <sheetName val="Labor_abs-NMR2"/>
      <sheetName val="August_TB2"/>
      <sheetName val="Builtup_Area2"/>
      <sheetName val="CANDY_BOQ2"/>
      <sheetName val="PC_and_Emp_Details2"/>
      <sheetName val="site_fab&amp;ernstr2"/>
      <sheetName val="2_1_受電設備棟2"/>
      <sheetName val="2_2_受・防火水槽2"/>
      <sheetName val="2_3_排水処理設備棟2"/>
      <sheetName val="2_4_倉庫棟2"/>
      <sheetName val="2_5_守衛棟2"/>
      <sheetName val="DOOR-WIN_SCH2"/>
      <sheetName val="RCC_Rates2"/>
      <sheetName val="STEEL_STRUCTURE2"/>
      <sheetName val="A_O_R_2"/>
      <sheetName val="BOQ_Distribution2"/>
      <sheetName val="NON-TOWER_WATER_TANK2"/>
      <sheetName val="General_Note2"/>
      <sheetName val="Detail_P&amp;L2"/>
      <sheetName val="Assumption_Sheet2"/>
      <sheetName val="filling_75_mm2"/>
      <sheetName val="Road_-_Kerb_stone2"/>
      <sheetName val="Discount_Rate_2"/>
      <sheetName val="Overall_Summary31"/>
      <sheetName val="Basement_Summary31"/>
      <sheetName val="Basement_Budget31"/>
      <sheetName val="Podium_Summary31"/>
      <sheetName val="Podium_Budgets31"/>
      <sheetName val="Guestroom_Summary31"/>
      <sheetName val="Guestroom_Budget31"/>
      <sheetName val="Sitework_Summary31"/>
      <sheetName val="Sitework_Budget31"/>
      <sheetName val="TBAL9697_-group_wise__sdpl31"/>
      <sheetName val="Cost_summary19"/>
      <sheetName val="PANEL_ANNEXURE19"/>
      <sheetName val="GM_&amp;_TA31"/>
      <sheetName val="Break_up_Sheet30"/>
      <sheetName val="Rate_analysis19"/>
      <sheetName val="INPUT_SHEET30"/>
      <sheetName val="LIST_OF_MAKES30"/>
      <sheetName val="Material_19"/>
      <sheetName val="Labour_&amp;_Plant19"/>
      <sheetName val="Master_Sheet19"/>
      <sheetName val="Site_Dev_BOQ19"/>
      <sheetName val="Fill_this_out_first___19"/>
      <sheetName val="X_rate18"/>
      <sheetName val="Summary_year_Plan18"/>
      <sheetName val="Template-Design_Devt_Estimate18"/>
      <sheetName val="CFForecast_detail18"/>
      <sheetName val="3__Elemental_Summary18"/>
      <sheetName val="9__Package_split_-_Cost_18"/>
      <sheetName val="12a__CFTable18"/>
      <sheetName val="10__&amp;_11__Rate_Code_&amp;_BQ18"/>
      <sheetName val="PRECAST_lightconc-II18"/>
      <sheetName val="final_estimate18"/>
      <sheetName val="Misc_Liq18"/>
      <sheetName val="RMZ_Summary18"/>
      <sheetName val="Staff_Acco_22"/>
      <sheetName val="Fin__Assumpt__-_Sensitivities18"/>
      <sheetName val="S_218"/>
      <sheetName val="Base_data_Security_Procedures18"/>
      <sheetName val="Project_Budget_Worksheet18"/>
      <sheetName val="GF_Columns18"/>
      <sheetName val="IO_LIST18"/>
      <sheetName val="Reference_Information18"/>
      <sheetName val="Employee_List18"/>
      <sheetName val="Sales_Office18"/>
      <sheetName val="Assumption_Inputs18"/>
      <sheetName val="Phase_118"/>
      <sheetName val="Phase_218"/>
      <sheetName val="Pay_Rec18"/>
      <sheetName val="SUPPLY_-Sanitary_Fixtures18"/>
      <sheetName val="ITEMS_FOR_CIVIL_TENDER18"/>
      <sheetName val="Global_Assm_18"/>
      <sheetName val="PointNo_518"/>
      <sheetName val="ESTIMATE_for_approval18"/>
      <sheetName val="07016,_Master_List-Major_Mino18"/>
      <sheetName val="Other_Inc18"/>
      <sheetName val="Room_Rev18"/>
      <sheetName val="SMS_Format18"/>
      <sheetName val="MASTER_RATE_ANALYSIS18"/>
      <sheetName val="Basic_Rates18"/>
      <sheetName val="SECURITY_118"/>
      <sheetName val="_B318"/>
      <sheetName val="_B118"/>
      <sheetName val="Extra_Item18"/>
      <sheetName val="schedule_nos18"/>
      <sheetName val="AutoOpen_Stub_Data18"/>
      <sheetName val="INDIGINEOUS_ITEMS_18"/>
      <sheetName val="os_liabilities_analysis18"/>
      <sheetName val="Civil_Boq18"/>
      <sheetName val="3cd_Annexure18"/>
      <sheetName val="collections_plan_040118"/>
      <sheetName val="Area_St18"/>
      <sheetName val="sqn_ldr_3_Unit_2_18"/>
      <sheetName val="labour_coeff18"/>
      <sheetName val="Meas_-Hotel_Part18"/>
      <sheetName val="Risk_&amp;_Opportunities18"/>
      <sheetName val="type_ahead_combo18"/>
      <sheetName val="labour_rates18"/>
      <sheetName val="Msht_5F18"/>
      <sheetName val="ISO_RECON18"/>
      <sheetName val="Back_filling18"/>
      <sheetName val="NT_items_summary18"/>
      <sheetName val="LOCAL_RATES18"/>
      <sheetName val="RCC,Ret__Wall18"/>
      <sheetName val="Erection_grider18"/>
      <sheetName val="PA-_Consutant_18"/>
      <sheetName val="FTE_Totals_Plan18"/>
      <sheetName val="Order_Info18"/>
      <sheetName val="DATA_BOQ18"/>
      <sheetName val="Status_Control_Sheet14"/>
      <sheetName val="HOLIDAY_LIST14"/>
      <sheetName val="DASH_BOARD14"/>
      <sheetName val="Approved_MTD_Proj_#'s14"/>
      <sheetName val="BASIS_-DEC_0814"/>
      <sheetName val="Block_A_-_BOQ14"/>
      <sheetName val="electr__work_CA_12"/>
      <sheetName val="Building_111"/>
      <sheetName val="PPA_Summary11"/>
      <sheetName val="L_Chg11"/>
      <sheetName val="Budgetary_office_area11"/>
      <sheetName val="Position_Class11"/>
      <sheetName val="Ext_Works11"/>
      <sheetName val="Break_Dw10"/>
      <sheetName val="Reference_Values10"/>
      <sheetName val="Driveway_Beams10"/>
      <sheetName val="WORK_TABLE10"/>
      <sheetName val="beam-reinft-IIInd_floor11"/>
      <sheetName val="65_FINANCE10"/>
      <sheetName val="Pacakges_split10"/>
      <sheetName val="d-safe_DELUXE11"/>
      <sheetName val="Diawise_steel_abstract11"/>
      <sheetName val="appendix_A10"/>
      <sheetName val="except_wiring10"/>
      <sheetName val="Field_Values10"/>
      <sheetName val="SITE_OVERHEADS10"/>
      <sheetName val="storm_water110"/>
      <sheetName val="MB_Prod10"/>
      <sheetName val="Material_Current10"/>
      <sheetName val="G_1-AV_SYSTEM10"/>
      <sheetName val="Break_Up_(bc)10"/>
      <sheetName val="Break_Up_(bc1)10"/>
      <sheetName val="Break_Up_(bc2)10"/>
      <sheetName val="Step_710"/>
      <sheetName val="General_input10"/>
      <sheetName val="LT_internal_works8"/>
      <sheetName val="Detail_In_Door_Stad10"/>
      <sheetName val="Senorita_Project_information10"/>
      <sheetName val="Data_base10"/>
      <sheetName val="WING_-_A_RAFT_(23-08-09)10"/>
      <sheetName val="A_CIVIL_AND_INTERIOR_WORKS8"/>
      <sheetName val="sq_ftg_detail8"/>
      <sheetName val="CIF_COST_ITEM11"/>
      <sheetName val="4_총괄(통합)8"/>
      <sheetName val="Basic_Resources8"/>
      <sheetName val="India_F&amp;S_Template7"/>
      <sheetName val="입찰내역_발주처_양식8"/>
      <sheetName val="Comparative_at_bid_opening8"/>
      <sheetName val="F4_138"/>
      <sheetName val="Electrical-Line_Items8"/>
      <sheetName val="CABLE_DATA8"/>
      <sheetName val="S_&amp;_A8"/>
      <sheetName val="Sheet1_(2)7"/>
      <sheetName val="Fire_Pumps7"/>
      <sheetName val="B_-_E7"/>
      <sheetName val="Civil_Works7"/>
      <sheetName val="MLCP_Connection_Details7"/>
      <sheetName val="Weightage-Sub_Sht7"/>
      <sheetName val="Rising_Main7"/>
      <sheetName val="FA_BOQ7"/>
      <sheetName val="Basement_Budget:Podium_Summary7"/>
      <sheetName val="Risk_Assessment7"/>
      <sheetName val="d-safe_specs7"/>
      <sheetName val="Global_factors7"/>
      <sheetName val="Detail_Top_Sheet7"/>
      <sheetName val="water_prop_7"/>
      <sheetName val="SP_Break_Up7"/>
      <sheetName val="Sheet_17"/>
      <sheetName val="SWL_SUMMARY6"/>
      <sheetName val="Door_&amp;_Window4"/>
      <sheetName val="Data_sheet4"/>
      <sheetName val="Cash_Flow_Working4"/>
      <sheetName val="공사비_내역_(가)4"/>
      <sheetName val="cover_page4"/>
      <sheetName val="PRICE_COMP4"/>
      <sheetName val="Cat_A_Change_Control6"/>
      <sheetName val="Beam_at_Ground_flr_lvl(Steel)6"/>
      <sheetName val="Phasewise_Dev_Summary6"/>
      <sheetName val="Name_List4"/>
      <sheetName val="Labor_abs-NMR4"/>
      <sheetName val="August_TB4"/>
      <sheetName val="Builtup_Area4"/>
      <sheetName val="CANDY_BOQ4"/>
      <sheetName val="Sheet3_(2)5"/>
      <sheetName val="BOQ_DG_BQ_PP6"/>
      <sheetName val="NEW_Main6"/>
      <sheetName val="Name_Manager5"/>
      <sheetName val="EAW_Final_Accounts_-_995"/>
      <sheetName val="beam-reinft-machine_rm5"/>
      <sheetName val="Project_Profile5"/>
      <sheetName val="Walmart_Budgetary_Costing6"/>
      <sheetName val="Basement_Budget_Podium_Summary5"/>
      <sheetName val="Staff_Acco_23"/>
      <sheetName val="SPT_vs_PHI5"/>
      <sheetName val="Factors,_Disc,_Acces,_Labour5"/>
      <sheetName val="Trial_Bal6"/>
      <sheetName val="Desc_6"/>
      <sheetName val="Jan_resp5"/>
      <sheetName val="L_L_Rates6"/>
      <sheetName val="(7)_RFI_(Slab)5"/>
      <sheetName val="Detail_P&amp;L4"/>
      <sheetName val="Assumption_Sheet4"/>
      <sheetName val="Material_Inventory7"/>
      <sheetName val="Latest_est4"/>
      <sheetName val="P&amp;M_Final4"/>
      <sheetName val="co_tax3"/>
      <sheetName val="Measurement_Sheet5"/>
      <sheetName val="Current_Bill_MB_ref3"/>
      <sheetName val="Liability_bill_wise5"/>
      <sheetName val="Costing_Sheet4"/>
      <sheetName val="2_DATA4"/>
      <sheetName val="DETA_TABLE5"/>
      <sheetName val="ESC_10%5"/>
      <sheetName val="ESC_12%5"/>
      <sheetName val="Fin_Sum4"/>
      <sheetName val="lc_114"/>
      <sheetName val="lc_214"/>
      <sheetName val="BOQ_(2)4"/>
      <sheetName val="Service_Function3"/>
      <sheetName val="Bar_Budget3"/>
      <sheetName val="Machine_HC_-_19_08_3"/>
      <sheetName val="Site_Data3"/>
      <sheetName val="Analysed_rate3"/>
      <sheetName val="BOQ_Backup3"/>
      <sheetName val="Final_Qty3"/>
      <sheetName val="Next_Weeks_Plan3"/>
      <sheetName val="Dropdown_lists3"/>
      <sheetName val="FY_Function3"/>
      <sheetName val="Master_Data_Sheet3"/>
      <sheetName val="PC_and_Emp_Details3"/>
      <sheetName val="site_fab&amp;ernstr3"/>
      <sheetName val="2_1_受電設備棟3"/>
      <sheetName val="2_2_受・防火水槽3"/>
      <sheetName val="2_3_排水処理設備棟3"/>
      <sheetName val="2_4_倉庫棟3"/>
      <sheetName val="2_5_守衛棟3"/>
      <sheetName val="DOOR-WIN_SCH3"/>
      <sheetName val="RCC_Rates3"/>
      <sheetName val="STEEL_STRUCTURE3"/>
      <sheetName val="A_O_R_3"/>
      <sheetName val="BOQ_Distribution3"/>
      <sheetName val="NON-TOWER_WATER_TANK3"/>
      <sheetName val="General_Note3"/>
      <sheetName val="filling_75_mm3"/>
      <sheetName val="Road_-_Kerb_stone3"/>
      <sheetName val="Discount_Rate_3"/>
      <sheetName val="Links"/>
      <sheetName val="Civil&amp; sump"/>
      <sheetName val="DetEst"/>
      <sheetName val="Pricelist"/>
      <sheetName val="Site_BQ"/>
      <sheetName val="3BPA00132-5-3 W plan HVPNL"/>
      <sheetName val="New May"/>
      <sheetName val="Basic"/>
      <sheetName val="lineby line consolidation"/>
      <sheetName val="SILICATE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ase Data - Permanent Material"/>
      <sheetName val="MP"/>
      <sheetName val="Interm FO Detail"/>
      <sheetName val="Priv FO Detail"/>
      <sheetName val="Sensitivities"/>
      <sheetName val="imalat_icmal"/>
      <sheetName val="mal_onay"/>
      <sheetName val="Control"/>
      <sheetName val="Inputs - ST"/>
      <sheetName val="Overall_Summary32"/>
      <sheetName val="Basement_Summary32"/>
      <sheetName val="Basement_Budget32"/>
      <sheetName val="Podium_Summary32"/>
      <sheetName val="Podium_Budgets32"/>
      <sheetName val="Guestroom_Summary32"/>
      <sheetName val="Guestroom_Budget32"/>
      <sheetName val="Sitework_Summary32"/>
      <sheetName val="Sitework_Budget32"/>
      <sheetName val="TBAL9697_-group_wise__sdpl32"/>
      <sheetName val="Cost_summary20"/>
      <sheetName val="PANEL_ANNEXURE20"/>
      <sheetName val="GM_&amp;_TA32"/>
      <sheetName val="Break_up_Sheet31"/>
      <sheetName val="Rate_analysis20"/>
      <sheetName val="INPUT_SHEET31"/>
      <sheetName val="LIST_OF_MAKES31"/>
      <sheetName val="Material_20"/>
      <sheetName val="Labour_&amp;_Plant20"/>
      <sheetName val="Master_Sheet20"/>
      <sheetName val="Site_Dev_BOQ20"/>
      <sheetName val="Fill_this_out_first___20"/>
      <sheetName val="X_rate19"/>
      <sheetName val="Summary_year_Plan19"/>
      <sheetName val="Template-Design_Devt_Estimate19"/>
      <sheetName val="CFForecast_detail19"/>
      <sheetName val="3__Elemental_Summary19"/>
      <sheetName val="9__Package_split_-_Cost_19"/>
      <sheetName val="12a__CFTable19"/>
      <sheetName val="10__&amp;_11__Rate_Code_&amp;_BQ19"/>
      <sheetName val="PRECAST_lightconc-II19"/>
      <sheetName val="final_estimate19"/>
      <sheetName val="Misc_Liq19"/>
      <sheetName val="RMZ_Summary19"/>
      <sheetName val="Staff_Acco_24"/>
      <sheetName val="Fin__Assumpt__-_Sensitivities19"/>
      <sheetName val="S_219"/>
      <sheetName val="Base_data_Security_Procedures19"/>
      <sheetName val="Project_Budget_Worksheet19"/>
      <sheetName val="GF_Columns19"/>
      <sheetName val="IO_LIST19"/>
      <sheetName val="Reference_Information19"/>
      <sheetName val="Employee_List19"/>
      <sheetName val="Sales_Office19"/>
      <sheetName val="Assumption_Inputs19"/>
      <sheetName val="Phase_119"/>
      <sheetName val="Phase_219"/>
      <sheetName val="Pay_Rec19"/>
      <sheetName val="SUPPLY_-Sanitary_Fixtures19"/>
      <sheetName val="ITEMS_FOR_CIVIL_TENDER19"/>
      <sheetName val="Global_Assm_19"/>
      <sheetName val="PointNo_519"/>
      <sheetName val="ESTIMATE_for_approval19"/>
      <sheetName val="07016,_Master_List-Major_Mino19"/>
      <sheetName val="Other_Inc19"/>
      <sheetName val="Room_Rev19"/>
      <sheetName val="SMS_Format19"/>
      <sheetName val="MASTER_RATE_ANALYSIS19"/>
      <sheetName val="Basic_Rates19"/>
      <sheetName val="SECURITY_119"/>
      <sheetName val="_B319"/>
      <sheetName val="_B119"/>
      <sheetName val="Extra_Item19"/>
      <sheetName val="schedule_nos19"/>
      <sheetName val="AutoOpen_Stub_Data19"/>
      <sheetName val="INDIGINEOUS_ITEMS_19"/>
      <sheetName val="os_liabilities_analysis19"/>
      <sheetName val="Civil_Boq19"/>
      <sheetName val="3cd_Annexure19"/>
      <sheetName val="collections_plan_040119"/>
      <sheetName val="Area_St19"/>
      <sheetName val="sqn_ldr_3_Unit_2_19"/>
      <sheetName val="labour_coeff19"/>
      <sheetName val="Meas_-Hotel_Part19"/>
      <sheetName val="Risk_&amp;_Opportunities19"/>
      <sheetName val="type_ahead_combo19"/>
      <sheetName val="labour_rates19"/>
      <sheetName val="Msht_5F19"/>
      <sheetName val="ISO_RECON19"/>
      <sheetName val="Back_filling19"/>
      <sheetName val="NT_items_summary19"/>
      <sheetName val="LOCAL_RATES19"/>
      <sheetName val="RCC,Ret__Wall19"/>
      <sheetName val="Erection_grider19"/>
      <sheetName val="PA-_Consutant_19"/>
      <sheetName val="FTE_Totals_Plan19"/>
      <sheetName val="Order_Info19"/>
      <sheetName val="DATA_BOQ19"/>
      <sheetName val="Status_Control_Sheet15"/>
      <sheetName val="HOLIDAY_LIST15"/>
      <sheetName val="DASH_BOARD15"/>
      <sheetName val="Approved_MTD_Proj_#'s15"/>
      <sheetName val="BASIS_-DEC_0815"/>
      <sheetName val="Block_A_-_BOQ15"/>
      <sheetName val="electr__work_CA_13"/>
      <sheetName val="Building_112"/>
      <sheetName val="PPA_Summary12"/>
      <sheetName val="L_Chg12"/>
      <sheetName val="Budgetary_office_area12"/>
      <sheetName val="Position_Class12"/>
      <sheetName val="Ext_Works12"/>
      <sheetName val="Break_Dw11"/>
      <sheetName val="Reference_Values11"/>
      <sheetName val="Driveway_Beams11"/>
      <sheetName val="WORK_TABLE11"/>
      <sheetName val="beam-reinft-IIInd_floor12"/>
      <sheetName val="65_FINANCE11"/>
      <sheetName val="Pacakges_split11"/>
      <sheetName val="d-safe_DELUXE12"/>
      <sheetName val="Diawise_steel_abstract12"/>
      <sheetName val="appendix_A11"/>
      <sheetName val="except_wiring11"/>
      <sheetName val="Field_Values11"/>
      <sheetName val="SITE_OVERHEADS11"/>
      <sheetName val="storm_water111"/>
      <sheetName val="MB_Prod11"/>
      <sheetName val="Material_Current11"/>
      <sheetName val="G_1-AV_SYSTEM11"/>
      <sheetName val="Break_Up_(bc)11"/>
      <sheetName val="Break_Up_(bc1)11"/>
      <sheetName val="Break_Up_(bc2)11"/>
      <sheetName val="Step_711"/>
      <sheetName val="General_input11"/>
      <sheetName val="LT_internal_works9"/>
      <sheetName val="Detail_In_Door_Stad11"/>
      <sheetName val="Senorita_Project_information11"/>
      <sheetName val="Data_base11"/>
      <sheetName val="WING_-_A_RAFT_(23-08-09)11"/>
      <sheetName val="A_CIVIL_AND_INTERIOR_WORKS9"/>
      <sheetName val="sq_ftg_detail9"/>
      <sheetName val="CIF_COST_ITEM12"/>
      <sheetName val="4_총괄(통합)9"/>
      <sheetName val="Basic_Resources9"/>
      <sheetName val="India_F&amp;S_Template8"/>
      <sheetName val="입찰내역_발주처_양식9"/>
      <sheetName val="Comparative_at_bid_opening9"/>
      <sheetName val="F4_139"/>
      <sheetName val="Electrical-Line_Items9"/>
      <sheetName val="CABLE_DATA9"/>
      <sheetName val="S_&amp;_A9"/>
      <sheetName val="Sheet1_(2)8"/>
      <sheetName val="Fire_Pumps8"/>
      <sheetName val="B_-_E8"/>
      <sheetName val="Civil_Works8"/>
      <sheetName val="MLCP_Connection_Details8"/>
      <sheetName val="Weightage-Sub_Sht8"/>
      <sheetName val="Rising_Main8"/>
      <sheetName val="FA_BOQ8"/>
      <sheetName val="Basement_Budget:Podium_Summary8"/>
      <sheetName val="Risk_Assessment8"/>
      <sheetName val="d-safe_specs8"/>
      <sheetName val="Global_factors8"/>
      <sheetName val="Detail_Top_Sheet8"/>
      <sheetName val="water_prop_8"/>
      <sheetName val="SP_Break_Up8"/>
      <sheetName val="Sheet_18"/>
      <sheetName val="SWL_SUMMARY7"/>
      <sheetName val="Door_&amp;_Window5"/>
      <sheetName val="Data_sheet5"/>
      <sheetName val="Cash_Flow_Working5"/>
      <sheetName val="공사비_내역_(가)5"/>
      <sheetName val="cover_page5"/>
      <sheetName val="PRICE_COMP5"/>
      <sheetName val="Cat_A_Change_Control7"/>
      <sheetName val="Beam_at_Ground_flr_lvl(Steel)7"/>
      <sheetName val="Phasewise_Dev_Summary7"/>
      <sheetName val="Name_List5"/>
      <sheetName val="Labor_abs-NMR5"/>
      <sheetName val="August_TB5"/>
      <sheetName val="Builtup_Area5"/>
      <sheetName val="CANDY_BOQ5"/>
      <sheetName val="Sheet3_(2)6"/>
      <sheetName val="BOQ_DG_BQ_PP7"/>
      <sheetName val="NEW_Main7"/>
      <sheetName val="Name_Manager6"/>
      <sheetName val="EAW_Final_Accounts_-_996"/>
      <sheetName val="beam-reinft-machine_rm6"/>
      <sheetName val="Project_Profile6"/>
      <sheetName val="Walmart_Budgetary_Costing7"/>
      <sheetName val="Basement_Budget_Podium_Summary6"/>
      <sheetName val="Staff_Acco_25"/>
      <sheetName val="SPT_vs_PHI6"/>
      <sheetName val="Factors,_Disc,_Acces,_Labour6"/>
      <sheetName val="Trial_Bal7"/>
      <sheetName val="Desc_7"/>
      <sheetName val="Jan_resp6"/>
      <sheetName val="L_L_Rates7"/>
      <sheetName val="(7)_RFI_(Slab)6"/>
      <sheetName val="Detail_P&amp;L5"/>
      <sheetName val="Assumption_Sheet5"/>
      <sheetName val="Material_Inventory8"/>
      <sheetName val="Latest_est5"/>
      <sheetName val="P&amp;M_Final5"/>
      <sheetName val="co_tax4"/>
      <sheetName val="Measurement_Sheet6"/>
      <sheetName val="Current_Bill_MB_ref4"/>
      <sheetName val="Liability_bill_wise6"/>
      <sheetName val="Costing_Sheet5"/>
      <sheetName val="2_DATA5"/>
      <sheetName val="DETA_TABLE6"/>
      <sheetName val="ESC_10%6"/>
      <sheetName val="ESC_12%6"/>
      <sheetName val="Fin_Sum5"/>
      <sheetName val="lc_115"/>
      <sheetName val="lc_215"/>
      <sheetName val="BOQ_(2)5"/>
      <sheetName val="Service_Function4"/>
      <sheetName val="Bar_Budget4"/>
      <sheetName val="Machine_HC_-_19_08_4"/>
      <sheetName val="Site_Data4"/>
      <sheetName val="Analysed_rate4"/>
      <sheetName val="BOQ_Backup4"/>
      <sheetName val="Final_Qty4"/>
      <sheetName val="Next_Weeks_Plan4"/>
      <sheetName val="Dropdown_lists4"/>
      <sheetName val="FY_Function4"/>
      <sheetName val="Master_Data_Sheet4"/>
      <sheetName val="PC_and_Emp_Details4"/>
      <sheetName val="site_fab&amp;ernstr4"/>
      <sheetName val="2_1_受電設備棟4"/>
      <sheetName val="2_2_受・防火水槽4"/>
      <sheetName val="2_3_排水処理設備棟4"/>
      <sheetName val="2_4_倉庫棟4"/>
      <sheetName val="2_5_守衛棟4"/>
      <sheetName val="DOOR-WIN_SCH4"/>
      <sheetName val="RCC_Rates4"/>
      <sheetName val="STEEL_STRUCTURE4"/>
      <sheetName val="A_O_R_4"/>
      <sheetName val="BOQ_Distribution4"/>
      <sheetName val="NON-TOWER_WATER_TANK4"/>
      <sheetName val="General_Note4"/>
      <sheetName val="filling_75_mm4"/>
      <sheetName val="Road_-_Kerb_stone4"/>
      <sheetName val="Discount_Rate_4"/>
      <sheetName val="Phase_3b_&amp;_retail"/>
      <sheetName val="Sqn__Main__Abs"/>
      <sheetName val="Materials_Cost"/>
      <sheetName val="Overall_Summary33"/>
      <sheetName val="Basement_Summary33"/>
      <sheetName val="Basement_Budget33"/>
      <sheetName val="Podium_Summary33"/>
      <sheetName val="Podium_Budgets33"/>
      <sheetName val="Guestroom_Summary33"/>
      <sheetName val="Guestroom_Budget33"/>
      <sheetName val="Sitework_Summary33"/>
      <sheetName val="Sitework_Budget33"/>
      <sheetName val="GM_&amp;_TA33"/>
      <sheetName val="Break_up_Sheet32"/>
      <sheetName val="Rate_analysis21"/>
      <sheetName val="Fin__Assumpt__-_Sensitivities20"/>
      <sheetName val="TBAL9697_-group_wise__sdpl33"/>
      <sheetName val="INPUT_SHEET32"/>
      <sheetName val="Template-Design_Devt_Estimate20"/>
      <sheetName val="Cost_summary21"/>
      <sheetName val="Fill_this_out_first___21"/>
      <sheetName val="Site_Dev_BOQ21"/>
      <sheetName val="Staff_Acco_26"/>
      <sheetName val="PANEL_ANNEXURE21"/>
      <sheetName val="LIST_OF_MAKES32"/>
      <sheetName val="Material_21"/>
      <sheetName val="Labour_&amp;_Plant21"/>
      <sheetName val="Master_Sheet21"/>
      <sheetName val="SUPPLY_-Sanitary_Fixtures20"/>
      <sheetName val="ITEMS_FOR_CIVIL_TENDER20"/>
      <sheetName val="CFForecast_detail20"/>
      <sheetName val="3__Elemental_Summary20"/>
      <sheetName val="9__Package_split_-_Cost_20"/>
      <sheetName val="12a__CFTable20"/>
      <sheetName val="10__&amp;_11__Rate_Code_&amp;_BQ20"/>
      <sheetName val="PRECAST_lightconc-II20"/>
      <sheetName val="X_rate20"/>
      <sheetName val="final_estimate20"/>
      <sheetName val="Global_Assm_20"/>
      <sheetName val="PointNo_520"/>
      <sheetName val="RMZ_Summary20"/>
      <sheetName val="GF_Columns20"/>
      <sheetName val="IO_LIST20"/>
      <sheetName val="Misc_Liq20"/>
      <sheetName val="S_220"/>
      <sheetName val="Base_data_Security_Procedures20"/>
      <sheetName val="Project_Budget_Worksheet20"/>
      <sheetName val="ESTIMATE_for_approval20"/>
      <sheetName val="Phase_120"/>
      <sheetName val="Phase_220"/>
      <sheetName val="Pay_Rec20"/>
      <sheetName val="Other_Inc20"/>
      <sheetName val="Room_Rev20"/>
      <sheetName val="SMS_Format20"/>
      <sheetName val="Summary_year_Plan20"/>
      <sheetName val="INDIGINEOUS_ITEMS_20"/>
      <sheetName val="07016,_Master_List-Major_Mino20"/>
      <sheetName val="Basic_Rates20"/>
      <sheetName val="MASTER_RATE_ANALYSIS20"/>
      <sheetName val="_B320"/>
      <sheetName val="_B120"/>
      <sheetName val="Extra_Item20"/>
      <sheetName val="schedule_nos20"/>
      <sheetName val="os_liabilities_analysis20"/>
      <sheetName val="AutoOpen_Stub_Data20"/>
      <sheetName val="Area_St20"/>
      <sheetName val="3cd_Annexure20"/>
      <sheetName val="Civil_Boq20"/>
      <sheetName val="Reference_Information20"/>
      <sheetName val="Employee_List20"/>
      <sheetName val="Sales_Office20"/>
      <sheetName val="SECURITY_120"/>
      <sheetName val="collections_plan_040120"/>
      <sheetName val="Assumption_Inputs20"/>
      <sheetName val="FTE_Totals_Plan20"/>
      <sheetName val="sqn_ldr_3_Unit_2_20"/>
      <sheetName val="labour_coeff20"/>
      <sheetName val="ISO_RECON20"/>
      <sheetName val="Back_filling20"/>
      <sheetName val="NT_items_summary20"/>
      <sheetName val="Meas_-Hotel_Part20"/>
      <sheetName val="Risk_&amp;_Opportunities20"/>
      <sheetName val="type_ahead_combo20"/>
      <sheetName val="RCC,Ret__Wall20"/>
      <sheetName val="LOCAL_RATES20"/>
      <sheetName val="Msht_5F20"/>
      <sheetName val="Order_Info20"/>
      <sheetName val="labour_rates20"/>
      <sheetName val="Erection_grider20"/>
      <sheetName val="PA-_Consutant_20"/>
      <sheetName val="HOLIDAY_LIST16"/>
      <sheetName val="DASH_BOARD16"/>
      <sheetName val="DATA_BOQ20"/>
      <sheetName val="Status_Control_Sheet16"/>
      <sheetName val="Approved_MTD_Proj_#'s16"/>
      <sheetName val="L_Chg13"/>
      <sheetName val="Position_Class13"/>
      <sheetName val="65_FINANCE12"/>
      <sheetName val="BASIS_-DEC_0816"/>
      <sheetName val="Block_A_-_BOQ16"/>
      <sheetName val="Building_113"/>
      <sheetName val="electr__work_CA_14"/>
      <sheetName val="PPA_Summary13"/>
      <sheetName val="Ext_Works13"/>
      <sheetName val="Budgetary_office_area13"/>
      <sheetName val="Driveway_Beams12"/>
      <sheetName val="Pacakges_split12"/>
      <sheetName val="d-safe_DELUXE13"/>
      <sheetName val="Diawise_steel_abstract13"/>
      <sheetName val="appendix_A12"/>
      <sheetName val="beam-reinft-IIInd_floor13"/>
      <sheetName val="Break_Dw12"/>
      <sheetName val="Material_Current12"/>
      <sheetName val="Reference_Values12"/>
      <sheetName val="Field_Values12"/>
      <sheetName val="WORK_TABLE12"/>
      <sheetName val="SITE_OVERHEADS12"/>
      <sheetName val="storm_water112"/>
      <sheetName val="MB_Prod12"/>
      <sheetName val="Break_Up_(bc)12"/>
      <sheetName val="Break_Up_(bc1)12"/>
      <sheetName val="Break_Up_(bc2)12"/>
      <sheetName val="except_wiring12"/>
      <sheetName val="Step_712"/>
      <sheetName val="Senorita_Project_information12"/>
      <sheetName val="Data_base12"/>
      <sheetName val="Basic_Resources10"/>
      <sheetName val="LT_internal_works10"/>
      <sheetName val="General_input12"/>
      <sheetName val="Detail_In_Door_Stad12"/>
      <sheetName val="WING_-_A_RAFT_(23-08-09)12"/>
      <sheetName val="sq_ftg_detail10"/>
      <sheetName val="CIF_COST_ITEM13"/>
      <sheetName val="4_총괄(통합)10"/>
      <sheetName val="G_1-AV_SYSTEM12"/>
      <sheetName val="A_CIVIL_AND_INTERIOR_WORKS10"/>
      <sheetName val="입찰내역_발주처_양식10"/>
      <sheetName val="F4_1310"/>
      <sheetName val="Comparative_at_bid_opening10"/>
      <sheetName val="India_F&amp;S_Template9"/>
      <sheetName val="CABLE_DATA10"/>
      <sheetName val="Fire_Pumps9"/>
      <sheetName val="B_-_E9"/>
      <sheetName val="Civil_Works9"/>
      <sheetName val="Electrical-Line_Items10"/>
      <sheetName val="Weightage-Sub_Sht9"/>
      <sheetName val="Rising_Main9"/>
      <sheetName val="FA_BOQ9"/>
      <sheetName val="Basement_Budget:Podium_Summary9"/>
      <sheetName val="S_&amp;_A10"/>
      <sheetName val="Risk_Assessment9"/>
      <sheetName val="Sheet1_(2)9"/>
      <sheetName val="d-safe_specs9"/>
      <sheetName val="MLCP_Connection_Details9"/>
      <sheetName val="Global_factors9"/>
      <sheetName val="Detail_Top_Sheet9"/>
      <sheetName val="water_prop_9"/>
      <sheetName val="SP_Break_Up9"/>
      <sheetName val="Sheet_19"/>
      <sheetName val="SWL_SUMMARY8"/>
      <sheetName val="BOQ_DG_BQ_PP8"/>
      <sheetName val="NEW_Main8"/>
      <sheetName val="Beam_at_Ground_flr_lvl(Steel)8"/>
      <sheetName val="Phasewise_Dev_Summary8"/>
      <sheetName val="Cat_A_Change_Control8"/>
      <sheetName val="Name_Manager7"/>
      <sheetName val="Walmart_Budgetary_Costing8"/>
      <sheetName val="Basement_Budget_Podium_Summary7"/>
      <sheetName val="Staff_Acco_27"/>
      <sheetName val="SPT_vs_PHI7"/>
      <sheetName val="Factors,_Disc,_Acces,_Labour7"/>
      <sheetName val="Project_Profile7"/>
      <sheetName val="Costing_Sheet6"/>
      <sheetName val="Sheet3_(2)7"/>
      <sheetName val="Trial_Bal8"/>
      <sheetName val="Desc_8"/>
      <sheetName val="L_L_Rates8"/>
      <sheetName val="(7)_RFI_(Slab)7"/>
      <sheetName val="beam-reinft-machine_rm7"/>
      <sheetName val="Jan_resp7"/>
      <sheetName val="Measurement_Sheet7"/>
      <sheetName val="2_DATA6"/>
      <sheetName val="DETA_TABLE7"/>
      <sheetName val="ESC_10%7"/>
      <sheetName val="ESC_12%7"/>
      <sheetName val="Fin_Sum6"/>
      <sheetName val="Material_Inventory9"/>
      <sheetName val="Latest_est6"/>
      <sheetName val="P&amp;M_Final6"/>
      <sheetName val="co_tax5"/>
      <sheetName val="EAW_Final_Accounts_-_997"/>
      <sheetName val="Current_Bill_MB_ref5"/>
      <sheetName val="Liability_bill_wise7"/>
      <sheetName val="lc_116"/>
      <sheetName val="lc_216"/>
      <sheetName val="BOQ_(2)6"/>
      <sheetName val="Service_Function5"/>
      <sheetName val="Door_&amp;_Window6"/>
      <sheetName val="Data_sheet6"/>
      <sheetName val="Cash_Flow_Working6"/>
      <sheetName val="DOOR-WIN_SCH5"/>
      <sheetName val="RCC_Rates5"/>
      <sheetName val="공사비_내역_(가)6"/>
      <sheetName val="PRICE_COMP6"/>
      <sheetName val="Name_List6"/>
      <sheetName val="Bar_Budget5"/>
      <sheetName val="Machine_HC_-_19_08_5"/>
      <sheetName val="Site_Data5"/>
      <sheetName val="Analysed_rate5"/>
      <sheetName val="BOQ_Backup5"/>
      <sheetName val="Final_Qty5"/>
      <sheetName val="Next_Weeks_Plan5"/>
      <sheetName val="Dropdown_lists5"/>
      <sheetName val="FY_Function5"/>
      <sheetName val="Master_Data_Sheet5"/>
      <sheetName val="cover_page6"/>
      <sheetName val="Labor_abs-NMR6"/>
      <sheetName val="August_TB6"/>
      <sheetName val="Builtup_Area6"/>
      <sheetName val="CANDY_BOQ6"/>
      <sheetName val="PC_and_Emp_Details5"/>
      <sheetName val="site_fab&amp;ernstr5"/>
      <sheetName val="2_1_受電設備棟5"/>
      <sheetName val="2_2_受・防火水槽5"/>
      <sheetName val="2_3_排水処理設備棟5"/>
      <sheetName val="2_4_倉庫棟5"/>
      <sheetName val="2_5_守衛棟5"/>
      <sheetName val="STEEL_STRUCTURE5"/>
      <sheetName val="A_O_R_5"/>
      <sheetName val="BOQ_Distribution5"/>
      <sheetName val="NON-TOWER_WATER_TANK5"/>
      <sheetName val="General_Note5"/>
      <sheetName val="Detail_P&amp;L6"/>
      <sheetName val="Assumption_Sheet6"/>
      <sheetName val="filling_75_mm5"/>
      <sheetName val="Road_-_Kerb_stone5"/>
      <sheetName val="Discount_Rate_5"/>
      <sheetName val="Phase_3b_&amp;_retail1"/>
      <sheetName val="Customize Your Invoice"/>
      <sheetName val="KLHT"/>
      <sheetName val="CTDZ6kv (gd1) "/>
      <sheetName val="CTDZ 0.4+cto (GD1)"/>
      <sheetName val="CTTBA (gd1)"/>
      <sheetName val="NT LBH"/>
      <sheetName val="Change room"/>
      <sheetName val="PRICE BID"/>
      <sheetName val="02"/>
      <sheetName val="03"/>
      <sheetName val="04"/>
      <sheetName val="05"/>
      <sheetName val="Sum"/>
      <sheetName val="Basis"/>
      <sheetName val="OP"/>
      <sheetName val="EFP"/>
      <sheetName val="PD"/>
      <sheetName val="CD"/>
      <sheetName val="Perf"/>
      <sheetName val="EXIS-COMBINED"/>
      <sheetName val="Precalculation"/>
      <sheetName val="BOQ CIVIL"/>
      <sheetName val="Price Comparison"/>
      <sheetName val="Data (adj."/>
      <sheetName val="old_serial no."/>
      <sheetName val="tot_ass_9697"/>
      <sheetName val="Demand"/>
      <sheetName val="Occ"/>
      <sheetName val="Unit Rate"/>
      <sheetName val="Unit cost- Drain-Protection-1 "/>
      <sheetName val="ORIG"/>
      <sheetName val="Inst. RA-28"/>
      <sheetName val="Smoke Seal"/>
      <sheetName val="Fin Measurement"/>
      <sheetName val="Performance Louvers"/>
      <sheetName val="MS  (3)"/>
      <sheetName val="Canopy Sheeting"/>
      <sheetName val="Window"/>
      <sheetName val="Alucore"/>
      <sheetName val="Gatewayconsol"/>
      <sheetName val="GE_Vizag"/>
      <sheetName val="NH207con"/>
      <sheetName val="Shankari_consol"/>
      <sheetName val="Surabhi"/>
      <sheetName val="Indirect_expenses"/>
      <sheetName val="Execution_Plan"/>
      <sheetName val="APPENDIX_4_1a"/>
      <sheetName val="old boq"/>
      <sheetName val="COR"/>
      <sheetName val="Inv_Loss"/>
      <sheetName val="Revaluation"/>
      <sheetName val="Smp_Loss"/>
      <sheetName val="Scrap"/>
      <sheetName val="MR"/>
      <sheetName val="LR"/>
      <sheetName val="SILICONE"/>
      <sheetName val="Tender Summary"/>
      <sheetName val="INTERNATIONAL"/>
      <sheetName val="Civil Interior"/>
      <sheetName val="Base"/>
      <sheetName val="SEZ price"/>
      <sheetName val="2-Conc"/>
      <sheetName val="Annex"/>
      <sheetName val="ecc_res"/>
      <sheetName val="Version"/>
      <sheetName val="Q&amp;pl-V"/>
      <sheetName val="BHANDUP"/>
      <sheetName val="Item-wise summary"/>
      <sheetName val="E &amp; R"/>
      <sheetName val="Co-ef"/>
      <sheetName val="SALES"/>
      <sheetName val="BUDGETS"/>
      <sheetName val="PLANT"/>
      <sheetName val="WEEKLY ACCRUALS"/>
      <sheetName val="Labour List"/>
      <sheetName val="Analy"/>
      <sheetName val="STATIC"/>
      <sheetName val="8"/>
      <sheetName val="Ranges"/>
      <sheetName val="1.01"/>
      <sheetName val="Prelim_Summ"/>
      <sheetName val="7. 매출 투입 취하"/>
      <sheetName val="PHE"/>
      <sheetName val="Progressin Next mon-AP-17"/>
      <sheetName val="Below_Earth"/>
      <sheetName val="Direct cost shed A-2 "/>
      <sheetName val="매크로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MAR GENSRV"/>
      <sheetName val="Annexue B"/>
      <sheetName val="Drawing status-1"/>
      <sheetName val="Notes"/>
      <sheetName val="Drawing status"/>
      <sheetName val="Sales Build Up"/>
      <sheetName val="usage Post Old"/>
      <sheetName val="Conc-BP"/>
      <sheetName val="Overall_Summary34"/>
      <sheetName val="Basement_Summary34"/>
      <sheetName val="Basement_Budget34"/>
      <sheetName val="Podium_Summary34"/>
      <sheetName val="Podium_Budgets34"/>
      <sheetName val="Guestroom_Summary34"/>
      <sheetName val="Guestroom_Budget34"/>
      <sheetName val="Sitework_Summary34"/>
      <sheetName val="Sitework_Budget34"/>
      <sheetName val="TBAL9697_-group_wise__sdpl34"/>
      <sheetName val="GM_&amp;_TA34"/>
      <sheetName val="LIST_OF_MAKES33"/>
      <sheetName val="INPUT_SHEET33"/>
      <sheetName val="PRECAST_lightconc-II21"/>
      <sheetName val="Cost_summary22"/>
      <sheetName val="Material_22"/>
      <sheetName val="Labour_&amp;_Plant22"/>
      <sheetName val="Site_Dev_BOQ22"/>
      <sheetName val="Master_Sheet22"/>
      <sheetName val="CFForecast_detail21"/>
      <sheetName val="3__Elemental_Summary21"/>
      <sheetName val="9__Package_split_-_Cost_21"/>
      <sheetName val="12a__CFTable21"/>
      <sheetName val="10__&amp;_11__Rate_Code_&amp;_BQ21"/>
      <sheetName val="Break_up_Sheet33"/>
      <sheetName val="Rate_analysis22"/>
      <sheetName val="PANEL_ANNEXURE22"/>
      <sheetName val="final_estimate21"/>
      <sheetName val="Fill_this_out_first___22"/>
      <sheetName val="X_rate21"/>
      <sheetName val="Project_Budget_Worksheet21"/>
      <sheetName val="Base_data_Security_Procedures21"/>
      <sheetName val="Fin__Assumpt__-_Sensitivities21"/>
      <sheetName val="Template-Design_Devt_Estimate21"/>
      <sheetName val="Staff_Acco_28"/>
      <sheetName val="RMZ_Summary21"/>
      <sheetName val="Misc_Liq21"/>
      <sheetName val="S_221"/>
      <sheetName val="Phase_121"/>
      <sheetName val="Phase_221"/>
      <sheetName val="Pay_Rec21"/>
      <sheetName val="SUPPLY_-Sanitary_Fixtures21"/>
      <sheetName val="ITEMS_FOR_CIVIL_TENDER21"/>
      <sheetName val="Global_Assm_21"/>
      <sheetName val="PointNo_521"/>
      <sheetName val="ESTIMATE_for_approval21"/>
      <sheetName val="GF_Columns21"/>
      <sheetName val="IO_LIST21"/>
      <sheetName val="07016,_Master_List-Major_Mino21"/>
      <sheetName val="Other_Inc21"/>
      <sheetName val="Room_Rev21"/>
      <sheetName val="SMS_Format21"/>
      <sheetName val="MASTER_RATE_ANALYSIS21"/>
      <sheetName val="Basic_Rates21"/>
      <sheetName val="Summary_year_Plan21"/>
      <sheetName val="_B321"/>
      <sheetName val="_B121"/>
      <sheetName val="Extra_Item21"/>
      <sheetName val="schedule_nos21"/>
      <sheetName val="AutoOpen_Stub_Data21"/>
      <sheetName val="INDIGINEOUS_ITEMS_21"/>
      <sheetName val="os_liabilities_analysis21"/>
      <sheetName val="Civil_Boq21"/>
      <sheetName val="3cd_Annexure21"/>
      <sheetName val="Reference_Information21"/>
      <sheetName val="Employee_List21"/>
      <sheetName val="Sales_Office21"/>
      <sheetName val="SECURITY_121"/>
      <sheetName val="sqn_ldr_3_Unit_2_21"/>
      <sheetName val="Area_St21"/>
      <sheetName val="collections_plan_040121"/>
      <sheetName val="Assumption_Inputs21"/>
      <sheetName val="labour_coeff21"/>
      <sheetName val="ISO_RECON21"/>
      <sheetName val="Back_filling21"/>
      <sheetName val="NT_items_summary21"/>
      <sheetName val="LOCAL_RATES21"/>
      <sheetName val="Meas_-Hotel_Part21"/>
      <sheetName val="Risk_&amp;_Opportunities21"/>
      <sheetName val="type_ahead_combo21"/>
      <sheetName val="labour_rates21"/>
      <sheetName val="Msht_5F21"/>
      <sheetName val="RCC,Ret__Wall21"/>
      <sheetName val="FTE_Totals_Plan21"/>
      <sheetName val="Erection_grider21"/>
      <sheetName val="Order_Info21"/>
      <sheetName val="DATA_BOQ21"/>
      <sheetName val="PA-_Consutant_21"/>
      <sheetName val="HOLIDAY_LIST17"/>
      <sheetName val="DASH_BOARD17"/>
      <sheetName val="Status_Control_Sheet17"/>
      <sheetName val="Approved_MTD_Proj_#'s17"/>
      <sheetName val="Position_Class14"/>
      <sheetName val="Budgetary_office_area14"/>
      <sheetName val="BASIS_-DEC_0817"/>
      <sheetName val="Block_A_-_BOQ17"/>
      <sheetName val="electr__work_CA_15"/>
      <sheetName val="Ext_Works14"/>
      <sheetName val="Driveway_Beams13"/>
      <sheetName val="Building_114"/>
      <sheetName val="PPA_Summary14"/>
      <sheetName val="L_Chg14"/>
      <sheetName val="65_FINANCE13"/>
      <sheetName val="Pacakges_split13"/>
      <sheetName val="d-safe_DELUXE14"/>
      <sheetName val="Diawise_steel_abstract14"/>
      <sheetName val="appendix_A13"/>
      <sheetName val="beam-reinft-IIInd_floor14"/>
      <sheetName val="Break_Dw13"/>
      <sheetName val="Material_Current13"/>
      <sheetName val="Reference_Values13"/>
      <sheetName val="Field_Values13"/>
      <sheetName val="WORK_TABLE13"/>
      <sheetName val="SITE_OVERHEADS13"/>
      <sheetName val="storm_water113"/>
      <sheetName val="MB_Prod13"/>
      <sheetName val="Break_Up_(bc)13"/>
      <sheetName val="Break_Up_(bc1)13"/>
      <sheetName val="Break_Up_(bc2)13"/>
      <sheetName val="except_wiring13"/>
      <sheetName val="Step_713"/>
      <sheetName val="Senorita_Project_information13"/>
      <sheetName val="Data_base13"/>
      <sheetName val="Basic_Resources11"/>
      <sheetName val="LT_internal_works11"/>
      <sheetName val="General_input13"/>
      <sheetName val="Detail_In_Door_Stad13"/>
      <sheetName val="WING_-_A_RAFT_(23-08-09)13"/>
      <sheetName val="sq_ftg_detail11"/>
      <sheetName val="CIF_COST_ITEM14"/>
      <sheetName val="4_총괄(통합)11"/>
      <sheetName val="G_1-AV_SYSTEM13"/>
      <sheetName val="A_CIVIL_AND_INTERIOR_WORKS11"/>
      <sheetName val="입찰내역_발주처_양식11"/>
      <sheetName val="F4_1311"/>
      <sheetName val="Comparative_at_bid_opening11"/>
      <sheetName val="India_F&amp;S_Template10"/>
      <sheetName val="CABLE_DATA11"/>
      <sheetName val="Fire_Pumps10"/>
      <sheetName val="B_-_E10"/>
      <sheetName val="Civil_Works10"/>
      <sheetName val="Electrical-Line_Items11"/>
      <sheetName val="Weightage-Sub_Sht10"/>
      <sheetName val="Rising_Main10"/>
      <sheetName val="FA_BOQ10"/>
      <sheetName val="Basement_Budget:Podium_Summar10"/>
      <sheetName val="S_&amp;_A11"/>
      <sheetName val="Risk_Assessment10"/>
      <sheetName val="Sheet1_(2)10"/>
      <sheetName val="d-safe_specs10"/>
      <sheetName val="MLCP_Connection_Details10"/>
      <sheetName val="Global_factors10"/>
      <sheetName val="Detail_Top_Sheet10"/>
      <sheetName val="water_prop_10"/>
      <sheetName val="SP_Break_Up10"/>
      <sheetName val="Sheet_110"/>
      <sheetName val="SWL_SUMMARY9"/>
      <sheetName val="BOQ_DG_BQ_PP9"/>
      <sheetName val="NEW_Main9"/>
      <sheetName val="Beam_at_Ground_flr_lvl(Steel)9"/>
      <sheetName val="Phasewise_Dev_Summary9"/>
      <sheetName val="Cat_A_Change_Control9"/>
      <sheetName val="Name_Manager8"/>
      <sheetName val="Walmart_Budgetary_Costing9"/>
      <sheetName val="Basement_Budget_Podium_Summary8"/>
      <sheetName val="Staff_Acco_29"/>
      <sheetName val="SPT_vs_PHI8"/>
      <sheetName val="Factors,_Disc,_Acces,_Labour8"/>
      <sheetName val="Project_Profile8"/>
      <sheetName val="Costing_Sheet7"/>
      <sheetName val="Sheet3_(2)8"/>
      <sheetName val="Trial_Bal9"/>
      <sheetName val="Desc_9"/>
      <sheetName val="L_L_Rates9"/>
      <sheetName val="(7)_RFI_(Slab)8"/>
      <sheetName val="beam-reinft-machine_rm8"/>
      <sheetName val="Jan_resp8"/>
      <sheetName val="Measurement_Sheet8"/>
      <sheetName val="2_DATA7"/>
      <sheetName val="DETA_TABLE8"/>
      <sheetName val="ESC_10%8"/>
      <sheetName val="ESC_12%8"/>
      <sheetName val="Fin_Sum7"/>
      <sheetName val="Material_Inventory10"/>
      <sheetName val="Latest_est7"/>
      <sheetName val="P&amp;M_Final7"/>
      <sheetName val="co_tax6"/>
      <sheetName val="EAW_Final_Accounts_-_998"/>
      <sheetName val="Current_Bill_MB_ref6"/>
      <sheetName val="Liability_bill_wise8"/>
      <sheetName val="lc_117"/>
      <sheetName val="lc_217"/>
      <sheetName val="BOQ_(2)7"/>
      <sheetName val="Service_Function6"/>
      <sheetName val="Door_&amp;_Window7"/>
      <sheetName val="Data_sheet7"/>
      <sheetName val="Cash_Flow_Working7"/>
      <sheetName val="DOOR-WIN_SCH6"/>
      <sheetName val="RCC_Rates6"/>
      <sheetName val="공사비_내역_(가)7"/>
      <sheetName val="PRICE_COMP7"/>
      <sheetName val="Name_List7"/>
      <sheetName val="Bar_Budget6"/>
      <sheetName val="Machine_HC_-_19_08_6"/>
      <sheetName val="Site_Data6"/>
      <sheetName val="Analysed_rate6"/>
      <sheetName val="BOQ_Backup6"/>
      <sheetName val="Final_Qty6"/>
      <sheetName val="Next_Weeks_Plan6"/>
      <sheetName val="Dropdown_lists6"/>
      <sheetName val="FY_Function6"/>
      <sheetName val="Master_Data_Sheet6"/>
      <sheetName val="cover_page7"/>
      <sheetName val="Labor_abs-NMR7"/>
      <sheetName val="August_TB7"/>
      <sheetName val="Builtup_Area7"/>
      <sheetName val="CANDY_BOQ7"/>
      <sheetName val="PC_and_Emp_Details6"/>
      <sheetName val="site_fab&amp;ernstr6"/>
      <sheetName val="2_1_受電設備棟6"/>
      <sheetName val="2_2_受・防火水槽6"/>
      <sheetName val="2_3_排水処理設備棟6"/>
      <sheetName val="2_4_倉庫棟6"/>
      <sheetName val="2_5_守衛棟6"/>
      <sheetName val="STEEL_STRUCTURE6"/>
      <sheetName val="A_O_R_6"/>
      <sheetName val="BOQ_Distribution6"/>
      <sheetName val="NON-TOWER_WATER_TANK6"/>
      <sheetName val="General_Note6"/>
      <sheetName val="Detail_P&amp;L7"/>
      <sheetName val="Assumption_Sheet7"/>
      <sheetName val="filling_75_mm6"/>
      <sheetName val="Road_-_Kerb_stone6"/>
      <sheetName val="Discount_Rate_6"/>
      <sheetName val="KQ_Cost_Controlling"/>
      <sheetName val="KQ_Appropriation"/>
      <sheetName val="Sqn__Main__Abs1"/>
      <sheetName val="Phase_3b_&amp;_retail2"/>
      <sheetName val="Materials_Cost1"/>
      <sheetName val="Hotel_Summary"/>
      <sheetName val="Ironmongery_"/>
      <sheetName val="Profile"/>
      <sheetName val="Intro."/>
      <sheetName val="CONNECT"/>
      <sheetName val="1st -vpd"/>
      <sheetName val="Detailed Summary (5)"/>
      <sheetName val="15"/>
      <sheetName val="NN"/>
      <sheetName val="Budget in SAP"/>
      <sheetName val="3MLKQ"/>
      <sheetName val="AOR"/>
      <sheetName val="M- Rate"/>
      <sheetName val="ord-lost_98&amp;99"/>
      <sheetName val="BOQ HT"/>
      <sheetName val="Material cost"/>
      <sheetName val="P-Ins &amp; Bonds"/>
      <sheetName val="SAW"/>
      <sheetName val="Options"/>
      <sheetName val="8. Cover"/>
      <sheetName val="FITZ MORT 94"/>
      <sheetName val="_Recovered_SheetName_518_"/>
      <sheetName val="Meas."/>
      <sheetName val="SY(ARCH)"/>
      <sheetName val="INSTRUMENT"/>
      <sheetName val="SpecITEM"/>
      <sheetName val="LINE_Sc"/>
      <sheetName val="MOTOR"/>
      <sheetName val="080 (2)"/>
      <sheetName val="Comparative"/>
      <sheetName val="template"/>
      <sheetName val="Format F-8 (T-05)"/>
      <sheetName val="Overall_Summary37"/>
      <sheetName val="Basement_Summary37"/>
      <sheetName val="Basement_Budget37"/>
      <sheetName val="Podium_Summary37"/>
      <sheetName val="Podium_Budgets37"/>
      <sheetName val="Guestroom_Summary37"/>
      <sheetName val="Guestroom_Budget37"/>
      <sheetName val="Sitework_Summary37"/>
      <sheetName val="Sitework_Budget37"/>
      <sheetName val="GM_&amp;_TA37"/>
      <sheetName val="Cost_summary25"/>
      <sheetName val="TBAL9697_-group_wise__sdpl37"/>
      <sheetName val="LIST_OF_MAKES36"/>
      <sheetName val="Master_Sheet25"/>
      <sheetName val="Break_up_Sheet36"/>
      <sheetName val="Rate_analysis25"/>
      <sheetName val="Fill_this_out_first___25"/>
      <sheetName val="INPUT_SHEET36"/>
      <sheetName val="PANEL_ANNEXURE25"/>
      <sheetName val="Material_25"/>
      <sheetName val="Labour_&amp;_Plant25"/>
      <sheetName val="Site_Dev_BOQ25"/>
      <sheetName val="CFForecast_detail24"/>
      <sheetName val="3__Elemental_Summary24"/>
      <sheetName val="9__Package_split_-_Cost_24"/>
      <sheetName val="12a__CFTable24"/>
      <sheetName val="10__&amp;_11__Rate_Code_&amp;_BQ24"/>
      <sheetName val="PRECAST_lightconc-II24"/>
      <sheetName val="X_rate24"/>
      <sheetName val="Template-Design_Devt_Estimate24"/>
      <sheetName val="final_estimate24"/>
      <sheetName val="Misc_Liq24"/>
      <sheetName val="Other_Inc24"/>
      <sheetName val="Room_Rev24"/>
      <sheetName val="SMS_Format24"/>
      <sheetName val="RMZ_Summary24"/>
      <sheetName val="Staff_Acco_34"/>
      <sheetName val="Fin__Assumpt__-_Sensitivities24"/>
      <sheetName val="S_224"/>
      <sheetName val="Base_data_Security_Procedures24"/>
      <sheetName val="Project_Budget_Worksheet24"/>
      <sheetName val="GF_Columns24"/>
      <sheetName val="IO_LIST24"/>
      <sheetName val="SUPPLY_-Sanitary_Fixtures24"/>
      <sheetName val="ITEMS_FOR_CIVIL_TENDER24"/>
      <sheetName val="Phase_124"/>
      <sheetName val="Phase_224"/>
      <sheetName val="Pay_Rec24"/>
      <sheetName val="Global_Assm_24"/>
      <sheetName val="PointNo_524"/>
      <sheetName val="ESTIMATE_for_approval24"/>
      <sheetName val="07016,_Master_List-Major_Mino24"/>
      <sheetName val="MASTER_RATE_ANALYSIS24"/>
      <sheetName val="Basic_Rates24"/>
      <sheetName val="Summary_year_Plan24"/>
      <sheetName val="AutoOpen_Stub_Data24"/>
      <sheetName val="_B324"/>
      <sheetName val="_B124"/>
      <sheetName val="Extra_Item24"/>
      <sheetName val="schedule_nos24"/>
      <sheetName val="INDIGINEOUS_ITEMS_24"/>
      <sheetName val="os_liabilities_analysis24"/>
      <sheetName val="Reference_Information24"/>
      <sheetName val="Employee_List24"/>
      <sheetName val="Sales_Office24"/>
      <sheetName val="SECURITY_124"/>
      <sheetName val="Risk_&amp;_Opportunities24"/>
      <sheetName val="Civil_Boq24"/>
      <sheetName val="type_ahead_combo24"/>
      <sheetName val="3cd_Annexure24"/>
      <sheetName val="collections_plan_040124"/>
      <sheetName val="Assumption_Inputs24"/>
      <sheetName val="Area_St24"/>
      <sheetName val="sqn_ldr_3_Unit_2_24"/>
      <sheetName val="labour_coeff24"/>
      <sheetName val="RCC,Ret__Wall24"/>
      <sheetName val="Meas_-Hotel_Part24"/>
      <sheetName val="labour_rates24"/>
      <sheetName val="Msht_5F24"/>
      <sheetName val="ISO_RECON24"/>
      <sheetName val="Back_filling24"/>
      <sheetName val="NT_items_summary24"/>
      <sheetName val="DATA_BOQ24"/>
      <sheetName val="PA-_Consutant_24"/>
      <sheetName val="LOCAL_RATES24"/>
      <sheetName val="Erection_grider24"/>
      <sheetName val="FTE_Totals_Plan24"/>
      <sheetName val="Order_Info24"/>
      <sheetName val="Status_Control_Sheet20"/>
      <sheetName val="Approved_MTD_Proj_#'s20"/>
      <sheetName val="HOLIDAY_LIST20"/>
      <sheetName val="DASH_BOARD20"/>
      <sheetName val="BASIS_-DEC_0820"/>
      <sheetName val="Block_A_-_BOQ20"/>
      <sheetName val="Position_Class17"/>
      <sheetName val="L_Chg17"/>
      <sheetName val="Building_117"/>
      <sheetName val="Budgetary_office_area17"/>
      <sheetName val="Driveway_Beams16"/>
      <sheetName val="electr__work_CA_18"/>
      <sheetName val="Ext_Works17"/>
      <sheetName val="PPA_Summary17"/>
      <sheetName val="Pacakges_split16"/>
      <sheetName val="65_FINANCE16"/>
      <sheetName val="Material_Current16"/>
      <sheetName val="d-safe_DELUXE17"/>
      <sheetName val="Diawise_steel_abstract17"/>
      <sheetName val="appendix_A16"/>
      <sheetName val="WORK_TABLE16"/>
      <sheetName val="except_wiring16"/>
      <sheetName val="Break_Dw16"/>
      <sheetName val="beam-reinft-IIInd_floor17"/>
      <sheetName val="Senorita_Project_information16"/>
      <sheetName val="Data_base16"/>
      <sheetName val="Reference_Values16"/>
      <sheetName val="Field_Values16"/>
      <sheetName val="sq_ftg_detail14"/>
      <sheetName val="F4_1314"/>
      <sheetName val="WING_-_A_RAFT_(23-08-09)16"/>
      <sheetName val="Break_Up_(bc)16"/>
      <sheetName val="Break_Up_(bc1)16"/>
      <sheetName val="Break_Up_(bc2)16"/>
      <sheetName val="SITE_OVERHEADS16"/>
      <sheetName val="storm_water116"/>
      <sheetName val="MB_Prod16"/>
      <sheetName val="Step_716"/>
      <sheetName val="LT_internal_works14"/>
      <sheetName val="General_input16"/>
      <sheetName val="Basic_Resources14"/>
      <sheetName val="G_1-AV_SYSTEM16"/>
      <sheetName val="Detail_In_Door_Stad16"/>
      <sheetName val="CIF_COST_ITEM17"/>
      <sheetName val="4_총괄(통합)14"/>
      <sheetName val="입찰내역_발주처_양식14"/>
      <sheetName val="Comparative_at_bid_opening14"/>
      <sheetName val="A_CIVIL_AND_INTERIOR_WORKS14"/>
      <sheetName val="India_F&amp;S_Template13"/>
      <sheetName val="Weightage-Sub_Sht13"/>
      <sheetName val="Electrical-Line_Items14"/>
      <sheetName val="CABLE_DATA14"/>
      <sheetName val="Fire_Pumps13"/>
      <sheetName val="B_-_E13"/>
      <sheetName val="Civil_Works13"/>
      <sheetName val="S_&amp;_A14"/>
      <sheetName val="Risk_Assessment13"/>
      <sheetName val="Sheet1_(2)13"/>
      <sheetName val="FA_BOQ13"/>
      <sheetName val="d-safe_specs13"/>
      <sheetName val="Global_factors13"/>
      <sheetName val="Detail_Top_Sheet13"/>
      <sheetName val="Rising_Main13"/>
      <sheetName val="Basement_Budget:Podium_Summar13"/>
      <sheetName val="SP_Break_Up13"/>
      <sheetName val="water_prop_13"/>
      <sheetName val="MLCP_Connection_Details13"/>
      <sheetName val="Sheet_113"/>
      <sheetName val="Sheet3_(2)11"/>
      <sheetName val="BOQ_DG_BQ_PP12"/>
      <sheetName val="NEW_Main12"/>
      <sheetName val="Beam_at_Ground_flr_lvl(Steel)12"/>
      <sheetName val="Phasewise_Dev_Summary12"/>
      <sheetName val="SWL_SUMMARY12"/>
      <sheetName val="Cat_A_Change_Control12"/>
      <sheetName val="Project_Profile11"/>
      <sheetName val="Walmart_Budgetary_Costing12"/>
      <sheetName val="Basement_Budget_Podium_Summar11"/>
      <sheetName val="Staff_Acco_35"/>
      <sheetName val="SPT_vs_PHI11"/>
      <sheetName val="Factors,_Disc,_Acces,_Labour11"/>
      <sheetName val="Trial_Bal12"/>
      <sheetName val="Desc_12"/>
      <sheetName val="PRICE_COMP10"/>
      <sheetName val="Name_List10"/>
      <sheetName val="Door_&amp;_Window10"/>
      <sheetName val="Data_sheet10"/>
      <sheetName val="Cash_Flow_Working10"/>
      <sheetName val="공사비_내역_(가)10"/>
      <sheetName val="cover_page10"/>
      <sheetName val="Labor_abs-NMR10"/>
      <sheetName val="August_TB10"/>
      <sheetName val="Builtup_Area10"/>
      <sheetName val="CANDY_BOQ10"/>
      <sheetName val="Name_Manager11"/>
      <sheetName val="EAW_Final_Accounts_-_9911"/>
      <sheetName val="Jan_resp11"/>
      <sheetName val="Costing_Sheet10"/>
      <sheetName val="Dropdown_lists9"/>
      <sheetName val="FY_Function9"/>
      <sheetName val="L_L_Rates12"/>
      <sheetName val="(7)_RFI_(Slab)11"/>
      <sheetName val="beam-reinft-machine_rm11"/>
      <sheetName val="Service_Function9"/>
      <sheetName val="Bar_Budget9"/>
      <sheetName val="Machine_HC_-_19_08_9"/>
      <sheetName val="Site_Data9"/>
      <sheetName val="Analysed_rate9"/>
      <sheetName val="BOQ_Backup9"/>
      <sheetName val="Final_Qty9"/>
      <sheetName val="Master_Data_Sheet9"/>
      <sheetName val="Next_Weeks_Plan9"/>
      <sheetName val="Fin_Sum10"/>
      <sheetName val="Liability_bill_wise11"/>
      <sheetName val="Materials_Cost4"/>
      <sheetName val="Sqn__Main__Abs4"/>
      <sheetName val="2_DATA10"/>
      <sheetName val="ESC_10%11"/>
      <sheetName val="ESC_12%11"/>
      <sheetName val="Measurement_Sheet11"/>
      <sheetName val="lc_1110"/>
      <sheetName val="lc_2110"/>
      <sheetName val="Current_Bill_MB_ref9"/>
      <sheetName val="BOQ_(2)10"/>
      <sheetName val="STEEL_STRUCTURE9"/>
      <sheetName val="PC_and_Emp_Details9"/>
      <sheetName val="DETA_TABLE11"/>
      <sheetName val="site_fab&amp;ernstr9"/>
      <sheetName val="DOOR-WIN_SCH9"/>
      <sheetName val="Annexue_B2"/>
      <sheetName val="Drawing_status-12"/>
      <sheetName val="Drawing_status2"/>
      <sheetName val="3BPA00132-5-3_W_plan_HVPNL2"/>
      <sheetName val="New_May2"/>
      <sheetName val="lineby_line_consolidation2"/>
      <sheetName val="RCC_Rates9"/>
      <sheetName val="Phase_3b_&amp;_retail5"/>
      <sheetName val="Indirect_expenses3"/>
      <sheetName val="Execution_Plan3"/>
      <sheetName val="APPENDIX_4_1a3"/>
      <sheetName val="General_Note9"/>
      <sheetName val="Material_Inventory13"/>
      <sheetName val="Latest_est10"/>
      <sheetName val="P&amp;M_Final10"/>
      <sheetName val="co_tax9"/>
      <sheetName val="2_1_受電設備棟9"/>
      <sheetName val="2_2_受・防火水槽9"/>
      <sheetName val="2_3_排水処理設備棟9"/>
      <sheetName val="2_4_倉庫棟9"/>
      <sheetName val="2_5_守衛棟9"/>
      <sheetName val="Detail_P&amp;L10"/>
      <sheetName val="Assumption_Sheet10"/>
      <sheetName val="A_O_R_9"/>
      <sheetName val="BOQ_Distribution9"/>
      <sheetName val="NON-TOWER_WATER_TANK9"/>
      <sheetName val="filling_75_mm9"/>
      <sheetName val="Road_-_Kerb_stone9"/>
      <sheetName val="Discount_Rate_9"/>
      <sheetName val="KQ_Cost_Controlling3"/>
      <sheetName val="KQ_Appropriation3"/>
      <sheetName val="Civil&amp;_sump2"/>
      <sheetName val="Bulk_check2"/>
      <sheetName val="Hotel_Summary3"/>
      <sheetName val="Ironmongery_3"/>
      <sheetName val="Base_Data_-_Permanent_Material2"/>
      <sheetName val="Interm_FO_Detail2"/>
      <sheetName val="Priv_FO_Detail2"/>
      <sheetName val="Inputs_-_ST2"/>
      <sheetName val="ACAD_Finishes3"/>
      <sheetName val="Site_Details3"/>
      <sheetName val="Site_Area_Statement3"/>
      <sheetName val="NT_LBH2"/>
      <sheetName val="1_Structure2"/>
      <sheetName val="hdpe_weights2"/>
      <sheetName val="PVC_weights2"/>
      <sheetName val="excess_calc2"/>
      <sheetName val="04b_PHE_BoQ2"/>
      <sheetName val="final_abstract2"/>
      <sheetName val="Inst__RA-282"/>
      <sheetName val="Smoke_Seal2"/>
      <sheetName val="Fin_Measurement2"/>
      <sheetName val="Performance_Louvers2"/>
      <sheetName val="MS__(3)2"/>
      <sheetName val="Canopy_Sheeting2"/>
      <sheetName val="Customize_Your_Invoice2"/>
      <sheetName val="CTDZ6kv_(gd1)_2"/>
      <sheetName val="CTDZ_0_4+cto_(GD1)2"/>
      <sheetName val="CTTBA_(gd1)2"/>
      <sheetName val="Item-wise_summary2"/>
      <sheetName val="E_&amp;_R2"/>
      <sheetName val="key_dates2"/>
      <sheetName val="Data_(adj_2"/>
      <sheetName val="Change_room2"/>
      <sheetName val="Labour_List2"/>
      <sheetName val="General_Items2"/>
      <sheetName val="Core_Eqpt2"/>
      <sheetName val="New_Home2"/>
      <sheetName val="MAR_GENSRV2"/>
      <sheetName val="1_012"/>
      <sheetName val="7__매출_투입_취하2"/>
      <sheetName val="Unit_Rate2"/>
      <sheetName val="Unit_cost-_Drain-Protection-1_2"/>
      <sheetName val="Sales_Build_Up2"/>
      <sheetName val="usage_Post_Old2"/>
      <sheetName val="Civil_Interior2"/>
      <sheetName val="Tender_Summary2"/>
      <sheetName val="old_boq2"/>
      <sheetName val="old_serial_no_2"/>
      <sheetName val="BOQ_CIVIL2"/>
      <sheetName val="Price_Comparison2"/>
      <sheetName val="Basic_Rate2"/>
      <sheetName val="WEEKLY_ACCRUALS2"/>
      <sheetName val="Intro_2"/>
      <sheetName val="1st_-vpd2"/>
      <sheetName val="Detailed_Summary_(5)2"/>
      <sheetName val="Budget_in_SAP2"/>
      <sheetName val="PRICE_BID2"/>
      <sheetName val="M-_Rate2"/>
      <sheetName val="BOQ_HT2"/>
      <sheetName val="Material_cost2"/>
      <sheetName val="P-Ins_&amp;_Bonds2"/>
      <sheetName val="8__Cover2"/>
      <sheetName val="FITZ_MORT_942"/>
      <sheetName val="Meas_2"/>
      <sheetName val="rcc(_sub)2"/>
      <sheetName val="M_S_2"/>
      <sheetName val="SEZ_price2"/>
      <sheetName val="Progressin_Next_mon-AP-172"/>
      <sheetName val="Direct_cost_shed_A-2_2"/>
      <sheetName val="Overall_Summary36"/>
      <sheetName val="Basement_Summary36"/>
      <sheetName val="Basement_Budget36"/>
      <sheetName val="Podium_Summary36"/>
      <sheetName val="Podium_Budgets36"/>
      <sheetName val="Guestroom_Summary36"/>
      <sheetName val="Guestroom_Budget36"/>
      <sheetName val="Sitework_Summary36"/>
      <sheetName val="Sitework_Budget36"/>
      <sheetName val="GM_&amp;_TA36"/>
      <sheetName val="Break_up_Sheet35"/>
      <sheetName val="Rate_analysis24"/>
      <sheetName val="TBAL9697_-group_wise__sdpl36"/>
      <sheetName val="LIST_OF_MAKES35"/>
      <sheetName val="INPUT_SHEET35"/>
      <sheetName val="PRECAST_lightconc-II23"/>
      <sheetName val="Cost_summary24"/>
      <sheetName val="Material_24"/>
      <sheetName val="Labour_&amp;_Plant24"/>
      <sheetName val="Site_Dev_BOQ24"/>
      <sheetName val="Master_Sheet24"/>
      <sheetName val="CFForecast_detail23"/>
      <sheetName val="3__Elemental_Summary23"/>
      <sheetName val="9__Package_split_-_Cost_23"/>
      <sheetName val="12a__CFTable23"/>
      <sheetName val="10__&amp;_11__Rate_Code_&amp;_BQ23"/>
      <sheetName val="ESTIMATE_for_approval23"/>
      <sheetName val="Fill_this_out_first___24"/>
      <sheetName val="Staff_Acco_32"/>
      <sheetName val="PANEL_ANNEXURE24"/>
      <sheetName val="X_rate23"/>
      <sheetName val="Template-Design_Devt_Estimate23"/>
      <sheetName val="final_estimate23"/>
      <sheetName val="Base_data_Security_Procedures23"/>
      <sheetName val="Fin__Assumpt__-_Sensitivities23"/>
      <sheetName val="Project_Budget_Worksheet23"/>
      <sheetName val="RMZ_Summary23"/>
      <sheetName val="07016,_Master_List-Major_Mino23"/>
      <sheetName val="Misc_Liq23"/>
      <sheetName val="S_223"/>
      <sheetName val="Phase_123"/>
      <sheetName val="Phase_223"/>
      <sheetName val="Pay_Rec23"/>
      <sheetName val="SUPPLY_-Sanitary_Fixtures23"/>
      <sheetName val="ITEMS_FOR_CIVIL_TENDER23"/>
      <sheetName val="Global_Assm_23"/>
      <sheetName val="PointNo_523"/>
      <sheetName val="Other_Inc23"/>
      <sheetName val="Room_Rev23"/>
      <sheetName val="SMS_Format23"/>
      <sheetName val="GF_Columns23"/>
      <sheetName val="IO_LIST23"/>
      <sheetName val="Basic_Rates23"/>
      <sheetName val="MASTER_RATE_ANALYSIS23"/>
      <sheetName val="Summary_year_Plan23"/>
      <sheetName val="INDIGINEOUS_ITEMS_23"/>
      <sheetName val="os_liabilities_analysis23"/>
      <sheetName val="Extra_Item23"/>
      <sheetName val="schedule_nos23"/>
      <sheetName val="_B323"/>
      <sheetName val="_B123"/>
      <sheetName val="AutoOpen_Stub_Data23"/>
      <sheetName val="Civil_Boq23"/>
      <sheetName val="3cd_Annexure23"/>
      <sheetName val="Reference_Information23"/>
      <sheetName val="Employee_List23"/>
      <sheetName val="Sales_Office23"/>
      <sheetName val="SECURITY_123"/>
      <sheetName val="Assumption_Inputs23"/>
      <sheetName val="sqn_ldr_3_Unit_2_23"/>
      <sheetName val="Area_St23"/>
      <sheetName val="labour_coeff23"/>
      <sheetName val="collections_plan_040123"/>
      <sheetName val="Risk_&amp;_Opportunities23"/>
      <sheetName val="type_ahead_combo23"/>
      <sheetName val="ISO_RECON23"/>
      <sheetName val="Back_filling23"/>
      <sheetName val="NT_items_summary23"/>
      <sheetName val="LOCAL_RATES23"/>
      <sheetName val="Meas_-Hotel_Part23"/>
      <sheetName val="labour_rates23"/>
      <sheetName val="Msht_5F23"/>
      <sheetName val="DATA_BOQ23"/>
      <sheetName val="RCC,Ret__Wall23"/>
      <sheetName val="FTE_Totals_Plan23"/>
      <sheetName val="Erection_grider23"/>
      <sheetName val="PA-_Consutant_23"/>
      <sheetName val="Order_Info23"/>
      <sheetName val="Status_Control_Sheet19"/>
      <sheetName val="HOLIDAY_LIST19"/>
      <sheetName val="DASH_BOARD19"/>
      <sheetName val="Approved_MTD_Proj_#'s19"/>
      <sheetName val="BASIS_-DEC_0819"/>
      <sheetName val="Block_A_-_BOQ19"/>
      <sheetName val="electr__work_CA_17"/>
      <sheetName val="Ext_Works16"/>
      <sheetName val="d-safe_DELUXE16"/>
      <sheetName val="Diawise_steel_abstract16"/>
      <sheetName val="Position_Class16"/>
      <sheetName val="L_Chg16"/>
      <sheetName val="Budgetary_office_area16"/>
      <sheetName val="beam-reinft-IIInd_floor16"/>
      <sheetName val="CIF_COST_ITEM16"/>
      <sheetName val="Building_116"/>
      <sheetName val="PPA_Summary16"/>
      <sheetName val="Driveway_Beams15"/>
      <sheetName val="appendix_A15"/>
      <sheetName val="65_FINANCE15"/>
      <sheetName val="Pacakges_split15"/>
      <sheetName val="Break_Dw15"/>
      <sheetName val="Reference_Values15"/>
      <sheetName val="Break_Up_(bc)15"/>
      <sheetName val="Break_Up_(bc1)15"/>
      <sheetName val="Break_Up_(bc2)15"/>
      <sheetName val="except_wiring15"/>
      <sheetName val="Material_Current15"/>
      <sheetName val="SITE_OVERHEADS15"/>
      <sheetName val="storm_water115"/>
      <sheetName val="MB_Prod15"/>
      <sheetName val="Detail_In_Door_Stad15"/>
      <sheetName val="Data_base15"/>
      <sheetName val="Senorita_Project_information15"/>
      <sheetName val="WORK_TABLE15"/>
      <sheetName val="Field_Values15"/>
      <sheetName val="WING_-_A_RAFT_(23-08-09)15"/>
      <sheetName val="Step_715"/>
      <sheetName val="General_input15"/>
      <sheetName val="LT_internal_works13"/>
      <sheetName val="Basic_Resources13"/>
      <sheetName val="sq_ftg_detail13"/>
      <sheetName val="F4_1313"/>
      <sheetName val="G_1-AV_SYSTEM15"/>
      <sheetName val="A_CIVIL_AND_INTERIOR_WORKS13"/>
      <sheetName val="입찰내역_발주처_양식13"/>
      <sheetName val="4_총괄(통합)13"/>
      <sheetName val="Comparative_at_bid_opening13"/>
      <sheetName val="MLCP_Connection_Details12"/>
      <sheetName val="Measurement_Sheet10"/>
      <sheetName val="Electrical-Line_Items13"/>
      <sheetName val="India_F&amp;S_Template12"/>
      <sheetName val="Material_Inventory12"/>
      <sheetName val="CABLE_DATA13"/>
      <sheetName val="S_&amp;_A13"/>
      <sheetName val="Latest_est9"/>
      <sheetName val="P&amp;M_Final9"/>
      <sheetName val="NEW_Main11"/>
      <sheetName val="Rising_Main12"/>
      <sheetName val="Fire_Pumps12"/>
      <sheetName val="B_-_E12"/>
      <sheetName val="Civil_Works12"/>
      <sheetName val="Name_Manager10"/>
      <sheetName val="Weightage-Sub_Sht12"/>
      <sheetName val="FA_BOQ12"/>
      <sheetName val="d-safe_specs12"/>
      <sheetName val="Global_factors12"/>
      <sheetName val="Detail_Top_Sheet12"/>
      <sheetName val="Risk_Assessment12"/>
      <sheetName val="Sheet1_(2)12"/>
      <sheetName val="water_prop_12"/>
      <sheetName val="Basement_Budget:Podium_Summar12"/>
      <sheetName val="SP_Break_Up12"/>
      <sheetName val="Sheet_112"/>
      <sheetName val="Beam_at_Ground_flr_lvl(Steel)11"/>
      <sheetName val="Phasewise_Dev_Summary11"/>
      <sheetName val="EAW_Final_Accounts_-_9910"/>
      <sheetName val="Current_Bill_MB_ref8"/>
      <sheetName val="beam-reinft-machine_rm10"/>
      <sheetName val="Liability_bill_wise10"/>
      <sheetName val="co_tax8"/>
      <sheetName val="Execution_Plan2"/>
      <sheetName val="PRICE_COMP9"/>
      <sheetName val="Door_&amp;_Window9"/>
      <sheetName val="Data_sheet9"/>
      <sheetName val="Cash_Flow_Working9"/>
      <sheetName val="공사비_내역_(가)9"/>
      <sheetName val="cover_page9"/>
      <sheetName val="Cat_A_Change_Control11"/>
      <sheetName val="SWL_SUMMARY11"/>
      <sheetName val="BOQ_DG_BQ_PP11"/>
      <sheetName val="Staff_Acco_33"/>
      <sheetName val="Factors,_Disc,_Acces,_Labour10"/>
      <sheetName val="Basement_Budget_Podium_Summar10"/>
      <sheetName val="SPT_vs_PHI10"/>
      <sheetName val="Project_Profile10"/>
      <sheetName val="Walmart_Budgetary_Costing11"/>
      <sheetName val="Costing_Sheet9"/>
      <sheetName val="Sheet3_(2)10"/>
      <sheetName val="Trial_Bal11"/>
      <sheetName val="Desc_11"/>
      <sheetName val="L_L_Rates11"/>
      <sheetName val="(7)_RFI_(Slab)10"/>
      <sheetName val="Jan_resp10"/>
      <sheetName val="2_DATA9"/>
      <sheetName val="rcc(_sub)1"/>
      <sheetName val="lc_119"/>
      <sheetName val="lc_219"/>
      <sheetName val="BOQ_(2)9"/>
      <sheetName val="Service_Function8"/>
      <sheetName val="Sqn__Main__Abs3"/>
      <sheetName val="Builtup_Area9"/>
      <sheetName val="Fin_Sum9"/>
      <sheetName val="Bar_Budget8"/>
      <sheetName val="Machine_HC_-_19_08_8"/>
      <sheetName val="Site_Data8"/>
      <sheetName val="Analysed_rate8"/>
      <sheetName val="BOQ_Backup8"/>
      <sheetName val="Final_Qty8"/>
      <sheetName val="Next_Weeks_Plan8"/>
      <sheetName val="Name_List9"/>
      <sheetName val="DETA_TABLE10"/>
      <sheetName val="KQ_Cost_Controlling2"/>
      <sheetName val="KQ_Appropriation2"/>
      <sheetName val="A_O_R_8"/>
      <sheetName val="BOQ_Distribution8"/>
      <sheetName val="NON-TOWER_WATER_TANK8"/>
      <sheetName val="PC_and_Emp_Details8"/>
      <sheetName val="Bulk_check1"/>
      <sheetName val="Labor_abs-NMR9"/>
      <sheetName val="August_TB9"/>
      <sheetName val="CANDY_BOQ9"/>
      <sheetName val="Master_Data_Sheet8"/>
      <sheetName val="Dropdown_lists8"/>
      <sheetName val="FY_Function8"/>
      <sheetName val="ESC_10%10"/>
      <sheetName val="ESC_12%10"/>
      <sheetName val="STEEL_STRUCTURE8"/>
      <sheetName val="Materials_Cost3"/>
      <sheetName val="Basic_Rate1"/>
      <sheetName val="General_Note8"/>
      <sheetName val="DOOR-WIN_SCH8"/>
      <sheetName val="RCC_Rates8"/>
      <sheetName val="Phase_3b_&amp;_retail4"/>
      <sheetName val="APPENDIX_4_1a2"/>
      <sheetName val="2_1_受電設備棟8"/>
      <sheetName val="2_2_受・防火水槽8"/>
      <sheetName val="2_3_排水処理設備棟8"/>
      <sheetName val="2_4_倉庫棟8"/>
      <sheetName val="2_5_守衛棟8"/>
      <sheetName val="hdpe_weights1"/>
      <sheetName val="PVC_weights1"/>
      <sheetName val="excess_calc1"/>
      <sheetName val="Detail_P&amp;L9"/>
      <sheetName val="Assumption_Sheet9"/>
      <sheetName val="ACAD_Finishes2"/>
      <sheetName val="Site_Details2"/>
      <sheetName val="Site_Area_Statement2"/>
      <sheetName val="key_dates1"/>
      <sheetName val="final_abstract1"/>
      <sheetName val="M_S_1"/>
      <sheetName val="1_Structure1"/>
      <sheetName val="Indirect_expenses2"/>
      <sheetName val="Discount_Rate_8"/>
      <sheetName val="04b_PHE_BoQ1"/>
      <sheetName val="site_fab&amp;ernstr8"/>
      <sheetName val="filling_75_mm8"/>
      <sheetName val="Road_-_Kerb_stone8"/>
      <sheetName val="Civil&amp;_sump1"/>
      <sheetName val="3BPA00132-5-3_W_plan_HVPNL1"/>
      <sheetName val="New_May1"/>
      <sheetName val="lineby_line_consolidation1"/>
      <sheetName val="Hotel_Summary2"/>
      <sheetName val="Ironmongery_2"/>
      <sheetName val="Base_Data_-_Permanent_Material1"/>
      <sheetName val="Interm_FO_Detail1"/>
      <sheetName val="Priv_FO_Detail1"/>
      <sheetName val="Inputs_-_ST1"/>
      <sheetName val="Customize_Your_Invoice1"/>
      <sheetName val="CTDZ6kv_(gd1)_1"/>
      <sheetName val="CTDZ_0_4+cto_(GD1)1"/>
      <sheetName val="CTTBA_(gd1)1"/>
      <sheetName val="NT_LBH1"/>
      <sheetName val="Change_room1"/>
      <sheetName val="PRICE_BID1"/>
      <sheetName val="BOQ_CIVIL1"/>
      <sheetName val="Price_Comparison1"/>
      <sheetName val="Data_(adj_1"/>
      <sheetName val="old_serial_no_1"/>
      <sheetName val="Unit_Rate1"/>
      <sheetName val="Unit_cost-_Drain-Protection-1_1"/>
      <sheetName val="Inst__RA-281"/>
      <sheetName val="Smoke_Seal1"/>
      <sheetName val="Fin_Measurement1"/>
      <sheetName val="Performance_Louvers1"/>
      <sheetName val="MS__(3)1"/>
      <sheetName val="Canopy_Sheeting1"/>
      <sheetName val="old_boq1"/>
      <sheetName val="Tender_Summary1"/>
      <sheetName val="Civil_Interior1"/>
      <sheetName val="SEZ_price1"/>
      <sheetName val="Annexue_B1"/>
      <sheetName val="Drawing_status-11"/>
      <sheetName val="Drawing_status1"/>
      <sheetName val="Item-wise_summary1"/>
      <sheetName val="E_&amp;_R1"/>
      <sheetName val="Labour_List1"/>
      <sheetName val="General_Items1"/>
      <sheetName val="Core_Eqpt1"/>
      <sheetName val="New_Home1"/>
      <sheetName val="MAR_GENSRV1"/>
      <sheetName val="1_011"/>
      <sheetName val="7__매출_투입_취하1"/>
      <sheetName val="Sales_Build_Up1"/>
      <sheetName val="usage_Post_Old1"/>
      <sheetName val="WEEKLY_ACCRUALS1"/>
      <sheetName val="Intro_1"/>
      <sheetName val="1st_-vpd1"/>
      <sheetName val="Detailed_Summary_(5)1"/>
      <sheetName val="Budget_in_SAP1"/>
      <sheetName val="M-_Rate1"/>
      <sheetName val="BOQ_HT1"/>
      <sheetName val="Material_cost1"/>
      <sheetName val="P-Ins_&amp;_Bonds1"/>
      <sheetName val="8__Cover1"/>
      <sheetName val="FITZ_MORT_941"/>
      <sheetName val="Meas_1"/>
      <sheetName val="Progressin_Next_mon-AP-171"/>
      <sheetName val="Direct_cost_shed_A-2_1"/>
      <sheetName val="080_(2)1"/>
      <sheetName val="Format_F-8_(T-05)1"/>
      <sheetName val="Overall_Summary35"/>
      <sheetName val="Basement_Summary35"/>
      <sheetName val="Basement_Budget35"/>
      <sheetName val="Podium_Summary35"/>
      <sheetName val="Podium_Budgets35"/>
      <sheetName val="Guestroom_Summary35"/>
      <sheetName val="Guestroom_Budget35"/>
      <sheetName val="Sitework_Summary35"/>
      <sheetName val="Sitework_Budget35"/>
      <sheetName val="GM_&amp;_TA35"/>
      <sheetName val="Break_up_Sheet34"/>
      <sheetName val="Rate_analysis23"/>
      <sheetName val="TBAL9697_-group_wise__sdpl35"/>
      <sheetName val="LIST_OF_MAKES34"/>
      <sheetName val="INPUT_SHEET34"/>
      <sheetName val="PRECAST_lightconc-II22"/>
      <sheetName val="Cost_summary23"/>
      <sheetName val="Material_23"/>
      <sheetName val="Labour_&amp;_Plant23"/>
      <sheetName val="Site_Dev_BOQ23"/>
      <sheetName val="Master_Sheet23"/>
      <sheetName val="CFForecast_detail22"/>
      <sheetName val="3__Elemental_Summary22"/>
      <sheetName val="9__Package_split_-_Cost_22"/>
      <sheetName val="12a__CFTable22"/>
      <sheetName val="10__&amp;_11__Rate_Code_&amp;_BQ22"/>
      <sheetName val="ESTIMATE_for_approval22"/>
      <sheetName val="Fill_this_out_first___23"/>
      <sheetName val="Staff_Acco_30"/>
      <sheetName val="PANEL_ANNEXURE23"/>
      <sheetName val="X_rate22"/>
      <sheetName val="Template-Design_Devt_Estimate22"/>
      <sheetName val="final_estimate22"/>
      <sheetName val="Base_data_Security_Procedures22"/>
      <sheetName val="Fin__Assumpt__-_Sensitivities22"/>
      <sheetName val="Project_Budget_Worksheet22"/>
      <sheetName val="RMZ_Summary22"/>
      <sheetName val="07016,_Master_List-Major_Mino22"/>
      <sheetName val="Misc_Liq22"/>
      <sheetName val="S_222"/>
      <sheetName val="Phase_122"/>
      <sheetName val="Phase_222"/>
      <sheetName val="Pay_Rec22"/>
      <sheetName val="SUPPLY_-Sanitary_Fixtures22"/>
      <sheetName val="ITEMS_FOR_CIVIL_TENDER22"/>
      <sheetName val="Global_Assm_22"/>
      <sheetName val="PointNo_522"/>
      <sheetName val="Other_Inc22"/>
      <sheetName val="Room_Rev22"/>
      <sheetName val="SMS_Format22"/>
      <sheetName val="GF_Columns22"/>
      <sheetName val="IO_LIST22"/>
      <sheetName val="Basic_Rates22"/>
      <sheetName val="MASTER_RATE_ANALYSIS22"/>
      <sheetName val="Summary_year_Plan22"/>
      <sheetName val="INDIGINEOUS_ITEMS_22"/>
      <sheetName val="os_liabilities_analysis22"/>
      <sheetName val="Extra_Item22"/>
      <sheetName val="schedule_nos22"/>
      <sheetName val="_B322"/>
      <sheetName val="_B122"/>
      <sheetName val="AutoOpen_Stub_Data22"/>
      <sheetName val="Civil_Boq22"/>
      <sheetName val="3cd_Annexure22"/>
      <sheetName val="Reference_Information22"/>
      <sheetName val="Employee_List22"/>
      <sheetName val="Sales_Office22"/>
      <sheetName val="SECURITY_122"/>
      <sheetName val="Assumption_Inputs22"/>
      <sheetName val="sqn_ldr_3_Unit_2_22"/>
      <sheetName val="Area_St22"/>
      <sheetName val="labour_coeff22"/>
      <sheetName val="collections_plan_040122"/>
      <sheetName val="Risk_&amp;_Opportunities22"/>
      <sheetName val="type_ahead_combo22"/>
      <sheetName val="ISO_RECON22"/>
      <sheetName val="Back_filling22"/>
      <sheetName val="NT_items_summary22"/>
      <sheetName val="LOCAL_RATES22"/>
      <sheetName val="Meas_-Hotel_Part22"/>
      <sheetName val="labour_rates22"/>
      <sheetName val="Msht_5F22"/>
      <sheetName val="DATA_BOQ22"/>
      <sheetName val="RCC,Ret__Wall22"/>
      <sheetName val="FTE_Totals_Plan22"/>
      <sheetName val="Erection_grider22"/>
      <sheetName val="PA-_Consutant_22"/>
      <sheetName val="Order_Info22"/>
      <sheetName val="Status_Control_Sheet18"/>
      <sheetName val="HOLIDAY_LIST18"/>
      <sheetName val="DASH_BOARD18"/>
      <sheetName val="Approved_MTD_Proj_#'s18"/>
      <sheetName val="BASIS_-DEC_0818"/>
      <sheetName val="Block_A_-_BOQ18"/>
      <sheetName val="electr__work_CA_16"/>
      <sheetName val="Ext_Works15"/>
      <sheetName val="d-safe_DELUXE15"/>
      <sheetName val="Diawise_steel_abstract15"/>
      <sheetName val="Position_Class15"/>
      <sheetName val="L_Chg15"/>
      <sheetName val="Budgetary_office_area15"/>
      <sheetName val="beam-reinft-IIInd_floor15"/>
      <sheetName val="CIF_COST_ITEM15"/>
      <sheetName val="Building_115"/>
      <sheetName val="PPA_Summary15"/>
      <sheetName val="Driveway_Beams14"/>
      <sheetName val="appendix_A14"/>
      <sheetName val="65_FINANCE14"/>
      <sheetName val="Pacakges_split14"/>
      <sheetName val="Break_Dw14"/>
      <sheetName val="Reference_Values14"/>
      <sheetName val="Break_Up_(bc)14"/>
      <sheetName val="Break_Up_(bc1)14"/>
      <sheetName val="Break_Up_(bc2)14"/>
      <sheetName val="except_wiring14"/>
      <sheetName val="Material_Current14"/>
      <sheetName val="SITE_OVERHEADS14"/>
      <sheetName val="storm_water114"/>
      <sheetName val="MB_Prod14"/>
      <sheetName val="Detail_In_Door_Stad14"/>
      <sheetName val="Data_base14"/>
      <sheetName val="Senorita_Project_information14"/>
      <sheetName val="WORK_TABLE14"/>
      <sheetName val="Field_Values14"/>
      <sheetName val="WING_-_A_RAFT_(23-08-09)14"/>
      <sheetName val="Step_714"/>
      <sheetName val="General_input14"/>
      <sheetName val="LT_internal_works12"/>
      <sheetName val="Basic_Resources12"/>
      <sheetName val="sq_ftg_detail12"/>
      <sheetName val="F4_1312"/>
      <sheetName val="G_1-AV_SYSTEM14"/>
      <sheetName val="A_CIVIL_AND_INTERIOR_WORKS12"/>
      <sheetName val="입찰내역_발주처_양식12"/>
      <sheetName val="4_총괄(통합)12"/>
      <sheetName val="Comparative_at_bid_opening12"/>
      <sheetName val="MLCP_Connection_Details11"/>
      <sheetName val="Measurement_Sheet9"/>
      <sheetName val="Electrical-Line_Items12"/>
      <sheetName val="India_F&amp;S_Template11"/>
      <sheetName val="Material_Inventory11"/>
      <sheetName val="CABLE_DATA12"/>
      <sheetName val="S_&amp;_A12"/>
      <sheetName val="Latest_est8"/>
      <sheetName val="P&amp;M_Final8"/>
      <sheetName val="NEW_Main10"/>
      <sheetName val="Rising_Main11"/>
      <sheetName val="Fire_Pumps11"/>
      <sheetName val="B_-_E11"/>
      <sheetName val="Civil_Works11"/>
      <sheetName val="Name_Manager9"/>
      <sheetName val="Weightage-Sub_Sht11"/>
      <sheetName val="FA_BOQ11"/>
      <sheetName val="d-safe_specs11"/>
      <sheetName val="Global_factors11"/>
      <sheetName val="Detail_Top_Sheet11"/>
      <sheetName val="Risk_Assessment11"/>
      <sheetName val="Sheet1_(2)11"/>
      <sheetName val="water_prop_11"/>
      <sheetName val="Basement_Budget:Podium_Summar11"/>
      <sheetName val="SP_Break_Up11"/>
      <sheetName val="Sheet_111"/>
      <sheetName val="Beam_at_Ground_flr_lvl(Steel)10"/>
      <sheetName val="Phasewise_Dev_Summary10"/>
      <sheetName val="EAW_Final_Accounts_-_999"/>
      <sheetName val="Current_Bill_MB_ref7"/>
      <sheetName val="beam-reinft-machine_rm9"/>
      <sheetName val="Liability_bill_wise9"/>
      <sheetName val="co_tax7"/>
      <sheetName val="Execution_Plan1"/>
      <sheetName val="PRICE_COMP8"/>
      <sheetName val="Door_&amp;_Window8"/>
      <sheetName val="Data_sheet8"/>
      <sheetName val="Cash_Flow_Working8"/>
      <sheetName val="공사비_내역_(가)8"/>
      <sheetName val="cover_page8"/>
      <sheetName val="Cat_A_Change_Control10"/>
      <sheetName val="SWL_SUMMARY10"/>
      <sheetName val="BOQ_DG_BQ_PP10"/>
      <sheetName val="Staff_Acco_31"/>
      <sheetName val="Factors,_Disc,_Acces,_Labour9"/>
      <sheetName val="Basement_Budget_Podium_Summary9"/>
      <sheetName val="SPT_vs_PHI9"/>
      <sheetName val="Project_Profile9"/>
      <sheetName val="Walmart_Budgetary_Costing10"/>
      <sheetName val="Costing_Sheet8"/>
      <sheetName val="Sheet3_(2)9"/>
      <sheetName val="Trial_Bal10"/>
      <sheetName val="Desc_10"/>
      <sheetName val="L_L_Rates10"/>
      <sheetName val="(7)_RFI_(Slab)9"/>
      <sheetName val="Jan_resp9"/>
      <sheetName val="2_DATA8"/>
      <sheetName val="rcc(_sub)"/>
      <sheetName val="lc_118"/>
      <sheetName val="lc_218"/>
      <sheetName val="BOQ_(2)8"/>
      <sheetName val="Service_Function7"/>
      <sheetName val="Sqn__Main__Abs2"/>
      <sheetName val="Builtup_Area8"/>
      <sheetName val="Fin_Sum8"/>
      <sheetName val="Bar_Budget7"/>
      <sheetName val="Machine_HC_-_19_08_7"/>
      <sheetName val="Site_Data7"/>
      <sheetName val="Analysed_rate7"/>
      <sheetName val="BOQ_Backup7"/>
      <sheetName val="Final_Qty7"/>
      <sheetName val="Next_Weeks_Plan7"/>
      <sheetName val="Name_List8"/>
      <sheetName val="DETA_TABLE9"/>
      <sheetName val="KQ_Cost_Controlling1"/>
      <sheetName val="KQ_Appropriation1"/>
      <sheetName val="A_O_R_7"/>
      <sheetName val="BOQ_Distribution7"/>
      <sheetName val="NON-TOWER_WATER_TANK7"/>
      <sheetName val="PC_and_Emp_Details7"/>
      <sheetName val="Bulk_check"/>
      <sheetName val="Labor_abs-NMR8"/>
      <sheetName val="August_TB8"/>
      <sheetName val="CANDY_BOQ8"/>
      <sheetName val="Master_Data_Sheet7"/>
      <sheetName val="Dropdown_lists7"/>
      <sheetName val="FY_Function7"/>
      <sheetName val="ESC_10%9"/>
      <sheetName val="ESC_12%9"/>
      <sheetName val="STEEL_STRUCTURE7"/>
      <sheetName val="Materials_Cost2"/>
      <sheetName val="Basic_Rate"/>
      <sheetName val="General_Note7"/>
      <sheetName val="DOOR-WIN_SCH7"/>
      <sheetName val="RCC_Rates7"/>
      <sheetName val="Phase_3b_&amp;_retail3"/>
      <sheetName val="APPENDIX_4_1a1"/>
      <sheetName val="2_1_受電設備棟7"/>
      <sheetName val="2_2_受・防火水槽7"/>
      <sheetName val="2_3_排水処理設備棟7"/>
      <sheetName val="2_4_倉庫棟7"/>
      <sheetName val="2_5_守衛棟7"/>
      <sheetName val="hdpe_weights"/>
      <sheetName val="PVC_weights"/>
      <sheetName val="excess_calc"/>
      <sheetName val="Detail_P&amp;L8"/>
      <sheetName val="Assumption_Sheet8"/>
      <sheetName val="ACAD_Finishes1"/>
      <sheetName val="Site_Details1"/>
      <sheetName val="Site_Area_Statement1"/>
      <sheetName val="key_dates"/>
      <sheetName val="final_abstract"/>
      <sheetName val="M_S_"/>
      <sheetName val="1_Structure"/>
      <sheetName val="Indirect_expenses1"/>
      <sheetName val="Discount_Rate_7"/>
      <sheetName val="04b_PHE_BoQ"/>
      <sheetName val="site_fab&amp;ernstr7"/>
      <sheetName val="filling_75_mm7"/>
      <sheetName val="Road_-_Kerb_stone7"/>
      <sheetName val="Civil&amp;_sump"/>
      <sheetName val="3BPA00132-5-3_W_plan_HVPNL"/>
      <sheetName val="New_May"/>
      <sheetName val="lineby_line_consolidation"/>
      <sheetName val="Hotel_Summary1"/>
      <sheetName val="Ironmongery_1"/>
      <sheetName val="Base_Data_-_Permanent_Material"/>
      <sheetName val="Interm_FO_Detail"/>
      <sheetName val="Priv_FO_Detail"/>
      <sheetName val="Inputs_-_ST"/>
      <sheetName val="Customize_Your_Invoice"/>
      <sheetName val="CTDZ6kv_(gd1)_"/>
      <sheetName val="CTDZ_0_4+cto_(GD1)"/>
      <sheetName val="CTTBA_(gd1)"/>
      <sheetName val="NT_LBH"/>
      <sheetName val="Change_room"/>
      <sheetName val="PRICE_BID"/>
      <sheetName val="BOQ_CIVIL"/>
      <sheetName val="Price_Comparison"/>
      <sheetName val="Data_(adj_"/>
      <sheetName val="old_serial_no_"/>
      <sheetName val="Unit_Rate"/>
      <sheetName val="Unit_cost-_Drain-Protection-1_"/>
      <sheetName val="Inst__RA-28"/>
      <sheetName val="Smoke_Seal"/>
      <sheetName val="Fin_Measurement"/>
      <sheetName val="Performance_Louvers"/>
      <sheetName val="MS__(3)"/>
      <sheetName val="Canopy_Sheeting"/>
      <sheetName val="old_boq"/>
      <sheetName val="Tender_Summary"/>
      <sheetName val="Civil_Interior"/>
      <sheetName val="SEZ_price"/>
      <sheetName val="Annexue_B"/>
      <sheetName val="Drawing_status-1"/>
      <sheetName val="Drawing_status"/>
      <sheetName val="Item-wise_summary"/>
      <sheetName val="E_&amp;_R"/>
      <sheetName val="Labour_List"/>
      <sheetName val="General_Items"/>
      <sheetName val="Core_Eqpt"/>
      <sheetName val="New_Home"/>
      <sheetName val="MAR_GENSRV"/>
      <sheetName val="1_01"/>
      <sheetName val="7__매출_투입_취하"/>
      <sheetName val="Sales_Build_Up"/>
      <sheetName val="usage_Post_Old"/>
      <sheetName val="WEEKLY_ACCRUALS"/>
      <sheetName val="Intro_"/>
      <sheetName val="1st_-vpd"/>
      <sheetName val="Detailed_Summary_(5)"/>
      <sheetName val="Budget_in_SAP"/>
      <sheetName val="M-_Rate"/>
      <sheetName val="BOQ_HT"/>
      <sheetName val="Material_cost"/>
      <sheetName val="P-Ins_&amp;_Bonds"/>
      <sheetName val="8__Cover"/>
      <sheetName val="FITZ_MORT_94"/>
      <sheetName val="Meas_"/>
      <sheetName val="Progressin_Next_mon-AP-17"/>
      <sheetName val="Direct_cost_shed_A-2_"/>
      <sheetName val="080_(2)"/>
      <sheetName val="Format_F-8_(T-05)"/>
      <sheetName val="BLOCK-A (MEA.SHEET)"/>
      <sheetName val="B1"/>
      <sheetName val="Per Unit"/>
      <sheetName val="Output"/>
      <sheetName val="Overall_Summary_x005f_x005f_x005f_x0003_"/>
      <sheetName val="Overall_Summary_x005f_x005f_x005f_x0000_"/>
      <sheetName val="PRL"/>
      <sheetName val="SMG9902"/>
      <sheetName val="Details"/>
      <sheetName val="DELTA-H"/>
      <sheetName val="Common Data"/>
      <sheetName val="CERTIFICATE"/>
      <sheetName val="Initial Data"/>
      <sheetName val="T&amp;M"/>
      <sheetName val="&quot;B02&quot;"/>
      <sheetName val="Main Summary"/>
      <sheetName val="GULF"/>
      <sheetName val="Cash Flow Datas"/>
      <sheetName val="Base_Data"/>
      <sheetName val="268"/>
      <sheetName val="Contents"/>
      <sheetName val="TOP_level mods"/>
      <sheetName val="Planned"/>
      <sheetName val="Calc_ISC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switch"/>
      <sheetName val="Civil -RA1"/>
      <sheetName val="LOGO"/>
      <sheetName val="REF"/>
      <sheetName val="Sensitivities-IT"/>
      <sheetName val="Aseet1998"/>
      <sheetName val="Makro1"/>
      <sheetName val="mem-property"/>
      <sheetName val="2nd "/>
      <sheetName val="shuttering"/>
      <sheetName val="Roof  PT beams "/>
      <sheetName val="Beams "/>
      <sheetName val="Internet"/>
      <sheetName val="inter"/>
      <sheetName val="cubes_M20"/>
      <sheetName val="PRICE-COMP"/>
      <sheetName val="costing_ESDV"/>
      <sheetName val="costing_FE"/>
      <sheetName val="costing_Misc"/>
      <sheetName val="costing_MOV"/>
      <sheetName val="costing_Press"/>
      <sheetName val="Beam-design exp"/>
      <sheetName val="BLK2"/>
      <sheetName val="BLK3"/>
      <sheetName val="B2.B_Site "/>
      <sheetName val="Dropdowns"/>
      <sheetName val="Ins &amp; Bonds"/>
      <sheetName val="Boq - Flats"/>
      <sheetName val="radar"/>
      <sheetName val="UG"/>
      <sheetName val="Ratio"/>
      <sheetName val="fin-city centre"/>
      <sheetName val="DETAILED  BOQ"/>
      <sheetName val="back up"/>
      <sheetName val="Scheme Area Details_Block__ C2"/>
      <sheetName val="Linked Lead"/>
      <sheetName val="Sch-1a"/>
      <sheetName val="DREV"/>
      <sheetName val="CREV"/>
      <sheetName val="2.0 Floor Area Summary"/>
      <sheetName val="BOM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 refreshError="1"/>
      <sheetData sheetId="80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 refreshError="1"/>
      <sheetData sheetId="2138" refreshError="1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/>
      <sheetData sheetId="4088"/>
      <sheetData sheetId="4089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ENT MASTER FILE"/>
      <sheetName val="TBAL9697 -group wise  sdpl"/>
      <sheetName val="Basement Budget"/>
      <sheetName val="final estimate"/>
      <sheetName val="Other assumption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ENT_MASTER_FILE"/>
      <sheetName val="TBAL9697_-group_wise__sdpl"/>
      <sheetName val="Basement_Budget"/>
      <sheetName val="final_estimate"/>
      <sheetName val="Other_assumptions"/>
      <sheetName val="ABS"/>
      <sheetName val="Builtup Area"/>
      <sheetName val="EST-CIVIL"/>
      <sheetName val="Labor abs-NMR"/>
      <sheetName val="Workout"/>
      <sheetName val="External works"/>
      <sheetName val="Shrubs"/>
      <sheetName val="Trees"/>
      <sheetName val="Soft landscape"/>
      <sheetName val="Finishes Pending"/>
      <sheetName val="149"/>
      <sheetName val="Headings"/>
      <sheetName val="Civil Boq"/>
      <sheetName val="Micro"/>
      <sheetName val="Estimate"/>
      <sheetName val="RA-mark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BOQ"/>
      <sheetName val="Meas.-FIN"/>
      <sheetName val="Meas.-STRUCT"/>
      <sheetName val="PILING-11.12.07"/>
      <sheetName val="SUB-STRUCT-11.12.07"/>
      <sheetName val="SUPER-STRUCT-11.12.07"/>
      <sheetName val="ESTIMATE"/>
      <sheetName val="Builtup Area"/>
      <sheetName val="Assumptions"/>
      <sheetName val="Headings"/>
      <sheetName val="Break up Sheet"/>
      <sheetName val="RENT MASTER FILE"/>
      <sheetName val="RA-markate"/>
      <sheetName val="Basement Budget"/>
      <sheetName val="NRL-BOQ- ESTIMATE-17.01"/>
      <sheetName val="Lead"/>
      <sheetName val="EAW Final Accounts - 99"/>
      <sheetName val="Design"/>
      <sheetName val="March Analysts"/>
      <sheetName val="Cost_any"/>
      <sheetName val="Sheet3 (2)"/>
      <sheetName val="Reinforcement Steel (2)"/>
      <sheetName val="old boq"/>
      <sheetName val="analysis"/>
      <sheetName val="PLAN_FEB97"/>
      <sheetName val="oresreqsum"/>
      <sheetName val="Estimates"/>
      <sheetName val="Sheet1"/>
      <sheetName val="EST-CIVIL"/>
      <sheetName val="BOQ HT"/>
      <sheetName val="MASTER_RATE ANALYSIS"/>
      <sheetName val="Meas.-Hotel Part"/>
      <sheetName val="Meas__Hotel Part"/>
      <sheetName val="WIng F(Typical)"/>
      <sheetName val="Publicbuilding"/>
      <sheetName val="A"/>
      <sheetName val="FORM7"/>
      <sheetName val="INDIGINEOUS ITEMS "/>
      <sheetName val="Basic Rates - Lab"/>
      <sheetName val="Basic Rates - Assump"/>
      <sheetName val="Mix Design"/>
      <sheetName val="RES-PLANNING"/>
      <sheetName val="INPUT SHEET"/>
      <sheetName val="lookup"/>
      <sheetName val="sheeet7"/>
      <sheetName val="CABLERET"/>
      <sheetName val="Labour Rate List"/>
      <sheetName val="SILICATE"/>
      <sheetName val="Sheet3"/>
      <sheetName val="집계"/>
      <sheetName val="RCC,Ret. Wall"/>
      <sheetName val="LAB"/>
      <sheetName val="Meas_-FIN"/>
      <sheetName val="Meas_-STRUCT"/>
      <sheetName val="PILING-11_12_07"/>
      <sheetName val="SUB-STRUCT-11_12_07"/>
      <sheetName val="SUPER-STRUCT-11_12_07"/>
      <sheetName val="Builtup_Area"/>
      <sheetName val="RENT_MASTER_FILE"/>
      <sheetName val="Break_up_Sheet"/>
      <sheetName val="RCC,Ret__Wall"/>
      <sheetName val="Meas_-FIN1"/>
      <sheetName val="Meas_-STRUCT1"/>
      <sheetName val="PILING-11_12_071"/>
      <sheetName val="SUB-STRUCT-11_12_071"/>
      <sheetName val="SUPER-STRUCT-11_12_071"/>
      <sheetName val="Builtup_Area1"/>
      <sheetName val="RENT_MASTER_FILE1"/>
      <sheetName val="Break_up_Sheet1"/>
      <sheetName val="RCC,Ret__Wall1"/>
      <sheetName val="SRC-B3U2"/>
      <sheetName val="Meas_-FIN2"/>
      <sheetName val="Meas_-STRUCT2"/>
      <sheetName val="PILING-11_12_072"/>
      <sheetName val="SUB-STRUCT-11_12_072"/>
      <sheetName val="SUPER-STRUCT-11_12_072"/>
      <sheetName val="Builtup_Area2"/>
      <sheetName val="RENT_MASTER_FILE2"/>
      <sheetName val="Break_up_Sheet2"/>
      <sheetName val="RCC,Ret__Wall2"/>
      <sheetName val="Price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PCC"/>
      <sheetName val="Break up Sheet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Conc"/>
      <sheetName val="Other assumptions"/>
      <sheetName val="Builtup Area"/>
      <sheetName val="Boq - Flat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TBAL9697_-group_wise__sdpl"/>
      <sheetName val="Rate_analysis"/>
      <sheetName val="_p-NMR"/>
      <sheetName val="?_p-NMR"/>
      <sheetName val="Labor_bills_19_08_06"/>
      <sheetName val="__p-NMR"/>
      <sheetName val="Other_assumptions"/>
      <sheetName val="Builtup_Area"/>
      <sheetName val="Micro"/>
      <sheetName val="Macro"/>
      <sheetName val="Scaff-Rose"/>
      <sheetName val="BOQ Distribution"/>
      <sheetName val="AOR"/>
      <sheetName val="PROJECT BRIEF(EX.NEW)"/>
      <sheetName val="LAB"/>
      <sheetName val="site fab&amp;ernstr"/>
      <sheetName val="FORM7"/>
      <sheetName val="new tech flt bldg"/>
      <sheetName val="_x005f_x0000_._x005f_x0008_p-NMR"/>
      <sheetName val="_._x005f_x0008_p-NMR"/>
      <sheetName val="Approved MTD Proj #'s"/>
      <sheetName val="MPR_PA_1"/>
      <sheetName val="GuestProfile"/>
      <sheetName val="Services"/>
      <sheetName val="Sheet3 (2)"/>
      <sheetName val="3cd Annexure"/>
      <sheetName val="SUPPLY -Sanitary Fixtures"/>
      <sheetName val="External"/>
      <sheetName val="ITEMS FOR CIVIL TENDER"/>
      <sheetName val="August TB"/>
      <sheetName val="Kristal Court"/>
      <sheetName val="Rates"/>
      <sheetName val="BOQ"/>
      <sheetName val="Enquire"/>
      <sheetName val="#REF"/>
      <sheetName val="Variance Report"/>
      <sheetName val="Headings"/>
      <sheetName val="Basement Budget"/>
      <sheetName val="RENT MASTER FILE"/>
      <sheetName val="Pile cap"/>
      <sheetName val="Top Line - WWW"/>
      <sheetName val="Adimi bldg"/>
      <sheetName val="Pump House"/>
      <sheetName val="Fuel Regu Station"/>
      <sheetName val="XREF"/>
      <sheetName val="S1 "/>
      <sheetName val="S7B "/>
      <sheetName val="S7A"/>
      <sheetName val="S6 "/>
      <sheetName val="S3 "/>
      <sheetName val="S2 "/>
      <sheetName val="Database"/>
      <sheetName val="schedule nos"/>
      <sheetName val="Design"/>
      <sheetName val="Sheet1"/>
      <sheetName val="Formulas"/>
      <sheetName val="Costing"/>
      <sheetName val="Assumptions"/>
      <sheetName val="CABLE DATA"/>
      <sheetName val="CFForecast detail"/>
      <sheetName val="Dropdowns"/>
      <sheetName val="Actuals"/>
      <sheetName val="DATA"/>
      <sheetName val="BASIS -DEC 08"/>
      <sheetName val="Project Budget Worksheet"/>
      <sheetName val="p&amp;m"/>
      <sheetName val="Formulae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TBAL9697_-group_wise__sdpl1"/>
      <sheetName val="Rate_analysis1"/>
      <sheetName val="Labor_bills_19_08_061"/>
      <sheetName val="Other_assumptions1"/>
      <sheetName val="Builtup_Area1"/>
      <sheetName val="Boq_-_Flats"/>
      <sheetName val="BOQ_Distribution"/>
      <sheetName val="PROJECT_BRIEF(EX_NEW)"/>
      <sheetName val="site_fab&amp;ernstr"/>
      <sheetName val="new_tech_flt_bldg"/>
      <sheetName val="_x005f_x0000___x005f_x0008_p-NMR"/>
      <sheetName val="___x005f_x0008_p-NMR"/>
      <sheetName val="Approved_MTD_Proj_#'s"/>
      <sheetName val="Sheet3_(2)"/>
      <sheetName val="3cd_Annexure"/>
      <sheetName val="SUPPLY_-Sanitary_Fixtures"/>
      <sheetName val="ITEMS_FOR_CIVIL_TENDER"/>
      <sheetName val="August_TB"/>
      <sheetName val="Kristal_Court"/>
      <sheetName val="Variance_Report"/>
      <sheetName val="Basement_Budget"/>
      <sheetName val="RENT_MASTER_FILE"/>
      <sheetName val="Pile_cap"/>
      <sheetName val="Top_Line_-_WWW"/>
      <sheetName val="Adimi_bldg"/>
      <sheetName val="Pump_House"/>
      <sheetName val="Fuel_Regu_Station"/>
      <sheetName val="S1_"/>
      <sheetName val="S7B_"/>
      <sheetName val="S6_"/>
      <sheetName val="S3_"/>
      <sheetName val="S2_"/>
      <sheetName val="schedule_nos"/>
      <sheetName val="ancillary"/>
      <sheetName val="_x005f_x0000_._x005f_x0008_p-NM"/>
      <sheetName val="nVision"/>
      <sheetName val="EAS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Approved_MTD_Proj_#'s1"/>
      <sheetName val="COLUMN"/>
      <sheetName val="Quotation"/>
      <sheetName val="Contents"/>
      <sheetName val="Field Values"/>
      <sheetName val="Jams &amp; Cills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Results"/>
      <sheetName val="PLGroupings"/>
      <sheetName val="Pay_Sep06"/>
      <sheetName val="10. &amp; 11. Rate Code &amp; BQ"/>
      <sheetName val="Cable-data"/>
      <sheetName val="p1-costg"/>
      <sheetName val="RA-markate"/>
      <sheetName val="BLOCK-A (MEA.SHEET)"/>
      <sheetName val="Cash Flow Working"/>
      <sheetName val="Set"/>
      <sheetName val="BOQ_Distribution1"/>
      <sheetName val="site_fab&amp;ernstr1"/>
      <sheetName val="new_tech_flt_bldg1"/>
      <sheetName val="CFForecast_detail"/>
      <sheetName val="3"/>
      <sheetName val="MONTH"/>
      <sheetName val="Trial Bal "/>
      <sheetName val="Balance Sheet"/>
      <sheetName val="eval"/>
      <sheetName val="1. Acquisition"/>
      <sheetName val="Ref_Sheet"/>
      <sheetName val="Mico"/>
      <sheetName val="SCHEDULE"/>
      <sheetName val="INPUT SHEET"/>
      <sheetName val="RES-PLANNING"/>
      <sheetName val="13. Steel - Ratio"/>
      <sheetName val="4K - (6a) Non Manual Breakdown"/>
      <sheetName val="PRICE-COMP"/>
      <sheetName val="Comparative"/>
      <sheetName val="9. Package split - Cost "/>
      <sheetName val="beam-reinft-IIInd floor"/>
      <sheetName val="Data sheet"/>
      <sheetName val="Area Statement."/>
      <sheetName val="Definitions"/>
      <sheetName val=" "/>
      <sheetName val="HARGA MATERIAL"/>
      <sheetName val="Kitchen"/>
      <sheetName val="PROFITABILITY ANALYSIS (MONTH)"/>
      <sheetName val="PROFITABILITY ANALYSIS (YTD)"/>
      <sheetName val="Abs"/>
      <sheetName val="SW-07"/>
      <sheetName val="SW-08"/>
      <sheetName val="SW-09"/>
      <sheetName val="Slab-07 "/>
      <sheetName val="Slab-08"/>
      <sheetName val="Slab-09"/>
      <sheetName val="Slab-10"/>
      <sheetName val="Slab-11"/>
      <sheetName val="podium-slab"/>
      <sheetName val="Input"/>
      <sheetName val="IO LIST"/>
      <sheetName val="pile Fabrication"/>
      <sheetName val="Basic-Material "/>
      <sheetName val="TULIPS PHASE-2 BOQ FINAL"/>
      <sheetName val="ANN-I-DETAILS"/>
      <sheetName val="tender allowances"/>
      <sheetName val="Occ"/>
      <sheetName val="MH(on site)"/>
      <sheetName val="Intro"/>
      <sheetName val="Summary"/>
      <sheetName val="Controls"/>
      <sheetName val="CCTV KAMERE (2)"/>
      <sheetName val="Cashflow"/>
      <sheetName val="old boq"/>
      <sheetName val="Debits as on 12.04.08"/>
      <sheetName val="Lead"/>
      <sheetName val="_"/>
      <sheetName val="PROFITABILITY_ANALYSIS_(MONTH)"/>
      <sheetName val="PROFITABILITY_ANALYSIS_(YTD)"/>
      <sheetName val="Jams_&amp;_Cills"/>
      <sheetName val="BASIS_-DEC_08"/>
      <sheetName val="Project_Budget_Worksheet"/>
      <sheetName val="Basic_Rates"/>
      <sheetName val="BUSDUCT_SUMMARY-SUBSTATION"/>
      <sheetName val="HARGA_MATERIAL"/>
      <sheetName val="_x005f_x0000___x005f_x0008_p-NM"/>
      <sheetName val="10_Linkway"/>
      <sheetName val="11_Bus_Shelter-Bay"/>
      <sheetName val="CANDY_BOQ"/>
      <sheetName val="BLOCK-A_(MEA_SHEET)"/>
      <sheetName val="Construction"/>
      <sheetName val="Portfolio Summary"/>
      <sheetName val="Fin. Assumpt. - Sensitivities"/>
      <sheetName val="Master Data Sheet"/>
      <sheetName val="_x005f_x005f_x005f_x0000_._x005f_x005f_x005f_x0008_p-NM"/>
      <sheetName val="_._x005f_x005f_x005f_x0008_p-NMR"/>
      <sheetName val="Building 1"/>
      <sheetName val="_x005f_x005f_x005f_x005f_x005f_x005f_x005f_x0000_._x005"/>
      <sheetName val="_._x005f_x005f_x005f_x005f_x005f_x005f_x005f_x0008_p-NM"/>
      <sheetName val="SILICATE"/>
      <sheetName val="?._x005f_x0008_p-NMR"/>
      <sheetName val="_x005f_x005f_x005f_x005f_x005f_x005f_x005f_x005f_x005f_x005f_"/>
      <sheetName val="_._x005f_x005f_x005f_x005f_x005f_x005f_x005f_x005f_x005"/>
      <sheetName val="INDIGINEOUS ITEMS "/>
      <sheetName val="Macro1"/>
      <sheetName val="_x005f_x005f_x005f_x0000_._x005"/>
      <sheetName val="_._x005f_x005f_x005f_x0008_p-NM"/>
      <sheetName val="?._x005f_x005f_x005f_x0008_p-NMR"/>
      <sheetName val="Load Details-220kV"/>
      <sheetName val="jobhist"/>
      <sheetName val="MH Compensate-Nov"/>
      <sheetName val="Variables_x"/>
      <sheetName val="Detail"/>
      <sheetName val="Design Sheet"/>
      <sheetName val="A"/>
      <sheetName val="Sheet2"/>
      <sheetName val="RCC_Ret_ Wall"/>
      <sheetName val="Charge Rates"/>
      <sheetName val="Settings"/>
      <sheetName val="ridgewood"/>
      <sheetName val="Lookups"/>
      <sheetName val="Detail In Door Stad"/>
      <sheetName val="RCC,Ret. Wall"/>
      <sheetName val="Financials"/>
      <sheetName val="_x005f_x005f_x005f_x005f_"/>
      <sheetName val="_._x005f_x005f_x005f_x005f_x005"/>
      <sheetName val="SPEC"/>
      <sheetName val="Concrete measurement"/>
      <sheetName val="2.civil-RA"/>
      <sheetName val="labour coeff"/>
      <sheetName val="Model (Not Merged)"/>
      <sheetName val="BFS"/>
      <sheetName val="TOS-F"/>
      <sheetName val="GBW"/>
      <sheetName val="iNDEX"/>
      <sheetName val="BQLIST"/>
      <sheetName val="Labour &amp; Plant"/>
      <sheetName val="SCHEDULE (9)"/>
      <sheetName val="P&amp;L"/>
      <sheetName val="Vendors"/>
      <sheetName val="Materials Cost"/>
      <sheetName val="Depreciation"/>
      <sheetName val="complexall"/>
      <sheetName val="RGF-0004-1"/>
      <sheetName val="RAW DATA"/>
      <sheetName val="Intro."/>
      <sheetName val="1"/>
      <sheetName val="_x0000_._x0008_p-NM"/>
      <sheetName val="estimate"/>
      <sheetName val="S &amp; A"/>
      <sheetName val="Sheet3_(2)1"/>
      <sheetName val="SUPPLY_-Sanitary_Fixtures1"/>
      <sheetName val="ITEMS_FOR_CIVIL_TENDER1"/>
      <sheetName val="3cd_Annexure1"/>
      <sheetName val="August_TB1"/>
      <sheetName val="Jams_&amp;_Cills1"/>
      <sheetName val="Kristal_Court1"/>
      <sheetName val="Basement_Budget1"/>
      <sheetName val="nishanth"/>
      <sheetName val="PX1DATA"/>
      <sheetName val="PX2DATA"/>
      <sheetName val="Own summary"/>
      <sheetName val="Measurment"/>
      <sheetName val="Labour Rate "/>
      <sheetName val="Net TB"/>
      <sheetName val="doq"/>
      <sheetName val="A.O.R."/>
      <sheetName val="dBase"/>
      <sheetName val="Factors"/>
      <sheetName val="PLAN_FEB97"/>
      <sheetName val="sumary"/>
      <sheetName val="TB"/>
      <sheetName val="bs"/>
      <sheetName val="Summary year Plan"/>
      <sheetName val="sept-plan"/>
      <sheetName val="FitOutConfCentre"/>
      <sheetName val="Boq Block A"/>
      <sheetName val="Earthing Tower-1 Superseded"/>
      <sheetName val="Appendix 8A"/>
      <sheetName val="wordsdata"/>
      <sheetName val="Main-Material"/>
      <sheetName val="Structure Bills Qty"/>
      <sheetName val="Sheet3"/>
      <sheetName val="Material"/>
      <sheetName val="3. Elemental Summary"/>
      <sheetName val="S2groupcode"/>
      <sheetName val="QS Name"/>
      <sheetName val="12a. CFTable"/>
      <sheetName val="총괄표 (2)"/>
      <sheetName val="Notes for BOQ"/>
      <sheetName val="Title"/>
      <sheetName val="Labour productivity"/>
      <sheetName val="General"/>
      <sheetName val="sheeet7"/>
      <sheetName val="Hardfinishes-Contemporary"/>
      <sheetName val="Planned"/>
      <sheetName val="Quote to send"/>
      <sheetName val="Working back up"/>
      <sheetName val="Manpower cost"/>
      <sheetName val="Machinery cost"/>
      <sheetName val="공사비 내역 (가)"/>
      <sheetName val="Named ranges"/>
      <sheetName val="Notes_for_BOQ"/>
      <sheetName val="총괄표_(2)"/>
      <sheetName val="Labour_productivity"/>
      <sheetName val="A_O_R_"/>
      <sheetName val="tender_allowances"/>
      <sheetName val="Quote_to_send"/>
      <sheetName val="Working_back_up"/>
      <sheetName val="Manpower_cost"/>
      <sheetName val="Machinery_cost"/>
      <sheetName val="Cover"/>
      <sheetName val="allowances"/>
      <sheetName val="Master Equipment List"/>
      <sheetName val="except wiring"/>
      <sheetName val="MATERIALS_masterlist"/>
      <sheetName val="Overall Summary "/>
      <sheetName val="Vehicles"/>
      <sheetName val="CL MEP -VOL 3"/>
      <sheetName val="4. Capex"/>
      <sheetName val="5. Opex"/>
      <sheetName val="Info"/>
      <sheetName val="Architect Area &amp; Cost Inputs"/>
      <sheetName val="Narrative"/>
      <sheetName val="S1 new-Overall-with C8A"/>
      <sheetName val="Wood Works-R1 "/>
      <sheetName val="Aluminum"/>
      <sheetName val="Summary -New with C8A)"/>
      <sheetName val="Boq_C7+A-MEP "/>
      <sheetName val="Prelims"/>
      <sheetName val="Interim --&gt; Top"/>
      <sheetName val="OFF-TOP"/>
      <sheetName val="Details"/>
      <sheetName val="Testing"/>
      <sheetName val="beam-reinft"/>
      <sheetName val="Steel "/>
      <sheetName val="FNI_Spec"/>
      <sheetName val="定义"/>
      <sheetName val="001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TBAL9697_-group_wise__sdpl3"/>
      <sheetName val="Rate_analysis3"/>
      <sheetName val="Labor_bills_19_08_062"/>
      <sheetName val="BOQ_Distribution2"/>
      <sheetName val="PROJECT_BRIEF(EX_NEW)1"/>
      <sheetName val="site_fab&amp;ernstr2"/>
      <sheetName val="new_tech_flt_bldg2"/>
      <sheetName val="Other_assumptions2"/>
      <sheetName val="Builtup_Area2"/>
      <sheetName val="Boq_-_Flats1"/>
      <sheetName val="S1_1"/>
      <sheetName val="S7B_1"/>
      <sheetName val="S6_1"/>
      <sheetName val="S3_1"/>
      <sheetName val="S2_1"/>
      <sheetName val="schedule_nos1"/>
      <sheetName val="RENT_MASTER_FILE1"/>
      <sheetName val="Approved_MTD_Proj_#'s2"/>
      <sheetName val="CFForecast_detail1"/>
      <sheetName val="Notes_for_BOQ1"/>
      <sheetName val="총괄표_(2)1"/>
      <sheetName val="Labour_productivity1"/>
      <sheetName val="_x005f_x0000___x005f_x0008_p-NMR1"/>
      <sheetName val="___x005f_x0008_p-NMR1"/>
      <sheetName val="10_Linkway1"/>
      <sheetName val="11_Bus_Shelter-Bay1"/>
      <sheetName val="BASIS_-DEC_081"/>
      <sheetName val="A_O_R_1"/>
      <sheetName val="tender_allowances1"/>
      <sheetName val="Quote_to_send1"/>
      <sheetName val="Working_back_up1"/>
      <sheetName val="Manpower_cost1"/>
      <sheetName val="Machinery_cost1"/>
      <sheetName val="Trial_Bal_"/>
      <sheetName val="Balance_Sheet"/>
      <sheetName val="1__Acquisition"/>
      <sheetName val="공사비_내역_(가)"/>
      <sheetName val="Cash_Flow_Working"/>
      <sheetName val="Named_ranges"/>
      <sheetName val="MH(on_site)"/>
      <sheetName val="Master_Equipment_List"/>
      <sheetName val="except_wiring"/>
      <sheetName val="Overall_Summary_"/>
      <sheetName val="CL_MEP_-VOL_3"/>
      <sheetName val="4__Capex"/>
      <sheetName val="5__Opex"/>
      <sheetName val="Architect_Area_&amp;_Cost_Inputs"/>
      <sheetName val="S1_new-Overall-with_C8A"/>
      <sheetName val="Wood_Works-R1_"/>
      <sheetName val="Summary_-New_with_C8A)"/>
      <sheetName val="Boq_C7+A-MEP_"/>
      <sheetName val="Interim_--&gt;_Top"/>
      <sheetName val="Basic-Material_"/>
      <sheetName val="TULIPS_PHASE-2_BOQ_FINAL"/>
      <sheetName val="CABLE_DATA"/>
      <sheetName val="CCTV_KAMERE_(2)"/>
      <sheetName val="IO_LIST"/>
      <sheetName val="Steel_"/>
      <sheetName val="Structure_Bills_Qty"/>
      <sheetName val="_x005f_x005f_x005f_x0000___x005f_x005f_x005f_x0008_p-NM"/>
      <sheetName val="___x005f_x005f_x005f_x0008_p-NMR"/>
      <sheetName val="_x005f_x005f_x005f_x005f_x005f_x005f_x005f_x0000___x005"/>
      <sheetName val="___x005f_x005f_x005f_x005f_x005f_x005f_x005f_x0008_p-NM"/>
      <sheetName val="_x005f_x005f_x005f_x0000___x005"/>
      <sheetName val="___x005f_x005f_x005f_x0008_p-NM"/>
      <sheetName val="?__x005f_x0008_p-NMR"/>
      <sheetName val="?__x005f_x005f_x005f_x0008_p-NMR"/>
      <sheetName val="Main Sum (Model B)"/>
      <sheetName val="Main Sum"/>
      <sheetName val="③赤紙(日文)"/>
      <sheetName val="Training"/>
      <sheetName val="PERCENTAGE"/>
      <sheetName val="TIE-INS"/>
      <sheetName val="Comp"/>
      <sheetName val="269T(final)"/>
      <sheetName val="FedEx_Rates"/>
      <sheetName val="#511BkRec"/>
      <sheetName val="#511-DEC97"/>
      <sheetName val="Depreciation Methods"/>
      <sheetName val="cashflows &amp;IRR"/>
      <sheetName val="Assump"/>
      <sheetName val="Balustrade"/>
      <sheetName val="Area"/>
      <sheetName val="Purchases FWJ"/>
      <sheetName val="CASHFLOWS"/>
      <sheetName val="Cost Sheet"/>
      <sheetName val="Config"/>
      <sheetName val="MN T.B."/>
      <sheetName val="banilad"/>
      <sheetName val="Mactan"/>
      <sheetName val="Mandaue"/>
      <sheetName val="Internet"/>
      <sheetName val="sheet6"/>
      <sheetName val="wip"/>
      <sheetName val="PRMDESP"/>
      <sheetName val="Sheet3_(2)2"/>
      <sheetName val="SUPPLY_-Sanitary_Fixtures2"/>
      <sheetName val="ITEMS_FOR_CIVIL_TENDER2"/>
      <sheetName val="3cd_Annexure2"/>
      <sheetName val="August_TB2"/>
      <sheetName val="Kristal_Court2"/>
      <sheetName val="_1"/>
      <sheetName val="PROFITABILITY_ANALYSIS_(MONTH)1"/>
      <sheetName val="PROFITABILITY_ANALYSIS_(YTD)1"/>
      <sheetName val="Basement_Budget2"/>
      <sheetName val="Jams_&amp;_Cills2"/>
      <sheetName val="Project_Budget_Worksheet1"/>
      <sheetName val="Basic_Rates1"/>
      <sheetName val="BUSDUCT_SUMMARY-SUBSTATION1"/>
      <sheetName val="HARGA_MATERIAL1"/>
      <sheetName val="_x005f_x0000___x005f_x0008_p-NM1"/>
      <sheetName val="CANDY_BOQ1"/>
      <sheetName val="BLOCK-A_(MEA_SHEET)1"/>
      <sheetName val="Adimi_bldg1"/>
      <sheetName val="Pump_House1"/>
      <sheetName val="Fuel_Regu_Station1"/>
      <sheetName val="Debits_as_on_12_04_08"/>
      <sheetName val="old_boq"/>
      <sheetName val="Field_Values"/>
      <sheetName val="pile_Fabrication"/>
      <sheetName val="Master_Data_Sheet"/>
      <sheetName val="Building_1"/>
      <sheetName val="___x005f_x005f_x005f_x005f_x005f_x005f_x005f_x005f_x005"/>
      <sheetName val="INDIGINEOUS_ITEMS_"/>
      <sheetName val="10__&amp;_11__Rate_Code_&amp;_BQ"/>
      <sheetName val="Design_Sheet"/>
      <sheetName val="Portfolio_Summary"/>
      <sheetName val="Load_Details-220kV"/>
      <sheetName val="MH_Compensate-Nov"/>
      <sheetName val="RAW_DATA"/>
      <sheetName val="Intro_"/>
      <sheetName val="INPUT_SHEET"/>
      <sheetName val="13__Steel_-_Ratio"/>
      <sheetName val="4K_-_(6a)_Non_Manual_Breakdown"/>
      <sheetName val="9__Package_split_-_Cost_"/>
      <sheetName val="beam-reinft-IIInd_floor"/>
      <sheetName val="Data_sheet"/>
      <sheetName val="S_&amp;_A"/>
      <sheetName val="2_civil-RA"/>
      <sheetName val="labour_coeff"/>
      <sheetName val="Area_Statement_"/>
      <sheetName val="Fin__Assumpt__-_Sensitivities"/>
      <sheetName val="Labour_&amp;_Plant"/>
      <sheetName val="RCC_Ret__Wall"/>
      <sheetName val="Charge_Rates"/>
      <sheetName val="_p-NM"/>
      <sheetName val="Net_TB"/>
      <sheetName val="Own_summary"/>
      <sheetName val="Labour_Rate_"/>
      <sheetName val="Licences"/>
      <sheetName val="Performance Report"/>
      <sheetName val="RA"/>
      <sheetName val="Sectional  Summary"/>
      <sheetName val="final abstract"/>
      <sheetName val="Main Sheet"/>
      <sheetName val="Project Plan - WWW"/>
      <sheetName val="col-reinft1"/>
      <sheetName val="Area Statement PMO"/>
      <sheetName val="Material "/>
      <sheetName val="Indices"/>
      <sheetName val="Materials Cost(PCC)"/>
      <sheetName val="F1a-Pile"/>
      <sheetName val="Rocker"/>
      <sheetName val="girder"/>
      <sheetName val="Supplier"/>
      <sheetName val="Summary Sheets"/>
      <sheetName val="_x005f_x005f_x005F"/>
      <sheetName val="_x005f_x005f_"/>
      <sheetName val="_._x005f_x005F_x005"/>
      <sheetName val="_x005f_x0000_._x005"/>
      <sheetName val="_._x005f_x0008_p-NM"/>
      <sheetName val="Detail P&amp;L"/>
      <sheetName val="Assumption Sheet"/>
      <sheetName val="Concrete_measurement"/>
      <sheetName val="RCC,Ret__Wall"/>
      <sheetName val="Detail_In_Door_Stad"/>
      <sheetName val="___x005f_x005f_x005f_x005f_x005"/>
      <sheetName val="SCHEDULE_(9)"/>
      <sheetName val="Purchases_FWJ"/>
      <sheetName val="Cost_Sheet"/>
      <sheetName val="MN_T_B_"/>
      <sheetName val="Staircase-4"/>
      <sheetName val="labour rates"/>
      <sheetName val="Civil Boq"/>
      <sheetName val="Pay. Recom"/>
      <sheetName val="BOQ T4B"/>
      <sheetName val="CTRs (HOURS) "/>
      <sheetName val="Start"/>
      <sheetName val="Sectional__Summary"/>
      <sheetName val="Performance_Report"/>
      <sheetName val="Legal Risk Analysis"/>
      <sheetName val="strand"/>
      <sheetName val="Debtors analysis"/>
      <sheetName val="L"/>
      <sheetName val="Executive Summary"/>
      <sheetName val="BHANDUP"/>
      <sheetName val="Lagerhalle"/>
      <sheetName val="WSPOffices"/>
      <sheetName val="DSB"/>
      <sheetName val="rc0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x0000_._x005"/>
      <sheetName val="_._x0008_p-NM"/>
      <sheetName val="DATI_CONS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입찰내역 발주처 양식"/>
      <sheetName val="% prog figs -u5 and total"/>
      <sheetName val="材料"/>
      <sheetName val="AN2"/>
      <sheetName val="单位"/>
      <sheetName val="GM &amp; TA"/>
      <sheetName val="BOQ_Distribution3"/>
      <sheetName val="Labor_bills_19_08_063"/>
      <sheetName val="site_fab&amp;ernstr3"/>
      <sheetName val="new_tech_flt_bldg3"/>
      <sheetName val="Approved_MTD_Proj_#'s3"/>
      <sheetName val="CFForecast_detail2"/>
      <sheetName val="Trial_Bal_1"/>
      <sheetName val="Balance_Sheet1"/>
      <sheetName val="Cash_Flow_Working1"/>
      <sheetName val="1__Acquisition1"/>
      <sheetName val="tender_allowances2"/>
      <sheetName val="MH(on_site)1"/>
      <sheetName val="Named_ranges1"/>
      <sheetName val="Master_Equipment_List1"/>
      <sheetName val="except_wiring1"/>
      <sheetName val="Overall_Summary_1"/>
      <sheetName val="CL_MEP_-VOL_31"/>
      <sheetName val="4__Capex1"/>
      <sheetName val="5__Opex1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_x005f_x0000___x005f_x0008_p-NMR2"/>
      <sheetName val="___x005f_x0008_p-NMR2"/>
      <sheetName val="Trial_Bal_2"/>
      <sheetName val="Balance_Sheet2"/>
      <sheetName val="BASIS_-DEC_082"/>
      <sheetName val="Cash_Flow_Working2"/>
      <sheetName val="1__Acquisition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총괄표_(2)2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gso"/>
      <sheetName val="E_Summary"/>
      <sheetName val="D_Cntnts"/>
      <sheetName val="Services_InitialEst_UtilityServ"/>
      <sheetName val="Steel_1"/>
      <sheetName val="산근"/>
      <sheetName val="VC Summary"/>
      <sheetName val="VC_Summary"/>
      <sheetName val="SRC-B3U2"/>
      <sheetName val="VAL"/>
      <sheetName val="master"/>
      <sheetName val="Rate analysis civil"/>
      <sheetName val="ELEC&amp; MISC"/>
      <sheetName val="concrete"/>
      <sheetName val="inter"/>
      <sheetName val="Masters"/>
      <sheetName val="Basic Rate"/>
      <sheetName val="OpRes"/>
      <sheetName val="PRICE BID"/>
      <sheetName val="Data (adj."/>
      <sheetName val="Internal Finishes (Unit types)"/>
      <sheetName val="Fin Sum"/>
      <sheetName val="DetEst"/>
      <sheetName val="labour"/>
      <sheetName val="Cost summary"/>
      <sheetName val="APPENDIX 4.1a"/>
      <sheetName val="PRECAST lightconc-II"/>
      <sheetName val="Project ODC_NDEU"/>
      <sheetName val="Project_Budget_Worksheet2"/>
      <sheetName val="_2"/>
      <sheetName val="HARGA_MATERIAL2"/>
      <sheetName val="_x005f_x0000___x005f_x0008_p-NM2"/>
      <sheetName val="BLOCK-A_(MEA_SHEET)2"/>
      <sheetName val="PROFITABILITY_ANALYSIS_(MONTH)2"/>
      <sheetName val="PROFITABILITY_ANALYSIS_(YTD)2"/>
      <sheetName val="Adimi_bldg2"/>
      <sheetName val="Pump_House2"/>
      <sheetName val="Fuel_Regu_Station2"/>
      <sheetName val="Basic-Material_1"/>
      <sheetName val="TULIPS_PHASE-2_BOQ_FINAL1"/>
      <sheetName val="Debits_as_on_12_04_081"/>
      <sheetName val="CABLE_DATA1"/>
      <sheetName val="IO_LIST1"/>
      <sheetName val="CCTV_KAMERE_(2)1"/>
      <sheetName val="old_boq1"/>
      <sheetName val="Field_Values1"/>
      <sheetName val="Portfolio_Summary1"/>
      <sheetName val="Fin__Assumpt__-_Sensitivities1"/>
      <sheetName val="Master_Data_Sheet1"/>
      <sheetName val="_x005f_x005f_x005f_x0000___x005f_x005f_x005f_x0008_p-N1"/>
      <sheetName val="___x005f_x005f_x005f_x0008_p-NMR1"/>
      <sheetName val="Building_11"/>
      <sheetName val="_x005f_x005f_x005f_x005f_x005f_x005f_x005f_x0000___x001"/>
      <sheetName val="___x005f_x005f_x005f_x005f_x005f_x005f_x005f_x0008_p-N1"/>
      <sheetName val="?__x005f_x0008_p-NMR1"/>
      <sheetName val="___x005f_x005f_x005f_x005f_x005f_x005f_x005f_x005f_x001"/>
      <sheetName val="INDIGINEOUS_ITEMS_1"/>
      <sheetName val="10__&amp;_11__Rate_Code_&amp;_BQ1"/>
      <sheetName val="_x005f_x005f_x005f_x0000___x0051"/>
      <sheetName val="___x005f_x005f_x005f_x0008_p-NM1"/>
      <sheetName val="?__x005f_x005f_x005f_x0008_p-NMR1"/>
      <sheetName val="Load_Details-220kV1"/>
      <sheetName val="MH_Compensate-Nov1"/>
      <sheetName val="Design_Sheet1"/>
      <sheetName val="pile_Fabrication1"/>
      <sheetName val="Top_Line_-_WWW1"/>
      <sheetName val="Pile_cap1"/>
      <sheetName val="INPUT_SHEET1"/>
      <sheetName val="S_&amp;_A1"/>
      <sheetName val="13__Steel_-_Ratio1"/>
      <sheetName val="9__Package_split_-_Cost_1"/>
      <sheetName val="2_civil-RA1"/>
      <sheetName val="labour_coeff1"/>
      <sheetName val="4K_-_(6a)_Non_Manual_Breakdown1"/>
      <sheetName val="beam-reinft-IIInd_floor1"/>
      <sheetName val="Data_sheet1"/>
      <sheetName val="Area_Statement_1"/>
      <sheetName val="Variance_Report1"/>
      <sheetName val="Own_summary1"/>
      <sheetName val="Labour_Rate_1"/>
      <sheetName val="Jams_&amp;_Cills4"/>
      <sheetName val="Basement_Budget4"/>
      <sheetName val="Project_Budget_Worksheet3"/>
      <sheetName val="_3"/>
      <sheetName val="Other_assumptions4"/>
      <sheetName val="Builtup_Area4"/>
      <sheetName val="Boq_-_Flats3"/>
      <sheetName val="PROJECT_BRIEF(EX_NEW)3"/>
      <sheetName val="Basic_Rates3"/>
      <sheetName val="BUSDUCT_SUMMARY-SUBSTATION3"/>
      <sheetName val="HARGA_MATERIAL3"/>
      <sheetName val="_x005f_x0000___x005f_x0008_p-NM3"/>
      <sheetName val="10_Linkway3"/>
      <sheetName val="11_Bus_Shelter-Bay3"/>
      <sheetName val="CANDY_BOQ3"/>
      <sheetName val="BLOCK-A_(MEA_SHEET)3"/>
      <sheetName val="PROFITABILITY_ANALYSIS_(MONTH)3"/>
      <sheetName val="PROFITABILITY_ANALYSIS_(YTD)3"/>
      <sheetName val="Adimi_bldg3"/>
      <sheetName val="Pump_House3"/>
      <sheetName val="Fuel_Regu_Station3"/>
      <sheetName val="Basic-Material_2"/>
      <sheetName val="TULIPS_PHASE-2_BOQ_FINAL2"/>
      <sheetName val="Debits_as_on_12_04_082"/>
      <sheetName val="CABLE_DATA2"/>
      <sheetName val="IO_LIST2"/>
      <sheetName val="CCTV_KAMERE_(2)2"/>
      <sheetName val="old_boq2"/>
      <sheetName val="Field_Values2"/>
      <sheetName val="Portfolio_Summary2"/>
      <sheetName val="Fin__Assumpt__-_Sensitivities2"/>
      <sheetName val="Master_Data_Sheet2"/>
      <sheetName val="_x005f_x005f_x005f_x0000___x005f_x005f_x005f_x0008_p-N2"/>
      <sheetName val="___x005f_x005f_x005f_x0008_p-NMR2"/>
      <sheetName val="Building_12"/>
      <sheetName val="_x005f_x005f_x005f_x005f_x005f_x005f_x005f_x0000___x002"/>
      <sheetName val="___x005f_x005f_x005f_x005f_x005f_x005f_x005f_x0008_p-N2"/>
      <sheetName val="?__x005f_x0008_p-NMR2"/>
      <sheetName val="___x005f_x005f_x005f_x005f_x005f_x005f_x005f_x005f_x002"/>
      <sheetName val="INDIGINEOUS_ITEMS_2"/>
      <sheetName val="10__&amp;_11__Rate_Code_&amp;_BQ2"/>
      <sheetName val="_x005f_x005f_x005f_x0000___x0052"/>
      <sheetName val="___x005f_x005f_x005f_x0008_p-NM2"/>
      <sheetName val="?__x005f_x005f_x005f_x0008_p-NMR2"/>
      <sheetName val="Load_Details-220kV2"/>
      <sheetName val="MH_Compensate-Nov2"/>
      <sheetName val="Design_Sheet2"/>
      <sheetName val="pile_Fabrication2"/>
      <sheetName val="Top_Line_-_WWW2"/>
      <sheetName val="Pile_cap2"/>
      <sheetName val="INPUT_SHEET2"/>
      <sheetName val="S_&amp;_A2"/>
      <sheetName val="13__Steel_-_Ratio2"/>
      <sheetName val="9__Package_split_-_Cost_2"/>
      <sheetName val="2_civil-RA2"/>
      <sheetName val="labour_coeff2"/>
      <sheetName val="4K_-_(6a)_Non_Manual_Breakdown2"/>
      <sheetName val="beam-reinft-IIInd_floor2"/>
      <sheetName val="Data_sheet2"/>
      <sheetName val="Area_Statement_2"/>
      <sheetName val="Variance_Report2"/>
      <sheetName val="RENT_MASTER_FILE2"/>
      <sheetName val="Own_summary2"/>
      <sheetName val="Labour_Rate_2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TBAL9697_-group_wise__sdpl6"/>
      <sheetName val="Rate_analysis6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5"/>
      <sheetName val="Basement_Budget5"/>
      <sheetName val="_x005f_x0000___x005f_x0008_p-NMR4"/>
      <sheetName val="___x005f_x0008_p-NMR4"/>
      <sheetName val="BASIS_-DEC_084"/>
      <sheetName val="Project_Budget_Worksheet4"/>
      <sheetName val="_4"/>
      <sheetName val="Other_assumptions5"/>
      <sheetName val="Builtup_Area5"/>
      <sheetName val="Boq_-_Flats4"/>
      <sheetName val="PROJECT_BRIEF(EX_NEW)4"/>
      <sheetName val="Basic_Rates4"/>
      <sheetName val="BUSDUCT_SUMMARY-SUBSTATION4"/>
      <sheetName val="HARGA_MATERIAL4"/>
      <sheetName val="_x005f_x0000___x005f_x0008_p-NM4"/>
      <sheetName val="10_Linkway4"/>
      <sheetName val="11_Bus_Shelter-Bay4"/>
      <sheetName val="CANDY_BOQ4"/>
      <sheetName val="BLOCK-A_(MEA_SHEET)4"/>
      <sheetName val="PROFITABILITY_ANALYSIS_(MONTH)4"/>
      <sheetName val="PROFITABILITY_ANALYSIS_(YTD)4"/>
      <sheetName val="Adimi_bldg4"/>
      <sheetName val="Pump_House4"/>
      <sheetName val="Fuel_Regu_Station4"/>
      <sheetName val="Basic-Material_3"/>
      <sheetName val="TULIPS_PHASE-2_BOQ_FINAL3"/>
      <sheetName val="Cash_Flow_Working3"/>
      <sheetName val="Debits_as_on_12_04_083"/>
      <sheetName val="CABLE_DATA3"/>
      <sheetName val="IO_LIST3"/>
      <sheetName val="MH(on_site)3"/>
      <sheetName val="CCTV_KAMERE_(2)3"/>
      <sheetName val="old_boq3"/>
      <sheetName val="Field_Values3"/>
      <sheetName val="Portfolio_Summary3"/>
      <sheetName val="Fin__Assumpt__-_Sensitivities3"/>
      <sheetName val="Master_Data_Sheet3"/>
      <sheetName val="_x005f_x005f_x005f_x0000___x005f_x005f_x005f_x0008_p-N3"/>
      <sheetName val="___x005f_x005f_x005f_x0008_p-NMR3"/>
      <sheetName val="Building_13"/>
      <sheetName val="_x005f_x005f_x005f_x005f_x005f_x005f_x005f_x0000___x003"/>
      <sheetName val="___x005f_x005f_x005f_x005f_x005f_x005f_x005f_x0008_p-N3"/>
      <sheetName val="?__x005f_x0008_p-NMR3"/>
      <sheetName val="___x005f_x005f_x005f_x005f_x005f_x005f_x005f_x005f_x003"/>
      <sheetName val="INDIGINEOUS_ITEMS_3"/>
      <sheetName val="10__&amp;_11__Rate_Code_&amp;_BQ3"/>
      <sheetName val="_x005f_x005f_x005f_x0000___x0053"/>
      <sheetName val="___x005f_x005f_x005f_x0008_p-NM3"/>
      <sheetName val="?__x005f_x005f_x005f_x0008_p-NMR3"/>
      <sheetName val="Load_Details-220kV3"/>
      <sheetName val="schedule_nos3"/>
      <sheetName val="MH_Compensate-Nov3"/>
      <sheetName val="Design_Sheet3"/>
      <sheetName val="pile_Fabrication3"/>
      <sheetName val="Top_Line_-_WWW3"/>
      <sheetName val="Pile_cap3"/>
      <sheetName val="INPUT_SHEET3"/>
      <sheetName val="S_&amp;_A3"/>
      <sheetName val="13__Steel_-_Ratio3"/>
      <sheetName val="9__Package_split_-_Cost_3"/>
      <sheetName val="2_civil-RA3"/>
      <sheetName val="labour_coeff3"/>
      <sheetName val="4K_-_(6a)_Non_Manual_Breakdown3"/>
      <sheetName val="beam-reinft-IIInd_floor3"/>
      <sheetName val="Data_sheet3"/>
      <sheetName val="Area_Statement_3"/>
      <sheetName val="Variance_Report3"/>
      <sheetName val="RENT_MASTER_FILE3"/>
      <sheetName val="Own_summary3"/>
      <sheetName val="Labour_Rate_3"/>
      <sheetName val="Params"/>
      <sheetName val="PROG_DATA"/>
      <sheetName val="Bouclage"/>
      <sheetName val="(09)FINISHES"/>
      <sheetName val="Valorisation"/>
      <sheetName val="reference"/>
      <sheetName val="Rates Analysis"/>
      <sheetName val="1 Summary"/>
      <sheetName val="tender_allowances4"/>
      <sheetName val="Named_ranges3"/>
      <sheetName val="Master_Equipment_List3"/>
      <sheetName val="Notes_for_BOQ3"/>
      <sheetName val="A_O_R_3"/>
      <sheetName val="except_wiring3"/>
      <sheetName val="Overall_Summary_3"/>
      <sheetName val="CL_MEP_-VOL_33"/>
      <sheetName val="4__Capex3"/>
      <sheetName val="5__Opex3"/>
      <sheetName val="BOQ_Distribution6"/>
      <sheetName val="Labor_bills_19_08_066"/>
      <sheetName val="site_fab&amp;ernstr6"/>
      <sheetName val="new_tech_flt_bldg6"/>
      <sheetName val="Approved_MTD_Proj_#'s6"/>
      <sheetName val="CFForecast_detail5"/>
      <sheetName val="Trial_Bal_4"/>
      <sheetName val="Balance_Sheet4"/>
      <sheetName val="Cash_Flow_Working4"/>
      <sheetName val="1__Acquisition4"/>
      <sheetName val="tender_allowances5"/>
      <sheetName val="MH(on_site)4"/>
      <sheetName val="Named_ranges4"/>
      <sheetName val="Master_Equipment_List4"/>
      <sheetName val="Notes_for_BOQ4"/>
      <sheetName val="schedule_nos4"/>
      <sheetName val="A_O_R_4"/>
      <sheetName val="except_wiring4"/>
      <sheetName val="Overall_Summary_4"/>
      <sheetName val="CL_MEP_-VOL_34"/>
      <sheetName val="4__Capex4"/>
      <sheetName val="5__Opex4"/>
      <sheetName val="총괄표_(2)4"/>
      <sheetName val="look-dept"/>
      <sheetName val="s"/>
      <sheetName val="KP1590_E"/>
      <sheetName val="BP"/>
      <sheetName val="SC Cost FEB 03"/>
      <sheetName val="India F&amp;S Template"/>
      <sheetName val="Client Addressess"/>
      <sheetName val="Variation Statement"/>
      <sheetName val="pri-com"/>
      <sheetName val="Loads"/>
      <sheetName val="Detailed Summary (3)"/>
      <sheetName val="Options"/>
      <sheetName val="Voucher"/>
      <sheetName val="Cal"/>
      <sheetName val="BORDGC"/>
      <sheetName val="Door &amp; Window"/>
      <sheetName val="Pacakges split"/>
      <sheetName val="SITE OVERHEADS"/>
      <sheetName val="cover page"/>
      <sheetName val="8. Cover"/>
      <sheetName val="NOT FULL RESTRAINT"/>
      <sheetName val="BEARING &amp; BUCKLING"/>
      <sheetName val="PFC"/>
      <sheetName val="RSJ"/>
      <sheetName val="Block A - BOQ"/>
      <sheetName val="Cashflow projection"/>
      <sheetName val="costing_ESDV"/>
      <sheetName val="costing_FE"/>
      <sheetName val="costing_Misc"/>
      <sheetName val="costing_MOV"/>
      <sheetName val="costing_Press"/>
      <sheetName val="Form 6"/>
      <sheetName val="Consolidated"/>
      <sheetName val="NATIONAL-TIME"/>
      <sheetName val="INVOICE"/>
      <sheetName val="BOQ - Electric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RateAnalysis"/>
      <sheetName val="loadcal"/>
      <sheetName val="Fill this out first..."/>
      <sheetName val="para"/>
      <sheetName val="kppl pl"/>
      <sheetName val="Improvements"/>
      <sheetName val="ESGS Costing"/>
      <sheetName val="HR &amp; Admin - 1"/>
      <sheetName val="On Roll - Vacant"/>
      <sheetName val="HR &amp; Admin"/>
      <sheetName val="_x005f_x0000___x005"/>
      <sheetName val="___x005f_x0008_p-NM"/>
      <sheetName val="pt-cw"/>
      <sheetName val="Birla Sruya"/>
      <sheetName val="S1_2"/>
      <sheetName val="S7B_2"/>
      <sheetName val="S6_2"/>
      <sheetName val="S3_2"/>
      <sheetName val="S2_2"/>
      <sheetName val="Slab-07_"/>
      <sheetName val="Summary_year_Plan"/>
      <sheetName val="Boq_Block_A"/>
      <sheetName val="Earthing_Tower-1_Superseded"/>
      <sheetName val="Appendix_8A"/>
      <sheetName val="Structure_Bills_Qty1"/>
      <sheetName val="3__Elemental_Summary"/>
      <sheetName val="QS_Name"/>
      <sheetName val="12a__CFTable"/>
      <sheetName val="Labour_productivity2"/>
      <sheetName val="Quote_to_send2"/>
      <sheetName val="Working_back_up2"/>
      <sheetName val="Manpower_cost2"/>
      <sheetName val="Machinery_cost2"/>
      <sheetName val="공사비_내역_(가)1"/>
      <sheetName val="Architect_Area_&amp;_Cost_Inputs1"/>
      <sheetName val="S1_new-Overall-with_C8A1"/>
      <sheetName val="Wood_Works-R1_1"/>
      <sheetName val="Summary_-New_with_C8A)1"/>
      <sheetName val="Boq_C7+A-MEP_1"/>
      <sheetName val="Interim_--&gt;_Top1"/>
      <sheetName val="Main_Sum_(Model_B)"/>
      <sheetName val="Main_Sum"/>
      <sheetName val="Depreciation_Methods"/>
      <sheetName val="cashflows_&amp;IRR"/>
      <sheetName val="Plan Summary"/>
      <sheetName val="Cor Oh"/>
      <sheetName val="Wag&amp;Sal"/>
      <sheetName val="S-4 Elemental Sum"/>
      <sheetName val="_x0000___x0008_p-NMR"/>
      <sheetName val="___x0008_p-NMR"/>
      <sheetName val="_x0000___x0008_p-NM"/>
      <sheetName val="_x0000___x0008_p-NMR1"/>
      <sheetName val="___x0008_p-NMR1"/>
      <sheetName val="?__x0008_p-NMR"/>
      <sheetName val="._x0008_p-NMR"/>
      <sheetName val="._x0008_p-NM"/>
      <sheetName val="._x005"/>
      <sheetName val="__x0008_p-NMR"/>
      <sheetName val="__x0008_p-NM"/>
      <sheetName val="__x0008_p-NMR1"/>
      <sheetName val="MASTER_RATE ANALYSIS"/>
      <sheetName val="Lead (Final)"/>
      <sheetName val="Linked Lead"/>
      <sheetName val="OEM "/>
      <sheetName val="A4a"/>
      <sheetName val="bs BP 04 SA"/>
      <sheetName val="Attributes"/>
      <sheetName val="細目"/>
      <sheetName val="_x0000___x0008_p-NM1"/>
      <sheetName val="_x005F"/>
      <sheetName val="_x0000___x0008_p-NMR2"/>
      <sheetName val="___x0008_p-NMR2"/>
      <sheetName val="_x0000___x0008_p-NMR3"/>
      <sheetName val="___x0008_p-NMR3"/>
      <sheetName val="_x0000___x0008_p-NM2"/>
      <sheetName val="_x005f_x0000___x005f_x0008_p-N1"/>
      <sheetName val="_x005f_x005f_x005f_x0000___x001"/>
      <sheetName val="___x005f_x005f_x005f_x0008_p-N1"/>
      <sheetName val="___x005f_x005f_x005f_x005f_x001"/>
      <sheetName val="_x005f_x0000___x0051"/>
      <sheetName val="___x005f_x0008_p-NM1"/>
      <sheetName val="_x0000___x0008_p-NM3"/>
      <sheetName val="_x005f_x0000___x005f_x0008_p-N2"/>
      <sheetName val="_x005f_x005f_x005f_x0000___x002"/>
      <sheetName val="___x005f_x005f_x005f_x0008_p-N2"/>
      <sheetName val="___x005f_x005f_x005f_x005f_x002"/>
      <sheetName val="_x005f_x0000___x0052"/>
      <sheetName val="___x005f_x0008_p-NM2"/>
      <sheetName val="_x0000___x0008_p-NMR4"/>
      <sheetName val="___x0008_p-NMR4"/>
      <sheetName val="_x0000___x0008_p-NM4"/>
      <sheetName val="_x005f_x0000___x005f_x0008_p-N3"/>
      <sheetName val="_x005f_x005f_x005f_x0000___x003"/>
      <sheetName val="___x005f_x005f_x005f_x0008_p-N3"/>
      <sheetName val="___x005f_x005f_x005f_x005f_x003"/>
      <sheetName val="_x005f_x0000___x0053"/>
      <sheetName val="___x005f_x0008_p-NM3"/>
      <sheetName val="___x005f_x005f_x005"/>
      <sheetName val="Lowside"/>
      <sheetName val="Annexure A"/>
      <sheetName val="Opening Date"/>
      <sheetName val="Maping_Other"/>
      <sheetName val="M.S."/>
      <sheetName val="LBO"/>
      <sheetName val="Main"/>
      <sheetName val="BLK2"/>
      <sheetName val="BLK3"/>
      <sheetName val="E &amp; R"/>
      <sheetName val="radar"/>
      <sheetName val="UG"/>
      <sheetName val="Quote Sheet"/>
      <sheetName val="item"/>
      <sheetName val="SCH4"/>
      <sheetName val="Abs-B3"/>
      <sheetName val="Legend"/>
      <sheetName val="Cd"/>
      <sheetName val="Cs"/>
      <sheetName val="CPIPE"/>
      <sheetName val="THK"/>
      <sheetName val="CPIPE 1"/>
      <sheetName val="ABBR"/>
      <sheetName val="Scheme Area Details_Block__ C2"/>
      <sheetName val="DSLP"/>
      <sheetName val="1,2공구원가계산서"/>
      <sheetName val="2공구산출내역"/>
      <sheetName val="1공구산출내역서"/>
      <sheetName val="부대내역"/>
      <sheetName val="Demand"/>
      <sheetName val="分析"/>
      <sheetName val="Doors"/>
      <sheetName val="CASH-FLOW"/>
      <sheetName val="IGCC査定"/>
      <sheetName val="C-data"/>
      <sheetName val="Mat.-Rates"/>
      <sheetName val="Variables"/>
      <sheetName val="RAJU ASSO"/>
      <sheetName val="Labour_&amp;_Plant3"/>
      <sheetName val="Sectional__Summary3"/>
      <sheetName val="Labour_&amp;_Plant1"/>
      <sheetName val="Sectional__Summary1"/>
      <sheetName val="Labour_&amp;_Plant2"/>
      <sheetName val="Sectional__Summary2"/>
      <sheetName val="Labor_abs-PW8"/>
      <sheetName val="Labor_abs-NMR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-_Plastering8"/>
      <sheetName val="Labor_bill_Water_proofing8"/>
      <sheetName val="Labor_bill_Hard_Finish8"/>
      <sheetName val="Labor_bill_MS_items8"/>
      <sheetName val="Break_up_Sheet8"/>
      <sheetName val="TBAL9697_-group_wise__sdpl8"/>
      <sheetName val="Rate_analysis8"/>
      <sheetName val="BOQ_Distribution7"/>
      <sheetName val="site_fab&amp;ernstr7"/>
      <sheetName val="Labor_bills_19_08_067"/>
      <sheetName val="new_tech_flt_bldg7"/>
      <sheetName val="Approved_MTD_Proj_#'s7"/>
      <sheetName val="Sheet3_(2)6"/>
      <sheetName val="SUPPLY_-Sanitary_Fixtures6"/>
      <sheetName val="ITEMS_FOR_CIVIL_TENDER6"/>
      <sheetName val="Portfolio_Summary5"/>
      <sheetName val="Kristal_Court6"/>
      <sheetName val="3cd_Annexure6"/>
      <sheetName val="August_TB6"/>
      <sheetName val="CFForecast_detail6"/>
      <sheetName val="_x005f_x0000___x005f_x0008_p-NMR5"/>
      <sheetName val="___x005f_x0008_p-NMR5"/>
      <sheetName val="Fin__Assumpt__-_Sensitivities5"/>
      <sheetName val="IO_LIST5"/>
      <sheetName val="Builtup_Area6"/>
      <sheetName val="Other_assumptions6"/>
      <sheetName val="Boq_-_Flats5"/>
      <sheetName val="PROJECT_BRIEF(EX_NEW)5"/>
      <sheetName val="Basic_Rates5"/>
      <sheetName val="BUSDUCT_SUMMARY-SUBSTATION5"/>
      <sheetName val="BASIS_-DEC_085"/>
      <sheetName val="_5"/>
      <sheetName val="HARGA_MATERIAL5"/>
      <sheetName val="_x005f_x0000___x005f_x0008_p-NM5"/>
      <sheetName val="10_Linkway5"/>
      <sheetName val="11_Bus_Shelter-Bay5"/>
      <sheetName val="CANDY_BOQ5"/>
      <sheetName val="BLOCK-A_(MEA_SHEET)5"/>
      <sheetName val="Project_Budget_Worksheet5"/>
      <sheetName val="PROFITABILITY_ANALYSIS_(MONTH)5"/>
      <sheetName val="PROFITABILITY_ANALYSIS_(YTD)5"/>
      <sheetName val="Cash_Flow_Working5"/>
      <sheetName val="Trial_Bal_5"/>
      <sheetName val="Balance_Sheet5"/>
      <sheetName val="Basic-Material_5"/>
      <sheetName val="TULIPS_PHASE-2_BOQ_FINAL5"/>
      <sheetName val="CABLE_DATA5"/>
      <sheetName val="MH(on_site)5"/>
      <sheetName val="CCTV_KAMERE_(2)5"/>
      <sheetName val="_x005f_x005f_x005f_x0000___x005f_x005f_x005f_x0008_p-N5"/>
      <sheetName val="___x005f_x005f_x005f_x0008_p-NMR5"/>
      <sheetName val="?__x005f_x0008_p-NMR5"/>
      <sheetName val="_x005f_x005f_x005f_x005f_x005f_x005f_x005f_x0000___x006"/>
      <sheetName val="___x005f_x005f_x005f_x005f_x005f_x005f_x005f_x0008_p-N5"/>
      <sheetName val="Master_Data_Sheet5"/>
      <sheetName val="Building_15"/>
      <sheetName val="___x005f_x005f_x005f_x005f_x005f_x005f_x005f_x005f_x006"/>
      <sheetName val="INDIGINEOUS_ITEMS_5"/>
      <sheetName val="Debits_as_on_12_04_085"/>
      <sheetName val="Adimi_bldg5"/>
      <sheetName val="Pump_House5"/>
      <sheetName val="Fuel_Regu_Station5"/>
      <sheetName val="1__Acquisition5"/>
      <sheetName val="Field_Values5"/>
      <sheetName val="10__&amp;_11__Rate_Code_&amp;_BQ5"/>
      <sheetName val="_x005f_x005f_x005f_x0000___x0055"/>
      <sheetName val="___x005f_x005f_x005f_x0008_p-NM5"/>
      <sheetName val="?__x005f_x005f_x005f_x0008_p-NMR5"/>
      <sheetName val="Load_Details-220kV5"/>
      <sheetName val="schedule_nos5"/>
      <sheetName val="MH_Compensate-Nov5"/>
      <sheetName val="Design_Sheet5"/>
      <sheetName val="pile_Fabrication5"/>
      <sheetName val="Top_Line_-_WWW5"/>
      <sheetName val="Pile_cap5"/>
      <sheetName val="Labour_&amp;_Plant5"/>
      <sheetName val="A_O_R_5"/>
      <sheetName val="Sectional__Summary5"/>
      <sheetName val="Labor_abs-PW7"/>
      <sheetName val="Labor_abs-NMR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-_Plastering7"/>
      <sheetName val="Labor_bill_Water_proofing7"/>
      <sheetName val="Labor_bill_Hard_Finish7"/>
      <sheetName val="Labor_bill_MS_items7"/>
      <sheetName val="Break_up_Sheet7"/>
      <sheetName val="TBAL9697_-group_wise__sdpl7"/>
      <sheetName val="Rate_analysis7"/>
      <sheetName val="Portfolio_Summary4"/>
      <sheetName val="Fin__Assumpt__-_Sensitivities4"/>
      <sheetName val="IO_LIST4"/>
      <sheetName val="Basic-Material_4"/>
      <sheetName val="TULIPS_PHASE-2_BOQ_FINAL4"/>
      <sheetName val="CABLE_DATA4"/>
      <sheetName val="CCTV_KAMERE_(2)4"/>
      <sheetName val="_x005f_x005f_x005f_x0000___x005f_x005f_x005f_x0008_p-N4"/>
      <sheetName val="___x005f_x005f_x005f_x0008_p-NMR4"/>
      <sheetName val="?__x005f_x0008_p-NMR4"/>
      <sheetName val="_x005f_x005f_x005f_x005f_x005f_x005f_x005f_x0000___x004"/>
      <sheetName val="___x005f_x005f_x005f_x005f_x005f_x005f_x005f_x0008_p-N4"/>
      <sheetName val="Master_Data_Sheet4"/>
      <sheetName val="Building_14"/>
      <sheetName val="___x005f_x005f_x005f_x005f_x005f_x005f_x005f_x005f_x004"/>
      <sheetName val="INDIGINEOUS_ITEMS_4"/>
      <sheetName val="Debits_as_on_12_04_084"/>
      <sheetName val="Field_Values4"/>
      <sheetName val="10__&amp;_11__Rate_Code_&amp;_BQ4"/>
      <sheetName val="_x005f_x005f_x005f_x0000___x0054"/>
      <sheetName val="___x005f_x005f_x005f_x0008_p-NM4"/>
      <sheetName val="?__x005f_x005f_x005f_x0008_p-NMR4"/>
      <sheetName val="Load_Details-220kV4"/>
      <sheetName val="MH_Compensate-Nov4"/>
      <sheetName val="Design_Sheet4"/>
      <sheetName val="pile_Fabrication4"/>
      <sheetName val="Top_Line_-_WWW4"/>
      <sheetName val="Pile_cap4"/>
      <sheetName val="Labour_&amp;_Plant4"/>
      <sheetName val="Sectional__Summary4"/>
      <sheetName val="Labor_abs-PW9"/>
      <sheetName val="Labor_abs-NMR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-_Plastering9"/>
      <sheetName val="Labor_bill_Water_proofing9"/>
      <sheetName val="Labor_bill_Hard_Finish9"/>
      <sheetName val="Labor_bill_MS_items9"/>
      <sheetName val="Break_up_Sheet9"/>
      <sheetName val="TBAL9697_-group_wise__sdpl9"/>
      <sheetName val="Rate_analysis9"/>
      <sheetName val="BOQ_Distribution8"/>
      <sheetName val="Labor_bills_19_08_068"/>
      <sheetName val="site_fab&amp;ernstr8"/>
      <sheetName val="new_tech_flt_bldg8"/>
      <sheetName val="Approved_MTD_Proj_#'s8"/>
      <sheetName val="Sheet3_(2)7"/>
      <sheetName val="SUPPLY_-Sanitary_Fixtures7"/>
      <sheetName val="ITEMS_FOR_CIVIL_TENDER7"/>
      <sheetName val="Portfolio_Summary6"/>
      <sheetName val="Kristal_Court7"/>
      <sheetName val="3cd_Annexure7"/>
      <sheetName val="August_TB7"/>
      <sheetName val="CFForecast_detail7"/>
      <sheetName val="Basement_Budget6"/>
      <sheetName val="Jams_&amp;_Cills6"/>
      <sheetName val="_x005f_x0000___x005f_x0008_p-NMR6"/>
      <sheetName val="___x005f_x0008_p-NMR6"/>
      <sheetName val="Fin__Assumpt__-_Sensitivities6"/>
      <sheetName val="IO_LIST6"/>
      <sheetName val="Builtup_Area7"/>
      <sheetName val="Other_assumptions7"/>
      <sheetName val="Boq_-_Flats6"/>
      <sheetName val="PROJECT_BRIEF(EX_NEW)6"/>
      <sheetName val="Basic_Rates6"/>
      <sheetName val="BUSDUCT_SUMMARY-SUBSTATION6"/>
      <sheetName val="BASIS_-DEC_086"/>
      <sheetName val="_6"/>
      <sheetName val="HARGA_MATERIAL6"/>
      <sheetName val="_x005f_x0000___x005f_x0008_p-NM6"/>
      <sheetName val="10_Linkway6"/>
      <sheetName val="11_Bus_Shelter-Bay6"/>
      <sheetName val="CANDY_BOQ6"/>
      <sheetName val="BLOCK-A_(MEA_SHEET)6"/>
      <sheetName val="Project_Budget_Worksheet6"/>
      <sheetName val="PROFITABILITY_ANALYSIS_(MONTH)6"/>
      <sheetName val="PROFITABILITY_ANALYSIS_(YTD)6"/>
      <sheetName val="Cash_Flow_Working6"/>
      <sheetName val="tender_allowances6"/>
      <sheetName val="Trial_Bal_6"/>
      <sheetName val="Balance_Sheet6"/>
      <sheetName val="Basic-Material_6"/>
      <sheetName val="TULIPS_PHASE-2_BOQ_FINAL6"/>
      <sheetName val="CABLE_DATA6"/>
      <sheetName val="MH(on_site)6"/>
      <sheetName val="CCTV_KAMERE_(2)6"/>
      <sheetName val="_x005f_x005f_x005f_x0000___x005f_x005f_x005f_x0008_p-N6"/>
      <sheetName val="___x005f_x005f_x005f_x0008_p-NMR6"/>
      <sheetName val="?__x005f_x0008_p-NMR6"/>
      <sheetName val="_x005f_x005f_x005f_x005f_x005f_x005f_x005f_x0000___x007"/>
      <sheetName val="___x005f_x005f_x005f_x005f_x005f_x005f_x005f_x0008_p-N6"/>
      <sheetName val="Master_Data_Sheet6"/>
      <sheetName val="Building_16"/>
      <sheetName val="___x005f_x005f_x005f_x005f_x005f_x005f_x005f_x005f_x007"/>
      <sheetName val="INDIGINEOUS_ITEMS_6"/>
      <sheetName val="Debits_as_on_12_04_086"/>
      <sheetName val="Adimi_bldg6"/>
      <sheetName val="Pump_House6"/>
      <sheetName val="Fuel_Regu_Station6"/>
      <sheetName val="1__Acquisition6"/>
      <sheetName val="Field_Values6"/>
      <sheetName val="10__&amp;_11__Rate_Code_&amp;_BQ6"/>
      <sheetName val="_x005f_x005f_x005f_x0000___x0056"/>
      <sheetName val="___x005f_x005f_x005f_x0008_p-NM6"/>
      <sheetName val="?__x005f_x005f_x005f_x0008_p-NMR6"/>
      <sheetName val="Load_Details-220kV6"/>
      <sheetName val="schedule_nos6"/>
      <sheetName val="MH_Compensate-Nov6"/>
      <sheetName val="Design_Sheet6"/>
      <sheetName val="pile_Fabrication6"/>
      <sheetName val="Top_Line_-_WWW6"/>
      <sheetName val="Pile_cap6"/>
      <sheetName val="Labour_&amp;_Plant6"/>
      <sheetName val="A_O_R_6"/>
      <sheetName val="Sectional__Summary6"/>
      <sheetName val="Labor_abs-PW10"/>
      <sheetName val="Labor_abs-NMR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-_Plastering10"/>
      <sheetName val="Labor_bill_Water_proofing10"/>
      <sheetName val="Labor_bill_Hard_Finish10"/>
      <sheetName val="Labor_bill_MS_items10"/>
      <sheetName val="Break_up_Sheet10"/>
      <sheetName val="TBAL9697_-group_wise__sdpl10"/>
      <sheetName val="Rate_analysis10"/>
      <sheetName val="BOQ_Distribution9"/>
      <sheetName val="Labor_bills_19_08_069"/>
      <sheetName val="site_fab&amp;ernstr9"/>
      <sheetName val="new_tech_flt_bldg9"/>
      <sheetName val="Approved_MTD_Proj_#'s9"/>
      <sheetName val="Sheet3_(2)8"/>
      <sheetName val="SUPPLY_-Sanitary_Fixtures8"/>
      <sheetName val="ITEMS_FOR_CIVIL_TENDER8"/>
      <sheetName val="Portfolio_Summary7"/>
      <sheetName val="Kristal_Court8"/>
      <sheetName val="3cd_Annexure8"/>
      <sheetName val="August_TB8"/>
      <sheetName val="CFForecast_detail8"/>
      <sheetName val="Basement_Budget7"/>
      <sheetName val="Jams_&amp;_Cills7"/>
      <sheetName val="_x005f_x0000___x005f_x0008_p-NMR7"/>
      <sheetName val="___x005f_x0008_p-NMR7"/>
      <sheetName val="Fin__Assumpt__-_Sensitivities7"/>
      <sheetName val="IO_LIST7"/>
      <sheetName val="Builtup_Area8"/>
      <sheetName val="Other_assumptions8"/>
      <sheetName val="Boq_-_Flats7"/>
      <sheetName val="PROJECT_BRIEF(EX_NEW)7"/>
      <sheetName val="Basic_Rates7"/>
      <sheetName val="BUSDUCT_SUMMARY-SUBSTATION7"/>
      <sheetName val="BASIS_-DEC_087"/>
      <sheetName val="_7"/>
      <sheetName val="HARGA_MATERIAL7"/>
      <sheetName val="_x005f_x0000___x005f_x0008_p-NM7"/>
      <sheetName val="10_Linkway7"/>
      <sheetName val="11_Bus_Shelter-Bay7"/>
      <sheetName val="CANDY_BOQ7"/>
      <sheetName val="BLOCK-A_(MEA_SHEET)7"/>
      <sheetName val="Project_Budget_Worksheet7"/>
      <sheetName val="PROFITABILITY_ANALYSIS_(MONTH)7"/>
      <sheetName val="PROFITABILITY_ANALYSIS_(YTD)7"/>
      <sheetName val="Cash_Flow_Working7"/>
      <sheetName val="tender_allowances7"/>
      <sheetName val="Trial_Bal_7"/>
      <sheetName val="Balance_Sheet7"/>
      <sheetName val="Basic-Material_7"/>
      <sheetName val="TULIPS_PHASE-2_BOQ_FINAL7"/>
      <sheetName val="CABLE_DATA7"/>
      <sheetName val="MH(on_site)7"/>
      <sheetName val="CCTV_KAMERE_(2)7"/>
      <sheetName val="_x005f_x005f_x005f_x0000___x005f_x005f_x005f_x0008_p-N7"/>
      <sheetName val="___x005f_x005f_x005f_x0008_p-NMR7"/>
      <sheetName val="?__x005f_x0008_p-NMR7"/>
      <sheetName val="_x005f_x005f_x005f_x005f_x005f_x005f_x005f_x0000___x008"/>
      <sheetName val="___x005f_x005f_x005f_x005f_x005f_x005f_x005f_x0008_p-N7"/>
      <sheetName val="Master_Data_Sheet7"/>
      <sheetName val="Building_17"/>
      <sheetName val="___x005f_x005f_x005f_x005f_x005f_x005f_x005f_x005f_x008"/>
      <sheetName val="INDIGINEOUS_ITEMS_7"/>
      <sheetName val="Debits_as_on_12_04_087"/>
      <sheetName val="Adimi_bldg7"/>
      <sheetName val="Pump_House7"/>
      <sheetName val="Fuel_Regu_Station7"/>
      <sheetName val="1__Acquisition7"/>
      <sheetName val="Field_Values7"/>
      <sheetName val="10__&amp;_11__Rate_Code_&amp;_BQ7"/>
      <sheetName val="_x005f_x005f_x005f_x0000___x0057"/>
      <sheetName val="___x005f_x005f_x005f_x0008_p-NM7"/>
      <sheetName val="?__x005f_x005f_x005f_x0008_p-NMR7"/>
      <sheetName val="Load_Details-220kV7"/>
      <sheetName val="schedule_nos7"/>
      <sheetName val="MH_Compensate-Nov7"/>
      <sheetName val="Design_Sheet7"/>
      <sheetName val="pile_Fabrication7"/>
      <sheetName val="Top_Line_-_WWW7"/>
      <sheetName val="Pile_cap7"/>
      <sheetName val="Labour_&amp;_Plant7"/>
      <sheetName val="A_O_R_7"/>
      <sheetName val="Sectional__Summary7"/>
      <sheetName val="Labor_abs-PW11"/>
      <sheetName val="Labor_abs-NMR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-_Plastering11"/>
      <sheetName val="Labor_bill_Water_proofing11"/>
      <sheetName val="Labor_bill_Hard_Finish11"/>
      <sheetName val="Labor_bill_MS_items11"/>
      <sheetName val="Break_up_Sheet11"/>
      <sheetName val="TBAL9697_-group_wise__sdpl11"/>
      <sheetName val="Rate_analysis11"/>
      <sheetName val="BOQ_Distribution10"/>
      <sheetName val="Labor_bills_19_08_0610"/>
      <sheetName val="site_fab&amp;ernstr10"/>
      <sheetName val="new_tech_flt_bldg10"/>
      <sheetName val="Approved_MTD_Proj_#'s10"/>
      <sheetName val="Sheet3_(2)9"/>
      <sheetName val="SUPPLY_-Sanitary_Fixtures9"/>
      <sheetName val="ITEMS_FOR_CIVIL_TENDER9"/>
      <sheetName val="Portfolio_Summary8"/>
      <sheetName val="Kristal_Court9"/>
      <sheetName val="3cd_Annexure9"/>
      <sheetName val="August_TB9"/>
      <sheetName val="CFForecast_detail9"/>
      <sheetName val="Basement_Budget8"/>
      <sheetName val="Jams_&amp;_Cills8"/>
      <sheetName val="_x005f_x0000___x005f_x0008_p-NMR8"/>
      <sheetName val="___x005f_x0008_p-NMR8"/>
      <sheetName val="Fin__Assumpt__-_Sensitivities8"/>
      <sheetName val="IO_LIST8"/>
      <sheetName val="Builtup_Area9"/>
      <sheetName val="Other_assumptions9"/>
      <sheetName val="Boq_-_Flats8"/>
      <sheetName val="PROJECT_BRIEF(EX_NEW)8"/>
      <sheetName val="Basic_Rates8"/>
      <sheetName val="BUSDUCT_SUMMARY-SUBSTATION8"/>
      <sheetName val="BASIS_-DEC_088"/>
      <sheetName val="_8"/>
      <sheetName val="HARGA_MATERIAL8"/>
      <sheetName val="_x005f_x0000___x005f_x0008_p-NM8"/>
      <sheetName val="10_Linkway8"/>
      <sheetName val="11_Bus_Shelter-Bay8"/>
      <sheetName val="CANDY_BOQ8"/>
      <sheetName val="BLOCK-A_(MEA_SHEET)8"/>
      <sheetName val="Project_Budget_Worksheet8"/>
      <sheetName val="PROFITABILITY_ANALYSIS_(MONTH)8"/>
      <sheetName val="PROFITABILITY_ANALYSIS_(YTD)8"/>
      <sheetName val="Cash_Flow_Working8"/>
      <sheetName val="tender_allowances8"/>
      <sheetName val="Trial_Bal_8"/>
      <sheetName val="Balance_Sheet8"/>
      <sheetName val="Basic-Material_8"/>
      <sheetName val="TULIPS_PHASE-2_BOQ_FINAL8"/>
      <sheetName val="CABLE_DATA8"/>
      <sheetName val="MH(on_site)8"/>
      <sheetName val="CCTV_KAMERE_(2)8"/>
      <sheetName val="_x005f_x005f_x005f_x0000___x005f_x005f_x005f_x0008_p-N8"/>
      <sheetName val="___x005f_x005f_x005f_x0008_p-NMR8"/>
      <sheetName val="?__x005f_x0008_p-NMR8"/>
      <sheetName val="_x005f_x005f_x005f_x005f_x005f_x005f_x005f_x0000___x009"/>
      <sheetName val="___x005f_x005f_x005f_x005f_x005f_x005f_x005f_x0008_p-N8"/>
      <sheetName val="Master_Data_Sheet8"/>
      <sheetName val="Building_18"/>
      <sheetName val="___x005f_x005f_x005f_x005f_x005f_x005f_x005f_x005f_x009"/>
      <sheetName val="INDIGINEOUS_ITEMS_8"/>
      <sheetName val="Debits_as_on_12_04_088"/>
      <sheetName val="Adimi_bldg8"/>
      <sheetName val="Pump_House8"/>
      <sheetName val="Fuel_Regu_Station8"/>
      <sheetName val="1__Acquisition8"/>
      <sheetName val="Field_Values8"/>
      <sheetName val="10__&amp;_11__Rate_Code_&amp;_BQ8"/>
      <sheetName val="_x005f_x005f_x005f_x0000___x0058"/>
      <sheetName val="___x005f_x005f_x005f_x0008_p-NM8"/>
      <sheetName val="?__x005f_x005f_x005f_x0008_p-NMR8"/>
      <sheetName val="Load_Details-220kV8"/>
      <sheetName val="schedule_nos8"/>
      <sheetName val="MH_Compensate-Nov8"/>
      <sheetName val="Design_Sheet8"/>
      <sheetName val="pile_Fabrication8"/>
      <sheetName val="Top_Line_-_WWW8"/>
      <sheetName val="Pile_cap8"/>
      <sheetName val="Labour_&amp;_Plant8"/>
      <sheetName val="A_O_R_8"/>
      <sheetName val="Sectional__Summary8"/>
      <sheetName val="Labor_abs-PW12"/>
      <sheetName val="Labor_abs-NMR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-_Plastering12"/>
      <sheetName val="Labor_bill_Water_proofing12"/>
      <sheetName val="Labor_bill_Hard_Finish12"/>
      <sheetName val="Labor_bill_MS_items12"/>
      <sheetName val="Break_up_Sheet12"/>
      <sheetName val="TBAL9697_-group_wise__sdpl12"/>
      <sheetName val="Rate_analysis12"/>
      <sheetName val="BOQ_Distribution11"/>
      <sheetName val="Labor_bills_19_08_0611"/>
      <sheetName val="site_fab&amp;ernstr11"/>
      <sheetName val="new_tech_flt_bldg11"/>
      <sheetName val="Approved_MTD_Proj_#'s11"/>
      <sheetName val="Sheet3_(2)10"/>
      <sheetName val="SUPPLY_-Sanitary_Fixtures10"/>
      <sheetName val="ITEMS_FOR_CIVIL_TENDER10"/>
      <sheetName val="Portfolio_Summary9"/>
      <sheetName val="Kristal_Court10"/>
      <sheetName val="3cd_Annexure10"/>
      <sheetName val="August_TB10"/>
      <sheetName val="CFForecast_detail10"/>
      <sheetName val="Basement_Budget9"/>
      <sheetName val="Jams_&amp;_Cills9"/>
      <sheetName val="_x005f_x0000___x005f_x0008_p-NMR9"/>
      <sheetName val="___x005f_x0008_p-NMR9"/>
      <sheetName val="Fin__Assumpt__-_Sensitivities9"/>
      <sheetName val="IO_LIST9"/>
      <sheetName val="Builtup_Area10"/>
      <sheetName val="Other_assumptions10"/>
      <sheetName val="Boq_-_Flats9"/>
      <sheetName val="PROJECT_BRIEF(EX_NEW)9"/>
      <sheetName val="Basic_Rates9"/>
      <sheetName val="BUSDUCT_SUMMARY-SUBSTATION9"/>
      <sheetName val="BASIS_-DEC_089"/>
      <sheetName val="_9"/>
      <sheetName val="HARGA_MATERIAL9"/>
      <sheetName val="_x005f_x0000___x005f_x0008_p-NM9"/>
      <sheetName val="10_Linkway9"/>
      <sheetName val="11_Bus_Shelter-Bay9"/>
      <sheetName val="CANDY_BOQ9"/>
      <sheetName val="BLOCK-A_(MEA_SHEET)9"/>
      <sheetName val="Project_Budget_Worksheet9"/>
      <sheetName val="PROFITABILITY_ANALYSIS_(MONTH)9"/>
      <sheetName val="PROFITABILITY_ANALYSIS_(YTD)9"/>
      <sheetName val="Cash_Flow_Working9"/>
      <sheetName val="tender_allowances9"/>
      <sheetName val="Trial_Bal_9"/>
      <sheetName val="Balance_Sheet9"/>
      <sheetName val="Basic-Material_9"/>
      <sheetName val="TULIPS_PHASE-2_BOQ_FINAL9"/>
      <sheetName val="CABLE_DATA9"/>
      <sheetName val="MH(on_site)9"/>
      <sheetName val="CCTV_KAMERE_(2)9"/>
      <sheetName val="_x005f_x005f_x005f_x0000___x005f_x005f_x005f_x0008_p-N9"/>
      <sheetName val="___x005f_x005f_x005f_x0008_p-NMR9"/>
      <sheetName val="?__x005f_x0008_p-NMR9"/>
      <sheetName val="_x005f_x005f_x005f_x005f_x005f_x005f_x005f_x0000___x010"/>
      <sheetName val="___x005f_x005f_x005f_x005f_x005f_x005f_x005f_x0008_p-N9"/>
      <sheetName val="Master_Data_Sheet9"/>
      <sheetName val="Building_19"/>
      <sheetName val="___x005f_x005f_x005f_x005f_x005f_x005f_x005f_x005f_x010"/>
      <sheetName val="INDIGINEOUS_ITEMS_9"/>
      <sheetName val="Debits_as_on_12_04_089"/>
      <sheetName val="Adimi_bldg9"/>
      <sheetName val="Pump_House9"/>
      <sheetName val="Fuel_Regu_Station9"/>
      <sheetName val="1__Acquisition9"/>
      <sheetName val="Field_Values9"/>
      <sheetName val="10__&amp;_11__Rate_Code_&amp;_BQ9"/>
      <sheetName val="_x005f_x005f_x005f_x0000___x0059"/>
      <sheetName val="___x005f_x005f_x005f_x0008_p-NM9"/>
      <sheetName val="?__x005f_x005f_x005f_x0008_p-NMR9"/>
      <sheetName val="Load_Details-220kV9"/>
      <sheetName val="schedule_nos9"/>
      <sheetName val="MH_Compensate-Nov9"/>
      <sheetName val="Design_Sheet9"/>
      <sheetName val="pile_Fabrication9"/>
      <sheetName val="Top_Line_-_WWW9"/>
      <sheetName val="Pile_cap9"/>
      <sheetName val="Labour_&amp;_Plant9"/>
      <sheetName val="A_O_R_9"/>
      <sheetName val="Sectional__Summary9"/>
      <sheetName val="Labor_abs-PW13"/>
      <sheetName val="Labor_abs-NMR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-_Plastering13"/>
      <sheetName val="Labor_bill_Water_proofing13"/>
      <sheetName val="Labor_bill_Hard_Finish13"/>
      <sheetName val="Labor_bill_MS_items13"/>
      <sheetName val="Break_up_Sheet13"/>
      <sheetName val="TBAL9697_-group_wise__sdpl13"/>
      <sheetName val="Rate_analysis13"/>
      <sheetName val="BOQ_Distribution12"/>
      <sheetName val="Labor_bills_19_08_0612"/>
      <sheetName val="site_fab&amp;ernstr12"/>
      <sheetName val="new_tech_flt_bldg12"/>
      <sheetName val="Approved_MTD_Proj_#'s12"/>
      <sheetName val="Sheet3_(2)11"/>
      <sheetName val="SUPPLY_-Sanitary_Fixtures11"/>
      <sheetName val="ITEMS_FOR_CIVIL_TENDER11"/>
      <sheetName val="Portfolio_Summary10"/>
      <sheetName val="Kristal_Court11"/>
      <sheetName val="3cd_Annexure11"/>
      <sheetName val="August_TB11"/>
      <sheetName val="CFForecast_detail11"/>
      <sheetName val="Basement_Budget10"/>
      <sheetName val="Jams_&amp;_Cills10"/>
      <sheetName val="_x005f_x0000___x005f_x0008_p-NMR10"/>
      <sheetName val="___x005f_x0008_p-NMR10"/>
      <sheetName val="Fin__Assumpt__-_Sensitivities10"/>
      <sheetName val="IO_LIST10"/>
      <sheetName val="Builtup_Area11"/>
      <sheetName val="Other_assumptions11"/>
      <sheetName val="Boq_-_Flats10"/>
      <sheetName val="PROJECT_BRIEF(EX_NEW)10"/>
      <sheetName val="Basic_Rates10"/>
      <sheetName val="BUSDUCT_SUMMARY-SUBSTATION10"/>
      <sheetName val="BASIS_-DEC_0810"/>
      <sheetName val="_10"/>
      <sheetName val="HARGA_MATERIAL10"/>
      <sheetName val="_x005f_x0000___x005f_x0008_p-NM10"/>
      <sheetName val="10_Linkway10"/>
      <sheetName val="11_Bus_Shelter-Bay10"/>
      <sheetName val="CANDY_BOQ10"/>
      <sheetName val="BLOCK-A_(MEA_SHEET)10"/>
      <sheetName val="Project_Budget_Worksheet10"/>
      <sheetName val="PROFITABILITY_ANALYSIS_(MONTH10"/>
      <sheetName val="PROFITABILITY_ANALYSIS_(YTD)10"/>
      <sheetName val="Cash_Flow_Working10"/>
      <sheetName val="tender_allowances10"/>
      <sheetName val="Trial_Bal_10"/>
      <sheetName val="Balance_Sheet10"/>
      <sheetName val="Basic-Material_10"/>
      <sheetName val="TULIPS_PHASE-2_BOQ_FINAL10"/>
      <sheetName val="CABLE_DATA10"/>
      <sheetName val="MH(on_site)10"/>
      <sheetName val="CCTV_KAMERE_(2)10"/>
      <sheetName val="_x005f_x005f_x005f_x0000___x005f_x005f_x005f_x0008_p-10"/>
      <sheetName val="___x005f_x005f_x005f_x0008_p-NMR10"/>
      <sheetName val="?__x005f_x0008_p-NMR10"/>
      <sheetName val="_x005f_x005f_x005f_x005f_x005f_x005f_x005f_x0000___x011"/>
      <sheetName val="___x005f_x005f_x005f_x005f_x005f_x005f_x005f_x0008_p-10"/>
      <sheetName val="Master_Data_Sheet10"/>
      <sheetName val="Building_110"/>
      <sheetName val="___x005f_x005f_x005f_x005f_x005f_x005f_x005f_x005f_x011"/>
      <sheetName val="INDIGINEOUS_ITEMS_10"/>
      <sheetName val="Debits_as_on_12_04_0810"/>
      <sheetName val="Adimi_bldg10"/>
      <sheetName val="Pump_House10"/>
      <sheetName val="Fuel_Regu_Station10"/>
      <sheetName val="1__Acquisition10"/>
      <sheetName val="Field_Values10"/>
      <sheetName val="10__&amp;_11__Rate_Code_&amp;_BQ10"/>
      <sheetName val="_x005f_x005f_x005f_x0000___x00510"/>
      <sheetName val="___x005f_x005f_x005f_x0008_p-NM10"/>
      <sheetName val="?__x005f_x005f_x005f_x0008_p-NMR10"/>
      <sheetName val="Load_Details-220kV10"/>
      <sheetName val="schedule_nos10"/>
      <sheetName val="MH_Compensate-Nov10"/>
      <sheetName val="Design_Sheet10"/>
      <sheetName val="pile_Fabrication10"/>
      <sheetName val="Top_Line_-_WWW10"/>
      <sheetName val="Pile_cap10"/>
      <sheetName val="Labour_&amp;_Plant10"/>
      <sheetName val="A_O_R_10"/>
      <sheetName val="Sectional__Summary10"/>
      <sheetName val="Labor_abs-PW14"/>
      <sheetName val="Labor_abs-NMR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-_Plastering14"/>
      <sheetName val="Labor_bill_Water_proofing14"/>
      <sheetName val="Labor_bill_Hard_Finish14"/>
      <sheetName val="Labor_bill_MS_items14"/>
      <sheetName val="Break_up_Sheet14"/>
      <sheetName val="TBAL9697_-group_wise__sdpl14"/>
      <sheetName val="Rate_analysis14"/>
      <sheetName val="BOQ_Distribution13"/>
      <sheetName val="Labor_bills_19_08_0613"/>
      <sheetName val="site_fab&amp;ernstr13"/>
      <sheetName val="new_tech_flt_bldg13"/>
      <sheetName val="Approved_MTD_Proj_#'s13"/>
      <sheetName val="Sheet3_(2)12"/>
      <sheetName val="SUPPLY_-Sanitary_Fixtures12"/>
      <sheetName val="ITEMS_FOR_CIVIL_TENDER12"/>
      <sheetName val="Portfolio_Summary11"/>
      <sheetName val="Kristal_Court12"/>
      <sheetName val="3cd_Annexure12"/>
      <sheetName val="August_TB12"/>
      <sheetName val="CFForecast_detail12"/>
      <sheetName val="Basement_Budget11"/>
      <sheetName val="Jams_&amp;_Cills11"/>
      <sheetName val="_x005f_x0000___x005f_x0008_p-NMR11"/>
      <sheetName val="___x005f_x0008_p-NMR11"/>
      <sheetName val="Fin__Assumpt__-_Sensitivities11"/>
      <sheetName val="IO_LIST11"/>
      <sheetName val="Builtup_Area12"/>
      <sheetName val="Other_assumptions12"/>
      <sheetName val="Boq_-_Flats11"/>
      <sheetName val="PROJECT_BRIEF(EX_NEW)11"/>
      <sheetName val="Basic_Rates11"/>
      <sheetName val="BUSDUCT_SUMMARY-SUBSTATION11"/>
      <sheetName val="BASIS_-DEC_0811"/>
      <sheetName val="_11"/>
      <sheetName val="HARGA_MATERIAL11"/>
      <sheetName val="_x005f_x0000___x005f_x0008_p-NM11"/>
      <sheetName val="10_Linkway11"/>
      <sheetName val="11_Bus_Shelter-Bay11"/>
      <sheetName val="CANDY_BOQ11"/>
      <sheetName val="BLOCK-A_(MEA_SHEET)11"/>
      <sheetName val="Project_Budget_Worksheet11"/>
      <sheetName val="PROFITABILITY_ANALYSIS_(MONTH11"/>
      <sheetName val="PROFITABILITY_ANALYSIS_(YTD)11"/>
      <sheetName val="Cash_Flow_Working11"/>
      <sheetName val="tender_allowances11"/>
      <sheetName val="Trial_Bal_11"/>
      <sheetName val="Balance_Sheet11"/>
      <sheetName val="Basic-Material_11"/>
      <sheetName val="TULIPS_PHASE-2_BOQ_FINAL11"/>
      <sheetName val="CABLE_DATA11"/>
      <sheetName val="MH(on_site)11"/>
      <sheetName val="CCTV_KAMERE_(2)11"/>
      <sheetName val="_x005f_x005f_x005f_x0000___x005f_x005f_x005f_x0008_p-11"/>
      <sheetName val="___x005f_x005f_x005f_x0008_p-NMR11"/>
      <sheetName val="?__x005f_x0008_p-NMR11"/>
      <sheetName val="_x005f_x005f_x005f_x005f_x005f_x005f_x005f_x0000___x012"/>
      <sheetName val="___x005f_x005f_x005f_x005f_x005f_x005f_x005f_x0008_p-11"/>
      <sheetName val="Master_Data_Sheet11"/>
      <sheetName val="Building_111"/>
      <sheetName val="___x005f_x005f_x005f_x005f_x005f_x005f_x005f_x005f_x012"/>
      <sheetName val="INDIGINEOUS_ITEMS_11"/>
      <sheetName val="Debits_as_on_12_04_0811"/>
      <sheetName val="Adimi_bldg11"/>
      <sheetName val="Pump_House11"/>
      <sheetName val="Fuel_Regu_Station11"/>
      <sheetName val="1__Acquisition11"/>
      <sheetName val="Field_Values11"/>
      <sheetName val="10__&amp;_11__Rate_Code_&amp;_BQ11"/>
      <sheetName val="_x005f_x005f_x005f_x0000___x00511"/>
      <sheetName val="___x005f_x005f_x005f_x0008_p-NM11"/>
      <sheetName val="?__x005f_x005f_x005f_x0008_p-NMR11"/>
      <sheetName val="Load_Details-220kV11"/>
      <sheetName val="schedule_nos11"/>
      <sheetName val="MH_Compensate-Nov11"/>
      <sheetName val="Design_Sheet11"/>
      <sheetName val="pile_Fabrication11"/>
      <sheetName val="Top_Line_-_WWW11"/>
      <sheetName val="Pile_cap11"/>
      <sheetName val="Labour_&amp;_Plant11"/>
      <sheetName val="A_O_R_11"/>
      <sheetName val="Sectional__Summary11"/>
      <sheetName val="?._x0008_p-NM"/>
      <sheetName val="Combined Results "/>
      <sheetName val="Beams "/>
      <sheetName val="Roof  PT beams "/>
      <sheetName val="Core Data"/>
      <sheetName val="?._x005f_x005f_x005f_x0008_p-NM"/>
      <sheetName val="?._x005f_x005f_x005f_x005F_x005"/>
      <sheetName val="Footing"/>
      <sheetName val="Inter unit set off"/>
      <sheetName val="Selling Price"/>
      <sheetName val="EQUIPMENT-OLD"/>
      <sheetName val="Ticket"/>
      <sheetName val="Staff JV"/>
      <sheetName val="C1 (calcolo)"/>
      <sheetName val="CONCRETE_PLANT"/>
      <sheetName val="TTL"/>
      <sheetName val="rebrand"/>
      <sheetName val="Mp-team 1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Price Groups"/>
      <sheetName val="cables"/>
      <sheetName val="综合单价组价表"/>
      <sheetName val="Bill no.8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eqpmad2"/>
      <sheetName val="Basis"/>
      <sheetName val="PE"/>
      <sheetName val="Elemental Buildup"/>
      <sheetName val="MSH51C"/>
      <sheetName val="Bill No 8 - A"/>
      <sheetName val="Elemental_Buildup"/>
      <sheetName val="Malaysia incl. RET"/>
      <sheetName val="Conc-BP"/>
      <sheetName val="BOQ (2)"/>
      <sheetName val="Meas.-Hotel Part"/>
      <sheetName val="공장별판관비배부"/>
      <sheetName val="Insts"/>
      <sheetName val="PriceCalculation"/>
      <sheetName val="C23"/>
      <sheetName val="31st_Oct"/>
      <sheetName val="01st_Nov"/>
      <sheetName val="__x0008_p-NM1"/>
      <sheetName val="__x0008_p-NMR2"/>
      <sheetName val="__x0008_p-NMR3"/>
      <sheetName val="__x0008_p-NM2"/>
      <sheetName val="__x0008_p-NM3"/>
      <sheetName val="__x0008_p-NMR4"/>
      <sheetName val="__x0008_p-NM4"/>
      <sheetName val="GF Columns"/>
      <sheetName val="_x005f_x005f_x005F?._x005"/>
      <sheetName val="_x005f_x005f_x005F?__x005"/>
      <sheetName val="?._x005f_x005F_x005"/>
      <sheetName val="_x005f_x005f_x005F?__x001"/>
      <sheetName val="___x005f_x005F_x001"/>
      <sheetName val="_x005f_x005f_x005F?__x002"/>
      <sheetName val="___x005f_x005F_x002"/>
      <sheetName val="_x005f_x005f_x005F?__x003"/>
      <sheetName val="___x005f_x005F_x003"/>
      <sheetName val="?._x005f_x0008_p-NM"/>
      <sheetName val="BQ"/>
      <sheetName val="LOCAL RATES"/>
      <sheetName val="Plant &amp;  Machinery"/>
      <sheetName val="Opening_Date"/>
      <sheetName val="01하반기노임"/>
      <sheetName val="MT DEW AMP RELAUNCH"/>
      <sheetName val="?._x005"/>
      <sheetName val="Project_Plan_-_WWW"/>
      <sheetName val="Main_Sheet"/>
      <sheetName val="Project_Plan_-_WWW1"/>
      <sheetName val="Summary_year_Plan1"/>
      <sheetName val="Earthing_Tower-1_Superseded1"/>
      <sheetName val="Appendix_8A1"/>
      <sheetName val="Boq_Block_A1"/>
      <sheetName val="Main_Sheet1"/>
      <sheetName val="SewerCAD Pipe Data-Actual 2040"/>
      <sheetName val="ECONDATA"/>
      <sheetName val="MRATES"/>
      <sheetName val="Ele-Dep(11)"/>
      <sheetName val="RFP002"/>
      <sheetName val="upa"/>
      <sheetName val="LA- lookups"/>
      <sheetName val="PriceSummary"/>
      <sheetName val=" Structural"/>
      <sheetName val="OH-Recovery"/>
      <sheetName val="1-G1"/>
      <sheetName val="eqpt &amp; manpower tabulation"/>
      <sheetName val="COA"/>
      <sheetName val="Rate Analysis1"/>
      <sheetName val="Open"/>
      <sheetName val="Sch__Areas1"/>
      <sheetName val="Sch__Areas"/>
      <sheetName val="Sch__Areas2"/>
      <sheetName val="Sch__Areas3"/>
      <sheetName val="Steel_2"/>
      <sheetName val="VC_Summary1"/>
      <sheetName val="?__x005f_x005f_x005f_x005f_x005f_x005f_x005f_x0008_p-NM"/>
      <sheetName val="__x005"/>
      <sheetName val="__p-NM"/>
      <sheetName val="?__x005f_x005f_x005f_x005f_x005f_x005f_x005f_x005f_x005"/>
      <sheetName val="___x005"/>
      <sheetName val="입찰내역_발주처_양식"/>
      <sheetName val="%_prog_figs_-u5_and_total"/>
      <sheetName val="GM_&amp;_TA"/>
      <sheetName val="Sch. Areas"/>
      <sheetName val="Named_ranges5"/>
      <sheetName val="Master_Equipment_List5"/>
      <sheetName val="Notes_for_BOQ5"/>
      <sheetName val="except_wiring5"/>
      <sheetName val="Overall_Summary_5"/>
      <sheetName val="CL_MEP_-VOL_35"/>
      <sheetName val="4__Capex5"/>
      <sheetName val="5__Opex5"/>
      <sheetName val="총괄표_(2)5"/>
      <sheetName val="Steel_3"/>
      <sheetName val="VC_Summary2"/>
      <sheetName val="?__x005f_x005f_x005f_x005f_x005f_x005f_x005f_x0008_p-N1"/>
      <sheetName val="___x005f_x005f_x005f_x005f_x0051"/>
      <sheetName val="___x005f_x005f_x0051"/>
      <sheetName val="?__x005f_x005f_x005f_x005f_x005f_x005f_x005f_x005f_x001"/>
      <sheetName val="___x0051"/>
      <sheetName val="입찰내역_발주처_양식1"/>
      <sheetName val="%_prog_figs_-u5_and_total1"/>
      <sheetName val="GM_&amp;_TA1"/>
      <sheetName val="Main_Sum_(Model_B)1"/>
      <sheetName val="Main_Sum1"/>
      <sheetName val="Rates_Analysis"/>
      <sheetName val="1_Summary"/>
      <sheetName val="Staff_JV"/>
      <sheetName val="Precios"/>
      <sheetName val="Recon Template"/>
      <sheetName val="#3e1_gcr"/>
      <sheetName val="Key Assumptions"/>
      <sheetName val="Faktor"/>
      <sheetName val="DWR"/>
      <sheetName val="INTSHEET"/>
      <sheetName val="INTSHEET3"/>
      <sheetName val="6PILE  (돌출)"/>
      <sheetName val="Labour Rate"/>
      <sheetName val="FITZ MORT 94"/>
      <sheetName val="BOQ ( Only Ground floor ) "/>
      <sheetName val="Mat_Cost"/>
      <sheetName val="Projects"/>
      <sheetName val="INFLUENCES ON GM"/>
      <sheetName val="Basic"/>
      <sheetName val="L&amp;D 2015-16"/>
      <sheetName val="Annexure"/>
      <sheetName val="Excavation"/>
      <sheetName val="Ass"/>
      <sheetName val="Schedules PL"/>
      <sheetName val="Schedules BS"/>
      <sheetName val="Service Function"/>
      <sheetName val="RA_markate"/>
      <sheetName val="DMS_Configurator"/>
      <sheetName val="tie beam"/>
      <sheetName val="footings"/>
      <sheetName val="intaccrual"/>
      <sheetName val="sbu"/>
      <sheetName val="Dred_Mining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reenSheet"/>
      <sheetName val="Flat Info _ODD"/>
      <sheetName val="OST_DATA"/>
      <sheetName val="gen"/>
      <sheetName val="Material Rate"/>
      <sheetName val="Publicbuilding"/>
      <sheetName val="TASKRSRC (2)"/>
      <sheetName val="TARGET"/>
      <sheetName val="BASELINE"/>
      <sheetName val="PC Master List"/>
      <sheetName val="Client Vs.PC"/>
      <sheetName val="Direct cost shed A-2 "/>
      <sheetName val="list"/>
      <sheetName val="재1"/>
      <sheetName val="HEAD"/>
      <sheetName val="Boq (Main Building)"/>
      <sheetName val="BOQ-Part1"/>
      <sheetName val="RCC Rates"/>
      <sheetName val="STAFFSCHED "/>
      <sheetName val="OpenSched2"/>
      <sheetName val="Sheet8"/>
      <sheetName val="HYDROTEST DIAGRAM"/>
      <sheetName val="ind.prop."/>
      <sheetName val="실행철강하도"/>
      <sheetName val="words"/>
      <sheetName val="Gully"/>
      <sheetName val="office"/>
      <sheetName val="Material&amp;equipment"/>
      <sheetName val="BILL 1"/>
      <sheetName val="ind_prop_"/>
      <sheetName val="eqpt_&amp;_manpower_tabulation"/>
      <sheetName val="ind_prop_1"/>
      <sheetName val="eqpt_&amp;_manpower_tabulation1"/>
      <sheetName val="ind_prop_2"/>
      <sheetName val="eqpt_&amp;_manpower_tabulation2"/>
      <sheetName val="ind_prop_3"/>
      <sheetName val="eqpt_&amp;_manpower_tabulation3"/>
      <sheetName val="ind_prop_4"/>
      <sheetName val="eqpt_&amp;_manpower_tabulation4"/>
      <sheetName val="ind_prop_5"/>
      <sheetName val="eqpt_&amp;_manpower_tabulation5"/>
      <sheetName val="ind_prop_6"/>
      <sheetName val="eqpt_&amp;_manpower_tabulation6"/>
      <sheetName val="ind_prop_7"/>
      <sheetName val="eqpt_&amp;_manpower_tabulation7"/>
      <sheetName val="ind_prop_8"/>
      <sheetName val="eqpt_&amp;_manpower_tabulation8"/>
      <sheetName val="U.P List"/>
      <sheetName val="Price Marking"/>
      <sheetName val="manpower"/>
      <sheetName val="Materials"/>
      <sheetName val="Eqpt"/>
      <sheetName val="BILL_1"/>
      <sheetName val="HYDROTEST_DIAGRAM"/>
      <sheetName val="BILL_11"/>
      <sheetName val="HYDROTEST_DIAGRAM1"/>
      <sheetName val="4. CMA Calculations"/>
      <sheetName val="ind_prop_9"/>
      <sheetName val="eqpt_&amp;_manpower_tabulation9"/>
      <sheetName val="ind_prop_10"/>
      <sheetName val="eqpt_&amp;_manpower_tabulation10"/>
      <sheetName val="Hic_150EOffice"/>
      <sheetName val="GRSummary"/>
      <sheetName val="2 Siteworks"/>
      <sheetName val="LTR-2"/>
      <sheetName val="2018PLAN CTC"/>
      <sheetName val="2-SITE "/>
      <sheetName val="Breakdown"/>
      <sheetName val="CASH FLOW (2018 Plan)"/>
      <sheetName val="Equipt &amp; Veh (2018 Plan)"/>
      <sheetName val="TELECOM TRENCH,DUCT"/>
      <sheetName val="Naming Convention"/>
      <sheetName val="Tables"/>
      <sheetName val="U-RATE"/>
      <sheetName val="AN"/>
      <sheetName val="Phase 1"/>
      <sheetName val="Link from DS"/>
      <sheetName val="Phase_1"/>
      <sheetName val="Link_from_DS"/>
      <sheetName val="Plan"/>
      <sheetName val="12"/>
      <sheetName val="final estimate"/>
      <sheetName val="DB"/>
      <sheetName val="Abstract Sheet"/>
      <sheetName val="AutoOpen Stub Data"/>
      <sheetName val="Gen Abs"/>
      <sheetName val="Bill No.3"/>
      <sheetName val="BulkCheckLibrary"/>
      <sheetName val="po"/>
      <sheetName val="   T   "/>
      <sheetName val="MU-151 PPA"/>
      <sheetName val="DFC"/>
      <sheetName val="Dues"/>
      <sheetName val="수입"/>
      <sheetName val="BOQ건축"/>
      <sheetName val="ONE TIME"/>
      <sheetName val="WORKCAP1"/>
      <sheetName val="PROFIT"/>
      <sheetName val="사진"/>
      <sheetName val="MSM Vol"/>
      <sheetName val="Reconciliation"/>
      <sheetName val="G.1-AV SYSTEM"/>
      <sheetName val="Labor_abs-PW17"/>
      <sheetName val="Labor_abs-NMR17"/>
      <sheetName val="Labor_bill_-_Mob17"/>
      <sheetName val="Labor_bill_-_EW17"/>
      <sheetName val="Labor_bill_-_Concrete17"/>
      <sheetName val="Labor_bill_-_Shuttering17"/>
      <sheetName val="Labor_bills_-_reinf17"/>
      <sheetName val="Labor_bills_-_Block_masonry17"/>
      <sheetName val="Labor_bill_-_Plastering17"/>
      <sheetName val="Labor_bill_Water_proofing17"/>
      <sheetName val="Labor_bill_Hard_Finish17"/>
      <sheetName val="Labor_bill_MS_items17"/>
      <sheetName val="Break_up_Sheet17"/>
      <sheetName val="TBAL9697_-group_wise__sdpl17"/>
      <sheetName val="Rate_analysis17"/>
      <sheetName val="_p-NMR5"/>
      <sheetName val="?_p-NMR1"/>
      <sheetName val="__p-NMR5"/>
      <sheetName val="Labor_bills_19_08_0616"/>
      <sheetName val="Other_assumptions15"/>
      <sheetName val="Boq_-_Flats14"/>
      <sheetName val="Builtup_Area15"/>
      <sheetName val="site_fab&amp;ernstr16"/>
      <sheetName val="new_tech_flt_bldg16"/>
      <sheetName val="BOQ_Distribution16"/>
      <sheetName val="Approved_MTD_Proj_#'s16"/>
      <sheetName val="Sheet3_(2)15"/>
      <sheetName val="3cd_Annexure15"/>
      <sheetName val="SUPPLY_-Sanitary_Fixtures15"/>
      <sheetName val="ITEMS_FOR_CIVIL_TENDER15"/>
      <sheetName val="August_TB15"/>
      <sheetName val="Kristal_Court15"/>
      <sheetName val="PROJECT_BRIEF(EX_NEW)14"/>
      <sheetName val="_x005f_x0000___x005f_x0008_p-NMR14"/>
      <sheetName val="___x005f_x0008_p-NMR14"/>
      <sheetName val="Variance_Report6"/>
      <sheetName val="Pile_cap14"/>
      <sheetName val="Top_Line_-_WWW14"/>
      <sheetName val="Adimi_bldg14"/>
      <sheetName val="Pump_House14"/>
      <sheetName val="Fuel_Regu_Station14"/>
      <sheetName val="Basement_Budget14"/>
      <sheetName val="RENT_MASTER_FILE6"/>
      <sheetName val="S1_5"/>
      <sheetName val="S7B_5"/>
      <sheetName val="S6_5"/>
      <sheetName val="S3_5"/>
      <sheetName val="S2_5"/>
      <sheetName val="schedule_nos14"/>
      <sheetName val="CABLE_DATA14"/>
      <sheetName val="CFForecast_detail15"/>
      <sheetName val="BASIS_-DEC_0814"/>
      <sheetName val="Project_Budget_Worksheet14"/>
      <sheetName val="_x005f_x0000___x005f_x0008_p-NM14"/>
      <sheetName val="Field_Values14"/>
      <sheetName val="Jams_&amp;_Cills14"/>
      <sheetName val="10_Linkway14"/>
      <sheetName val="11_Bus_Shelter-Bay14"/>
      <sheetName val="CANDY_BOQ14"/>
      <sheetName val="Basic_Rates14"/>
      <sheetName val="BUSDUCT_SUMMARY-SUBSTATION14"/>
      <sheetName val="10__&amp;_11__Rate_Code_&amp;_BQ14"/>
      <sheetName val="BLOCK-A_(MEA_SHEET)14"/>
      <sheetName val="Cash_Flow_Working14"/>
      <sheetName val="Trial_Bal_14"/>
      <sheetName val="Balance_Sheet14"/>
      <sheetName val="1__Acquisition14"/>
      <sheetName val="INPUT_SHEET6"/>
      <sheetName val="13__Steel_-_Ratio6"/>
      <sheetName val="4K_-_(6a)_Non_Manual_Breakdown6"/>
      <sheetName val="9__Package_split_-_Cost_6"/>
      <sheetName val="beam-reinft-IIInd_floor6"/>
      <sheetName val="Data_sheet6"/>
      <sheetName val="Area_Statement_6"/>
      <sheetName val="_14"/>
      <sheetName val="HARGA_MATERIAL14"/>
      <sheetName val="PROFITABILITY_ANALYSIS_(MONTH14"/>
      <sheetName val="PROFITABILITY_ANALYSIS_(YTD)14"/>
      <sheetName val="Slab-07_3"/>
      <sheetName val="IO_LIST14"/>
      <sheetName val="pile_Fabrication14"/>
      <sheetName val="tender_allowances14"/>
      <sheetName val="MH(on_site)14"/>
      <sheetName val="Load_Details-220kV14"/>
      <sheetName val="2_civil-RA6"/>
      <sheetName val="labour_coeff6"/>
      <sheetName val="Summary_year_Plan4"/>
      <sheetName val="old_boq6"/>
      <sheetName val="_x005f_x005f_x005f_x0000___x005f_x005f_x005f_x0008_p-14"/>
      <sheetName val="___x005f_x005f_x005f_x0008_p-NMR14"/>
      <sheetName val="Boq_Block_A4"/>
      <sheetName val="Earthing_Tower-1_Superseded4"/>
      <sheetName val="Appendix_8A4"/>
      <sheetName val="Structure_Bills_Qty4"/>
      <sheetName val="?__x005f_x0008_p-NMR14"/>
      <sheetName val="3__Elemental_Summary3"/>
      <sheetName val="QS_Name3"/>
      <sheetName val="12a__CFTable3"/>
      <sheetName val="Basic-Material_14"/>
      <sheetName val="TULIPS_PHASE-2_BOQ_FINAL14"/>
      <sheetName val="Debits_as_on_12_04_0814"/>
      <sheetName val="CCTV_KAMERE_(2)14"/>
      <sheetName val="Portfolio_Summary14"/>
      <sheetName val="Fin__Assumpt__-_Sensitivities14"/>
      <sheetName val="Master_Data_Sheet14"/>
      <sheetName val="Building_114"/>
      <sheetName val="_x005f_x005f_x005f_x005f_x005f_x005f_x005f_x0000___x015"/>
      <sheetName val="___x005f_x005f_x005f_x005f_x005f_x005f_x005f_x0008_p-14"/>
      <sheetName val="___x005f_x005f_x005f_x005f_x005f_x005f_x005f_x005f_x015"/>
      <sheetName val="INDIGINEOUS_ITEMS_14"/>
      <sheetName val="_x005f_x005f_x005f_x0000___x00514"/>
      <sheetName val="___x005f_x005f_x005f_x0008_p-NM14"/>
      <sheetName val="?__x005f_x005f_x005f_x0008_p-NMR14"/>
      <sheetName val="MH_Compensate-Nov14"/>
      <sheetName val="Design_Sheet14"/>
      <sheetName val="총괄표_(2)8"/>
      <sheetName val="Notes_for_BOQ8"/>
      <sheetName val="Labour_productivity5"/>
      <sheetName val="A_O_R_14"/>
      <sheetName val="Quote_to_send5"/>
      <sheetName val="Working_back_up5"/>
      <sheetName val="Manpower_cost5"/>
      <sheetName val="Machinery_cost5"/>
      <sheetName val="공사비_내역_(가)4"/>
      <sheetName val="Named_ranges8"/>
      <sheetName val="Master_Equipment_List8"/>
      <sheetName val="except_wiring8"/>
      <sheetName val="Overall_Summary_8"/>
      <sheetName val="CL_MEP_-VOL_38"/>
      <sheetName val="4__Capex8"/>
      <sheetName val="5__Opex8"/>
      <sheetName val="Architect_Area_&amp;_Cost_Inputs4"/>
      <sheetName val="S1_new-Overall-with_C8A4"/>
      <sheetName val="Wood_Works-R1_4"/>
      <sheetName val="Summary_-New_with_C8A)4"/>
      <sheetName val="Boq_C7+A-MEP_4"/>
      <sheetName val="Interim_--&gt;_Top4"/>
      <sheetName val="Steel_6"/>
      <sheetName val="Main_Sum_(Model_B)4"/>
      <sheetName val="Main_Sum4"/>
      <sheetName val="RAW_DATA3"/>
      <sheetName val="Depreciation_Methods3"/>
      <sheetName val="cashflows_&amp;IRR3"/>
      <sheetName val="RCC_Ret__Wall3"/>
      <sheetName val="Charge_Rates3"/>
      <sheetName val="Detail_In_Door_Stad3"/>
      <sheetName val="RCC,Ret__Wall3"/>
      <sheetName val="___x005f_x005f_x005f_x005f_x0054"/>
      <sheetName val="Concrete_measurement3"/>
      <sheetName val="Model_(Not_Merged)2"/>
      <sheetName val="Labour_&amp;_Plant14"/>
      <sheetName val="SCHEDULE_(9)3"/>
      <sheetName val="Materials_Cost2"/>
      <sheetName val="Intro_3"/>
      <sheetName val="_p-NM5"/>
      <sheetName val="S_&amp;_A6"/>
      <sheetName val="Own_summary6"/>
      <sheetName val="Labour_Rate_6"/>
      <sheetName val="Net_TB3"/>
      <sheetName val="Purchases_FWJ3"/>
      <sheetName val="Cost_Sheet3"/>
      <sheetName val="MN_T_B_3"/>
      <sheetName val="Performance_Report3"/>
      <sheetName val="Sectional__Summary14"/>
      <sheetName val="final_abstract2"/>
      <sheetName val="Main_Sheet4"/>
      <sheetName val="Project_Plan_-_WWW4"/>
      <sheetName val="Area_Statement_PMO2"/>
      <sheetName val="Material_2"/>
      <sheetName val="Materials_Cost(PCC)2"/>
      <sheetName val="Summary_Sheets2"/>
      <sheetName val="_x005f_x0000___x0056"/>
      <sheetName val="___x005f_x0008_p-NM6"/>
      <sheetName val="Detail_P&amp;L2"/>
      <sheetName val="Assumption_Sheet2"/>
      <sheetName val="labour_rates2"/>
      <sheetName val="Civil_Boq2"/>
      <sheetName val="Pay__Recom2"/>
      <sheetName val="BOQ_T4B2"/>
      <sheetName val="CTRs_(HOURS)_2"/>
      <sheetName val="Legal_Risk_Analysis2"/>
      <sheetName val="Debtors_analysis2"/>
      <sheetName val="Executive_Summary2"/>
      <sheetName val="?__x005f_x005f_x005f_x005f_x005f_x005f_x005f_x0008_p-N4"/>
      <sheetName val="?__x005f_x005f_x005f_x005f_x005f_x005f_x005f_x005f_x004"/>
      <sheetName val="___x0054"/>
      <sheetName val="입찰내역_발주처_양식4"/>
      <sheetName val="%_prog_figs_-u5_and_total4"/>
      <sheetName val="GM_&amp;_TA4"/>
      <sheetName val="VC_Summary5"/>
      <sheetName val="Rate_analysis_civil2"/>
      <sheetName val="ELEC&amp;_MISC2"/>
      <sheetName val="Basic_Rate2"/>
      <sheetName val="PRICE_BID2"/>
      <sheetName val="Data_(adj_2"/>
      <sheetName val="Internal_Finishes_(Unit_types)2"/>
      <sheetName val="Fin_Sum2"/>
      <sheetName val="Cost_summary2"/>
      <sheetName val="APPENDIX_4_1a2"/>
      <sheetName val="PRECAST_lightconc-II2"/>
      <sheetName val="Project_ODC_NDEU2"/>
      <sheetName val="Rates_Analysis3"/>
      <sheetName val="1_Summary3"/>
      <sheetName val="_p-NMR1"/>
      <sheetName val="__p-NMR1"/>
      <sheetName val="SC_Cost_FEB_032"/>
      <sheetName val="India_F&amp;S_Template2"/>
      <sheetName val="Client_Addressess2"/>
      <sheetName val="Variation_Statement2"/>
      <sheetName val="Detailed_Summary_(3)2"/>
      <sheetName val="Door_&amp;_Window2"/>
      <sheetName val="Pacakges_split2"/>
      <sheetName val="SITE_OVERHEADS2"/>
      <sheetName val="cover_page2"/>
      <sheetName val="8__Cover2"/>
      <sheetName val="NOT_FULL_RESTRAINT2"/>
      <sheetName val="BEARING_&amp;_BUCKLING2"/>
      <sheetName val="Block_A_-_BOQ2"/>
      <sheetName val="Cashflow_projection2"/>
      <sheetName val="Form_62"/>
      <sheetName val="BOQ_-_Electrical2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Fill_this_out_first___2"/>
      <sheetName val="kppl_pl2"/>
      <sheetName val="ESGS_Costing2"/>
      <sheetName val="HR_&amp;_Admin_-_12"/>
      <sheetName val="On_Roll_-_Vacant2"/>
      <sheetName val="HR_&amp;_Admin2"/>
      <sheetName val="Birla_Sruya2"/>
      <sheetName val="Cor_Oh2"/>
      <sheetName val="S-4_Elemental_Sum2"/>
      <sheetName val="Plan_Summary2"/>
      <sheetName val="M_S_2"/>
      <sheetName val="E_&amp;_R2"/>
      <sheetName val="Quote_Sheet2"/>
      <sheetName val="__x0053"/>
      <sheetName val="MASTER_RATE_ANALYSIS2"/>
      <sheetName val="Lead_(Final)2"/>
      <sheetName val="Linked_Lead2"/>
      <sheetName val="OEM_2"/>
      <sheetName val="bs_BP_04_SA2"/>
      <sheetName val="_p-NM1"/>
      <sheetName val="_p-NMR2"/>
      <sheetName val="__p-NMR2"/>
      <sheetName val="_p-NMR3"/>
      <sheetName val="__p-NMR3"/>
      <sheetName val="_p-NM2"/>
      <sheetName val="_p-NM3"/>
      <sheetName val="_p-NMR4"/>
      <sheetName val="__p-NMR4"/>
      <sheetName val="_p-NM4"/>
      <sheetName val="Annexure_A2"/>
      <sheetName val="Opening_Date3"/>
      <sheetName val="CPIPE_12"/>
      <sheetName val="Scheme_Area_Details_Block___C22"/>
      <sheetName val="Mat_-Rates2"/>
      <sheetName val="RAJU_ASSO2"/>
      <sheetName val="SewerCAD_Pipe_Data-Actual_20402"/>
      <sheetName val="Elemental_Buildup3"/>
      <sheetName val="Bill_No_8_-_A2"/>
      <sheetName val="Malaysia_incl__RET2"/>
      <sheetName val="Selling_Price2"/>
      <sheetName val="Staff_JV3"/>
      <sheetName val="C1_(calcolo)2"/>
      <sheetName val="Mp-team_12"/>
      <sheetName val="BILL_-_1_GNRL_RMNT_(2)2"/>
      <sheetName val="BILL_-_2_CIVIL_WORKS2"/>
      <sheetName val="BILL_-_3_1_FIRE_SUP__2"/>
      <sheetName val="BILL_-_3_2_PLUMBING__(2)2"/>
      <sheetName val="BILL_-_3_3_HVAC_2"/>
      <sheetName val="BILL_-_3_4_AUTOMATION2"/>
      <sheetName val="BILL_-_4_ELEC_2"/>
      <sheetName val="BILL_5_-_PSUM2"/>
      <sheetName val="Price_Groups2"/>
      <sheetName val="Bill_no_82"/>
      <sheetName val="投标材料清单_2"/>
      <sheetName val="?_p-NM"/>
      <sheetName val="?__x005f_x005f_x005f_x0008_p-NM2"/>
      <sheetName val="?__x0052"/>
      <sheetName val="?__x005f_x005f_x005f_x005F_x0052"/>
      <sheetName val="_x005f_x005f_x005F?__x0053"/>
      <sheetName val="?__x005f_x005F_x0052"/>
      <sheetName val="?__x005f_x0008_p-NM2"/>
      <sheetName val="LOCAL_RATES2"/>
      <sheetName val="Plant_&amp;__Machinery2"/>
      <sheetName val="LA-_lookups2"/>
      <sheetName val="Inter_unit_set_off2"/>
      <sheetName val="GF_Columns2"/>
      <sheetName val="Combined_Results_2"/>
      <sheetName val="Beams_2"/>
      <sheetName val="Roof__PT_beams_2"/>
      <sheetName val="Core_Data2"/>
      <sheetName val="BOQ_(2)2"/>
      <sheetName val="Meas_-Hotel_Part2"/>
      <sheetName val="MT_DEW_AMP_RELAUNCH2"/>
      <sheetName val="Labor_abs-PW16"/>
      <sheetName val="Labor_abs-NMR16"/>
      <sheetName val="Labor_bill_-_Mob16"/>
      <sheetName val="Labor_bill_-_EW16"/>
      <sheetName val="Labor_bill_-_Concrete16"/>
      <sheetName val="Labor_bill_-_Shuttering16"/>
      <sheetName val="Labor_bills_-_reinf16"/>
      <sheetName val="Labor_bills_-_Block_masonry16"/>
      <sheetName val="Labor_bill_-_Plastering16"/>
      <sheetName val="Labor_bill_Water_proofing16"/>
      <sheetName val="Labor_bill_Hard_Finish16"/>
      <sheetName val="Labor_bill_MS_items16"/>
      <sheetName val="Break_up_Sheet16"/>
      <sheetName val="TBAL9697_-group_wise__sdpl16"/>
      <sheetName val="Rate_analysis16"/>
      <sheetName val="Labor_bills_19_08_0615"/>
      <sheetName val="Other_assumptions14"/>
      <sheetName val="Boq_-_Flats13"/>
      <sheetName val="Builtup_Area14"/>
      <sheetName val="BOQ_Distribution15"/>
      <sheetName val="PROJECT_BRIEF(EX_NEW)13"/>
      <sheetName val="site_fab&amp;ernstr15"/>
      <sheetName val="new_tech_flt_bldg15"/>
      <sheetName val="_x005f_x0000___x005f_x0008_p-NMR13"/>
      <sheetName val="___x005f_x0008_p-NMR13"/>
      <sheetName val="Approved_MTD_Proj_#'s15"/>
      <sheetName val="Sheet3_(2)14"/>
      <sheetName val="3cd_Annexure14"/>
      <sheetName val="SUPPLY_-Sanitary_Fixtures14"/>
      <sheetName val="ITEMS_FOR_CIVIL_TENDER14"/>
      <sheetName val="August_TB14"/>
      <sheetName val="Kristal_Court14"/>
      <sheetName val="Variance_Report5"/>
      <sheetName val="Pile_cap13"/>
      <sheetName val="Top_Line_-_WWW13"/>
      <sheetName val="Adimi_bldg13"/>
      <sheetName val="Pump_House13"/>
      <sheetName val="Fuel_Regu_Station13"/>
      <sheetName val="Basement_Budget13"/>
      <sheetName val="RENT_MASTER_FILE5"/>
      <sheetName val="S1_4"/>
      <sheetName val="S7B_4"/>
      <sheetName val="S6_4"/>
      <sheetName val="S3_4"/>
      <sheetName val="S2_4"/>
      <sheetName val="schedule_nos13"/>
      <sheetName val="CABLE_DATA13"/>
      <sheetName val="CFForecast_detail14"/>
      <sheetName val="BASIS_-DEC_0813"/>
      <sheetName val="Project_Budget_Worksheet13"/>
      <sheetName val="_x005f_x0000___x005f_x0008_p-NM13"/>
      <sheetName val="Field_Values13"/>
      <sheetName val="Jams_&amp;_Cills13"/>
      <sheetName val="10_Linkway13"/>
      <sheetName val="11_Bus_Shelter-Bay13"/>
      <sheetName val="CANDY_BOQ13"/>
      <sheetName val="Basic_Rates13"/>
      <sheetName val="BUSDUCT_SUMMARY-SUBSTATION13"/>
      <sheetName val="10__&amp;_11__Rate_Code_&amp;_BQ13"/>
      <sheetName val="BLOCK-A_(MEA_SHEET)13"/>
      <sheetName val="Cash_Flow_Working13"/>
      <sheetName val="Trial_Bal_13"/>
      <sheetName val="Balance_Sheet13"/>
      <sheetName val="1__Acquisition13"/>
      <sheetName val="INPUT_SHEET5"/>
      <sheetName val="13__Steel_-_Ratio5"/>
      <sheetName val="4K_-_(6a)_Non_Manual_Breakdown5"/>
      <sheetName val="9__Package_split_-_Cost_5"/>
      <sheetName val="beam-reinft-IIInd_floor5"/>
      <sheetName val="Data_sheet5"/>
      <sheetName val="Area_Statement_5"/>
      <sheetName val="_13"/>
      <sheetName val="HARGA_MATERIAL13"/>
      <sheetName val="PROFITABILITY_ANALYSIS_(MONTH13"/>
      <sheetName val="PROFITABILITY_ANALYSIS_(YTD)13"/>
      <sheetName val="Slab-07_2"/>
      <sheetName val="IO_LIST13"/>
      <sheetName val="pile_Fabrication13"/>
      <sheetName val="tender_allowances13"/>
      <sheetName val="MH(on_site)13"/>
      <sheetName val="Load_Details-220kV13"/>
      <sheetName val="2_civil-RA5"/>
      <sheetName val="labour_coeff5"/>
      <sheetName val="Summary_year_Plan3"/>
      <sheetName val="old_boq5"/>
      <sheetName val="_x005f_x005f_x005f_x0000___x005f_x005f_x005f_x0008_p-13"/>
      <sheetName val="___x005f_x005f_x005f_x0008_p-NMR13"/>
      <sheetName val="Boq_Block_A3"/>
      <sheetName val="Earthing_Tower-1_Superseded3"/>
      <sheetName val="Appendix_8A3"/>
      <sheetName val="Structure_Bills_Qty3"/>
      <sheetName val="?__x005f_x0008_p-NMR13"/>
      <sheetName val="3__Elemental_Summary2"/>
      <sheetName val="QS_Name2"/>
      <sheetName val="12a__CFTable2"/>
      <sheetName val="Basic-Material_13"/>
      <sheetName val="TULIPS_PHASE-2_BOQ_FINAL13"/>
      <sheetName val="Debits_as_on_12_04_0813"/>
      <sheetName val="CCTV_KAMERE_(2)13"/>
      <sheetName val="Portfolio_Summary13"/>
      <sheetName val="Fin__Assumpt__-_Sensitivities13"/>
      <sheetName val="Master_Data_Sheet13"/>
      <sheetName val="Building_113"/>
      <sheetName val="_x005f_x005f_x005f_x005f_x005f_x005f_x005f_x0000___x014"/>
      <sheetName val="___x005f_x005f_x005f_x005f_x005f_x005f_x005f_x0008_p-13"/>
      <sheetName val="___x005f_x005f_x005f_x005f_x005f_x005f_x005f_x005f_x014"/>
      <sheetName val="INDIGINEOUS_ITEMS_13"/>
      <sheetName val="_x005f_x005f_x005f_x0000___x00513"/>
      <sheetName val="___x005f_x005f_x005f_x0008_p-NM13"/>
      <sheetName val="?__x005f_x005f_x005f_x0008_p-NMR13"/>
      <sheetName val="MH_Compensate-Nov13"/>
      <sheetName val="Design_Sheet13"/>
      <sheetName val="총괄표_(2)7"/>
      <sheetName val="Notes_for_BOQ7"/>
      <sheetName val="Labour_productivity4"/>
      <sheetName val="A_O_R_13"/>
      <sheetName val="Quote_to_send4"/>
      <sheetName val="Working_back_up4"/>
      <sheetName val="Manpower_cost4"/>
      <sheetName val="Machinery_cost4"/>
      <sheetName val="공사비_내역_(가)3"/>
      <sheetName val="Named_ranges7"/>
      <sheetName val="Master_Equipment_List7"/>
      <sheetName val="except_wiring7"/>
      <sheetName val="Overall_Summary_7"/>
      <sheetName val="CL_MEP_-VOL_37"/>
      <sheetName val="4__Capex7"/>
      <sheetName val="5__Opex7"/>
      <sheetName val="Architect_Area_&amp;_Cost_Inputs3"/>
      <sheetName val="S1_new-Overall-with_C8A3"/>
      <sheetName val="Wood_Works-R1_3"/>
      <sheetName val="Summary_-New_with_C8A)3"/>
      <sheetName val="Boq_C7+A-MEP_3"/>
      <sheetName val="Interim_--&gt;_Top3"/>
      <sheetName val="Steel_5"/>
      <sheetName val="Main_Sum_(Model_B)3"/>
      <sheetName val="Main_Sum3"/>
      <sheetName val="RAW_DATA2"/>
      <sheetName val="Depreciation_Methods2"/>
      <sheetName val="cashflows_&amp;IRR2"/>
      <sheetName val="RCC_Ret__Wall2"/>
      <sheetName val="Charge_Rates2"/>
      <sheetName val="Detail_In_Door_Stad2"/>
      <sheetName val="RCC,Ret__Wall2"/>
      <sheetName val="___x005f_x005f_x005f_x005f_x0053"/>
      <sheetName val="Concrete_measurement2"/>
      <sheetName val="Model_(Not_Merged)1"/>
      <sheetName val="Labour_&amp;_Plant13"/>
      <sheetName val="SCHEDULE_(9)2"/>
      <sheetName val="Materials_Cost1"/>
      <sheetName val="Intro_2"/>
      <sheetName val="S_&amp;_A5"/>
      <sheetName val="Own_summary5"/>
      <sheetName val="Labour_Rate_5"/>
      <sheetName val="Net_TB2"/>
      <sheetName val="Purchases_FWJ2"/>
      <sheetName val="Cost_Sheet2"/>
      <sheetName val="MN_T_B_2"/>
      <sheetName val="Performance_Report2"/>
      <sheetName val="Sectional__Summary13"/>
      <sheetName val="final_abstract1"/>
      <sheetName val="Main_Sheet3"/>
      <sheetName val="Project_Plan_-_WWW3"/>
      <sheetName val="Area_Statement_PMO1"/>
      <sheetName val="Material_1"/>
      <sheetName val="Materials_Cost(PCC)1"/>
      <sheetName val="Summary_Sheets1"/>
      <sheetName val="_x005f_x0000___x0055"/>
      <sheetName val="___x005f_x0008_p-NM5"/>
      <sheetName val="Detail_P&amp;L1"/>
      <sheetName val="Assumption_Sheet1"/>
      <sheetName val="labour_rates1"/>
      <sheetName val="Civil_Boq1"/>
      <sheetName val="Pay__Recom1"/>
      <sheetName val="BOQ_T4B1"/>
      <sheetName val="CTRs_(HOURS)_1"/>
      <sheetName val="Legal_Risk_Analysis1"/>
      <sheetName val="Debtors_analysis1"/>
      <sheetName val="Executive_Summary1"/>
      <sheetName val="?__x005f_x005f_x005f_x005f_x005f_x005f_x005f_x0008_p-N3"/>
      <sheetName val="?__x005f_x005f_x005f_x005f_x005f_x005f_x005f_x005f_x003"/>
      <sheetName val="___x0053"/>
      <sheetName val="입찰내역_발주처_양식3"/>
      <sheetName val="%_prog_figs_-u5_and_total3"/>
      <sheetName val="GM_&amp;_TA3"/>
      <sheetName val="VC_Summary4"/>
      <sheetName val="Rate_analysis_civil1"/>
      <sheetName val="ELEC&amp;_MISC1"/>
      <sheetName val="Basic_Rate1"/>
      <sheetName val="PRICE_BID1"/>
      <sheetName val="Data_(adj_1"/>
      <sheetName val="Internal_Finishes_(Unit_types)1"/>
      <sheetName val="Fin_Sum1"/>
      <sheetName val="Cost_summary1"/>
      <sheetName val="APPENDIX_4_1a1"/>
      <sheetName val="PRECAST_lightconc-II1"/>
      <sheetName val="Project_ODC_NDEU1"/>
      <sheetName val="Rates_Analysis2"/>
      <sheetName val="1_Summary2"/>
      <sheetName val="SC_Cost_FEB_031"/>
      <sheetName val="India_F&amp;S_Template1"/>
      <sheetName val="Client_Addressess1"/>
      <sheetName val="Variation_Statement1"/>
      <sheetName val="Detailed_Summary_(3)1"/>
      <sheetName val="Door_&amp;_Window1"/>
      <sheetName val="Pacakges_split1"/>
      <sheetName val="SITE_OVERHEADS1"/>
      <sheetName val="cover_page1"/>
      <sheetName val="8__Cover1"/>
      <sheetName val="NOT_FULL_RESTRAINT1"/>
      <sheetName val="BEARING_&amp;_BUCKLING1"/>
      <sheetName val="Block_A_-_BOQ1"/>
      <sheetName val="Cashflow_projection1"/>
      <sheetName val="Form_61"/>
      <sheetName val="BOQ_-_Electrical1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Fill_this_out_first___1"/>
      <sheetName val="kppl_pl1"/>
      <sheetName val="ESGS_Costing1"/>
      <sheetName val="HR_&amp;_Admin_-_11"/>
      <sheetName val="On_Roll_-_Vacant1"/>
      <sheetName val="HR_&amp;_Admin1"/>
      <sheetName val="Birla_Sruya1"/>
      <sheetName val="Cor_Oh1"/>
      <sheetName val="S-4_Elemental_Sum1"/>
      <sheetName val="Plan_Summary1"/>
      <sheetName val="M_S_1"/>
      <sheetName val="E_&amp;_R1"/>
      <sheetName val="Quote_Sheet1"/>
      <sheetName val="__x0052"/>
      <sheetName val="MASTER_RATE_ANALYSIS1"/>
      <sheetName val="Lead_(Final)1"/>
      <sheetName val="Linked_Lead1"/>
      <sheetName val="OEM_1"/>
      <sheetName val="bs_BP_04_SA1"/>
      <sheetName val="Annexure_A1"/>
      <sheetName val="Opening_Date2"/>
      <sheetName val="CPIPE_11"/>
      <sheetName val="Scheme_Area_Details_Block___C21"/>
      <sheetName val="Mat_-Rates1"/>
      <sheetName val="RAJU_ASSO1"/>
      <sheetName val="SewerCAD_Pipe_Data-Actual_20401"/>
      <sheetName val="Elemental_Buildup2"/>
      <sheetName val="Bill_No_8_-_A1"/>
      <sheetName val="Malaysia_incl__RET1"/>
      <sheetName val="Selling_Price1"/>
      <sheetName val="Staff_JV2"/>
      <sheetName val="C1_(calcolo)1"/>
      <sheetName val="Mp-team_11"/>
      <sheetName val="BILL_-_1_GNRL_RMNT_(2)1"/>
      <sheetName val="BILL_-_2_CIVIL_WORKS1"/>
      <sheetName val="BILL_-_3_1_FIRE_SUP__1"/>
      <sheetName val="BILL_-_3_2_PLUMBING__(2)1"/>
      <sheetName val="BILL_-_3_3_HVAC_1"/>
      <sheetName val="BILL_-_3_4_AUTOMATION1"/>
      <sheetName val="BILL_-_4_ELEC_1"/>
      <sheetName val="BILL_5_-_PSUM1"/>
      <sheetName val="Price_Groups1"/>
      <sheetName val="Bill_no_81"/>
      <sheetName val="投标材料清单_1"/>
      <sheetName val="?__x005f_x005f_x005f_x0008_p-NM1"/>
      <sheetName val="?__x0051"/>
      <sheetName val="?__x005f_x005f_x005f_x005F_x0051"/>
      <sheetName val="_x005f_x005f_x005F?__x0052"/>
      <sheetName val="?__x005f_x005F_x0051"/>
      <sheetName val="?__x005f_x0008_p-NM1"/>
      <sheetName val="LOCAL_RATES1"/>
      <sheetName val="Plant_&amp;__Machinery1"/>
      <sheetName val="LA-_lookups1"/>
      <sheetName val="Inter_unit_set_off1"/>
      <sheetName val="GF_Columns1"/>
      <sheetName val="Combined_Results_1"/>
      <sheetName val="Beams_1"/>
      <sheetName val="Roof__PT_beams_1"/>
      <sheetName val="Core_Data1"/>
      <sheetName val="BOQ_(2)1"/>
      <sheetName val="Meas_-Hotel_Part1"/>
      <sheetName val="MT_DEW_AMP_RELAUNCH1"/>
      <sheetName val="6PILE__(돌출)1"/>
      <sheetName val="Labour_Rate1"/>
      <sheetName val="FITZ_MORT_941"/>
      <sheetName val="BOQ_(_Only_Ground_floor_)_1"/>
      <sheetName val="INFLUENCES_ON_GM1"/>
      <sheetName val="L&amp;D_2015-161"/>
      <sheetName val="Schedules_PL1"/>
      <sheetName val="Schedules_BS1"/>
      <sheetName val="Service_Function1"/>
      <sheetName val="tie_beam1"/>
      <sheetName val="_Structural1"/>
      <sheetName val="Sch__Areas5"/>
      <sheetName val="Recon_Template1"/>
      <sheetName val="Key_Assumptions1"/>
      <sheetName val="Labor_abs-PW15"/>
      <sheetName val="Labor_abs-NMR15"/>
      <sheetName val="Labor_bill_-_Mob15"/>
      <sheetName val="Labor_bill_-_EW15"/>
      <sheetName val="Labor_bill_-_Concrete15"/>
      <sheetName val="Labor_bill_-_Shuttering15"/>
      <sheetName val="Labor_bills_-_reinf15"/>
      <sheetName val="Labor_bills_-_Block_masonry15"/>
      <sheetName val="Labor_bill_-_Plastering15"/>
      <sheetName val="Labor_bill_Water_proofing15"/>
      <sheetName val="Labor_bill_Hard_Finish15"/>
      <sheetName val="Labor_bill_MS_items15"/>
      <sheetName val="Break_up_Sheet15"/>
      <sheetName val="TBAL9697_-group_wise__sdpl15"/>
      <sheetName val="Rate_analysis15"/>
      <sheetName val="Labor_bills_19_08_0614"/>
      <sheetName val="Other_assumptions13"/>
      <sheetName val="Boq_-_Flats12"/>
      <sheetName val="Builtup_Area13"/>
      <sheetName val="BOQ_Distribution14"/>
      <sheetName val="PROJECT_BRIEF(EX_NEW)12"/>
      <sheetName val="site_fab&amp;ernstr14"/>
      <sheetName val="new_tech_flt_bldg14"/>
      <sheetName val="_x005f_x0000___x005f_x0008_p-NMR12"/>
      <sheetName val="___x005f_x0008_p-NMR12"/>
      <sheetName val="Approved_MTD_Proj_#'s14"/>
      <sheetName val="Sheet3_(2)13"/>
      <sheetName val="3cd_Annexure13"/>
      <sheetName val="SUPPLY_-Sanitary_Fixtures13"/>
      <sheetName val="ITEMS_FOR_CIVIL_TENDER13"/>
      <sheetName val="August_TB13"/>
      <sheetName val="Kristal_Court13"/>
      <sheetName val="Variance_Report4"/>
      <sheetName val="Pile_cap12"/>
      <sheetName val="Top_Line_-_WWW12"/>
      <sheetName val="Adimi_bldg12"/>
      <sheetName val="Pump_House12"/>
      <sheetName val="Fuel_Regu_Station12"/>
      <sheetName val="Basement_Budget12"/>
      <sheetName val="RENT_MASTER_FILE4"/>
      <sheetName val="S1_3"/>
      <sheetName val="S7B_3"/>
      <sheetName val="S6_3"/>
      <sheetName val="S3_3"/>
      <sheetName val="S2_3"/>
      <sheetName val="schedule_nos12"/>
      <sheetName val="CABLE_DATA12"/>
      <sheetName val="CFForecast_detail13"/>
      <sheetName val="BASIS_-DEC_0812"/>
      <sheetName val="Project_Budget_Worksheet12"/>
      <sheetName val="_x005f_x0000___x005f_x0008_p-NM12"/>
      <sheetName val="Field_Values12"/>
      <sheetName val="Jams_&amp;_Cills12"/>
      <sheetName val="10_Linkway12"/>
      <sheetName val="11_Bus_Shelter-Bay12"/>
      <sheetName val="CANDY_BOQ12"/>
      <sheetName val="Basic_Rates12"/>
      <sheetName val="BUSDUCT_SUMMARY-SUBSTATION12"/>
      <sheetName val="10__&amp;_11__Rate_Code_&amp;_BQ12"/>
      <sheetName val="BLOCK-A_(MEA_SHEET)12"/>
      <sheetName val="Cash_Flow_Working12"/>
      <sheetName val="Trial_Bal_12"/>
      <sheetName val="Balance_Sheet12"/>
      <sheetName val="1__Acquisition12"/>
      <sheetName val="INPUT_SHEET4"/>
      <sheetName val="13__Steel_-_Ratio4"/>
      <sheetName val="4K_-_(6a)_Non_Manual_Breakdown4"/>
      <sheetName val="9__Package_split_-_Cost_4"/>
      <sheetName val="beam-reinft-IIInd_floor4"/>
      <sheetName val="Data_sheet4"/>
      <sheetName val="Area_Statement_4"/>
      <sheetName val="_12"/>
      <sheetName val="HARGA_MATERIAL12"/>
      <sheetName val="PROFITABILITY_ANALYSIS_(MONTH12"/>
      <sheetName val="PROFITABILITY_ANALYSIS_(YTD)12"/>
      <sheetName val="Slab-07_1"/>
      <sheetName val="IO_LIST12"/>
      <sheetName val="pile_Fabrication12"/>
      <sheetName val="tender_allowances12"/>
      <sheetName val="MH(on_site)12"/>
      <sheetName val="Load_Details-220kV12"/>
      <sheetName val="2_civil-RA4"/>
      <sheetName val="labour_coeff4"/>
      <sheetName val="Summary_year_Plan2"/>
      <sheetName val="old_boq4"/>
      <sheetName val="_x005f_x005f_x005f_x0000___x005f_x005f_x005f_x0008_p-12"/>
      <sheetName val="___x005f_x005f_x005f_x0008_p-NMR12"/>
      <sheetName val="Boq_Block_A2"/>
      <sheetName val="Earthing_Tower-1_Superseded2"/>
      <sheetName val="Appendix_8A2"/>
      <sheetName val="Structure_Bills_Qty2"/>
      <sheetName val="?__x005f_x0008_p-NMR12"/>
      <sheetName val="3__Elemental_Summary1"/>
      <sheetName val="QS_Name1"/>
      <sheetName val="12a__CFTable1"/>
      <sheetName val="Basic-Material_12"/>
      <sheetName val="TULIPS_PHASE-2_BOQ_FINAL12"/>
      <sheetName val="Debits_as_on_12_04_0812"/>
      <sheetName val="CCTV_KAMERE_(2)12"/>
      <sheetName val="Portfolio_Summary12"/>
      <sheetName val="Fin__Assumpt__-_Sensitivities12"/>
      <sheetName val="Master_Data_Sheet12"/>
      <sheetName val="Building_112"/>
      <sheetName val="_x005f_x005f_x005f_x005f_x005f_x005f_x005f_x0000___x013"/>
      <sheetName val="___x005f_x005f_x005f_x005f_x005f_x005f_x005f_x0008_p-12"/>
      <sheetName val="___x005f_x005f_x005f_x005f_x005f_x005f_x005f_x005f_x013"/>
      <sheetName val="INDIGINEOUS_ITEMS_12"/>
      <sheetName val="_x005f_x005f_x005f_x0000___x00512"/>
      <sheetName val="___x005f_x005f_x005f_x0008_p-NM12"/>
      <sheetName val="?__x005f_x005f_x005f_x0008_p-NMR12"/>
      <sheetName val="MH_Compensate-Nov12"/>
      <sheetName val="Design_Sheet12"/>
      <sheetName val="총괄표_(2)6"/>
      <sheetName val="Notes_for_BOQ6"/>
      <sheetName val="Labour_productivity3"/>
      <sheetName val="A_O_R_12"/>
      <sheetName val="Quote_to_send3"/>
      <sheetName val="Working_back_up3"/>
      <sheetName val="Manpower_cost3"/>
      <sheetName val="Machinery_cost3"/>
      <sheetName val="공사비_내역_(가)2"/>
      <sheetName val="Named_ranges6"/>
      <sheetName val="Master_Equipment_List6"/>
      <sheetName val="except_wiring6"/>
      <sheetName val="Overall_Summary_6"/>
      <sheetName val="CL_MEP_-VOL_36"/>
      <sheetName val="4__Capex6"/>
      <sheetName val="5__Opex6"/>
      <sheetName val="Architect_Area_&amp;_Cost_Inputs2"/>
      <sheetName val="S1_new-Overall-with_C8A2"/>
      <sheetName val="Wood_Works-R1_2"/>
      <sheetName val="Summary_-New_with_C8A)2"/>
      <sheetName val="Boq_C7+A-MEP_2"/>
      <sheetName val="Interim_--&gt;_Top2"/>
      <sheetName val="Steel_4"/>
      <sheetName val="Main_Sum_(Model_B)2"/>
      <sheetName val="Main_Sum2"/>
      <sheetName val="RAW_DATA1"/>
      <sheetName val="Depreciation_Methods1"/>
      <sheetName val="cashflows_&amp;IRR1"/>
      <sheetName val="RCC_Ret__Wall1"/>
      <sheetName val="Charge_Rates1"/>
      <sheetName val="Detail_In_Door_Stad1"/>
      <sheetName val="RCC,Ret__Wall1"/>
      <sheetName val="___x005f_x005f_x005f_x005f_x0052"/>
      <sheetName val="Concrete_measurement1"/>
      <sheetName val="Model_(Not_Merged)"/>
      <sheetName val="Labour_&amp;_Plant12"/>
      <sheetName val="SCHEDULE_(9)1"/>
      <sheetName val="Materials_Cost"/>
      <sheetName val="Intro_1"/>
      <sheetName val="S_&amp;_A4"/>
      <sheetName val="Own_summary4"/>
      <sheetName val="Labour_Rate_4"/>
      <sheetName val="Net_TB1"/>
      <sheetName val="Purchases_FWJ1"/>
      <sheetName val="Cost_Sheet1"/>
      <sheetName val="MN_T_B_1"/>
      <sheetName val="Performance_Report1"/>
      <sheetName val="Sectional__Summary12"/>
      <sheetName val="final_abstract"/>
      <sheetName val="Main_Sheet2"/>
      <sheetName val="Project_Plan_-_WWW2"/>
      <sheetName val="Area_Statement_PMO"/>
      <sheetName val="Material_"/>
      <sheetName val="Materials_Cost(PCC)"/>
      <sheetName val="Summary_Sheets"/>
      <sheetName val="_x005f_x0000___x0054"/>
      <sheetName val="___x005f_x0008_p-NM4"/>
      <sheetName val="Detail_P&amp;L"/>
      <sheetName val="Assumption_Sheet"/>
      <sheetName val="labour_rates"/>
      <sheetName val="Civil_Boq"/>
      <sheetName val="Pay__Recom"/>
      <sheetName val="BOQ_T4B"/>
      <sheetName val="CTRs_(HOURS)_"/>
      <sheetName val="Legal_Risk_Analysis"/>
      <sheetName val="Debtors_analysis"/>
      <sheetName val="Executive_Summary"/>
      <sheetName val="?__x005f_x005f_x005f_x005f_x005f_x005f_x005f_x0008_p-N2"/>
      <sheetName val="?__x005f_x005f_x005f_x005f_x005f_x005f_x005f_x005f_x002"/>
      <sheetName val="___x0052"/>
      <sheetName val="입찰내역_발주처_양식2"/>
      <sheetName val="%_prog_figs_-u5_and_total2"/>
      <sheetName val="GM_&amp;_TA2"/>
      <sheetName val="VC_Summary3"/>
      <sheetName val="Rate_analysis_civil"/>
      <sheetName val="ELEC&amp;_MISC"/>
      <sheetName val="Basic_Rate"/>
      <sheetName val="PRICE_BID"/>
      <sheetName val="Data_(adj_"/>
      <sheetName val="Internal_Finishes_(Unit_types)"/>
      <sheetName val="Fin_Sum"/>
      <sheetName val="Cost_summary"/>
      <sheetName val="APPENDIX_4_1a"/>
      <sheetName val="PRECAST_lightconc-II"/>
      <sheetName val="Project_ODC_NDEU"/>
      <sheetName val="Rates_Analysis1"/>
      <sheetName val="1_Summary1"/>
      <sheetName val="SC_Cost_FEB_03"/>
      <sheetName val="India_F&amp;S_Template"/>
      <sheetName val="Client_Addressess"/>
      <sheetName val="Variation_Statement"/>
      <sheetName val="Detailed_Summary_(3)"/>
      <sheetName val="Door_&amp;_Window"/>
      <sheetName val="Pacakges_split"/>
      <sheetName val="SITE_OVERHEADS"/>
      <sheetName val="cover_page"/>
      <sheetName val="8__Cover"/>
      <sheetName val="NOT_FULL_RESTRAINT"/>
      <sheetName val="BEARING_&amp;_BUCKLING"/>
      <sheetName val="Block_A_-_BOQ"/>
      <sheetName val="Cashflow_projection"/>
      <sheetName val="Form_6"/>
      <sheetName val="BOQ_-_Electrical"/>
      <sheetName val="Column_L1_to_L2"/>
      <sheetName val="Column_L2_to_L3"/>
      <sheetName val="RAMP_3"/>
      <sheetName val="RAMP_1"/>
      <sheetName val="Column_B1_to_L1"/>
      <sheetName val="Slab_L1"/>
      <sheetName val="Slab_L2"/>
      <sheetName val="Fill_this_out_first___"/>
      <sheetName val="kppl_pl"/>
      <sheetName val="ESGS_Costing"/>
      <sheetName val="HR_&amp;_Admin_-_1"/>
      <sheetName val="On_Roll_-_Vacant"/>
      <sheetName val="HR_&amp;_Admin"/>
      <sheetName val="Birla_Sruya"/>
      <sheetName val="Cor_Oh"/>
      <sheetName val="S-4_Elemental_Sum"/>
      <sheetName val="Plan_Summary"/>
      <sheetName val="M_S_"/>
      <sheetName val="E_&amp;_R"/>
      <sheetName val="Quote_Sheet"/>
      <sheetName val="__x0051"/>
      <sheetName val="MASTER_RATE_ANALYSIS"/>
      <sheetName val="Lead_(Final)"/>
      <sheetName val="Linked_Lead"/>
      <sheetName val="OEM_"/>
      <sheetName val="bs_BP_04_SA"/>
      <sheetName val="Annexure_A"/>
      <sheetName val="Opening_Date1"/>
      <sheetName val="CPIPE_1"/>
      <sheetName val="Scheme_Area_Details_Block___C2"/>
      <sheetName val="Mat_-Rates"/>
      <sheetName val="RAJU_ASSO"/>
      <sheetName val="SewerCAD_Pipe_Data-Actual_2040"/>
      <sheetName val="Elemental_Buildup1"/>
      <sheetName val="Bill_No_8_-_A"/>
      <sheetName val="Malaysia_incl__RET"/>
      <sheetName val="Selling_Price"/>
      <sheetName val="Staff_JV1"/>
      <sheetName val="C1_(calcolo)"/>
      <sheetName val="Mp-team_1"/>
      <sheetName val="BILL_-_1_GNRL_RMNT_(2)"/>
      <sheetName val="BILL_-_2_CIVIL_WORKS"/>
      <sheetName val="BILL_-_3_1_FIRE_SUP__"/>
      <sheetName val="BILL_-_3_2_PLUMBING__(2)"/>
      <sheetName val="BILL_-_3_3_HVAC_"/>
      <sheetName val="BILL_-_3_4_AUTOMATION"/>
      <sheetName val="BILL_-_4_ELEC_"/>
      <sheetName val="BILL_5_-_PSUM"/>
      <sheetName val="Price_Groups"/>
      <sheetName val="Bill_no_8"/>
      <sheetName val="投标材料清单_"/>
      <sheetName val="?__x005f_x005f_x005f_x0008_p-NM"/>
      <sheetName val="?__x005"/>
      <sheetName val="?__x005f_x005f_x005f_x005F_x005"/>
      <sheetName val="_x005f_x005f_x005F?__x0051"/>
      <sheetName val="?__x005f_x005F_x005"/>
      <sheetName val="?__x005f_x0008_p-NM"/>
      <sheetName val="LOCAL_RATES"/>
      <sheetName val="Plant_&amp;__Machinery"/>
      <sheetName val="LA-_lookups"/>
      <sheetName val="Inter_unit_set_off"/>
      <sheetName val="GF_Columns"/>
      <sheetName val="Combined_Results_"/>
      <sheetName val="Beams_"/>
      <sheetName val="Roof__PT_beams_"/>
      <sheetName val="Core_Data"/>
      <sheetName val="BOQ_(2)"/>
      <sheetName val="Meas_-Hotel_Part"/>
      <sheetName val="MT_DEW_AMP_RELAUNCH"/>
      <sheetName val="6PILE__(돌출)"/>
      <sheetName val="Labour_Rate"/>
      <sheetName val="FITZ_MORT_94"/>
      <sheetName val="BOQ_(_Only_Ground_floor_)_"/>
      <sheetName val="INFLUENCES_ON_GM"/>
      <sheetName val="L&amp;D_2015-16"/>
      <sheetName val="Schedules_PL"/>
      <sheetName val="Schedules_BS"/>
      <sheetName val="Service_Function"/>
      <sheetName val="tie_beam"/>
      <sheetName val="_Structural"/>
      <sheetName val="Sch__Areas4"/>
      <sheetName val="Recon_Template"/>
      <sheetName val="Key_Assumptions"/>
      <sheetName val="Staff Acco."/>
      <sheetName val="Inc.St.-Link"/>
      <sheetName val="BOQ "/>
      <sheetName val="Factor_Sheet"/>
      <sheetName val="sum-all"/>
      <sheetName val="water prop."/>
      <sheetName val="oresreqsum"/>
      <sheetName val="Per Unit"/>
      <sheetName val="Page 1A - Proposal Strategy "/>
      <sheetName val="STEEL STRUCTURE"/>
      <sheetName val="1.Civil"/>
      <sheetName val="factor"/>
      <sheetName val="SMB Type D Conduit"/>
      <sheetName val="DLC lookups"/>
      <sheetName val="L.L Rates"/>
      <sheetName val="cul-invSUBMITTED"/>
      <sheetName val="S1BOQ"/>
      <sheetName val="Detail excavation"/>
      <sheetName val="MOTOR"/>
      <sheetName val="Office Twrs"/>
      <sheetName val="Base_Data"/>
      <sheetName val="panel_list"/>
      <sheetName val="Equipment"/>
      <sheetName val="Drop Down List"/>
      <sheetName val="CABLE SIZE (2)"/>
      <sheetName val="Spread_sht"/>
      <sheetName val="Derived Rates"/>
      <sheetName val="AJMBlkWorks"/>
      <sheetName val="Details and Earnings Charts"/>
      <sheetName val="Takeoff"/>
      <sheetName val="U"/>
      <sheetName val="Sheet7"/>
      <sheetName val="RELAYS"/>
      <sheetName val="Boiler Curves"/>
      <sheetName val="Electrical"/>
      <sheetName val="Labels"/>
      <sheetName val="accom cash"/>
      <sheetName val="_x005f_x005f_x005f_x005F_._x005"/>
      <sheetName val="_x005f_x005f_x005f_x005F___x005"/>
      <sheetName val="_x005f_x005f_x005f_x005F___x001"/>
      <sheetName val="_x005f_x005f_x005f_x005F___x002"/>
      <sheetName val="_x005f_x005f_x005f_x005F___x003"/>
      <sheetName val="Background"/>
      <sheetName val="Site Dev BOQ"/>
      <sheetName val="allocation"/>
      <sheetName val="New May"/>
      <sheetName val="X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3">
          <cell r="K43">
            <v>357.72499999999991</v>
          </cell>
        </row>
      </sheetData>
      <sheetData sheetId="29">
        <row r="43">
          <cell r="K43">
            <v>357.72499999999991</v>
          </cell>
        </row>
      </sheetData>
      <sheetData sheetId="30">
        <row r="43">
          <cell r="K43">
            <v>357.72499999999991</v>
          </cell>
        </row>
      </sheetData>
      <sheetData sheetId="31">
        <row r="43">
          <cell r="K43">
            <v>357.72499999999991</v>
          </cell>
        </row>
      </sheetData>
      <sheetData sheetId="32">
        <row r="43">
          <cell r="K43">
            <v>357.72499999999991</v>
          </cell>
        </row>
      </sheetData>
      <sheetData sheetId="33">
        <row r="43">
          <cell r="K43">
            <v>357.72499999999991</v>
          </cell>
        </row>
      </sheetData>
      <sheetData sheetId="34">
        <row r="7">
          <cell r="I7" t="str">
            <v>Manpower</v>
          </cell>
        </row>
      </sheetData>
      <sheetData sheetId="35">
        <row r="43">
          <cell r="K43">
            <v>357.72499999999991</v>
          </cell>
        </row>
      </sheetData>
      <sheetData sheetId="36">
        <row r="43">
          <cell r="K43">
            <v>357.72499999999991</v>
          </cell>
        </row>
      </sheetData>
      <sheetData sheetId="37">
        <row r="7">
          <cell r="I7" t="str">
            <v>Manpower</v>
          </cell>
        </row>
      </sheetData>
      <sheetData sheetId="38">
        <row r="43">
          <cell r="K43">
            <v>357.72499999999991</v>
          </cell>
        </row>
      </sheetData>
      <sheetData sheetId="39">
        <row r="7">
          <cell r="I7" t="str">
            <v>Manpower</v>
          </cell>
        </row>
      </sheetData>
      <sheetData sheetId="40">
        <row r="7">
          <cell r="I7" t="str">
            <v>Manpower</v>
          </cell>
        </row>
      </sheetData>
      <sheetData sheetId="41">
        <row r="43">
          <cell r="K43">
            <v>357.72499999999991</v>
          </cell>
        </row>
      </sheetData>
      <sheetData sheetId="42">
        <row r="43">
          <cell r="K43">
            <v>357.72499999999991</v>
          </cell>
        </row>
      </sheetData>
      <sheetData sheetId="43">
        <row r="43">
          <cell r="K43">
            <v>357.72499999999991</v>
          </cell>
        </row>
      </sheetData>
      <sheetData sheetId="44">
        <row r="43">
          <cell r="K43">
            <v>357.72499999999991</v>
          </cell>
        </row>
      </sheetData>
      <sheetData sheetId="45">
        <row r="7">
          <cell r="I7" t="str">
            <v>Manpower</v>
          </cell>
        </row>
      </sheetData>
      <sheetData sheetId="46">
        <row r="7">
          <cell r="I7" t="str">
            <v>Manpower</v>
          </cell>
        </row>
      </sheetData>
      <sheetData sheetId="47">
        <row r="7">
          <cell r="I7" t="str">
            <v>Manpower</v>
          </cell>
        </row>
      </sheetData>
      <sheetData sheetId="48">
        <row r="7">
          <cell r="I7" t="str">
            <v>Manpower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I7" t="str">
            <v>Manpower</v>
          </cell>
        </row>
      </sheetData>
      <sheetData sheetId="109">
        <row r="7">
          <cell r="I7" t="str">
            <v>Manpower</v>
          </cell>
        </row>
      </sheetData>
      <sheetData sheetId="110">
        <row r="7">
          <cell r="I7" t="str">
            <v>Manpower</v>
          </cell>
        </row>
      </sheetData>
      <sheetData sheetId="111">
        <row r="7">
          <cell r="I7" t="str">
            <v>Manpower</v>
          </cell>
        </row>
      </sheetData>
      <sheetData sheetId="112">
        <row r="7">
          <cell r="I7" t="str">
            <v>Manpower</v>
          </cell>
        </row>
      </sheetData>
      <sheetData sheetId="113">
        <row r="7">
          <cell r="I7" t="str">
            <v>Manpower</v>
          </cell>
        </row>
      </sheetData>
      <sheetData sheetId="114">
        <row r="7">
          <cell r="I7" t="str">
            <v>Manpower</v>
          </cell>
        </row>
      </sheetData>
      <sheetData sheetId="115">
        <row r="7">
          <cell r="I7" t="str">
            <v>Manpower</v>
          </cell>
        </row>
      </sheetData>
      <sheetData sheetId="116">
        <row r="7">
          <cell r="I7" t="str">
            <v>Manpower</v>
          </cell>
        </row>
      </sheetData>
      <sheetData sheetId="117">
        <row r="7">
          <cell r="I7" t="str">
            <v>Manpower</v>
          </cell>
        </row>
      </sheetData>
      <sheetData sheetId="118">
        <row r="7">
          <cell r="I7" t="str">
            <v>Manpower</v>
          </cell>
        </row>
      </sheetData>
      <sheetData sheetId="119">
        <row r="7">
          <cell r="I7" t="str">
            <v>Manpower</v>
          </cell>
        </row>
      </sheetData>
      <sheetData sheetId="120">
        <row r="7">
          <cell r="I7" t="str">
            <v>Manpower</v>
          </cell>
        </row>
      </sheetData>
      <sheetData sheetId="121">
        <row r="7">
          <cell r="I7" t="str">
            <v>Manpower</v>
          </cell>
        </row>
      </sheetData>
      <sheetData sheetId="122">
        <row r="7">
          <cell r="I7" t="str">
            <v>Manpower</v>
          </cell>
        </row>
      </sheetData>
      <sheetData sheetId="123">
        <row r="7">
          <cell r="I7" t="str">
            <v>Manpower</v>
          </cell>
        </row>
      </sheetData>
      <sheetData sheetId="124">
        <row r="7">
          <cell r="I7" t="str">
            <v>Manpower</v>
          </cell>
        </row>
      </sheetData>
      <sheetData sheetId="125">
        <row r="7">
          <cell r="I7" t="str">
            <v>Manpower</v>
          </cell>
        </row>
      </sheetData>
      <sheetData sheetId="126">
        <row r="7">
          <cell r="I7" t="str">
            <v>Manpower</v>
          </cell>
        </row>
      </sheetData>
      <sheetData sheetId="127">
        <row r="7">
          <cell r="I7" t="str">
            <v>Manpower</v>
          </cell>
        </row>
      </sheetData>
      <sheetData sheetId="128">
        <row r="7">
          <cell r="I7" t="str">
            <v>Manpower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7">
          <cell r="I7" t="str">
            <v>Manpower</v>
          </cell>
        </row>
      </sheetData>
      <sheetData sheetId="132">
        <row r="7">
          <cell r="I7" t="str">
            <v>Manpower</v>
          </cell>
        </row>
      </sheetData>
      <sheetData sheetId="133">
        <row r="7">
          <cell r="I7" t="str">
            <v>Manpower</v>
          </cell>
        </row>
      </sheetData>
      <sheetData sheetId="134">
        <row r="7">
          <cell r="I7" t="str">
            <v>Manpower</v>
          </cell>
        </row>
      </sheetData>
      <sheetData sheetId="135">
        <row r="7">
          <cell r="I7" t="str">
            <v>Manpower</v>
          </cell>
        </row>
      </sheetData>
      <sheetData sheetId="136">
        <row r="7">
          <cell r="I7" t="str">
            <v>Manpower</v>
          </cell>
        </row>
      </sheetData>
      <sheetData sheetId="137">
        <row r="7">
          <cell r="I7" t="str">
            <v>Manpower</v>
          </cell>
        </row>
      </sheetData>
      <sheetData sheetId="138">
        <row r="43">
          <cell r="K43">
            <v>357.72499999999991</v>
          </cell>
        </row>
      </sheetData>
      <sheetData sheetId="139">
        <row r="7">
          <cell r="I7" t="str">
            <v>Manpower</v>
          </cell>
        </row>
      </sheetData>
      <sheetData sheetId="140">
        <row r="7">
          <cell r="I7" t="str">
            <v>Manpower</v>
          </cell>
        </row>
      </sheetData>
      <sheetData sheetId="141">
        <row r="7">
          <cell r="I7" t="str">
            <v>Manpower</v>
          </cell>
        </row>
      </sheetData>
      <sheetData sheetId="142">
        <row r="7">
          <cell r="I7" t="str">
            <v>Manpower</v>
          </cell>
        </row>
      </sheetData>
      <sheetData sheetId="143">
        <row r="7">
          <cell r="I7" t="str">
            <v>Manpower</v>
          </cell>
        </row>
      </sheetData>
      <sheetData sheetId="144">
        <row r="7">
          <cell r="I7" t="str">
            <v>Manpower</v>
          </cell>
        </row>
      </sheetData>
      <sheetData sheetId="145">
        <row r="7">
          <cell r="I7" t="str">
            <v>Manpower</v>
          </cell>
        </row>
      </sheetData>
      <sheetData sheetId="146">
        <row r="7">
          <cell r="I7" t="str">
            <v>Manpower</v>
          </cell>
        </row>
      </sheetData>
      <sheetData sheetId="147">
        <row r="7">
          <cell r="I7" t="str">
            <v>Manpower</v>
          </cell>
        </row>
      </sheetData>
      <sheetData sheetId="148">
        <row r="7">
          <cell r="I7" t="str">
            <v>Manpower</v>
          </cell>
        </row>
      </sheetData>
      <sheetData sheetId="149">
        <row r="7">
          <cell r="I7" t="str">
            <v>Manpower</v>
          </cell>
        </row>
      </sheetData>
      <sheetData sheetId="150">
        <row r="7">
          <cell r="I7" t="str">
            <v>Manpower</v>
          </cell>
        </row>
      </sheetData>
      <sheetData sheetId="151">
        <row r="7">
          <cell r="I7" t="str">
            <v>Manpower</v>
          </cell>
        </row>
      </sheetData>
      <sheetData sheetId="152">
        <row r="7">
          <cell r="I7" t="str">
            <v>Manpower</v>
          </cell>
        </row>
      </sheetData>
      <sheetData sheetId="153">
        <row r="7">
          <cell r="I7" t="str">
            <v>Manpower</v>
          </cell>
        </row>
      </sheetData>
      <sheetData sheetId="154" refreshError="1"/>
      <sheetData sheetId="155" refreshError="1"/>
      <sheetData sheetId="156" refreshError="1"/>
      <sheetData sheetId="157" refreshError="1"/>
      <sheetData sheetId="158">
        <row r="7">
          <cell r="I7" t="str">
            <v>Manpower</v>
          </cell>
        </row>
      </sheetData>
      <sheetData sheetId="159">
        <row r="7">
          <cell r="I7" t="str">
            <v>Manpower</v>
          </cell>
        </row>
      </sheetData>
      <sheetData sheetId="160">
        <row r="7">
          <cell r="I7" t="str">
            <v>Manpower</v>
          </cell>
        </row>
      </sheetData>
      <sheetData sheetId="161">
        <row r="7">
          <cell r="I7" t="str">
            <v>Manpower</v>
          </cell>
        </row>
      </sheetData>
      <sheetData sheetId="162">
        <row r="7">
          <cell r="I7" t="str">
            <v>Manpower</v>
          </cell>
        </row>
      </sheetData>
      <sheetData sheetId="163">
        <row r="7">
          <cell r="I7" t="str">
            <v>Manpower</v>
          </cell>
        </row>
      </sheetData>
      <sheetData sheetId="164">
        <row r="7">
          <cell r="I7" t="str">
            <v>Manpower</v>
          </cell>
        </row>
      </sheetData>
      <sheetData sheetId="165">
        <row r="7">
          <cell r="I7" t="str">
            <v>Manpower</v>
          </cell>
        </row>
      </sheetData>
      <sheetData sheetId="166">
        <row r="7">
          <cell r="I7" t="str">
            <v>Manpower</v>
          </cell>
        </row>
      </sheetData>
      <sheetData sheetId="167">
        <row r="7">
          <cell r="I7" t="str">
            <v>Manpower</v>
          </cell>
        </row>
      </sheetData>
      <sheetData sheetId="168">
        <row r="7">
          <cell r="I7" t="str">
            <v>Manpower</v>
          </cell>
        </row>
      </sheetData>
      <sheetData sheetId="169">
        <row r="7">
          <cell r="I7" t="str">
            <v>Manpower</v>
          </cell>
        </row>
      </sheetData>
      <sheetData sheetId="170">
        <row r="43">
          <cell r="K43">
            <v>357.72499999999991</v>
          </cell>
        </row>
      </sheetData>
      <sheetData sheetId="171">
        <row r="7">
          <cell r="I7" t="str">
            <v>Manpower</v>
          </cell>
        </row>
      </sheetData>
      <sheetData sheetId="172">
        <row r="7">
          <cell r="I7" t="str">
            <v>Manpower</v>
          </cell>
        </row>
      </sheetData>
      <sheetData sheetId="173">
        <row r="43">
          <cell r="K43">
            <v>357.72499999999991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>
        <row r="43">
          <cell r="K43">
            <v>357.72499999999991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43">
          <cell r="K43">
            <v>357.72499999999991</v>
          </cell>
        </row>
      </sheetData>
      <sheetData sheetId="202">
        <row r="43">
          <cell r="K43">
            <v>357.72499999999991</v>
          </cell>
        </row>
      </sheetData>
      <sheetData sheetId="203">
        <row r="7">
          <cell r="I7" t="str">
            <v>Manpower</v>
          </cell>
        </row>
      </sheetData>
      <sheetData sheetId="204">
        <row r="43">
          <cell r="K43">
            <v>357.72499999999991</v>
          </cell>
        </row>
      </sheetData>
      <sheetData sheetId="205">
        <row r="43">
          <cell r="K43">
            <v>357.72499999999991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7">
          <cell r="I7" t="str">
            <v>Manpower</v>
          </cell>
        </row>
      </sheetData>
      <sheetData sheetId="259">
        <row r="7">
          <cell r="I7" t="str">
            <v>Manpower</v>
          </cell>
        </row>
      </sheetData>
      <sheetData sheetId="260">
        <row r="7">
          <cell r="I7" t="str">
            <v>Manpower</v>
          </cell>
        </row>
      </sheetData>
      <sheetData sheetId="261">
        <row r="7">
          <cell r="I7" t="str">
            <v>Manpower</v>
          </cell>
        </row>
      </sheetData>
      <sheetData sheetId="262">
        <row r="7">
          <cell r="I7" t="str">
            <v>Manpower</v>
          </cell>
        </row>
      </sheetData>
      <sheetData sheetId="263">
        <row r="7">
          <cell r="I7" t="str">
            <v>Manpower</v>
          </cell>
        </row>
      </sheetData>
      <sheetData sheetId="264">
        <row r="7">
          <cell r="I7" t="str">
            <v>Manpower</v>
          </cell>
        </row>
      </sheetData>
      <sheetData sheetId="265">
        <row r="7">
          <cell r="I7" t="str">
            <v>Manpower</v>
          </cell>
        </row>
      </sheetData>
      <sheetData sheetId="266">
        <row r="7">
          <cell r="I7" t="str">
            <v>Manpower</v>
          </cell>
        </row>
      </sheetData>
      <sheetData sheetId="267">
        <row r="7">
          <cell r="I7" t="str">
            <v>Manpower</v>
          </cell>
        </row>
      </sheetData>
      <sheetData sheetId="268">
        <row r="7">
          <cell r="I7" t="str">
            <v>Manpower</v>
          </cell>
        </row>
      </sheetData>
      <sheetData sheetId="269">
        <row r="7">
          <cell r="I7" t="str">
            <v>Manpower</v>
          </cell>
        </row>
      </sheetData>
      <sheetData sheetId="270">
        <row r="7">
          <cell r="I7" t="str">
            <v>Manpower</v>
          </cell>
        </row>
      </sheetData>
      <sheetData sheetId="271">
        <row r="7">
          <cell r="I7" t="str">
            <v>Manpower</v>
          </cell>
        </row>
      </sheetData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>
        <row r="7">
          <cell r="I7" t="str">
            <v>Manpower</v>
          </cell>
        </row>
      </sheetData>
      <sheetData sheetId="338" refreshError="1"/>
      <sheetData sheetId="339">
        <row r="7">
          <cell r="I7" t="str">
            <v>Manpower</v>
          </cell>
        </row>
      </sheetData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>
        <row r="7">
          <cell r="I7" t="str">
            <v>Manpower</v>
          </cell>
        </row>
      </sheetData>
      <sheetData sheetId="379">
        <row r="7">
          <cell r="I7" t="str">
            <v>Manpower</v>
          </cell>
        </row>
      </sheetData>
      <sheetData sheetId="380">
        <row r="7">
          <cell r="I7" t="str">
            <v>Manpower</v>
          </cell>
        </row>
      </sheetData>
      <sheetData sheetId="381">
        <row r="7">
          <cell r="I7" t="str">
            <v>Manpower</v>
          </cell>
        </row>
      </sheetData>
      <sheetData sheetId="382" refreshError="1"/>
      <sheetData sheetId="383" refreshError="1"/>
      <sheetData sheetId="384">
        <row r="7">
          <cell r="I7" t="str">
            <v>Manpower</v>
          </cell>
        </row>
      </sheetData>
      <sheetData sheetId="385">
        <row r="7">
          <cell r="I7" t="str">
            <v>Manpower</v>
          </cell>
        </row>
      </sheetData>
      <sheetData sheetId="386">
        <row r="7">
          <cell r="I7" t="str">
            <v>Manpower</v>
          </cell>
        </row>
      </sheetData>
      <sheetData sheetId="387">
        <row r="7">
          <cell r="I7" t="str">
            <v>Manpower</v>
          </cell>
        </row>
      </sheetData>
      <sheetData sheetId="388">
        <row r="7">
          <cell r="I7" t="str">
            <v>Manpower</v>
          </cell>
        </row>
      </sheetData>
      <sheetData sheetId="389">
        <row r="7">
          <cell r="I7" t="str">
            <v>Manpower</v>
          </cell>
        </row>
      </sheetData>
      <sheetData sheetId="390">
        <row r="7">
          <cell r="I7" t="str">
            <v>Manpower</v>
          </cell>
        </row>
      </sheetData>
      <sheetData sheetId="391">
        <row r="7">
          <cell r="I7" t="str">
            <v>Manpower</v>
          </cell>
        </row>
      </sheetData>
      <sheetData sheetId="392">
        <row r="7">
          <cell r="I7" t="str">
            <v>Manpower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7">
          <cell r="I7" t="str">
            <v>Manpower</v>
          </cell>
        </row>
      </sheetData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>
        <row r="7">
          <cell r="I7" t="str">
            <v>Manpower</v>
          </cell>
        </row>
      </sheetData>
      <sheetData sheetId="422">
        <row r="7">
          <cell r="I7" t="str">
            <v>Manpower</v>
          </cell>
        </row>
      </sheetData>
      <sheetData sheetId="423">
        <row r="7">
          <cell r="I7" t="str">
            <v>Manpower</v>
          </cell>
        </row>
      </sheetData>
      <sheetData sheetId="424">
        <row r="7">
          <cell r="I7" t="str">
            <v>Manpower</v>
          </cell>
        </row>
      </sheetData>
      <sheetData sheetId="425">
        <row r="7">
          <cell r="I7" t="str">
            <v>Manpower</v>
          </cell>
        </row>
      </sheetData>
      <sheetData sheetId="426">
        <row r="7">
          <cell r="I7" t="str">
            <v>Manpower</v>
          </cell>
        </row>
      </sheetData>
      <sheetData sheetId="427">
        <row r="7">
          <cell r="I7" t="str">
            <v>Manpower</v>
          </cell>
        </row>
      </sheetData>
      <sheetData sheetId="428">
        <row r="7">
          <cell r="I7" t="str">
            <v>Manpower</v>
          </cell>
        </row>
      </sheetData>
      <sheetData sheetId="429">
        <row r="7">
          <cell r="I7" t="str">
            <v>Manpower</v>
          </cell>
        </row>
      </sheetData>
      <sheetData sheetId="430">
        <row r="7">
          <cell r="I7" t="str">
            <v>Manpower</v>
          </cell>
        </row>
      </sheetData>
      <sheetData sheetId="431">
        <row r="7">
          <cell r="I7" t="str">
            <v>Manpower</v>
          </cell>
        </row>
      </sheetData>
      <sheetData sheetId="432">
        <row r="7">
          <cell r="I7" t="str">
            <v>Manpower</v>
          </cell>
        </row>
      </sheetData>
      <sheetData sheetId="433">
        <row r="7">
          <cell r="I7" t="str">
            <v>Manpower</v>
          </cell>
        </row>
      </sheetData>
      <sheetData sheetId="434">
        <row r="7">
          <cell r="I7" t="str">
            <v>Manpower</v>
          </cell>
        </row>
      </sheetData>
      <sheetData sheetId="435">
        <row r="7">
          <cell r="I7" t="str">
            <v>Manpower</v>
          </cell>
        </row>
      </sheetData>
      <sheetData sheetId="436">
        <row r="7">
          <cell r="I7" t="str">
            <v>Manpower</v>
          </cell>
        </row>
      </sheetData>
      <sheetData sheetId="437">
        <row r="7">
          <cell r="I7" t="str">
            <v>Manpower</v>
          </cell>
        </row>
      </sheetData>
      <sheetData sheetId="438">
        <row r="7">
          <cell r="I7" t="str">
            <v>Manpower</v>
          </cell>
        </row>
      </sheetData>
      <sheetData sheetId="439">
        <row r="7">
          <cell r="I7" t="str">
            <v>Manpower</v>
          </cell>
        </row>
      </sheetData>
      <sheetData sheetId="440">
        <row r="7">
          <cell r="I7" t="str">
            <v>Manpower</v>
          </cell>
        </row>
      </sheetData>
      <sheetData sheetId="441">
        <row r="7">
          <cell r="I7" t="str">
            <v>Manpower</v>
          </cell>
        </row>
      </sheetData>
      <sheetData sheetId="442">
        <row r="7">
          <cell r="I7" t="str">
            <v>Manpower</v>
          </cell>
        </row>
      </sheetData>
      <sheetData sheetId="443">
        <row r="7">
          <cell r="I7" t="str">
            <v>Manpower</v>
          </cell>
        </row>
      </sheetData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7">
          <cell r="I7" t="str">
            <v>Manpower</v>
          </cell>
        </row>
      </sheetData>
      <sheetData sheetId="530">
        <row r="7">
          <cell r="I7" t="str">
            <v>Manpower</v>
          </cell>
        </row>
      </sheetData>
      <sheetData sheetId="531">
        <row r="7">
          <cell r="I7" t="str">
            <v>Manpower</v>
          </cell>
        </row>
      </sheetData>
      <sheetData sheetId="532">
        <row r="7">
          <cell r="I7" t="str">
            <v>Manpower</v>
          </cell>
        </row>
      </sheetData>
      <sheetData sheetId="533">
        <row r="7">
          <cell r="I7" t="str">
            <v>Manpower</v>
          </cell>
        </row>
      </sheetData>
      <sheetData sheetId="534">
        <row r="7">
          <cell r="I7" t="str">
            <v>Manpower</v>
          </cell>
        </row>
      </sheetData>
      <sheetData sheetId="535">
        <row r="7">
          <cell r="I7" t="str">
            <v>Manpower</v>
          </cell>
        </row>
      </sheetData>
      <sheetData sheetId="536">
        <row r="7">
          <cell r="I7" t="str">
            <v>Manpower</v>
          </cell>
        </row>
      </sheetData>
      <sheetData sheetId="537">
        <row r="7">
          <cell r="I7" t="str">
            <v>Manpower</v>
          </cell>
        </row>
      </sheetData>
      <sheetData sheetId="538">
        <row r="7">
          <cell r="I7" t="str">
            <v>Manpower</v>
          </cell>
        </row>
      </sheetData>
      <sheetData sheetId="539">
        <row r="7">
          <cell r="I7" t="str">
            <v>Manpower</v>
          </cell>
        </row>
      </sheetData>
      <sheetData sheetId="540">
        <row r="7">
          <cell r="I7" t="str">
            <v>Manpower</v>
          </cell>
        </row>
      </sheetData>
      <sheetData sheetId="541">
        <row r="7">
          <cell r="I7" t="str">
            <v>Manpower</v>
          </cell>
        </row>
      </sheetData>
      <sheetData sheetId="542">
        <row r="7">
          <cell r="I7" t="str">
            <v>Manpower</v>
          </cell>
        </row>
      </sheetData>
      <sheetData sheetId="543">
        <row r="7">
          <cell r="I7" t="str">
            <v>Manpower</v>
          </cell>
        </row>
      </sheetData>
      <sheetData sheetId="544">
        <row r="7">
          <cell r="I7" t="str">
            <v>Manpower</v>
          </cell>
        </row>
      </sheetData>
      <sheetData sheetId="545">
        <row r="7">
          <cell r="I7" t="str">
            <v>Manpower</v>
          </cell>
        </row>
      </sheetData>
      <sheetData sheetId="546">
        <row r="7">
          <cell r="I7" t="str">
            <v>Manpower</v>
          </cell>
        </row>
      </sheetData>
      <sheetData sheetId="547">
        <row r="7">
          <cell r="I7" t="str">
            <v>Manpower</v>
          </cell>
        </row>
      </sheetData>
      <sheetData sheetId="548">
        <row r="7">
          <cell r="I7" t="str">
            <v>Manpower</v>
          </cell>
        </row>
      </sheetData>
      <sheetData sheetId="549">
        <row r="7">
          <cell r="I7" t="str">
            <v>Manpower</v>
          </cell>
        </row>
      </sheetData>
      <sheetData sheetId="550">
        <row r="7">
          <cell r="I7" t="str">
            <v>Manpower</v>
          </cell>
        </row>
      </sheetData>
      <sheetData sheetId="551">
        <row r="7">
          <cell r="I7" t="str">
            <v>Manpower</v>
          </cell>
        </row>
      </sheetData>
      <sheetData sheetId="552">
        <row r="7">
          <cell r="I7" t="str">
            <v>Manpower</v>
          </cell>
        </row>
      </sheetData>
      <sheetData sheetId="553">
        <row r="7">
          <cell r="I7" t="str">
            <v>Manpower</v>
          </cell>
        </row>
      </sheetData>
      <sheetData sheetId="554">
        <row r="7">
          <cell r="I7" t="str">
            <v>Manpower</v>
          </cell>
        </row>
      </sheetData>
      <sheetData sheetId="555">
        <row r="7">
          <cell r="I7" t="str">
            <v>Manpower</v>
          </cell>
        </row>
      </sheetData>
      <sheetData sheetId="556">
        <row r="7">
          <cell r="I7" t="str">
            <v>Manpower</v>
          </cell>
        </row>
      </sheetData>
      <sheetData sheetId="557">
        <row r="7">
          <cell r="I7" t="str">
            <v>Manpower</v>
          </cell>
        </row>
      </sheetData>
      <sheetData sheetId="558">
        <row r="7">
          <cell r="I7" t="str">
            <v>Manpower</v>
          </cell>
        </row>
      </sheetData>
      <sheetData sheetId="559">
        <row r="7">
          <cell r="I7" t="str">
            <v>Manpower</v>
          </cell>
        </row>
      </sheetData>
      <sheetData sheetId="560">
        <row r="7">
          <cell r="I7" t="str">
            <v>Manpower</v>
          </cell>
        </row>
      </sheetData>
      <sheetData sheetId="561">
        <row r="7">
          <cell r="I7" t="str">
            <v>Manpower</v>
          </cell>
        </row>
      </sheetData>
      <sheetData sheetId="562">
        <row r="7">
          <cell r="I7" t="str">
            <v>Manpower</v>
          </cell>
        </row>
      </sheetData>
      <sheetData sheetId="563">
        <row r="7">
          <cell r="I7" t="str">
            <v>Manpower</v>
          </cell>
        </row>
      </sheetData>
      <sheetData sheetId="564">
        <row r="7">
          <cell r="I7" t="str">
            <v>Manpower</v>
          </cell>
        </row>
      </sheetData>
      <sheetData sheetId="565">
        <row r="7">
          <cell r="I7" t="str">
            <v>Manpower</v>
          </cell>
        </row>
      </sheetData>
      <sheetData sheetId="566">
        <row r="7">
          <cell r="I7" t="str">
            <v>Manpower</v>
          </cell>
        </row>
      </sheetData>
      <sheetData sheetId="567">
        <row r="7">
          <cell r="I7" t="str">
            <v>Manpower</v>
          </cell>
        </row>
      </sheetData>
      <sheetData sheetId="568">
        <row r="7">
          <cell r="I7" t="str">
            <v>Manpower</v>
          </cell>
        </row>
      </sheetData>
      <sheetData sheetId="569">
        <row r="7">
          <cell r="I7" t="str">
            <v>Manpower</v>
          </cell>
        </row>
      </sheetData>
      <sheetData sheetId="570">
        <row r="7">
          <cell r="I7" t="str">
            <v>Manpower</v>
          </cell>
        </row>
      </sheetData>
      <sheetData sheetId="571">
        <row r="7">
          <cell r="I7" t="str">
            <v>Manpower</v>
          </cell>
        </row>
      </sheetData>
      <sheetData sheetId="572">
        <row r="7">
          <cell r="I7" t="str">
            <v>Manpower</v>
          </cell>
        </row>
      </sheetData>
      <sheetData sheetId="573">
        <row r="7">
          <cell r="I7" t="str">
            <v>Manpower</v>
          </cell>
        </row>
      </sheetData>
      <sheetData sheetId="574">
        <row r="7">
          <cell r="I7" t="str">
            <v>Manpower</v>
          </cell>
        </row>
      </sheetData>
      <sheetData sheetId="575">
        <row r="7">
          <cell r="I7" t="str">
            <v>Manpower</v>
          </cell>
        </row>
      </sheetData>
      <sheetData sheetId="576">
        <row r="7">
          <cell r="I7" t="str">
            <v>Manpower</v>
          </cell>
        </row>
      </sheetData>
      <sheetData sheetId="577">
        <row r="7">
          <cell r="I7" t="str">
            <v>Manpower</v>
          </cell>
        </row>
      </sheetData>
      <sheetData sheetId="578">
        <row r="7">
          <cell r="I7" t="str">
            <v>Manpower</v>
          </cell>
        </row>
      </sheetData>
      <sheetData sheetId="579">
        <row r="7">
          <cell r="I7" t="str">
            <v>Manpower</v>
          </cell>
        </row>
      </sheetData>
      <sheetData sheetId="580">
        <row r="7">
          <cell r="I7" t="str">
            <v>Manpower</v>
          </cell>
        </row>
      </sheetData>
      <sheetData sheetId="581">
        <row r="7">
          <cell r="I7" t="str">
            <v>Manpower</v>
          </cell>
        </row>
      </sheetData>
      <sheetData sheetId="582">
        <row r="7">
          <cell r="I7" t="str">
            <v>Manpower</v>
          </cell>
        </row>
      </sheetData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>
        <row r="7">
          <cell r="I7" t="str">
            <v>Manpower</v>
          </cell>
        </row>
      </sheetData>
      <sheetData sheetId="601">
        <row r="7">
          <cell r="I7" t="str">
            <v>Manpower</v>
          </cell>
        </row>
      </sheetData>
      <sheetData sheetId="602">
        <row r="7">
          <cell r="I7" t="str">
            <v>Manpower</v>
          </cell>
        </row>
      </sheetData>
      <sheetData sheetId="603">
        <row r="7">
          <cell r="I7" t="str">
            <v>Manpower</v>
          </cell>
        </row>
      </sheetData>
      <sheetData sheetId="604">
        <row r="7">
          <cell r="I7" t="str">
            <v>Manpower</v>
          </cell>
        </row>
      </sheetData>
      <sheetData sheetId="605" refreshError="1"/>
      <sheetData sheetId="606" refreshError="1"/>
      <sheetData sheetId="607">
        <row r="7">
          <cell r="I7" t="str">
            <v>Manpower</v>
          </cell>
        </row>
      </sheetData>
      <sheetData sheetId="608">
        <row r="7">
          <cell r="I7" t="str">
            <v>Manpower</v>
          </cell>
        </row>
      </sheetData>
      <sheetData sheetId="609">
        <row r="7">
          <cell r="I7" t="str">
            <v>Manpower</v>
          </cell>
        </row>
      </sheetData>
      <sheetData sheetId="610">
        <row r="7">
          <cell r="I7" t="str">
            <v>Manpower</v>
          </cell>
        </row>
      </sheetData>
      <sheetData sheetId="611">
        <row r="7">
          <cell r="I7" t="str">
            <v>Manpower</v>
          </cell>
        </row>
      </sheetData>
      <sheetData sheetId="612">
        <row r="7">
          <cell r="I7" t="str">
            <v>Manpower</v>
          </cell>
        </row>
      </sheetData>
      <sheetData sheetId="613">
        <row r="7">
          <cell r="I7" t="str">
            <v>Manpower</v>
          </cell>
        </row>
      </sheetData>
      <sheetData sheetId="614">
        <row r="7">
          <cell r="I7" t="str">
            <v>Manpower</v>
          </cell>
        </row>
      </sheetData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7">
          <cell r="I7" t="str">
            <v>Manpower</v>
          </cell>
        </row>
      </sheetData>
      <sheetData sheetId="623">
        <row r="7">
          <cell r="I7" t="str">
            <v>Manpower</v>
          </cell>
        </row>
      </sheetData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7">
          <cell r="I7" t="str">
            <v>Manpower</v>
          </cell>
        </row>
      </sheetData>
      <sheetData sheetId="662">
        <row r="7">
          <cell r="I7" t="str">
            <v>Manpower</v>
          </cell>
        </row>
      </sheetData>
      <sheetData sheetId="663">
        <row r="7">
          <cell r="I7" t="str">
            <v>Manpower</v>
          </cell>
        </row>
      </sheetData>
      <sheetData sheetId="664">
        <row r="7">
          <cell r="I7" t="str">
            <v>Manpower</v>
          </cell>
        </row>
      </sheetData>
      <sheetData sheetId="665">
        <row r="7">
          <cell r="I7" t="str">
            <v>Manpower</v>
          </cell>
        </row>
      </sheetData>
      <sheetData sheetId="666">
        <row r="7">
          <cell r="I7" t="str">
            <v>Manpower</v>
          </cell>
        </row>
      </sheetData>
      <sheetData sheetId="667">
        <row r="7">
          <cell r="I7" t="str">
            <v>Manpower</v>
          </cell>
        </row>
      </sheetData>
      <sheetData sheetId="668">
        <row r="7">
          <cell r="I7" t="str">
            <v>Manpower</v>
          </cell>
        </row>
      </sheetData>
      <sheetData sheetId="669">
        <row r="7">
          <cell r="I7" t="str">
            <v>Manpower</v>
          </cell>
        </row>
      </sheetData>
      <sheetData sheetId="670">
        <row r="7">
          <cell r="I7" t="str">
            <v>Manpower</v>
          </cell>
        </row>
      </sheetData>
      <sheetData sheetId="671">
        <row r="7">
          <cell r="I7" t="str">
            <v>Manpower</v>
          </cell>
        </row>
      </sheetData>
      <sheetData sheetId="672">
        <row r="7">
          <cell r="I7" t="str">
            <v>Manpower</v>
          </cell>
        </row>
      </sheetData>
      <sheetData sheetId="673">
        <row r="7">
          <cell r="I7" t="str">
            <v>Manpower</v>
          </cell>
        </row>
      </sheetData>
      <sheetData sheetId="674">
        <row r="7">
          <cell r="I7" t="str">
            <v>Manpower</v>
          </cell>
        </row>
      </sheetData>
      <sheetData sheetId="675">
        <row r="7">
          <cell r="I7" t="str">
            <v>Manpower</v>
          </cell>
        </row>
      </sheetData>
      <sheetData sheetId="676">
        <row r="7">
          <cell r="I7" t="str">
            <v>Manpower</v>
          </cell>
        </row>
      </sheetData>
      <sheetData sheetId="677">
        <row r="7">
          <cell r="I7" t="str">
            <v>Manpower</v>
          </cell>
        </row>
      </sheetData>
      <sheetData sheetId="678">
        <row r="7">
          <cell r="I7" t="str">
            <v>Manpower</v>
          </cell>
        </row>
      </sheetData>
      <sheetData sheetId="679">
        <row r="7">
          <cell r="I7" t="str">
            <v>Manpower</v>
          </cell>
        </row>
      </sheetData>
      <sheetData sheetId="680">
        <row r="7">
          <cell r="I7" t="str">
            <v>Manpower</v>
          </cell>
        </row>
      </sheetData>
      <sheetData sheetId="681">
        <row r="7">
          <cell r="I7" t="str">
            <v>Manpower</v>
          </cell>
        </row>
      </sheetData>
      <sheetData sheetId="682">
        <row r="7">
          <cell r="I7" t="str">
            <v>Manpower</v>
          </cell>
        </row>
      </sheetData>
      <sheetData sheetId="683">
        <row r="7">
          <cell r="I7" t="str">
            <v>Manpower</v>
          </cell>
        </row>
      </sheetData>
      <sheetData sheetId="684">
        <row r="7">
          <cell r="I7" t="str">
            <v>Manpower</v>
          </cell>
        </row>
      </sheetData>
      <sheetData sheetId="685">
        <row r="7">
          <cell r="I7" t="str">
            <v>Manpower</v>
          </cell>
        </row>
      </sheetData>
      <sheetData sheetId="686">
        <row r="7">
          <cell r="I7" t="str">
            <v>Manpower</v>
          </cell>
        </row>
      </sheetData>
      <sheetData sheetId="687">
        <row r="7">
          <cell r="I7" t="str">
            <v>Manpower</v>
          </cell>
        </row>
      </sheetData>
      <sheetData sheetId="688">
        <row r="7">
          <cell r="I7" t="str">
            <v>Manpower</v>
          </cell>
        </row>
      </sheetData>
      <sheetData sheetId="689">
        <row r="7">
          <cell r="I7" t="str">
            <v>Manpower</v>
          </cell>
        </row>
      </sheetData>
      <sheetData sheetId="690">
        <row r="7">
          <cell r="I7" t="str">
            <v>Manpower</v>
          </cell>
        </row>
      </sheetData>
      <sheetData sheetId="691">
        <row r="7">
          <cell r="I7" t="str">
            <v>Manpower</v>
          </cell>
        </row>
      </sheetData>
      <sheetData sheetId="692">
        <row r="7">
          <cell r="I7" t="str">
            <v>Manpower</v>
          </cell>
        </row>
      </sheetData>
      <sheetData sheetId="693">
        <row r="7">
          <cell r="I7" t="str">
            <v>Manpower</v>
          </cell>
        </row>
      </sheetData>
      <sheetData sheetId="694">
        <row r="7">
          <cell r="I7" t="str">
            <v>Manpower</v>
          </cell>
        </row>
      </sheetData>
      <sheetData sheetId="695">
        <row r="7">
          <cell r="I7" t="str">
            <v>Manpower</v>
          </cell>
        </row>
      </sheetData>
      <sheetData sheetId="696">
        <row r="7">
          <cell r="I7" t="str">
            <v>Manpower</v>
          </cell>
        </row>
      </sheetData>
      <sheetData sheetId="697">
        <row r="7">
          <cell r="I7" t="str">
            <v>Manpower</v>
          </cell>
        </row>
      </sheetData>
      <sheetData sheetId="698">
        <row r="7">
          <cell r="I7" t="str">
            <v>Manpower</v>
          </cell>
        </row>
      </sheetData>
      <sheetData sheetId="699">
        <row r="7">
          <cell r="I7" t="str">
            <v>Manpower</v>
          </cell>
        </row>
      </sheetData>
      <sheetData sheetId="700">
        <row r="7">
          <cell r="I7" t="str">
            <v>Manpower</v>
          </cell>
        </row>
      </sheetData>
      <sheetData sheetId="701">
        <row r="7">
          <cell r="I7" t="str">
            <v>Manpower</v>
          </cell>
        </row>
      </sheetData>
      <sheetData sheetId="702">
        <row r="7">
          <cell r="I7" t="str">
            <v>Manpower</v>
          </cell>
        </row>
      </sheetData>
      <sheetData sheetId="703">
        <row r="7">
          <cell r="I7" t="str">
            <v>Manpower</v>
          </cell>
        </row>
      </sheetData>
      <sheetData sheetId="704">
        <row r="7">
          <cell r="I7" t="str">
            <v>Manpower</v>
          </cell>
        </row>
      </sheetData>
      <sheetData sheetId="705">
        <row r="7">
          <cell r="I7" t="str">
            <v>Manpower</v>
          </cell>
        </row>
      </sheetData>
      <sheetData sheetId="706">
        <row r="7">
          <cell r="I7" t="str">
            <v>Manpower</v>
          </cell>
        </row>
      </sheetData>
      <sheetData sheetId="707">
        <row r="7">
          <cell r="I7" t="str">
            <v>Manpower</v>
          </cell>
        </row>
      </sheetData>
      <sheetData sheetId="708">
        <row r="7">
          <cell r="I7" t="str">
            <v>Manpower</v>
          </cell>
        </row>
      </sheetData>
      <sheetData sheetId="709">
        <row r="7">
          <cell r="I7" t="str">
            <v>Manpower</v>
          </cell>
        </row>
      </sheetData>
      <sheetData sheetId="710">
        <row r="7">
          <cell r="I7" t="str">
            <v>Manpower</v>
          </cell>
        </row>
      </sheetData>
      <sheetData sheetId="711">
        <row r="7">
          <cell r="I7" t="str">
            <v>Manpower</v>
          </cell>
        </row>
      </sheetData>
      <sheetData sheetId="712">
        <row r="7">
          <cell r="I7" t="str">
            <v>Manpower</v>
          </cell>
        </row>
      </sheetData>
      <sheetData sheetId="713">
        <row r="7">
          <cell r="I7" t="str">
            <v>Manpower</v>
          </cell>
        </row>
      </sheetData>
      <sheetData sheetId="714">
        <row r="7">
          <cell r="I7" t="str">
            <v>Manpower</v>
          </cell>
        </row>
      </sheetData>
      <sheetData sheetId="715">
        <row r="7">
          <cell r="I7" t="str">
            <v>Manpower</v>
          </cell>
        </row>
      </sheetData>
      <sheetData sheetId="716">
        <row r="7">
          <cell r="I7" t="str">
            <v>Manpower</v>
          </cell>
        </row>
      </sheetData>
      <sheetData sheetId="717">
        <row r="7">
          <cell r="I7" t="str">
            <v>Manpower</v>
          </cell>
        </row>
      </sheetData>
      <sheetData sheetId="718">
        <row r="7">
          <cell r="I7" t="str">
            <v>Manpower</v>
          </cell>
        </row>
      </sheetData>
      <sheetData sheetId="719">
        <row r="7">
          <cell r="I7" t="str">
            <v>Manpower</v>
          </cell>
        </row>
      </sheetData>
      <sheetData sheetId="720">
        <row r="7">
          <cell r="I7" t="str">
            <v>Manpower</v>
          </cell>
        </row>
      </sheetData>
      <sheetData sheetId="721">
        <row r="7">
          <cell r="I7" t="str">
            <v>Manpower</v>
          </cell>
        </row>
      </sheetData>
      <sheetData sheetId="722">
        <row r="7">
          <cell r="I7" t="str">
            <v>Manpower</v>
          </cell>
        </row>
      </sheetData>
      <sheetData sheetId="723">
        <row r="7">
          <cell r="I7" t="str">
            <v>Manpower</v>
          </cell>
        </row>
      </sheetData>
      <sheetData sheetId="724">
        <row r="7">
          <cell r="I7" t="str">
            <v>Manpower</v>
          </cell>
        </row>
      </sheetData>
      <sheetData sheetId="725">
        <row r="7">
          <cell r="I7" t="str">
            <v>Manpower</v>
          </cell>
        </row>
      </sheetData>
      <sheetData sheetId="726">
        <row r="7">
          <cell r="I7" t="str">
            <v>Manpower</v>
          </cell>
        </row>
      </sheetData>
      <sheetData sheetId="727">
        <row r="7">
          <cell r="I7" t="str">
            <v>Manpower</v>
          </cell>
        </row>
      </sheetData>
      <sheetData sheetId="728">
        <row r="7">
          <cell r="I7" t="str">
            <v>Manpower</v>
          </cell>
        </row>
      </sheetData>
      <sheetData sheetId="729">
        <row r="7">
          <cell r="I7" t="str">
            <v>Manpower</v>
          </cell>
        </row>
      </sheetData>
      <sheetData sheetId="730">
        <row r="7">
          <cell r="I7" t="str">
            <v>Manpower</v>
          </cell>
        </row>
      </sheetData>
      <sheetData sheetId="731">
        <row r="7">
          <cell r="I7" t="str">
            <v>Manpower</v>
          </cell>
        </row>
      </sheetData>
      <sheetData sheetId="732">
        <row r="7">
          <cell r="I7" t="str">
            <v>Manpower</v>
          </cell>
        </row>
      </sheetData>
      <sheetData sheetId="733">
        <row r="7">
          <cell r="I7" t="str">
            <v>Manpower</v>
          </cell>
        </row>
      </sheetData>
      <sheetData sheetId="734">
        <row r="7">
          <cell r="I7" t="str">
            <v>Manpower</v>
          </cell>
        </row>
      </sheetData>
      <sheetData sheetId="735">
        <row r="7">
          <cell r="I7" t="str">
            <v>Manpower</v>
          </cell>
        </row>
      </sheetData>
      <sheetData sheetId="736">
        <row r="7">
          <cell r="I7" t="str">
            <v>Manpower</v>
          </cell>
        </row>
      </sheetData>
      <sheetData sheetId="737">
        <row r="7">
          <cell r="I7" t="str">
            <v>Manpower</v>
          </cell>
        </row>
      </sheetData>
      <sheetData sheetId="738">
        <row r="7">
          <cell r="I7" t="str">
            <v>Manpower</v>
          </cell>
        </row>
      </sheetData>
      <sheetData sheetId="739">
        <row r="7">
          <cell r="I7" t="str">
            <v>Manpower</v>
          </cell>
        </row>
      </sheetData>
      <sheetData sheetId="740">
        <row r="7">
          <cell r="I7" t="str">
            <v>Manpower</v>
          </cell>
        </row>
      </sheetData>
      <sheetData sheetId="741">
        <row r="7">
          <cell r="I7" t="str">
            <v>Manpower</v>
          </cell>
        </row>
      </sheetData>
      <sheetData sheetId="742">
        <row r="7">
          <cell r="I7" t="str">
            <v>Manpower</v>
          </cell>
        </row>
      </sheetData>
      <sheetData sheetId="743">
        <row r="7">
          <cell r="I7" t="str">
            <v>Manpower</v>
          </cell>
        </row>
      </sheetData>
      <sheetData sheetId="744">
        <row r="7">
          <cell r="I7" t="str">
            <v>Manpower</v>
          </cell>
        </row>
      </sheetData>
      <sheetData sheetId="745">
        <row r="7">
          <cell r="I7" t="str">
            <v>Manpower</v>
          </cell>
        </row>
      </sheetData>
      <sheetData sheetId="746">
        <row r="7">
          <cell r="I7" t="str">
            <v>Manpower</v>
          </cell>
        </row>
      </sheetData>
      <sheetData sheetId="747">
        <row r="7">
          <cell r="I7" t="str">
            <v>Manpower</v>
          </cell>
        </row>
      </sheetData>
      <sheetData sheetId="748">
        <row r="7">
          <cell r="I7" t="str">
            <v>Manpower</v>
          </cell>
        </row>
      </sheetData>
      <sheetData sheetId="749">
        <row r="7">
          <cell r="I7" t="str">
            <v>Manpower</v>
          </cell>
        </row>
      </sheetData>
      <sheetData sheetId="750">
        <row r="7">
          <cell r="I7" t="str">
            <v>Manpower</v>
          </cell>
        </row>
      </sheetData>
      <sheetData sheetId="751">
        <row r="7">
          <cell r="I7" t="str">
            <v>Manpower</v>
          </cell>
        </row>
      </sheetData>
      <sheetData sheetId="752">
        <row r="7">
          <cell r="I7" t="str">
            <v>Manpower</v>
          </cell>
        </row>
      </sheetData>
      <sheetData sheetId="753">
        <row r="7">
          <cell r="I7" t="str">
            <v>Manpower</v>
          </cell>
        </row>
      </sheetData>
      <sheetData sheetId="754">
        <row r="7">
          <cell r="I7" t="str">
            <v>Manpower</v>
          </cell>
        </row>
      </sheetData>
      <sheetData sheetId="755">
        <row r="7">
          <cell r="I7" t="str">
            <v>Manpower</v>
          </cell>
        </row>
      </sheetData>
      <sheetData sheetId="756">
        <row r="7">
          <cell r="I7" t="str">
            <v>Manpower</v>
          </cell>
        </row>
      </sheetData>
      <sheetData sheetId="757">
        <row r="7">
          <cell r="I7" t="str">
            <v>Manpower</v>
          </cell>
        </row>
      </sheetData>
      <sheetData sheetId="758">
        <row r="7">
          <cell r="I7" t="str">
            <v>Manpower</v>
          </cell>
        </row>
      </sheetData>
      <sheetData sheetId="759">
        <row r="7">
          <cell r="I7" t="str">
            <v>Manpower</v>
          </cell>
        </row>
      </sheetData>
      <sheetData sheetId="760">
        <row r="7">
          <cell r="I7" t="str">
            <v>Manpower</v>
          </cell>
        </row>
      </sheetData>
      <sheetData sheetId="761">
        <row r="7">
          <cell r="I7" t="str">
            <v>Manpower</v>
          </cell>
        </row>
      </sheetData>
      <sheetData sheetId="762">
        <row r="7">
          <cell r="I7" t="str">
            <v>Manpower</v>
          </cell>
        </row>
      </sheetData>
      <sheetData sheetId="763">
        <row r="7">
          <cell r="I7" t="str">
            <v>Manpower</v>
          </cell>
        </row>
      </sheetData>
      <sheetData sheetId="764">
        <row r="7">
          <cell r="I7" t="str">
            <v>Manpower</v>
          </cell>
        </row>
      </sheetData>
      <sheetData sheetId="765">
        <row r="7">
          <cell r="I7" t="str">
            <v>Manpower</v>
          </cell>
        </row>
      </sheetData>
      <sheetData sheetId="766">
        <row r="7">
          <cell r="I7" t="str">
            <v>Manpower</v>
          </cell>
        </row>
      </sheetData>
      <sheetData sheetId="767">
        <row r="7">
          <cell r="I7" t="str">
            <v>Manpower</v>
          </cell>
        </row>
      </sheetData>
      <sheetData sheetId="768">
        <row r="7">
          <cell r="I7" t="str">
            <v>Manpower</v>
          </cell>
        </row>
      </sheetData>
      <sheetData sheetId="769">
        <row r="7">
          <cell r="I7" t="str">
            <v>Manpower</v>
          </cell>
        </row>
      </sheetData>
      <sheetData sheetId="770">
        <row r="7">
          <cell r="I7" t="str">
            <v>Manpower</v>
          </cell>
        </row>
      </sheetData>
      <sheetData sheetId="771">
        <row r="7">
          <cell r="I7" t="str">
            <v>Manpower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7">
          <cell r="I7" t="str">
            <v>Manpower</v>
          </cell>
        </row>
      </sheetData>
      <sheetData sheetId="777" refreshError="1"/>
      <sheetData sheetId="778" refreshError="1"/>
      <sheetData sheetId="779">
        <row r="7">
          <cell r="I7" t="str">
            <v>Manpower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>
        <row r="7">
          <cell r="I7" t="str">
            <v>Manpower</v>
          </cell>
        </row>
      </sheetData>
      <sheetData sheetId="801">
        <row r="7">
          <cell r="I7" t="str">
            <v>Manpower</v>
          </cell>
        </row>
      </sheetData>
      <sheetData sheetId="802">
        <row r="7">
          <cell r="I7" t="str">
            <v>Manpower</v>
          </cell>
        </row>
      </sheetData>
      <sheetData sheetId="803">
        <row r="7">
          <cell r="I7" t="str">
            <v>Manpower</v>
          </cell>
        </row>
      </sheetData>
      <sheetData sheetId="804">
        <row r="7">
          <cell r="I7" t="str">
            <v>Manpower</v>
          </cell>
        </row>
      </sheetData>
      <sheetData sheetId="805">
        <row r="7">
          <cell r="I7" t="str">
            <v>Manpower</v>
          </cell>
        </row>
      </sheetData>
      <sheetData sheetId="806">
        <row r="7">
          <cell r="I7" t="str">
            <v>Manpower</v>
          </cell>
        </row>
      </sheetData>
      <sheetData sheetId="807">
        <row r="7">
          <cell r="I7" t="str">
            <v>Manpower</v>
          </cell>
        </row>
      </sheetData>
      <sheetData sheetId="808">
        <row r="7">
          <cell r="I7" t="str">
            <v>Manpower</v>
          </cell>
        </row>
      </sheetData>
      <sheetData sheetId="809">
        <row r="7">
          <cell r="I7" t="str">
            <v>Manpower</v>
          </cell>
        </row>
      </sheetData>
      <sheetData sheetId="810">
        <row r="7">
          <cell r="I7" t="str">
            <v>Manpower</v>
          </cell>
        </row>
      </sheetData>
      <sheetData sheetId="811">
        <row r="7">
          <cell r="I7" t="str">
            <v>Manpower</v>
          </cell>
        </row>
      </sheetData>
      <sheetData sheetId="812">
        <row r="7">
          <cell r="I7" t="str">
            <v>Manpower</v>
          </cell>
        </row>
      </sheetData>
      <sheetData sheetId="813">
        <row r="7">
          <cell r="I7" t="str">
            <v>Manpower</v>
          </cell>
        </row>
      </sheetData>
      <sheetData sheetId="814">
        <row r="7">
          <cell r="I7" t="str">
            <v>Manpower</v>
          </cell>
        </row>
      </sheetData>
      <sheetData sheetId="815">
        <row r="7">
          <cell r="I7" t="str">
            <v>Manpower</v>
          </cell>
        </row>
      </sheetData>
      <sheetData sheetId="816">
        <row r="7">
          <cell r="I7" t="str">
            <v>Manpower</v>
          </cell>
        </row>
      </sheetData>
      <sheetData sheetId="817">
        <row r="7">
          <cell r="I7" t="str">
            <v>Manpower</v>
          </cell>
        </row>
      </sheetData>
      <sheetData sheetId="818">
        <row r="7">
          <cell r="I7" t="str">
            <v>Manpower</v>
          </cell>
        </row>
      </sheetData>
      <sheetData sheetId="819">
        <row r="7">
          <cell r="I7" t="str">
            <v>Manpower</v>
          </cell>
        </row>
      </sheetData>
      <sheetData sheetId="820">
        <row r="7">
          <cell r="I7" t="str">
            <v>Manpower</v>
          </cell>
        </row>
      </sheetData>
      <sheetData sheetId="821">
        <row r="7">
          <cell r="I7" t="str">
            <v>Manpower</v>
          </cell>
        </row>
      </sheetData>
      <sheetData sheetId="822">
        <row r="7">
          <cell r="I7" t="str">
            <v>Manpower</v>
          </cell>
        </row>
      </sheetData>
      <sheetData sheetId="823">
        <row r="7">
          <cell r="I7" t="str">
            <v>Manpower</v>
          </cell>
        </row>
      </sheetData>
      <sheetData sheetId="824">
        <row r="7">
          <cell r="I7" t="str">
            <v>Manpower</v>
          </cell>
        </row>
      </sheetData>
      <sheetData sheetId="825">
        <row r="7">
          <cell r="I7" t="str">
            <v>Manpower</v>
          </cell>
        </row>
      </sheetData>
      <sheetData sheetId="826">
        <row r="7">
          <cell r="I7" t="str">
            <v>Manpower</v>
          </cell>
        </row>
      </sheetData>
      <sheetData sheetId="827">
        <row r="7">
          <cell r="I7" t="str">
            <v>Manpower</v>
          </cell>
        </row>
      </sheetData>
      <sheetData sheetId="828">
        <row r="7">
          <cell r="I7" t="str">
            <v>Manpower</v>
          </cell>
        </row>
      </sheetData>
      <sheetData sheetId="829">
        <row r="7">
          <cell r="I7" t="str">
            <v>Manpower</v>
          </cell>
        </row>
      </sheetData>
      <sheetData sheetId="830">
        <row r="7">
          <cell r="I7" t="str">
            <v>Manpower</v>
          </cell>
        </row>
      </sheetData>
      <sheetData sheetId="831">
        <row r="7">
          <cell r="I7" t="str">
            <v>Manpower</v>
          </cell>
        </row>
      </sheetData>
      <sheetData sheetId="832">
        <row r="7">
          <cell r="I7" t="str">
            <v>Manpower</v>
          </cell>
        </row>
      </sheetData>
      <sheetData sheetId="833">
        <row r="7">
          <cell r="I7" t="str">
            <v>Manpower</v>
          </cell>
        </row>
      </sheetData>
      <sheetData sheetId="834">
        <row r="7">
          <cell r="I7" t="str">
            <v>Manpower</v>
          </cell>
        </row>
      </sheetData>
      <sheetData sheetId="835">
        <row r="7">
          <cell r="I7" t="str">
            <v>Manpower</v>
          </cell>
        </row>
      </sheetData>
      <sheetData sheetId="836">
        <row r="7">
          <cell r="I7" t="str">
            <v>Manpower</v>
          </cell>
        </row>
      </sheetData>
      <sheetData sheetId="837">
        <row r="7">
          <cell r="I7" t="str">
            <v>Manpower</v>
          </cell>
        </row>
      </sheetData>
      <sheetData sheetId="838">
        <row r="7">
          <cell r="I7" t="str">
            <v>Manpower</v>
          </cell>
        </row>
      </sheetData>
      <sheetData sheetId="839">
        <row r="43">
          <cell r="K43">
            <v>357.72499999999991</v>
          </cell>
        </row>
      </sheetData>
      <sheetData sheetId="840">
        <row r="7">
          <cell r="I7" t="str">
            <v>Manpower</v>
          </cell>
        </row>
      </sheetData>
      <sheetData sheetId="841">
        <row r="7">
          <cell r="I7" t="str">
            <v>Manpower</v>
          </cell>
        </row>
      </sheetData>
      <sheetData sheetId="842">
        <row r="43">
          <cell r="K43">
            <v>357.72499999999991</v>
          </cell>
        </row>
      </sheetData>
      <sheetData sheetId="843">
        <row r="43">
          <cell r="K43">
            <v>357.72499999999991</v>
          </cell>
        </row>
      </sheetData>
      <sheetData sheetId="844">
        <row r="7">
          <cell r="I7" t="str">
            <v>Manpower</v>
          </cell>
        </row>
      </sheetData>
      <sheetData sheetId="845">
        <row r="7">
          <cell r="I7" t="str">
            <v>Manpower</v>
          </cell>
        </row>
      </sheetData>
      <sheetData sheetId="846">
        <row r="7">
          <cell r="I7" t="str">
            <v>Manpower</v>
          </cell>
        </row>
      </sheetData>
      <sheetData sheetId="847">
        <row r="7">
          <cell r="I7" t="str">
            <v>Manpower</v>
          </cell>
        </row>
      </sheetData>
      <sheetData sheetId="848">
        <row r="7">
          <cell r="I7" t="str">
            <v>Manpower</v>
          </cell>
        </row>
      </sheetData>
      <sheetData sheetId="849">
        <row r="7">
          <cell r="I7" t="str">
            <v>Manpower</v>
          </cell>
        </row>
      </sheetData>
      <sheetData sheetId="850">
        <row r="7">
          <cell r="I7" t="str">
            <v>Manpower</v>
          </cell>
        </row>
      </sheetData>
      <sheetData sheetId="851">
        <row r="7">
          <cell r="I7" t="str">
            <v>Manpower</v>
          </cell>
        </row>
      </sheetData>
      <sheetData sheetId="852">
        <row r="7">
          <cell r="I7" t="str">
            <v>Manpower</v>
          </cell>
        </row>
      </sheetData>
      <sheetData sheetId="853">
        <row r="7">
          <cell r="I7" t="str">
            <v>Manpower</v>
          </cell>
        </row>
      </sheetData>
      <sheetData sheetId="854">
        <row r="7">
          <cell r="I7" t="str">
            <v>Manpower</v>
          </cell>
        </row>
      </sheetData>
      <sheetData sheetId="855">
        <row r="7">
          <cell r="I7" t="str">
            <v>Manpower</v>
          </cell>
        </row>
      </sheetData>
      <sheetData sheetId="856">
        <row r="7">
          <cell r="I7" t="str">
            <v>Manpower</v>
          </cell>
        </row>
      </sheetData>
      <sheetData sheetId="857">
        <row r="7">
          <cell r="I7" t="str">
            <v>Manpower</v>
          </cell>
        </row>
      </sheetData>
      <sheetData sheetId="858">
        <row r="7">
          <cell r="I7" t="str">
            <v>Manpower</v>
          </cell>
        </row>
      </sheetData>
      <sheetData sheetId="859">
        <row r="7">
          <cell r="I7" t="str">
            <v>Manpower</v>
          </cell>
        </row>
      </sheetData>
      <sheetData sheetId="860">
        <row r="7">
          <cell r="I7" t="str">
            <v>Manpower</v>
          </cell>
        </row>
      </sheetData>
      <sheetData sheetId="861">
        <row r="7">
          <cell r="I7" t="str">
            <v>Manpower</v>
          </cell>
        </row>
      </sheetData>
      <sheetData sheetId="862">
        <row r="43">
          <cell r="K43">
            <v>357.72499999999991</v>
          </cell>
        </row>
      </sheetData>
      <sheetData sheetId="863">
        <row r="7">
          <cell r="I7" t="str">
            <v>Manpower</v>
          </cell>
        </row>
      </sheetData>
      <sheetData sheetId="864">
        <row r="7">
          <cell r="I7" t="str">
            <v>Manpower</v>
          </cell>
        </row>
      </sheetData>
      <sheetData sheetId="865">
        <row r="7">
          <cell r="I7" t="str">
            <v>Manpower</v>
          </cell>
        </row>
      </sheetData>
      <sheetData sheetId="866">
        <row r="7">
          <cell r="I7" t="str">
            <v>Manpower</v>
          </cell>
        </row>
      </sheetData>
      <sheetData sheetId="867">
        <row r="7">
          <cell r="I7" t="str">
            <v>Manpower</v>
          </cell>
        </row>
      </sheetData>
      <sheetData sheetId="868">
        <row r="7">
          <cell r="I7" t="str">
            <v>Manpower</v>
          </cell>
        </row>
      </sheetData>
      <sheetData sheetId="869">
        <row r="7">
          <cell r="I7" t="str">
            <v>Manpower</v>
          </cell>
        </row>
      </sheetData>
      <sheetData sheetId="870">
        <row r="7">
          <cell r="I7" t="str">
            <v>Manpower</v>
          </cell>
        </row>
      </sheetData>
      <sheetData sheetId="871">
        <row r="7">
          <cell r="I7" t="str">
            <v>Manpower</v>
          </cell>
        </row>
      </sheetData>
      <sheetData sheetId="872">
        <row r="7">
          <cell r="I7" t="str">
            <v>Manpower</v>
          </cell>
        </row>
      </sheetData>
      <sheetData sheetId="873">
        <row r="7">
          <cell r="I7" t="str">
            <v>Manpower</v>
          </cell>
        </row>
      </sheetData>
      <sheetData sheetId="874">
        <row r="7">
          <cell r="I7" t="str">
            <v>Manpower</v>
          </cell>
        </row>
      </sheetData>
      <sheetData sheetId="875">
        <row r="7">
          <cell r="I7" t="str">
            <v>Manpower</v>
          </cell>
        </row>
      </sheetData>
      <sheetData sheetId="876">
        <row r="7">
          <cell r="I7" t="str">
            <v>Manpower</v>
          </cell>
        </row>
      </sheetData>
      <sheetData sheetId="877">
        <row r="7">
          <cell r="I7" t="str">
            <v>Manpower</v>
          </cell>
        </row>
      </sheetData>
      <sheetData sheetId="878">
        <row r="7">
          <cell r="I7" t="str">
            <v>Manpower</v>
          </cell>
        </row>
      </sheetData>
      <sheetData sheetId="879">
        <row r="43">
          <cell r="K43">
            <v>357.72499999999991</v>
          </cell>
        </row>
      </sheetData>
      <sheetData sheetId="880">
        <row r="7">
          <cell r="I7" t="str">
            <v>Manpower</v>
          </cell>
        </row>
      </sheetData>
      <sheetData sheetId="881">
        <row r="7">
          <cell r="I7" t="str">
            <v>Manpower</v>
          </cell>
        </row>
      </sheetData>
      <sheetData sheetId="882">
        <row r="7">
          <cell r="I7" t="str">
            <v>Manpower</v>
          </cell>
        </row>
      </sheetData>
      <sheetData sheetId="883">
        <row r="7">
          <cell r="I7" t="str">
            <v>Manpower</v>
          </cell>
        </row>
      </sheetData>
      <sheetData sheetId="884">
        <row r="7">
          <cell r="I7" t="str">
            <v>Manpower</v>
          </cell>
        </row>
      </sheetData>
      <sheetData sheetId="885">
        <row r="7">
          <cell r="I7" t="str">
            <v>Manpower</v>
          </cell>
        </row>
      </sheetData>
      <sheetData sheetId="886">
        <row r="7">
          <cell r="I7" t="str">
            <v>Manpower</v>
          </cell>
        </row>
      </sheetData>
      <sheetData sheetId="887">
        <row r="7">
          <cell r="I7" t="str">
            <v>Manpower</v>
          </cell>
        </row>
      </sheetData>
      <sheetData sheetId="888">
        <row r="7">
          <cell r="I7" t="str">
            <v>Manpower</v>
          </cell>
        </row>
      </sheetData>
      <sheetData sheetId="889">
        <row r="7">
          <cell r="I7" t="str">
            <v>Manpower</v>
          </cell>
        </row>
      </sheetData>
      <sheetData sheetId="890">
        <row r="7">
          <cell r="I7" t="str">
            <v>Manpower</v>
          </cell>
        </row>
      </sheetData>
      <sheetData sheetId="891">
        <row r="7">
          <cell r="I7" t="str">
            <v>Manpower</v>
          </cell>
        </row>
      </sheetData>
      <sheetData sheetId="892">
        <row r="7">
          <cell r="I7" t="str">
            <v>Manpower</v>
          </cell>
        </row>
      </sheetData>
      <sheetData sheetId="893">
        <row r="7">
          <cell r="I7" t="str">
            <v>Manpower</v>
          </cell>
        </row>
      </sheetData>
      <sheetData sheetId="894">
        <row r="7">
          <cell r="I7" t="str">
            <v>Manpower</v>
          </cell>
        </row>
      </sheetData>
      <sheetData sheetId="895">
        <row r="7">
          <cell r="I7" t="str">
            <v>Manpower</v>
          </cell>
        </row>
      </sheetData>
      <sheetData sheetId="896">
        <row r="7">
          <cell r="I7" t="str">
            <v>Manpower</v>
          </cell>
        </row>
      </sheetData>
      <sheetData sheetId="897">
        <row r="7">
          <cell r="I7" t="str">
            <v>Manpower</v>
          </cell>
        </row>
      </sheetData>
      <sheetData sheetId="898">
        <row r="7">
          <cell r="I7" t="str">
            <v>Manpower</v>
          </cell>
        </row>
      </sheetData>
      <sheetData sheetId="899">
        <row r="7">
          <cell r="I7" t="str">
            <v>Manpower</v>
          </cell>
        </row>
      </sheetData>
      <sheetData sheetId="900">
        <row r="7">
          <cell r="I7" t="str">
            <v>Manpower</v>
          </cell>
        </row>
      </sheetData>
      <sheetData sheetId="901">
        <row r="7">
          <cell r="I7" t="str">
            <v>Manpower</v>
          </cell>
        </row>
      </sheetData>
      <sheetData sheetId="902">
        <row r="7">
          <cell r="I7" t="str">
            <v>Manpower</v>
          </cell>
        </row>
      </sheetData>
      <sheetData sheetId="903">
        <row r="7">
          <cell r="I7" t="str">
            <v>Manpower</v>
          </cell>
        </row>
      </sheetData>
      <sheetData sheetId="904">
        <row r="7">
          <cell r="I7" t="str">
            <v>Manpower</v>
          </cell>
        </row>
      </sheetData>
      <sheetData sheetId="905">
        <row r="43">
          <cell r="K43">
            <v>357.72499999999991</v>
          </cell>
        </row>
      </sheetData>
      <sheetData sheetId="906">
        <row r="7">
          <cell r="I7" t="str">
            <v>Manpower</v>
          </cell>
        </row>
      </sheetData>
      <sheetData sheetId="907">
        <row r="7">
          <cell r="I7" t="str">
            <v>Manpower</v>
          </cell>
        </row>
      </sheetData>
      <sheetData sheetId="908">
        <row r="7">
          <cell r="I7" t="str">
            <v>Manpower</v>
          </cell>
        </row>
      </sheetData>
      <sheetData sheetId="909">
        <row r="7">
          <cell r="I7" t="str">
            <v>Manpower</v>
          </cell>
        </row>
      </sheetData>
      <sheetData sheetId="910">
        <row r="7">
          <cell r="I7" t="str">
            <v>Manpower</v>
          </cell>
        </row>
      </sheetData>
      <sheetData sheetId="911">
        <row r="7">
          <cell r="I7" t="str">
            <v>Manpower</v>
          </cell>
        </row>
      </sheetData>
      <sheetData sheetId="912">
        <row r="7">
          <cell r="I7" t="str">
            <v>Manpower</v>
          </cell>
        </row>
      </sheetData>
      <sheetData sheetId="913">
        <row r="7">
          <cell r="I7" t="str">
            <v>Manpower</v>
          </cell>
        </row>
      </sheetData>
      <sheetData sheetId="914">
        <row r="7">
          <cell r="I7" t="str">
            <v>Manpower</v>
          </cell>
        </row>
      </sheetData>
      <sheetData sheetId="915">
        <row r="7">
          <cell r="I7" t="str">
            <v>Manpower</v>
          </cell>
        </row>
      </sheetData>
      <sheetData sheetId="916">
        <row r="7">
          <cell r="I7" t="str">
            <v>Manpower</v>
          </cell>
        </row>
      </sheetData>
      <sheetData sheetId="917">
        <row r="7">
          <cell r="I7" t="str">
            <v>Manpower</v>
          </cell>
        </row>
      </sheetData>
      <sheetData sheetId="918">
        <row r="7">
          <cell r="I7" t="str">
            <v>Manpower</v>
          </cell>
        </row>
      </sheetData>
      <sheetData sheetId="919">
        <row r="7">
          <cell r="I7" t="str">
            <v>Manpower</v>
          </cell>
        </row>
      </sheetData>
      <sheetData sheetId="920">
        <row r="7">
          <cell r="I7" t="str">
            <v>Manpower</v>
          </cell>
        </row>
      </sheetData>
      <sheetData sheetId="921">
        <row r="7">
          <cell r="I7" t="str">
            <v>Manpower</v>
          </cell>
        </row>
      </sheetData>
      <sheetData sheetId="922">
        <row r="7">
          <cell r="I7" t="str">
            <v>Manpower</v>
          </cell>
        </row>
      </sheetData>
      <sheetData sheetId="923">
        <row r="7">
          <cell r="I7" t="str">
            <v>Manpower</v>
          </cell>
        </row>
      </sheetData>
      <sheetData sheetId="924">
        <row r="7">
          <cell r="I7" t="str">
            <v>Manpower</v>
          </cell>
        </row>
      </sheetData>
      <sheetData sheetId="925">
        <row r="7">
          <cell r="I7" t="str">
            <v>Manpower</v>
          </cell>
        </row>
      </sheetData>
      <sheetData sheetId="926">
        <row r="7">
          <cell r="I7" t="str">
            <v>Manpower</v>
          </cell>
        </row>
      </sheetData>
      <sheetData sheetId="927">
        <row r="7">
          <cell r="I7" t="str">
            <v>Manpower</v>
          </cell>
        </row>
      </sheetData>
      <sheetData sheetId="928">
        <row r="7">
          <cell r="I7" t="str">
            <v>Manpower</v>
          </cell>
        </row>
      </sheetData>
      <sheetData sheetId="929">
        <row r="7">
          <cell r="I7" t="str">
            <v>Manpower</v>
          </cell>
        </row>
      </sheetData>
      <sheetData sheetId="930">
        <row r="7">
          <cell r="I7" t="str">
            <v>Manpower</v>
          </cell>
        </row>
      </sheetData>
      <sheetData sheetId="931">
        <row r="7">
          <cell r="I7" t="str">
            <v>Manpower</v>
          </cell>
        </row>
      </sheetData>
      <sheetData sheetId="932">
        <row r="7">
          <cell r="I7" t="str">
            <v>Manpower</v>
          </cell>
        </row>
      </sheetData>
      <sheetData sheetId="933">
        <row r="7">
          <cell r="I7" t="str">
            <v>Manpower</v>
          </cell>
        </row>
      </sheetData>
      <sheetData sheetId="934">
        <row r="7">
          <cell r="I7" t="str">
            <v>Manpower</v>
          </cell>
        </row>
      </sheetData>
      <sheetData sheetId="935">
        <row r="7">
          <cell r="I7" t="str">
            <v>Manpower</v>
          </cell>
        </row>
      </sheetData>
      <sheetData sheetId="936">
        <row r="7">
          <cell r="I7" t="str">
            <v>Manpower</v>
          </cell>
        </row>
      </sheetData>
      <sheetData sheetId="937">
        <row r="7">
          <cell r="I7" t="str">
            <v>Manpower</v>
          </cell>
        </row>
      </sheetData>
      <sheetData sheetId="938">
        <row r="7">
          <cell r="I7" t="str">
            <v>Manpower</v>
          </cell>
        </row>
      </sheetData>
      <sheetData sheetId="939">
        <row r="7">
          <cell r="I7" t="str">
            <v>Manpower</v>
          </cell>
        </row>
      </sheetData>
      <sheetData sheetId="940">
        <row r="7">
          <cell r="I7" t="str">
            <v>Manpower</v>
          </cell>
        </row>
      </sheetData>
      <sheetData sheetId="941">
        <row r="7">
          <cell r="I7" t="str">
            <v>Manpower</v>
          </cell>
        </row>
      </sheetData>
      <sheetData sheetId="942">
        <row r="7">
          <cell r="I7" t="str">
            <v>Manpower</v>
          </cell>
        </row>
      </sheetData>
      <sheetData sheetId="943">
        <row r="7">
          <cell r="I7" t="str">
            <v>Manpower</v>
          </cell>
        </row>
      </sheetData>
      <sheetData sheetId="944">
        <row r="7">
          <cell r="I7" t="str">
            <v>Manpower</v>
          </cell>
        </row>
      </sheetData>
      <sheetData sheetId="945">
        <row r="7">
          <cell r="I7" t="str">
            <v>Manpower</v>
          </cell>
        </row>
      </sheetData>
      <sheetData sheetId="946">
        <row r="7">
          <cell r="I7" t="str">
            <v>Manpower</v>
          </cell>
        </row>
      </sheetData>
      <sheetData sheetId="947">
        <row r="7">
          <cell r="I7" t="str">
            <v>Manpower</v>
          </cell>
        </row>
      </sheetData>
      <sheetData sheetId="948">
        <row r="7">
          <cell r="I7" t="str">
            <v>Manpower</v>
          </cell>
        </row>
      </sheetData>
      <sheetData sheetId="949">
        <row r="7">
          <cell r="I7" t="str">
            <v>Manpower</v>
          </cell>
        </row>
      </sheetData>
      <sheetData sheetId="950">
        <row r="7">
          <cell r="I7" t="str">
            <v>Manpower</v>
          </cell>
        </row>
      </sheetData>
      <sheetData sheetId="951">
        <row r="7">
          <cell r="I7" t="str">
            <v>Manpower</v>
          </cell>
        </row>
      </sheetData>
      <sheetData sheetId="952">
        <row r="7">
          <cell r="I7" t="str">
            <v>Manpower</v>
          </cell>
        </row>
      </sheetData>
      <sheetData sheetId="953">
        <row r="7">
          <cell r="I7" t="str">
            <v>Manpower</v>
          </cell>
        </row>
      </sheetData>
      <sheetData sheetId="954">
        <row r="7">
          <cell r="I7" t="str">
            <v>Manpower</v>
          </cell>
        </row>
      </sheetData>
      <sheetData sheetId="955">
        <row r="7">
          <cell r="I7" t="str">
            <v>Manpower</v>
          </cell>
        </row>
      </sheetData>
      <sheetData sheetId="956">
        <row r="7">
          <cell r="I7" t="str">
            <v>Manpower</v>
          </cell>
        </row>
      </sheetData>
      <sheetData sheetId="957">
        <row r="7">
          <cell r="I7" t="str">
            <v>Manpower</v>
          </cell>
        </row>
      </sheetData>
      <sheetData sheetId="958">
        <row r="7">
          <cell r="I7" t="str">
            <v>Manpower</v>
          </cell>
        </row>
      </sheetData>
      <sheetData sheetId="959">
        <row r="7">
          <cell r="I7" t="str">
            <v>Manpower</v>
          </cell>
        </row>
      </sheetData>
      <sheetData sheetId="960">
        <row r="7">
          <cell r="I7" t="str">
            <v>Manpower</v>
          </cell>
        </row>
      </sheetData>
      <sheetData sheetId="961">
        <row r="7">
          <cell r="I7" t="str">
            <v>Manpower</v>
          </cell>
        </row>
      </sheetData>
      <sheetData sheetId="962">
        <row r="7">
          <cell r="I7" t="str">
            <v>Manpower</v>
          </cell>
        </row>
      </sheetData>
      <sheetData sheetId="963">
        <row r="7">
          <cell r="I7" t="str">
            <v>Manpower</v>
          </cell>
        </row>
      </sheetData>
      <sheetData sheetId="964">
        <row r="7">
          <cell r="I7" t="str">
            <v>Manpower</v>
          </cell>
        </row>
      </sheetData>
      <sheetData sheetId="965">
        <row r="7">
          <cell r="I7" t="str">
            <v>Manpower</v>
          </cell>
        </row>
      </sheetData>
      <sheetData sheetId="966">
        <row r="7">
          <cell r="I7" t="str">
            <v>Manpower</v>
          </cell>
        </row>
      </sheetData>
      <sheetData sheetId="967">
        <row r="7">
          <cell r="I7" t="str">
            <v>Manpower</v>
          </cell>
        </row>
      </sheetData>
      <sheetData sheetId="968">
        <row r="7">
          <cell r="I7" t="str">
            <v>Manpower</v>
          </cell>
        </row>
      </sheetData>
      <sheetData sheetId="969">
        <row r="7">
          <cell r="I7" t="str">
            <v>Manpower</v>
          </cell>
        </row>
      </sheetData>
      <sheetData sheetId="970">
        <row r="7">
          <cell r="I7" t="str">
            <v>Manpower</v>
          </cell>
        </row>
      </sheetData>
      <sheetData sheetId="971">
        <row r="7">
          <cell r="I7" t="str">
            <v>Manpower</v>
          </cell>
        </row>
      </sheetData>
      <sheetData sheetId="972">
        <row r="7">
          <cell r="I7" t="str">
            <v>Manpower</v>
          </cell>
        </row>
      </sheetData>
      <sheetData sheetId="973">
        <row r="7">
          <cell r="I7" t="str">
            <v>Manpower</v>
          </cell>
        </row>
      </sheetData>
      <sheetData sheetId="974">
        <row r="7">
          <cell r="I7" t="str">
            <v>Manpower</v>
          </cell>
        </row>
      </sheetData>
      <sheetData sheetId="975">
        <row r="7">
          <cell r="I7" t="str">
            <v>Manpower</v>
          </cell>
        </row>
      </sheetData>
      <sheetData sheetId="976">
        <row r="7">
          <cell r="I7" t="str">
            <v>Manpower</v>
          </cell>
        </row>
      </sheetData>
      <sheetData sheetId="977">
        <row r="7">
          <cell r="I7" t="str">
            <v>Manpower</v>
          </cell>
        </row>
      </sheetData>
      <sheetData sheetId="978">
        <row r="7">
          <cell r="I7" t="str">
            <v>Manpower</v>
          </cell>
        </row>
      </sheetData>
      <sheetData sheetId="979">
        <row r="7">
          <cell r="I7" t="str">
            <v>Manpower</v>
          </cell>
        </row>
      </sheetData>
      <sheetData sheetId="980">
        <row r="7">
          <cell r="I7" t="str">
            <v>Manpower</v>
          </cell>
        </row>
      </sheetData>
      <sheetData sheetId="981">
        <row r="7">
          <cell r="I7" t="str">
            <v>Manpower</v>
          </cell>
        </row>
      </sheetData>
      <sheetData sheetId="982">
        <row r="7">
          <cell r="I7" t="str">
            <v>Manpower</v>
          </cell>
        </row>
      </sheetData>
      <sheetData sheetId="983">
        <row r="7">
          <cell r="I7" t="str">
            <v>Manpower</v>
          </cell>
        </row>
      </sheetData>
      <sheetData sheetId="984">
        <row r="7">
          <cell r="I7" t="str">
            <v>Manpower</v>
          </cell>
        </row>
      </sheetData>
      <sheetData sheetId="985">
        <row r="7">
          <cell r="I7" t="str">
            <v>Manpower</v>
          </cell>
        </row>
      </sheetData>
      <sheetData sheetId="986">
        <row r="7">
          <cell r="I7" t="str">
            <v>Manpower</v>
          </cell>
        </row>
      </sheetData>
      <sheetData sheetId="987">
        <row r="7">
          <cell r="I7" t="str">
            <v>Manpower</v>
          </cell>
        </row>
      </sheetData>
      <sheetData sheetId="988">
        <row r="7">
          <cell r="I7" t="str">
            <v>Manpower</v>
          </cell>
        </row>
      </sheetData>
      <sheetData sheetId="989">
        <row r="7">
          <cell r="I7" t="str">
            <v>Manpower</v>
          </cell>
        </row>
      </sheetData>
      <sheetData sheetId="990">
        <row r="7">
          <cell r="I7" t="str">
            <v>Manpower</v>
          </cell>
        </row>
      </sheetData>
      <sheetData sheetId="991">
        <row r="7">
          <cell r="I7" t="str">
            <v>Manpower</v>
          </cell>
        </row>
      </sheetData>
      <sheetData sheetId="992">
        <row r="7">
          <cell r="I7" t="str">
            <v>Manpower</v>
          </cell>
        </row>
      </sheetData>
      <sheetData sheetId="993">
        <row r="7">
          <cell r="I7" t="str">
            <v>Manpower</v>
          </cell>
        </row>
      </sheetData>
      <sheetData sheetId="994">
        <row r="7">
          <cell r="I7" t="str">
            <v>Manpower</v>
          </cell>
        </row>
      </sheetData>
      <sheetData sheetId="995">
        <row r="7">
          <cell r="I7" t="str">
            <v>Manpower</v>
          </cell>
        </row>
      </sheetData>
      <sheetData sheetId="996">
        <row r="43">
          <cell r="K43">
            <v>357.72499999999991</v>
          </cell>
        </row>
      </sheetData>
      <sheetData sheetId="997">
        <row r="7">
          <cell r="I7" t="str">
            <v>Manpower</v>
          </cell>
        </row>
      </sheetData>
      <sheetData sheetId="998">
        <row r="7">
          <cell r="I7" t="str">
            <v>Manpower</v>
          </cell>
        </row>
      </sheetData>
      <sheetData sheetId="999">
        <row r="43">
          <cell r="K43">
            <v>357.72499999999991</v>
          </cell>
        </row>
      </sheetData>
      <sheetData sheetId="1000">
        <row r="43">
          <cell r="K43">
            <v>357.72499999999991</v>
          </cell>
        </row>
      </sheetData>
      <sheetData sheetId="1001">
        <row r="43">
          <cell r="K43">
            <v>357.72499999999991</v>
          </cell>
        </row>
      </sheetData>
      <sheetData sheetId="1002">
        <row r="7">
          <cell r="I7" t="str">
            <v>Manpower</v>
          </cell>
        </row>
      </sheetData>
      <sheetData sheetId="1003">
        <row r="43">
          <cell r="K43">
            <v>357.72499999999991</v>
          </cell>
        </row>
      </sheetData>
      <sheetData sheetId="1004">
        <row r="43">
          <cell r="K43">
            <v>357.72499999999991</v>
          </cell>
        </row>
      </sheetData>
      <sheetData sheetId="1005">
        <row r="43">
          <cell r="K43">
            <v>357.72499999999991</v>
          </cell>
        </row>
      </sheetData>
      <sheetData sheetId="1006">
        <row r="43">
          <cell r="K43">
            <v>357.72499999999991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>
        <row r="7">
          <cell r="I7" t="str">
            <v>Manpower</v>
          </cell>
        </row>
      </sheetData>
      <sheetData sheetId="1016">
        <row r="7">
          <cell r="I7" t="str">
            <v>Manpower</v>
          </cell>
        </row>
      </sheetData>
      <sheetData sheetId="1017">
        <row r="7">
          <cell r="I7" t="str">
            <v>Manpower</v>
          </cell>
        </row>
      </sheetData>
      <sheetData sheetId="1018">
        <row r="7">
          <cell r="I7" t="str">
            <v>Manpower</v>
          </cell>
        </row>
      </sheetData>
      <sheetData sheetId="1019">
        <row r="7">
          <cell r="I7" t="str">
            <v>Manpower</v>
          </cell>
        </row>
      </sheetData>
      <sheetData sheetId="1020">
        <row r="7">
          <cell r="I7" t="str">
            <v>Manpower</v>
          </cell>
        </row>
      </sheetData>
      <sheetData sheetId="1021">
        <row r="7">
          <cell r="I7" t="str">
            <v>Manpower</v>
          </cell>
        </row>
      </sheetData>
      <sheetData sheetId="1022">
        <row r="7">
          <cell r="I7" t="str">
            <v>Manpower</v>
          </cell>
        </row>
      </sheetData>
      <sheetData sheetId="1023">
        <row r="7">
          <cell r="I7" t="str">
            <v>Manpower</v>
          </cell>
        </row>
      </sheetData>
      <sheetData sheetId="1024">
        <row r="7">
          <cell r="I7" t="str">
            <v>Manpower</v>
          </cell>
        </row>
      </sheetData>
      <sheetData sheetId="1025">
        <row r="7">
          <cell r="I7" t="str">
            <v>Manpower</v>
          </cell>
        </row>
      </sheetData>
      <sheetData sheetId="1026">
        <row r="7">
          <cell r="I7" t="str">
            <v>Manpower</v>
          </cell>
        </row>
      </sheetData>
      <sheetData sheetId="1027">
        <row r="7">
          <cell r="I7" t="str">
            <v>Manpower</v>
          </cell>
        </row>
      </sheetData>
      <sheetData sheetId="1028">
        <row r="7">
          <cell r="I7" t="str">
            <v>Manpower</v>
          </cell>
        </row>
      </sheetData>
      <sheetData sheetId="1029">
        <row r="7">
          <cell r="I7" t="str">
            <v>Manpower</v>
          </cell>
        </row>
      </sheetData>
      <sheetData sheetId="1030">
        <row r="7">
          <cell r="I7" t="str">
            <v>Manpower</v>
          </cell>
        </row>
      </sheetData>
      <sheetData sheetId="1031">
        <row r="7">
          <cell r="I7" t="str">
            <v>Manpower</v>
          </cell>
        </row>
      </sheetData>
      <sheetData sheetId="1032">
        <row r="7">
          <cell r="I7" t="str">
            <v>Manpower</v>
          </cell>
        </row>
      </sheetData>
      <sheetData sheetId="1033">
        <row r="7">
          <cell r="I7" t="str">
            <v>Manpower</v>
          </cell>
        </row>
      </sheetData>
      <sheetData sheetId="1034">
        <row r="7">
          <cell r="I7" t="str">
            <v>Manpower</v>
          </cell>
        </row>
      </sheetData>
      <sheetData sheetId="1035">
        <row r="7">
          <cell r="I7" t="str">
            <v>Manpower</v>
          </cell>
        </row>
      </sheetData>
      <sheetData sheetId="1036">
        <row r="7">
          <cell r="I7" t="str">
            <v>Manpower</v>
          </cell>
        </row>
      </sheetData>
      <sheetData sheetId="1037">
        <row r="7">
          <cell r="I7" t="str">
            <v>Manpower</v>
          </cell>
        </row>
      </sheetData>
      <sheetData sheetId="1038">
        <row r="7">
          <cell r="I7" t="str">
            <v>Manpower</v>
          </cell>
        </row>
      </sheetData>
      <sheetData sheetId="1039">
        <row r="7">
          <cell r="I7" t="str">
            <v>Manpower</v>
          </cell>
        </row>
      </sheetData>
      <sheetData sheetId="1040">
        <row r="7">
          <cell r="I7" t="str">
            <v>Manpower</v>
          </cell>
        </row>
      </sheetData>
      <sheetData sheetId="1041">
        <row r="7">
          <cell r="I7" t="str">
            <v>Manpower</v>
          </cell>
        </row>
      </sheetData>
      <sheetData sheetId="1042">
        <row r="7">
          <cell r="I7" t="str">
            <v>Manpower</v>
          </cell>
        </row>
      </sheetData>
      <sheetData sheetId="1043">
        <row r="7">
          <cell r="I7" t="str">
            <v>Manpower</v>
          </cell>
        </row>
      </sheetData>
      <sheetData sheetId="1044">
        <row r="7">
          <cell r="I7" t="str">
            <v>Manpower</v>
          </cell>
        </row>
      </sheetData>
      <sheetData sheetId="1045">
        <row r="7">
          <cell r="I7" t="str">
            <v>Manpower</v>
          </cell>
        </row>
      </sheetData>
      <sheetData sheetId="1046">
        <row r="7">
          <cell r="I7" t="str">
            <v>Manpower</v>
          </cell>
        </row>
      </sheetData>
      <sheetData sheetId="1047">
        <row r="7">
          <cell r="I7" t="str">
            <v>Manpower</v>
          </cell>
        </row>
      </sheetData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7">
          <cell r="I7" t="str">
            <v>Manpower</v>
          </cell>
        </row>
      </sheetData>
      <sheetData sheetId="1105">
        <row r="7">
          <cell r="I7" t="str">
            <v>Manpower</v>
          </cell>
        </row>
      </sheetData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>
        <row r="7">
          <cell r="I7" t="str">
            <v>Manpower</v>
          </cell>
        </row>
      </sheetData>
      <sheetData sheetId="1128"/>
      <sheetData sheetId="1129">
        <row r="7">
          <cell r="I7" t="str">
            <v>Manpower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>
        <row r="43">
          <cell r="K43">
            <v>357.72499999999991</v>
          </cell>
        </row>
      </sheetData>
      <sheetData sheetId="1232">
        <row r="43">
          <cell r="K43">
            <v>357.72499999999991</v>
          </cell>
        </row>
      </sheetData>
      <sheetData sheetId="1233"/>
      <sheetData sheetId="1234"/>
      <sheetData sheetId="1235"/>
      <sheetData sheetId="1236"/>
      <sheetData sheetId="1237"/>
      <sheetData sheetId="1238">
        <row r="43">
          <cell r="K43">
            <v>357.72499999999991</v>
          </cell>
        </row>
      </sheetData>
      <sheetData sheetId="1239">
        <row r="43">
          <cell r="K43">
            <v>357.72499999999991</v>
          </cell>
        </row>
      </sheetData>
      <sheetData sheetId="1240"/>
      <sheetData sheetId="1241"/>
      <sheetData sheetId="1242"/>
      <sheetData sheetId="1243"/>
      <sheetData sheetId="1244"/>
      <sheetData sheetId="1245"/>
      <sheetData sheetId="1246">
        <row r="43">
          <cell r="K43">
            <v>357.72499999999991</v>
          </cell>
        </row>
      </sheetData>
      <sheetData sheetId="1247"/>
      <sheetData sheetId="1248"/>
      <sheetData sheetId="1249"/>
      <sheetData sheetId="1250"/>
      <sheetData sheetId="1251"/>
      <sheetData sheetId="1252">
        <row r="43">
          <cell r="K43">
            <v>357.72499999999991</v>
          </cell>
        </row>
      </sheetData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>
        <row r="43">
          <cell r="K43">
            <v>357.72499999999991</v>
          </cell>
        </row>
      </sheetData>
      <sheetData sheetId="1264">
        <row r="43">
          <cell r="K43">
            <v>357.72499999999991</v>
          </cell>
        </row>
      </sheetData>
      <sheetData sheetId="1265"/>
      <sheetData sheetId="1266"/>
      <sheetData sheetId="1267"/>
      <sheetData sheetId="1268">
        <row r="43">
          <cell r="K43">
            <v>357.72499999999991</v>
          </cell>
        </row>
      </sheetData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>
        <row r="43">
          <cell r="K43">
            <v>357.72499999999991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>
        <row r="43">
          <cell r="K43">
            <v>357.72499999999991</v>
          </cell>
        </row>
      </sheetData>
      <sheetData sheetId="1286"/>
      <sheetData sheetId="1287"/>
      <sheetData sheetId="1288"/>
      <sheetData sheetId="1289"/>
      <sheetData sheetId="1290"/>
      <sheetData sheetId="1291">
        <row r="43">
          <cell r="K43">
            <v>357.72499999999991</v>
          </cell>
        </row>
      </sheetData>
      <sheetData sheetId="1292">
        <row r="43">
          <cell r="K43">
            <v>357.72499999999991</v>
          </cell>
        </row>
      </sheetData>
      <sheetData sheetId="1293">
        <row r="43">
          <cell r="K43">
            <v>357.72499999999991</v>
          </cell>
        </row>
      </sheetData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43">
          <cell r="K43">
            <v>357.72499999999991</v>
          </cell>
        </row>
      </sheetData>
      <sheetData sheetId="1302">
        <row r="43">
          <cell r="K43">
            <v>357.72499999999991</v>
          </cell>
        </row>
      </sheetData>
      <sheetData sheetId="1303"/>
      <sheetData sheetId="1304"/>
      <sheetData sheetId="1305"/>
      <sheetData sheetId="1306"/>
      <sheetData sheetId="1307"/>
      <sheetData sheetId="1308">
        <row r="43">
          <cell r="K43">
            <v>357.72499999999991</v>
          </cell>
        </row>
      </sheetData>
      <sheetData sheetId="1309"/>
      <sheetData sheetId="1310">
        <row r="43">
          <cell r="K43">
            <v>357.72499999999991</v>
          </cell>
        </row>
      </sheetData>
      <sheetData sheetId="1311"/>
      <sheetData sheetId="1312"/>
      <sheetData sheetId="1313"/>
      <sheetData sheetId="1314"/>
      <sheetData sheetId="1315">
        <row r="43">
          <cell r="K43">
            <v>357.72499999999991</v>
          </cell>
        </row>
      </sheetData>
      <sheetData sheetId="1316">
        <row r="43">
          <cell r="K43">
            <v>357.72499999999991</v>
          </cell>
        </row>
      </sheetData>
      <sheetData sheetId="1317">
        <row r="43">
          <cell r="K43">
            <v>357.72499999999991</v>
          </cell>
        </row>
      </sheetData>
      <sheetData sheetId="1318">
        <row r="43">
          <cell r="K43">
            <v>357.72499999999991</v>
          </cell>
        </row>
      </sheetData>
      <sheetData sheetId="1319"/>
      <sheetData sheetId="1320"/>
      <sheetData sheetId="1321">
        <row r="43">
          <cell r="K43">
            <v>357.72499999999991</v>
          </cell>
        </row>
      </sheetData>
      <sheetData sheetId="1322">
        <row r="43">
          <cell r="K43">
            <v>357.72499999999991</v>
          </cell>
        </row>
      </sheetData>
      <sheetData sheetId="1323">
        <row r="43">
          <cell r="K43">
            <v>357.72499999999991</v>
          </cell>
        </row>
      </sheetData>
      <sheetData sheetId="1324">
        <row r="43">
          <cell r="K43">
            <v>357.72499999999991</v>
          </cell>
        </row>
      </sheetData>
      <sheetData sheetId="1325"/>
      <sheetData sheetId="1326">
        <row r="43">
          <cell r="K43">
            <v>357.72499999999991</v>
          </cell>
        </row>
      </sheetData>
      <sheetData sheetId="1327">
        <row r="43">
          <cell r="K43">
            <v>357.72499999999991</v>
          </cell>
        </row>
      </sheetData>
      <sheetData sheetId="1328">
        <row r="43">
          <cell r="K43">
            <v>357.72499999999991</v>
          </cell>
        </row>
      </sheetData>
      <sheetData sheetId="1329"/>
      <sheetData sheetId="1330">
        <row r="43">
          <cell r="K43">
            <v>357.72499999999991</v>
          </cell>
        </row>
      </sheetData>
      <sheetData sheetId="1331"/>
      <sheetData sheetId="1332"/>
      <sheetData sheetId="1333">
        <row r="43">
          <cell r="K43">
            <v>357.72499999999991</v>
          </cell>
        </row>
      </sheetData>
      <sheetData sheetId="1334">
        <row r="43">
          <cell r="K43">
            <v>357.72499999999991</v>
          </cell>
        </row>
      </sheetData>
      <sheetData sheetId="1335">
        <row r="43">
          <cell r="K43">
            <v>357.72499999999991</v>
          </cell>
        </row>
      </sheetData>
      <sheetData sheetId="1336">
        <row r="43">
          <cell r="K43">
            <v>357.72499999999991</v>
          </cell>
        </row>
      </sheetData>
      <sheetData sheetId="1337"/>
      <sheetData sheetId="1338">
        <row r="43">
          <cell r="K43">
            <v>357.72499999999991</v>
          </cell>
        </row>
      </sheetData>
      <sheetData sheetId="1339"/>
      <sheetData sheetId="1340"/>
      <sheetData sheetId="1341">
        <row r="43">
          <cell r="K43">
            <v>357.72499999999991</v>
          </cell>
        </row>
      </sheetData>
      <sheetData sheetId="1342">
        <row r="43">
          <cell r="K43">
            <v>357.72499999999991</v>
          </cell>
        </row>
      </sheetData>
      <sheetData sheetId="1343"/>
      <sheetData sheetId="1344"/>
      <sheetData sheetId="1345"/>
      <sheetData sheetId="1346"/>
      <sheetData sheetId="1347">
        <row r="43">
          <cell r="K43">
            <v>357.72499999999991</v>
          </cell>
        </row>
      </sheetData>
      <sheetData sheetId="1348"/>
      <sheetData sheetId="1349"/>
      <sheetData sheetId="1350"/>
      <sheetData sheetId="1351">
        <row r="43">
          <cell r="K43">
            <v>357.72499999999991</v>
          </cell>
        </row>
      </sheetData>
      <sheetData sheetId="1352"/>
      <sheetData sheetId="1353">
        <row r="43">
          <cell r="K43">
            <v>357.72499999999991</v>
          </cell>
        </row>
      </sheetData>
      <sheetData sheetId="1354"/>
      <sheetData sheetId="1355"/>
      <sheetData sheetId="1356">
        <row r="43">
          <cell r="K43">
            <v>357.72499999999991</v>
          </cell>
        </row>
      </sheetData>
      <sheetData sheetId="1357">
        <row r="43">
          <cell r="K43">
            <v>357.72499999999991</v>
          </cell>
        </row>
      </sheetData>
      <sheetData sheetId="1358"/>
      <sheetData sheetId="1359"/>
      <sheetData sheetId="1360"/>
      <sheetData sheetId="1361"/>
      <sheetData sheetId="1362">
        <row r="43">
          <cell r="K43">
            <v>357.72499999999991</v>
          </cell>
        </row>
      </sheetData>
      <sheetData sheetId="1363">
        <row r="43">
          <cell r="K43">
            <v>357.72499999999991</v>
          </cell>
        </row>
      </sheetData>
      <sheetData sheetId="1364"/>
      <sheetData sheetId="1365">
        <row r="43">
          <cell r="K43">
            <v>357.72499999999991</v>
          </cell>
        </row>
      </sheetData>
      <sheetData sheetId="1366">
        <row r="43">
          <cell r="K43">
            <v>357.72499999999991</v>
          </cell>
        </row>
      </sheetData>
      <sheetData sheetId="1367"/>
      <sheetData sheetId="1368">
        <row r="43">
          <cell r="K43">
            <v>357.72499999999991</v>
          </cell>
        </row>
      </sheetData>
      <sheetData sheetId="1369"/>
      <sheetData sheetId="1370"/>
      <sheetData sheetId="1371">
        <row r="43">
          <cell r="K43">
            <v>357.72499999999991</v>
          </cell>
        </row>
      </sheetData>
      <sheetData sheetId="1372">
        <row r="43">
          <cell r="K43">
            <v>357.72499999999991</v>
          </cell>
        </row>
      </sheetData>
      <sheetData sheetId="1373"/>
      <sheetData sheetId="1374">
        <row r="43">
          <cell r="K43">
            <v>357.72499999999991</v>
          </cell>
        </row>
      </sheetData>
      <sheetData sheetId="1375">
        <row r="43">
          <cell r="K43">
            <v>357.72499999999991</v>
          </cell>
        </row>
      </sheetData>
      <sheetData sheetId="1376"/>
      <sheetData sheetId="1377">
        <row r="43">
          <cell r="K43">
            <v>357.72499999999991</v>
          </cell>
        </row>
      </sheetData>
      <sheetData sheetId="1378">
        <row r="43">
          <cell r="K43">
            <v>357.72499999999991</v>
          </cell>
        </row>
      </sheetData>
      <sheetData sheetId="1379"/>
      <sheetData sheetId="1380">
        <row r="43">
          <cell r="K43">
            <v>357.72499999999991</v>
          </cell>
        </row>
      </sheetData>
      <sheetData sheetId="1381">
        <row r="43">
          <cell r="K43">
            <v>357.72499999999991</v>
          </cell>
        </row>
      </sheetData>
      <sheetData sheetId="1382">
        <row r="43">
          <cell r="K43">
            <v>357.72499999999991</v>
          </cell>
        </row>
      </sheetData>
      <sheetData sheetId="1383"/>
      <sheetData sheetId="1384"/>
      <sheetData sheetId="1385"/>
      <sheetData sheetId="1386"/>
      <sheetData sheetId="1387">
        <row r="43">
          <cell r="K43">
            <v>357.72499999999991</v>
          </cell>
        </row>
      </sheetData>
      <sheetData sheetId="1388">
        <row r="43">
          <cell r="K43">
            <v>357.72499999999991</v>
          </cell>
        </row>
      </sheetData>
      <sheetData sheetId="1389">
        <row r="43">
          <cell r="K43">
            <v>357.72499999999991</v>
          </cell>
        </row>
      </sheetData>
      <sheetData sheetId="1390">
        <row r="43">
          <cell r="K43">
            <v>357.72499999999991</v>
          </cell>
        </row>
      </sheetData>
      <sheetData sheetId="1391">
        <row r="43">
          <cell r="K43">
            <v>357.72499999999991</v>
          </cell>
        </row>
      </sheetData>
      <sheetData sheetId="1392"/>
      <sheetData sheetId="1393">
        <row r="43">
          <cell r="K43">
            <v>357.72499999999991</v>
          </cell>
        </row>
      </sheetData>
      <sheetData sheetId="1394">
        <row r="43">
          <cell r="K43">
            <v>357.72499999999991</v>
          </cell>
        </row>
      </sheetData>
      <sheetData sheetId="1395">
        <row r="43">
          <cell r="K43">
            <v>357.72499999999991</v>
          </cell>
        </row>
      </sheetData>
      <sheetData sheetId="1396">
        <row r="43">
          <cell r="K43">
            <v>357.72499999999991</v>
          </cell>
        </row>
      </sheetData>
      <sheetData sheetId="1397">
        <row r="43">
          <cell r="K43">
            <v>357.72499999999991</v>
          </cell>
        </row>
      </sheetData>
      <sheetData sheetId="1398"/>
      <sheetData sheetId="1399">
        <row r="43">
          <cell r="K43">
            <v>357.72499999999991</v>
          </cell>
        </row>
      </sheetData>
      <sheetData sheetId="1400">
        <row r="43">
          <cell r="K43">
            <v>357.72499999999991</v>
          </cell>
        </row>
      </sheetData>
      <sheetData sheetId="1401">
        <row r="43">
          <cell r="K43">
            <v>357.72499999999991</v>
          </cell>
        </row>
      </sheetData>
      <sheetData sheetId="1402">
        <row r="43">
          <cell r="K43">
            <v>357.72499999999991</v>
          </cell>
        </row>
      </sheetData>
      <sheetData sheetId="1403">
        <row r="43">
          <cell r="K43">
            <v>357.72499999999991</v>
          </cell>
        </row>
      </sheetData>
      <sheetData sheetId="1404">
        <row r="43">
          <cell r="K43">
            <v>357.72499999999991</v>
          </cell>
        </row>
      </sheetData>
      <sheetData sheetId="1405">
        <row r="43">
          <cell r="K43">
            <v>357.72499999999991</v>
          </cell>
        </row>
      </sheetData>
      <sheetData sheetId="1406">
        <row r="43">
          <cell r="K43">
            <v>357.72499999999991</v>
          </cell>
        </row>
      </sheetData>
      <sheetData sheetId="1407">
        <row r="43">
          <cell r="K43">
            <v>357.72499999999991</v>
          </cell>
        </row>
      </sheetData>
      <sheetData sheetId="1408">
        <row r="43">
          <cell r="K43">
            <v>357.72499999999991</v>
          </cell>
        </row>
      </sheetData>
      <sheetData sheetId="1409">
        <row r="43">
          <cell r="K43">
            <v>357.72499999999991</v>
          </cell>
        </row>
      </sheetData>
      <sheetData sheetId="1410">
        <row r="43">
          <cell r="K43">
            <v>357.72499999999991</v>
          </cell>
        </row>
      </sheetData>
      <sheetData sheetId="1411">
        <row r="43">
          <cell r="K43">
            <v>357.72499999999991</v>
          </cell>
        </row>
      </sheetData>
      <sheetData sheetId="1412">
        <row r="43">
          <cell r="K43">
            <v>357.72499999999991</v>
          </cell>
        </row>
      </sheetData>
      <sheetData sheetId="1413">
        <row r="43">
          <cell r="K43">
            <v>357.72499999999991</v>
          </cell>
        </row>
      </sheetData>
      <sheetData sheetId="1414">
        <row r="43">
          <cell r="K43">
            <v>357.72499999999991</v>
          </cell>
        </row>
      </sheetData>
      <sheetData sheetId="1415">
        <row r="43">
          <cell r="K43">
            <v>357.72499999999991</v>
          </cell>
        </row>
      </sheetData>
      <sheetData sheetId="1416">
        <row r="43">
          <cell r="K43">
            <v>357.72499999999991</v>
          </cell>
        </row>
      </sheetData>
      <sheetData sheetId="1417">
        <row r="43">
          <cell r="K43">
            <v>357.72499999999991</v>
          </cell>
        </row>
      </sheetData>
      <sheetData sheetId="1418">
        <row r="43">
          <cell r="K43">
            <v>357.72499999999991</v>
          </cell>
        </row>
      </sheetData>
      <sheetData sheetId="1419">
        <row r="43">
          <cell r="K43">
            <v>357.72499999999991</v>
          </cell>
        </row>
      </sheetData>
      <sheetData sheetId="1420"/>
      <sheetData sheetId="1421">
        <row r="43">
          <cell r="K43">
            <v>357.72499999999991</v>
          </cell>
        </row>
      </sheetData>
      <sheetData sheetId="1422">
        <row r="43">
          <cell r="K43">
            <v>357.72499999999991</v>
          </cell>
        </row>
      </sheetData>
      <sheetData sheetId="1423">
        <row r="43">
          <cell r="K43">
            <v>357.72499999999991</v>
          </cell>
        </row>
      </sheetData>
      <sheetData sheetId="1424">
        <row r="43">
          <cell r="K43">
            <v>357.72499999999991</v>
          </cell>
        </row>
      </sheetData>
      <sheetData sheetId="1425">
        <row r="43">
          <cell r="K43">
            <v>357.72499999999991</v>
          </cell>
        </row>
      </sheetData>
      <sheetData sheetId="1426"/>
      <sheetData sheetId="1427">
        <row r="43">
          <cell r="K43">
            <v>357.72499999999991</v>
          </cell>
        </row>
      </sheetData>
      <sheetData sheetId="1428"/>
      <sheetData sheetId="1429"/>
      <sheetData sheetId="1430">
        <row r="43">
          <cell r="K43">
            <v>357.72499999999991</v>
          </cell>
        </row>
      </sheetData>
      <sheetData sheetId="1431">
        <row r="43">
          <cell r="K43">
            <v>357.72499999999991</v>
          </cell>
        </row>
      </sheetData>
      <sheetData sheetId="1432"/>
      <sheetData sheetId="1433"/>
      <sheetData sheetId="1434">
        <row r="43">
          <cell r="K43">
            <v>357.72499999999991</v>
          </cell>
        </row>
      </sheetData>
      <sheetData sheetId="1435">
        <row r="43">
          <cell r="K43">
            <v>357.72499999999991</v>
          </cell>
        </row>
      </sheetData>
      <sheetData sheetId="1436">
        <row r="43">
          <cell r="K43">
            <v>357.72499999999991</v>
          </cell>
        </row>
      </sheetData>
      <sheetData sheetId="1437"/>
      <sheetData sheetId="1438"/>
      <sheetData sheetId="1439"/>
      <sheetData sheetId="1440">
        <row r="43">
          <cell r="K43">
            <v>357.72499999999991</v>
          </cell>
        </row>
      </sheetData>
      <sheetData sheetId="1441">
        <row r="43">
          <cell r="K43">
            <v>357.72499999999991</v>
          </cell>
        </row>
      </sheetData>
      <sheetData sheetId="1442">
        <row r="43">
          <cell r="K43">
            <v>357.72499999999991</v>
          </cell>
        </row>
      </sheetData>
      <sheetData sheetId="1443">
        <row r="43">
          <cell r="K43">
            <v>357.72499999999991</v>
          </cell>
        </row>
      </sheetData>
      <sheetData sheetId="1444"/>
      <sheetData sheetId="1445">
        <row r="43">
          <cell r="K43">
            <v>357.72499999999991</v>
          </cell>
        </row>
      </sheetData>
      <sheetData sheetId="1446">
        <row r="43">
          <cell r="K43">
            <v>357.72499999999991</v>
          </cell>
        </row>
      </sheetData>
      <sheetData sheetId="1447"/>
      <sheetData sheetId="1448"/>
      <sheetData sheetId="1449">
        <row r="43">
          <cell r="K43">
            <v>357.72499999999991</v>
          </cell>
        </row>
      </sheetData>
      <sheetData sheetId="1450"/>
      <sheetData sheetId="1451">
        <row r="43">
          <cell r="K43">
            <v>357.72499999999991</v>
          </cell>
        </row>
      </sheetData>
      <sheetData sheetId="1452">
        <row r="43">
          <cell r="K43">
            <v>357.72499999999991</v>
          </cell>
        </row>
      </sheetData>
      <sheetData sheetId="1453"/>
      <sheetData sheetId="1454">
        <row r="43">
          <cell r="K43">
            <v>357.72499999999991</v>
          </cell>
        </row>
      </sheetData>
      <sheetData sheetId="1455">
        <row r="43">
          <cell r="K43">
            <v>357.72499999999991</v>
          </cell>
        </row>
      </sheetData>
      <sheetData sheetId="1456"/>
      <sheetData sheetId="1457">
        <row r="43">
          <cell r="K43">
            <v>357.72499999999991</v>
          </cell>
        </row>
      </sheetData>
      <sheetData sheetId="1458"/>
      <sheetData sheetId="1459"/>
      <sheetData sheetId="1460">
        <row r="43">
          <cell r="K43">
            <v>357.72499999999991</v>
          </cell>
        </row>
      </sheetData>
      <sheetData sheetId="1461">
        <row r="43">
          <cell r="K43">
            <v>357.72499999999991</v>
          </cell>
        </row>
      </sheetData>
      <sheetData sheetId="1462">
        <row r="43">
          <cell r="K43">
            <v>357.72499999999991</v>
          </cell>
        </row>
      </sheetData>
      <sheetData sheetId="1463">
        <row r="43">
          <cell r="K43">
            <v>357.72499999999991</v>
          </cell>
        </row>
      </sheetData>
      <sheetData sheetId="1464">
        <row r="43">
          <cell r="K43">
            <v>357.72499999999991</v>
          </cell>
        </row>
      </sheetData>
      <sheetData sheetId="1465">
        <row r="43">
          <cell r="K43">
            <v>357.72499999999991</v>
          </cell>
        </row>
      </sheetData>
      <sheetData sheetId="1466">
        <row r="43">
          <cell r="K43">
            <v>357.72499999999991</v>
          </cell>
        </row>
      </sheetData>
      <sheetData sheetId="1467">
        <row r="43">
          <cell r="K43">
            <v>357.72499999999991</v>
          </cell>
        </row>
      </sheetData>
      <sheetData sheetId="1468">
        <row r="43">
          <cell r="K43">
            <v>357.72499999999991</v>
          </cell>
        </row>
      </sheetData>
      <sheetData sheetId="1469">
        <row r="43">
          <cell r="K43">
            <v>357.72499999999991</v>
          </cell>
        </row>
      </sheetData>
      <sheetData sheetId="1470">
        <row r="43">
          <cell r="K43">
            <v>357.72499999999991</v>
          </cell>
        </row>
      </sheetData>
      <sheetData sheetId="1471">
        <row r="43">
          <cell r="K43">
            <v>357.72499999999991</v>
          </cell>
        </row>
      </sheetData>
      <sheetData sheetId="1472"/>
      <sheetData sheetId="1473"/>
      <sheetData sheetId="1474">
        <row r="43">
          <cell r="K43">
            <v>357.72499999999991</v>
          </cell>
        </row>
      </sheetData>
      <sheetData sheetId="1475"/>
      <sheetData sheetId="1476">
        <row r="43">
          <cell r="K43">
            <v>357.72499999999991</v>
          </cell>
        </row>
      </sheetData>
      <sheetData sheetId="1477">
        <row r="43">
          <cell r="K43">
            <v>357.72499999999991</v>
          </cell>
        </row>
      </sheetData>
      <sheetData sheetId="1478">
        <row r="43">
          <cell r="K43">
            <v>357.72499999999991</v>
          </cell>
        </row>
      </sheetData>
      <sheetData sheetId="1479">
        <row r="43">
          <cell r="K43">
            <v>357.72499999999991</v>
          </cell>
        </row>
      </sheetData>
      <sheetData sheetId="1480">
        <row r="43">
          <cell r="K43">
            <v>357.72499999999991</v>
          </cell>
        </row>
      </sheetData>
      <sheetData sheetId="1481"/>
      <sheetData sheetId="1482">
        <row r="43">
          <cell r="K43">
            <v>357.72499999999991</v>
          </cell>
        </row>
      </sheetData>
      <sheetData sheetId="1483">
        <row r="43">
          <cell r="K43">
            <v>357.72499999999991</v>
          </cell>
        </row>
      </sheetData>
      <sheetData sheetId="1484">
        <row r="43">
          <cell r="K43">
            <v>357.72499999999991</v>
          </cell>
        </row>
      </sheetData>
      <sheetData sheetId="1485">
        <row r="43">
          <cell r="K43">
            <v>357.72499999999991</v>
          </cell>
        </row>
      </sheetData>
      <sheetData sheetId="1486">
        <row r="43">
          <cell r="K43">
            <v>357.72499999999991</v>
          </cell>
        </row>
      </sheetData>
      <sheetData sheetId="1487"/>
      <sheetData sheetId="1488">
        <row r="43">
          <cell r="K43">
            <v>357.72499999999991</v>
          </cell>
        </row>
      </sheetData>
      <sheetData sheetId="1489">
        <row r="43">
          <cell r="K43">
            <v>357.72499999999991</v>
          </cell>
        </row>
      </sheetData>
      <sheetData sheetId="1490">
        <row r="43">
          <cell r="K43">
            <v>357.72499999999991</v>
          </cell>
        </row>
      </sheetData>
      <sheetData sheetId="1491">
        <row r="43">
          <cell r="K43">
            <v>357.72499999999991</v>
          </cell>
        </row>
      </sheetData>
      <sheetData sheetId="1492">
        <row r="43">
          <cell r="K43">
            <v>357.72499999999991</v>
          </cell>
        </row>
      </sheetData>
      <sheetData sheetId="1493">
        <row r="43">
          <cell r="K43">
            <v>357.72499999999991</v>
          </cell>
        </row>
      </sheetData>
      <sheetData sheetId="1494">
        <row r="43">
          <cell r="K43">
            <v>357.72499999999991</v>
          </cell>
        </row>
      </sheetData>
      <sheetData sheetId="1495">
        <row r="43">
          <cell r="K43">
            <v>357.72499999999991</v>
          </cell>
        </row>
      </sheetData>
      <sheetData sheetId="1496">
        <row r="43">
          <cell r="K43">
            <v>357.72499999999991</v>
          </cell>
        </row>
      </sheetData>
      <sheetData sheetId="1497">
        <row r="43">
          <cell r="K43">
            <v>357.72499999999991</v>
          </cell>
        </row>
      </sheetData>
      <sheetData sheetId="1498">
        <row r="43">
          <cell r="K43">
            <v>357.72499999999991</v>
          </cell>
        </row>
      </sheetData>
      <sheetData sheetId="1499">
        <row r="43">
          <cell r="K43">
            <v>357.72499999999991</v>
          </cell>
        </row>
      </sheetData>
      <sheetData sheetId="1500">
        <row r="43">
          <cell r="K43">
            <v>357.72499999999991</v>
          </cell>
        </row>
      </sheetData>
      <sheetData sheetId="1501">
        <row r="43">
          <cell r="K43">
            <v>357.72499999999991</v>
          </cell>
        </row>
      </sheetData>
      <sheetData sheetId="1502">
        <row r="43">
          <cell r="K43">
            <v>357.72499999999991</v>
          </cell>
        </row>
      </sheetData>
      <sheetData sheetId="1503">
        <row r="43">
          <cell r="K43">
            <v>357.72499999999991</v>
          </cell>
        </row>
      </sheetData>
      <sheetData sheetId="1504">
        <row r="43">
          <cell r="K43">
            <v>357.72499999999991</v>
          </cell>
        </row>
      </sheetData>
      <sheetData sheetId="1505">
        <row r="43">
          <cell r="K43">
            <v>357.72499999999991</v>
          </cell>
        </row>
      </sheetData>
      <sheetData sheetId="1506">
        <row r="43">
          <cell r="K43">
            <v>357.72499999999991</v>
          </cell>
        </row>
      </sheetData>
      <sheetData sheetId="1507">
        <row r="43">
          <cell r="K43">
            <v>357.72499999999991</v>
          </cell>
        </row>
      </sheetData>
      <sheetData sheetId="1508">
        <row r="43">
          <cell r="K43">
            <v>357.72499999999991</v>
          </cell>
        </row>
      </sheetData>
      <sheetData sheetId="1509"/>
      <sheetData sheetId="1510">
        <row r="43">
          <cell r="K43">
            <v>357.72499999999991</v>
          </cell>
        </row>
      </sheetData>
      <sheetData sheetId="1511">
        <row r="43">
          <cell r="K43">
            <v>357.72499999999991</v>
          </cell>
        </row>
      </sheetData>
      <sheetData sheetId="1512">
        <row r="43">
          <cell r="K43">
            <v>357.72499999999991</v>
          </cell>
        </row>
      </sheetData>
      <sheetData sheetId="1513">
        <row r="43">
          <cell r="K43">
            <v>357.72499999999991</v>
          </cell>
        </row>
      </sheetData>
      <sheetData sheetId="1514">
        <row r="43">
          <cell r="K43">
            <v>357.72499999999991</v>
          </cell>
        </row>
      </sheetData>
      <sheetData sheetId="1515"/>
      <sheetData sheetId="1516">
        <row r="43">
          <cell r="K43">
            <v>357.72499999999991</v>
          </cell>
        </row>
      </sheetData>
      <sheetData sheetId="1517"/>
      <sheetData sheetId="1518"/>
      <sheetData sheetId="1519">
        <row r="43">
          <cell r="K43">
            <v>357.72499999999991</v>
          </cell>
        </row>
      </sheetData>
      <sheetData sheetId="1520">
        <row r="43">
          <cell r="K43">
            <v>357.72499999999991</v>
          </cell>
        </row>
      </sheetData>
      <sheetData sheetId="1521"/>
      <sheetData sheetId="1522"/>
      <sheetData sheetId="1523">
        <row r="43">
          <cell r="K43">
            <v>357.72499999999991</v>
          </cell>
        </row>
      </sheetData>
      <sheetData sheetId="1524">
        <row r="43">
          <cell r="K43">
            <v>357.72499999999991</v>
          </cell>
        </row>
      </sheetData>
      <sheetData sheetId="1525">
        <row r="43">
          <cell r="K43">
            <v>357.72499999999991</v>
          </cell>
        </row>
      </sheetData>
      <sheetData sheetId="1526"/>
      <sheetData sheetId="1527"/>
      <sheetData sheetId="1528"/>
      <sheetData sheetId="1529">
        <row r="43">
          <cell r="K43">
            <v>357.72499999999991</v>
          </cell>
        </row>
      </sheetData>
      <sheetData sheetId="1530">
        <row r="43">
          <cell r="K43">
            <v>357.72499999999991</v>
          </cell>
        </row>
      </sheetData>
      <sheetData sheetId="1531">
        <row r="43">
          <cell r="K43">
            <v>357.72499999999991</v>
          </cell>
        </row>
      </sheetData>
      <sheetData sheetId="1532">
        <row r="43">
          <cell r="K43">
            <v>357.72499999999991</v>
          </cell>
        </row>
      </sheetData>
      <sheetData sheetId="1533"/>
      <sheetData sheetId="1534">
        <row r="43">
          <cell r="K43">
            <v>357.72499999999991</v>
          </cell>
        </row>
      </sheetData>
      <sheetData sheetId="1535">
        <row r="43">
          <cell r="K43">
            <v>357.72499999999991</v>
          </cell>
        </row>
      </sheetData>
      <sheetData sheetId="1536"/>
      <sheetData sheetId="1537"/>
      <sheetData sheetId="1538">
        <row r="43">
          <cell r="K43">
            <v>357.72499999999991</v>
          </cell>
        </row>
      </sheetData>
      <sheetData sheetId="1539"/>
      <sheetData sheetId="1540">
        <row r="43">
          <cell r="K43">
            <v>357.72499999999991</v>
          </cell>
        </row>
      </sheetData>
      <sheetData sheetId="1541">
        <row r="43">
          <cell r="K43">
            <v>357.72499999999991</v>
          </cell>
        </row>
      </sheetData>
      <sheetData sheetId="1542"/>
      <sheetData sheetId="1543">
        <row r="43">
          <cell r="K43">
            <v>357.72499999999991</v>
          </cell>
        </row>
      </sheetData>
      <sheetData sheetId="1544">
        <row r="43">
          <cell r="K43">
            <v>357.72499999999991</v>
          </cell>
        </row>
      </sheetData>
      <sheetData sheetId="1545"/>
      <sheetData sheetId="1546">
        <row r="43">
          <cell r="K43">
            <v>357.72499999999991</v>
          </cell>
        </row>
      </sheetData>
      <sheetData sheetId="1547"/>
      <sheetData sheetId="1548"/>
      <sheetData sheetId="1549">
        <row r="43">
          <cell r="K43">
            <v>357.72499999999991</v>
          </cell>
        </row>
      </sheetData>
      <sheetData sheetId="1550">
        <row r="43">
          <cell r="K43">
            <v>357.72499999999991</v>
          </cell>
        </row>
      </sheetData>
      <sheetData sheetId="1551">
        <row r="43">
          <cell r="K43">
            <v>357.72499999999991</v>
          </cell>
        </row>
      </sheetData>
      <sheetData sheetId="1552">
        <row r="43">
          <cell r="K43">
            <v>357.72499999999991</v>
          </cell>
        </row>
      </sheetData>
      <sheetData sheetId="1553">
        <row r="43">
          <cell r="K43">
            <v>357.72499999999991</v>
          </cell>
        </row>
      </sheetData>
      <sheetData sheetId="1554">
        <row r="43">
          <cell r="K43">
            <v>357.72499999999991</v>
          </cell>
        </row>
      </sheetData>
      <sheetData sheetId="1555">
        <row r="43">
          <cell r="K43">
            <v>357.72499999999991</v>
          </cell>
        </row>
      </sheetData>
      <sheetData sheetId="1556">
        <row r="43">
          <cell r="K43">
            <v>357.72499999999991</v>
          </cell>
        </row>
      </sheetData>
      <sheetData sheetId="1557">
        <row r="43">
          <cell r="K43">
            <v>357.72499999999991</v>
          </cell>
        </row>
      </sheetData>
      <sheetData sheetId="1558">
        <row r="43">
          <cell r="K43">
            <v>357.72499999999991</v>
          </cell>
        </row>
      </sheetData>
      <sheetData sheetId="1559">
        <row r="43">
          <cell r="K43">
            <v>357.72499999999991</v>
          </cell>
        </row>
      </sheetData>
      <sheetData sheetId="1560">
        <row r="43">
          <cell r="K43">
            <v>357.72499999999991</v>
          </cell>
        </row>
      </sheetData>
      <sheetData sheetId="1561"/>
      <sheetData sheetId="1562"/>
      <sheetData sheetId="1563">
        <row r="43">
          <cell r="K43">
            <v>357.72499999999991</v>
          </cell>
        </row>
      </sheetData>
      <sheetData sheetId="1564"/>
      <sheetData sheetId="1565">
        <row r="43">
          <cell r="K43">
            <v>357.72499999999991</v>
          </cell>
        </row>
      </sheetData>
      <sheetData sheetId="1566">
        <row r="43">
          <cell r="K43">
            <v>357.72499999999991</v>
          </cell>
        </row>
      </sheetData>
      <sheetData sheetId="1567">
        <row r="43">
          <cell r="K43">
            <v>357.72499999999991</v>
          </cell>
        </row>
      </sheetData>
      <sheetData sheetId="1568">
        <row r="43">
          <cell r="K43">
            <v>357.72499999999991</v>
          </cell>
        </row>
      </sheetData>
      <sheetData sheetId="1569">
        <row r="43">
          <cell r="K43">
            <v>357.72499999999991</v>
          </cell>
        </row>
      </sheetData>
      <sheetData sheetId="1570"/>
      <sheetData sheetId="1571">
        <row r="43">
          <cell r="K43">
            <v>357.72499999999991</v>
          </cell>
        </row>
      </sheetData>
      <sheetData sheetId="1572">
        <row r="43">
          <cell r="K43">
            <v>357.72499999999991</v>
          </cell>
        </row>
      </sheetData>
      <sheetData sheetId="1573">
        <row r="43">
          <cell r="K43">
            <v>357.72499999999991</v>
          </cell>
        </row>
      </sheetData>
      <sheetData sheetId="1574">
        <row r="43">
          <cell r="K43">
            <v>357.72499999999991</v>
          </cell>
        </row>
      </sheetData>
      <sheetData sheetId="1575">
        <row r="43">
          <cell r="K43">
            <v>357.72499999999991</v>
          </cell>
        </row>
      </sheetData>
      <sheetData sheetId="1576"/>
      <sheetData sheetId="1577">
        <row r="43">
          <cell r="K43">
            <v>357.72499999999991</v>
          </cell>
        </row>
      </sheetData>
      <sheetData sheetId="1578">
        <row r="43">
          <cell r="K43">
            <v>357.72499999999991</v>
          </cell>
        </row>
      </sheetData>
      <sheetData sheetId="1579">
        <row r="43">
          <cell r="K43">
            <v>357.72499999999991</v>
          </cell>
        </row>
      </sheetData>
      <sheetData sheetId="1580">
        <row r="43">
          <cell r="K43">
            <v>357.72499999999991</v>
          </cell>
        </row>
      </sheetData>
      <sheetData sheetId="1581">
        <row r="43">
          <cell r="K43">
            <v>357.72499999999991</v>
          </cell>
        </row>
      </sheetData>
      <sheetData sheetId="1582">
        <row r="43">
          <cell r="K43">
            <v>357.72499999999991</v>
          </cell>
        </row>
      </sheetData>
      <sheetData sheetId="1583">
        <row r="43">
          <cell r="K43">
            <v>357.72499999999991</v>
          </cell>
        </row>
      </sheetData>
      <sheetData sheetId="1584">
        <row r="43">
          <cell r="K43">
            <v>357.72499999999991</v>
          </cell>
        </row>
      </sheetData>
      <sheetData sheetId="1585">
        <row r="43">
          <cell r="K43">
            <v>357.72499999999991</v>
          </cell>
        </row>
      </sheetData>
      <sheetData sheetId="1586">
        <row r="43">
          <cell r="K43">
            <v>357.72499999999991</v>
          </cell>
        </row>
      </sheetData>
      <sheetData sheetId="1587">
        <row r="43">
          <cell r="K43">
            <v>357.72499999999991</v>
          </cell>
        </row>
      </sheetData>
      <sheetData sheetId="1588">
        <row r="43">
          <cell r="K43">
            <v>357.72499999999991</v>
          </cell>
        </row>
      </sheetData>
      <sheetData sheetId="1589">
        <row r="43">
          <cell r="K43">
            <v>357.72499999999991</v>
          </cell>
        </row>
      </sheetData>
      <sheetData sheetId="1590">
        <row r="43">
          <cell r="K43">
            <v>357.72499999999991</v>
          </cell>
        </row>
      </sheetData>
      <sheetData sheetId="1591">
        <row r="43">
          <cell r="K43">
            <v>357.72499999999991</v>
          </cell>
        </row>
      </sheetData>
      <sheetData sheetId="1592">
        <row r="43">
          <cell r="K43">
            <v>357.72499999999991</v>
          </cell>
        </row>
      </sheetData>
      <sheetData sheetId="1593">
        <row r="43">
          <cell r="K43">
            <v>357.72499999999991</v>
          </cell>
        </row>
      </sheetData>
      <sheetData sheetId="1594">
        <row r="43">
          <cell r="K43">
            <v>357.72499999999991</v>
          </cell>
        </row>
      </sheetData>
      <sheetData sheetId="1595">
        <row r="43">
          <cell r="K43">
            <v>357.72499999999991</v>
          </cell>
        </row>
      </sheetData>
      <sheetData sheetId="1596">
        <row r="43">
          <cell r="K43">
            <v>357.72499999999991</v>
          </cell>
        </row>
      </sheetData>
      <sheetData sheetId="1597">
        <row r="43">
          <cell r="K43">
            <v>357.72499999999991</v>
          </cell>
        </row>
      </sheetData>
      <sheetData sheetId="1598"/>
      <sheetData sheetId="1599">
        <row r="43">
          <cell r="K43">
            <v>357.72499999999991</v>
          </cell>
        </row>
      </sheetData>
      <sheetData sheetId="1600">
        <row r="43">
          <cell r="K43">
            <v>357.72499999999991</v>
          </cell>
        </row>
      </sheetData>
      <sheetData sheetId="1601">
        <row r="43">
          <cell r="K43">
            <v>357.72499999999991</v>
          </cell>
        </row>
      </sheetData>
      <sheetData sheetId="1602">
        <row r="43">
          <cell r="K43">
            <v>357.72499999999991</v>
          </cell>
        </row>
      </sheetData>
      <sheetData sheetId="1603">
        <row r="43">
          <cell r="K43">
            <v>357.72499999999991</v>
          </cell>
        </row>
      </sheetData>
      <sheetData sheetId="1604"/>
      <sheetData sheetId="1605">
        <row r="43">
          <cell r="K43">
            <v>357.72499999999991</v>
          </cell>
        </row>
      </sheetData>
      <sheetData sheetId="1606"/>
      <sheetData sheetId="1607"/>
      <sheetData sheetId="1608">
        <row r="43">
          <cell r="K43">
            <v>357.72499999999991</v>
          </cell>
        </row>
      </sheetData>
      <sheetData sheetId="1609">
        <row r="43">
          <cell r="K43">
            <v>357.72499999999991</v>
          </cell>
        </row>
      </sheetData>
      <sheetData sheetId="1610"/>
      <sheetData sheetId="1611"/>
      <sheetData sheetId="1612">
        <row r="43">
          <cell r="K43">
            <v>357.72499999999991</v>
          </cell>
        </row>
      </sheetData>
      <sheetData sheetId="1613">
        <row r="43">
          <cell r="K43">
            <v>357.72499999999991</v>
          </cell>
        </row>
      </sheetData>
      <sheetData sheetId="1614">
        <row r="43">
          <cell r="K43">
            <v>357.72499999999991</v>
          </cell>
        </row>
      </sheetData>
      <sheetData sheetId="1615"/>
      <sheetData sheetId="1616"/>
      <sheetData sheetId="1617"/>
      <sheetData sheetId="1618">
        <row r="43">
          <cell r="K43">
            <v>357.72499999999991</v>
          </cell>
        </row>
      </sheetData>
      <sheetData sheetId="1619">
        <row r="43">
          <cell r="K43">
            <v>357.72499999999991</v>
          </cell>
        </row>
      </sheetData>
      <sheetData sheetId="1620">
        <row r="43">
          <cell r="K43">
            <v>357.72499999999991</v>
          </cell>
        </row>
      </sheetData>
      <sheetData sheetId="1621">
        <row r="43">
          <cell r="K43">
            <v>357.72499999999991</v>
          </cell>
        </row>
      </sheetData>
      <sheetData sheetId="1622"/>
      <sheetData sheetId="1623">
        <row r="43">
          <cell r="K43">
            <v>357.72499999999991</v>
          </cell>
        </row>
      </sheetData>
      <sheetData sheetId="1624">
        <row r="43">
          <cell r="K43">
            <v>357.72499999999991</v>
          </cell>
        </row>
      </sheetData>
      <sheetData sheetId="1625"/>
      <sheetData sheetId="1626"/>
      <sheetData sheetId="1627">
        <row r="43">
          <cell r="K43">
            <v>357.72499999999991</v>
          </cell>
        </row>
      </sheetData>
      <sheetData sheetId="1628"/>
      <sheetData sheetId="1629">
        <row r="43">
          <cell r="K43">
            <v>357.72499999999991</v>
          </cell>
        </row>
      </sheetData>
      <sheetData sheetId="1630">
        <row r="43">
          <cell r="K43">
            <v>357.72499999999991</v>
          </cell>
        </row>
      </sheetData>
      <sheetData sheetId="1631"/>
      <sheetData sheetId="1632">
        <row r="43">
          <cell r="K43">
            <v>357.72499999999991</v>
          </cell>
        </row>
      </sheetData>
      <sheetData sheetId="1633"/>
      <sheetData sheetId="1634"/>
      <sheetData sheetId="1635">
        <row r="43">
          <cell r="K43">
            <v>357.72499999999991</v>
          </cell>
        </row>
      </sheetData>
      <sheetData sheetId="1636"/>
      <sheetData sheetId="1637"/>
      <sheetData sheetId="1638">
        <row r="43">
          <cell r="K43">
            <v>357.72499999999991</v>
          </cell>
        </row>
      </sheetData>
      <sheetData sheetId="1639">
        <row r="43">
          <cell r="K43">
            <v>357.72499999999991</v>
          </cell>
        </row>
      </sheetData>
      <sheetData sheetId="1640">
        <row r="43">
          <cell r="K43">
            <v>357.72499999999991</v>
          </cell>
        </row>
      </sheetData>
      <sheetData sheetId="1641">
        <row r="43">
          <cell r="K43">
            <v>357.72499999999991</v>
          </cell>
        </row>
      </sheetData>
      <sheetData sheetId="1642">
        <row r="43">
          <cell r="K43">
            <v>357.72499999999991</v>
          </cell>
        </row>
      </sheetData>
      <sheetData sheetId="1643">
        <row r="43">
          <cell r="K43">
            <v>357.72499999999991</v>
          </cell>
        </row>
      </sheetData>
      <sheetData sheetId="1644">
        <row r="43">
          <cell r="K43">
            <v>357.72499999999991</v>
          </cell>
        </row>
      </sheetData>
      <sheetData sheetId="1645">
        <row r="43">
          <cell r="K43">
            <v>357.72499999999991</v>
          </cell>
        </row>
      </sheetData>
      <sheetData sheetId="1646">
        <row r="43">
          <cell r="K43">
            <v>357.72499999999991</v>
          </cell>
        </row>
      </sheetData>
      <sheetData sheetId="1647">
        <row r="43">
          <cell r="K43">
            <v>357.72499999999991</v>
          </cell>
        </row>
      </sheetData>
      <sheetData sheetId="1648">
        <row r="43">
          <cell r="K43">
            <v>357.72499999999991</v>
          </cell>
        </row>
      </sheetData>
      <sheetData sheetId="1649">
        <row r="43">
          <cell r="K43">
            <v>357.72499999999991</v>
          </cell>
        </row>
      </sheetData>
      <sheetData sheetId="1650"/>
      <sheetData sheetId="1651"/>
      <sheetData sheetId="1652">
        <row r="43">
          <cell r="K43">
            <v>357.72499999999991</v>
          </cell>
        </row>
      </sheetData>
      <sheetData sheetId="1653"/>
      <sheetData sheetId="1654">
        <row r="43">
          <cell r="K43">
            <v>357.72499999999991</v>
          </cell>
        </row>
      </sheetData>
      <sheetData sheetId="1655">
        <row r="43">
          <cell r="K43">
            <v>357.72499999999991</v>
          </cell>
        </row>
      </sheetData>
      <sheetData sheetId="1656">
        <row r="43">
          <cell r="K43">
            <v>357.72499999999991</v>
          </cell>
        </row>
      </sheetData>
      <sheetData sheetId="1657">
        <row r="43">
          <cell r="K43">
            <v>357.72499999999991</v>
          </cell>
        </row>
      </sheetData>
      <sheetData sheetId="1658">
        <row r="43">
          <cell r="K43">
            <v>357.72499999999991</v>
          </cell>
        </row>
      </sheetData>
      <sheetData sheetId="1659"/>
      <sheetData sheetId="1660">
        <row r="43">
          <cell r="K43">
            <v>357.72499999999991</v>
          </cell>
        </row>
      </sheetData>
      <sheetData sheetId="1661">
        <row r="43">
          <cell r="K43">
            <v>357.72499999999991</v>
          </cell>
        </row>
      </sheetData>
      <sheetData sheetId="1662">
        <row r="43">
          <cell r="K43">
            <v>357.72499999999991</v>
          </cell>
        </row>
      </sheetData>
      <sheetData sheetId="1663">
        <row r="43">
          <cell r="K43">
            <v>357.72499999999991</v>
          </cell>
        </row>
      </sheetData>
      <sheetData sheetId="1664">
        <row r="43">
          <cell r="K43">
            <v>357.72499999999991</v>
          </cell>
        </row>
      </sheetData>
      <sheetData sheetId="1665"/>
      <sheetData sheetId="1666">
        <row r="43">
          <cell r="K43">
            <v>357.72499999999991</v>
          </cell>
        </row>
      </sheetData>
      <sheetData sheetId="1667">
        <row r="43">
          <cell r="K43">
            <v>357.72499999999991</v>
          </cell>
        </row>
      </sheetData>
      <sheetData sheetId="1668">
        <row r="43">
          <cell r="K43">
            <v>357.72499999999991</v>
          </cell>
        </row>
      </sheetData>
      <sheetData sheetId="1669">
        <row r="43">
          <cell r="K43">
            <v>357.72499999999991</v>
          </cell>
        </row>
      </sheetData>
      <sheetData sheetId="1670">
        <row r="43">
          <cell r="K43">
            <v>357.72499999999991</v>
          </cell>
        </row>
      </sheetData>
      <sheetData sheetId="1671">
        <row r="43">
          <cell r="K43">
            <v>357.72499999999991</v>
          </cell>
        </row>
      </sheetData>
      <sheetData sheetId="1672">
        <row r="43">
          <cell r="K43">
            <v>357.72499999999991</v>
          </cell>
        </row>
      </sheetData>
      <sheetData sheetId="1673">
        <row r="43">
          <cell r="K43">
            <v>357.72499999999991</v>
          </cell>
        </row>
      </sheetData>
      <sheetData sheetId="1674"/>
      <sheetData sheetId="1675">
        <row r="43">
          <cell r="K43">
            <v>357.72499999999991</v>
          </cell>
        </row>
      </sheetData>
      <sheetData sheetId="1676">
        <row r="43">
          <cell r="K43">
            <v>357.72499999999991</v>
          </cell>
        </row>
      </sheetData>
      <sheetData sheetId="1677"/>
      <sheetData sheetId="1678">
        <row r="43">
          <cell r="K43">
            <v>357.72499999999991</v>
          </cell>
        </row>
      </sheetData>
      <sheetData sheetId="1679">
        <row r="43">
          <cell r="K43">
            <v>357.72499999999991</v>
          </cell>
        </row>
      </sheetData>
      <sheetData sheetId="1680"/>
      <sheetData sheetId="1681">
        <row r="43">
          <cell r="K43">
            <v>357.72499999999991</v>
          </cell>
        </row>
      </sheetData>
      <sheetData sheetId="1682">
        <row r="43">
          <cell r="K43">
            <v>357.72499999999991</v>
          </cell>
        </row>
      </sheetData>
      <sheetData sheetId="1683">
        <row r="43">
          <cell r="K43">
            <v>357.72499999999991</v>
          </cell>
        </row>
      </sheetData>
      <sheetData sheetId="1684"/>
      <sheetData sheetId="1685">
        <row r="43">
          <cell r="K43">
            <v>357.72499999999991</v>
          </cell>
        </row>
      </sheetData>
      <sheetData sheetId="1686">
        <row r="43">
          <cell r="K43">
            <v>357.72499999999991</v>
          </cell>
        </row>
      </sheetData>
      <sheetData sheetId="1687"/>
      <sheetData sheetId="1688">
        <row r="43">
          <cell r="K43">
            <v>357.72499999999991</v>
          </cell>
        </row>
      </sheetData>
      <sheetData sheetId="1689"/>
      <sheetData sheetId="1690"/>
      <sheetData sheetId="1691">
        <row r="43">
          <cell r="K43">
            <v>357.72499999999991</v>
          </cell>
        </row>
      </sheetData>
      <sheetData sheetId="1692"/>
      <sheetData sheetId="1693"/>
      <sheetData sheetId="1694">
        <row r="43">
          <cell r="K43">
            <v>357.72499999999991</v>
          </cell>
        </row>
      </sheetData>
      <sheetData sheetId="1695"/>
      <sheetData sheetId="1696"/>
      <sheetData sheetId="1697">
        <row r="43">
          <cell r="K43">
            <v>357.72499999999991</v>
          </cell>
        </row>
      </sheetData>
      <sheetData sheetId="1698"/>
      <sheetData sheetId="1699"/>
      <sheetData sheetId="1700"/>
      <sheetData sheetId="1701">
        <row r="43">
          <cell r="K43">
            <v>357.72499999999991</v>
          </cell>
        </row>
      </sheetData>
      <sheetData sheetId="1702">
        <row r="43">
          <cell r="K43">
            <v>357.72499999999991</v>
          </cell>
        </row>
      </sheetData>
      <sheetData sheetId="1703"/>
      <sheetData sheetId="1704"/>
      <sheetData sheetId="1705"/>
      <sheetData sheetId="1706"/>
      <sheetData sheetId="1707">
        <row r="43">
          <cell r="K43">
            <v>357.72499999999991</v>
          </cell>
        </row>
      </sheetData>
      <sheetData sheetId="1708">
        <row r="43">
          <cell r="K43">
            <v>357.72499999999991</v>
          </cell>
        </row>
      </sheetData>
      <sheetData sheetId="1709"/>
      <sheetData sheetId="1710">
        <row r="43">
          <cell r="K43">
            <v>357.72499999999991</v>
          </cell>
        </row>
      </sheetData>
      <sheetData sheetId="1711"/>
      <sheetData sheetId="1712"/>
      <sheetData sheetId="1713">
        <row r="43">
          <cell r="K43">
            <v>357.72499999999991</v>
          </cell>
        </row>
      </sheetData>
      <sheetData sheetId="1714"/>
      <sheetData sheetId="1715"/>
      <sheetData sheetId="1716">
        <row r="43">
          <cell r="K43">
            <v>357.72499999999991</v>
          </cell>
        </row>
      </sheetData>
      <sheetData sheetId="1717"/>
      <sheetData sheetId="1718"/>
      <sheetData sheetId="1719">
        <row r="43">
          <cell r="K43">
            <v>357.72499999999991</v>
          </cell>
        </row>
      </sheetData>
      <sheetData sheetId="1720"/>
      <sheetData sheetId="1721"/>
      <sheetData sheetId="1722">
        <row r="43">
          <cell r="K43">
            <v>357.72499999999991</v>
          </cell>
        </row>
      </sheetData>
      <sheetData sheetId="1723"/>
      <sheetData sheetId="1724"/>
      <sheetData sheetId="1725"/>
      <sheetData sheetId="1726"/>
      <sheetData sheetId="1727"/>
      <sheetData sheetId="1728"/>
      <sheetData sheetId="1729">
        <row r="43">
          <cell r="K43">
            <v>357.72499999999991</v>
          </cell>
        </row>
      </sheetData>
      <sheetData sheetId="1730">
        <row r="43">
          <cell r="K43">
            <v>357.72499999999991</v>
          </cell>
        </row>
      </sheetData>
      <sheetData sheetId="1731"/>
      <sheetData sheetId="1732">
        <row r="43">
          <cell r="K43">
            <v>357.72499999999991</v>
          </cell>
        </row>
      </sheetData>
      <sheetData sheetId="1733"/>
      <sheetData sheetId="1734"/>
      <sheetData sheetId="1735">
        <row r="43">
          <cell r="K43">
            <v>357.72499999999991</v>
          </cell>
        </row>
      </sheetData>
      <sheetData sheetId="1736">
        <row r="43">
          <cell r="K43">
            <v>357.72499999999991</v>
          </cell>
        </row>
      </sheetData>
      <sheetData sheetId="1737">
        <row r="43">
          <cell r="K43">
            <v>357.72499999999991</v>
          </cell>
        </row>
      </sheetData>
      <sheetData sheetId="1738">
        <row r="43">
          <cell r="K43">
            <v>357.72499999999991</v>
          </cell>
        </row>
      </sheetData>
      <sheetData sheetId="1739"/>
      <sheetData sheetId="1740"/>
      <sheetData sheetId="1741">
        <row r="43">
          <cell r="K43">
            <v>357.72499999999991</v>
          </cell>
        </row>
      </sheetData>
      <sheetData sheetId="1742"/>
      <sheetData sheetId="1743"/>
      <sheetData sheetId="1744">
        <row r="43">
          <cell r="K43">
            <v>357.72499999999991</v>
          </cell>
        </row>
      </sheetData>
      <sheetData sheetId="1745"/>
      <sheetData sheetId="1746">
        <row r="43">
          <cell r="K43">
            <v>357.72499999999991</v>
          </cell>
        </row>
      </sheetData>
      <sheetData sheetId="1747">
        <row r="43">
          <cell r="K43">
            <v>357.72499999999991</v>
          </cell>
        </row>
      </sheetData>
      <sheetData sheetId="1748"/>
      <sheetData sheetId="1749"/>
      <sheetData sheetId="1750">
        <row r="43">
          <cell r="K43">
            <v>357.72499999999991</v>
          </cell>
        </row>
      </sheetData>
      <sheetData sheetId="1751"/>
      <sheetData sheetId="1752"/>
      <sheetData sheetId="1753">
        <row r="43">
          <cell r="K43">
            <v>357.72499999999991</v>
          </cell>
        </row>
      </sheetData>
      <sheetData sheetId="1754"/>
      <sheetData sheetId="1755">
        <row r="43">
          <cell r="K43">
            <v>357.72499999999991</v>
          </cell>
        </row>
      </sheetData>
      <sheetData sheetId="1756"/>
      <sheetData sheetId="1757"/>
      <sheetData sheetId="1758"/>
      <sheetData sheetId="1759"/>
      <sheetData sheetId="1760">
        <row r="43">
          <cell r="K43">
            <v>357.72499999999991</v>
          </cell>
        </row>
      </sheetData>
      <sheetData sheetId="1761">
        <row r="43">
          <cell r="K43">
            <v>357.72499999999991</v>
          </cell>
        </row>
      </sheetData>
      <sheetData sheetId="1762">
        <row r="43">
          <cell r="K43">
            <v>357.72499999999991</v>
          </cell>
        </row>
      </sheetData>
      <sheetData sheetId="1763">
        <row r="43">
          <cell r="K43">
            <v>357.72499999999991</v>
          </cell>
        </row>
      </sheetData>
      <sheetData sheetId="1764"/>
      <sheetData sheetId="1765"/>
      <sheetData sheetId="1766">
        <row r="43">
          <cell r="K43">
            <v>357.72499999999991</v>
          </cell>
        </row>
      </sheetData>
      <sheetData sheetId="1767">
        <row r="43">
          <cell r="K43">
            <v>357.72499999999991</v>
          </cell>
        </row>
      </sheetData>
      <sheetData sheetId="1768">
        <row r="43">
          <cell r="K43">
            <v>357.72499999999991</v>
          </cell>
        </row>
      </sheetData>
      <sheetData sheetId="1769">
        <row r="43">
          <cell r="K43">
            <v>357.72499999999991</v>
          </cell>
        </row>
      </sheetData>
      <sheetData sheetId="1770"/>
      <sheetData sheetId="1771">
        <row r="43">
          <cell r="K43">
            <v>357.72499999999991</v>
          </cell>
        </row>
      </sheetData>
      <sheetData sheetId="1772">
        <row r="43">
          <cell r="K43">
            <v>357.72499999999991</v>
          </cell>
        </row>
      </sheetData>
      <sheetData sheetId="1773">
        <row r="43">
          <cell r="K43">
            <v>357.72499999999991</v>
          </cell>
        </row>
      </sheetData>
      <sheetData sheetId="1774"/>
      <sheetData sheetId="1775">
        <row r="43">
          <cell r="K43">
            <v>357.72499999999991</v>
          </cell>
        </row>
      </sheetData>
      <sheetData sheetId="1776"/>
      <sheetData sheetId="1777"/>
      <sheetData sheetId="1778">
        <row r="43">
          <cell r="K43">
            <v>357.72499999999991</v>
          </cell>
        </row>
      </sheetData>
      <sheetData sheetId="1779">
        <row r="43">
          <cell r="K43">
            <v>357.72499999999991</v>
          </cell>
        </row>
      </sheetData>
      <sheetData sheetId="1780"/>
      <sheetData sheetId="1781">
        <row r="43">
          <cell r="K43">
            <v>357.72499999999991</v>
          </cell>
        </row>
      </sheetData>
      <sheetData sheetId="1782"/>
      <sheetData sheetId="1783"/>
      <sheetData sheetId="1784"/>
      <sheetData sheetId="1785"/>
      <sheetData sheetId="1786"/>
      <sheetData sheetId="1787">
        <row r="43">
          <cell r="K43">
            <v>357.72499999999991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>
        <row r="43">
          <cell r="K43">
            <v>357.72499999999991</v>
          </cell>
        </row>
      </sheetData>
      <sheetData sheetId="1797"/>
      <sheetData sheetId="1798">
        <row r="43">
          <cell r="K43">
            <v>357.72499999999991</v>
          </cell>
        </row>
      </sheetData>
      <sheetData sheetId="1799"/>
      <sheetData sheetId="1800"/>
      <sheetData sheetId="1801">
        <row r="43">
          <cell r="K43">
            <v>357.72499999999991</v>
          </cell>
        </row>
      </sheetData>
      <sheetData sheetId="1802">
        <row r="43">
          <cell r="K43">
            <v>357.72499999999991</v>
          </cell>
        </row>
      </sheetData>
      <sheetData sheetId="1803"/>
      <sheetData sheetId="1804"/>
      <sheetData sheetId="1805"/>
      <sheetData sheetId="1806"/>
      <sheetData sheetId="1807">
        <row r="43">
          <cell r="K43">
            <v>357.72499999999991</v>
          </cell>
        </row>
      </sheetData>
      <sheetData sheetId="1808">
        <row r="43">
          <cell r="K43">
            <v>357.72499999999991</v>
          </cell>
        </row>
      </sheetData>
      <sheetData sheetId="1809"/>
      <sheetData sheetId="1810">
        <row r="43">
          <cell r="K43">
            <v>357.72499999999991</v>
          </cell>
        </row>
      </sheetData>
      <sheetData sheetId="1811"/>
      <sheetData sheetId="1812"/>
      <sheetData sheetId="1813">
        <row r="43">
          <cell r="K43">
            <v>357.72499999999991</v>
          </cell>
        </row>
      </sheetData>
      <sheetData sheetId="1814"/>
      <sheetData sheetId="1815"/>
      <sheetData sheetId="1816"/>
      <sheetData sheetId="1817">
        <row r="43">
          <cell r="K43">
            <v>357.72499999999991</v>
          </cell>
        </row>
      </sheetData>
      <sheetData sheetId="1818">
        <row r="43">
          <cell r="K43">
            <v>357.72499999999991</v>
          </cell>
        </row>
      </sheetData>
      <sheetData sheetId="1819">
        <row r="43">
          <cell r="K43">
            <v>357.72499999999991</v>
          </cell>
        </row>
      </sheetData>
      <sheetData sheetId="1820">
        <row r="43">
          <cell r="K43">
            <v>357.72499999999991</v>
          </cell>
        </row>
      </sheetData>
      <sheetData sheetId="1821"/>
      <sheetData sheetId="1822">
        <row r="43">
          <cell r="K43">
            <v>357.72499999999991</v>
          </cell>
        </row>
      </sheetData>
      <sheetData sheetId="1823"/>
      <sheetData sheetId="1824"/>
      <sheetData sheetId="1825">
        <row r="43">
          <cell r="K43">
            <v>357.72499999999991</v>
          </cell>
        </row>
      </sheetData>
      <sheetData sheetId="1826"/>
      <sheetData sheetId="1827">
        <row r="43">
          <cell r="K43">
            <v>357.72499999999991</v>
          </cell>
        </row>
      </sheetData>
      <sheetData sheetId="1828"/>
      <sheetData sheetId="1829"/>
      <sheetData sheetId="1830"/>
      <sheetData sheetId="1831"/>
      <sheetData sheetId="1832">
        <row r="43">
          <cell r="K43">
            <v>357.72499999999991</v>
          </cell>
        </row>
      </sheetData>
      <sheetData sheetId="1833">
        <row r="43">
          <cell r="K43">
            <v>357.72499999999991</v>
          </cell>
        </row>
      </sheetData>
      <sheetData sheetId="1834">
        <row r="43">
          <cell r="K43">
            <v>357.72499999999991</v>
          </cell>
        </row>
      </sheetData>
      <sheetData sheetId="1835">
        <row r="43">
          <cell r="K43">
            <v>357.72499999999991</v>
          </cell>
        </row>
      </sheetData>
      <sheetData sheetId="1836"/>
      <sheetData sheetId="1837"/>
      <sheetData sheetId="1838">
        <row r="43">
          <cell r="K43">
            <v>357.72499999999991</v>
          </cell>
        </row>
      </sheetData>
      <sheetData sheetId="1839">
        <row r="43">
          <cell r="K43">
            <v>357.72499999999991</v>
          </cell>
        </row>
      </sheetData>
      <sheetData sheetId="1840">
        <row r="43">
          <cell r="K43">
            <v>357.72499999999991</v>
          </cell>
        </row>
      </sheetData>
      <sheetData sheetId="1841">
        <row r="43">
          <cell r="K43">
            <v>357.72499999999991</v>
          </cell>
        </row>
      </sheetData>
      <sheetData sheetId="1842">
        <row r="43">
          <cell r="K43">
            <v>357.72499999999991</v>
          </cell>
        </row>
      </sheetData>
      <sheetData sheetId="1843"/>
      <sheetData sheetId="1844">
        <row r="43">
          <cell r="K43">
            <v>357.72499999999991</v>
          </cell>
        </row>
      </sheetData>
      <sheetData sheetId="1845">
        <row r="43">
          <cell r="K43">
            <v>357.72499999999991</v>
          </cell>
        </row>
      </sheetData>
      <sheetData sheetId="1846">
        <row r="43">
          <cell r="K43">
            <v>357.72499999999991</v>
          </cell>
        </row>
      </sheetData>
      <sheetData sheetId="1847">
        <row r="43">
          <cell r="K43">
            <v>357.72499999999991</v>
          </cell>
        </row>
      </sheetData>
      <sheetData sheetId="1848">
        <row r="43">
          <cell r="K43">
            <v>357.72499999999991</v>
          </cell>
        </row>
      </sheetData>
      <sheetData sheetId="1849">
        <row r="43">
          <cell r="K43">
            <v>357.72499999999991</v>
          </cell>
        </row>
      </sheetData>
      <sheetData sheetId="1850">
        <row r="43">
          <cell r="K43">
            <v>357.72499999999991</v>
          </cell>
        </row>
      </sheetData>
      <sheetData sheetId="1851">
        <row r="43">
          <cell r="K43">
            <v>357.72499999999991</v>
          </cell>
        </row>
      </sheetData>
      <sheetData sheetId="1852"/>
      <sheetData sheetId="1853">
        <row r="43">
          <cell r="K43">
            <v>357.72499999999991</v>
          </cell>
        </row>
      </sheetData>
      <sheetData sheetId="1854">
        <row r="43">
          <cell r="K43">
            <v>357.72499999999991</v>
          </cell>
        </row>
      </sheetData>
      <sheetData sheetId="1855"/>
      <sheetData sheetId="1856"/>
      <sheetData sheetId="1857"/>
      <sheetData sheetId="1858"/>
      <sheetData sheetId="1859">
        <row r="43">
          <cell r="K43">
            <v>357.72499999999991</v>
          </cell>
        </row>
      </sheetData>
      <sheetData sheetId="1860">
        <row r="43">
          <cell r="K43">
            <v>357.72499999999991</v>
          </cell>
        </row>
      </sheetData>
      <sheetData sheetId="1861"/>
      <sheetData sheetId="1862"/>
      <sheetData sheetId="1863">
        <row r="43">
          <cell r="K43">
            <v>357.72499999999991</v>
          </cell>
        </row>
      </sheetData>
      <sheetData sheetId="1864"/>
      <sheetData sheetId="1865"/>
      <sheetData sheetId="1866">
        <row r="43">
          <cell r="K43">
            <v>357.72499999999991</v>
          </cell>
        </row>
      </sheetData>
      <sheetData sheetId="1867">
        <row r="43">
          <cell r="K43">
            <v>357.72499999999991</v>
          </cell>
        </row>
      </sheetData>
      <sheetData sheetId="1868">
        <row r="43">
          <cell r="K43">
            <v>357.72499999999991</v>
          </cell>
        </row>
      </sheetData>
      <sheetData sheetId="1869">
        <row r="43">
          <cell r="K43">
            <v>357.72499999999991</v>
          </cell>
        </row>
      </sheetData>
      <sheetData sheetId="1870"/>
      <sheetData sheetId="1871"/>
      <sheetData sheetId="1872"/>
      <sheetData sheetId="1873"/>
      <sheetData sheetId="1874"/>
      <sheetData sheetId="1875">
        <row r="43">
          <cell r="K43">
            <v>357.72499999999991</v>
          </cell>
        </row>
      </sheetData>
      <sheetData sheetId="1876">
        <row r="43">
          <cell r="K43">
            <v>357.72499999999991</v>
          </cell>
        </row>
      </sheetData>
      <sheetData sheetId="1877"/>
      <sheetData sheetId="1878"/>
      <sheetData sheetId="1879"/>
      <sheetData sheetId="1880">
        <row r="43">
          <cell r="K43">
            <v>357.72499999999991</v>
          </cell>
        </row>
      </sheetData>
      <sheetData sheetId="1881"/>
      <sheetData sheetId="1882"/>
      <sheetData sheetId="1883"/>
      <sheetData sheetId="1884"/>
      <sheetData sheetId="1885">
        <row r="43">
          <cell r="K43">
            <v>357.72499999999991</v>
          </cell>
        </row>
      </sheetData>
      <sheetData sheetId="1886">
        <row r="43">
          <cell r="K43">
            <v>357.72499999999991</v>
          </cell>
        </row>
      </sheetData>
      <sheetData sheetId="1887"/>
      <sheetData sheetId="1888"/>
      <sheetData sheetId="1889"/>
      <sheetData sheetId="1890"/>
      <sheetData sheetId="1891">
        <row r="43">
          <cell r="K43">
            <v>357.72499999999991</v>
          </cell>
        </row>
      </sheetData>
      <sheetData sheetId="1892"/>
      <sheetData sheetId="1893"/>
      <sheetData sheetId="1894"/>
      <sheetData sheetId="1895"/>
      <sheetData sheetId="1896"/>
      <sheetData sheetId="1897">
        <row r="43">
          <cell r="K43">
            <v>357.72499999999991</v>
          </cell>
        </row>
      </sheetData>
      <sheetData sheetId="1898"/>
      <sheetData sheetId="1899"/>
      <sheetData sheetId="1900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>
        <row r="43">
          <cell r="K43">
            <v>357.72499999999991</v>
          </cell>
        </row>
      </sheetData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>
        <row r="43">
          <cell r="K43">
            <v>357.72499999999991</v>
          </cell>
        </row>
      </sheetData>
      <sheetData sheetId="1968">
        <row r="43">
          <cell r="K43">
            <v>357.72499999999991</v>
          </cell>
        </row>
      </sheetData>
      <sheetData sheetId="1969">
        <row r="43">
          <cell r="K43">
            <v>357.72499999999991</v>
          </cell>
        </row>
      </sheetData>
      <sheetData sheetId="1970">
        <row r="43">
          <cell r="K43">
            <v>357.72499999999991</v>
          </cell>
        </row>
      </sheetData>
      <sheetData sheetId="1971">
        <row r="43">
          <cell r="K43">
            <v>357.72499999999991</v>
          </cell>
        </row>
      </sheetData>
      <sheetData sheetId="1972"/>
      <sheetData sheetId="1973"/>
      <sheetData sheetId="1974"/>
      <sheetData sheetId="1975" refreshError="1"/>
      <sheetData sheetId="1976" refreshError="1"/>
      <sheetData sheetId="1977" refreshError="1"/>
      <sheetData sheetId="1978"/>
      <sheetData sheetId="1979" refreshError="1"/>
      <sheetData sheetId="1980" refreshError="1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>
        <row r="43">
          <cell r="K43">
            <v>357.72499999999991</v>
          </cell>
        </row>
      </sheetData>
      <sheetData sheetId="1991">
        <row r="43">
          <cell r="K43">
            <v>357.72499999999991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>
        <row r="7">
          <cell r="I7" t="str">
            <v>Manpower</v>
          </cell>
        </row>
      </sheetData>
      <sheetData sheetId="2030"/>
      <sheetData sheetId="2031">
        <row r="7">
          <cell r="I7" t="str">
            <v>Manpower</v>
          </cell>
        </row>
      </sheetData>
      <sheetData sheetId="2032">
        <row r="7">
          <cell r="I7" t="str">
            <v>Manpower</v>
          </cell>
        </row>
      </sheetData>
      <sheetData sheetId="2033">
        <row r="7">
          <cell r="I7" t="str">
            <v>Manpower</v>
          </cell>
        </row>
      </sheetData>
      <sheetData sheetId="2034">
        <row r="7">
          <cell r="I7" t="str">
            <v>Manpower</v>
          </cell>
        </row>
      </sheetData>
      <sheetData sheetId="2035">
        <row r="7">
          <cell r="I7" t="str">
            <v>Manpower</v>
          </cell>
        </row>
      </sheetData>
      <sheetData sheetId="2036">
        <row r="7">
          <cell r="I7" t="str">
            <v>Manpower</v>
          </cell>
        </row>
      </sheetData>
      <sheetData sheetId="2037">
        <row r="7">
          <cell r="I7" t="str">
            <v>Manpower</v>
          </cell>
        </row>
      </sheetData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 refreshError="1"/>
      <sheetData sheetId="2072"/>
      <sheetData sheetId="2073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/>
      <sheetData sheetId="2141"/>
      <sheetData sheetId="2142" refreshError="1"/>
      <sheetData sheetId="2143" refreshError="1"/>
      <sheetData sheetId="2144" refreshError="1"/>
      <sheetData sheetId="2145"/>
      <sheetData sheetId="2146"/>
      <sheetData sheetId="2147"/>
      <sheetData sheetId="2148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/>
      <sheetData sheetId="2175"/>
      <sheetData sheetId="2176"/>
      <sheetData sheetId="2177" refreshError="1"/>
      <sheetData sheetId="2178" refreshError="1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>
        <row r="43">
          <cell r="K43">
            <v>357.72499999999991</v>
          </cell>
        </row>
      </sheetData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>
        <row r="43">
          <cell r="K43">
            <v>357.72499999999991</v>
          </cell>
        </row>
      </sheetData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>
        <row r="7">
          <cell r="I7" t="str">
            <v>Manpower</v>
          </cell>
        </row>
      </sheetData>
      <sheetData sheetId="2310">
        <row r="7">
          <cell r="I7" t="str">
            <v>Manpower</v>
          </cell>
        </row>
      </sheetData>
      <sheetData sheetId="2311">
        <row r="7">
          <cell r="I7" t="str">
            <v>Manpower</v>
          </cell>
        </row>
      </sheetData>
      <sheetData sheetId="2312">
        <row r="7">
          <cell r="I7" t="str">
            <v>Manpower</v>
          </cell>
        </row>
      </sheetData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>
        <row r="7">
          <cell r="I7" t="str">
            <v>Manpower</v>
          </cell>
        </row>
      </sheetData>
      <sheetData sheetId="2323">
        <row r="7">
          <cell r="I7" t="str">
            <v>Manpower</v>
          </cell>
        </row>
      </sheetData>
      <sheetData sheetId="2324">
        <row r="7">
          <cell r="I7" t="str">
            <v>Manpower</v>
          </cell>
        </row>
      </sheetData>
      <sheetData sheetId="2325">
        <row r="7">
          <cell r="I7" t="str">
            <v>Manpower</v>
          </cell>
        </row>
      </sheetData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>
        <row r="43">
          <cell r="K43">
            <v>357.72499999999991</v>
          </cell>
        </row>
      </sheetData>
      <sheetData sheetId="2362">
        <row r="43">
          <cell r="K43">
            <v>357.72499999999991</v>
          </cell>
        </row>
      </sheetData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>
        <row r="43">
          <cell r="K43">
            <v>357.72499999999991</v>
          </cell>
        </row>
      </sheetData>
      <sheetData sheetId="2375">
        <row r="43">
          <cell r="K43">
            <v>357.72499999999991</v>
          </cell>
        </row>
      </sheetData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Plant Cost"/>
      <sheetName val="Fill this out first..."/>
      <sheetName val="Labor abs-NMR"/>
      <sheetName val="Basement Budget"/>
      <sheetName val="PCC"/>
      <sheetName val="concrete"/>
      <sheetName val="Field Values"/>
      <sheetName val="MASTER WORK SHEET - ESTIMATE HI"/>
      <sheetName val="Legend"/>
      <sheetName val="BS, PL, SCH 96"/>
      <sheetName val="ndG-1_x0005_"/>
      <sheetName val="RCC,Ret. Wall"/>
      <sheetName val="SWITCH"/>
      <sheetName val="Notes"/>
      <sheetName val="MM"/>
      <sheetName val="COST"/>
      <sheetName val="horizontal"/>
      <sheetName val="WWR"/>
      <sheetName val="RA-markate"/>
      <sheetName val="Sheet3 (2)"/>
      <sheetName val="strand"/>
      <sheetName val="Main-Material"/>
      <sheetName val="9. Package split - Cost "/>
      <sheetName val="Rate_Analysis"/>
      <sheetName val="Consolidated"/>
      <sheetName val="Formulas"/>
      <sheetName val="Footings"/>
      <sheetName val="BOQ_Direct_selling cost"/>
      <sheetName val="13. Steel - Ratio"/>
      <sheetName val="PRSH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Plant_Cost"/>
      <sheetName val="Fill_this_out_first___"/>
      <sheetName val="Labor_abs-NMR"/>
      <sheetName val="Basement_Budget"/>
      <sheetName val="Field_Values"/>
      <sheetName val="MASTER_WORK_SHEET_-_ESTIMATE_HI"/>
      <sheetName val="BS,_PL,_SCH_96"/>
      <sheetName val="ndG-1"/>
      <sheetName val="RCC,Ret__Wall"/>
      <sheetName val="Sheet3_(2)"/>
      <sheetName val="9__Package_split_-_Cost_"/>
      <sheetName val="BOQ_Direct_selling_cost"/>
      <sheetName val="13__Steel_-_Ratio"/>
      <sheetName val="Plas &amp; WP"/>
      <sheetName val="RECAPITULATION"/>
      <sheetName val="Approved MTD Proj #'s"/>
      <sheetName val="P&amp;L"/>
      <sheetName val="loadcal"/>
      <sheetName val="Abstract Sheet"/>
      <sheetName val="STAFFSCHED "/>
      <sheetName val="COLUMN"/>
      <sheetName val="Data"/>
      <sheetName val="Cd"/>
      <sheetName val="Cs"/>
      <sheetName val="CPIPE"/>
      <sheetName val="THK"/>
      <sheetName val="CPIPE 1"/>
      <sheetName val="Electrical"/>
      <sheetName val="std.wt."/>
      <sheetName val="Sheet3"/>
      <sheetName val="Sheet2"/>
      <sheetName val="trial flow sheet"/>
      <sheetName val="Footing"/>
      <sheetName val="Rob. elektr."/>
      <sheetName val="Cable-data"/>
      <sheetName val="#REF"/>
      <sheetName val="ndG-1_x005f_x0005_"/>
      <sheetName val="CFForecast detail"/>
      <sheetName val="Data sheet"/>
      <sheetName val="TBAL9697 -group wise  sdpl"/>
      <sheetName val="Structure Bills Qty"/>
      <sheetName val="analysis"/>
      <sheetName val="dBase"/>
      <sheetName val="beam-reinft-IIInd floor"/>
      <sheetName val="Cost summary"/>
      <sheetName val="sq ftg detail"/>
      <sheetName val="lookup"/>
      <sheetName val="Design"/>
      <sheetName val="F1a-Pile"/>
      <sheetName val="SBI(Siliguri)"/>
      <sheetName val="Civil Boq"/>
      <sheetName val="Factor_sheet"/>
      <sheetName val="ETC Plant Cost"/>
      <sheetName val="Micro"/>
      <sheetName val="Macro"/>
      <sheetName val="Scaff-Rose"/>
      <sheetName val="final abstract"/>
      <sheetName val="sept-plan"/>
      <sheetName val="beam-reinft"/>
      <sheetName val="wordsdata"/>
      <sheetName val="Project Budget Worksheet"/>
      <sheetName val="RES-PLANNING"/>
      <sheetName val="Input"/>
      <sheetName val="Boq - Flats"/>
      <sheetName val="Boq"/>
      <sheetName val="IO LIST"/>
      <sheetName val="sqn_ldr_3 Unit_2_"/>
      <sheetName val="Builtup Area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Plant_Cost6"/>
      <sheetName val="Fill_this_out_first___6"/>
      <sheetName val="Labor_abs-NMR6"/>
      <sheetName val="Basement_Budget6"/>
      <sheetName val="Field_Values6"/>
      <sheetName val="MASTER_WORK_SHEET_-_ESTIMATE_H6"/>
      <sheetName val="BS,_PL,_SCH_966"/>
      <sheetName val="RCC,Ret__Wall6"/>
      <sheetName val="Sheet3_(2)6"/>
      <sheetName val="9__Package_split_-_Cost_6"/>
      <sheetName val="BOQ_Direct_selling_cost6"/>
      <sheetName val="13__Steel_-_Ratio6"/>
      <sheetName val="Plas_&amp;_WP5"/>
      <sheetName val="Approved_MTD_Proj_#'s5"/>
      <sheetName val="Abstract_Sheet5"/>
      <sheetName val="STAFFSCHED_5"/>
      <sheetName val="CPIPE_15"/>
      <sheetName val="std_wt_5"/>
      <sheetName val="trial_flow_sheet5"/>
      <sheetName val="Rob__elektr_5"/>
      <sheetName val="CFForecast_detail5"/>
      <sheetName val="Data_sheet5"/>
      <sheetName val="TBAL9697_-group_wise__sdpl5"/>
      <sheetName val="Structure_Bills_Qty5"/>
      <sheetName val="beam-reinft-IIInd_floor5"/>
      <sheetName val="Cost_summary5"/>
      <sheetName val="sq_ftg_detail5"/>
      <sheetName val="Civil_Boq5"/>
      <sheetName val="ETC_Plant_Cost5"/>
      <sheetName val="final_abstract5"/>
      <sheetName val="Project_Budget_Worksheet5"/>
      <sheetName val="Boq_-_Flats5"/>
      <sheetName val="IO_LI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Plant_Cost4"/>
      <sheetName val="Fill_this_out_first___4"/>
      <sheetName val="Labor_abs-NMR4"/>
      <sheetName val="Basement_Budget4"/>
      <sheetName val="Field_Values4"/>
      <sheetName val="MASTER_WORK_SHEET_-_ESTIMATE_H4"/>
      <sheetName val="BS,_PL,_SCH_964"/>
      <sheetName val="RCC,Ret__Wall4"/>
      <sheetName val="Sheet3_(2)4"/>
      <sheetName val="9__Package_split_-_Cost_4"/>
      <sheetName val="BOQ_Direct_selling_cost4"/>
      <sheetName val="13__Steel_-_Ratio4"/>
      <sheetName val="Plas_&amp;_WP3"/>
      <sheetName val="Approved_MTD_Proj_#'s3"/>
      <sheetName val="Abstract_Sheet3"/>
      <sheetName val="STAFFSCHED_3"/>
      <sheetName val="CPIPE_13"/>
      <sheetName val="std_wt_3"/>
      <sheetName val="trial_flow_sheet3"/>
      <sheetName val="Rob__elektr_3"/>
      <sheetName val="CFForecast_detail3"/>
      <sheetName val="Data_sheet3"/>
      <sheetName val="TBAL9697_-group_wise__sdpl3"/>
      <sheetName val="Structure_Bills_Qty3"/>
      <sheetName val="beam-reinft-IIInd_floor3"/>
      <sheetName val="Cost_summary3"/>
      <sheetName val="sq_ftg_detail3"/>
      <sheetName val="Civil_Boq3"/>
      <sheetName val="ETC_Plant_Cost3"/>
      <sheetName val="final_abstract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Plant_Cost3"/>
      <sheetName val="Fill_this_out_first___3"/>
      <sheetName val="Labor_abs-NMR3"/>
      <sheetName val="Basement_Budget3"/>
      <sheetName val="Field_Values3"/>
      <sheetName val="MASTER_WORK_SHEET_-_ESTIMATE_H3"/>
      <sheetName val="BS,_PL,_SCH_963"/>
      <sheetName val="RCC,Ret__Wall3"/>
      <sheetName val="Sheet3_(2)3"/>
      <sheetName val="9__Package_split_-_Cost_3"/>
      <sheetName val="BOQ_Direct_selling_cost3"/>
      <sheetName val="13__Steel_-_Ratio3"/>
      <sheetName val="Plas_&amp;_WP2"/>
      <sheetName val="Approved_MTD_Proj_#'s2"/>
      <sheetName val="Abstract_Sheet2"/>
      <sheetName val="STAFFSCHED_2"/>
      <sheetName val="CPIPE_12"/>
      <sheetName val="std_wt_2"/>
      <sheetName val="trial_flow_sheet2"/>
      <sheetName val="Rob__elektr_2"/>
      <sheetName val="CFForecast_detail2"/>
      <sheetName val="Data_sheet2"/>
      <sheetName val="TBAL9697_-group_wise__sdpl2"/>
      <sheetName val="Structure_Bills_Qty2"/>
      <sheetName val="beam-reinft-IIInd_floor2"/>
      <sheetName val="Cost_summary2"/>
      <sheetName val="sq_ftg_detail2"/>
      <sheetName val="Civil_Boq2"/>
      <sheetName val="ETC_Plant_Cost2"/>
      <sheetName val="final_abstract2"/>
      <sheetName val="Project_Budget_Worksheet2"/>
      <sheetName val="Boq_-_Flats2"/>
      <sheetName val="IO_LIST2"/>
      <sheetName val="sqn_ldr_3_Unit_2_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Plant_Cost1"/>
      <sheetName val="Fill_this_out_first___1"/>
      <sheetName val="Labor_abs-NMR1"/>
      <sheetName val="Basement_Budget1"/>
      <sheetName val="Field_Values1"/>
      <sheetName val="MASTER_WORK_SHEET_-_ESTIMATE_H1"/>
      <sheetName val="BS,_PL,_SCH_961"/>
      <sheetName val="RCC,Ret__Wall1"/>
      <sheetName val="Sheet3_(2)1"/>
      <sheetName val="9__Package_split_-_Cost_1"/>
      <sheetName val="BOQ_Direct_selling_cost1"/>
      <sheetName val="13__Steel_-_Ratio1"/>
      <sheetName val="Plas_&amp;_WP"/>
      <sheetName val="Approved_MTD_Proj_#'s"/>
      <sheetName val="Abstract_Sheet"/>
      <sheetName val="STAFFSCHED_"/>
      <sheetName val="CPIPE_1"/>
      <sheetName val="std_wt_"/>
      <sheetName val="trial_flow_sheet"/>
      <sheetName val="Rob__elektr_"/>
      <sheetName val="CFForecast_detail"/>
      <sheetName val="Data_sheet"/>
      <sheetName val="TBAL9697_-group_wise__sdpl"/>
      <sheetName val="Structure_Bills_Qty"/>
      <sheetName val="beam-reinft-IIInd_floor"/>
      <sheetName val="Cost_summary"/>
      <sheetName val="sq_ftg_detail"/>
      <sheetName val="Civil_Boq"/>
      <sheetName val="ETC_Plant_Cost"/>
      <sheetName val="final_abstract"/>
      <sheetName val="Project_Budget_Worksheet"/>
      <sheetName val="Boq_-_Flats"/>
      <sheetName val="IO_LIST"/>
      <sheetName val="sqn_ldr_3_Unit_2_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1"/>
      <sheetName val="Plant_Cost2"/>
      <sheetName val="Fill_this_out_first___2"/>
      <sheetName val="Labor_abs-NMR2"/>
      <sheetName val="Basement_Budget2"/>
      <sheetName val="Field_Values2"/>
      <sheetName val="MASTER_WORK_SHEET_-_ESTIMATE_H2"/>
      <sheetName val="BS,_PL,_SCH_962"/>
      <sheetName val="RCC,Ret__Wall2"/>
      <sheetName val="Sheet3_(2)2"/>
      <sheetName val="9__Package_split_-_Cost_2"/>
      <sheetName val="BOQ_Direct_selling_cost2"/>
      <sheetName val="13__Steel_-_Ratio2"/>
      <sheetName val="Plas_&amp;_WP1"/>
      <sheetName val="Approved_MTD_Proj_#'s1"/>
      <sheetName val="Abstract_Sheet1"/>
      <sheetName val="STAFFSCHED_1"/>
      <sheetName val="CPIPE_11"/>
      <sheetName val="std_wt_1"/>
      <sheetName val="trial_flow_sheet1"/>
      <sheetName val="Rob__elektr_1"/>
      <sheetName val="CFForecast_detail1"/>
      <sheetName val="Data_sheet1"/>
      <sheetName val="TBAL9697_-group_wise__sdpl1"/>
      <sheetName val="Structure_Bills_Qty1"/>
      <sheetName val="beam-reinft-IIInd_floor1"/>
      <sheetName val="Cost_summary1"/>
      <sheetName val="sq_ftg_detail1"/>
      <sheetName val="Civil_Boq1"/>
      <sheetName val="ETC_Plant_Cost1"/>
      <sheetName val="final_abstract1"/>
      <sheetName val="Project_Budget_Worksheet1"/>
      <sheetName val="Boq_-_Flats1"/>
      <sheetName val="IO_LIST1"/>
      <sheetName val="sqn_ldr_3_Unit_2_1"/>
      <sheetName val="Project_Budget_Worksheet3"/>
      <sheetName val="Boq_-_Flats3"/>
      <sheetName val="IO_LI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2"/>
      <sheetName val="Plant_Cost5"/>
      <sheetName val="Fill_this_out_first___5"/>
      <sheetName val="Labor_abs-NMR5"/>
      <sheetName val="Basement_Budget5"/>
      <sheetName val="Field_Values5"/>
      <sheetName val="MASTER_WORK_SHEET_-_ESTIMATE_H5"/>
      <sheetName val="BS,_PL,_SCH_965"/>
      <sheetName val="RCC,Ret__Wall5"/>
      <sheetName val="Sheet3_(2)5"/>
      <sheetName val="9__Package_split_-_Cost_5"/>
      <sheetName val="BOQ_Direct_selling_cost5"/>
      <sheetName val="13__Steel_-_Ratio5"/>
      <sheetName val="Plas_&amp;_WP4"/>
      <sheetName val="Approved_MTD_Proj_#'s4"/>
      <sheetName val="Abstract_Sheet4"/>
      <sheetName val="STAFFSCHED_4"/>
      <sheetName val="CPIPE_14"/>
      <sheetName val="std_wt_4"/>
      <sheetName val="trial_flow_sheet4"/>
      <sheetName val="Rob__elektr_4"/>
      <sheetName val="CFForecast_detail4"/>
      <sheetName val="Data_sheet4"/>
      <sheetName val="TBAL9697_-group_wise__sdpl4"/>
      <sheetName val="Structure_Bills_Qty4"/>
      <sheetName val="beam-reinft-IIInd_floor4"/>
      <sheetName val="Cost_summary4"/>
      <sheetName val="sq_ftg_detail4"/>
      <sheetName val="Civil_Boq4"/>
      <sheetName val="ETC_Plant_Cost4"/>
      <sheetName val="final_abstract4"/>
      <sheetName val="Project_Budget_Worksheet4"/>
      <sheetName val="Boq_-_Flats4"/>
      <sheetName val="IO_LIST4"/>
      <sheetName val="sqn_ldr_3_Unit_2_3"/>
      <sheetName val="sqn_ldr_3_Unit_2_4"/>
      <sheetName val="TASKRSRC (2)"/>
      <sheetName val="TARGET"/>
      <sheetName val="BASELINE"/>
      <sheetName val="Results"/>
      <sheetName val="PLGroupings"/>
      <sheetName val="Inc.St.-Link"/>
      <sheetName val="JOform"/>
      <sheetName val="Mobile Micro "/>
      <sheetName val="Variation Statement"/>
      <sheetName val="grid"/>
      <sheetName val="Variation_Statement"/>
      <sheetName val="Variation_Statement1"/>
      <sheetName val="Variation_Statement2"/>
      <sheetName val="RATE-ANAY."/>
      <sheetName val="Rates"/>
      <sheetName val="CTbe tong"/>
      <sheetName val="CTDZ 0.4+cto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Plant_Cost7"/>
      <sheetName val="Fill_this_out_first___7"/>
      <sheetName val="Labor_abs-NMR7"/>
      <sheetName val="Basement_Budget7"/>
      <sheetName val="Field_Values7"/>
      <sheetName val="MASTER_WORK_SHEET_-_ESTIMATE_H7"/>
      <sheetName val="BS,_PL,_SCH_967"/>
      <sheetName val="RCC,Ret__Wall7"/>
      <sheetName val="Sheet3_(2)7"/>
      <sheetName val="9__Package_split_-_Cost_7"/>
      <sheetName val="BOQ_Direct_selling_cost7"/>
      <sheetName val="13__Steel_-_Ratio7"/>
      <sheetName val="Plas_&amp;_WP6"/>
      <sheetName val="Approved_MTD_Proj_#'s6"/>
      <sheetName val="Abstract_Sheet6"/>
      <sheetName val="STAFFSCHED_6"/>
      <sheetName val="CPIPE_16"/>
      <sheetName val="std_wt_6"/>
      <sheetName val="trial_flow_sheet6"/>
      <sheetName val="Rob__elektr_6"/>
      <sheetName val="CFForecast_detail6"/>
      <sheetName val="Data_sheet6"/>
      <sheetName val="TBAL9697_-group_wise__sdpl6"/>
      <sheetName val="Structure_Bills_Qty6"/>
      <sheetName val="beam-reinft-IIInd_floor6"/>
      <sheetName val="Cost_summary6"/>
      <sheetName val="sq_ftg_detail6"/>
      <sheetName val="Civil_Boq6"/>
      <sheetName val="ETC_Plant_Cost6"/>
      <sheetName val="final_abstract6"/>
      <sheetName val="Project_Budget_Worksheet6"/>
      <sheetName val="Boq_-_Flats6"/>
      <sheetName val="IO_LIST6"/>
      <sheetName val="sqn_ldr_3_Unit_2_5"/>
      <sheetName val="Builtup_Area"/>
      <sheetName val="TASKRSRC_(2)"/>
      <sheetName val="Inc_St_-Link"/>
      <sheetName val="Mobile_Micro_"/>
      <sheetName val="Estimate"/>
      <sheetName val="ndG-1_x005f_x005f_x005f_x0005_"/>
      <sheetName val="Pay_Sep06"/>
      <sheetName val="PPA Summary"/>
      <sheetName val="Labour"/>
      <sheetName val="Material"/>
      <sheetName val="Plant &amp;  Machinery"/>
      <sheetName val="AOR"/>
      <sheetName val="FORM7"/>
      <sheetName val="Rate Analysis "/>
      <sheetName val="Licences"/>
      <sheetName val="sum-all"/>
      <sheetName val="FIRE - Tower"/>
      <sheetName val="12a. CFTable"/>
      <sheetName val="Measurment"/>
      <sheetName val="Appendix - 12 - Recov. Adv. Pmt"/>
      <sheetName val="Detail"/>
      <sheetName val="10. &amp; 11. Rate Code &amp; BQ"/>
      <sheetName val="3. Elemental Summary"/>
      <sheetName val="Door"/>
      <sheetName val="OHT_Abs"/>
      <sheetName val="Cul_detail"/>
      <sheetName val="Indices"/>
      <sheetName val="conc-foot-gradeslab"/>
      <sheetName val="EAS"/>
      <sheetName val="AD ST"/>
      <sheetName val="ndG-1_x005f_x005f_x005f_x005f_x005f_x005f_x005f_x0005_"/>
      <sheetName val="Cap-2"/>
      <sheetName val="DEF REV."/>
      <sheetName val="More &amp; Less work record"/>
      <sheetName val="Summary year Plan"/>
      <sheetName val="BOQ T4B"/>
      <sheetName val="Alstom_Soft seating_V R0_090216"/>
      <sheetName val="Cash Flows &amp; IRR"/>
      <sheetName val="Definitions"/>
      <sheetName val="Variables_x"/>
      <sheetName val="Progress"/>
      <sheetName val="Stress Calculation"/>
      <sheetName val="Detail In Door Stad"/>
      <sheetName val="Lookups"/>
      <sheetName val="Cost_Ph1"/>
      <sheetName val="Budget-250"/>
      <sheetName val="MH Compensate-Nov"/>
      <sheetName val="Construction"/>
      <sheetName val="NPV"/>
      <sheetName val="Supplier"/>
      <sheetName val="Introduction"/>
      <sheetName val="Summary_CFA"/>
      <sheetName val="QS Name"/>
      <sheetName val="Cash Flow Working"/>
      <sheetName val="factors"/>
      <sheetName val="BASIS -DEC 08"/>
      <sheetName val="Financials"/>
      <sheetName val="Earthing Tower-1 Superseded"/>
      <sheetName val="Lead"/>
      <sheetName val="BILL 3R"/>
      <sheetName val="Detail 1A"/>
      <sheetName val="INDIGINEOUS ITEMS "/>
      <sheetName val="Current Bill MB ref"/>
      <sheetName val="ndG-1_x005f_x005f_x005f_x005f_x005f_x005f_x005f_x005f_x"/>
      <sheetName val="DetEst"/>
      <sheetName val="Sheet2 (2)"/>
      <sheetName val="Rollup"/>
      <sheetName val="재1"/>
      <sheetName val="Site Dev BOQ"/>
      <sheetName val="월선수금"/>
      <sheetName val="Headings"/>
      <sheetName val="Enquire"/>
      <sheetName val="Payroll"/>
      <sheetName val="Itemised"/>
      <sheetName val="VF Intertool Logic"/>
      <sheetName val="item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Plant_Cost10"/>
      <sheetName val="Fill_this_out_first___10"/>
      <sheetName val="Labor_abs-NMR10"/>
      <sheetName val="Basement_Budget10"/>
      <sheetName val="Field_Values10"/>
      <sheetName val="BS,_PL,_SCH_9610"/>
      <sheetName val="MASTER_WORK_SHEET_-_ESTIMATE_10"/>
      <sheetName val="RCC,Ret__Wall10"/>
      <sheetName val="Sheet3_(2)10"/>
      <sheetName val="9__Package_split_-_Cost_10"/>
      <sheetName val="BOQ_Direct_selling_cost10"/>
      <sheetName val="13__Steel_-_Ratio10"/>
      <sheetName val="Approved_MTD_Proj_#'s9"/>
      <sheetName val="Abstract_Sheet9"/>
      <sheetName val="STAFFSCHED_9"/>
      <sheetName val="Rob__elektr_9"/>
      <sheetName val="Plas_&amp;_WP9"/>
      <sheetName val="CPIPE_19"/>
      <sheetName val="std_wt_9"/>
      <sheetName val="trial_flow_sheet9"/>
      <sheetName val="CFForecast_detail9"/>
      <sheetName val="Data_sheet9"/>
      <sheetName val="TBAL9697_-group_wise__sdpl9"/>
      <sheetName val="Structure_Bills_Qty9"/>
      <sheetName val="beam-reinft-IIInd_floor9"/>
      <sheetName val="Cost_summary9"/>
      <sheetName val="sq_ftg_detail9"/>
      <sheetName val="Civil_Boq9"/>
      <sheetName val="ETC_Plant_Cost9"/>
      <sheetName val="final_abstract9"/>
      <sheetName val="Project_Budget_Worksheet9"/>
      <sheetName val="Boq_-_Flats9"/>
      <sheetName val="IO_LIST9"/>
      <sheetName val="sqn_ldr_3_Unit_2_8"/>
      <sheetName val="Builtup_Area3"/>
      <sheetName val="TASKRSRC_(2)3"/>
      <sheetName val="Inc_St_-Link3"/>
      <sheetName val="Mobile_Micro_3"/>
      <sheetName val="Variation_Statement5"/>
      <sheetName val="RATE-ANAY_2"/>
      <sheetName val="CTbe_tong2"/>
      <sheetName val="CTDZ_0_4+cto2"/>
      <sheetName val="PPA_Summary2"/>
      <sheetName val="Plant_&amp;__Machinery2"/>
      <sheetName val="Rate_Analysis_2"/>
      <sheetName val="FIRE_-_Tower2"/>
      <sheetName val="12a__CFTable2"/>
      <sheetName val="Appendix_-_12_-_Recov__Adv__Pm2"/>
      <sheetName val="10__&amp;_11__Rate_Code_&amp;_BQ2"/>
      <sheetName val="3__Elemental_Summary2"/>
      <sheetName val="AD_ST2"/>
      <sheetName val="DEF_REV_2"/>
      <sheetName val="More_&amp;_Less_work_record2"/>
      <sheetName val="Summary_year_Plan2"/>
      <sheetName val="BOQ_T4B2"/>
      <sheetName val="Alstom_Soft_seating_V_R0_090212"/>
      <sheetName val="Cash_Flows_&amp;_IRR2"/>
      <sheetName val="Stress_Calculation2"/>
      <sheetName val="Detail_In_Door_Stad2"/>
      <sheetName val="MH_Compensate-Nov2"/>
      <sheetName val="QS_Name2"/>
      <sheetName val="Cash_Flow_Working2"/>
      <sheetName val="BASIS_-DEC_082"/>
      <sheetName val="Earthing_Tower-1_Superseded2"/>
      <sheetName val="BILL_3R2"/>
      <sheetName val="Detail_1A2"/>
      <sheetName val="INDIGINEOUS_ITEMS_2"/>
      <sheetName val="Current_Bill_MB_ref2"/>
      <sheetName val="Sheet2_(2)2"/>
      <sheetName val="Site_Dev_BOQ2"/>
      <sheetName val="VF_Intertool_Logic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Plant_Cost9"/>
      <sheetName val="Fill_this_out_first___9"/>
      <sheetName val="Labor_abs-NMR9"/>
      <sheetName val="Basement_Budget9"/>
      <sheetName val="Field_Values9"/>
      <sheetName val="BS,_PL,_SCH_969"/>
      <sheetName val="MASTER_WORK_SHEET_-_ESTIMATE_H9"/>
      <sheetName val="RCC,Ret__Wall9"/>
      <sheetName val="Sheet3_(2)9"/>
      <sheetName val="9__Package_split_-_Cost_9"/>
      <sheetName val="BOQ_Direct_selling_cost9"/>
      <sheetName val="13__Steel_-_Ratio9"/>
      <sheetName val="Plas_&amp;_WP8"/>
      <sheetName val="Approved_MTD_Proj_#'s8"/>
      <sheetName val="Abstract_Sheet8"/>
      <sheetName val="STAFFSCHED_8"/>
      <sheetName val="CPIPE_18"/>
      <sheetName val="std_wt_8"/>
      <sheetName val="trial_flow_sheet8"/>
      <sheetName val="Rob__elektr_8"/>
      <sheetName val="CFForecast_detail8"/>
      <sheetName val="Data_sheet8"/>
      <sheetName val="TBAL9697_-group_wise__sdpl8"/>
      <sheetName val="Structure_Bills_Qty8"/>
      <sheetName val="beam-reinft-IIInd_floor8"/>
      <sheetName val="Cost_summary8"/>
      <sheetName val="sq_ftg_detail8"/>
      <sheetName val="Civil_Boq8"/>
      <sheetName val="ETC_Plant_Cost8"/>
      <sheetName val="final_abstract8"/>
      <sheetName val="Project_Budget_Worksheet8"/>
      <sheetName val="Boq_-_Flats8"/>
      <sheetName val="IO_LIST8"/>
      <sheetName val="sqn_ldr_3_Unit_2_7"/>
      <sheetName val="Builtup_Area2"/>
      <sheetName val="TASKRSRC_(2)2"/>
      <sheetName val="Inc_St_-Link2"/>
      <sheetName val="Mobile_Micro_2"/>
      <sheetName val="Variation_Statement4"/>
      <sheetName val="RATE-ANAY_1"/>
      <sheetName val="CTbe_tong1"/>
      <sheetName val="CTDZ_0_4+cto1"/>
      <sheetName val="PPA_Summary1"/>
      <sheetName val="Plant_&amp;__Machinery1"/>
      <sheetName val="Rate_Analysis_1"/>
      <sheetName val="FIRE_-_Tower1"/>
      <sheetName val="12a__CFTable1"/>
      <sheetName val="Appendix_-_12_-_Recov__Adv__Pm1"/>
      <sheetName val="10__&amp;_11__Rate_Code_&amp;_BQ1"/>
      <sheetName val="3__Elemental_Summary1"/>
      <sheetName val="AD_ST1"/>
      <sheetName val="DEF_REV_1"/>
      <sheetName val="More_&amp;_Less_work_record1"/>
      <sheetName val="Summary_year_Plan1"/>
      <sheetName val="BOQ_T4B1"/>
      <sheetName val="Alstom_Soft_seating_V_R0_090211"/>
      <sheetName val="Cash_Flows_&amp;_IRR1"/>
      <sheetName val="Stress_Calculation1"/>
      <sheetName val="Detail_In_Door_Stad1"/>
      <sheetName val="MH_Compensate-Nov1"/>
      <sheetName val="QS_Name1"/>
      <sheetName val="Cash_Flow_Working1"/>
      <sheetName val="BASIS_-DEC_081"/>
      <sheetName val="Earthing_Tower-1_Superseded1"/>
      <sheetName val="BILL_3R1"/>
      <sheetName val="Detail_1A1"/>
      <sheetName val="INDIGINEOUS_ITEMS_1"/>
      <sheetName val="Current_Bill_MB_ref1"/>
      <sheetName val="Sheet2_(2)1"/>
      <sheetName val="Site_Dev_BOQ1"/>
      <sheetName val="VF_Intertool_Logic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Plant_Cost8"/>
      <sheetName val="Fill_this_out_first___8"/>
      <sheetName val="Labor_abs-NMR8"/>
      <sheetName val="Basement_Budget8"/>
      <sheetName val="Field_Values8"/>
      <sheetName val="BS,_PL,_SCH_968"/>
      <sheetName val="MASTER_WORK_SHEET_-_ESTIMATE_H8"/>
      <sheetName val="RCC,Ret__Wall8"/>
      <sheetName val="Sheet3_(2)8"/>
      <sheetName val="9__Package_split_-_Cost_8"/>
      <sheetName val="BOQ_Direct_selling_cost8"/>
      <sheetName val="13__Steel_-_Ratio8"/>
      <sheetName val="Plas_&amp;_WP7"/>
      <sheetName val="Approved_MTD_Proj_#'s7"/>
      <sheetName val="Abstract_Sheet7"/>
      <sheetName val="STAFFSCHED_7"/>
      <sheetName val="CPIPE_17"/>
      <sheetName val="std_wt_7"/>
      <sheetName val="trial_flow_sheet7"/>
      <sheetName val="Rob__elektr_7"/>
      <sheetName val="CFForecast_detail7"/>
      <sheetName val="Data_sheet7"/>
      <sheetName val="TBAL9697_-group_wise__sdpl7"/>
      <sheetName val="Structure_Bills_Qty7"/>
      <sheetName val="beam-reinft-IIInd_floor7"/>
      <sheetName val="Cost_summary7"/>
      <sheetName val="sq_ftg_detail7"/>
      <sheetName val="Civil_Boq7"/>
      <sheetName val="ETC_Plant_Cost7"/>
      <sheetName val="final_abstract7"/>
      <sheetName val="Project_Budget_Worksheet7"/>
      <sheetName val="Boq_-_Flats7"/>
      <sheetName val="IO_LIST7"/>
      <sheetName val="sqn_ldr_3_Unit_2_6"/>
      <sheetName val="Builtup_Area1"/>
      <sheetName val="TASKRSRC_(2)1"/>
      <sheetName val="Inc_St_-Link1"/>
      <sheetName val="Mobile_Micro_1"/>
      <sheetName val="Variation_Statement3"/>
      <sheetName val="RATE-ANAY_"/>
      <sheetName val="CTbe_tong"/>
      <sheetName val="CTDZ_0_4+cto"/>
      <sheetName val="PPA_Summary"/>
      <sheetName val="Plant_&amp;__Machinery"/>
      <sheetName val="Rate_Analysis_"/>
      <sheetName val="FIRE_-_Tower"/>
      <sheetName val="12a__CFTable"/>
      <sheetName val="Appendix_-_12_-_Recov__Adv__Pmt"/>
      <sheetName val="10__&amp;_11__Rate_Code_&amp;_BQ"/>
      <sheetName val="3__Elemental_Summary"/>
      <sheetName val="AD_ST"/>
      <sheetName val="DEF_REV_"/>
      <sheetName val="More_&amp;_Less_work_record"/>
      <sheetName val="Summary_year_Plan"/>
      <sheetName val="BOQ_T4B"/>
      <sheetName val="Alstom_Soft_seating_V_R0_090216"/>
      <sheetName val="Cash_Flows_&amp;_IRR"/>
      <sheetName val="Stress_Calculation"/>
      <sheetName val="Detail_In_Door_Stad"/>
      <sheetName val="MH_Compensate-Nov"/>
      <sheetName val="QS_Name"/>
      <sheetName val="Cash_Flow_Working"/>
      <sheetName val="BASIS_-DEC_08"/>
      <sheetName val="Earthing_Tower-1_Superseded"/>
      <sheetName val="BILL_3R"/>
      <sheetName val="Detail_1A"/>
      <sheetName val="INDIGINEOUS_ITEMS_"/>
      <sheetName val="Current_Bill_MB_ref"/>
      <sheetName val="Sheet2_(2)"/>
      <sheetName val="Site_Dev_BOQ"/>
      <sheetName val="VF_Intertool_Logic"/>
      <sheetName val="cubes_M20"/>
      <sheetName val="Rate_analysis3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Plant_Cost11"/>
      <sheetName val="Fill_this_out_first___11"/>
      <sheetName val="Labor_abs-NMR11"/>
      <sheetName val="Basement_Budget11"/>
      <sheetName val="Field_Values11"/>
      <sheetName val="MASTER_WORK_SHEET_-_ESTIMATE_11"/>
      <sheetName val="BS,_PL,_SCH_9611"/>
      <sheetName val="RCC,Ret__Wall11"/>
      <sheetName val="Ch__List_(2)12"/>
      <sheetName val="Ch__List12"/>
      <sheetName val="PRE__ESTIMATE12"/>
      <sheetName val="QTY-RATE_(Site_09_12_04)12"/>
      <sheetName val="QTY-RATE_(2)12"/>
      <sheetName val="BRAKE_UP_SHEET12"/>
      <sheetName val="Break_up_Sheet12"/>
      <sheetName val="common_area12"/>
      <sheetName val="Block_Work,_Plastering12"/>
      <sheetName val="WATER_PROOFING12"/>
      <sheetName val="EXTENDED_BASEMENT12"/>
      <sheetName val="MASS_EXCAVATION12"/>
      <sheetName val="FOOTING_AND_EXCAVATION12"/>
      <sheetName val="Columns_Reinforcement12"/>
      <sheetName val="COLU_MN12"/>
      <sheetName val="Beams_Reinforcement12"/>
      <sheetName val="GYM_EQUIP12"/>
      <sheetName val="M_&amp;_E12"/>
      <sheetName val="P_&amp;_M12"/>
      <sheetName val="RCC_Retaining_wall12"/>
      <sheetName val="HYDERABAD_SWIMMING_POOL12"/>
      <sheetName val="Plant_Cost12"/>
      <sheetName val="Fill_this_out_first___12"/>
      <sheetName val="Labor_abs-NMR12"/>
      <sheetName val="Basement_Budget12"/>
      <sheetName val="Field_Values12"/>
      <sheetName val="MASTER_WORK_SHEET_-_ESTIMATE_12"/>
      <sheetName val="BS,_PL,_SCH_9612"/>
      <sheetName val="RCC,Ret__Wall12"/>
      <sheetName val="Ch__List_(2)13"/>
      <sheetName val="Ch__List13"/>
      <sheetName val="PRE__ESTIMATE13"/>
      <sheetName val="Ch__List_(2)16"/>
      <sheetName val="Ch__List16"/>
      <sheetName val="QTY-RATE_(Site_09_12_04)13"/>
      <sheetName val="QTY-RATE_(2)13"/>
      <sheetName val="BRAKE_UP_SHEET13"/>
      <sheetName val="Break_up_Sheet13"/>
      <sheetName val="common_area13"/>
      <sheetName val="Block_Work,_Plastering13"/>
      <sheetName val="WATER_PROOFING13"/>
      <sheetName val="EXTENDED_BASEMENT13"/>
      <sheetName val="MASS_EXCAVATION13"/>
      <sheetName val="FOOTING_AND_EXCAVATION13"/>
      <sheetName val="Columns_Reinforcement13"/>
      <sheetName val="COLU_MN13"/>
      <sheetName val="Beams_Reinforcement13"/>
      <sheetName val="GYM_EQUIP13"/>
      <sheetName val="M_&amp;_E13"/>
      <sheetName val="P_&amp;_M13"/>
      <sheetName val="RCC_Retaining_wall13"/>
      <sheetName val="HYDERABAD_SWIMMING_POOL13"/>
      <sheetName val="Plant_Cost13"/>
      <sheetName val="Fill_this_out_first___13"/>
      <sheetName val="Labor_abs-NMR13"/>
      <sheetName val="Basement_Budget13"/>
      <sheetName val="Field_Values13"/>
      <sheetName val="MASTER_WORK_SHEET_-_ESTIMATE_13"/>
      <sheetName val="BS,_PL,_SCH_9613"/>
      <sheetName val="RCC,Ret__Wall13"/>
      <sheetName val="Ch__List_(2)14"/>
      <sheetName val="Ch__List14"/>
      <sheetName val="PRE__ESTIMATE14"/>
      <sheetName val="QTY-RATE_(Site_09_12_04)14"/>
      <sheetName val="QTY-RATE_(2)14"/>
      <sheetName val="BRAKE_UP_SHEET14"/>
      <sheetName val="Break_up_Sheet14"/>
      <sheetName val="common_area14"/>
      <sheetName val="Block_Work,_Plastering14"/>
      <sheetName val="WATER_PROOFING14"/>
      <sheetName val="EXTENDED_BASEMENT14"/>
      <sheetName val="MASS_EXCAVATION14"/>
      <sheetName val="FOOTING_AND_EXCAVATION14"/>
      <sheetName val="Columns_Reinforcement14"/>
      <sheetName val="COLU_MN14"/>
      <sheetName val="Beams_Reinforcement14"/>
      <sheetName val="GYM_EQUIP14"/>
      <sheetName val="M_&amp;_E14"/>
      <sheetName val="P_&amp;_M14"/>
      <sheetName val="RCC_Retaining_wall14"/>
      <sheetName val="HYDERABAD_SWIMMING_POOL14"/>
      <sheetName val="Plant_Cost14"/>
      <sheetName val="Fill_this_out_first___14"/>
      <sheetName val="Labor_abs-NMR14"/>
      <sheetName val="Basement_Budget14"/>
      <sheetName val="Field_Values14"/>
      <sheetName val="MASTER_WORK_SHEET_-_ESTIMATE_14"/>
      <sheetName val="BS,_PL,_SCH_9614"/>
      <sheetName val="RCC,Ret__Wall14"/>
      <sheetName val="Ch__List_(2)19"/>
      <sheetName val="Ch__List19"/>
      <sheetName val="PRE__ESTIMATE19"/>
      <sheetName val="QTY-RATE_(Site_09_12_04)19"/>
      <sheetName val="QTY-RATE_(2)19"/>
      <sheetName val="BRAKE_UP_SHEET19"/>
      <sheetName val="Break_up_Sheet19"/>
      <sheetName val="common_area19"/>
      <sheetName val="Block_Work,_Plastering19"/>
      <sheetName val="WATER_PROOFING19"/>
      <sheetName val="EXTENDED_BASEMENT19"/>
      <sheetName val="MASS_EXCAVATION19"/>
      <sheetName val="FOOTING_AND_EXCAVATION19"/>
      <sheetName val="Columns_Reinforcement19"/>
      <sheetName val="COLU_MN19"/>
      <sheetName val="Beams_Reinforcement19"/>
      <sheetName val="GYM_EQUIP19"/>
      <sheetName val="M_&amp;_E19"/>
      <sheetName val="P_&amp;_M19"/>
      <sheetName val="RCC_Retaining_wall19"/>
      <sheetName val="HYDERABAD_SWIMMING_POOL19"/>
      <sheetName val="Plant_Cost19"/>
      <sheetName val="Fill_this_out_first___19"/>
      <sheetName val="Labor_abs-NMR19"/>
      <sheetName val="Basement_Budget19"/>
      <sheetName val="Field_Values19"/>
      <sheetName val="MASTER_WORK_SHEET_-_ESTIMATE_19"/>
      <sheetName val="BS,_PL,_SCH_9619"/>
      <sheetName val="RCC,Ret__Wall19"/>
      <sheetName val="Ch__List_(2)15"/>
      <sheetName val="Ch__List15"/>
      <sheetName val="PRE__ESTIMATE15"/>
      <sheetName val="QTY-RATE_(Site_09_12_04)15"/>
      <sheetName val="QTY-RATE_(2)15"/>
      <sheetName val="BRAKE_UP_SHEET15"/>
      <sheetName val="Break_up_Sheet15"/>
      <sheetName val="common_area15"/>
      <sheetName val="Block_Work,_Plastering15"/>
      <sheetName val="WATER_PROOFING15"/>
      <sheetName val="EXTENDED_BASEMENT15"/>
      <sheetName val="MASS_EXCAVATION15"/>
      <sheetName val="FOOTING_AND_EXCAVATION15"/>
      <sheetName val="Columns_Reinforcement15"/>
      <sheetName val="COLU_MN15"/>
      <sheetName val="Beams_Reinforcement15"/>
      <sheetName val="GYM_EQUIP15"/>
      <sheetName val="M_&amp;_E15"/>
      <sheetName val="P_&amp;_M15"/>
      <sheetName val="RCC_Retaining_wall15"/>
      <sheetName val="HYDERABAD_SWIMMING_POOL15"/>
      <sheetName val="Plant_Cost15"/>
      <sheetName val="Fill_this_out_first___15"/>
      <sheetName val="Labor_abs-NMR15"/>
      <sheetName val="Basement_Budget15"/>
      <sheetName val="Field_Values15"/>
      <sheetName val="MASTER_WORK_SHEET_-_ESTIMATE_15"/>
      <sheetName val="BS,_PL,_SCH_9615"/>
      <sheetName val="RCC,Ret__Wall15"/>
      <sheetName val="Rate_analysis4"/>
      <sheetName val="PRE__ESTIMATE16"/>
      <sheetName val="QTY-RATE_(Site_09_12_04)16"/>
      <sheetName val="QTY-RATE_(2)16"/>
      <sheetName val="BRAKE_UP_SHEET16"/>
      <sheetName val="Break_up_Sheet16"/>
      <sheetName val="common_area16"/>
      <sheetName val="Block_Work,_Plastering16"/>
      <sheetName val="WATER_PROOFING16"/>
      <sheetName val="EXTENDED_BASEMENT16"/>
      <sheetName val="MASS_EXCAVATION16"/>
      <sheetName val="FOOTING_AND_EXCAVATION16"/>
      <sheetName val="Columns_Reinforcement16"/>
      <sheetName val="COLU_MN16"/>
      <sheetName val="Beams_Reinforcement16"/>
      <sheetName val="GYM_EQUIP16"/>
      <sheetName val="M_&amp;_E16"/>
      <sheetName val="P_&amp;_M16"/>
      <sheetName val="RCC_Retaining_wall16"/>
      <sheetName val="HYDERABAD_SWIMMING_POOL16"/>
      <sheetName val="Plant_Cost16"/>
      <sheetName val="Fill_this_out_first___16"/>
      <sheetName val="Labor_abs-NMR16"/>
      <sheetName val="Basement_Budget16"/>
      <sheetName val="Field_Values16"/>
      <sheetName val="MASTER_WORK_SHEET_-_ESTIMATE_16"/>
      <sheetName val="BS,_PL,_SCH_9616"/>
      <sheetName val="RCC,Ret__Wall16"/>
      <sheetName val="Ch__List_(2)17"/>
      <sheetName val="Ch__List17"/>
      <sheetName val="PRE__ESTIMATE17"/>
      <sheetName val="QTY-RATE_(Site_09_12_04)17"/>
      <sheetName val="QTY-RATE_(2)17"/>
      <sheetName val="BRAKE_UP_SHEET17"/>
      <sheetName val="Break_up_Sheet17"/>
      <sheetName val="common_area17"/>
      <sheetName val="Block_Work,_Plastering17"/>
      <sheetName val="WATER_PROOFING17"/>
      <sheetName val="EXTENDED_BASEMENT17"/>
      <sheetName val="MASS_EXCAVATION17"/>
      <sheetName val="FOOTING_AND_EXCAVATION17"/>
      <sheetName val="Columns_Reinforcement17"/>
      <sheetName val="COLU_MN17"/>
      <sheetName val="Beams_Reinforcement17"/>
      <sheetName val="GYM_EQUIP17"/>
      <sheetName val="M_&amp;_E17"/>
      <sheetName val="P_&amp;_M17"/>
      <sheetName val="RCC_Retaining_wall17"/>
      <sheetName val="HYDERABAD_SWIMMING_POOL17"/>
      <sheetName val="Plant_Cost17"/>
      <sheetName val="Fill_this_out_first___17"/>
      <sheetName val="Labor_abs-NMR17"/>
      <sheetName val="Basement_Budget17"/>
      <sheetName val="Field_Values17"/>
      <sheetName val="MASTER_WORK_SHEET_-_ESTIMATE_17"/>
      <sheetName val="BS,_PL,_SCH_9617"/>
      <sheetName val="RCC,Ret__Wall17"/>
      <sheetName val="Ch__List_(2)18"/>
      <sheetName val="Ch__List18"/>
      <sheetName val="PRE__ESTIMATE18"/>
      <sheetName val="QTY-RATE_(Site_09_12_04)18"/>
      <sheetName val="QTY-RATE_(2)18"/>
      <sheetName val="BRAKE_UP_SHEET18"/>
      <sheetName val="Break_up_Sheet18"/>
      <sheetName val="common_area18"/>
      <sheetName val="Block_Work,_Plastering18"/>
      <sheetName val="WATER_PROOFING18"/>
      <sheetName val="EXTENDED_BASEMENT18"/>
      <sheetName val="MASS_EXCAVATION18"/>
      <sheetName val="FOOTING_AND_EXCAVATION18"/>
      <sheetName val="Columns_Reinforcement18"/>
      <sheetName val="COLU_MN18"/>
      <sheetName val="Beams_Reinforcement18"/>
      <sheetName val="GYM_EQUIP18"/>
      <sheetName val="M_&amp;_E18"/>
      <sheetName val="P_&amp;_M18"/>
      <sheetName val="RCC_Retaining_wall18"/>
      <sheetName val="HYDERABAD_SWIMMING_POOL18"/>
      <sheetName val="Plant_Cost18"/>
      <sheetName val="Fill_this_out_first___18"/>
      <sheetName val="Labor_abs-NMR18"/>
      <sheetName val="Basement_Budget18"/>
      <sheetName val="Field_Values18"/>
      <sheetName val="MASTER_WORK_SHEET_-_ESTIMATE_18"/>
      <sheetName val="BS,_PL,_SCH_9618"/>
      <sheetName val="RCC,Ret__Wall18"/>
      <sheetName val="Ch__List_(2)20"/>
      <sheetName val="Ch__List20"/>
      <sheetName val="PRE__ESTIMATE20"/>
      <sheetName val="QTY-RATE_(Site_09_12_04)20"/>
      <sheetName val="QTY-RATE_(2)20"/>
      <sheetName val="BRAKE_UP_SHEET20"/>
      <sheetName val="Break_up_Sheet20"/>
      <sheetName val="common_area20"/>
      <sheetName val="Block_Work,_Plastering20"/>
      <sheetName val="WATER_PROOFING20"/>
      <sheetName val="EXTENDED_BASEMENT20"/>
      <sheetName val="MASS_EXCAVATION20"/>
      <sheetName val="FOOTING_AND_EXCAVATION20"/>
      <sheetName val="Columns_Reinforcement20"/>
      <sheetName val="COLU_MN20"/>
      <sheetName val="Beams_Reinforcement20"/>
      <sheetName val="GYM_EQUIP20"/>
      <sheetName val="M_&amp;_E20"/>
      <sheetName val="P_&amp;_M20"/>
      <sheetName val="RCC_Retaining_wall20"/>
      <sheetName val="HYDERABAD_SWIMMING_POOL20"/>
      <sheetName val="Rate_analysis5"/>
      <sheetName val="Plant_Cost20"/>
      <sheetName val="Fill_this_out_first___20"/>
      <sheetName val="Labor_abs-NMR20"/>
      <sheetName val="Basement_Budget20"/>
      <sheetName val="Field_Values20"/>
      <sheetName val="MASTER_WORK_SHEET_-_ESTIMATE_20"/>
      <sheetName val="BS,_PL,_SCH_9620"/>
      <sheetName val="RCC,Ret__Wall20"/>
      <sheetName val="Ch__List_(2)22"/>
      <sheetName val="Ch__List22"/>
      <sheetName val="PRE__ESTIMATE22"/>
      <sheetName val="QTY-RATE_(Site_09_12_04)22"/>
      <sheetName val="QTY-RATE_(2)22"/>
      <sheetName val="BRAKE_UP_SHEET22"/>
      <sheetName val="Break_up_Sheet22"/>
      <sheetName val="common_area22"/>
      <sheetName val="Block_Work,_Plastering22"/>
      <sheetName val="WATER_PROOFING22"/>
      <sheetName val="EXTENDED_BASEMENT22"/>
      <sheetName val="MASS_EXCAVATION22"/>
      <sheetName val="FOOTING_AND_EXCAVATION22"/>
      <sheetName val="Columns_Reinforcement22"/>
      <sheetName val="COLU_MN22"/>
      <sheetName val="Beams_Reinforcement22"/>
      <sheetName val="GYM_EQUIP22"/>
      <sheetName val="M_&amp;_E22"/>
      <sheetName val="P_&amp;_M22"/>
      <sheetName val="RCC_Retaining_wall22"/>
      <sheetName val="HYDERABAD_SWIMMING_POOL22"/>
      <sheetName val="Rate_analysis7"/>
      <sheetName val="Plant_Cost22"/>
      <sheetName val="Fill_this_out_first___22"/>
      <sheetName val="Labor_abs-NMR22"/>
      <sheetName val="Basement_Budget22"/>
      <sheetName val="Field_Values22"/>
      <sheetName val="MASTER_WORK_SHEET_-_ESTIMATE_22"/>
      <sheetName val="BS,_PL,_SCH_9622"/>
      <sheetName val="RCC,Ret__Wall22"/>
      <sheetName val="Ch__List_(2)21"/>
      <sheetName val="Ch__List21"/>
      <sheetName val="PRE__ESTIMATE21"/>
      <sheetName val="QTY-RATE_(Site_09_12_04)21"/>
      <sheetName val="QTY-RATE_(2)21"/>
      <sheetName val="BRAKE_UP_SHEET21"/>
      <sheetName val="Break_up_Sheet21"/>
      <sheetName val="common_area21"/>
      <sheetName val="Block_Work,_Plastering21"/>
      <sheetName val="WATER_PROOFING21"/>
      <sheetName val="EXTENDED_BASEMENT21"/>
      <sheetName val="MASS_EXCAVATION21"/>
      <sheetName val="FOOTING_AND_EXCAVATION21"/>
      <sheetName val="Columns_Reinforcement21"/>
      <sheetName val="COLU_MN21"/>
      <sheetName val="Beams_Reinforcement21"/>
      <sheetName val="GYM_EQUIP21"/>
      <sheetName val="M_&amp;_E21"/>
      <sheetName val="P_&amp;_M21"/>
      <sheetName val="RCC_Retaining_wall21"/>
      <sheetName val="HYDERABAD_SWIMMING_POOL21"/>
      <sheetName val="Rate_analysis6"/>
      <sheetName val="Plant_Cost21"/>
      <sheetName val="Fill_this_out_first___21"/>
      <sheetName val="Labor_abs-NMR21"/>
      <sheetName val="Basement_Budget21"/>
      <sheetName val="Field_Values21"/>
      <sheetName val="MASTER_WORK_SHEET_-_ESTIMATE_21"/>
      <sheetName val="BS,_PL,_SCH_9621"/>
      <sheetName val="RCC,Ret__Wall21"/>
      <sheetName val="Ch__List_(2)23"/>
      <sheetName val="Ch__List23"/>
      <sheetName val="PRE__ESTIMATE23"/>
      <sheetName val="QTY-RATE_(Site_09_12_04)23"/>
      <sheetName val="QTY-RATE_(2)23"/>
      <sheetName val="BRAKE_UP_SHEET23"/>
      <sheetName val="Break_up_Sheet23"/>
      <sheetName val="common_area23"/>
      <sheetName val="Block_Work,_Plastering23"/>
      <sheetName val="WATER_PROOFING23"/>
      <sheetName val="EXTENDED_BASEMENT23"/>
      <sheetName val="MASS_EXCAVATION23"/>
      <sheetName val="FOOTING_AND_EXCAVATION23"/>
      <sheetName val="Columns_Reinforcement23"/>
      <sheetName val="COLU_MN23"/>
      <sheetName val="Beams_Reinforcement23"/>
      <sheetName val="GYM_EQUIP23"/>
      <sheetName val="M_&amp;_E23"/>
      <sheetName val="P_&amp;_M23"/>
      <sheetName val="RCC_Retaining_wall23"/>
      <sheetName val="HYDERABAD_SWIMMING_POOL23"/>
      <sheetName val="Rate_analysis8"/>
      <sheetName val="Plant_Cost23"/>
      <sheetName val="Fill_this_out_first___23"/>
      <sheetName val="Labor_abs-NMR23"/>
      <sheetName val="Basement_Budget23"/>
      <sheetName val="Field_Values23"/>
      <sheetName val="MASTER_WORK_SHEET_-_ESTIMATE_23"/>
      <sheetName val="BS,_PL,_SCH_9623"/>
      <sheetName val="RCC,Ret__Wall23"/>
      <sheetName val="Ch__List_(2)24"/>
      <sheetName val="Ch__List24"/>
      <sheetName val="PRE__ESTIMATE24"/>
      <sheetName val="QTY-RATE_(Site_09_12_04)24"/>
      <sheetName val="QTY-RATE_(2)24"/>
      <sheetName val="BRAKE_UP_SHEET24"/>
      <sheetName val="Break_up_Sheet24"/>
      <sheetName val="common_area24"/>
      <sheetName val="Block_Work,_Plastering24"/>
      <sheetName val="WATER_PROOFING24"/>
      <sheetName val="EXTENDED_BASEMENT24"/>
      <sheetName val="MASS_EXCAVATION24"/>
      <sheetName val="FOOTING_AND_EXCAVATION24"/>
      <sheetName val="Columns_Reinforcement24"/>
      <sheetName val="COLU_MN24"/>
      <sheetName val="Beams_Reinforcement24"/>
      <sheetName val="GYM_EQUIP24"/>
      <sheetName val="M_&amp;_E24"/>
      <sheetName val="P_&amp;_M24"/>
      <sheetName val="RCC_Retaining_wall24"/>
      <sheetName val="HYDERABAD_SWIMMING_POOL24"/>
      <sheetName val="Rate_analysis9"/>
      <sheetName val="Plant_Cost24"/>
      <sheetName val="Fill_this_out_first___24"/>
      <sheetName val="Labor_abs-NMR24"/>
      <sheetName val="Basement_Budget24"/>
      <sheetName val="Field_Values24"/>
      <sheetName val="MASTER_WORK_SHEET_-_ESTIMATE_24"/>
      <sheetName val="BS,_PL,_SCH_9624"/>
      <sheetName val="RCC,Ret__Wall24"/>
      <sheetName val="Ch__List_(2)30"/>
      <sheetName val="Ch__List30"/>
      <sheetName val="PRE__ESTIMATE30"/>
      <sheetName val="QTY-RATE_(Site_09_12_04)30"/>
      <sheetName val="QTY-RATE_(2)30"/>
      <sheetName val="BRAKE_UP_SHEET30"/>
      <sheetName val="Break_up_Sheet30"/>
      <sheetName val="common_area30"/>
      <sheetName val="Block_Work,_Plastering30"/>
      <sheetName val="WATER_PROOFING30"/>
      <sheetName val="EXTENDED_BASEMENT30"/>
      <sheetName val="MASS_EXCAVATION30"/>
      <sheetName val="FOOTING_AND_EXCAVATION30"/>
      <sheetName val="Columns_Reinforcement30"/>
      <sheetName val="COLU_MN30"/>
      <sheetName val="Beams_Reinforcement30"/>
      <sheetName val="GYM_EQUIP30"/>
      <sheetName val="M_&amp;_E30"/>
      <sheetName val="P_&amp;_M30"/>
      <sheetName val="RCC_Retaining_wall30"/>
      <sheetName val="HYDERABAD_SWIMMING_POOL30"/>
      <sheetName val="Rate_analysis15"/>
      <sheetName val="Plant_Cost30"/>
      <sheetName val="Fill_this_out_first___30"/>
      <sheetName val="Labor_abs-NMR30"/>
      <sheetName val="Basement_Budget30"/>
      <sheetName val="Field_Values30"/>
      <sheetName val="MASTER_WORK_SHEET_-_ESTIMATE_30"/>
      <sheetName val="BS,_PL,_SCH_9630"/>
      <sheetName val="RCC,Ret__Wall30"/>
      <sheetName val="Ch__List_(2)25"/>
      <sheetName val="Ch__List25"/>
      <sheetName val="PRE__ESTIMATE25"/>
      <sheetName val="QTY-RATE_(Site_09_12_04)25"/>
      <sheetName val="QTY-RATE_(2)25"/>
      <sheetName val="BRAKE_UP_SHEET25"/>
      <sheetName val="Break_up_Sheet25"/>
      <sheetName val="common_area25"/>
      <sheetName val="Block_Work,_Plastering25"/>
      <sheetName val="WATER_PROOFING25"/>
      <sheetName val="EXTENDED_BASEMENT25"/>
      <sheetName val="MASS_EXCAVATION25"/>
      <sheetName val="FOOTING_AND_EXCAVATION25"/>
      <sheetName val="Columns_Reinforcement25"/>
      <sheetName val="COLU_MN25"/>
      <sheetName val="Beams_Reinforcement25"/>
      <sheetName val="GYM_EQUIP25"/>
      <sheetName val="M_&amp;_E25"/>
      <sheetName val="P_&amp;_M25"/>
      <sheetName val="RCC_Retaining_wall25"/>
      <sheetName val="HYDERABAD_SWIMMING_POOL25"/>
      <sheetName val="Rate_analysis10"/>
      <sheetName val="Plant_Cost25"/>
      <sheetName val="Fill_this_out_first___25"/>
      <sheetName val="Labor_abs-NMR25"/>
      <sheetName val="Basement_Budget25"/>
      <sheetName val="Field_Values25"/>
      <sheetName val="MASTER_WORK_SHEET_-_ESTIMATE_25"/>
      <sheetName val="BS,_PL,_SCH_9625"/>
      <sheetName val="RCC,Ret__Wall25"/>
      <sheetName val="Ch__List_(2)29"/>
      <sheetName val="Ch__List29"/>
      <sheetName val="PRE__ESTIMATE29"/>
      <sheetName val="QTY-RATE_(Site_09_12_04)29"/>
      <sheetName val="QTY-RATE_(2)29"/>
      <sheetName val="BRAKE_UP_SHEET29"/>
      <sheetName val="Break_up_Sheet29"/>
      <sheetName val="common_area29"/>
      <sheetName val="Block_Work,_Plastering29"/>
      <sheetName val="WATER_PROOFING29"/>
      <sheetName val="EXTENDED_BASEMENT29"/>
      <sheetName val="MASS_EXCAVATION29"/>
      <sheetName val="FOOTING_AND_EXCAVATION29"/>
      <sheetName val="Columns_Reinforcement29"/>
      <sheetName val="COLU_MN29"/>
      <sheetName val="Beams_Reinforcement29"/>
      <sheetName val="GYM_EQUIP29"/>
      <sheetName val="M_&amp;_E29"/>
      <sheetName val="P_&amp;_M29"/>
      <sheetName val="RCC_Retaining_wall29"/>
      <sheetName val="HYDERABAD_SWIMMING_POOL29"/>
      <sheetName val="Rate_analysis14"/>
      <sheetName val="Plant_Cost29"/>
      <sheetName val="Fill_this_out_first___29"/>
      <sheetName val="Labor_abs-NMR29"/>
      <sheetName val="Basement_Budget29"/>
      <sheetName val="Field_Values29"/>
      <sheetName val="MASTER_WORK_SHEET_-_ESTIMATE_29"/>
      <sheetName val="BS,_PL,_SCH_9629"/>
      <sheetName val="RCC,Ret__Wall29"/>
      <sheetName val="Ch__List_(2)26"/>
      <sheetName val="Ch__List26"/>
      <sheetName val="PRE__ESTIMATE26"/>
      <sheetName val="QTY-RATE_(Site_09_12_04)26"/>
      <sheetName val="QTY-RATE_(2)26"/>
      <sheetName val="BRAKE_UP_SHEET26"/>
      <sheetName val="Break_up_Sheet26"/>
      <sheetName val="common_area26"/>
      <sheetName val="Block_Work,_Plastering26"/>
      <sheetName val="WATER_PROOFING26"/>
      <sheetName val="EXTENDED_BASEMENT26"/>
      <sheetName val="MASS_EXCAVATION26"/>
      <sheetName val="FOOTING_AND_EXCAVATION26"/>
      <sheetName val="Columns_Reinforcement26"/>
      <sheetName val="COLU_MN26"/>
      <sheetName val="Beams_Reinforcement26"/>
      <sheetName val="GYM_EQUIP26"/>
      <sheetName val="M_&amp;_E26"/>
      <sheetName val="P_&amp;_M26"/>
      <sheetName val="RCC_Retaining_wall26"/>
      <sheetName val="HYDERABAD_SWIMMING_POOL26"/>
      <sheetName val="Rate_analysis11"/>
      <sheetName val="Plant_Cost26"/>
      <sheetName val="Fill_this_out_first___26"/>
      <sheetName val="Labor_abs-NMR26"/>
      <sheetName val="Basement_Budget26"/>
      <sheetName val="Field_Values26"/>
      <sheetName val="MASTER_WORK_SHEET_-_ESTIMATE_26"/>
      <sheetName val="BS,_PL,_SCH_9626"/>
      <sheetName val="RCC,Ret__Wall26"/>
      <sheetName val="Ch__List_(2)27"/>
      <sheetName val="Ch__List27"/>
      <sheetName val="PRE__ESTIMATE27"/>
      <sheetName val="QTY-RATE_(Site_09_12_04)27"/>
      <sheetName val="QTY-RATE_(2)27"/>
      <sheetName val="BRAKE_UP_SHEET27"/>
      <sheetName val="Break_up_Sheet27"/>
      <sheetName val="common_area27"/>
      <sheetName val="Block_Work,_Plastering27"/>
      <sheetName val="WATER_PROOFING27"/>
      <sheetName val="EXTENDED_BASEMENT27"/>
      <sheetName val="MASS_EXCAVATION27"/>
      <sheetName val="FOOTING_AND_EXCAVATION27"/>
      <sheetName val="Columns_Reinforcement27"/>
      <sheetName val="COLU_MN27"/>
      <sheetName val="Beams_Reinforcement27"/>
      <sheetName val="GYM_EQUIP27"/>
      <sheetName val="M_&amp;_E27"/>
      <sheetName val="P_&amp;_M27"/>
      <sheetName val="RCC_Retaining_wall27"/>
      <sheetName val="HYDERABAD_SWIMMING_POOL27"/>
      <sheetName val="Rate_analysis12"/>
      <sheetName val="Plant_Cost27"/>
      <sheetName val="Fill_this_out_first___27"/>
      <sheetName val="Labor_abs-NMR27"/>
      <sheetName val="Basement_Budget27"/>
      <sheetName val="Field_Values27"/>
      <sheetName val="MASTER_WORK_SHEET_-_ESTIMATE_27"/>
      <sheetName val="BS,_PL,_SCH_9627"/>
      <sheetName val="RCC,Ret__Wall27"/>
      <sheetName val="Ch__List_(2)28"/>
      <sheetName val="Ch__List28"/>
      <sheetName val="PRE__ESTIMATE28"/>
      <sheetName val="QTY-RATE_(Site_09_12_04)28"/>
      <sheetName val="QTY-RATE_(2)28"/>
      <sheetName val="BRAKE_UP_SHEET28"/>
      <sheetName val="Break_up_Sheet28"/>
      <sheetName val="common_area28"/>
      <sheetName val="Block_Work,_Plastering28"/>
      <sheetName val="WATER_PROOFING28"/>
      <sheetName val="EXTENDED_BASEMENT28"/>
      <sheetName val="MASS_EXCAVATION28"/>
      <sheetName val="FOOTING_AND_EXCAVATION28"/>
      <sheetName val="Columns_Reinforcement28"/>
      <sheetName val="COLU_MN28"/>
      <sheetName val="Beams_Reinforcement28"/>
      <sheetName val="GYM_EQUIP28"/>
      <sheetName val="M_&amp;_E28"/>
      <sheetName val="P_&amp;_M28"/>
      <sheetName val="RCC_Retaining_wall28"/>
      <sheetName val="HYDERABAD_SWIMMING_POOL28"/>
      <sheetName val="Rate_analysis13"/>
      <sheetName val="Plant_Cost28"/>
      <sheetName val="Fill_this_out_first___28"/>
      <sheetName val="Labor_abs-NMR28"/>
      <sheetName val="Basement_Budget28"/>
      <sheetName val="Field_Values28"/>
      <sheetName val="MASTER_WORK_SHEET_-_ESTIMATE_28"/>
      <sheetName val="BS,_PL,_SCH_9628"/>
      <sheetName val="RCC,Ret__Wall28"/>
      <sheetName val="Ch__List_(2)38"/>
      <sheetName val="Ch__List38"/>
      <sheetName val="PRE__ESTIMATE38"/>
      <sheetName val="QTY-RATE_(Site_09_12_04)38"/>
      <sheetName val="QTY-RATE_(2)38"/>
      <sheetName val="BRAKE_UP_SHEET38"/>
      <sheetName val="Break_up_Sheet38"/>
      <sheetName val="common_area38"/>
      <sheetName val="Block_Work,_Plastering38"/>
      <sheetName val="WATER_PROOFING38"/>
      <sheetName val="EXTENDED_BASEMENT38"/>
      <sheetName val="MASS_EXCAVATION38"/>
      <sheetName val="FOOTING_AND_EXCAVATION38"/>
      <sheetName val="Columns_Reinforcement38"/>
      <sheetName val="COLU_MN38"/>
      <sheetName val="Beams_Reinforcement38"/>
      <sheetName val="GYM_EQUIP38"/>
      <sheetName val="M_&amp;_E38"/>
      <sheetName val="P_&amp;_M38"/>
      <sheetName val="RCC_Retaining_wall38"/>
      <sheetName val="HYDERABAD_SWIMMING_POOL38"/>
      <sheetName val="Rate_analysis23"/>
      <sheetName val="Plant_Cost38"/>
      <sheetName val="Fill_this_out_first___38"/>
      <sheetName val="Labor_abs-NMR38"/>
      <sheetName val="Basement_Budget38"/>
      <sheetName val="Field_Values38"/>
      <sheetName val="MASTER_WORK_SHEET_-_ESTIMATE_38"/>
      <sheetName val="BS,_PL,_SCH_9638"/>
      <sheetName val="RCC,Ret__Wall38"/>
      <sheetName val="Ch__List_(2)31"/>
      <sheetName val="Ch__List31"/>
      <sheetName val="PRE__ESTIMATE31"/>
      <sheetName val="QTY-RATE_(Site_09_12_04)31"/>
      <sheetName val="QTY-RATE_(2)31"/>
      <sheetName val="BRAKE_UP_SHEET31"/>
      <sheetName val="Break_up_Sheet31"/>
      <sheetName val="common_area31"/>
      <sheetName val="Block_Work,_Plastering31"/>
      <sheetName val="WATER_PROOFING31"/>
      <sheetName val="EXTENDED_BASEMENT31"/>
      <sheetName val="MASS_EXCAVATION31"/>
      <sheetName val="FOOTING_AND_EXCAVATION31"/>
      <sheetName val="Columns_Reinforcement31"/>
      <sheetName val="COLU_MN31"/>
      <sheetName val="Beams_Reinforcement31"/>
      <sheetName val="GYM_EQUIP31"/>
      <sheetName val="M_&amp;_E31"/>
      <sheetName val="P_&amp;_M31"/>
      <sheetName val="RCC_Retaining_wall31"/>
      <sheetName val="HYDERABAD_SWIMMING_POOL31"/>
      <sheetName val="Plant_Cost31"/>
      <sheetName val="Fill_this_out_first___31"/>
      <sheetName val="Labor_abs-NMR31"/>
      <sheetName val="Basement_Budget31"/>
      <sheetName val="Field_Values31"/>
      <sheetName val="MASTER_WORK_SHEET_-_ESTIMATE_31"/>
      <sheetName val="BS,_PL,_SCH_9631"/>
      <sheetName val="RCC,Ret__Wall31"/>
      <sheetName val="Rate_analysis16"/>
      <sheetName val="Ch__List_(2)32"/>
      <sheetName val="Ch__List32"/>
      <sheetName val="PRE__ESTIMATE32"/>
      <sheetName val="QTY-RATE_(Site_09_12_04)32"/>
      <sheetName val="QTY-RATE_(2)32"/>
      <sheetName val="BRAKE_UP_SHEET32"/>
      <sheetName val="Break_up_Sheet32"/>
      <sheetName val="common_area32"/>
      <sheetName val="Block_Work,_Plastering32"/>
      <sheetName val="WATER_PROOFING32"/>
      <sheetName val="EXTENDED_BASEMENT32"/>
      <sheetName val="MASS_EXCAVATION32"/>
      <sheetName val="FOOTING_AND_EXCAVATION32"/>
      <sheetName val="Columns_Reinforcement32"/>
      <sheetName val="COLU_MN32"/>
      <sheetName val="Beams_Reinforcement32"/>
      <sheetName val="GYM_EQUIP32"/>
      <sheetName val="M_&amp;_E32"/>
      <sheetName val="P_&amp;_M32"/>
      <sheetName val="RCC_Retaining_wall32"/>
      <sheetName val="HYDERABAD_SWIMMING_POOL32"/>
      <sheetName val="Rate_analysis17"/>
      <sheetName val="Plant_Cost32"/>
      <sheetName val="Fill_this_out_first___32"/>
      <sheetName val="Labor_abs-NMR32"/>
      <sheetName val="Basement_Budget32"/>
      <sheetName val="Field_Values32"/>
      <sheetName val="MASTER_WORK_SHEET_-_ESTIMATE_32"/>
      <sheetName val="BS,_PL,_SCH_9632"/>
      <sheetName val="RCC,Ret__Wall32"/>
      <sheetName val="Ch__List_(2)33"/>
      <sheetName val="Ch__List33"/>
      <sheetName val="PRE__ESTIMATE33"/>
      <sheetName val="QTY-RATE_(Site_09_12_04)33"/>
      <sheetName val="QTY-RATE_(2)33"/>
      <sheetName val="BRAKE_UP_SHEET33"/>
      <sheetName val="Break_up_Sheet33"/>
      <sheetName val="common_area33"/>
      <sheetName val="Block_Work,_Plastering33"/>
      <sheetName val="WATER_PROOFING33"/>
      <sheetName val="EXTENDED_BASEMENT33"/>
      <sheetName val="MASS_EXCAVATION33"/>
      <sheetName val="FOOTING_AND_EXCAVATION33"/>
      <sheetName val="Columns_Reinforcement33"/>
      <sheetName val="COLU_MN33"/>
      <sheetName val="Beams_Reinforcement33"/>
      <sheetName val="GYM_EQUIP33"/>
      <sheetName val="M_&amp;_E33"/>
      <sheetName val="P_&amp;_M33"/>
      <sheetName val="RCC_Retaining_wall33"/>
      <sheetName val="HYDERABAD_SWIMMING_POOL33"/>
      <sheetName val="Rate_analysis18"/>
      <sheetName val="Plant_Cost33"/>
      <sheetName val="Fill_this_out_first___33"/>
      <sheetName val="Labor_abs-NMR33"/>
      <sheetName val="Basement_Budget33"/>
      <sheetName val="Field_Values33"/>
      <sheetName val="MASTER_WORK_SHEET_-_ESTIMATE_33"/>
      <sheetName val="BS,_PL,_SCH_9633"/>
      <sheetName val="RCC,Ret__Wall33"/>
      <sheetName val="Ch__List_(2)34"/>
      <sheetName val="Ch__List34"/>
      <sheetName val="PRE__ESTIMATE34"/>
      <sheetName val="QTY-RATE_(Site_09_12_04)34"/>
      <sheetName val="QTY-RATE_(2)34"/>
      <sheetName val="BRAKE_UP_SHEET34"/>
      <sheetName val="Break_up_Sheet34"/>
      <sheetName val="common_area34"/>
      <sheetName val="Block_Work,_Plastering34"/>
      <sheetName val="WATER_PROOFING34"/>
      <sheetName val="EXTENDED_BASEMENT34"/>
      <sheetName val="MASS_EXCAVATION34"/>
      <sheetName val="FOOTING_AND_EXCAVATION34"/>
      <sheetName val="Columns_Reinforcement34"/>
      <sheetName val="COLU_MN34"/>
      <sheetName val="Beams_Reinforcement34"/>
      <sheetName val="GYM_EQUIP34"/>
      <sheetName val="M_&amp;_E34"/>
      <sheetName val="P_&amp;_M34"/>
      <sheetName val="RCC_Retaining_wall34"/>
      <sheetName val="HYDERABAD_SWIMMING_POOL34"/>
      <sheetName val="Rate_analysis19"/>
      <sheetName val="Plant_Cost34"/>
      <sheetName val="Fill_this_out_first___34"/>
      <sheetName val="Labor_abs-NMR34"/>
      <sheetName val="Basement_Budget34"/>
      <sheetName val="Field_Values34"/>
      <sheetName val="MASTER_WORK_SHEET_-_ESTIMATE_34"/>
      <sheetName val="BS,_PL,_SCH_9634"/>
      <sheetName val="RCC,Ret__Wall34"/>
      <sheetName val="Ch__List_(2)36"/>
      <sheetName val="Ch__List36"/>
      <sheetName val="PRE__ESTIMATE36"/>
      <sheetName val="QTY-RATE_(Site_09_12_04)36"/>
      <sheetName val="QTY-RATE_(2)36"/>
      <sheetName val="BRAKE_UP_SHEET36"/>
      <sheetName val="Break_up_Sheet36"/>
      <sheetName val="common_area36"/>
      <sheetName val="Block_Work,_Plastering36"/>
      <sheetName val="WATER_PROOFING36"/>
      <sheetName val="EXTENDED_BASEMENT36"/>
      <sheetName val="MASS_EXCAVATION36"/>
      <sheetName val="FOOTING_AND_EXCAVATION36"/>
      <sheetName val="Columns_Reinforcement36"/>
      <sheetName val="COLU_MN36"/>
      <sheetName val="Beams_Reinforcement36"/>
      <sheetName val="GYM_EQUIP36"/>
      <sheetName val="M_&amp;_E36"/>
      <sheetName val="P_&amp;_M36"/>
      <sheetName val="RCC_Retaining_wall36"/>
      <sheetName val="HYDERABAD_SWIMMING_POOL36"/>
      <sheetName val="Rate_analysis21"/>
      <sheetName val="Plant_Cost36"/>
      <sheetName val="Fill_this_out_first___36"/>
      <sheetName val="Labor_abs-NMR36"/>
      <sheetName val="Basement_Budget36"/>
      <sheetName val="Field_Values36"/>
      <sheetName val="MASTER_WORK_SHEET_-_ESTIMATE_36"/>
      <sheetName val="BS,_PL,_SCH_9636"/>
      <sheetName val="RCC,Ret__Wall36"/>
      <sheetName val="Ch__List_(2)35"/>
      <sheetName val="Ch__List35"/>
      <sheetName val="PRE__ESTIMATE35"/>
      <sheetName val="QTY-RATE_(Site_09_12_04)35"/>
      <sheetName val="QTY-RATE_(2)35"/>
      <sheetName val="BRAKE_UP_SHEET35"/>
      <sheetName val="Break_up_Sheet35"/>
      <sheetName val="common_area35"/>
      <sheetName val="Block_Work,_Plastering35"/>
      <sheetName val="WATER_PROOFING35"/>
      <sheetName val="EXTENDED_BASEMENT35"/>
      <sheetName val="MASS_EXCAVATION35"/>
      <sheetName val="FOOTING_AND_EXCAVATION35"/>
      <sheetName val="Columns_Reinforcement35"/>
      <sheetName val="COLU_MN35"/>
      <sheetName val="Beams_Reinforcement35"/>
      <sheetName val="GYM_EQUIP35"/>
      <sheetName val="M_&amp;_E35"/>
      <sheetName val="P_&amp;_M35"/>
      <sheetName val="RCC_Retaining_wall35"/>
      <sheetName val="HYDERABAD_SWIMMING_POOL35"/>
      <sheetName val="Rate_analysis20"/>
      <sheetName val="Plant_Cost35"/>
      <sheetName val="Fill_this_out_first___35"/>
      <sheetName val="Labor_abs-NMR35"/>
      <sheetName val="Basement_Budget35"/>
      <sheetName val="Field_Values35"/>
      <sheetName val="MASTER_WORK_SHEET_-_ESTIMATE_35"/>
      <sheetName val="BS,_PL,_SCH_9635"/>
      <sheetName val="RCC,Ret__Wall35"/>
      <sheetName val="Ch__List_(2)37"/>
      <sheetName val="Ch__List37"/>
      <sheetName val="PRE__ESTIMATE37"/>
      <sheetName val="QTY-RATE_(Site_09_12_04)37"/>
      <sheetName val="QTY-RATE_(2)37"/>
      <sheetName val="BRAKE_UP_SHEET37"/>
      <sheetName val="Break_up_Sheet37"/>
      <sheetName val="common_area37"/>
      <sheetName val="Block_Work,_Plastering37"/>
      <sheetName val="WATER_PROOFING37"/>
      <sheetName val="EXTENDED_BASEMENT37"/>
      <sheetName val="MASS_EXCAVATION37"/>
      <sheetName val="FOOTING_AND_EXCAVATION37"/>
      <sheetName val="Columns_Reinforcement37"/>
      <sheetName val="COLU_MN37"/>
      <sheetName val="Beams_Reinforcement37"/>
      <sheetName val="GYM_EQUIP37"/>
      <sheetName val="M_&amp;_E37"/>
      <sheetName val="P_&amp;_M37"/>
      <sheetName val="RCC_Retaining_wall37"/>
      <sheetName val="HYDERABAD_SWIMMING_POOL37"/>
      <sheetName val="Rate_analysis22"/>
      <sheetName val="Plant_Cost37"/>
      <sheetName val="Fill_this_out_first___37"/>
      <sheetName val="Labor_abs-NMR37"/>
      <sheetName val="Basement_Budget37"/>
      <sheetName val="Field_Values37"/>
      <sheetName val="MASTER_WORK_SHEET_-_ESTIMATE_37"/>
      <sheetName val="BS,_PL,_SCH_9637"/>
      <sheetName val="RCC,Ret__Wall37"/>
      <sheetName val="Ch__List_(2)39"/>
      <sheetName val="Ch__List39"/>
      <sheetName val="PRE__ESTIMATE39"/>
      <sheetName val="QTY-RATE_(Site_09_12_04)39"/>
      <sheetName val="QTY-RATE_(2)39"/>
      <sheetName val="BRAKE_UP_SHEET39"/>
      <sheetName val="Break_up_Sheet39"/>
      <sheetName val="common_area39"/>
      <sheetName val="Block_Work,_Plastering39"/>
      <sheetName val="WATER_PROOFING39"/>
      <sheetName val="EXTENDED_BASEMENT39"/>
      <sheetName val="MASS_EXCAVATION39"/>
      <sheetName val="FOOTING_AND_EXCAVATION39"/>
      <sheetName val="Columns_Reinforcement39"/>
      <sheetName val="COLU_MN39"/>
      <sheetName val="Beams_Reinforcement39"/>
      <sheetName val="GYM_EQUIP39"/>
      <sheetName val="M_&amp;_E39"/>
      <sheetName val="P_&amp;_M39"/>
      <sheetName val="RCC_Retaining_wall39"/>
      <sheetName val="HYDERABAD_SWIMMING_POOL39"/>
      <sheetName val="Rate_analysis24"/>
      <sheetName val="Plant_Cost39"/>
      <sheetName val="Fill_this_out_first___39"/>
      <sheetName val="Labor_abs-NMR39"/>
      <sheetName val="Basement_Budget39"/>
      <sheetName val="Field_Values39"/>
      <sheetName val="MASTER_WORK_SHEET_-_ESTIMATE_39"/>
      <sheetName val="BS,_PL,_SCH_9639"/>
      <sheetName val="RCC,Ret__Wall39"/>
      <sheetName val="Ch__List_(2)40"/>
      <sheetName val="Ch__List40"/>
      <sheetName val="PRE__ESTIMATE40"/>
      <sheetName val="QTY-RATE_(Site_09_12_04)40"/>
      <sheetName val="QTY-RATE_(2)40"/>
      <sheetName val="BRAKE_UP_SHEET40"/>
      <sheetName val="Break_up_Sheet40"/>
      <sheetName val="common_area40"/>
      <sheetName val="Block_Work,_Plastering40"/>
      <sheetName val="WATER_PROOFING40"/>
      <sheetName val="EXTENDED_BASEMENT40"/>
      <sheetName val="MASS_EXCAVATION40"/>
      <sheetName val="FOOTING_AND_EXCAVATION40"/>
      <sheetName val="Columns_Reinforcement40"/>
      <sheetName val="COLU_MN40"/>
      <sheetName val="Beams_Reinforcement40"/>
      <sheetName val="GYM_EQUIP40"/>
      <sheetName val="M_&amp;_E40"/>
      <sheetName val="P_&amp;_M40"/>
      <sheetName val="RCC_Retaining_wall40"/>
      <sheetName val="HYDERABAD_SWIMMING_POOL40"/>
      <sheetName val="Plant_Cost40"/>
      <sheetName val="Fill_this_out_first___40"/>
      <sheetName val="Labor_abs-NMR40"/>
      <sheetName val="Basement_Budget40"/>
      <sheetName val="Field_Values40"/>
      <sheetName val="MASTER_WORK_SHEET_-_ESTIMATE_40"/>
      <sheetName val="BS,_PL,_SCH_9640"/>
      <sheetName val="RCC,Ret__Wall40"/>
      <sheetName val="Rate_analysis25"/>
      <sheetName val="Ch__List_(2)44"/>
      <sheetName val="Ch__List44"/>
      <sheetName val="PRE__ESTIMATE44"/>
      <sheetName val="QTY-RATE_(Site_09_12_04)44"/>
      <sheetName val="QTY-RATE_(2)44"/>
      <sheetName val="BRAKE_UP_SHEET44"/>
      <sheetName val="Break_up_Sheet44"/>
      <sheetName val="common_area44"/>
      <sheetName val="Block_Work,_Plastering44"/>
      <sheetName val="WATER_PROOFING44"/>
      <sheetName val="EXTENDED_BASEMENT44"/>
      <sheetName val="MASS_EXCAVATION44"/>
      <sheetName val="FOOTING_AND_EXCAVATION44"/>
      <sheetName val="Columns_Reinforcement44"/>
      <sheetName val="COLU_MN44"/>
      <sheetName val="Beams_Reinforcement44"/>
      <sheetName val="GYM_EQUIP44"/>
      <sheetName val="M_&amp;_E44"/>
      <sheetName val="P_&amp;_M44"/>
      <sheetName val="RCC_Retaining_wall44"/>
      <sheetName val="HYDERABAD_SWIMMING_POOL44"/>
      <sheetName val="Plant_Cost44"/>
      <sheetName val="Fill_this_out_first___44"/>
      <sheetName val="Labor_abs-NMR44"/>
      <sheetName val="Basement_Budget44"/>
      <sheetName val="Field_Values44"/>
      <sheetName val="MASTER_WORK_SHEET_-_ESTIMATE_44"/>
      <sheetName val="BS,_PL,_SCH_9644"/>
      <sheetName val="RCC,Ret__Wall44"/>
      <sheetName val="Ch__List_(2)41"/>
      <sheetName val="Ch__List41"/>
      <sheetName val="PRE__ESTIMATE41"/>
      <sheetName val="QTY-RATE_(Site_09_12_04)41"/>
      <sheetName val="QTY-RATE_(2)41"/>
      <sheetName val="BRAKE_UP_SHEET41"/>
      <sheetName val="Break_up_Sheet41"/>
      <sheetName val="common_area41"/>
      <sheetName val="Block_Work,_Plastering41"/>
      <sheetName val="WATER_PROOFING41"/>
      <sheetName val="EXTENDED_BASEMENT41"/>
      <sheetName val="MASS_EXCAVATION41"/>
      <sheetName val="FOOTING_AND_EXCAVATION41"/>
      <sheetName val="Columns_Reinforcement41"/>
      <sheetName val="COLU_MN41"/>
      <sheetName val="Beams_Reinforcement41"/>
      <sheetName val="GYM_EQUIP41"/>
      <sheetName val="M_&amp;_E41"/>
      <sheetName val="P_&amp;_M41"/>
      <sheetName val="RCC_Retaining_wall41"/>
      <sheetName val="HYDERABAD_SWIMMING_POOL41"/>
      <sheetName val="Rate_analysis26"/>
      <sheetName val="Plant_Cost41"/>
      <sheetName val="Fill_this_out_first___41"/>
      <sheetName val="Labor_abs-NMR41"/>
      <sheetName val="Basement_Budget41"/>
      <sheetName val="Field_Values41"/>
      <sheetName val="MASTER_WORK_SHEET_-_ESTIMATE_41"/>
      <sheetName val="BS,_PL,_SCH_9641"/>
      <sheetName val="RCC,Ret__Wall41"/>
      <sheetName val="Ch__List_(2)42"/>
      <sheetName val="Ch__List42"/>
      <sheetName val="PRE__ESTIMATE42"/>
      <sheetName val="QTY-RATE_(Site_09_12_04)42"/>
      <sheetName val="QTY-RATE_(2)42"/>
      <sheetName val="BRAKE_UP_SHEET42"/>
      <sheetName val="Break_up_Sheet42"/>
      <sheetName val="common_area42"/>
      <sheetName val="Block_Work,_Plastering42"/>
      <sheetName val="WATER_PROOFING42"/>
      <sheetName val="EXTENDED_BASEMENT42"/>
      <sheetName val="MASS_EXCAVATION42"/>
      <sheetName val="FOOTING_AND_EXCAVATION42"/>
      <sheetName val="Columns_Reinforcement42"/>
      <sheetName val="COLU_MN42"/>
      <sheetName val="Beams_Reinforcement42"/>
      <sheetName val="GYM_EQUIP42"/>
      <sheetName val="M_&amp;_E42"/>
      <sheetName val="P_&amp;_M42"/>
      <sheetName val="RCC_Retaining_wall42"/>
      <sheetName val="HYDERABAD_SWIMMING_POOL42"/>
      <sheetName val="Rate_analysis27"/>
      <sheetName val="Plant_Cost42"/>
      <sheetName val="Fill_this_out_first___42"/>
      <sheetName val="Labor_abs-NMR42"/>
      <sheetName val="Basement_Budget42"/>
      <sheetName val="Field_Values42"/>
      <sheetName val="MASTER_WORK_SHEET_-_ESTIMATE_42"/>
      <sheetName val="BS,_PL,_SCH_9642"/>
      <sheetName val="RCC,Ret__Wall42"/>
      <sheetName val="Ch__List_(2)43"/>
      <sheetName val="Ch__List43"/>
      <sheetName val="PRE__ESTIMATE43"/>
      <sheetName val="QTY-RATE_(Site_09_12_04)43"/>
      <sheetName val="QTY-RATE_(2)43"/>
      <sheetName val="BRAKE_UP_SHEET43"/>
      <sheetName val="Break_up_Sheet43"/>
      <sheetName val="common_area43"/>
      <sheetName val="Block_Work,_Plastering43"/>
      <sheetName val="WATER_PROOFING43"/>
      <sheetName val="EXTENDED_BASEMENT43"/>
      <sheetName val="MASS_EXCAVATION43"/>
      <sheetName val="FOOTING_AND_EXCAVATION43"/>
      <sheetName val="Columns_Reinforcement43"/>
      <sheetName val="COLU_MN43"/>
      <sheetName val="Beams_Reinforcement43"/>
      <sheetName val="GYM_EQUIP43"/>
      <sheetName val="M_&amp;_E43"/>
      <sheetName val="P_&amp;_M43"/>
      <sheetName val="RCC_Retaining_wall43"/>
      <sheetName val="HYDERABAD_SWIMMING_POOL43"/>
      <sheetName val="Rate_analysis28"/>
      <sheetName val="Plant_Cost43"/>
      <sheetName val="Fill_this_out_first___43"/>
      <sheetName val="Labor_abs-NMR43"/>
      <sheetName val="Basement_Budget43"/>
      <sheetName val="Field_Values43"/>
      <sheetName val="MASTER_WORK_SHEET_-_ESTIMATE_43"/>
      <sheetName val="BS,_PL,_SCH_9643"/>
      <sheetName val="RCC,Ret__Wall43"/>
      <sheetName val="Ch__List_(2)47"/>
      <sheetName val="Ch__List47"/>
      <sheetName val="PRE__ESTIMATE47"/>
      <sheetName val="QTY-RATE_(Site_09_12_04)47"/>
      <sheetName val="QTY-RATE_(2)47"/>
      <sheetName val="BRAKE_UP_SHEET47"/>
      <sheetName val="Break_up_Sheet47"/>
      <sheetName val="common_area47"/>
      <sheetName val="Block_Work,_Plastering47"/>
      <sheetName val="WATER_PROOFING47"/>
      <sheetName val="EXTENDED_BASEMENT47"/>
      <sheetName val="MASS_EXCAVATION47"/>
      <sheetName val="FOOTING_AND_EXCAVATION47"/>
      <sheetName val="Columns_Reinforcement47"/>
      <sheetName val="COLU_MN47"/>
      <sheetName val="Beams_Reinforcement47"/>
      <sheetName val="GYM_EQUIP47"/>
      <sheetName val="M_&amp;_E47"/>
      <sheetName val="P_&amp;_M47"/>
      <sheetName val="RCC_Retaining_wall47"/>
      <sheetName val="HYDERABAD_SWIMMING_POOL47"/>
      <sheetName val="Rate_analysis30"/>
      <sheetName val="Plant_Cost47"/>
      <sheetName val="Fill_this_out_first___47"/>
      <sheetName val="Labor_abs-NMR47"/>
      <sheetName val="Basement_Budget47"/>
      <sheetName val="Field_Values47"/>
      <sheetName val="MASTER_WORK_SHEET_-_ESTIMATE_47"/>
      <sheetName val="BS,_PL,_SCH_9647"/>
      <sheetName val="RCC,Ret__Wall47"/>
      <sheetName val="Ch__List_(2)46"/>
      <sheetName val="Ch__List46"/>
      <sheetName val="PRE__ESTIMATE46"/>
      <sheetName val="QTY-RATE_(Site_09_12_04)46"/>
      <sheetName val="QTY-RATE_(2)46"/>
      <sheetName val="BRAKE_UP_SHEET46"/>
      <sheetName val="Break_up_Sheet46"/>
      <sheetName val="common_area46"/>
      <sheetName val="Block_Work,_Plastering46"/>
      <sheetName val="WATER_PROOFING46"/>
      <sheetName val="EXTENDED_BASEMENT46"/>
      <sheetName val="MASS_EXCAVATION46"/>
      <sheetName val="FOOTING_AND_EXCAVATION46"/>
      <sheetName val="Columns_Reinforcement46"/>
      <sheetName val="COLU_MN46"/>
      <sheetName val="Beams_Reinforcement46"/>
      <sheetName val="GYM_EQUIP46"/>
      <sheetName val="M_&amp;_E46"/>
      <sheetName val="P_&amp;_M46"/>
      <sheetName val="RCC_Retaining_wall46"/>
      <sheetName val="HYDERABAD_SWIMMING_POOL46"/>
      <sheetName val="Plant_Cost46"/>
      <sheetName val="Fill_this_out_first___46"/>
      <sheetName val="Labor_abs-NMR46"/>
      <sheetName val="Basement_Budget46"/>
      <sheetName val="Field_Values46"/>
      <sheetName val="MASTER_WORK_SHEET_-_ESTIMATE_46"/>
      <sheetName val="BS,_PL,_SCH_9646"/>
      <sheetName val="RCC,Ret__Wall46"/>
      <sheetName val="Ch__List_(2)45"/>
      <sheetName val="Ch__List45"/>
      <sheetName val="PRE__ESTIMATE45"/>
      <sheetName val="QTY-RATE_(Site_09_12_04)45"/>
      <sheetName val="QTY-RATE_(2)45"/>
      <sheetName val="BRAKE_UP_SHEET45"/>
      <sheetName val="Break_up_Sheet45"/>
      <sheetName val="common_area45"/>
      <sheetName val="Block_Work,_Plastering45"/>
      <sheetName val="WATER_PROOFING45"/>
      <sheetName val="EXTENDED_BASEMENT45"/>
      <sheetName val="MASS_EXCAVATION45"/>
      <sheetName val="FOOTING_AND_EXCAVATION45"/>
      <sheetName val="Columns_Reinforcement45"/>
      <sheetName val="COLU_MN45"/>
      <sheetName val="Beams_Reinforcement45"/>
      <sheetName val="GYM_EQUIP45"/>
      <sheetName val="M_&amp;_E45"/>
      <sheetName val="P_&amp;_M45"/>
      <sheetName val="RCC_Retaining_wall45"/>
      <sheetName val="HYDERABAD_SWIMMING_POOL45"/>
      <sheetName val="Rate_analysis29"/>
      <sheetName val="Plant_Cost45"/>
      <sheetName val="Fill_this_out_first___45"/>
      <sheetName val="Labor_abs-NMR45"/>
      <sheetName val="Basement_Budget45"/>
      <sheetName val="Field_Values45"/>
      <sheetName val="MASTER_WORK_SHEET_-_ESTIMATE_45"/>
      <sheetName val="BS,_PL,_SCH_9645"/>
      <sheetName val="RCC,Ret__Wall45"/>
      <sheetName val="Ch__List_(2)48"/>
      <sheetName val="Ch__List48"/>
      <sheetName val="PRE__ESTIMATE48"/>
      <sheetName val="QTY-RATE_(Site_09_12_04)48"/>
      <sheetName val="QTY-RATE_(2)48"/>
      <sheetName val="BRAKE_UP_SHEET48"/>
      <sheetName val="Break_up_Sheet48"/>
      <sheetName val="common_area48"/>
      <sheetName val="Block_Work,_Plastering48"/>
      <sheetName val="WATER_PROOFING48"/>
      <sheetName val="EXTENDED_BASEMENT48"/>
      <sheetName val="MASS_EXCAVATION48"/>
      <sheetName val="FOOTING_AND_EXCAVATION48"/>
      <sheetName val="Columns_Reinforcement48"/>
      <sheetName val="COLU_MN48"/>
      <sheetName val="Beams_Reinforcement48"/>
      <sheetName val="GYM_EQUIP48"/>
      <sheetName val="M_&amp;_E48"/>
      <sheetName val="P_&amp;_M48"/>
      <sheetName val="RCC_Retaining_wall48"/>
      <sheetName val="HYDERABAD_SWIMMING_POOL48"/>
      <sheetName val="Rate_analysis31"/>
      <sheetName val="Plant_Cost48"/>
      <sheetName val="Fill_this_out_first___48"/>
      <sheetName val="Labor_abs-NMR48"/>
      <sheetName val="Basement_Budget48"/>
      <sheetName val="Field_Values48"/>
      <sheetName val="MASTER_WORK_SHEET_-_ESTIMATE_48"/>
      <sheetName val="BS,_PL,_SCH_9648"/>
      <sheetName val="RCC,Ret__Wall48"/>
      <sheetName val="Ch__List_(2)49"/>
      <sheetName val="Ch__List49"/>
      <sheetName val="PRE__ESTIMATE49"/>
      <sheetName val="QTY-RATE_(Site_09_12_04)49"/>
      <sheetName val="QTY-RATE_(2)49"/>
      <sheetName val="BRAKE_UP_SHEET49"/>
      <sheetName val="Break_up_Sheet49"/>
      <sheetName val="common_area49"/>
      <sheetName val="Block_Work,_Plastering49"/>
      <sheetName val="WATER_PROOFING49"/>
      <sheetName val="EXTENDED_BASEMENT49"/>
      <sheetName val="MASS_EXCAVATION49"/>
      <sheetName val="FOOTING_AND_EXCAVATION49"/>
      <sheetName val="Columns_Reinforcement49"/>
      <sheetName val="COLU_MN49"/>
      <sheetName val="Beams_Reinforcement49"/>
      <sheetName val="GYM_EQUIP49"/>
      <sheetName val="M_&amp;_E49"/>
      <sheetName val="P_&amp;_M49"/>
      <sheetName val="RCC_Retaining_wall49"/>
      <sheetName val="HYDERABAD_SWIMMING_POOL49"/>
      <sheetName val="Rate_analysis32"/>
      <sheetName val="Plant_Cost49"/>
      <sheetName val="Fill_this_out_first___49"/>
      <sheetName val="Labor_abs-NMR49"/>
      <sheetName val="Basement_Budget49"/>
      <sheetName val="Field_Values49"/>
      <sheetName val="MASTER_WORK_SHEET_-_ESTIMATE_49"/>
      <sheetName val="BS,_PL,_SCH_9649"/>
      <sheetName val="RCC,Ret__Wall49"/>
      <sheetName val="Ch__List_(2)51"/>
      <sheetName val="Ch__List51"/>
      <sheetName val="PRE__ESTIMATE51"/>
      <sheetName val="QTY-RATE_(Site_09_12_04)51"/>
      <sheetName val="QTY-RATE_(2)51"/>
      <sheetName val="BRAKE_UP_SHEET51"/>
      <sheetName val="Break_up_Sheet51"/>
      <sheetName val="common_area51"/>
      <sheetName val="Block_Work,_Plastering51"/>
      <sheetName val="WATER_PROOFING51"/>
      <sheetName val="EXTENDED_BASEMENT51"/>
      <sheetName val="MASS_EXCAVATION51"/>
      <sheetName val="FOOTING_AND_EXCAVATION51"/>
      <sheetName val="Columns_Reinforcement51"/>
      <sheetName val="COLU_MN51"/>
      <sheetName val="Beams_Reinforcement51"/>
      <sheetName val="GYM_EQUIP51"/>
      <sheetName val="M_&amp;_E51"/>
      <sheetName val="P_&amp;_M51"/>
      <sheetName val="RCC_Retaining_wall51"/>
      <sheetName val="HYDERABAD_SWIMMING_POOL51"/>
      <sheetName val="Rate_analysis34"/>
      <sheetName val="Plant_Cost51"/>
      <sheetName val="Fill_this_out_first___51"/>
      <sheetName val="Labor_abs-NMR51"/>
      <sheetName val="Basement_Budget51"/>
      <sheetName val="Field_Values51"/>
      <sheetName val="MASTER_WORK_SHEET_-_ESTIMATE_51"/>
      <sheetName val="BS,_PL,_SCH_9651"/>
      <sheetName val="RCC,Ret__Wall51"/>
      <sheetName val="Builtup_Area5"/>
      <sheetName val="Ch__List_(2)50"/>
      <sheetName val="Ch__List50"/>
      <sheetName val="PRE__ESTIMATE50"/>
      <sheetName val="QTY-RATE_(Site_09_12_04)50"/>
      <sheetName val="QTY-RATE_(2)50"/>
      <sheetName val="BRAKE_UP_SHEET50"/>
      <sheetName val="Break_up_Sheet50"/>
      <sheetName val="common_area50"/>
      <sheetName val="Block_Work,_Plastering50"/>
      <sheetName val="WATER_PROOFING50"/>
      <sheetName val="EXTENDED_BASEMENT50"/>
      <sheetName val="MASS_EXCAVATION50"/>
      <sheetName val="FOOTING_AND_EXCAVATION50"/>
      <sheetName val="Columns_Reinforcement50"/>
      <sheetName val="COLU_MN50"/>
      <sheetName val="Beams_Reinforcement50"/>
      <sheetName val="GYM_EQUIP50"/>
      <sheetName val="M_&amp;_E50"/>
      <sheetName val="P_&amp;_M50"/>
      <sheetName val="RCC_Retaining_wall50"/>
      <sheetName val="HYDERABAD_SWIMMING_POOL50"/>
      <sheetName val="Rate_analysis33"/>
      <sheetName val="Plant_Cost50"/>
      <sheetName val="Fill_this_out_first___50"/>
      <sheetName val="Labor_abs-NMR50"/>
      <sheetName val="Basement_Budget50"/>
      <sheetName val="Field_Values50"/>
      <sheetName val="MASTER_WORK_SHEET_-_ESTIMATE_50"/>
      <sheetName val="BS,_PL,_SCH_9650"/>
      <sheetName val="RCC,Ret__Wall50"/>
      <sheetName val="Builtup_Area4"/>
      <sheetName val="Ch__List_(2)54"/>
      <sheetName val="Ch__List54"/>
      <sheetName val="PRE__ESTIMATE54"/>
      <sheetName val="QTY-RATE_(Site_09_12_04)54"/>
      <sheetName val="QTY-RATE_(2)54"/>
      <sheetName val="BRAKE_UP_SHEET54"/>
      <sheetName val="Break_up_Sheet54"/>
      <sheetName val="common_area54"/>
      <sheetName val="Block_Work,_Plastering54"/>
      <sheetName val="WATER_PROOFING54"/>
      <sheetName val="EXTENDED_BASEMENT54"/>
      <sheetName val="MASS_EXCAVATION54"/>
      <sheetName val="FOOTING_AND_EXCAVATION54"/>
      <sheetName val="Columns_Reinforcement54"/>
      <sheetName val="COLU_MN54"/>
      <sheetName val="Beams_Reinforcement54"/>
      <sheetName val="GYM_EQUIP54"/>
      <sheetName val="M_&amp;_E54"/>
      <sheetName val="P_&amp;_M54"/>
      <sheetName val="RCC_Retaining_wall54"/>
      <sheetName val="HYDERABAD_SWIMMING_POOL54"/>
      <sheetName val="Rate_analysis37"/>
      <sheetName val="Plant_Cost54"/>
      <sheetName val="Fill_this_out_first___54"/>
      <sheetName val="Labor_abs-NMR54"/>
      <sheetName val="Basement_Budget54"/>
      <sheetName val="Field_Values54"/>
      <sheetName val="MASTER_WORK_SHEET_-_ESTIMATE_54"/>
      <sheetName val="BS,_PL,_SCH_9654"/>
      <sheetName val="RCC,Ret__Wall54"/>
      <sheetName val="Builtup_Area8"/>
      <sheetName val="Ch__List_(2)53"/>
      <sheetName val="Ch__List53"/>
      <sheetName val="PRE__ESTIMATE53"/>
      <sheetName val="QTY-RATE_(Site_09_12_04)53"/>
      <sheetName val="QTY-RATE_(2)53"/>
      <sheetName val="BRAKE_UP_SHEET53"/>
      <sheetName val="Break_up_Sheet53"/>
      <sheetName val="common_area53"/>
      <sheetName val="Block_Work,_Plastering53"/>
      <sheetName val="WATER_PROOFING53"/>
      <sheetName val="EXTENDED_BASEMENT53"/>
      <sheetName val="MASS_EXCAVATION53"/>
      <sheetName val="FOOTING_AND_EXCAVATION53"/>
      <sheetName val="Columns_Reinforcement53"/>
      <sheetName val="COLU_MN53"/>
      <sheetName val="Beams_Reinforcement53"/>
      <sheetName val="GYM_EQUIP53"/>
      <sheetName val="M_&amp;_E53"/>
      <sheetName val="P_&amp;_M53"/>
      <sheetName val="RCC_Retaining_wall53"/>
      <sheetName val="HYDERABAD_SWIMMING_POOL53"/>
      <sheetName val="Rate_analysis36"/>
      <sheetName val="Plant_Cost53"/>
      <sheetName val="Fill_this_out_first___53"/>
      <sheetName val="Labor_abs-NMR53"/>
      <sheetName val="Basement_Budget53"/>
      <sheetName val="Field_Values53"/>
      <sheetName val="MASTER_WORK_SHEET_-_ESTIMATE_53"/>
      <sheetName val="BS,_PL,_SCH_9653"/>
      <sheetName val="RCC,Ret__Wall53"/>
      <sheetName val="Builtup_Area7"/>
      <sheetName val="Ch__List_(2)52"/>
      <sheetName val="Ch__List52"/>
      <sheetName val="PRE__ESTIMATE52"/>
      <sheetName val="QTY-RATE_(Site_09_12_04)52"/>
      <sheetName val="QTY-RATE_(2)52"/>
      <sheetName val="BRAKE_UP_SHEET52"/>
      <sheetName val="Break_up_Sheet52"/>
      <sheetName val="common_area52"/>
      <sheetName val="Block_Work,_Plastering52"/>
      <sheetName val="WATER_PROOFING52"/>
      <sheetName val="EXTENDED_BASEMENT52"/>
      <sheetName val="MASS_EXCAVATION52"/>
      <sheetName val="FOOTING_AND_EXCAVATION52"/>
      <sheetName val="Columns_Reinforcement52"/>
      <sheetName val="COLU_MN52"/>
      <sheetName val="Beams_Reinforcement52"/>
      <sheetName val="GYM_EQUIP52"/>
      <sheetName val="M_&amp;_E52"/>
      <sheetName val="P_&amp;_M52"/>
      <sheetName val="RCC_Retaining_wall52"/>
      <sheetName val="HYDERABAD_SWIMMING_POOL52"/>
      <sheetName val="Rate_analysis35"/>
      <sheetName val="Plant_Cost52"/>
      <sheetName val="Fill_this_out_first___52"/>
      <sheetName val="Labor_abs-NMR52"/>
      <sheetName val="Basement_Budget52"/>
      <sheetName val="Field_Values52"/>
      <sheetName val="MASTER_WORK_SHEET_-_ESTIMATE_52"/>
      <sheetName val="BS,_PL,_SCH_9652"/>
      <sheetName val="RCC,Ret__Wall52"/>
      <sheetName val="Builtup_Area6"/>
      <sheetName val="Ch__List_(2)55"/>
      <sheetName val="Ch__List55"/>
      <sheetName val="PRE__ESTIMATE55"/>
      <sheetName val="QTY-RATE_(Site_09_12_04)55"/>
      <sheetName val="QTY-RATE_(2)55"/>
      <sheetName val="BRAKE_UP_SHEET55"/>
      <sheetName val="Break_up_Sheet55"/>
      <sheetName val="common_area55"/>
      <sheetName val="Block_Work,_Plastering55"/>
      <sheetName val="WATER_PROOFING55"/>
      <sheetName val="EXTENDED_BASEMENT55"/>
      <sheetName val="MASS_EXCAVATION55"/>
      <sheetName val="FOOTING_AND_EXCAVATION55"/>
      <sheetName val="Columns_Reinforcement55"/>
      <sheetName val="COLU_MN55"/>
      <sheetName val="Beams_Reinforcement55"/>
      <sheetName val="GYM_EQUIP55"/>
      <sheetName val="M_&amp;_E55"/>
      <sheetName val="P_&amp;_M55"/>
      <sheetName val="RCC_Retaining_wall55"/>
      <sheetName val="HYDERABAD_SWIMMING_POOL55"/>
      <sheetName val="Rate_analysis38"/>
      <sheetName val="Plant_Cost55"/>
      <sheetName val="Fill_this_out_first___55"/>
      <sheetName val="Labor_abs-NMR55"/>
      <sheetName val="Basement_Budget55"/>
      <sheetName val="Field_Values55"/>
      <sheetName val="MASTER_WORK_SHEET_-_ESTIMATE_55"/>
      <sheetName val="BS,_PL,_SCH_9655"/>
      <sheetName val="RCC,Ret__Wall55"/>
      <sheetName val="Builtup_Area9"/>
      <sheetName val="Comparative"/>
      <sheetName val="wip"/>
      <sheetName val="BOQ LT"/>
      <sheetName val="Depreciation"/>
      <sheetName val="PROJECT BRIEF(EX.NEW)"/>
      <sheetName val="PROJECT_BRIEF(EX_NEW)"/>
      <sheetName val="PROJECT_BRIEF(EX_NEW)1"/>
      <sheetName val="EEV(Prilim)"/>
      <sheetName val="PROJECT_BRIEF(EX_NEW)2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 refreshError="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/>
      <sheetData sheetId="2262"/>
      <sheetData sheetId="2263" refreshError="1"/>
      <sheetData sheetId="2264" refreshError="1"/>
      <sheetData sheetId="226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reak up Sheet"/>
      <sheetName val="Rate analysis"/>
      <sheetName val="Labor abs-NMR"/>
      <sheetName val="concrete"/>
      <sheetName val="Abstract Labour bills"/>
      <sheetName val="Boq"/>
      <sheetName val="Break_up_Sheet"/>
      <sheetName val="Rate_analysis"/>
      <sheetName val="Labor_abs-NMR"/>
      <sheetName val="Abstract_Labour_bills"/>
      <sheetName val="HF Blk 1"/>
      <sheetName val="Dels"/>
      <sheetName val="Variance Report"/>
      <sheetName val="Break_up_Sheet6"/>
      <sheetName val="Rate_analysis6"/>
      <sheetName val="Labor_abs-NMR6"/>
      <sheetName val="Abstract_Labour_bills6"/>
      <sheetName val="HF_Blk_15"/>
      <sheetName val="Break_up_Sheet4"/>
      <sheetName val="Rate_analysis4"/>
      <sheetName val="Labor_abs-NMR4"/>
      <sheetName val="Abstract_Labour_bills4"/>
      <sheetName val="HF_Blk_13"/>
      <sheetName val="Break_up_Sheet3"/>
      <sheetName val="Rate_analysis3"/>
      <sheetName val="Labor_abs-NMR3"/>
      <sheetName val="Abstract_Labour_bills3"/>
      <sheetName val="HF_Blk_12"/>
      <sheetName val="Variance_Report2"/>
      <sheetName val="Break_up_Sheet1"/>
      <sheetName val="Rate_analysis1"/>
      <sheetName val="Labor_abs-NMR1"/>
      <sheetName val="Abstract_Labour_bills1"/>
      <sheetName val="HF_Blk_1"/>
      <sheetName val="Variance_Report"/>
      <sheetName val="Break_up_Sheet2"/>
      <sheetName val="Rate_analysis2"/>
      <sheetName val="Labor_abs-NMR2"/>
      <sheetName val="Abstract_Labour_bills2"/>
      <sheetName val="HF_Blk_11"/>
      <sheetName val="Variance_Report1"/>
      <sheetName val="Variance_Report3"/>
      <sheetName val="Break_up_Sheet5"/>
      <sheetName val="Rate_analysis5"/>
      <sheetName val="Labor_abs-NMR5"/>
      <sheetName val="Abstract_Labour_bills5"/>
      <sheetName val="HF_Blk_14"/>
      <sheetName val="Variance_Report4"/>
      <sheetName val="Variance_Report5"/>
      <sheetName val="RCC,Ret. Wall"/>
      <sheetName val="SWITCH"/>
      <sheetName val="Notes"/>
      <sheetName val="Break_up_Sheet7"/>
      <sheetName val="Rate_analysis7"/>
      <sheetName val="Labor_abs-NMR7"/>
      <sheetName val="Abstract_Labour_bills7"/>
      <sheetName val="HF_Blk_16"/>
      <sheetName val="Variance_Report6"/>
      <sheetName val="RCC,Ret__Wall"/>
      <sheetName val="lookup"/>
      <sheetName val="Field Values"/>
      <sheetName val="Variation Statement"/>
      <sheetName val="final abstract"/>
      <sheetName val="Civil "/>
      <sheetName val="strand"/>
      <sheetName val="Data"/>
      <sheetName val="Approved MTD Proj #'s"/>
      <sheetName val="Material "/>
      <sheetName val="MM"/>
      <sheetName val="PROJECT BRIEF"/>
      <sheetName val="Plant Cost"/>
      <sheetName val="PROJECT_BRIEF"/>
      <sheetName val="Plant_Cost"/>
      <sheetName val="PROJECT_BRIEF1"/>
      <sheetName val="Plant_Cost1"/>
      <sheetName val="Design Devmt"/>
      <sheetName val="PROJECT_BRIEF2"/>
      <sheetName val="Plant_Cost2"/>
      <sheetName val="Design_Devmt"/>
      <sheetName val="Break_up_Sheet8"/>
      <sheetName val="Rate_analysis8"/>
      <sheetName val="Labor_abs-NMR8"/>
      <sheetName val="Abstract_Labour_bills8"/>
      <sheetName val="HF_Blk_17"/>
      <sheetName val="RCC,Ret__Wall1"/>
      <sheetName val="Variance_Report7"/>
      <sheetName val="Field_Values"/>
      <sheetName val="Variation_Statement"/>
      <sheetName val="final_abstract"/>
      <sheetName val="Civil_"/>
      <sheetName val="Approved_MTD_Proj_#'s"/>
      <sheetName val="Material_"/>
      <sheetName val="PROJECT_BRIEF3"/>
      <sheetName val="Plant_Cost3"/>
      <sheetName val="Design_Devmt1"/>
      <sheetName val="Design"/>
      <sheetName val="Break_up_Sheet11"/>
      <sheetName val="Rate_analysis11"/>
      <sheetName val="Labor_abs-NMR11"/>
      <sheetName val="Abstract_Labour_bills11"/>
      <sheetName val="HF_Blk_110"/>
      <sheetName val="RCC,Ret__Wall4"/>
      <sheetName val="Variance_Report10"/>
      <sheetName val="Field_Values3"/>
      <sheetName val="Variation_Statement3"/>
      <sheetName val="final_abstract3"/>
      <sheetName val="Civil_3"/>
      <sheetName val="Approved_MTD_Proj_#'s3"/>
      <sheetName val="Material_3"/>
      <sheetName val="PROJECT_BRIEF6"/>
      <sheetName val="Plant_Cost6"/>
      <sheetName val="Design_Devmt4"/>
      <sheetName val="Break_up_Sheet10"/>
      <sheetName val="Rate_analysis10"/>
      <sheetName val="Labor_abs-NMR10"/>
      <sheetName val="Abstract_Labour_bills10"/>
      <sheetName val="HF_Blk_19"/>
      <sheetName val="RCC,Ret__Wall3"/>
      <sheetName val="Variance_Report9"/>
      <sheetName val="Field_Values2"/>
      <sheetName val="Variation_Statement2"/>
      <sheetName val="final_abstract2"/>
      <sheetName val="Civil_2"/>
      <sheetName val="Approved_MTD_Proj_#'s2"/>
      <sheetName val="Material_2"/>
      <sheetName val="PROJECT_BRIEF5"/>
      <sheetName val="Plant_Cost5"/>
      <sheetName val="Design_Devmt3"/>
      <sheetName val="Break_up_Sheet9"/>
      <sheetName val="Rate_analysis9"/>
      <sheetName val="Labor_abs-NMR9"/>
      <sheetName val="Abstract_Labour_bills9"/>
      <sheetName val="HF_Blk_18"/>
      <sheetName val="RCC,Ret__Wall2"/>
      <sheetName val="Variance_Report8"/>
      <sheetName val="Field_Values1"/>
      <sheetName val="Variation_Statement1"/>
      <sheetName val="final_abstract1"/>
      <sheetName val="Civil_1"/>
      <sheetName val="Approved_MTD_Proj_#'s1"/>
      <sheetName val="Material_1"/>
      <sheetName val="PROJECT_BRIEF4"/>
      <sheetName val="Plant_Cost4"/>
      <sheetName val="Design_Devmt2"/>
      <sheetName val="Top Line - WW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Labor abs-NMR"/>
      <sheetName val="Dels"/>
      <sheetName val="Rate analysi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Labor_abs-NMR"/>
      <sheetName val="concrete"/>
      <sheetName val="RA-markate"/>
      <sheetName val="HF Blk 1"/>
      <sheetName val="Builtup Area"/>
      <sheetName val="RENT MASTER FILE"/>
      <sheetName val="Batching plant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Labor_abs-NMR1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Labor_abs-NMR2"/>
      <sheetName val="lookup"/>
      <sheetName val="Rate_analysis"/>
      <sheetName val="Civil "/>
      <sheetName val="RCC,Ret. Wall"/>
      <sheetName val="RA_markate"/>
      <sheetName val="Inc.St.-Link"/>
      <sheetName val="MASTER WORK SHEET - ESTIMATE HI"/>
      <sheetName val="Data"/>
      <sheetName val="POWER"/>
      <sheetName val="PROJECT BRIEF"/>
      <sheetName val="Batching_plant"/>
      <sheetName val="PROJECT_BRIEF"/>
      <sheetName val="Batching_plant1"/>
      <sheetName val="Rate_analysis1"/>
      <sheetName val="PROJECT_BRIEF1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Labor_abs-NMR3"/>
      <sheetName val="Batching_plant2"/>
      <sheetName val="Rate_analysis2"/>
      <sheetName val="PROJECT_BRIEF2"/>
      <sheetName val="Approved MTD Proj #'s"/>
      <sheetName val="Field Values"/>
      <sheetName val="Meas.-Hotel Part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Labor_abs-NMR6"/>
      <sheetName val="Rate_analysis5"/>
      <sheetName val="HF_Blk_12"/>
      <sheetName val="Builtup_Area2"/>
      <sheetName val="RENT_MASTER_FILE2"/>
      <sheetName val="Batching_plant5"/>
      <sheetName val="Civil_2"/>
      <sheetName val="RCC,Ret__Wall2"/>
      <sheetName val="Inc_St_-Link2"/>
      <sheetName val="MASTER_WORK_SHEET_-_ESTIMATE_H2"/>
      <sheetName val="PROJECT_BRIEF5"/>
      <sheetName val="Approved_MTD_Proj_#'s2"/>
      <sheetName val="Field_Values2"/>
      <sheetName val="Meas_-Hotel_Part2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Labor_abs-NMR5"/>
      <sheetName val="Rate_analysis4"/>
      <sheetName val="HF_Blk_11"/>
      <sheetName val="Builtup_Area1"/>
      <sheetName val="RENT_MASTER_FILE1"/>
      <sheetName val="Batching_plant4"/>
      <sheetName val="Civil_1"/>
      <sheetName val="RCC,Ret__Wall1"/>
      <sheetName val="Inc_St_-Link1"/>
      <sheetName val="MASTER_WORK_SHEET_-_ESTIMATE_H1"/>
      <sheetName val="PROJECT_BRIEF4"/>
      <sheetName val="Approved_MTD_Proj_#'s1"/>
      <sheetName val="Field_Values1"/>
      <sheetName val="Meas_-Hotel_Part1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Labor_abs-NMR4"/>
      <sheetName val="Rate_analysis3"/>
      <sheetName val="HF_Blk_1"/>
      <sheetName val="Builtup_Area"/>
      <sheetName val="RENT_MASTER_FILE"/>
      <sheetName val="Batching_plant3"/>
      <sheetName val="Civil_"/>
      <sheetName val="RCC,Ret__Wall"/>
      <sheetName val="Inc_St_-Link"/>
      <sheetName val="MASTER_WORK_SHEET_-_ESTIMATE_HI"/>
      <sheetName val="PROJECT_BRIEF3"/>
      <sheetName val="Approved_MTD_Proj_#'s"/>
      <sheetName val="Field_Values"/>
      <sheetName val="Meas_-Hotel_Part"/>
      <sheetName val="Categories"/>
      <sheetName val="Elemental Build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(detailed)"/>
      <sheetName val="Detailed 04-06 (2)"/>
      <sheetName val="RMC"/>
      <sheetName val="Scaffolding "/>
      <sheetName val="RECONCI lATION"/>
      <sheetName val="05-06"/>
      <sheetName val="04-05"/>
      <sheetName val="AS PER TALLY"/>
      <sheetName val="05-06 (Detailed)"/>
      <sheetName val="steel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Break up Sheet"/>
      <sheetName val="boq"/>
      <sheetName val="Sheet1"/>
      <sheetName val="Basement Budget"/>
      <sheetName val="Labor abs-NMR"/>
      <sheetName val="safet_x000e__x0000__x0000__x0000_ems  "/>
      <sheetName val="Sheet2"/>
      <sheetName val="Rates"/>
      <sheetName val="safet_x000e_"/>
      <sheetName val="CABLE DATA"/>
      <sheetName val="10. &amp; 11. Rate Code &amp; BQ"/>
      <sheetName val="horizontal"/>
      <sheetName val="RA_markate"/>
      <sheetName val="safet_x000e_???ems  "/>
      <sheetName val="Cd"/>
      <sheetName val="Cs"/>
      <sheetName val="CPIPE"/>
      <sheetName val="THK"/>
      <sheetName val="CPIPE 1"/>
      <sheetName val="Cover"/>
      <sheetName val="safet_x000e____ems  "/>
      <sheetName val="Abstract Sheet"/>
      <sheetName val="Assumptions"/>
      <sheetName val="Reconcilation june"/>
      <sheetName val="RCC,Ret. Wall"/>
      <sheetName val="strand"/>
      <sheetName val="RA-markate"/>
      <sheetName val="RMZ Summary"/>
      <sheetName val="Footings"/>
      <sheetName val="sept-plan"/>
      <sheetName val="Cable-data"/>
      <sheetName val="grid"/>
      <sheetName val="Field Values"/>
      <sheetName val="Formulas"/>
      <sheetName val="Detailed_04-06_(2)"/>
      <sheetName val="Scaffolding_"/>
      <sheetName val="RECONCI_lATION"/>
      <sheetName val="AS_PER_TALLY"/>
      <sheetName val="05-06_(Detailed)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Basement_Budget"/>
      <sheetName val="Labor_abs-NMR"/>
      <sheetName val="safetems__"/>
      <sheetName val="safet"/>
      <sheetName val="CABLE_DATA"/>
      <sheetName val="10__&amp;_11__Rate_Code_&amp;_BQ"/>
      <sheetName val="safet???ems__"/>
      <sheetName val="CPIPE_1"/>
      <sheetName val="safet___ems__"/>
      <sheetName val="Abstract_Sheet"/>
      <sheetName val="Reconcilation_june"/>
      <sheetName val="RCC,Ret__Wall"/>
      <sheetName val="RMZ_Summary"/>
      <sheetName val="Field_Values"/>
      <sheetName val="fidelity"/>
      <sheetName val="#REF"/>
      <sheetName val="PC Master List"/>
      <sheetName val="Input"/>
      <sheetName val="conc-foot-gradeslab"/>
      <sheetName val="Inc.St.-Link"/>
      <sheetName val="Tender Summary"/>
      <sheetName val="&quot;S&quot; Curve"/>
      <sheetName val="NEWtrn"/>
      <sheetName val="Trend"/>
      <sheetName val="safet_x005f_x000e__x005f_x0000__x005f_x0000__x000"/>
      <sheetName val="safet_x005f_x000e_"/>
      <sheetName val="safet_x005f_x000e____ems  "/>
      <sheetName val="PackagingType"/>
      <sheetName val="concrete"/>
      <sheetName val="Detailed_04-06_(2)6"/>
      <sheetName val="Scaffolding_6"/>
      <sheetName val="RECONCI_lATION6"/>
      <sheetName val="AS_PER_TALLY6"/>
      <sheetName val="05-06_(Detailed)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Basement_Budget6"/>
      <sheetName val="Labor_abs-NMR6"/>
      <sheetName val="CABLE_DATA6"/>
      <sheetName val="10__&amp;_11__Rate_Code_&amp;_BQ6"/>
      <sheetName val="CPIPE_16"/>
      <sheetName val="Abstract_Sheet6"/>
      <sheetName val="Reconcilation_june6"/>
      <sheetName val="RCC,Ret__Wall6"/>
      <sheetName val="RMZ_Summary6"/>
      <sheetName val="Field_Values6"/>
      <sheetName val="PC_Master_List5"/>
      <sheetName val="Inc_St_-Link5"/>
      <sheetName val="Tender_Summary5"/>
      <sheetName val="&quot;S&quot;_Curve5"/>
      <sheetName val="safet_x005f_x000e____ems__5"/>
      <sheetName val="Detailed_04-06_(2)4"/>
      <sheetName val="Scaffolding_4"/>
      <sheetName val="RECONCI_lATION4"/>
      <sheetName val="AS_PER_TALLY4"/>
      <sheetName val="05-06_(Detailed)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Basement_Budget4"/>
      <sheetName val="Labor_abs-NMR4"/>
      <sheetName val="CABLE_DATA4"/>
      <sheetName val="10__&amp;_11__Rate_Code_&amp;_BQ4"/>
      <sheetName val="CPIPE_14"/>
      <sheetName val="Abstract_Sheet4"/>
      <sheetName val="Reconcilation_june4"/>
      <sheetName val="RCC,Ret__Wall4"/>
      <sheetName val="RMZ_Summary4"/>
      <sheetName val="Field_Values4"/>
      <sheetName val="PC_Master_List3"/>
      <sheetName val="Inc_St_-Link3"/>
      <sheetName val="Tender_Summary3"/>
      <sheetName val="&quot;S&quot;_Curve3"/>
      <sheetName val="safet_x005f_x000e____ems__3"/>
      <sheetName val="Detailed_04-06_(2)3"/>
      <sheetName val="Scaffolding_3"/>
      <sheetName val="RECONCI_lATION3"/>
      <sheetName val="AS_PER_TALLY3"/>
      <sheetName val="05-06_(Detailed)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Basement_Budget3"/>
      <sheetName val="Labor_abs-NMR3"/>
      <sheetName val="CABLE_DATA3"/>
      <sheetName val="10__&amp;_11__Rate_Code_&amp;_BQ3"/>
      <sheetName val="CPIPE_13"/>
      <sheetName val="Abstract_Sheet3"/>
      <sheetName val="Reconcilation_june3"/>
      <sheetName val="RCC,Ret__Wall3"/>
      <sheetName val="RMZ_Summary3"/>
      <sheetName val="Field_Values3"/>
      <sheetName val="PC_Master_List2"/>
      <sheetName val="Inc_St_-Link2"/>
      <sheetName val="Tender_Summary2"/>
      <sheetName val="&quot;S&quot;_Curve2"/>
      <sheetName val="safet_x005f_x000e____ems__2"/>
      <sheetName val="Detailed_04-06_(2)1"/>
      <sheetName val="Scaffolding_1"/>
      <sheetName val="RECONCI_lATION1"/>
      <sheetName val="AS_PER_TALLY1"/>
      <sheetName val="05-06_(Detailed)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Basement_Budget1"/>
      <sheetName val="Labor_abs-NMR1"/>
      <sheetName val="CABLE_DATA1"/>
      <sheetName val="10__&amp;_11__Rate_Code_&amp;_BQ1"/>
      <sheetName val="CPIPE_11"/>
      <sheetName val="Abstract_Sheet1"/>
      <sheetName val="Reconcilation_june1"/>
      <sheetName val="RCC,Ret__Wall1"/>
      <sheetName val="RMZ_Summary1"/>
      <sheetName val="Field_Values1"/>
      <sheetName val="PC_Master_List"/>
      <sheetName val="Inc_St_-Link"/>
      <sheetName val="Tender_Summary"/>
      <sheetName val="&quot;S&quot;_Curve"/>
      <sheetName val="safet_x005f_x000e____ems__"/>
      <sheetName val="Detailed_04-06_(2)2"/>
      <sheetName val="Scaffolding_2"/>
      <sheetName val="RECONCI_lATION2"/>
      <sheetName val="AS_PER_TALLY2"/>
      <sheetName val="05-06_(Detailed)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Basement_Budget2"/>
      <sheetName val="Labor_abs-NMR2"/>
      <sheetName val="CABLE_DATA2"/>
      <sheetName val="10__&amp;_11__Rate_Code_&amp;_BQ2"/>
      <sheetName val="CPIPE_12"/>
      <sheetName val="Abstract_Sheet2"/>
      <sheetName val="Reconcilation_june2"/>
      <sheetName val="RCC,Ret__Wall2"/>
      <sheetName val="RMZ_Summary2"/>
      <sheetName val="Field_Values2"/>
      <sheetName val="PC_Master_List1"/>
      <sheetName val="Inc_St_-Link1"/>
      <sheetName val="Tender_Summary1"/>
      <sheetName val="&quot;S&quot;_Curve1"/>
      <sheetName val="safet_x005f_x000e____ems__1"/>
      <sheetName val="Detailed_04-06_(2)5"/>
      <sheetName val="Scaffolding_5"/>
      <sheetName val="RECONCI_lATION5"/>
      <sheetName val="AS_PER_TALLY5"/>
      <sheetName val="05-06_(Detailed)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Basement_Budget5"/>
      <sheetName val="Labor_abs-NMR5"/>
      <sheetName val="CABLE_DATA5"/>
      <sheetName val="10__&amp;_11__Rate_Code_&amp;_BQ5"/>
      <sheetName val="CPIPE_15"/>
      <sheetName val="Abstract_Sheet5"/>
      <sheetName val="Reconcilation_june5"/>
      <sheetName val="RCC,Ret__Wall5"/>
      <sheetName val="RMZ_Summary5"/>
      <sheetName val="Field_Values5"/>
      <sheetName val="PC_Master_List4"/>
      <sheetName val="Inc_St_-Link4"/>
      <sheetName val="Tender_Summary4"/>
      <sheetName val="&quot;S&quot;_Curve4"/>
      <sheetName val="safet_x005f_x000e____ems__4"/>
      <sheetName val="Detailed_04-06_(2)7"/>
      <sheetName val="Scaffolding_7"/>
      <sheetName val="RECONCI_lATION7"/>
      <sheetName val="AS_PER_TALLY7"/>
      <sheetName val="05-06_(Detailed)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Basement_Budget7"/>
      <sheetName val="Labor_abs-NMR7"/>
      <sheetName val="CABLE_DATA7"/>
      <sheetName val="10__&amp;_11__Rate_Code_&amp;_BQ7"/>
      <sheetName val="CPIPE_17"/>
      <sheetName val="Abstract_Sheet7"/>
      <sheetName val="Reconcilation_june7"/>
      <sheetName val="RCC,Ret__Wall7"/>
      <sheetName val="RMZ_Summary7"/>
      <sheetName val="Field_Values7"/>
      <sheetName val="PC_Master_List6"/>
      <sheetName val="Inc_St_-Link6"/>
      <sheetName val="Tender_Summary6"/>
      <sheetName val="&quot;S&quot;_Curve6"/>
      <sheetName val="safet_x005f_x000e____ems__6"/>
      <sheetName val="Boq - Flats"/>
      <sheetName val="Quotation"/>
      <sheetName val="PCC"/>
      <sheetName val="Notes"/>
      <sheetName val="COLUMN"/>
      <sheetName val="BOQ-STRU CIVIL-TOTAL"/>
      <sheetName val="Results"/>
      <sheetName val="PLGroupings"/>
      <sheetName val="Main-Material"/>
      <sheetName val="DETAIL"/>
      <sheetName val="Variation Statement"/>
      <sheetName val="Measurment"/>
      <sheetName val="sheeet7"/>
      <sheetName val="RAJU ASSO"/>
      <sheetName val="TBAL9697 -group wise  sdpl"/>
      <sheetName val="gen"/>
      <sheetName val="CTC"/>
      <sheetName val="Summary Rates From Contract"/>
      <sheetName val="Summary_Rates_From_Contract"/>
      <sheetName val="S1 "/>
      <sheetName val="S7B "/>
      <sheetName val="S7A"/>
      <sheetName val="S6 "/>
      <sheetName val="S3 "/>
      <sheetName val="S2 "/>
      <sheetName val="Detailed_04-06_(2)8"/>
      <sheetName val="Scaffolding_8"/>
      <sheetName val="RECONCI_lATION8"/>
      <sheetName val="AS_PER_TALLY8"/>
      <sheetName val="05-06_(Detailed)8"/>
      <sheetName val="steel_8"/>
      <sheetName val="MS_Items8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Basement_Budget8"/>
      <sheetName val="Labor_abs-NMR8"/>
      <sheetName val="10__&amp;_11__Rate_Code_&amp;_BQ8"/>
      <sheetName val="CABLE_DATA8"/>
      <sheetName val="CPIPE_18"/>
      <sheetName val="Abstract_Sheet8"/>
      <sheetName val="Reconcilation_june8"/>
      <sheetName val="RCC,Ret__Wall8"/>
      <sheetName val="RMZ_Summary8"/>
      <sheetName val="Field_Values8"/>
      <sheetName val="PC_Master_List7"/>
      <sheetName val="Inc_St_-Link7"/>
      <sheetName val="Tender_Summary7"/>
      <sheetName val="&quot;S&quot;_Curve7"/>
      <sheetName val="safet_x005f_x000e____ems__7"/>
      <sheetName val="Boq_-_Flats"/>
      <sheetName val="BOQ-STRU_CIVIL-TOTAL"/>
      <sheetName val="Variation_Statement"/>
      <sheetName val="RAJU_ASSO"/>
      <sheetName val="TBAL9697_-group_wise__sdpl"/>
      <sheetName val="Summary_Rates_From_Contract1"/>
      <sheetName val="S1_"/>
      <sheetName val="S7B_"/>
      <sheetName val="S6_"/>
      <sheetName val="S3_"/>
      <sheetName val="S2_"/>
      <sheetName val="safet_x000e__x0000__x0000__x000"/>
      <sheetName val="safet_x000e____ems__5"/>
      <sheetName val="safet_x000e____ems__3"/>
      <sheetName val="safet_x000e____ems__2"/>
      <sheetName val="safet_x000e____ems__"/>
      <sheetName val="safet_x000e____ems__1"/>
      <sheetName val="safet_x000e____ems__4"/>
      <sheetName val="safet_x000e____ems__6"/>
      <sheetName val="0+655"/>
      <sheetName val="wordsdata"/>
      <sheetName val="Calc_ISC"/>
      <sheetName val="Direct cost shed A-2 "/>
      <sheetName val="Client Vs.PC"/>
      <sheetName val="VCH-SLC"/>
      <sheetName val="Supplier"/>
      <sheetName val="BOQ-Part1"/>
      <sheetName val="sw summary"/>
      <sheetName val="Design"/>
      <sheetName val="Pile cap"/>
      <sheetName val="Fin Sum"/>
      <sheetName val="safet_x000e_ems  "/>
      <sheetName val="safet_x000e__x000"/>
      <sheetName val="Labour"/>
      <sheetName val="Material"/>
      <sheetName val="Plant &amp;  Machinery"/>
      <sheetName val="BASIS -DEC 08"/>
      <sheetName val="Variables_x"/>
      <sheetName val="Legend"/>
      <sheetName val="Variables"/>
      <sheetName val="Project Budget Worksheet"/>
      <sheetName val="AOR"/>
      <sheetName val="Rate Analysis "/>
      <sheetName val="Extra Items - Old"/>
      <sheetName val="Query Results ALL"/>
      <sheetName val="LOCAL RATES"/>
      <sheetName val="Data"/>
      <sheetName val="Anlysis"/>
      <sheetName val="99 조정금액"/>
      <sheetName val="MPR_PA_1"/>
      <sheetName val="Pay_Sep06"/>
      <sheetName val="INPUT SHEET"/>
      <sheetName val="Macro"/>
      <sheetName val="GENERAL Beam  (B)"/>
      <sheetName val="Final MEASUREMENT RA - 04"/>
      <sheetName val="재1"/>
      <sheetName val="Approved MTD Proj #'s"/>
      <sheetName val="Detailed Summary (5)"/>
      <sheetName val="FORM7"/>
      <sheetName val="GL SLAB"/>
      <sheetName val="RW (B1 to GL)"/>
      <sheetName val="cubes_M20"/>
      <sheetName val="RA"/>
      <sheetName val="AoR Finishing"/>
      <sheetName val="Elect."/>
      <sheetName val="HF Blk 1"/>
      <sheetName val="Detailed_04-06_(2)11"/>
      <sheetName val="Scaffolding_11"/>
      <sheetName val="RECONCI_lATION11"/>
      <sheetName val="AS_PER_TALLY11"/>
      <sheetName val="05-06_(Detailed)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Basement_Budget11"/>
      <sheetName val="Labor_abs-NMR11"/>
      <sheetName val="CABLE_DATA11"/>
      <sheetName val="10__&amp;_11__Rate_Code_&amp;_BQ11"/>
      <sheetName val="CPIPE_111"/>
      <sheetName val="safet___ems__7"/>
      <sheetName val="Abstract_Sheet11"/>
      <sheetName val="Reconcilation_june11"/>
      <sheetName val="RCC,Ret__Wall11"/>
      <sheetName val="RMZ_Summary11"/>
      <sheetName val="Field_Values11"/>
      <sheetName val="PC_Master_List10"/>
      <sheetName val="Inc_St_-Link10"/>
      <sheetName val="Tender_Summary10"/>
      <sheetName val="&quot;S&quot;_Curve10"/>
      <sheetName val="safet_x005f_x000e____ems__10"/>
      <sheetName val="Boq_-_Flats3"/>
      <sheetName val="BOQ-STRU_CIVIL-TOTAL3"/>
      <sheetName val="Variation_Statement3"/>
      <sheetName val="RAJU_ASSO3"/>
      <sheetName val="TBAL9697_-group_wise__sdpl3"/>
      <sheetName val="safet_x000"/>
      <sheetName val="safet___ems__5"/>
      <sheetName val="safet___ems__3"/>
      <sheetName val="safet___ems__2"/>
      <sheetName val="safet___ems__1"/>
      <sheetName val="safet___ems__4"/>
      <sheetName val="safet___ems__6"/>
      <sheetName val="Summary_Rates_From_Contract4"/>
      <sheetName val="S1_3"/>
      <sheetName val="S7B_3"/>
      <sheetName val="S6_3"/>
      <sheetName val="S3_3"/>
      <sheetName val="S2_3"/>
      <sheetName val="Direct_cost_shed_A-2_2"/>
      <sheetName val="Client_Vs_PC2"/>
      <sheetName val="sw_summary2"/>
      <sheetName val="Pile_cap2"/>
      <sheetName val="Fin_Sum2"/>
      <sheetName val="Detailed_04-06_(2)10"/>
      <sheetName val="Scaffolding_10"/>
      <sheetName val="RECONCI_lATION10"/>
      <sheetName val="AS_PER_TALLY10"/>
      <sheetName val="05-06_(Detailed)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Basement_Budget10"/>
      <sheetName val="Labor_abs-NMR10"/>
      <sheetName val="10__&amp;_11__Rate_Code_&amp;_BQ10"/>
      <sheetName val="CABLE_DATA10"/>
      <sheetName val="CPIPE_110"/>
      <sheetName val="Abstract_Sheet10"/>
      <sheetName val="Reconcilation_june10"/>
      <sheetName val="RCC,Ret__Wall10"/>
      <sheetName val="RMZ_Summary10"/>
      <sheetName val="Field_Values10"/>
      <sheetName val="PC_Master_List9"/>
      <sheetName val="Inc_St_-Link9"/>
      <sheetName val="Tender_Summary9"/>
      <sheetName val="&quot;S&quot;_Curve9"/>
      <sheetName val="safet_x005f_x000e____ems__9"/>
      <sheetName val="Boq_-_Flats2"/>
      <sheetName val="BOQ-STRU_CIVIL-TOTAL2"/>
      <sheetName val="Variation_Statement2"/>
      <sheetName val="RAJU_ASSO2"/>
      <sheetName val="TBAL9697_-group_wise__sdpl2"/>
      <sheetName val="Summary_Rates_From_Contract3"/>
      <sheetName val="S1_2"/>
      <sheetName val="S7B_2"/>
      <sheetName val="S6_2"/>
      <sheetName val="S3_2"/>
      <sheetName val="S2_2"/>
      <sheetName val="Direct_cost_shed_A-2_1"/>
      <sheetName val="Client_Vs_PC1"/>
      <sheetName val="sw_summary1"/>
      <sheetName val="Pile_cap1"/>
      <sheetName val="Fin_Sum1"/>
      <sheetName val="Plant_&amp;__Machinery1"/>
      <sheetName val="BASIS_-DEC_081"/>
      <sheetName val="Project_Budget_Worksheet1"/>
      <sheetName val="Rate_Analysis_1"/>
      <sheetName val="Extra_Items_-_Old1"/>
      <sheetName val="Query_Results_ALL1"/>
      <sheetName val="LOCAL_RATES1"/>
      <sheetName val="99_조정금액1"/>
      <sheetName val="INPUT_SHEET1"/>
      <sheetName val="GENERAL_Beam__(B)1"/>
      <sheetName val="Final_MEASUREMENT_RA_-_041"/>
      <sheetName val="Approved_MTD_Proj_#'s1"/>
      <sheetName val="Detailed_Summary_(5)1"/>
      <sheetName val="GL_SLAB1"/>
      <sheetName val="RW_(B1_to_GL)1"/>
      <sheetName val="AoR_Finishing1"/>
      <sheetName val="Elect_1"/>
      <sheetName val="Detailed_04-06_(2)9"/>
      <sheetName val="Scaffolding_9"/>
      <sheetName val="RECONCI_lATION9"/>
      <sheetName val="AS_PER_TALLY9"/>
      <sheetName val="05-06_(Detailed)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Basement_Budget9"/>
      <sheetName val="Labor_abs-NMR9"/>
      <sheetName val="10__&amp;_11__Rate_Code_&amp;_BQ9"/>
      <sheetName val="CABLE_DATA9"/>
      <sheetName val="CPIPE_19"/>
      <sheetName val="Abstract_Sheet9"/>
      <sheetName val="Reconcilation_june9"/>
      <sheetName val="RCC,Ret__Wall9"/>
      <sheetName val="RMZ_Summary9"/>
      <sheetName val="Field_Values9"/>
      <sheetName val="PC_Master_List8"/>
      <sheetName val="Inc_St_-Link8"/>
      <sheetName val="Tender_Summary8"/>
      <sheetName val="&quot;S&quot;_Curve8"/>
      <sheetName val="safet_x005f_x000e____ems__8"/>
      <sheetName val="Boq_-_Flats1"/>
      <sheetName val="BOQ-STRU_CIVIL-TOTAL1"/>
      <sheetName val="Variation_Statement1"/>
      <sheetName val="RAJU_ASSO1"/>
      <sheetName val="TBAL9697_-group_wise__sdpl1"/>
      <sheetName val="Summary_Rates_From_Contract2"/>
      <sheetName val="S1_1"/>
      <sheetName val="S7B_1"/>
      <sheetName val="S6_1"/>
      <sheetName val="S3_1"/>
      <sheetName val="S2_1"/>
      <sheetName val="Direct_cost_shed_A-2_"/>
      <sheetName val="Client_Vs_PC"/>
      <sheetName val="sw_summary"/>
      <sheetName val="Pile_cap"/>
      <sheetName val="Fin_Sum"/>
      <sheetName val="Plant_&amp;__Machinery"/>
      <sheetName val="BASIS_-DEC_08"/>
      <sheetName val="Project_Budget_Worksheet"/>
      <sheetName val="Rate_Analysis_"/>
      <sheetName val="Extra_Items_-_Old"/>
      <sheetName val="Query_Results_ALL"/>
      <sheetName val="LOCAL_RATES"/>
      <sheetName val="99_조정금액"/>
      <sheetName val="INPUT_SHEET"/>
      <sheetName val="GENERAL_Beam__(B)"/>
      <sheetName val="Final_MEASUREMENT_RA_-_04"/>
      <sheetName val="Approved_MTD_Proj_#'s"/>
      <sheetName val="Detailed_Summary_(5)"/>
      <sheetName val="GL_SLAB"/>
      <sheetName val="RW_(B1_to_GL)"/>
      <sheetName val="AoR_Finishing"/>
      <sheetName val="Elect_"/>
      <sheetName val="Weightage-Sub Sht"/>
      <sheetName val="Bra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"/>
      <sheetName val="04-05(detailed)"/>
      <sheetName val="05-06"/>
      <sheetName val="05-06 (Detailed)"/>
      <sheetName val="Scaffolding "/>
      <sheetName val="RECONCI lATION"/>
      <sheetName val="AS PER TALL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COLUMN"/>
      <sheetName val="Sheet1"/>
      <sheetName val="Break up Sheet"/>
      <sheetName val="Rate anaR_x0000_tÛs"/>
      <sheetName val="0_x0000_-&gt;6 (Detailed)"/>
      <sheetName val="Main-Material"/>
      <sheetName val="Rate anaR?tÛs"/>
      <sheetName val="Rate anaR"/>
      <sheetName val="0"/>
      <sheetName val="Rate anaR_tÛs"/>
      <sheetName val="PC Master List"/>
      <sheetName val="0?-&gt;6 (Detailed)"/>
      <sheetName val="0_-&gt;6 (Detailed)"/>
      <sheetName val="Notes"/>
      <sheetName val="NRC Rationalisation"/>
      <sheetName val="05-06_(Detailed)"/>
      <sheetName val="Scaffolding_"/>
      <sheetName val="RECONCI_lATION"/>
      <sheetName val="AS_PER_TALLY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Rate_anaR?tÛs"/>
      <sheetName val="0?-&gt;6_(Detailed)"/>
      <sheetName val="Rate_anaR"/>
      <sheetName val="Rate_anaR_tÛs"/>
      <sheetName val="PC_Master_List"/>
      <sheetName val="Rate_anaRtÛs"/>
      <sheetName val="0-&gt;6_(Detailed)"/>
      <sheetName val="0_-&gt;6_(Detailed)"/>
      <sheetName val="NRC_Rationalisation"/>
      <sheetName val="CABLE DATA"/>
      <sheetName val="RMZ Summary"/>
      <sheetName val="Footings"/>
      <sheetName val="horizontal"/>
      <sheetName val="BOQ_Direct_selling cost"/>
      <sheetName val="sept-plan"/>
      <sheetName val="LOCAL RATES"/>
      <sheetName val="Aseet1998"/>
      <sheetName val="RA-markate"/>
      <sheetName val="10. &amp; 11. Rate Code &amp; BQ"/>
      <sheetName val="Field Values"/>
      <sheetName val="RCC,Ret. Wall"/>
      <sheetName val="05-06_(Detailed)1"/>
      <sheetName val="Scaffolding_1"/>
      <sheetName val="RECONCI_lATION1"/>
      <sheetName val="AS_PER_TALLY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Rate_anaR?tÛs1"/>
      <sheetName val="Rate_anaR1"/>
      <sheetName val="Rate_anaR_tÛs1"/>
      <sheetName val="PC_Master_List1"/>
      <sheetName val="0?-&gt;6_(Detailed)1"/>
      <sheetName val="0_-&gt;6_(Detailed)1"/>
      <sheetName val="NRC_Rationalisation1"/>
      <sheetName val="CABLE_DATA"/>
      <sheetName val="RMZ_Summary"/>
      <sheetName val="BOQ_Direct_selling_cost"/>
      <sheetName val="LOCAL_RATES"/>
      <sheetName val="10__&amp;_11__Rate_Code_&amp;_BQ"/>
      <sheetName val="Field_Values"/>
      <sheetName val="RCC,Ret__Wall"/>
      <sheetName val="RA_markate"/>
      <sheetName val="BOQ-Tower"/>
      <sheetName val="ANALYSIS"/>
      <sheetName val="RECAPITULATION"/>
      <sheetName val="std.wt."/>
      <sheetName val="Assumptions"/>
      <sheetName val="boq"/>
      <sheetName val="Exp"/>
      <sheetName val="Sheet2"/>
      <sheetName val="Rate anaR_x005f_x0000_tÛs"/>
      <sheetName val="0_x005f_x0000_-&gt;6 (Detailed)"/>
      <sheetName val="Plant Cost"/>
      <sheetName val="Rates"/>
      <sheetName val="Rate anaRtÛs"/>
      <sheetName val="0-&gt;6 (Detailed)"/>
      <sheetName val="Tulip Recon"/>
      <sheetName val="Cable-data"/>
      <sheetName val="Boq - Flats"/>
      <sheetName val="p&amp;m"/>
      <sheetName val="concrete"/>
      <sheetName val="05-06_(Detailed)7"/>
      <sheetName val="Scaffolding_7"/>
      <sheetName val="RECONCI_lATION7"/>
      <sheetName val="AS_PER_TALLY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Rate_anaR?tÛs7"/>
      <sheetName val="Rate_anaR7"/>
      <sheetName val="Rate_anaR_tÛs7"/>
      <sheetName val="PC_Master_List7"/>
      <sheetName val="0?-&gt;6_(Detailed)7"/>
      <sheetName val="0_-&gt;6_(Detailed)7"/>
      <sheetName val="NRC_Rationalisation7"/>
      <sheetName val="CABLE_DATA6"/>
      <sheetName val="RMZ_Summary6"/>
      <sheetName val="BOQ_Direct_selling_cost6"/>
      <sheetName val="LOCAL_RATES6"/>
      <sheetName val="10__&amp;_11__Rate_Code_&amp;_BQ6"/>
      <sheetName val="Field_Values6"/>
      <sheetName val="RCC,Ret__Wall6"/>
      <sheetName val="std_wt_5"/>
      <sheetName val="Rate_anaR_x005f_x0000_tÛs5"/>
      <sheetName val="0_x005f_x0000_-&gt;6_(Detailed)5"/>
      <sheetName val="Plant_Cost5"/>
      <sheetName val="Tulip_Recon5"/>
      <sheetName val="Boq_-_Flats5"/>
      <sheetName val="05-06_(Detailed)5"/>
      <sheetName val="Scaffolding_5"/>
      <sheetName val="RECONCI_lATION5"/>
      <sheetName val="AS_PER_TALLY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Rate_anaR?tÛs5"/>
      <sheetName val="Rate_anaR5"/>
      <sheetName val="Rate_anaR_tÛs5"/>
      <sheetName val="PC_Master_List5"/>
      <sheetName val="0?-&gt;6_(Detailed)5"/>
      <sheetName val="0_-&gt;6_(Detailed)5"/>
      <sheetName val="NRC_Rationalisation5"/>
      <sheetName val="CABLE_DATA4"/>
      <sheetName val="RMZ_Summary4"/>
      <sheetName val="BOQ_Direct_selling_cost4"/>
      <sheetName val="LOCAL_RATES4"/>
      <sheetName val="10__&amp;_11__Rate_Code_&amp;_BQ4"/>
      <sheetName val="Field_Values4"/>
      <sheetName val="RCC,Ret__Wall4"/>
      <sheetName val="std_wt_3"/>
      <sheetName val="Rate_anaR_x005f_x0000_tÛs3"/>
      <sheetName val="0_x005f_x0000_-&gt;6_(Detailed)3"/>
      <sheetName val="Plant_Cost3"/>
      <sheetName val="05-06_(Detailed)4"/>
      <sheetName val="Scaffolding_4"/>
      <sheetName val="RECONCI_lATION4"/>
      <sheetName val="AS_PER_TALLY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Rate_anaR?tÛs4"/>
      <sheetName val="Rate_anaR4"/>
      <sheetName val="Rate_anaR_tÛs4"/>
      <sheetName val="PC_Master_List4"/>
      <sheetName val="0?-&gt;6_(Detailed)4"/>
      <sheetName val="0_-&gt;6_(Detailed)4"/>
      <sheetName val="NRC_Rationalisation4"/>
      <sheetName val="CABLE_DATA3"/>
      <sheetName val="RMZ_Summary3"/>
      <sheetName val="BOQ_Direct_selling_cost3"/>
      <sheetName val="LOCAL_RATES3"/>
      <sheetName val="10__&amp;_11__Rate_Code_&amp;_BQ3"/>
      <sheetName val="Field_Values3"/>
      <sheetName val="RCC,Ret__Wall3"/>
      <sheetName val="std_wt_2"/>
      <sheetName val="Rate_anaR_x005f_x0000_tÛs2"/>
      <sheetName val="0_x005f_x0000_-&gt;6_(Detailed)2"/>
      <sheetName val="Plant_Cost2"/>
      <sheetName val="Tulip_Recon2"/>
      <sheetName val="Boq_-_Flats2"/>
      <sheetName val="05-06_(Detailed)2"/>
      <sheetName val="Scaffolding_2"/>
      <sheetName val="RECONCI_lATION2"/>
      <sheetName val="AS_PER_TALLY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Rate_anaR?tÛs2"/>
      <sheetName val="Rate_anaR2"/>
      <sheetName val="Rate_anaR_tÛs2"/>
      <sheetName val="PC_Master_List2"/>
      <sheetName val="0?-&gt;6_(Detailed)2"/>
      <sheetName val="0_-&gt;6_(Detailed)2"/>
      <sheetName val="NRC_Rationalisation2"/>
      <sheetName val="CABLE_DATA1"/>
      <sheetName val="RMZ_Summary1"/>
      <sheetName val="BOQ_Direct_selling_cost1"/>
      <sheetName val="LOCAL_RATES1"/>
      <sheetName val="10__&amp;_11__Rate_Code_&amp;_BQ1"/>
      <sheetName val="Field_Values1"/>
      <sheetName val="RCC,Ret__Wall1"/>
      <sheetName val="std_wt_"/>
      <sheetName val="Rate_anaR_x005f_x0000_tÛs"/>
      <sheetName val="0_x005f_x0000_-&gt;6_(Detailed)"/>
      <sheetName val="Plant_Cost"/>
      <sheetName val="Tulip_Recon"/>
      <sheetName val="Boq_-_Flats"/>
      <sheetName val="05-06_(Detailed)3"/>
      <sheetName val="Scaffolding_3"/>
      <sheetName val="RECONCI_lATION3"/>
      <sheetName val="AS_PER_TALLY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Rate_anaR?tÛs3"/>
      <sheetName val="Rate_anaR3"/>
      <sheetName val="Rate_anaR_tÛs3"/>
      <sheetName val="PC_Master_List3"/>
      <sheetName val="0?-&gt;6_(Detailed)3"/>
      <sheetName val="0_-&gt;6_(Detailed)3"/>
      <sheetName val="NRC_Rationalisation3"/>
      <sheetName val="CABLE_DATA2"/>
      <sheetName val="RMZ_Summary2"/>
      <sheetName val="BOQ_Direct_selling_cost2"/>
      <sheetName val="LOCAL_RATES2"/>
      <sheetName val="10__&amp;_11__Rate_Code_&amp;_BQ2"/>
      <sheetName val="Field_Values2"/>
      <sheetName val="RCC,Ret__Wall2"/>
      <sheetName val="std_wt_1"/>
      <sheetName val="Rate_anaR_x005f_x0000_tÛs1"/>
      <sheetName val="0_x005f_x0000_-&gt;6_(Detailed)1"/>
      <sheetName val="Plant_Cost1"/>
      <sheetName val="Tulip_Recon1"/>
      <sheetName val="Boq_-_Flats1"/>
      <sheetName val="Tulip_Recon3"/>
      <sheetName val="Boq_-_Flats3"/>
      <sheetName val="05-06_(Detailed)6"/>
      <sheetName val="Scaffolding_6"/>
      <sheetName val="RECONCI_lATION6"/>
      <sheetName val="AS_PER_TALLY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Rate_anaR?tÛs6"/>
      <sheetName val="Rate_anaR6"/>
      <sheetName val="Rate_anaR_tÛs6"/>
      <sheetName val="PC_Master_List6"/>
      <sheetName val="0?-&gt;6_(Detailed)6"/>
      <sheetName val="0_-&gt;6_(Detailed)6"/>
      <sheetName val="NRC_Rationalisation6"/>
      <sheetName val="CABLE_DATA5"/>
      <sheetName val="RMZ_Summary5"/>
      <sheetName val="BOQ_Direct_selling_cost5"/>
      <sheetName val="LOCAL_RATES5"/>
      <sheetName val="10__&amp;_11__Rate_Code_&amp;_BQ5"/>
      <sheetName val="Field_Values5"/>
      <sheetName val="RCC,Ret__Wall5"/>
      <sheetName val="std_wt_4"/>
      <sheetName val="Rate_anaR_x005f_x0000_tÛs4"/>
      <sheetName val="0_x005f_x0000_-&gt;6_(Detailed)4"/>
      <sheetName val="Plant_Cost4"/>
      <sheetName val="Tulip_Recon4"/>
      <sheetName val="Boq_-_Flats4"/>
      <sheetName val="M.S."/>
      <sheetName val="lookup"/>
      <sheetName val="E1"/>
      <sheetName val="05-06_(Detailed)8"/>
      <sheetName val="Scaffolding_8"/>
      <sheetName val="RECONCI_lATION8"/>
      <sheetName val="AS_PER_TALLY8"/>
      <sheetName val="steel_8"/>
      <sheetName val="MS_Items8"/>
      <sheetName val="Cover"/>
      <sheetName val="Project Budget Worksheet"/>
      <sheetName val="HF Blk 1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Rate_anaR?tÛs8"/>
      <sheetName val="Rate_anaR8"/>
      <sheetName val="Rate_anaR_tÛs8"/>
      <sheetName val="PC_Master_List8"/>
      <sheetName val="0?-&gt;6_(Detailed)8"/>
      <sheetName val="0_-&gt;6_(Detailed)8"/>
      <sheetName val="NRC_Rationalisation8"/>
      <sheetName val="CABLE_DATA7"/>
      <sheetName val="RMZ_Summary7"/>
      <sheetName val="BOQ_Direct_selling_cost7"/>
      <sheetName val="LOCAL_RATES7"/>
      <sheetName val="10__&amp;_11__Rate_Code_&amp;_BQ7"/>
      <sheetName val="Field_Values7"/>
      <sheetName val="RCC,Ret__Wall7"/>
      <sheetName val="std_wt_6"/>
      <sheetName val="Rate_anaR_x005f_x0000_tÛs6"/>
      <sheetName val="0_x005f_x0000_-&gt;6_(Detailed)6"/>
      <sheetName val="Plant_Cost6"/>
      <sheetName val="Tulip_Recon6"/>
      <sheetName val="Boq_-_Flats6"/>
      <sheetName val="M_S_"/>
      <sheetName val="P&amp;L-BDMC"/>
      <sheetName val="conc-foot-gradeslab"/>
      <sheetName val="Abstract Sheet"/>
      <sheetName val="Cd"/>
      <sheetName val="Cs"/>
      <sheetName val="CPIPE"/>
      <sheetName val="THK"/>
      <sheetName val="CPIPE 1"/>
      <sheetName val="PCC"/>
      <sheetName val="final abstract"/>
      <sheetName val="mem-property"/>
      <sheetName val="Project Details.."/>
      <sheetName val="Top Line - WWW"/>
      <sheetName val="Validation"/>
      <sheetName val="Comparative"/>
      <sheetName val="Labor abs-NMR"/>
      <sheetName val="Base data Security Procedures"/>
      <sheetName val="data"/>
      <sheetName val="Lookup data"/>
      <sheetName val="Lookup Tables"/>
      <sheetName val="Rate anaR_x005f_x005f_x005f_x0000_tÛs"/>
      <sheetName val="0_x005f_x005f_x005f_x0000_-&gt;6 (Detailed)"/>
      <sheetName val="trial flow sheet"/>
      <sheetName val="d-safe DELUXE"/>
      <sheetName val="2.대외공문"/>
      <sheetName val="Input"/>
      <sheetName val="Rate anaR_x005f_x005f_x005f_x005f_x005f_x005f_x00"/>
      <sheetName val="0_x005f_x005f_x005f_x005f_x005f_x005f_x005f_x0000_-&gt;6 ("/>
      <sheetName val="WWR"/>
      <sheetName val="cubes_M20"/>
      <sheetName val="Project_Budget_Worksheet"/>
      <sheetName val="Abstract_Sheet"/>
      <sheetName val="CPIPE_1"/>
      <sheetName val="Rate_anaRtÛs5"/>
      <sheetName val="0-&gt;6_(Detailed)5"/>
      <sheetName val="Rate_anaRtÛs3"/>
      <sheetName val="0-&gt;6_(Detailed)3"/>
      <sheetName val="Rate_anaRtÛs2"/>
      <sheetName val="0-&gt;6_(Detailed)2"/>
      <sheetName val="Rate_anaRtÛs1"/>
      <sheetName val="0-&gt;6_(Detailed)1"/>
      <sheetName val="Rate_anaRtÛs4"/>
      <sheetName val="0-&gt;6_(Detailed)4"/>
      <sheetName val="Rate_anaRtÛs6"/>
      <sheetName val="0-&gt;6_(Detailed)6"/>
      <sheetName val="Rate anaR_x005f_x005f_x00"/>
      <sheetName val="0_x005f_x005f_x005f_x0000_-&gt;6 ("/>
      <sheetName val="Tender Summary"/>
      <sheetName val="Rate_anaR_x0000_tÛs5"/>
      <sheetName val="0_x0000_-&gt;6_(Detailed)5"/>
      <sheetName val="Rate_anaR_x0000_tÛs3"/>
      <sheetName val="0_x0000_-&gt;6_(Detailed)3"/>
      <sheetName val="Rate_anaR_x0000_tÛs2"/>
      <sheetName val="0_x0000_-&gt;6_(Detailed)2"/>
      <sheetName val="Rate_anaR_x0000_tÛs"/>
      <sheetName val="0_x0000_-&gt;6_(Detailed)"/>
      <sheetName val="Rate_anaR_x0000_tÛs1"/>
      <sheetName val="0_x0000_-&gt;6_(Detailed)1"/>
      <sheetName val="Rate_anaR_x0000_tÛs4"/>
      <sheetName val="0_x0000_-&gt;6_(Detailed)4"/>
      <sheetName val="Rate_anaR_x0000_tÛs6"/>
      <sheetName val="0_x0000_-&gt;6_(Detailed)6"/>
      <sheetName val="Query Results ALL"/>
      <sheetName val="Dels"/>
      <sheetName val="PO"/>
      <sheetName val="Codes"/>
      <sheetName val="RAJU ASSO"/>
      <sheetName val="Summary"/>
      <sheetName val="Batching plant"/>
      <sheetName val="Builtup Area"/>
      <sheetName val="Portfolio Summary"/>
      <sheetName val="Factor Sheet"/>
      <sheetName val="P1-1(1)"/>
      <sheetName val="細目"/>
      <sheetName val="CFForecast detail"/>
      <sheetName val="Fin Sum"/>
      <sheetName val="AD ST"/>
      <sheetName val="Dep"/>
      <sheetName val="Sheet3 (2)"/>
      <sheetName val="Formulas"/>
      <sheetName val="Approved MTD Proj #'s"/>
      <sheetName val="estimate"/>
      <sheetName val="Rollup Summary"/>
      <sheetName val="3cd Annexure"/>
      <sheetName val="Measurment"/>
      <sheetName val="2000 MOR"/>
      <sheetName val="BRD"/>
      <sheetName val="Summary_BRD"/>
      <sheetName val="Sheet3"/>
      <sheetName val="Lookup_Tables"/>
      <sheetName val="trial_flow_sheet"/>
      <sheetName val="d-safe_DELUXE"/>
      <sheetName val="Abstract_Sheet1"/>
      <sheetName val="CPIPE_11"/>
      <sheetName val="Lookup_Tables1"/>
      <sheetName val="trial_flow_sheet1"/>
      <sheetName val="d-safe_DELUXE1"/>
      <sheetName val="final_abstract"/>
      <sheetName val="2_대외공문"/>
      <sheetName val="final_abstract1"/>
      <sheetName val="2_대외공문1"/>
      <sheetName val="Rate_anaR_x005f_x005f_x005f_x0000_tÛs"/>
      <sheetName val="0_x005f_x005f_x005f_x0000_-&gt;6_(Detailed)"/>
      <sheetName val="Rate_anaR_x005f_x005f_x005f_x0000_tÛs1"/>
      <sheetName val="0_x005f_x005f_x005f_x0000_-&gt;6_(Detailed)1"/>
      <sheetName val="GENERAL Beam  (B)"/>
      <sheetName val="INPUT SHEET"/>
      <sheetName val="MPR_PA_1"/>
      <sheetName val="Attributes"/>
      <sheetName val="99 조정금액"/>
      <sheetName val="AREA"/>
      <sheetName val="HEAD"/>
      <sheetName val="Labour"/>
      <sheetName val="factors"/>
      <sheetName val="Design sheet"/>
      <sheetName val="Rate Analysis "/>
      <sheetName val="std_wt_7"/>
      <sheetName val="05-06_(Detailed)15"/>
      <sheetName val="Scaffolding_15"/>
      <sheetName val="RECONCI_lATION15"/>
      <sheetName val="AS_PER_TALLY15"/>
      <sheetName val="steel_15"/>
      <sheetName val="MS_Items15"/>
      <sheetName val="Tower_Crane_Operation15"/>
      <sheetName val="_NET_ADDITONAL_C_(10years))15"/>
      <sheetName val="TOWER_CRANE_COST_15"/>
      <sheetName val="Mobi_(estimation)15"/>
      <sheetName val="Preliminaries_(estimation)15"/>
      <sheetName val="Abs_pile_15"/>
      <sheetName val="costing_pile_15"/>
      <sheetName val="cutting_final15"/>
      <sheetName val="Block_B15"/>
      <sheetName val="Block_A_15"/>
      <sheetName val="GERMAN_TOOL15"/>
      <sheetName val="C_class_cumulative15"/>
      <sheetName val="Tower_cra-det15"/>
      <sheetName val="Tower_cra_Found15"/>
      <sheetName val="Tower_Crane_Final15"/>
      <sheetName val="Staff_Salary15"/>
      <sheetName val="safety_items__15"/>
      <sheetName val="Tools_15"/>
      <sheetName val="Rate_analysis15"/>
      <sheetName val="RMC10_15"/>
      <sheetName val="RMC_7_5_15"/>
      <sheetName val="RMC40_15"/>
      <sheetName val="RMC25_15"/>
      <sheetName val="Abs_sheet15"/>
      <sheetName val="Break_up_Sheet15"/>
      <sheetName val="Rate_anaR?tÛs15"/>
      <sheetName val="Rate_anaR15"/>
      <sheetName val="Rate_anaR_tÛs15"/>
      <sheetName val="PC_Master_List15"/>
      <sheetName val="CABLE_DATA15"/>
      <sheetName val="RMZ_Summary15"/>
      <sheetName val="GL SLAB"/>
      <sheetName val="RW (B1 to GL)"/>
      <sheetName val="AoR Finishing"/>
      <sheetName val="strain"/>
      <sheetName val="05-06_(Detailed)11"/>
      <sheetName val="Scaffolding_11"/>
      <sheetName val="RECONCI_lATION11"/>
      <sheetName val="AS_PER_TALLY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Rate_anaRtÛs7"/>
      <sheetName val="0-&gt;6_(Detailed)7"/>
      <sheetName val="Rate_anaR?tÛs11"/>
      <sheetName val="Rate_anaR11"/>
      <sheetName val="Rate_anaR_tÛs11"/>
      <sheetName val="PC_Master_List11"/>
      <sheetName val="0?-&gt;6_(Detailed)11"/>
      <sheetName val="0_-&gt;6_(Detailed)11"/>
      <sheetName val="NRC_Rationalisation11"/>
      <sheetName val="CABLE_DATA10"/>
      <sheetName val="RMZ_Summary10"/>
      <sheetName val="BOQ_Direct_selling_cost10"/>
      <sheetName val="LOCAL_RATES10"/>
      <sheetName val="10__&amp;_11__Rate_Code_&amp;_BQ10"/>
      <sheetName val="Field_Values10"/>
      <sheetName val="RCC,Ret__Wall10"/>
      <sheetName val="std_wt_10"/>
      <sheetName val="Rate_anaR_x005f_x0000_tÛs9"/>
      <sheetName val="0_x005f_x0000_-&gt;6_(Detailed)9"/>
      <sheetName val="Plant_Cost9"/>
      <sheetName val="Tulip_Recon9"/>
      <sheetName val="Boq_-_Flats9"/>
      <sheetName val="M_S_3"/>
      <sheetName val="Project_Budget_Worksheet3"/>
      <sheetName val="Abstract_Sheet4"/>
      <sheetName val="CPIPE_14"/>
      <sheetName val="final_abstract4"/>
      <sheetName val="HF_Blk_12"/>
      <sheetName val="Project_Details__2"/>
      <sheetName val="Top_Line_-_WWW2"/>
      <sheetName val="Labor_abs-NMR2"/>
      <sheetName val="Base_data_Security_Procedures2"/>
      <sheetName val="Lookup_data2"/>
      <sheetName val="Lookup_Tables4"/>
      <sheetName val="Rate_anaR_x005f_x005f_x005f_x0000_tÛs4"/>
      <sheetName val="0_x005f_x005f_x005f_x0000_-&gt;6_(Detailed)4"/>
      <sheetName val="trial_flow_sheet4"/>
      <sheetName val="d-safe_DELUXE4"/>
      <sheetName val="2_대외공문4"/>
      <sheetName val="Rate_anaR_x005f_x005f_x005f_x005f_x005f_x005f_x02"/>
      <sheetName val="0_x005f_x005f_x005f_x005f_x005f_x005f_x005f_x0000_-&gt;6_2"/>
      <sheetName val="Rate_anaR_x005f_x005f_x002"/>
      <sheetName val="0_x005f_x005f_x005f_x0000_-&gt;6_(2"/>
      <sheetName val="Tender_Summary2"/>
      <sheetName val="Rate_anaRtÛs9"/>
      <sheetName val="0-&gt;6_(Detailed)9"/>
      <sheetName val="05-06_(Detailed)10"/>
      <sheetName val="Scaffolding_10"/>
      <sheetName val="RECONCI_lATION10"/>
      <sheetName val="AS_PER_TALLY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Rate_anaR?tÛs10"/>
      <sheetName val="Rate_anaR10"/>
      <sheetName val="Rate_anaR_tÛs10"/>
      <sheetName val="PC_Master_List10"/>
      <sheetName val="0?-&gt;6_(Detailed)10"/>
      <sheetName val="0_-&gt;6_(Detailed)10"/>
      <sheetName val="NRC_Rationalisation10"/>
      <sheetName val="CABLE_DATA9"/>
      <sheetName val="RMZ_Summary9"/>
      <sheetName val="BOQ_Direct_selling_cost9"/>
      <sheetName val="LOCAL_RATES9"/>
      <sheetName val="10__&amp;_11__Rate_Code_&amp;_BQ9"/>
      <sheetName val="Field_Values9"/>
      <sheetName val="RCC,Ret__Wall9"/>
      <sheetName val="std_wt_9"/>
      <sheetName val="Rate_anaR_x005f_x0000_tÛs8"/>
      <sheetName val="0_x005f_x0000_-&gt;6_(Detailed)8"/>
      <sheetName val="Plant_Cost8"/>
      <sheetName val="Tulip_Recon8"/>
      <sheetName val="Boq_-_Flats8"/>
      <sheetName val="M_S_2"/>
      <sheetName val="Project_Budget_Worksheet2"/>
      <sheetName val="Abstract_Sheet3"/>
      <sheetName val="CPIPE_13"/>
      <sheetName val="final_abstract3"/>
      <sheetName val="HF_Blk_11"/>
      <sheetName val="Project_Details__1"/>
      <sheetName val="Top_Line_-_WWW1"/>
      <sheetName val="Labor_abs-NMR1"/>
      <sheetName val="Base_data_Security_Procedures1"/>
      <sheetName val="Lookup_data1"/>
      <sheetName val="Lookup_Tables3"/>
      <sheetName val="Rate_anaR_x005f_x005f_x005f_x0000_tÛs3"/>
      <sheetName val="0_x005f_x005f_x005f_x0000_-&gt;6_(Detailed)3"/>
      <sheetName val="trial_flow_sheet3"/>
      <sheetName val="d-safe_DELUXE3"/>
      <sheetName val="2_대외공문3"/>
      <sheetName val="Rate_anaR_x005f_x005f_x005f_x005f_x005f_x005f_x01"/>
      <sheetName val="0_x005f_x005f_x005f_x005f_x005f_x005f_x005f_x0000_-&gt;6_1"/>
      <sheetName val="Rate_anaR_x005f_x005f_x001"/>
      <sheetName val="0_x005f_x005f_x005f_x0000_-&gt;6_(1"/>
      <sheetName val="Tender_Summary1"/>
      <sheetName val="Rate_anaRtÛs8"/>
      <sheetName val="0-&gt;6_(Detailed)8"/>
      <sheetName val="Query_Results_ALL1"/>
      <sheetName val="RAJU_ASSO1"/>
      <sheetName val="Batching_plant1"/>
      <sheetName val="Builtup_Area1"/>
      <sheetName val="Portfolio_Summary1"/>
      <sheetName val="Factor_Sheet1"/>
      <sheetName val="CFForecast_detail1"/>
      <sheetName val="Fin_Sum1"/>
      <sheetName val="AD_ST1"/>
      <sheetName val="Sheet3_(2)1"/>
      <sheetName val="Approved_MTD_Proj_#'s1"/>
      <sheetName val="Rollup_Summary1"/>
      <sheetName val="3cd_Annexure1"/>
      <sheetName val="2000_MOR1"/>
      <sheetName val="GENERAL_Beam__(B)1"/>
      <sheetName val="INPUT_SHEET1"/>
      <sheetName val="99_조정금액1"/>
      <sheetName val="Design_sheet1"/>
      <sheetName val="Rate_Analysis_1"/>
      <sheetName val="GL_SLAB1"/>
      <sheetName val="RW_(B1_to_GL)1"/>
      <sheetName val="AoR_Finishing1"/>
      <sheetName val="05-06_(Detailed)9"/>
      <sheetName val="Scaffolding_9"/>
      <sheetName val="RECONCI_lATION9"/>
      <sheetName val="AS_PER_TALLY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Rate_anaR?tÛs9"/>
      <sheetName val="Rate_anaR9"/>
      <sheetName val="Rate_anaR_tÛs9"/>
      <sheetName val="PC_Master_List9"/>
      <sheetName val="0?-&gt;6_(Detailed)9"/>
      <sheetName val="0_-&gt;6_(Detailed)9"/>
      <sheetName val="NRC_Rationalisation9"/>
      <sheetName val="CABLE_DATA8"/>
      <sheetName val="RMZ_Summary8"/>
      <sheetName val="BOQ_Direct_selling_cost8"/>
      <sheetName val="LOCAL_RATES8"/>
      <sheetName val="10__&amp;_11__Rate_Code_&amp;_BQ8"/>
      <sheetName val="Field_Values8"/>
      <sheetName val="RCC,Ret__Wall8"/>
      <sheetName val="std_wt_8"/>
      <sheetName val="Rate_anaR_x005f_x0000_tÛs7"/>
      <sheetName val="0_x005f_x0000_-&gt;6_(Detailed)7"/>
      <sheetName val="Plant_Cost7"/>
      <sheetName val="Tulip_Recon7"/>
      <sheetName val="Boq_-_Flats7"/>
      <sheetName val="M_S_1"/>
      <sheetName val="Project_Budget_Worksheet1"/>
      <sheetName val="Abstract_Sheet2"/>
      <sheetName val="CPIPE_12"/>
      <sheetName val="final_abstract2"/>
      <sheetName val="HF_Blk_1"/>
      <sheetName val="Project_Details__"/>
      <sheetName val="Top_Line_-_WWW"/>
      <sheetName val="Labor_abs-NMR"/>
      <sheetName val="Base_data_Security_Procedures"/>
      <sheetName val="Lookup_data"/>
      <sheetName val="Lookup_Tables2"/>
      <sheetName val="Rate_anaR_x005f_x005f_x005f_x0000_tÛs2"/>
      <sheetName val="0_x005f_x005f_x005f_x0000_-&gt;6_(Detailed)2"/>
      <sheetName val="trial_flow_sheet2"/>
      <sheetName val="d-safe_DELUXE2"/>
      <sheetName val="2_대외공문2"/>
      <sheetName val="Rate_anaR_x005f_x005f_x005f_x005f_x005f_x005f_x00"/>
      <sheetName val="0_x005f_x005f_x005f_x005f_x005f_x005f_x005f_x0000_-&gt;6_("/>
      <sheetName val="Rate_anaR_x005f_x005f_x00"/>
      <sheetName val="0_x005f_x005f_x005f_x0000_-&gt;6_("/>
      <sheetName val="Tender_Summary"/>
      <sheetName val="Query_Results_ALL"/>
      <sheetName val="RAJU_ASSO"/>
      <sheetName val="Batching_plant"/>
      <sheetName val="Builtup_Area"/>
      <sheetName val="Portfolio_Summary"/>
      <sheetName val="Factor_Sheet"/>
      <sheetName val="CFForecast_detail"/>
      <sheetName val="Fin_Sum"/>
      <sheetName val="AD_ST"/>
      <sheetName val="Sheet3_(2)"/>
      <sheetName val="Approved_MTD_Proj_#'s"/>
      <sheetName val="Rollup_Summary"/>
      <sheetName val="3cd_Annexure"/>
      <sheetName val="2000_MOR"/>
      <sheetName val="GENERAL_Beam__(B)"/>
      <sheetName val="INPUT_SHEET"/>
      <sheetName val="99_조정금액"/>
      <sheetName val="Design_sheet"/>
      <sheetName val="Rate_Analysis_"/>
      <sheetName val="GL_SLAB"/>
      <sheetName val="RW_(B1_to_GL)"/>
      <sheetName val="AoR_Finishing"/>
      <sheetName val="shuttering"/>
      <sheetName val="Pile cap"/>
      <sheetName val="CTC"/>
      <sheetName val="Rates_PVC"/>
      <sheetName val="C7B"/>
      <sheetName val="C8A"/>
      <sheetName val="M7B"/>
      <sheetName val="A7B"/>
      <sheetName val="A8B"/>
      <sheetName val="POWER"/>
      <sheetName val="REDUCER"/>
      <sheetName val="WE'T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HF Blk 1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HF_Blk_1"/>
      <sheetName val="MASTER WORK SHEET - ESTIMATE HI"/>
      <sheetName val="Basement Budget"/>
      <sheetName val="Headings"/>
      <sheetName val="ESTIMATE for approval"/>
      <sheetName val="Base Data"/>
      <sheetName val="Terrace"/>
      <sheetName val="Staircase"/>
      <sheetName val="Shear Wall "/>
      <sheetName val="Chejja ,Lintel &amp; Sill"/>
      <sheetName val="Abstract-finishes"/>
      <sheetName val="Data"/>
      <sheetName val="final estimate"/>
      <sheetName val="Proj.Info"/>
      <sheetName val="Estimate"/>
      <sheetName val="Material"/>
      <sheetName val="Tiles Budget"/>
      <sheetName val="Other - Quantity"/>
      <sheetName val="Other RA"/>
      <sheetName val="Terrace Floor Additional materi"/>
      <sheetName val="Scaffolding"/>
      <sheetName val="Piling - GFC"/>
      <sheetName val="Gym"/>
      <sheetName val="SGML"/>
      <sheetName val="R1 BOQ"/>
      <sheetName val="steel abs"/>
      <sheetName val="SIL"/>
      <sheetName val="Piling"/>
      <sheetName val="SLR-R1"/>
      <sheetName val="SLR"/>
      <sheetName val="Sheet3"/>
      <sheetName val="Latest PO report"/>
      <sheetName val="Backfilling using quary dust"/>
      <sheetName val="QTY"/>
      <sheetName val="Labor charges"/>
      <sheetName val="Technician wage"/>
      <sheetName val="Tiling &amp; Granite labor"/>
      <sheetName val="Core cutting"/>
      <sheetName val="Labour cess"/>
      <sheetName val="Budgetary BOQ"/>
      <sheetName val="EST-CIVIL"/>
      <sheetName val="lintels Costing 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HF_Blk_16"/>
      <sheetName val="MASTER_WORK_SHEET_-_ESTIMATE_H5"/>
      <sheetName val="Basement_Budget5"/>
      <sheetName val="ESTIMATE_for_approval5"/>
      <sheetName val="Base_Data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HF_Blk_14"/>
      <sheetName val="MASTER_WORK_SHEET_-_ESTIMATE_H3"/>
      <sheetName val="Basement_Budget3"/>
      <sheetName val="ESTIMATE_for_approva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HF_Blk_13"/>
      <sheetName val="MASTER_WORK_SHEET_-_ESTIMATE_H2"/>
      <sheetName val="Basement_Budget2"/>
      <sheetName val="ESTIMATE_for_approval2"/>
      <sheetName val="Base_Data2"/>
      <sheetName val="Shear_Wall_2"/>
      <sheetName val="Chejja_,Lintel_&amp;_Sill2"/>
      <sheetName val="final_estimate2"/>
      <sheetName val="Proj_Info2"/>
      <sheetName val="Tiles_Budget2"/>
      <sheetName val="Other_-_Quantity2"/>
      <sheetName val="Other_RA2"/>
      <sheetName val="Terrace_Floor_Additional_mater2"/>
      <sheetName val="Piling_-_GFC2"/>
      <sheetName val="R1_BOQ2"/>
      <sheetName val="steel_abs2"/>
      <sheetName val="Latest_PO_report2"/>
      <sheetName val="Backfilling_using_quary_dust2"/>
      <sheetName val="Labor_charges2"/>
      <sheetName val="Technician_wage2"/>
      <sheetName val="Tiling_&amp;_Granite_labor2"/>
      <sheetName val="Core_cutting2"/>
      <sheetName val="Labour_cess2"/>
      <sheetName val="Budgetary_BOQ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HF_Blk_11"/>
      <sheetName val="MASTER_WORK_SHEET_-_ESTIMATE_HI"/>
      <sheetName val="Basement_Budget"/>
      <sheetName val="ESTIMATE_for_approval"/>
      <sheetName val="Base_Data"/>
      <sheetName val="Shear_Wall_"/>
      <sheetName val="Chejja_,Lintel_&amp;_Sill"/>
      <sheetName val="final_estimate"/>
      <sheetName val="Proj_Info"/>
      <sheetName val="Tiles_Budget"/>
      <sheetName val="Other_-_Quantity"/>
      <sheetName val="Other_RA"/>
      <sheetName val="Terrace_Floor_Additional_materi"/>
      <sheetName val="Piling_-_GFC"/>
      <sheetName val="R1_BOQ"/>
      <sheetName val="steel_abs"/>
      <sheetName val="Latest_PO_report"/>
      <sheetName val="Backfilling_using_quary_dust"/>
      <sheetName val="Labor_charges"/>
      <sheetName val="Technician_wage"/>
      <sheetName val="Tiling_&amp;_Granite_labor"/>
      <sheetName val="Core_cutting"/>
      <sheetName val="Labour_cess"/>
      <sheetName val="Budgetary_BOQ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HF_Blk_12"/>
      <sheetName val="MASTER_WORK_SHEET_-_ESTIMATE_H1"/>
      <sheetName val="Basement_Budget1"/>
      <sheetName val="ESTIMATE_for_approval1"/>
      <sheetName val="Base_Data1"/>
      <sheetName val="Shear_Wall_1"/>
      <sheetName val="Chejja_,Lintel_&amp;_Sill1"/>
      <sheetName val="final_estimate1"/>
      <sheetName val="Proj_Info1"/>
      <sheetName val="Tiles_Budget1"/>
      <sheetName val="Other_-_Quantity1"/>
      <sheetName val="Other_RA1"/>
      <sheetName val="Terrace_Floor_Additional_mater1"/>
      <sheetName val="Piling_-_GFC1"/>
      <sheetName val="R1_BOQ1"/>
      <sheetName val="steel_abs1"/>
      <sheetName val="Latest_PO_report1"/>
      <sheetName val="Backfilling_using_quary_dust1"/>
      <sheetName val="Labor_charges1"/>
      <sheetName val="Technician_wage1"/>
      <sheetName val="Tiling_&amp;_Granite_labor1"/>
      <sheetName val="Core_cutting1"/>
      <sheetName val="Labour_cess1"/>
      <sheetName val="Budgetary_BOQ1"/>
      <sheetName val="Base_Data3"/>
      <sheetName val="Shear_Wall_3"/>
      <sheetName val="Chejja_,Lintel_&amp;_Sill3"/>
      <sheetName val="final_estimate3"/>
      <sheetName val="Proj_Info3"/>
      <sheetName val="Tiles_Budget3"/>
      <sheetName val="Other_-_Quantity3"/>
      <sheetName val="Other_RA3"/>
      <sheetName val="Terrace_Floor_Additional_mater3"/>
      <sheetName val="Piling_-_GFC3"/>
      <sheetName val="R1_BOQ3"/>
      <sheetName val="steel_abs3"/>
      <sheetName val="Latest_PO_report3"/>
      <sheetName val="Backfilling_using_quary_dust3"/>
      <sheetName val="Labor_charges3"/>
      <sheetName val="Technician_wage3"/>
      <sheetName val="Tiling_&amp;_Granite_labor3"/>
      <sheetName val="Core_cutting3"/>
      <sheetName val="Labour_cess3"/>
      <sheetName val="Budgetary_BOQ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HF_Blk_15"/>
      <sheetName val="MASTER_WORK_SHEET_-_ESTIMATE_H4"/>
      <sheetName val="Basement_Budget4"/>
      <sheetName val="ESTIMATE_for_approval4"/>
      <sheetName val="Base_Data4"/>
      <sheetName val="Shear_Wall_4"/>
      <sheetName val="Chejja_,Lintel_&amp;_Sill4"/>
      <sheetName val="final_estimate4"/>
      <sheetName val="Proj_Info4"/>
      <sheetName val="Tiles_Budget4"/>
      <sheetName val="Other_-_Quantity4"/>
      <sheetName val="Other_RA4"/>
      <sheetName val="Terrace_Floor_Additional_mater4"/>
      <sheetName val="Piling_-_GFC4"/>
      <sheetName val="R1_BOQ4"/>
      <sheetName val="steel_abs4"/>
      <sheetName val="Latest_PO_report4"/>
      <sheetName val="Backfilling_using_quary_dust4"/>
      <sheetName val="Labor_charges4"/>
      <sheetName val="Technician_wage4"/>
      <sheetName val="Tiling_&amp;_Granite_labor4"/>
      <sheetName val="Core_cutting4"/>
      <sheetName val="Labour_cess4"/>
      <sheetName val="Budgetary_BOQ4"/>
      <sheetName val="Shear_Wall_5"/>
      <sheetName val="Chejja_,Lintel_&amp;_Sill5"/>
      <sheetName val="final_estimate5"/>
      <sheetName val="Proj_Info5"/>
      <sheetName val="Tiles_Budget5"/>
      <sheetName val="Other_-_Quantity5"/>
      <sheetName val="Other_RA5"/>
      <sheetName val="Terrace_Floor_Additional_mater5"/>
      <sheetName val="Piling_-_GFC5"/>
      <sheetName val="R1_BOQ5"/>
      <sheetName val="steel_abs5"/>
      <sheetName val="Latest_PO_report5"/>
      <sheetName val="Backfilling_using_quary_dust5"/>
      <sheetName val="Labor_charges5"/>
      <sheetName val="Technician_wage5"/>
      <sheetName val="Tiling_&amp;_Granite_labor5"/>
      <sheetName val="Core_cutting5"/>
      <sheetName val="Labour_cess5"/>
      <sheetName val="Budgetary_BOQ5"/>
      <sheetName val="External works"/>
      <sheetName val="Shear Wall"/>
      <sheetName val="OS-Tower-1A &amp; 1B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HF_Blk_17"/>
      <sheetName val="MASTER_WORK_SHEET_-_ESTIMATE_H6"/>
      <sheetName val="Basement_Budget6"/>
      <sheetName val="ESTIMATE_for_approval6"/>
      <sheetName val="Base_Data6"/>
      <sheetName val="Shear_Wall_6"/>
      <sheetName val="Chejja_,Lintel_&amp;_Sill6"/>
      <sheetName val="final_estimate6"/>
      <sheetName val="Proj_Info6"/>
      <sheetName val="Tiles_Budget6"/>
      <sheetName val="Other_-_Quantity6"/>
      <sheetName val="Other_RA6"/>
      <sheetName val="Terrace_Floor_Additional_mater6"/>
      <sheetName val="Piling_-_GFC6"/>
      <sheetName val="R1_BOQ6"/>
      <sheetName val="steel_abs6"/>
      <sheetName val="Latest_PO_report6"/>
      <sheetName val="Backfilling_using_quary_dust6"/>
      <sheetName val="Labor_charges6"/>
      <sheetName val="Technician_wage6"/>
      <sheetName val="Tiling_&amp;_Granite_labor6"/>
      <sheetName val="Core_cutting6"/>
      <sheetName val="Labour_cess6"/>
      <sheetName val="Budgetary_BOQ6"/>
      <sheetName val="External_works"/>
      <sheetName val="lintels_Costing_"/>
      <sheetName val="Shear_Wall"/>
      <sheetName val="OS-Tower-1A_&amp;_1B"/>
      <sheetName val="Vasanth"/>
      <sheetName val="Lists"/>
      <sheetName val="MECH-1"/>
      <sheetName val="COLUMN"/>
      <sheetName val="RECAPITULATION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HF_Blk_18"/>
      <sheetName val="MASTER_WORK_SHEET_-_ESTIMATE_H7"/>
      <sheetName val="Basement_Budget7"/>
      <sheetName val="ESTIMATE_for_approval7"/>
      <sheetName val="Base_Data7"/>
      <sheetName val="Shear_Wall_7"/>
      <sheetName val="Chejja_,Lintel_&amp;_Sill7"/>
      <sheetName val="final_estimate7"/>
      <sheetName val="Proj_Info7"/>
      <sheetName val="Tiles_Budget7"/>
      <sheetName val="Other_-_Quantity7"/>
      <sheetName val="Other_RA7"/>
      <sheetName val="Terrace_Floor_Additional_mater7"/>
      <sheetName val="Piling_-_GFC7"/>
      <sheetName val="R1_BOQ7"/>
      <sheetName val="steel_abs7"/>
      <sheetName val="Latest_PO_report7"/>
      <sheetName val="Backfilling_using_quary_dust7"/>
      <sheetName val="Labor_charges7"/>
      <sheetName val="Technician_wage7"/>
      <sheetName val="Tiling_&amp;_Granite_labor7"/>
      <sheetName val="Core_cutting7"/>
      <sheetName val="Labour_cess7"/>
      <sheetName val="Budgetary_BOQ7"/>
      <sheetName val="External_works1"/>
      <sheetName val="lintels_Costing_1"/>
      <sheetName val="Shear_Wall1"/>
      <sheetName val="OS-Tower-1A_&amp;_1B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HF_Blk_19"/>
      <sheetName val="MASTER_WORK_SHEET_-_ESTIMATE_H8"/>
      <sheetName val="Basement_Budget8"/>
      <sheetName val="ESTIMATE_for_approval8"/>
      <sheetName val="Base_Data8"/>
      <sheetName val="Shear_Wall_8"/>
      <sheetName val="Chejja_,Lintel_&amp;_Sill8"/>
      <sheetName val="final_estimate8"/>
      <sheetName val="Proj_Info8"/>
      <sheetName val="Tiles_Budget8"/>
      <sheetName val="Other_-_Quantity8"/>
      <sheetName val="Other_RA8"/>
      <sheetName val="Terrace_Floor_Additional_mater8"/>
      <sheetName val="Piling_-_GFC8"/>
      <sheetName val="R1_BOQ8"/>
      <sheetName val="steel_abs8"/>
      <sheetName val="Latest_PO_report8"/>
      <sheetName val="Backfilling_using_quary_dust8"/>
      <sheetName val="Labor_charges8"/>
      <sheetName val="Technician_wage8"/>
      <sheetName val="Tiling_&amp;_Granite_labor8"/>
      <sheetName val="Core_cutting8"/>
      <sheetName val="Labour_cess8"/>
      <sheetName val="Budgetary_BOQ8"/>
      <sheetName val="External_works2"/>
      <sheetName val="lintels_Costing_2"/>
      <sheetName val="Shear_Wall2"/>
      <sheetName val="OS-Tower-1A_&amp;_1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708a"/>
      <sheetName val="Detailed"/>
      <sheetName val="Notes"/>
      <sheetName val="06-07"/>
      <sheetName val="05-06"/>
      <sheetName val="04-05"/>
      <sheetName val="0708"/>
      <sheetName val="Sheet8"/>
      <sheetName val="Sheet10"/>
      <sheetName val="Break up Sheet"/>
      <sheetName val="final abstract"/>
      <sheetName val="Sheet1"/>
      <sheetName val="Delhi"/>
      <sheetName val="Rate analysis"/>
      <sheetName val="Break_up_Sheet"/>
      <sheetName val="final_abstract"/>
      <sheetName val="Rate_analysis"/>
      <sheetName val="30.06.07-SOBHA DAFFODIL-ACCTS"/>
      <sheetName val="1.01 (a)"/>
      <sheetName val="Break_up_Sheet6"/>
      <sheetName val="final_abstract6"/>
      <sheetName val="Rate_analysis6"/>
      <sheetName val="30_06_07-SOBHA_DAFFODIL-ACCTS5"/>
      <sheetName val="Break_up_Sheet4"/>
      <sheetName val="final_abstract4"/>
      <sheetName val="Rate_analysis4"/>
      <sheetName val="30_06_07-SOBHA_DAFFODIL-ACCTS3"/>
      <sheetName val="Break_up_Sheet3"/>
      <sheetName val="final_abstract3"/>
      <sheetName val="Rate_analysis3"/>
      <sheetName val="30_06_07-SOBHA_DAFFODIL-ACCTS2"/>
      <sheetName val="Break_up_Sheet1"/>
      <sheetName val="final_abstract1"/>
      <sheetName val="Rate_analysis1"/>
      <sheetName val="30_06_07-SOBHA_DAFFODIL-ACCTS"/>
      <sheetName val="Break_up_Sheet2"/>
      <sheetName val="final_abstract2"/>
      <sheetName val="Rate_analysis2"/>
      <sheetName val="30_06_07-SOBHA_DAFFODIL-ACCTS1"/>
      <sheetName val="Break_up_Sheet5"/>
      <sheetName val="final_abstract5"/>
      <sheetName val="Rate_analysis5"/>
      <sheetName val="30_06_07-SOBHA_DAFFODIL-ACCTS4"/>
      <sheetName val="Base Data"/>
      <sheetName val="Plastering"/>
      <sheetName val="Break_up_Sheet7"/>
      <sheetName val="final_abstract7"/>
      <sheetName val="Rate_analysis7"/>
      <sheetName val="30_06_07-SOBHA_DAFFODIL-ACCTS6"/>
      <sheetName val="1_01_(a)"/>
      <sheetName val="Estimate"/>
      <sheetName val="Site Expenses"/>
      <sheetName val="Site_Expenses"/>
      <sheetName val="Site_Expenses1"/>
      <sheetName val="Worksheet"/>
      <sheetName val="Site_Expenses2"/>
      <sheetName val="HF Blk 1"/>
      <sheetName val="Break_up_Sheet8"/>
      <sheetName val="final_abstract8"/>
      <sheetName val="Rate_analysis8"/>
      <sheetName val="30_06_07-SOBHA_DAFFODIL-ACCTS7"/>
      <sheetName val="1_01_(a)1"/>
      <sheetName val="Base_Data"/>
      <sheetName val="Site_Expenses3"/>
      <sheetName val="HF_Blk_1"/>
      <sheetName val="lintels Costing "/>
      <sheetName val="COLUMN"/>
      <sheetName val="149"/>
      <sheetName val="Fin Sum"/>
      <sheetName val="Break_up_Sheet11"/>
      <sheetName val="final_abstract11"/>
      <sheetName val="Rate_analysis11"/>
      <sheetName val="30_06_07-SOBHA_DAFFODIL-ACCTS10"/>
      <sheetName val="1_01_(a)4"/>
      <sheetName val="Base_Data3"/>
      <sheetName val="Site_Expenses6"/>
      <sheetName val="HF_Blk_13"/>
      <sheetName val="lintels_Costing_2"/>
      <sheetName val="Break_up_Sheet10"/>
      <sheetName val="final_abstract10"/>
      <sheetName val="Rate_analysis10"/>
      <sheetName val="30_06_07-SOBHA_DAFFODIL-ACCTS9"/>
      <sheetName val="1_01_(a)3"/>
      <sheetName val="Base_Data2"/>
      <sheetName val="Site_Expenses5"/>
      <sheetName val="HF_Blk_12"/>
      <sheetName val="lintels_Costing_1"/>
      <sheetName val="Fin_Sum1"/>
      <sheetName val="Break_up_Sheet9"/>
      <sheetName val="final_abstract9"/>
      <sheetName val="Rate_analysis9"/>
      <sheetName val="30_06_07-SOBHA_DAFFODIL-ACCTS8"/>
      <sheetName val="1_01_(a)2"/>
      <sheetName val="Base_Data1"/>
      <sheetName val="Site_Expenses4"/>
      <sheetName val="HF_Blk_11"/>
      <sheetName val="lintels_Costing_"/>
      <sheetName val="Fin_Su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05-06"/>
      <sheetName val="06-07"/>
      <sheetName val="0708"/>
      <sheetName val="Sheet1"/>
      <sheetName val="Sheet11"/>
      <sheetName val="Break up Sheet"/>
    </sheetNames>
    <sheetDataSet>
      <sheetData sheetId="0" refreshError="1">
        <row r="3">
          <cell r="D3" t="str">
            <v>Particulars</v>
          </cell>
        </row>
        <row r="5">
          <cell r="D5" t="str">
            <v>Civil Materials-</v>
          </cell>
        </row>
        <row r="6">
          <cell r="D6" t="str">
            <v>Algiproof, Cerabond, Cerafill etc</v>
          </cell>
          <cell r="J6">
            <v>179039.24</v>
          </cell>
          <cell r="K6">
            <v>29398.75</v>
          </cell>
        </row>
        <row r="7">
          <cell r="D7" t="str">
            <v>Antitermite Treatment</v>
          </cell>
          <cell r="J7">
            <v>3520</v>
          </cell>
        </row>
        <row r="8">
          <cell r="D8" t="str">
            <v>Bolts/nut/washer</v>
          </cell>
          <cell r="J8">
            <v>13019</v>
          </cell>
        </row>
        <row r="9">
          <cell r="D9" t="str">
            <v>Bricks</v>
          </cell>
        </row>
        <row r="10">
          <cell r="D10" t="str">
            <v>Cash Discount Allowed</v>
          </cell>
        </row>
        <row r="11">
          <cell r="D11" t="str">
            <v>Cement</v>
          </cell>
          <cell r="I11">
            <v>24354.25</v>
          </cell>
          <cell r="J11">
            <v>12801517.040000001</v>
          </cell>
          <cell r="K11">
            <v>1685933.8</v>
          </cell>
        </row>
        <row r="12">
          <cell r="D12" t="str">
            <v>Civil Materials</v>
          </cell>
          <cell r="I12">
            <v>8851231.0600000005</v>
          </cell>
          <cell r="J12">
            <v>13831639.68</v>
          </cell>
          <cell r="K12">
            <v>2046844.56</v>
          </cell>
        </row>
        <row r="13">
          <cell r="D13" t="str">
            <v>Civil Materials Expenses</v>
          </cell>
          <cell r="K13">
            <v>4568312.6900000004</v>
          </cell>
        </row>
        <row r="14">
          <cell r="D14" t="str">
            <v>Engg.Hollow Block</v>
          </cell>
        </row>
        <row r="15">
          <cell r="D15" t="str">
            <v>Freight / Transportation Charges</v>
          </cell>
          <cell r="I15">
            <v>57290</v>
          </cell>
          <cell r="J15">
            <v>426345</v>
          </cell>
          <cell r="K15">
            <v>622438</v>
          </cell>
        </row>
        <row r="16">
          <cell r="D16" t="str">
            <v>Freight Charges</v>
          </cell>
          <cell r="I16">
            <v>13400</v>
          </cell>
          <cell r="J16">
            <v>721926</v>
          </cell>
          <cell r="K16">
            <v>3540</v>
          </cell>
        </row>
        <row r="17">
          <cell r="D17" t="str">
            <v>Loading And Unloading Charges</v>
          </cell>
        </row>
        <row r="18">
          <cell r="D18" t="str">
            <v xml:space="preserve">Material Transfer (Site To Site) </v>
          </cell>
          <cell r="I18">
            <v>132565</v>
          </cell>
        </row>
        <row r="19">
          <cell r="D19" t="str">
            <v>Purchases  Hardware</v>
          </cell>
        </row>
        <row r="20">
          <cell r="D20" t="str">
            <v>Quarry Dust</v>
          </cell>
          <cell r="I20">
            <v>16894.88</v>
          </cell>
        </row>
        <row r="21">
          <cell r="D21" t="str">
            <v>Ready Mix Concrete</v>
          </cell>
          <cell r="I21">
            <v>1181967.81</v>
          </cell>
          <cell r="J21">
            <v>1294454.52</v>
          </cell>
          <cell r="K21">
            <v>817856.8</v>
          </cell>
        </row>
        <row r="22">
          <cell r="D22" t="str">
            <v>Rounded Off Difference Amount</v>
          </cell>
        </row>
        <row r="23">
          <cell r="D23" t="str">
            <v>Safety Measure Items</v>
          </cell>
        </row>
        <row r="24">
          <cell r="D24" t="str">
            <v>Sand</v>
          </cell>
          <cell r="I24">
            <v>84828.5</v>
          </cell>
          <cell r="J24">
            <v>3916491.75</v>
          </cell>
          <cell r="K24">
            <v>893404.41</v>
          </cell>
        </row>
        <row r="25">
          <cell r="D25" t="str">
            <v>Screws</v>
          </cell>
        </row>
        <row r="26">
          <cell r="D26" t="str">
            <v>Size Stones</v>
          </cell>
        </row>
        <row r="27">
          <cell r="D27" t="str">
            <v>Steel</v>
          </cell>
          <cell r="I27">
            <v>9342640</v>
          </cell>
          <cell r="J27">
            <v>41270252.090000004</v>
          </cell>
        </row>
        <row r="28">
          <cell r="D28" t="str">
            <v>Swimming Pool Materials</v>
          </cell>
        </row>
        <row r="29">
          <cell r="D29" t="str">
            <v>Tools - Civil</v>
          </cell>
          <cell r="I29">
            <v>38782.76</v>
          </cell>
          <cell r="K29">
            <v>9752.6200000000008</v>
          </cell>
        </row>
        <row r="30">
          <cell r="D30" t="str">
            <v>White Cement</v>
          </cell>
        </row>
        <row r="31">
          <cell r="D31" t="str">
            <v>Wood Work Purchases</v>
          </cell>
          <cell r="I31">
            <v>2581094.9700000002</v>
          </cell>
          <cell r="J31">
            <v>6306401.1399999997</v>
          </cell>
          <cell r="K31">
            <v>189360</v>
          </cell>
        </row>
        <row r="32">
          <cell r="D32" t="str">
            <v>Painting Materials</v>
          </cell>
        </row>
        <row r="33">
          <cell r="D33" t="str">
            <v>Paints</v>
          </cell>
          <cell r="J33">
            <v>548.64</v>
          </cell>
        </row>
        <row r="34">
          <cell r="D34" t="str">
            <v>Plumbing Material Purchases</v>
          </cell>
          <cell r="I34">
            <v>344071.62999999995</v>
          </cell>
          <cell r="J34">
            <v>-101382.31</v>
          </cell>
          <cell r="K34">
            <v>220</v>
          </cell>
        </row>
        <row r="35">
          <cell r="D35" t="str">
            <v>Electrical Materials</v>
          </cell>
          <cell r="I35">
            <v>502962.31</v>
          </cell>
          <cell r="J35">
            <v>725927.44</v>
          </cell>
          <cell r="K35">
            <v>74093</v>
          </cell>
        </row>
        <row r="36">
          <cell r="D36" t="str">
            <v>Cash Discount Availed (Materials)</v>
          </cell>
          <cell r="I36">
            <v>-731</v>
          </cell>
          <cell r="J36">
            <v>-773</v>
          </cell>
        </row>
        <row r="37">
          <cell r="D37" t="str">
            <v>Materials For Interior Works</v>
          </cell>
        </row>
        <row r="38">
          <cell r="D38" t="str">
            <v>Materials For Metal &amp; Glazing Works</v>
          </cell>
        </row>
        <row r="39">
          <cell r="D39" t="str">
            <v>Waterproofing Material</v>
          </cell>
        </row>
        <row r="40">
          <cell r="D40" t="str">
            <v>Excise Duty Expense Account</v>
          </cell>
          <cell r="I40">
            <v>953642</v>
          </cell>
          <cell r="J40">
            <v>121693</v>
          </cell>
        </row>
        <row r="41">
          <cell r="D41" t="str">
            <v>Input Tax (VAT)</v>
          </cell>
          <cell r="I41">
            <v>0</v>
          </cell>
          <cell r="J41">
            <v>5880529.5</v>
          </cell>
          <cell r="K41">
            <v>660490.10999999964</v>
          </cell>
        </row>
        <row r="42">
          <cell r="D42" t="str">
            <v>Hardware Purchase</v>
          </cell>
          <cell r="J42">
            <v>1962</v>
          </cell>
        </row>
        <row r="44">
          <cell r="D44" t="str">
            <v>Labour Charges and Wages</v>
          </cell>
        </row>
        <row r="45">
          <cell r="D45" t="str">
            <v>Wages -  Others</v>
          </cell>
        </row>
        <row r="46">
          <cell r="D46" t="str">
            <v>Wages - Aluminium Worker</v>
          </cell>
        </row>
        <row r="47">
          <cell r="D47" t="str">
            <v>Wages - Drivers - Office Boys</v>
          </cell>
        </row>
        <row r="48">
          <cell r="D48" t="str">
            <v>Wages - Granite Mason</v>
          </cell>
          <cell r="K48">
            <v>288607</v>
          </cell>
        </row>
        <row r="49">
          <cell r="D49" t="str">
            <v>Wages - Machine Operators</v>
          </cell>
          <cell r="I49">
            <v>8067</v>
          </cell>
          <cell r="J49">
            <v>1123555</v>
          </cell>
          <cell r="K49">
            <v>430501</v>
          </cell>
        </row>
        <row r="50">
          <cell r="D50" t="str">
            <v>Wages - Others - Site</v>
          </cell>
          <cell r="I50">
            <v>51583</v>
          </cell>
          <cell r="J50">
            <v>219259</v>
          </cell>
          <cell r="K50">
            <v>29274</v>
          </cell>
        </row>
        <row r="51">
          <cell r="D51" t="str">
            <v>Wages - Pme</v>
          </cell>
        </row>
        <row r="52">
          <cell r="D52" t="str">
            <v>Wages - Pop Workers</v>
          </cell>
        </row>
        <row r="53">
          <cell r="D53" t="str">
            <v>Wages - Tile Mason</v>
          </cell>
        </row>
        <row r="54">
          <cell r="D54" t="str">
            <v>Wages - Waterproofing</v>
          </cell>
        </row>
        <row r="55">
          <cell r="D55" t="str">
            <v>Wages Block Works</v>
          </cell>
        </row>
        <row r="56">
          <cell r="D56" t="str">
            <v>Wages Carpenters(Shuttering)</v>
          </cell>
          <cell r="J56">
            <v>45701</v>
          </cell>
          <cell r="K56">
            <v>16075</v>
          </cell>
        </row>
        <row r="57">
          <cell r="D57" t="str">
            <v>Wages Fabrication Works</v>
          </cell>
          <cell r="J57">
            <v>26626</v>
          </cell>
        </row>
        <row r="58">
          <cell r="D58" t="str">
            <v>Wages Landscaping</v>
          </cell>
        </row>
        <row r="59">
          <cell r="D59" t="str">
            <v>Wages Mason</v>
          </cell>
          <cell r="I59">
            <v>56339</v>
          </cell>
          <cell r="J59">
            <v>253954</v>
          </cell>
        </row>
        <row r="60">
          <cell r="D60" t="str">
            <v>Wages Painters</v>
          </cell>
          <cell r="K60">
            <v>4575</v>
          </cell>
        </row>
        <row r="61">
          <cell r="D61" t="str">
            <v>Wages - Plumber</v>
          </cell>
        </row>
        <row r="62">
          <cell r="D62" t="str">
            <v>Wages - Electrician</v>
          </cell>
          <cell r="I62">
            <v>14124</v>
          </cell>
          <cell r="J62">
            <v>261293</v>
          </cell>
          <cell r="K62">
            <v>153383</v>
          </cell>
        </row>
        <row r="63">
          <cell r="D63" t="str">
            <v>Labour Charges - Electrical</v>
          </cell>
        </row>
        <row r="64">
          <cell r="D64" t="str">
            <v>Labour - False Ceiling Charges</v>
          </cell>
        </row>
        <row r="65">
          <cell r="D65" t="str">
            <v>Labour - Glazing Works</v>
          </cell>
        </row>
        <row r="66">
          <cell r="D66" t="str">
            <v>Labour - Granite Works</v>
          </cell>
        </row>
        <row r="67">
          <cell r="D67" t="str">
            <v>Labour Charges - Civil</v>
          </cell>
          <cell r="I67">
            <v>970800</v>
          </cell>
          <cell r="J67">
            <v>11635042.300000001</v>
          </cell>
          <cell r="K67">
            <v>5437059</v>
          </cell>
        </row>
        <row r="68">
          <cell r="D68" t="str">
            <v>Labour Charges - Others</v>
          </cell>
          <cell r="I68">
            <v>350</v>
          </cell>
          <cell r="J68">
            <v>6400</v>
          </cell>
        </row>
        <row r="69">
          <cell r="D69" t="str">
            <v>Labour Charges - Painting</v>
          </cell>
        </row>
        <row r="71">
          <cell r="D71" t="str">
            <v>Salaries and others</v>
          </cell>
        </row>
        <row r="72">
          <cell r="D72" t="str">
            <v>Allocated Expense - Coh</v>
          </cell>
          <cell r="I72">
            <v>598595</v>
          </cell>
          <cell r="J72">
            <v>3221792</v>
          </cell>
          <cell r="K72">
            <v>1085100</v>
          </cell>
        </row>
        <row r="73">
          <cell r="D73" t="str">
            <v>Labour - Welfare Expenses</v>
          </cell>
        </row>
        <row r="74">
          <cell r="D74" t="str">
            <v>Esi Contribution</v>
          </cell>
          <cell r="K74">
            <v>9768</v>
          </cell>
        </row>
        <row r="75">
          <cell r="D75" t="str">
            <v>Exgratia</v>
          </cell>
          <cell r="I75">
            <v>10442</v>
          </cell>
          <cell r="J75">
            <v>618110</v>
          </cell>
          <cell r="K75">
            <v>125950</v>
          </cell>
        </row>
        <row r="76">
          <cell r="D76" t="str">
            <v>Gifts Awards &amp; Compliments-Staff</v>
          </cell>
          <cell r="J76">
            <v>116900</v>
          </cell>
        </row>
        <row r="77">
          <cell r="D77" t="str">
            <v>Gratuity</v>
          </cell>
          <cell r="J77">
            <v>0</v>
          </cell>
        </row>
        <row r="78">
          <cell r="D78" t="str">
            <v>Leave Salary</v>
          </cell>
          <cell r="J78">
            <v>210772</v>
          </cell>
          <cell r="K78">
            <v>250910</v>
          </cell>
        </row>
        <row r="79">
          <cell r="D79" t="str">
            <v>Leave Travel Allowance</v>
          </cell>
        </row>
        <row r="80">
          <cell r="D80" t="str">
            <v>Medical Expenses ( Site/Accidents)</v>
          </cell>
          <cell r="I80">
            <v>1818</v>
          </cell>
          <cell r="J80">
            <v>48241</v>
          </cell>
          <cell r="K80">
            <v>27685.85</v>
          </cell>
        </row>
        <row r="81">
          <cell r="D81" t="str">
            <v>Medical reimbursment- staff</v>
          </cell>
        </row>
        <row r="82">
          <cell r="D82" t="str">
            <v>Other Allowance</v>
          </cell>
          <cell r="J82">
            <v>-14222</v>
          </cell>
          <cell r="K82">
            <v>-34200</v>
          </cell>
        </row>
        <row r="83">
          <cell r="D83" t="str">
            <v>P.F. Administration</v>
          </cell>
          <cell r="I83">
            <v>63512</v>
          </cell>
          <cell r="J83">
            <v>224701</v>
          </cell>
          <cell r="K83">
            <v>72645</v>
          </cell>
        </row>
        <row r="84">
          <cell r="D84" t="str">
            <v>Salaries And Allowances</v>
          </cell>
          <cell r="I84">
            <v>1141310</v>
          </cell>
          <cell r="J84">
            <v>4262909.5</v>
          </cell>
          <cell r="K84">
            <v>1117614</v>
          </cell>
        </row>
        <row r="85">
          <cell r="D85" t="str">
            <v>Staff Outstation Allowance</v>
          </cell>
        </row>
        <row r="86">
          <cell r="D86" t="str">
            <v>Staff Training -fees</v>
          </cell>
        </row>
        <row r="87">
          <cell r="D87" t="str">
            <v>Staff Welfare - Entertainement Exp</v>
          </cell>
          <cell r="J87">
            <v>32760</v>
          </cell>
        </row>
        <row r="88">
          <cell r="D88" t="str">
            <v>Staff Welfare - Household Articles,</v>
          </cell>
        </row>
        <row r="89">
          <cell r="D89" t="str">
            <v>Staff Welfare - Medical Expenses</v>
          </cell>
        </row>
        <row r="90">
          <cell r="D90" t="str">
            <v>Staff Welfare - Tea &amp; Refreshment E</v>
          </cell>
          <cell r="J90">
            <v>23734</v>
          </cell>
        </row>
        <row r="91">
          <cell r="D91" t="str">
            <v>Staff Welfare - Uniform &amp; Shoes</v>
          </cell>
        </row>
        <row r="93">
          <cell r="D93" t="str">
            <v>Plan and Architectural Fees</v>
          </cell>
        </row>
        <row r="94">
          <cell r="D94" t="str">
            <v>Architectural Fees (Internal expens</v>
          </cell>
        </row>
        <row r="95">
          <cell r="D95" t="str">
            <v>Noc - Bwssb</v>
          </cell>
        </row>
        <row r="96">
          <cell r="D96" t="str">
            <v>Noc - Fire Force</v>
          </cell>
          <cell r="J96">
            <v>0</v>
          </cell>
        </row>
        <row r="97">
          <cell r="D97" t="str">
            <v>Land Rev/NOC &amp; Plan App Fees</v>
          </cell>
        </row>
        <row r="98">
          <cell r="D98" t="str">
            <v>Noc - Forest Dept</v>
          </cell>
        </row>
        <row r="99">
          <cell r="D99" t="str">
            <v>Noc - Keb Inspection Charges</v>
          </cell>
        </row>
        <row r="100">
          <cell r="D100" t="str">
            <v>Noc - Pollution Control Board</v>
          </cell>
        </row>
        <row r="101">
          <cell r="D101" t="str">
            <v>Noc- Airporth Authority</v>
          </cell>
        </row>
        <row r="102">
          <cell r="D102" t="str">
            <v>Noc- Dept. Of Communications</v>
          </cell>
        </row>
        <row r="103">
          <cell r="D103" t="str">
            <v>Plan Approval And Occupancy Fees</v>
          </cell>
        </row>
        <row r="104">
          <cell r="D104" t="str">
            <v>Profession Charges (Project Exp)</v>
          </cell>
        </row>
        <row r="105">
          <cell r="D105" t="str">
            <v>BESCOM Deposits and Inspection Char</v>
          </cell>
        </row>
        <row r="106">
          <cell r="D106" t="str">
            <v>Professional Charges</v>
          </cell>
        </row>
        <row r="107">
          <cell r="D107" t="str">
            <v>Structural Consultancy Fees (Intern</v>
          </cell>
        </row>
        <row r="109">
          <cell r="D109" t="str">
            <v>Admin Expenses</v>
          </cell>
        </row>
        <row r="110">
          <cell r="D110" t="str">
            <v>Advertisement - Coh</v>
          </cell>
        </row>
        <row r="111">
          <cell r="D111" t="str">
            <v>Boarding &amp; Lodging Expenses</v>
          </cell>
          <cell r="J111">
            <v>2000</v>
          </cell>
        </row>
        <row r="112">
          <cell r="D112" t="str">
            <v>Bpcl Petro Card ( Car's Petrol &amp; Di</v>
          </cell>
        </row>
        <row r="113">
          <cell r="D113" t="str">
            <v>Bpcl Petro Card ( Project Diesel/pe</v>
          </cell>
          <cell r="I113">
            <v>142856</v>
          </cell>
          <cell r="J113">
            <v>928239</v>
          </cell>
        </row>
        <row r="114">
          <cell r="D114" t="str">
            <v>Car Hire Charges</v>
          </cell>
        </row>
        <row r="115">
          <cell r="D115" t="str">
            <v>Conveyance</v>
          </cell>
          <cell r="I115">
            <v>29783</v>
          </cell>
          <cell r="J115">
            <v>198707</v>
          </cell>
          <cell r="K115">
            <v>67573</v>
          </cell>
        </row>
        <row r="116">
          <cell r="D116" t="str">
            <v>Creche Expenses</v>
          </cell>
        </row>
        <row r="117">
          <cell r="D117" t="str">
            <v>Diesel</v>
          </cell>
        </row>
        <row r="118">
          <cell r="D118" t="str">
            <v>Diesel ( Project &amp; Generator)</v>
          </cell>
          <cell r="I118">
            <v>63706</v>
          </cell>
          <cell r="J118">
            <v>55739</v>
          </cell>
        </row>
        <row r="119">
          <cell r="D119" t="str">
            <v>Diesel Expenses - Vehicle</v>
          </cell>
        </row>
        <row r="120">
          <cell r="D120" t="str">
            <v>Electricity Charges</v>
          </cell>
          <cell r="I120">
            <v>2470</v>
          </cell>
          <cell r="J120">
            <v>5401</v>
          </cell>
          <cell r="K120">
            <v>5491</v>
          </cell>
        </row>
        <row r="121">
          <cell r="D121" t="str">
            <v>First Aid Expenses</v>
          </cell>
        </row>
        <row r="122">
          <cell r="D122" t="str">
            <v>Food &amp; other Expences</v>
          </cell>
          <cell r="J122">
            <v>10710</v>
          </cell>
          <cell r="K122">
            <v>26734</v>
          </cell>
        </row>
        <row r="123">
          <cell r="D123" t="str">
            <v>Food Expenses At Site</v>
          </cell>
          <cell r="I123">
            <v>17462</v>
          </cell>
          <cell r="J123">
            <v>136602</v>
          </cell>
          <cell r="K123">
            <v>35072</v>
          </cell>
        </row>
        <row r="124">
          <cell r="D124" t="str">
            <v>Insurance Accident Policy</v>
          </cell>
          <cell r="J124">
            <v>4392</v>
          </cell>
        </row>
        <row r="125">
          <cell r="D125" t="str">
            <v>Insurance</v>
          </cell>
          <cell r="I125">
            <v>688435</v>
          </cell>
        </row>
        <row r="126">
          <cell r="D126" t="str">
            <v>Insurance- C.A.R/Cash risk/Equipmen</v>
          </cell>
          <cell r="J126">
            <v>353918</v>
          </cell>
        </row>
        <row r="127">
          <cell r="D127" t="str">
            <v>Internet Charges</v>
          </cell>
          <cell r="I127">
            <v>135</v>
          </cell>
          <cell r="K127">
            <v>32774</v>
          </cell>
        </row>
        <row r="128">
          <cell r="D128" t="str">
            <v>Kerosene</v>
          </cell>
        </row>
        <row r="129">
          <cell r="D129" t="str">
            <v>Petrol  ( project)</v>
          </cell>
          <cell r="I129">
            <v>13073</v>
          </cell>
          <cell r="J129">
            <v>503</v>
          </cell>
        </row>
        <row r="130">
          <cell r="D130" t="str">
            <v>Petrol Expenses</v>
          </cell>
          <cell r="I130">
            <v>110</v>
          </cell>
        </row>
        <row r="131">
          <cell r="D131" t="str">
            <v>Petrol Expenses - Vehicle</v>
          </cell>
        </row>
        <row r="132">
          <cell r="D132" t="str">
            <v>Photography &amp; Video Expenses</v>
          </cell>
        </row>
        <row r="133">
          <cell r="D133" t="str">
            <v>Pooja Expenses</v>
          </cell>
          <cell r="I133">
            <v>1168</v>
          </cell>
          <cell r="J133">
            <v>10129</v>
          </cell>
          <cell r="K133">
            <v>1617</v>
          </cell>
        </row>
        <row r="134">
          <cell r="D134" t="str">
            <v>Postage Charges</v>
          </cell>
        </row>
        <row r="135">
          <cell r="D135" t="str">
            <v>Printing &amp; Stationary</v>
          </cell>
          <cell r="I135">
            <v>26291</v>
          </cell>
          <cell r="J135">
            <v>88870</v>
          </cell>
          <cell r="K135">
            <v>59950.3</v>
          </cell>
        </row>
        <row r="136">
          <cell r="D136" t="str">
            <v>Project Launch Expenses</v>
          </cell>
        </row>
        <row r="137">
          <cell r="D137" t="str">
            <v>Refreshment Expenses</v>
          </cell>
          <cell r="I137">
            <v>23409</v>
          </cell>
          <cell r="J137">
            <v>70237</v>
          </cell>
          <cell r="K137">
            <v>39081</v>
          </cell>
        </row>
        <row r="138">
          <cell r="D138" t="str">
            <v>Rent</v>
          </cell>
          <cell r="I138">
            <v>231527</v>
          </cell>
          <cell r="J138">
            <v>523605.5</v>
          </cell>
          <cell r="K138">
            <v>317510</v>
          </cell>
        </row>
        <row r="139">
          <cell r="D139" t="str">
            <v>Security Charges</v>
          </cell>
          <cell r="I139">
            <v>192782</v>
          </cell>
          <cell r="J139">
            <v>506778</v>
          </cell>
          <cell r="K139">
            <v>190299</v>
          </cell>
        </row>
        <row r="140">
          <cell r="D140" t="str">
            <v>Stationery Purchase</v>
          </cell>
          <cell r="J140">
            <v>1347.51</v>
          </cell>
        </row>
        <row r="141">
          <cell r="D141" t="str">
            <v>Sundry Expenses</v>
          </cell>
          <cell r="I141">
            <v>44221</v>
          </cell>
          <cell r="J141">
            <v>6702</v>
          </cell>
        </row>
        <row r="142">
          <cell r="D142" t="str">
            <v>Service Tax-Paid  on Abetted Servic</v>
          </cell>
          <cell r="J142">
            <v>12835</v>
          </cell>
        </row>
        <row r="143">
          <cell r="D143" t="str">
            <v>Telephone Expenses</v>
          </cell>
          <cell r="I143">
            <v>33811</v>
          </cell>
          <cell r="J143">
            <v>1383</v>
          </cell>
          <cell r="K143">
            <v>2389</v>
          </cell>
        </row>
        <row r="144">
          <cell r="D144" t="str">
            <v>Temporary Electricity Connection Ch</v>
          </cell>
          <cell r="I144">
            <v>160460</v>
          </cell>
          <cell r="J144">
            <v>1178105</v>
          </cell>
          <cell r="K144">
            <v>188626</v>
          </cell>
        </row>
        <row r="145">
          <cell r="D145" t="str">
            <v>Testing &amp; Laboratory Charges</v>
          </cell>
          <cell r="I145">
            <v>3306</v>
          </cell>
          <cell r="J145">
            <v>31891</v>
          </cell>
          <cell r="K145">
            <v>5397</v>
          </cell>
        </row>
        <row r="146">
          <cell r="D146" t="str">
            <v>Travel Expenses -  Others</v>
          </cell>
        </row>
        <row r="147">
          <cell r="D147" t="str">
            <v>Travelling Expenses - Local</v>
          </cell>
          <cell r="J147">
            <v>3441</v>
          </cell>
        </row>
        <row r="148">
          <cell r="D148" t="str">
            <v>Vehicle Hire Charges</v>
          </cell>
          <cell r="J148">
            <v>11962</v>
          </cell>
        </row>
        <row r="149">
          <cell r="D149" t="str">
            <v>Water Charges - Drinking water</v>
          </cell>
          <cell r="I149">
            <v>8666</v>
          </cell>
          <cell r="J149">
            <v>39258</v>
          </cell>
          <cell r="K149">
            <v>16377</v>
          </cell>
        </row>
        <row r="150">
          <cell r="D150" t="str">
            <v>Water Supply Charges</v>
          </cell>
          <cell r="J150">
            <v>-100</v>
          </cell>
        </row>
        <row r="151">
          <cell r="D151" t="str">
            <v>Xeroxing &amp; Typing</v>
          </cell>
        </row>
        <row r="152">
          <cell r="D152" t="str">
            <v>Soil Test Expenses</v>
          </cell>
        </row>
        <row r="154">
          <cell r="D154" t="str">
            <v>SUB CONTRACTORS AND OTHERS</v>
          </cell>
        </row>
        <row r="155">
          <cell r="D155" t="str">
            <v>Borewell Expenses</v>
          </cell>
        </row>
        <row r="156">
          <cell r="D156" t="str">
            <v>Hoarding Expenses</v>
          </cell>
        </row>
        <row r="157">
          <cell r="D157" t="str">
            <v>Clubhouse Items</v>
          </cell>
          <cell r="J157">
            <v>55360</v>
          </cell>
        </row>
        <row r="158">
          <cell r="D158" t="str">
            <v>Earth Works</v>
          </cell>
          <cell r="I158">
            <v>152553</v>
          </cell>
          <cell r="J158">
            <v>1448641</v>
          </cell>
          <cell r="K158">
            <v>38571</v>
          </cell>
        </row>
        <row r="159">
          <cell r="D159" t="str">
            <v>Expansion Joint Items</v>
          </cell>
          <cell r="J159">
            <v>85817.3</v>
          </cell>
        </row>
        <row r="160">
          <cell r="D160" t="str">
            <v>Fabrication - M S Works</v>
          </cell>
          <cell r="I160">
            <v>184423</v>
          </cell>
          <cell r="J160">
            <v>574860</v>
          </cell>
          <cell r="K160">
            <v>8610</v>
          </cell>
        </row>
        <row r="161">
          <cell r="D161" t="str">
            <v>Fire Fighting works</v>
          </cell>
        </row>
        <row r="162">
          <cell r="D162" t="str">
            <v>Granite Works</v>
          </cell>
        </row>
        <row r="163">
          <cell r="D163" t="str">
            <v>Landscape  Purchase</v>
          </cell>
        </row>
        <row r="164">
          <cell r="D164" t="str">
            <v>Lift Works</v>
          </cell>
        </row>
        <row r="165">
          <cell r="D165" t="str">
            <v>M S - Works</v>
          </cell>
          <cell r="I165">
            <v>596422</v>
          </cell>
          <cell r="J165">
            <v>60246</v>
          </cell>
        </row>
        <row r="166">
          <cell r="D166" t="str">
            <v>Masonry Works</v>
          </cell>
        </row>
        <row r="167">
          <cell r="D167" t="str">
            <v>Miscellaneous Works</v>
          </cell>
          <cell r="I167">
            <v>9000</v>
          </cell>
          <cell r="J167">
            <v>27065</v>
          </cell>
          <cell r="K167">
            <v>5460</v>
          </cell>
        </row>
        <row r="168">
          <cell r="D168" t="str">
            <v>Water Proofing Works</v>
          </cell>
          <cell r="J168">
            <v>236173</v>
          </cell>
          <cell r="K168">
            <v>389251</v>
          </cell>
        </row>
        <row r="169">
          <cell r="D169" t="str">
            <v>Painting Job Work /subcontract</v>
          </cell>
          <cell r="I169">
            <v>22029</v>
          </cell>
        </row>
        <row r="170">
          <cell r="D170" t="str">
            <v>Electrical Works</v>
          </cell>
          <cell r="J170">
            <v>1000</v>
          </cell>
        </row>
        <row r="171">
          <cell r="D171" t="str">
            <v>Glazing Works</v>
          </cell>
        </row>
        <row r="172">
          <cell r="D172" t="str">
            <v>Plumbing Works</v>
          </cell>
          <cell r="J172">
            <v>446165</v>
          </cell>
        </row>
        <row r="173">
          <cell r="D173" t="str">
            <v>Internal Plumbing Works</v>
          </cell>
        </row>
        <row r="175">
          <cell r="D175" t="str">
            <v>MAINTENANCE</v>
          </cell>
        </row>
        <row r="176">
          <cell r="D176" t="str">
            <v>Plant And Machinery Consumables</v>
          </cell>
          <cell r="I176">
            <v>536687.49</v>
          </cell>
          <cell r="J176">
            <v>1867423.17</v>
          </cell>
          <cell r="K176">
            <v>85010.84</v>
          </cell>
        </row>
        <row r="177">
          <cell r="D177" t="str">
            <v>Repaires &amp; Maintenance - Buildings</v>
          </cell>
        </row>
        <row r="178">
          <cell r="D178" t="str">
            <v>Repaires &amp; Maintenance - Machinary</v>
          </cell>
        </row>
        <row r="179">
          <cell r="D179" t="str">
            <v>Repaires &amp; Maintenance - Others</v>
          </cell>
          <cell r="I179">
            <v>563</v>
          </cell>
          <cell r="J179">
            <v>1880</v>
          </cell>
          <cell r="K179">
            <v>1134</v>
          </cell>
        </row>
        <row r="180">
          <cell r="D180" t="str">
            <v>Repairs &amp; Maintenance - Computers</v>
          </cell>
          <cell r="J180">
            <v>1872</v>
          </cell>
        </row>
        <row r="181">
          <cell r="D181" t="str">
            <v>Repairs &amp; Maintenance - General</v>
          </cell>
        </row>
        <row r="182">
          <cell r="D182" t="str">
            <v>Repairs &amp; Maintenance - Office Equi</v>
          </cell>
        </row>
        <row r="183">
          <cell r="D183" t="str">
            <v>Repairs &amp; Maintenance - Site</v>
          </cell>
          <cell r="J183">
            <v>13814</v>
          </cell>
          <cell r="K183">
            <v>915</v>
          </cell>
        </row>
        <row r="184">
          <cell r="D184" t="str">
            <v>Machinery Hire Charges</v>
          </cell>
          <cell r="I184">
            <v>248385</v>
          </cell>
          <cell r="J184">
            <v>728761</v>
          </cell>
          <cell r="K184">
            <v>130316</v>
          </cell>
        </row>
        <row r="185">
          <cell r="D185" t="str">
            <v>Maintenance Works.</v>
          </cell>
        </row>
        <row r="187">
          <cell r="D187" t="str">
            <v>TOTAL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30475667.659999996</v>
          </cell>
          <cell r="J187">
            <v>119442371.01000001</v>
          </cell>
          <cell r="K187">
            <v>22264749.730000004</v>
          </cell>
        </row>
        <row r="190">
          <cell r="D190" t="str">
            <v>Legal Expenses</v>
          </cell>
        </row>
        <row r="191">
          <cell r="D191" t="str">
            <v>Maintenance - Completed Projects</v>
          </cell>
        </row>
        <row r="192">
          <cell r="D192" t="str">
            <v>Medical Expenses</v>
          </cell>
        </row>
        <row r="193">
          <cell r="D193" t="str">
            <v>Nails</v>
          </cell>
        </row>
        <row r="194">
          <cell r="D194" t="str">
            <v>Petrol</v>
          </cell>
        </row>
        <row r="195">
          <cell r="D195" t="str">
            <v>Plan Approval / Occupancy Fees</v>
          </cell>
        </row>
        <row r="196">
          <cell r="D196" t="str">
            <v>Award To Employees</v>
          </cell>
        </row>
        <row r="197">
          <cell r="D197" t="str">
            <v>Core Drilling Works</v>
          </cell>
        </row>
        <row r="198">
          <cell r="D198" t="str">
            <v>Household Articles/blankets</v>
          </cell>
          <cell r="K198">
            <v>1381</v>
          </cell>
        </row>
        <row r="199">
          <cell r="D199" t="str">
            <v>Labour - Food  Expenses -Site</v>
          </cell>
        </row>
        <row r="200">
          <cell r="D200" t="str">
            <v>Material Transfer (Site To Site)</v>
          </cell>
        </row>
        <row r="201">
          <cell r="D201" t="str">
            <v>Mep Fees (Internal Expenses)</v>
          </cell>
        </row>
        <row r="202">
          <cell r="D202" t="str">
            <v>Rounding Off Difference Amount</v>
          </cell>
          <cell r="I202">
            <v>22</v>
          </cell>
          <cell r="K202">
            <v>150</v>
          </cell>
        </row>
        <row r="203">
          <cell r="D203" t="str">
            <v>Advertisement  Marketing</v>
          </cell>
        </row>
        <row r="204">
          <cell r="D204" t="str">
            <v>Gifts &amp; Compliments</v>
          </cell>
        </row>
        <row r="205">
          <cell r="D205" t="str">
            <v>Recrutment &amp; Training Expenses</v>
          </cell>
        </row>
        <row r="206">
          <cell r="D206" t="str">
            <v>Sales Tax Paid Ac - [Karnataka Expe</v>
          </cell>
        </row>
        <row r="207">
          <cell r="D207" t="str">
            <v>Water For Civil Works  - Not to use</v>
          </cell>
        </row>
        <row r="208">
          <cell r="D208" t="str">
            <v>Travel Expenses - Domestic</v>
          </cell>
        </row>
        <row r="209">
          <cell r="D209" t="str">
            <v>Cash Discount Availed (Expenses)</v>
          </cell>
        </row>
        <row r="210">
          <cell r="D210" t="str">
            <v>Sales Promotion Expenses</v>
          </cell>
        </row>
        <row r="211">
          <cell r="D211" t="str">
            <v>Bescom Deposits &amp; Inspection Charge</v>
          </cell>
          <cell r="J211">
            <v>8000</v>
          </cell>
        </row>
        <row r="212">
          <cell r="D212" t="str">
            <v>Art Work Charges</v>
          </cell>
        </row>
        <row r="213">
          <cell r="D213" t="str">
            <v>Concrete Work</v>
          </cell>
          <cell r="J213">
            <v>44742</v>
          </cell>
        </row>
        <row r="214">
          <cell r="D214" t="str">
            <v>Newspapers &amp; Periodicals</v>
          </cell>
          <cell r="I214">
            <v>202</v>
          </cell>
        </row>
        <row r="215">
          <cell r="D215" t="str">
            <v>Sales Tax -expenses</v>
          </cell>
          <cell r="I215">
            <v>899252</v>
          </cell>
          <cell r="K215">
            <v>1615231</v>
          </cell>
        </row>
        <row r="216">
          <cell r="D216" t="str">
            <v>Purchases [gmw] - Aluminium</v>
          </cell>
          <cell r="J216">
            <v>219.5</v>
          </cell>
          <cell r="K216">
            <v>360</v>
          </cell>
        </row>
        <row r="217">
          <cell r="D217" t="str">
            <v>Office Expenses</v>
          </cell>
          <cell r="J217">
            <v>7031.75</v>
          </cell>
        </row>
        <row r="218">
          <cell r="D218" t="str">
            <v>Donation</v>
          </cell>
          <cell r="J218">
            <v>200</v>
          </cell>
        </row>
        <row r="219">
          <cell r="D219" t="str">
            <v>Bpcl Petro Card ( Project Diesel/petrol)</v>
          </cell>
          <cell r="K219">
            <v>124538.5</v>
          </cell>
        </row>
        <row r="220">
          <cell r="D220" t="str">
            <v>Diesel - Expenses</v>
          </cell>
          <cell r="K220">
            <v>2990</v>
          </cell>
        </row>
        <row r="221">
          <cell r="D221" t="str">
            <v>Gas Filling Charges</v>
          </cell>
          <cell r="K221">
            <v>600</v>
          </cell>
        </row>
        <row r="222">
          <cell r="D222" t="str">
            <v>Insurance- C.A.R/Cash risk/Equipments/other policies</v>
          </cell>
          <cell r="K222">
            <v>62885</v>
          </cell>
        </row>
        <row r="223">
          <cell r="D223" t="str">
            <v>Misc. expenses</v>
          </cell>
          <cell r="K223">
            <v>14962</v>
          </cell>
        </row>
        <row r="228">
          <cell r="D228" t="str">
            <v>Total</v>
          </cell>
          <cell r="H228">
            <v>0</v>
          </cell>
          <cell r="I228">
            <v>899476</v>
          </cell>
          <cell r="J228">
            <v>60193.25</v>
          </cell>
          <cell r="K228">
            <v>1823097.5</v>
          </cell>
        </row>
        <row r="230">
          <cell r="D230" t="str">
            <v>Grand Total</v>
          </cell>
          <cell r="H230">
            <v>0</v>
          </cell>
          <cell r="I230">
            <v>31375143.659999996</v>
          </cell>
          <cell r="J230">
            <v>119502564.26000001</v>
          </cell>
          <cell r="K230">
            <v>24087847.230000004</v>
          </cell>
        </row>
        <row r="231">
          <cell r="D231" t="str">
            <v>Check---------&gt;&gt;&gt;&gt;&gt;</v>
          </cell>
          <cell r="I231">
            <v>0</v>
          </cell>
          <cell r="J2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19.08.11"/>
      <sheetName val="Sheet1"/>
      <sheetName val="Abstract"/>
      <sheetName val="Ch. List (2)"/>
      <sheetName val="Ch. List"/>
      <sheetName val="ASSUMPTIONS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ESTIMATE"/>
      <sheetName val="Preliminaries -Cleaning Labour"/>
      <sheetName val="bASIC rATES OTHERS"/>
      <sheetName val="Rate analysis"/>
      <sheetName val="Establishment ch  "/>
      <sheetName val="Petty cash-Abstract_x0000_뗨_x0004_xls]ASSUM"/>
      <sheetName val=""/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meas-Masonry"/>
      <sheetName val="meas-plaster"/>
      <sheetName val="meas-wp"/>
      <sheetName val="GENABST"/>
      <sheetName val="PEA "/>
      <sheetName val="Indirect Cost"/>
      <sheetName val="RATE LIST CUM BOM"/>
      <sheetName val="Direct Cost A1 "/>
      <sheetName val="Direct cost shed A-2 "/>
      <sheetName val="Direct cost shed A-3 Reservoirs"/>
      <sheetName val="shed A-4 Ancillary civil works"/>
      <sheetName val="she A-5 tools"/>
      <sheetName val="she A-6 sPARES"/>
      <sheetName val="price B(O&amp;M)"/>
      <sheetName val="Bill of Resources"/>
      <sheetName val="Assets "/>
      <sheetName val="Electrical items-FROM SERVI.."/>
      <sheetName val="Sluice valve chambers"/>
      <sheetName val=" pump houses"/>
      <sheetName val="OHSR-cost analysis"/>
      <sheetName val="OHSR-analysis"/>
      <sheetName val="Air valve chambers"/>
      <sheetName val="Scour valve chambers"/>
      <sheetName val="Drainage-workings"/>
      <sheetName val="Transfer chamber-type B "/>
      <sheetName val="Transfer chamber-type A"/>
      <sheetName val="Electrical items"/>
      <sheetName val="Staff quarters"/>
      <sheetName val="internal roads"/>
      <sheetName val="Cost analysis for roads"/>
      <sheetName val=" Esti. of compound"/>
      <sheetName val="Cost analysis of compound"/>
      <sheetName val="Pipe Rates"/>
      <sheetName val="Rate list"/>
      <sheetName val="Index"/>
      <sheetName val="Consolidated"/>
      <sheetName val="Top Line - WWW"/>
      <sheetName val="Top Line - BUILDINGS"/>
      <sheetName val="Top Line - ROADS"/>
      <sheetName val="Top Line - POWER"/>
      <sheetName val="Top Line - INDUSTRIAL"/>
      <sheetName val="Top Line - IRRIGATION"/>
      <sheetName val="Cash Flow - WWW"/>
      <sheetName val="Cash Flow - BUILDINGS"/>
      <sheetName val="Cash Flow - ROADS"/>
      <sheetName val="Cash Flow - POWER"/>
      <sheetName val="Cash Flow - INDUSTRIAL"/>
      <sheetName val="Cash Flow - IRRIGATION"/>
      <sheetName val="Fund Requirement"/>
      <sheetName val="Business Development &amp; Orders"/>
      <sheetName val="Capital Expenses"/>
      <sheetName val="Overheads"/>
      <sheetName val="Organisation Chart"/>
      <sheetName val="Manpower Requirement"/>
      <sheetName val="Conversions"/>
      <sheetName val="C.L"/>
      <sheetName val="Report"/>
      <sheetName val="Part II Complnce.Reass Tech"/>
      <sheetName val="Part I Assessmnt rept Tech"/>
      <sheetName val="Systemic (Annex 2.01)"/>
      <sheetName val="Steel reconci (Annex 2.02)"/>
      <sheetName val="material rec Annex 2.03"/>
      <sheetName val="RMC rec Annex 2.04"/>
      <sheetName val="material rate comp annex 2.05"/>
      <sheetName val="WO Annex 2.06"/>
      <sheetName val="C L"/>
      <sheetName val="AMC Tech"/>
      <sheetName val="Finance Annex"/>
      <sheetName val="Reassess Techn"/>
      <sheetName val="Tech "/>
      <sheetName val="VO"/>
      <sheetName val="CASH CONTRACTS"/>
      <sheetName val="B2B &amp; OWN"/>
      <sheetName val="ZONE WISE"/>
      <sheetName val="S - Cash"/>
      <sheetName val="Gr Co Works"/>
      <sheetName val="Subsidiary Works"/>
      <sheetName val="Top Line"/>
      <sheetName val="Business Development"/>
      <sheetName val="Status of Works Quoted"/>
      <sheetName val="New Order Booking"/>
      <sheetName val="Order Book Status"/>
      <sheetName val="POWERPOINT BACKUP"/>
      <sheetName val="Cash Flows"/>
      <sheetName val="Fund"/>
      <sheetName val="Fund Support"/>
      <sheetName val="Lookahead"/>
      <sheetName val="Bottom Lines"/>
      <sheetName val="EVM"/>
      <sheetName val="Charts"/>
      <sheetName val="Chart"/>
      <sheetName val="Monthly MIS - B2B Contracts"/>
      <sheetName val="Job Exp Qtd Next month"/>
      <sheetName val="Job exp qtd rest of yr."/>
      <sheetName val="Fund Supports"/>
      <sheetName val="EVM x"/>
      <sheetName val="CS"/>
      <sheetName val="CS (3)"/>
      <sheetName val="CS (2)"/>
      <sheetName val="Sheet2"/>
      <sheetName val="Sheet3"/>
      <sheetName val="Annex 4.01"/>
      <sheetName val="DAR"/>
      <sheetName val="Expenditure plan"/>
      <sheetName val="PRECAST lightconc-II"/>
      <sheetName val="Project Details.."/>
      <sheetName val="Status of work quoted"/>
      <sheetName val="ORDER BOOKING"/>
      <sheetName val="ASSESS TECH Q1"/>
      <sheetName val="Systemic (2.01)"/>
      <sheetName val="Measurement sampling (2.02)"/>
      <sheetName val="REPAIRABLE P&amp;M(2.03)"/>
      <sheetName val="IDLE P&amp;M(2.04)"/>
      <sheetName val="Assessment Report SCM"/>
      <sheetName val="Report "/>
      <sheetName val="IAFR Tech REASSESS Q1 "/>
      <sheetName val="IAFR Tech ASSESS REG Q2"/>
      <sheetName val="RMC rec Annex 2.02"/>
      <sheetName val="Labour  rate comp annex 2.03"/>
      <sheetName val="material rate comp annex 2.04"/>
      <sheetName val="Steel recon Annex2.05"/>
      <sheetName val="List of Non repair(2.06)"/>
      <sheetName val="List of Repair(Annex 2.07) "/>
      <sheetName val="P &amp; M Utilize(2.08)"/>
      <sheetName val="client corres(Annex2.09)"/>
      <sheetName val="WO1(Annex2.10a)"/>
      <sheetName val="WO2(Annex2.10 b)"/>
      <sheetName val="DAR  Vs ERP (Annex 2.11)"/>
      <sheetName val="Mat Reco (2.12)"/>
      <sheetName val="qty recon(Annex2.13a)"/>
      <sheetName val="qty recon(Annex2.13b) STEEL"/>
      <sheetName val="qty reco(Annex2.13c) BLOCK WORK"/>
      <sheetName val="St"/>
      <sheetName val="total"/>
      <sheetName val="Abs JR"/>
      <sheetName val="PCC "/>
      <sheetName val="Earthwork Excavation"/>
      <sheetName val="Abs  Pravin"/>
      <sheetName val="Abs JR cum"/>
      <sheetName val="Abs Subbaiah"/>
      <sheetName val="Abs gupta"/>
      <sheetName val="Abs Madhu"/>
      <sheetName val="Abs par"/>
      <sheetName val="Abs bhas"/>
      <sheetName val="Abs Elumalai"/>
      <sheetName val="Abs  Bed"/>
      <sheetName val="Abs Hari"/>
      <sheetName val="Abs ram"/>
      <sheetName val="Break up-labour bill"/>
      <sheetName val="Abs Han "/>
      <sheetName val="Abs Balu"/>
      <sheetName val="Abs peri"/>
      <sheetName val="Abs ck"/>
      <sheetName val="Abs Murugan"/>
      <sheetName val="Abs Rainbow"/>
      <sheetName val="Abs Tammana"/>
      <sheetName val="Abs Vavi"/>
      <sheetName val="Blank"/>
      <sheetName val="Abs Srinivasu"/>
      <sheetName val="Abs SP"/>
      <sheetName val="Abs RR"/>
      <sheetName val="Ab Ga"/>
      <sheetName val="Final"/>
      <sheetName val="bill period wise"/>
      <sheetName val="EW"/>
      <sheetName val="Rectified Report HR"/>
      <sheetName val="Dummy"/>
      <sheetName val="Dummy (2)"/>
      <sheetName val="C. L"/>
      <sheetName val="Part I  Assessment FINANCE"/>
      <sheetName val="Annexure 1.01"/>
      <sheetName val="Part-II Reassessment Technical"/>
      <sheetName val="Part-I Assessment Technical "/>
      <sheetName val="Systemic Annex 2.01"/>
      <sheetName val="Drws Details.lAnnexure 2.02"/>
      <sheetName val="Steel reconci (Annex 2.03)"/>
      <sheetName val="RMC10(Annex2.04)"/>
      <sheetName val="RMC20(Annex2.05)"/>
      <sheetName val="RMC35(Annex2.06)"/>
      <sheetName val="MATERIAL RATE COM(Annex 2.07"/>
      <sheetName val="WO1(Annex2.08a) (2)"/>
      <sheetName val="WO2(Annex2.08b) (2)"/>
      <sheetName val="client corres(Annex2.08)1"/>
      <sheetName val="WO1(Annex2.08a)"/>
      <sheetName val="WO2(Annex2.08b)"/>
      <sheetName val="client corres(Annex2.08)"/>
      <sheetName val="Part I - Assessment Material"/>
      <sheetName val="Annex. 3.01"/>
      <sheetName val="Part-I Assessment Rept  HR"/>
      <sheetName val="Annexure 4.02"/>
      <sheetName val="Annex. 4.03"/>
      <sheetName val="WO1(Annex2.08a)POR"/>
      <sheetName val="WO2(Annex2.08b) POR"/>
      <sheetName val="WIP"/>
      <sheetName val="Indirect Expenses"/>
      <sheetName val="Budget"/>
      <sheetName val="SP"/>
      <sheetName val="RP"/>
      <sheetName val="DCP"/>
      <sheetName val="ICP"/>
      <sheetName val="CF"/>
      <sheetName val="FP"/>
      <sheetName val="RESP"/>
      <sheetName val="EP"/>
      <sheetName val="ORG"/>
      <sheetName val="STFP"/>
      <sheetName val="EQPP"/>
      <sheetName val="MP"/>
      <sheetName val="BCWP"/>
      <sheetName val="Subcontracting"/>
      <sheetName val="Client Bill "/>
      <sheetName val="Scope Variations"/>
      <sheetName val="WORK ORDERS"/>
      <sheetName val="Quantity Reconciliation (2)"/>
      <sheetName val="Material reconcilliation"/>
      <sheetName val="Material Consumption"/>
      <sheetName val="Reg Q2 Tech"/>
      <sheetName val="LAND AQUI (Annex-2.02)"/>
      <sheetName val="client corres(Annex2.03)"/>
      <sheetName val="WO1(Annex2.04a)"/>
      <sheetName val="WO2(Annex2.04b)"/>
      <sheetName val="Annex 4.01(site)"/>
      <sheetName val="R.O &amp; BD"/>
      <sheetName val="CL"/>
      <sheetName val="ASSESSMENT FINANCEPORBANDAR"/>
      <sheetName val="PRIORITY"/>
      <sheetName val="BOQ"/>
      <sheetName val="Project cost"/>
      <sheetName val="comparision statement"/>
      <sheetName val="Rate analysis 1"/>
      <sheetName val=" Rates 1"/>
      <sheetName val="Rate Analysis 2"/>
      <sheetName val="Rate 2"/>
      <sheetName val="Comparison"/>
      <sheetName val="Quantity"/>
      <sheetName val="BOQ1"/>
      <sheetName val="Consolidate"/>
      <sheetName val="Indirect Expenditure"/>
      <sheetName val="P&amp;L CUM"/>
      <sheetName val="Consolidate1"/>
      <sheetName val="Direct Expenses (2)"/>
      <sheetName val="Sheet4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 14"/>
      <sheetName val="Bill-14"/>
      <sheetName val="Estimate Toll Plaza"/>
      <sheetName val="LOT 8"/>
      <sheetName val="1A"/>
      <sheetName val="2A"/>
      <sheetName val="3A"/>
      <sheetName val="4A"/>
      <sheetName val="5A"/>
      <sheetName val="6A"/>
      <sheetName val="7A"/>
      <sheetName val="8A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20A"/>
      <sheetName val="21A"/>
      <sheetName val="22A"/>
      <sheetName val="23A"/>
      <sheetName val="24A"/>
      <sheetName val="TQS-4_plants"/>
      <sheetName val="discount_small_plants"/>
      <sheetName val="0.42 MLD"/>
      <sheetName val="0.71 MLD"/>
      <sheetName val="1.00 MLD"/>
      <sheetName val="5 MLD"/>
      <sheetName val="O&amp;M_5 MLD"/>
      <sheetName val="O&amp;M_1MLD"/>
      <sheetName val="O&amp;M_0.71 MLD"/>
      <sheetName val="O&amp;M_0.42 MLD"/>
      <sheetName val="BillofQty"/>
      <sheetName val="GENABST "/>
      <sheetName val="PEA"/>
      <sheetName val="Ten vs Budget"/>
      <sheetName val="Budget Summary-new"/>
      <sheetName val="TQS"/>
      <sheetName val="Budget-Summary -old"/>
      <sheetName val="BOR"/>
      <sheetName val="A1 OW"/>
      <sheetName val="A2 IG"/>
      <sheetName val="A2 annex"/>
      <sheetName val="A3 conn"/>
      <sheetName val="A4 sump"/>
      <sheetName val="A5 feeder"/>
      <sheetName val="A6 pumproom"/>
      <sheetName val="A7 PSET"/>
      <sheetName val="A8 TPSET"/>
      <sheetName val="A9 sr"/>
      <sheetName val="A9 annex"/>
      <sheetName val="A10dsy"/>
      <sheetName val="A11 comp"/>
      <sheetName val="A12 weir"/>
      <sheetName val="A 13 maint"/>
      <sheetName val="valvesannex"/>
      <sheetName val="Cover letter"/>
      <sheetName val="REASSESS TECH Q1"/>
      <sheetName val="REGULAR TECH Q2"/>
      <sheetName val="Planning 2.01 A"/>
      <sheetName val="Planning 2.01 B"/>
      <sheetName val="Planning 2.01 C"/>
      <sheetName val="BD &amp; OB  WWW (Annex 2.02)"/>
      <sheetName val="MUMBAI RO - EMDs Annex 2.03 "/>
      <sheetName val="WIP (Annex 2.04)"/>
      <sheetName val="Annexure-2.05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Non CPA Rates"/>
      <sheetName val="Line formulas"/>
      <sheetName val="Data base (2)"/>
      <sheetName val="Comparision of CD Nov 07 Feb 08"/>
      <sheetName val="Rate Comparision Dec 07 July 08"/>
      <sheetName val="Rate Comparision Feb 06 Jul 08"/>
      <sheetName val="#REF"/>
      <sheetName val="ORDER BOOKING1"/>
      <sheetName val="Status of works Quoted."/>
      <sheetName val="BUSINESS  DEVELOPMENT"/>
      <sheetName val="PPT SLIDES"/>
      <sheetName val="WC ASSESSMENT"/>
      <sheetName val="3.01(b)"/>
      <sheetName val="Civil Work-building"/>
      <sheetName val="Analysis."/>
      <sheetName val="Elect."/>
      <sheetName val="DC"/>
      <sheetName val="T Vs B Shuttering in DC"/>
      <sheetName val="T Vs B Shuttering in IDC"/>
      <sheetName val="Tender Vs Budget Comp"/>
      <sheetName val="major variation"/>
      <sheetName val="Complete BOQ"/>
      <sheetName val="Tender rates"/>
      <sheetName val="Tender Analysis"/>
      <sheetName val="Capex"/>
      <sheetName val="Shuttering materials"/>
      <sheetName val="RMC analysis"/>
      <sheetName val="Overview"/>
      <sheetName val="COST SUMMARY"/>
      <sheetName val="CIVIL"/>
      <sheetName val="Plumb"/>
      <sheetName val="Electrical"/>
      <sheetName val="Tender Study"/>
      <sheetName val="RA-Civil,plumb"/>
      <sheetName val="Labour"/>
      <sheetName val="Resource List"/>
      <sheetName val="CM &amp; RMC"/>
      <sheetName val="RA- Civil  "/>
      <sheetName val="Major Qty"/>
      <sheetName val="Panelled door"/>
      <sheetName val="PMV"/>
      <sheetName val="Site Super"/>
      <sheetName val="Civil BOQ"/>
      <sheetName val="Analysis"/>
      <sheetName val="4 Plumbing"/>
      <sheetName val="BP"/>
      <sheetName val="Changed Analysis"/>
      <sheetName val="AutoOpen Stub Data"/>
      <sheetName val="Design"/>
      <sheetName val="Guidelines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PT vs PHI"/>
      <sheetName val="planning"/>
      <sheetName val="mantri synergy"/>
      <sheetName val="Milestone"/>
      <sheetName val="Synergy_pricestrategy"/>
      <sheetName val="Synergy Sales Budget"/>
      <sheetName val="Synergy Collection Schedule"/>
      <sheetName val="ABP inputs"/>
      <sheetName val="Quarterly Collections"/>
      <sheetName val="A. Progress Summary-Bill Status"/>
      <sheetName val="B. Executive Summary"/>
      <sheetName val="C. Project Status (CMD)"/>
      <sheetName val="D. Approved Ball Park"/>
      <sheetName val="E.Stat.Approvals"/>
      <sheetName val="F. Mat Proc "/>
      <sheetName val="G. Proj Photos-K,L &amp; DEVPMENT"/>
      <sheetName val="H. DEVT-Progress"/>
      <sheetName val="I.Civil-Bills Processed"/>
      <sheetName val="G.Procurement programme"/>
      <sheetName val=" CMD"/>
      <sheetName val="pg-1"/>
      <sheetName val="Approval"/>
      <sheetName val="Annx"/>
      <sheetName val="Annx 1"/>
      <sheetName val="Qty"/>
      <sheetName val="Proj Cost"/>
      <sheetName val="Mat Proc "/>
      <sheetName val="BLOCK WORK"/>
      <sheetName val="INT.PLASTERING"/>
      <sheetName val="EXT.PLASTRING"/>
      <sheetName val="STAIRCASE"/>
      <sheetName val="ARPITHA MESH"/>
      <sheetName val="PERGOLA-CON &amp; FORM"/>
      <sheetName val="PERGOLA STEEL"/>
      <sheetName val="LMR-OHT STEEL"/>
      <sheetName val="LMR-OHT CONC &amp; FORM"/>
      <sheetName val="POP-CORNICE"/>
      <sheetName val="PLASTER BAND"/>
      <sheetName val="sum"/>
      <sheetName val="1"/>
      <sheetName val="2B"/>
      <sheetName val="2C"/>
      <sheetName val="2D"/>
      <sheetName val="2E"/>
      <sheetName val="2F"/>
      <sheetName val="2G"/>
      <sheetName val="2H"/>
      <sheetName val="3B"/>
      <sheetName val="4"/>
      <sheetName val="5"/>
      <sheetName val="6B"/>
      <sheetName val="7B"/>
      <sheetName val="8B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B "/>
      <sheetName val="12B"/>
      <sheetName val="13"/>
      <sheetName val="14"/>
      <sheetName val="sc"/>
      <sheetName val="ACHIEVED"/>
      <sheetName val="plan-achieved"/>
      <sheetName val="INPUT SHEET"/>
      <sheetName val="RES-PLANNING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Headings"/>
      <sheetName val="RecoveredExternalLink1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Site Dev BOQ"/>
      <sheetName val="oresreqsum"/>
      <sheetName val="1. Pay Rec"/>
      <sheetName val="2. Abs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1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est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crete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Steel"/>
      <sheetName val="Bitumen"/>
      <sheetName val="Bitumen-Consumption"/>
      <sheetName val="Prime Coat"/>
      <sheetName val="Tack Coat"/>
      <sheetName val="BM"/>
      <sheetName val="DBM"/>
      <sheetName val="Gate Pass"/>
      <sheetName val="print"/>
      <sheetName val="Bill"/>
      <sheetName val="SEP-08(34)"/>
      <sheetName val="SEP-08 (5-9)"/>
      <sheetName val="___ ._"/>
      <sheetName val="Meas"/>
      <sheetName val="CJPC (2)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inter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AOC"/>
      <sheetName val="01"/>
      <sheetName val="02"/>
      <sheetName val="03"/>
      <sheetName val="04"/>
      <sheetName val="05"/>
      <sheetName val="06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13"/>
      <sheetName val="Sheet1 (2)"/>
      <sheetName val="Copy of Prog"/>
      <sheetName val="Notes"/>
      <sheetName val="salient feature"/>
      <sheetName val="Brief Scope of work"/>
      <sheetName val="PVC"/>
      <sheetName val="Insurance"/>
      <sheetName val="BG"/>
      <sheetName val="Payment"/>
      <sheetName val="Norms "/>
      <sheetName val="Eqpt Nos"/>
      <sheetName val="Cycle Time"/>
      <sheetName val="GC"/>
      <sheetName val="M.Qty"/>
      <sheetName val="Subcon Master"/>
      <sheetName val="Subcon"/>
      <sheetName val="Equipment Hr"/>
      <sheetName val="Material (2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Site &amp; Administration Cost"/>
      <sheetName val="EVM1"/>
      <sheetName val="EVM2"/>
      <sheetName val="EVM4A"/>
      <sheetName val="EVM5"/>
      <sheetName val="EVM5- Revised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1 Labour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Project Data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Cash Flow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Balance Sheet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foundation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Admin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Misc"/>
      <sheetName val="Revenue Share"/>
      <sheetName val="Profit &amp; Loss"/>
      <sheetName val="Ratio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staff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Compa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Sumary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ACL"/>
      <sheetName val="Grouping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Variation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Coal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Electricity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Graph Data"/>
      <sheetName val="Raw Data"/>
      <sheetName val="Layer Table"/>
      <sheetName val="WORKED OGL"/>
      <sheetName val="FRL"/>
      <sheetName val="COLUMN"/>
      <sheetName val="Voucher"/>
      <sheetName val="Data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입출재고현황_(2)"/>
      <sheetName val="3_공통공사대비"/>
      <sheetName val="간접비_총괄"/>
      <sheetName val="내역ࠜĀM4)"/>
      <sheetName val="Price_Schedule"/>
      <sheetName val="6PILE__(돌출)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단면_(2)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Opex"/>
      <sheetName val="IntlCmprPwr"/>
      <sheetName val="BoostrPwr"/>
      <sheetName val="LastBoostrPwr"/>
      <sheetName val="CapexBasis"/>
      <sheetName val="Graph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Dialog2"/>
      <sheetName val="Module3"/>
      <sheetName val="Module4"/>
      <sheetName val="Module5"/>
      <sheetName val="Module6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dIFFERENCE"/>
      <sheetName val="Rock level (Parag)"/>
      <sheetName val="O.R.R.(ROCK1)"/>
      <sheetName val="DEPTH CHART (ORR) L.S. (2)"/>
      <sheetName val="DEPTH CHART (ORR) R.S. (2)"/>
      <sheetName val="co_5"/>
      <sheetName val="Rate"/>
      <sheetName val="SOR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trans"/>
      <sheetName val="mes-fb"/>
      <sheetName val="mes-pl"/>
      <sheetName val="XL4Test5"/>
      <sheetName val="inWords"/>
      <sheetName val="Mat_Cost"/>
      <sheetName val="MASTER_RATE ANALYSIS"/>
      <sheetName val="typical_subminor"/>
      <sheetName val="MASTER_RATE_ANALYSIS"/>
      <sheetName val="Expenditure_Plan"/>
      <sheetName val="SPT_vs_PHI"/>
      <sheetName val="typical_subminor1"/>
      <sheetName val="MASTER_RATE_ANALYSIS1"/>
      <sheetName val="Expenditure_Plan1"/>
      <sheetName val="SPT_vs_PHI1"/>
      <sheetName val="MACHINERY"/>
      <sheetName val="MATERIAL-MACHINERY-LABOUR"/>
      <sheetName val="INPUT"/>
      <sheetName val="DIR USED ITEMS"/>
      <sheetName val="2"/>
      <sheetName val="3"/>
      <sheetName val="6"/>
      <sheetName val="7"/>
      <sheetName val="8"/>
      <sheetName val="9"/>
      <sheetName val="11"/>
      <sheetName val="12"/>
      <sheetName val="15"/>
      <sheetName val="16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DATA SHEET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Payment Summary"/>
      <sheetName val="Abstract-BOQ"/>
      <sheetName val="Pg No"/>
      <sheetName val="Consumption"/>
      <sheetName val="Consump %"/>
      <sheetName val="B&amp;U Abs"/>
      <sheetName val="Royalty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Basic"/>
      <sheetName val="Conc rate analysisa"/>
      <sheetName val="Conc rate analysis (Dust)"/>
      <sheetName val="Shear at Sections"/>
      <sheetName val="FENCING"/>
      <sheetName val="19-PERF"/>
      <sheetName val="Z- GENERAL PRICE SUMMARY"/>
      <sheetName val=" Estimate  "/>
      <sheetName val="갑지1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당초내역서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Int"/>
      <sheetName val="BG Prepaid"/>
      <sheetName val="PILE COMP."/>
      <sheetName val=" ESC"/>
      <sheetName val="Tax-Mat"/>
      <sheetName val="Tax-Total"/>
      <sheetName val="Summary (2)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Ins"/>
      <sheetName val="IT"/>
      <sheetName val="SHE"/>
      <sheetName val="Sal"/>
      <sheetName val="Sch D,E,G"/>
      <sheetName val="Fire Fightin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Finishing"/>
      <sheetName val="Plant Hire Pile"/>
      <sheetName val="Rate Analysis-Pile"/>
      <sheetName val="SoA Breakup"/>
      <sheetName val="SoA"/>
      <sheetName val="Rate Analysis- Concrete"/>
      <sheetName val=" summary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page 1 of 2"/>
      <sheetName val="page 2 of 2"/>
      <sheetName val="Explanation"/>
      <sheetName val="QMM-Graph"/>
      <sheetName val="More Exp.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"/>
      <sheetName val="CoA Breakup"/>
      <sheetName val="Content-Technical"/>
      <sheetName val="Org-Chart"/>
      <sheetName val="Manpower Sche"/>
      <sheetName val="equipment Sche"/>
      <sheetName val="Tools"/>
      <sheetName val="Cover "/>
      <sheetName val="Separator Sheet"/>
      <sheetName val="Conc-Site"/>
      <sheetName val="Shut"/>
      <sheetName val="T Crane"/>
      <sheetName val="OH"/>
      <sheetName val="TS"/>
      <sheetName val="SDF I"/>
      <sheetName val="OH's"/>
      <sheetName val="Top sheet"/>
      <sheetName val="BOQ P-N"/>
      <sheetName val="Site Plan"/>
      <sheetName val="Elect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Excavato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pLUMBING"/>
      <sheetName val="List of Items"/>
      <sheetName val="Major Quantities"/>
      <sheetName val="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CASHFLOW"/>
      <sheetName val="QTY Plan_Prime cost"/>
      <sheetName val="Itemwise Qty plan &amp; Gross Bill"/>
      <sheetName val="Summary 1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Site overheads"/>
      <sheetName val="Escalation"/>
      <sheetName val="PMC BP"/>
      <sheetName val="PMC Mach"/>
      <sheetName val="Drain calculations"/>
      <sheetName val="Con Pro.I"/>
      <sheetName val="mobilisation"/>
      <sheetName val="Con Pro.II"/>
      <sheetName val="Escl"/>
      <sheetName val="Layout"/>
      <sheetName val="Elec Items"/>
      <sheetName val="Synops"/>
      <sheetName val="Abstract ( Depre)"/>
      <sheetName val="C.P. BOQ"/>
      <sheetName val="BitAll"/>
      <sheetName val="A17"/>
      <sheetName val="ANNX A 17"/>
      <sheetName val="A18"/>
      <sheetName val="ANNX A 18"/>
      <sheetName val="A19"/>
      <sheetName val="ANNX A 19"/>
      <sheetName val="A20"/>
      <sheetName val="ANNX A 20"/>
      <sheetName val="A21"/>
      <sheetName val="ANNX A 21"/>
      <sheetName val="A 22"/>
      <sheetName val="A 23"/>
      <sheetName val="Revised"/>
      <sheetName val="Revised (2)"/>
      <sheetName val="S-Curve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Topsheet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Sheet5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Database"/>
      <sheetName val="E-Core version"/>
      <sheetName val="list"/>
      <sheetName val="Laptop Loan Req Form"/>
      <sheetName val="Laptop Release Form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change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Lead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Salaries"/>
      <sheetName val="Off-Veh Exp"/>
      <sheetName val="BOQ 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DPR"/>
      <sheetName val="11 KV MAIN LINE 05.02.06"/>
      <sheetName val="s6 05.02.06"/>
      <sheetName val="Trans main"/>
      <sheetName val="Piling-Quot"/>
      <sheetName val="Piling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Stock Statement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Check List"/>
      <sheetName val="Site Visit Report"/>
      <sheetName val="ANALSIS"/>
      <sheetName val="rev.boq"/>
      <sheetName val="Summary "/>
      <sheetName val="Ana=Civ"/>
      <sheetName val="ANa=Str"/>
      <sheetName val="Ana=SW"/>
      <sheetName val="Mat"/>
      <sheetName val="PH"/>
      <sheetName val=" BoQ"/>
      <sheetName val="TUGSS3-549"/>
      <sheetName val="Trial Balance"/>
      <sheetName val="MRate"/>
      <sheetName val="PRELIM5"/>
      <sheetName val="Monthly Billing"/>
      <sheetName val="MPS R-1 (2)"/>
      <sheetName val="Annexure"/>
      <sheetName val="MPS R-1"/>
      <sheetName val="Level-3 MPS"/>
      <sheetName val="Old working"/>
      <sheetName val="SIL File"/>
      <sheetName val="DT"/>
      <sheetName val="FACTORS"/>
      <sheetName val="GIFT"/>
      <sheetName val="chart as per norms"/>
      <sheetName val="Officer"/>
      <sheetName val="staff &amp; DP"/>
      <sheetName val="Working 1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P-8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XXXXX"/>
      <sheetName val="XXXX0"/>
      <sheetName val="PRELIM"/>
      <sheetName val="EQPTS LIST"/>
      <sheetName val="RESOURCE"/>
      <sheetName val="DESIGN MIX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Profitability"/>
      <sheetName val="D2&amp;3-PRELIMINARY-ITEMWISE"/>
      <sheetName val="D4&amp;5-PRILIMINARY-EXP"/>
      <sheetName val="REVENUE"/>
      <sheetName val="Exp-details"/>
      <sheetName val="BOQ lot IV A"/>
      <sheetName val="BOQ  lot IV B"/>
      <sheetName val="Comp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Group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Sheet1 (3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DPR -Permanent Works"/>
      <sheetName val="CP FEB 03"/>
      <sheetName val="CWCO FEB 03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CP MAR 03"/>
      <sheetName val="CWCO MAR 03"/>
      <sheetName val="MAR03 LEDGER"/>
      <sheetName val="MAR03 LEDGER (2)"/>
      <sheetName val=" _x0000__x001b__x0000__x0006__x0000__x0006__x0000__x0008__x0000_ _x0000__x0000_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132 kV Roikbha"/>
      <sheetName val="OPGW Quantity summary"/>
      <sheetName val="recap generale"/>
      <sheetName val="bord prix fourniture"/>
      <sheetName val="Détail Rechanges Client"/>
      <sheetName val="outillage"/>
      <sheetName val="sous traitance"/>
      <sheetName val="liste ANDI"/>
      <sheetName val="PV devinet"/>
      <sheetName val="PDRA devinet"/>
      <sheetName val="synthesis"/>
      <sheetName val="export coeff"/>
      <sheetName val="p.sch.coeff"/>
      <sheetName val="result"/>
      <sheetName val="RecettesUsinesClient"/>
      <sheetName val="RécapCoachingGre"/>
      <sheetName val="Estim"/>
      <sheetName val="Training"/>
      <sheetName val="aide"/>
      <sheetName val="400kV GIS"/>
      <sheetName val="400kV AIS"/>
      <sheetName val="EA Sheet"/>
      <sheetName val="Internal Summary"/>
      <sheetName val="Supply - ETC"/>
      <sheetName val="SUM CE"/>
      <sheetName val="GIS"/>
      <sheetName val="Revised ANNEX-1"/>
      <sheetName val="ANNEX2"/>
      <sheetName val="VAT on Civil"/>
      <sheetName val="Receipt - Payment"/>
      <sheetName val="CF Statement"/>
      <sheetName val="OWC"/>
      <sheetName val="Curve"/>
      <sheetName val="Bank Charges"/>
      <sheetName val="ROR"/>
      <sheetName val="Scope &amp; Exclusion"/>
      <sheetName val="Tech. com"/>
      <sheetName val="EquipEarthing"/>
      <sheetName val="ESTDGRIDrev0"/>
      <sheetName val="DCPowerCables"/>
      <sheetName val="ACpowercables"/>
      <sheetName val="ControlCable"/>
      <sheetName val="Lighting"/>
      <sheetName val="Cantilever Strength"/>
      <sheetName val="TBB"/>
      <sheetName val="72.5EquipEarthing"/>
      <sheetName val="36EquipEarthing"/>
      <sheetName val="DPR-JBRP"/>
      <sheetName val="DATA-JMEC(0-13)"/>
      <sheetName val="DATA-DEP.(13-17)"/>
      <sheetName val="DATA-KBPL(17-25)"/>
      <sheetName val="DATA-GCC(25-34.7)"/>
      <sheetName val="St.-Con(0-17)"/>
      <sheetName val="St.-Con.(17-34)"/>
      <sheetName val="St.-Others"/>
      <sheetName val="DEPLOY"/>
      <sheetName val="CALCULATION"/>
      <sheetName val="XXXXXXXX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Loan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414000 UPDATED INSURANCE"/>
      <sheetName val="fixed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C"/>
      <sheetName val="PROF"/>
      <sheetName val="D"/>
      <sheetName val="JUNE   "/>
      <sheetName val="E"/>
      <sheetName val="425230 june"/>
      <sheetName val="F"/>
      <sheetName val="G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1"/>
      <sheetName val="E.2"/>
      <sheetName val="E.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H"/>
      <sheetName val="425229 apr may 01"/>
      <sheetName val="415030(APR01)"/>
      <sheetName val="410010"/>
      <sheetName val="PROFIT &amp; LOSS ACC"/>
      <sheetName val="SCHEDULES"/>
      <sheetName val="Details of Closing Stock"/>
      <sheetName val="Details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Creditors"/>
      <sheetName val="Advances"/>
      <sheetName val="Sundry Debtors"/>
      <sheetName val="Advance from Customer"/>
      <sheetName val="Subsidies"/>
      <sheetName val="Detail of Cr"/>
      <sheetName val="SUMM"/>
      <sheetName val="BS"/>
      <sheetName val="P&amp;L"/>
      <sheetName val="Notes1"/>
      <sheetName val="Notes2"/>
      <sheetName val="Deferred Tax"/>
      <sheetName val="80IB (2)"/>
      <sheetName val="Computation"/>
      <sheetName val="Wealth Tax"/>
      <sheetName val="80IB"/>
      <sheetName val="Annexure 1"/>
      <sheetName val="Unsold Construction"/>
      <sheetName val="Finished Goods"/>
      <sheetName val="GP"/>
      <sheetName val="Ratio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Sec 212"/>
      <sheetName val="I.T. Act (2)"/>
      <sheetName val="Companies Act (2)"/>
      <sheetName val="Salary &amp; Wages"/>
      <sheetName val="Creditors (Cr.)"/>
      <sheetName val="Creditors (Dr.)"/>
      <sheetName val="Gratuity"/>
      <sheetName val="REPAYMENT"/>
      <sheetName val="DSCR"/>
      <sheetName val="PROJECT REPORT"/>
      <sheetName val="CMA DATA"/>
      <sheetName val="B&amp;S"/>
      <sheetName val="Schedule BS"/>
      <sheetName val="Note 8-Non Current Investments"/>
      <sheetName val="P &amp; L."/>
      <sheetName val="Schedule to P&amp;L"/>
      <sheetName val="capital account"/>
      <sheetName val="Depreciation"/>
      <sheetName val="Computation-Old"/>
      <sheetName val="Soul - Trial Balances "/>
      <sheetName val="P &amp; L"/>
      <sheetName val="Banjara"/>
      <sheetName val="Jubilee"/>
      <sheetName val="Yoga"/>
      <sheetName val="Avasa"/>
      <sheetName val="Jubilee P &amp; L"/>
      <sheetName val="Banjara P &amp; L"/>
      <sheetName val="Avasa P &amp; L"/>
      <sheetName val="Yoga Studio P &amp; L"/>
      <sheetName val="BS - Yoga"/>
      <sheetName val="BS - Jubilee"/>
      <sheetName val="BS - Avasa"/>
      <sheetName val="BS - Banjara"/>
      <sheetName val="Income Statement"/>
      <sheetName val="Invest-EQ"/>
      <sheetName val="Invest-MF"/>
      <sheetName val="PL"/>
      <sheetName val="Fixed Assets"/>
      <sheetName val="Mapping_31-03-05"/>
      <sheetName val="Notes to P&amp;L"/>
      <sheetName val="Abstrtact"/>
      <sheetName val="Notes to P&amp;L2"/>
      <sheetName val="Related parties"/>
      <sheetName val="Segment_Final"/>
      <sheetName val="Segment"/>
      <sheetName val="212 (3)"/>
      <sheetName val="Segment workings"/>
      <sheetName val="IEL trial-05"/>
      <sheetName val="IEL Mar 05"/>
      <sheetName val="IES Mar 05"/>
      <sheetName val="Tax"/>
      <sheetName val="Prov for Tax"/>
      <sheetName val="Income Tax-Assmt position"/>
      <sheetName val="Interest on Bank Borrowings"/>
      <sheetName val="Hire Purchase &amp; Interest"/>
      <sheetName val="Orix 1.1"/>
      <sheetName val="Orix 1.2"/>
      <sheetName val="Orix2"/>
      <sheetName val="Orix3"/>
      <sheetName val="Orix 4"/>
      <sheetName val="Orix 5"/>
      <sheetName val="Orix 6"/>
      <sheetName val="Orix 7"/>
      <sheetName val="Orix 8"/>
      <sheetName val="Orix 9"/>
      <sheetName val="Orix 10"/>
      <sheetName val="Orix 11"/>
      <sheetName val="Orix 12"/>
      <sheetName val="ICICI(1)"/>
      <sheetName val="ICICI (3)"/>
      <sheetName val="ICICI (4)"/>
      <sheetName val="ICICI (5)"/>
      <sheetName val="ICICI (6)"/>
      <sheetName val="ICICI (7)"/>
      <sheetName val="ICICI (10)"/>
      <sheetName val="ICICI (11)"/>
      <sheetName val="ICICI(12)"/>
      <sheetName val="ICICI(13)"/>
      <sheetName val="ICICI(14)"/>
      <sheetName val="ICICI(15)"/>
      <sheetName val="HDFC 1"/>
      <sheetName val="HDFC (2)"/>
      <sheetName val="Kotak(1)"/>
      <sheetName val="Kotak(2)"/>
      <sheetName val="Kotak(3)"/>
      <sheetName val="Cash Flow "/>
      <sheetName val="NOTE 2.1 "/>
      <sheetName val="NOTE 2.2 TO 2.14"/>
      <sheetName val="note 2.15 - 2.20"/>
      <sheetName val="note 2.8 (1)"/>
      <sheetName val="Note 2.8"/>
      <sheetName val="Note 2.11"/>
      <sheetName val="working 2015 -16"/>
      <sheetName val="working 2015"/>
      <sheetName val="Lead Schedule"/>
      <sheetName val="N1.1"/>
      <sheetName val="N1.3"/>
      <sheetName val="N1.6"/>
      <sheetName val="N.2.13"/>
      <sheetName val="N1.8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Markup"/>
      <sheetName val="CCS"/>
      <sheetName val="Non-Rec"/>
      <sheetName val="Prelims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Construction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Capital work in Progress"/>
      <sheetName val="CAPTLISATION OF INTEREST"/>
      <sheetName val="Consolidation Cash Flow"/>
      <sheetName val="Capital Commitment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adjustment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Daily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Sheet7"/>
      <sheetName val="adjust"/>
      <sheetName val="Creditor Ageing"/>
      <sheetName val="reqt"/>
      <sheetName val="unsec Loan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FLOP+ Other Add On"/>
      <sheetName val="Missl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Top-sheet "/>
      <sheetName val="con-99"/>
      <sheetName val="P&amp;L-6"/>
      <sheetName val="Sheet10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Security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Master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Labour Chart"/>
      <sheetName val="Subcon - JAN 05"/>
      <sheetName val="Notes - Plant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SCH 1-5"/>
      <sheetName val="SCH  6-7"/>
      <sheetName val="Trial 31.03.10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JV"/>
      <sheetName val="Ramco Data TB dump"/>
      <sheetName val="Ramco TB dump"/>
      <sheetName val="Trial-Balance"/>
      <sheetName val="B S "/>
      <sheetName val="Sch 1-3"/>
      <sheetName val="Sch-4-15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appendix 2.2 variances"/>
      <sheetName val="appendix 2.8 provisions"/>
      <sheetName val="ANAL"/>
      <sheetName val="contract"/>
      <sheetName val="invoice"/>
      <sheetName val="1,4,13-.scope"/>
      <sheetName val="scurve"/>
      <sheetName val="Plant maint"/>
      <sheetName val="Alimak"/>
      <sheetName val="S22 PRW"/>
      <sheetName val="Bac-Sum"/>
      <sheetName val="Summary of amend"/>
      <sheetName val="D.Wall Rate"/>
      <sheetName val="Sheetpile-HCC&amp; RH (Tender) "/>
      <sheetName val="Sheetpile-HCC&amp; RH (Market)"/>
      <sheetName val="Comparative Statement (Tender)"/>
      <sheetName val="Comparative Statement (market)"/>
      <sheetName val="Manpower detail"/>
      <sheetName val="Measurement"/>
      <sheetName val="DWall BOQ (Monthwise)"/>
      <sheetName val="SP BOQ (Market)"/>
      <sheetName val="ESCALATION for DW"/>
      <sheetName val="S3workplanqty R"/>
      <sheetName val="S3workplanamt R"/>
      <sheetName val="S3workplanqty E"/>
      <sheetName val="S3workplanamt E"/>
      <sheetName val="Refurbishment Outside"/>
      <sheetName val="S44 Depreciation"/>
      <sheetName val="S45 Refurbishment"/>
      <sheetName val=" BOQ - comparison"/>
      <sheetName val="RE䁖ENUE"/>
      <sheetName val="Ex⁰-detail졳"/>
      <sheetName val="BOቑ  lot Iᙖ B"/>
      <sheetName val="All RA's L䁏T A"/>
      <sheetName val=" (၁nnexure䈠1)"/>
      <sheetName val="UG䄠Exv 3.1"/>
      <sheetName val="Wiꡲemesh 4ꄮ7.2"/>
      <sheetName val="S0̠Keydateͳ"/>
      <sheetName val="S4 CycleTi葭e"/>
      <sheetName val="Wo恲king-shꡥet"/>
      <sheetName val="Wo恲k Programm"/>
      <sheetName val="MI腓 (VI)"/>
      <sheetName val="ApⱰroach"/>
      <sheetName val="S0-KEYDATE㕓"/>
      <sheetName val="Pi色 VA (2)"/>
      <sheetName val="MIこ MODULE III"/>
      <sheetName val="MI॓ MODULE†IV"/>
      <sheetName val="MI䙓 MODULE䌠VI"/>
      <sheetName val="MIS MODULE갠VII"/>
      <sheetName val="MI MODULEଠX"/>
      <sheetName val="An䁡l.Profit"/>
      <sheetName val="Caalog Suꡭm"/>
      <sheetName val="FU⑎D INDENє"/>
      <sheetName val="MI酓 MOD-II"/>
      <sheetName val="BA啓IC RATE酓"/>
      <sheetName val="Budget Notť"/>
      <sheetName val="CSꁒ expens腥s"/>
      <sheetName val="S4䁴imecycle "/>
      <sheetName val="S5쁥scalati⁯n "/>
      <sheetName val="??-BLDG"/>
      <sheetName val="drg"/>
      <sheetName val="Estimate Abstract"/>
      <sheetName val="Marvella"/>
      <sheetName val="Site Operating Exp"/>
      <sheetName val="A Class Abstract"/>
      <sheetName val="Stock @ Site"/>
      <sheetName val="EXTERNAL AGENCY BILLS"/>
      <sheetName val="stock-updated"/>
      <sheetName val="Slab Blk-02"/>
      <sheetName val="OLD PRILIMS"/>
      <sheetName val="MS ITEMS"/>
      <sheetName val="PLANT &amp; MACHINERY"/>
      <sheetName val="Basement Budget"/>
      <sheetName val="final abstract"/>
      <sheetName val="Micro"/>
      <sheetName val="Macro"/>
      <sheetName val="Scaff-Rose"/>
      <sheetName val="RENT MASTER FILE"/>
      <sheetName val="PRW"/>
      <sheetName val="Precalculation"/>
      <sheetName val="Cost Cutting Opportunities"/>
      <sheetName val="IDC"/>
      <sheetName val="Misc. points"/>
      <sheetName val="qty abst"/>
      <sheetName val="Programe"/>
      <sheetName val="basic "/>
      <sheetName val="bua"/>
      <sheetName val="Iron Steel &amp; handrails"/>
      <sheetName val="Publicbuilding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CVF SHEET"/>
      <sheetName val="Test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INDEX "/>
      <sheetName val="MOEF Deviation"/>
      <sheetName val="Top-sheet 09.09.09"/>
      <sheetName val="Service tax"/>
      <sheetName val="Service tax (red)"/>
      <sheetName val="Reasons wrt SECTOR 90 STR."/>
      <sheetName val="structure boq "/>
      <sheetName val="DSR Chennai Dec 08"/>
      <sheetName val="BASIS -DEC 08"/>
      <sheetName val="WORKDONE TILL 06-07-2009"/>
      <sheetName val="SHORT ANALYSIS"/>
      <sheetName val="PRW-DEC 08 "/>
      <sheetName val="Wastage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FinDSR JAN'09"/>
      <sheetName val="FinRate Analysis"/>
      <sheetName val="FinMaterial analysis"/>
      <sheetName val="FinPRW analysis"/>
      <sheetName val="plumbing &amp; fire"/>
      <sheetName val="plumbing &amp; fire (red)"/>
      <sheetName val="SERVICES "/>
      <sheetName val="SERVICES  (RED)"/>
      <sheetName val="OMR consultanCy"/>
      <sheetName val="budget analysis_tender "/>
      <sheetName val="budget analysis"/>
      <sheetName val="Refs"/>
      <sheetName val="boq_b2b_tender"/>
      <sheetName val="boq_b2b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Finishing Dec'08"/>
      <sheetName val="FINISHING BOQ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SERVICES"/>
      <sheetName val="Day Shift"/>
      <sheetName val="Night Shift"/>
      <sheetName val="Contract Day Staff"/>
      <sheetName val="Contract Night Staff"/>
      <sheetName val="Rates"/>
      <sheetName val="BoQ_DLF (2)"/>
      <sheetName val="BoQ_DLF"/>
      <sheetName val="Cost-Sqft"/>
      <sheetName val="Bill of Quantities"/>
      <sheetName val="P&amp;E Dep"/>
      <sheetName val="Staff Schedule"/>
      <sheetName val="HSE"/>
      <sheetName val="Lab Equp"/>
      <sheetName val="Travel"/>
      <sheetName val="Site facilities"/>
      <sheetName val="Site office &amp; Infra"/>
      <sheetName val="Preisblatt Lot B"/>
      <sheetName val="Inner Parts stock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Aseet1998"/>
      <sheetName val="PC Master List"/>
      <sheetName val="Certificate-A Main contrcat -40"/>
      <sheetName val="certi-ra13"/>
      <sheetName val="Payment tracker"/>
      <sheetName val="Service tax diff-May 2013"/>
      <sheetName val="Abstract - A - WO 40 "/>
      <sheetName val="NT &amp; RA4-ABSTRACT- WO 98"/>
      <sheetName val="Abstract -final cement -# 169"/>
      <sheetName val="Phase 2-I tower"/>
      <sheetName val="pHASE 1--RA12"/>
      <sheetName val="PHASE 2-RA12"/>
      <sheetName val="I TOWER-RA12"/>
      <sheetName val="Abstract - B - WO 331"/>
      <sheetName val="Summary- Qty-till RA21"/>
      <sheetName val="Mobilisation Rec-21"/>
      <sheetName val="Steel Recovery -RA21"/>
      <sheetName val=" Tiles-RA21 "/>
      <sheetName val="Summary RAB 19 - Sub Struc"/>
      <sheetName val="Summary RAB 19 - Super struc"/>
      <sheetName val="Steel Summary"/>
      <sheetName val="labor"/>
      <sheetName val="upa"/>
      <sheetName val="Unit Price"/>
      <sheetName val="Intro."/>
      <sheetName val="wordsdata"/>
      <sheetName val="DetEst"/>
      <sheetName val="DetEstimates"/>
      <sheetName val="CshFlw"/>
      <sheetName val="DirIndLabor"/>
      <sheetName val="BoQ Covanta"/>
      <sheetName val="Codes"/>
      <sheetName val="CIVIL WORK"/>
      <sheetName val="STEEL STRUCTURE"/>
      <sheetName val="Pur"/>
      <sheetName val="Fin Sum"/>
      <sheetName val="Floor&amp;Ceiling Finishes"/>
      <sheetName val="Wall Finishes"/>
      <sheetName val="Wall"/>
      <sheetName val="Other Items"/>
      <sheetName val="Doors"/>
      <sheetName val="InputPO_Del"/>
      <sheetName val="Footings"/>
      <sheetName val="Pay_Sep06"/>
      <sheetName val="Project Budget Worksheet"/>
      <sheetName val="IO LIST"/>
      <sheetName val="13. Steel - Ratio"/>
      <sheetName val="Material "/>
      <sheetName val="Window"/>
      <sheetName val="analysis-superstructure"/>
      <sheetName val="SBI(Siliguri)"/>
      <sheetName val="APPENDIX-I"/>
      <sheetName val="Corr-spt"/>
      <sheetName val="Obs-spt"/>
      <sheetName val="Indices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ept-plan"/>
      <sheetName val="#REF!"/>
      <sheetName val="Summary 0506"/>
      <sheetName val="Summary 0607- 31.MAR"/>
      <sheetName val="Spt-BH"/>
      <sheetName val="BH 12-11-10-13"/>
      <sheetName val="BH 12-11-10-9"/>
      <sheetName val="BH 36-15-37"/>
      <sheetName val="BH 16-35-25-17"/>
      <sheetName val="BH 35-25-17"/>
      <sheetName val="glass_project_concrete"/>
      <sheetName val="glass_project_reift"/>
      <sheetName val="glass_project_indices"/>
      <sheetName val="Fill this out first..."/>
      <sheetName val="Table10"/>
      <sheetName val="Table12"/>
      <sheetName val="Table9"/>
      <sheetName val="FitOutConfCentre"/>
      <sheetName val="REVISED4A PROG PERF-SITE 1"/>
      <sheetName val="Pile cap"/>
      <sheetName val="glass_project_concrete1"/>
      <sheetName val="glass_project_reift1"/>
      <sheetName val="glass_project_indices1"/>
      <sheetName val="SBC-BH_19"/>
      <sheetName val="BH_12-11-10-13"/>
      <sheetName val="BH_12-11-10-9"/>
      <sheetName val="BH_36-15-37"/>
      <sheetName val="BH_16-35-25-17"/>
      <sheetName val="BH_35-25-17"/>
      <sheetName val="d-safe DELUXE"/>
      <sheetName val="Mix Design"/>
      <sheetName val="std-rates"/>
      <sheetName val="RCC,Ret. Wall"/>
      <sheetName val="BOQ (2)"/>
      <sheetName val="PointNo.5"/>
      <sheetName val="TBAL9697 -group wise  sdpl"/>
      <sheetName val="Abstract Sheet"/>
      <sheetName val="V.O.4 - PCC Qty"/>
      <sheetName val="Legal Risk Analysis"/>
      <sheetName val="WWR"/>
      <sheetName val="Activity"/>
      <sheetName val="Staff Acco."/>
      <sheetName val="Crew"/>
      <sheetName val="Piping"/>
      <sheetName val="Pipe Supports"/>
      <sheetName val="BOQ_Direct_selling cost"/>
      <sheetName val="CABLE DATA"/>
      <sheetName val="Stock-II"/>
      <sheetName val="R20_R30_work"/>
      <sheetName val="M-Book for Conc"/>
      <sheetName val="M-Book for FW"/>
      <sheetName val="GBW"/>
      <sheetName val="Flight-1"/>
      <sheetName val="FT-05-02IsoBOM"/>
      <sheetName val="Rev S1 Abstract"/>
      <sheetName val="Quantity Abstract"/>
      <sheetName val="Parapet"/>
      <sheetName val="Load Details-220kV"/>
      <sheetName val="beam-reinft-IIInd floor"/>
      <sheetName val="B@__x005f_x0000__x005f_x0004_@_x005f_x0000__x0000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except wiring"/>
      <sheetName val="Sump"/>
      <sheetName val="cubes_M20"/>
      <sheetName val="Summary_0506"/>
      <sheetName val="Summary_0607-_31_MAR"/>
      <sheetName val="rate anal"/>
      <sheetName val="BLOCK MASONARY"/>
      <sheetName val="Lead splm"/>
      <sheetName val="SLP Data"/>
      <sheetName val="Lead SLPM."/>
      <sheetName val="SLPM Data"/>
      <sheetName val="PRECAST-conc-II"/>
      <sheetName val="Miscellaneous-civil"/>
      <sheetName val="GN-ST-10"/>
      <sheetName val="Cleaning &amp; Grubbing"/>
      <sheetName val="CF-det"/>
      <sheetName val="PRECAST lightconc_II"/>
      <sheetName val="GN_ST_10"/>
      <sheetName val="Friends"/>
      <sheetName val="College Details"/>
      <sheetName val="Personal 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PTB (IO)"/>
      <sheetName val="BMS "/>
      <sheetName val="OVER HEADS"/>
      <sheetName val="八幡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TBAL9697_-group_wise__sdpl"/>
      <sheetName val="labour coeff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jan"/>
      <sheetName val="fefb"/>
      <sheetName val="puch order"/>
      <sheetName val="decm"/>
      <sheetName val="SILICATE"/>
      <sheetName val="Costing Upto Mar'11 (2)"/>
      <sheetName val="zone-8"/>
      <sheetName val="MHNO_LEV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22.12.2011"/>
      <sheetName val="2gii"/>
      <sheetName val="Ave.wtd.rates"/>
      <sheetName val="Labour &amp; Plant"/>
      <sheetName val="Cashflow projection"/>
      <sheetName val="beam-reinft"/>
      <sheetName val="Prelims Breakup"/>
      <sheetName val="B3-B4-B5-B6"/>
      <sheetName val="Graph Cumulative"/>
      <sheetName val="ABS"/>
      <sheetName val="acevsSp"/>
      <sheetName val="Bid Items"/>
      <sheetName val="acevsSp (ABC)"/>
      <sheetName val="INFLUENCES ON GM"/>
      <sheetName val="Matl Cons"/>
      <sheetName val="Basic Cost"/>
      <sheetName val="RECON"/>
      <sheetName val="Matl. Req."/>
      <sheetName val="Form Work"/>
      <sheetName val="Deptitemc"/>
      <sheetName val="deptlc"/>
      <sheetName val="Dept break"/>
      <sheetName val="P&amp;M ITEMCOST"/>
      <sheetName val="PMbreak"/>
      <sheetName val="PMbreak%"/>
      <sheetName val="PMabs"/>
      <sheetName val="PMCOSTa"/>
      <sheetName val="PMCOSTb"/>
      <sheetName val="PMCOSTc"/>
      <sheetName val="PMCOSTd"/>
      <sheetName val="FUEL NORMS (RPLM)"/>
      <sheetName val="GEODESIC"/>
      <sheetName val="IDC.1010,1030,1100,1180"/>
      <sheetName val="IDC.1020"/>
      <sheetName val="IDC.1040 "/>
      <sheetName val="IDC.1200"/>
      <sheetName val="ROADS"/>
      <sheetName val="Clients Facilities"/>
      <sheetName val="Clts Fac Tender Vs Actuals"/>
      <sheetName val="NL-Field Lab Equipment SVD"/>
      <sheetName val="CF-Fur-Det"/>
      <sheetName val="Safety"/>
      <sheetName val="BG Det"/>
      <sheetName val="TAXES"/>
      <sheetName val="TAXES (2)"/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L_Oth Bo"/>
      <sheetName val="Project-Material "/>
      <sheetName val="1. PayRec"/>
      <sheetName val="TBL9798_x0010_DPL03"/>
      <sheetName val="CORPN O"/>
      <sheetName val="ino4t conso,-nov"/>
      <sheetName val="(nout co,sol (2)"/>
      <sheetName val="Actuals"/>
      <sheetName val="Main-Material"/>
      <sheetName val="template"/>
      <sheetName val="R2"/>
      <sheetName val="Blr hire"/>
      <sheetName val="Sun E Type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-�"/>
      <sheetName val="3�AL9697 -group wise  onpl"/>
      <sheetName val="目录"/>
      <sheetName val="FORM7"/>
      <sheetName val="PCC"/>
      <sheetName val="G_1_obpl_x005f_x000b_Wori"/>
      <sheetName val="_x005f_x0003_dpl_oth Lia`"/>
      <sheetName val="TBAL9697 _x005f_x000d_grotp wise "/>
      <sheetName val="St.co.91.5lvl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INTSHEET"/>
      <sheetName val="INTSHEET3"/>
      <sheetName val="A.O.R."/>
      <sheetName val="_x0004__x000d__x0003__x0004__x0016__x000d__x0004_"/>
      <sheetName val="_x000a__x001b__x0006__x0006__x0008__x000a_"/>
      <sheetName val=" _x001b__x0006__x0006__x0008_ "/>
      <sheetName val="Petty cash-Abstract"/>
      <sheetName val="내역서 (∮ἀ嘆ɶ"/>
      <sheetName val="_x0004_"/>
      <sheetName val="_x000a_"/>
      <sheetName val=" "/>
      <sheetName val="Fin"/>
      <sheetName val="Intro"/>
      <sheetName val="Sheet3 (2)"/>
      <sheetName val="Inc.St.-Link"/>
      <sheetName val="Portfolio Summary"/>
      <sheetName val="BLOCK-A (MEA.SHEET)"/>
      <sheetName val="MM"/>
      <sheetName val="Occ, Other Rev, Exp, Dispo"/>
      <sheetName val="10. &amp; 11. Rate Code &amp; BQ"/>
      <sheetName val="INDIGINEOUS ITEMS "/>
      <sheetName val="Staff OH facility &amp; Maint(A1-6)"/>
      <sheetName val="Admin,survy,test(A7-9)"/>
      <sheetName val="Insurance &amp; Taxes(B1-2)"/>
      <sheetName val="Temp &amp; Misc VOP(B3-6)"/>
      <sheetName val="P&amp;M(B7)"/>
      <sheetName val="PMC REQ(C)"/>
      <sheetName val="Phase 1 details"/>
      <sheetName val="Apt.Ind. Details"/>
      <sheetName val="19thk Granite wash Counter"/>
      <sheetName val="Vitrified Skirting"/>
      <sheetName val="Vitrified bands"/>
      <sheetName val="Rain water recharge pit"/>
      <sheetName val="Cinder"/>
      <sheetName val="200mm Corecutting"/>
      <sheetName val="Italian band"/>
      <sheetName val="Granite Band"/>
      <sheetName val="Bore packing"/>
      <sheetName val="C I Cover"/>
      <sheetName val="POP"/>
      <sheetName val="Masonry Chipping"/>
      <sheetName val="Puddle Flanges"/>
      <sheetName val="9th Floor"/>
      <sheetName val="Ceramic Dadoo "/>
      <sheetName val="BlockAbstract"/>
      <sheetName val="Block A"/>
      <sheetName val="Block B"/>
      <sheetName val="Block C"/>
      <sheetName val="Block D"/>
      <sheetName val="Block E"/>
      <sheetName val="Block F"/>
      <sheetName val="Block G"/>
      <sheetName val="Block H"/>
      <sheetName val="Block I"/>
      <sheetName val="Block J"/>
      <sheetName val="Block K"/>
      <sheetName val="Block L"/>
      <sheetName val="Block M"/>
      <sheetName val="Block N"/>
      <sheetName val="Salient Features"/>
      <sheetName val="BOQ-CIvil"/>
      <sheetName val="BOQ-Finish"/>
      <sheetName val="boq - ELE"/>
      <sheetName val="BOQ-PHE"/>
      <sheetName val="BOQ - WTP"/>
      <sheetName val="Rev Front"/>
      <sheetName val="Grand Sum"/>
      <sheetName val="Sum-PHE"/>
      <sheetName val="Sum-ELE"/>
      <sheetName val="Sum-Finish"/>
      <sheetName val="Sum- Civil"/>
      <sheetName val="Con"/>
      <sheetName val="mas plas"/>
      <sheetName val="Floor"/>
      <sheetName val="Mat Rates"/>
      <sheetName val="Maj qty"/>
      <sheetName val="Mob "/>
      <sheetName val="Per"/>
      <sheetName val="Ind"/>
      <sheetName val="Scaff"/>
      <sheetName val="Coeff"/>
      <sheetName val="COMBINED BOQ"/>
      <sheetName val="Total Summary"/>
      <sheetName val="Material List"/>
      <sheetName val="Civil Summary"/>
      <sheetName val="Civil and Structural work"/>
      <sheetName val="Site Development work"/>
      <sheetName val="Inside-FF "/>
      <sheetName val="Inside-GF"/>
      <sheetName val="Rough "/>
      <sheetName val="RCC Plastering"/>
      <sheetName val="External"/>
      <sheetName val="월선수금"/>
      <sheetName val="Assumption &amp; Exclusion"/>
      <sheetName val="Electrical Submitted BOQ _revis"/>
      <sheetName val="Avg Rates- detail"/>
      <sheetName val="Avg Rates- sumry"/>
      <sheetName val="Mas Plast"/>
      <sheetName val="FLR"/>
      <sheetName val="Flat details"/>
      <sheetName val="Area Statement-old"/>
      <sheetName val="Area Statement-rev"/>
      <sheetName val="Mjr Qty"/>
      <sheetName val="Method Stmnt"/>
      <sheetName val="Mob"/>
      <sheetName val="Per Exp"/>
      <sheetName val="Hire"/>
      <sheetName val="Ind Exp"/>
      <sheetName val="MIVAN"/>
      <sheetName val="Cost Summary-Brief"/>
      <sheetName val="Main Summary"/>
      <sheetName val="Staff Salaries"/>
      <sheetName val="Staff Facilities Cl 6.6"/>
      <sheetName val="Ambulance &amp; First Aid"/>
      <sheetName val="Details of Bond &amp; Insu"/>
      <sheetName val="Ins &amp; Bonds"/>
      <sheetName val="Finance"/>
      <sheetName val="Site office"/>
      <sheetName val="Clients Requirements"/>
      <sheetName val="Admn"/>
      <sheetName val="(lab eqp)Cl 1.1.4"/>
      <sheetName val="Cashflow &amp; Finance"/>
      <sheetName val="PRICE ESCL."/>
      <sheetName val="Current"/>
      <sheetName val="Price Index"/>
      <sheetName val="Escalation Part"/>
      <sheetName val="Orgo"/>
      <sheetName val="Survey Equipment"/>
      <sheetName val="Temp-Rds&amp;Drng  Cl 4.11"/>
      <sheetName val="Ins _ Bonds"/>
      <sheetName val="LAB SUMMARY"/>
      <sheetName val="LAB BLOCK"/>
      <sheetName val="CABLE TRENCH"/>
      <sheetName val="SWD"/>
      <sheetName val="GATES"/>
      <sheetName val="COMPOUND_WALL BOQ"/>
      <sheetName val="ROAD &amp; PARKING"/>
      <sheetName val="Fire Door"/>
      <sheetName val="Hardwares"/>
      <sheetName val="Supply"/>
      <sheetName val="Installation"/>
      <sheetName val="Approved Makes"/>
      <sheetName val="ABSTRACT (ALL)"/>
      <sheetName val="Sum R&amp;D"/>
      <sheetName val="Mas flooring Plas"/>
      <sheetName val="detail'02"/>
      <sheetName val="FrontAbstract"/>
      <sheetName val="Cement Escltn"/>
      <sheetName val="RAB RMC Cement Consumed"/>
      <sheetName val="Iron mongry"/>
      <sheetName val="Material supply"/>
      <sheetName val="Details reqd"/>
      <sheetName val="Driveway Beams"/>
      <sheetName val="F&amp;B"/>
      <sheetName val="Kitchen"/>
      <sheetName val="Housek"/>
      <sheetName val="Structure Bills Qty"/>
      <sheetName val="HVAC-BOQ"/>
      <sheetName val="Nitrile Ins for CHW Pipe &amp; Duct"/>
      <sheetName val="DUCT INSULATION"/>
      <sheetName val="COSMOS"/>
      <sheetName val="Caryaire"/>
      <sheetName val="Fire Damper"/>
      <sheetName val="Lock Former Ducting"/>
      <sheetName val="경비공통"/>
      <sheetName val="9. Package split - Cost "/>
      <sheetName val="Boq (Main Building)"/>
      <sheetName val="Booking Form"/>
      <sheetName val="EST-CIVIL"/>
      <sheetName val="HEAD"/>
      <sheetName val="재1"/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Meas.-FIN"/>
      <sheetName val="Meas.-STRUCT"/>
      <sheetName val="PILING-11.12.07"/>
      <sheetName val="SUB-STRUCT-11.12.07"/>
      <sheetName val="SUPER-STRUCT-11.12.07"/>
      <sheetName val="BOQ-Part1"/>
      <sheetName val="VI Floor Beam "/>
      <sheetName val="Weight"/>
      <sheetName val="CEMENT RECEIPT - 2"/>
      <sheetName val="CONSUMPTION OF CEMENT - 2"/>
      <sheetName val="STEEL RECEIPT - 2"/>
      <sheetName val="STEEL RECONCILLATION - 2"/>
      <sheetName val="STEEL ADVANCE - 2"/>
      <sheetName val="STEEL ADVANCE 02"/>
      <sheetName val="ABSTRACT-1"/>
      <sheetName val="SUM-1"/>
      <sheetName val="ABS-1"/>
      <sheetName val="PAY-1"/>
      <sheetName val="PV-1"/>
      <sheetName val="CEMENT-1"/>
      <sheetName val="TOR-1"/>
      <sheetName val="MATERIAL ADV.-1"/>
      <sheetName val="Main Asset Summary"/>
      <sheetName val="material and Labour rate"/>
      <sheetName val="Asset, overheads"/>
      <sheetName val="shuttering investment"/>
      <sheetName val="Labour Rate"/>
      <sheetName val="Material Rate"/>
      <sheetName val="Rate analysis civil"/>
      <sheetName val="Glazing"/>
      <sheetName val="BBM &amp; Plaster"/>
      <sheetName val="Excavation"/>
      <sheetName val="Concret"/>
      <sheetName val="Misc....."/>
      <sheetName val="Road "/>
      <sheetName val="B.O.Q.of elec. work ( contr.)"/>
      <sheetName val="B.O.Q.of civil work"/>
      <sheetName val="BOQ plumbing &amp; sanitary "/>
      <sheetName val="Rate Analysis C.P &amp; Sanitary"/>
      <sheetName val="Rate Annalysis G.I.plumbing"/>
      <sheetName val="Plumbing Rate"/>
      <sheetName val="BOQ qty"/>
      <sheetName val="Arch. Eleve."/>
      <sheetName val="L.R.List"/>
      <sheetName val="Staff Salary "/>
      <sheetName val="M.R.List (2)"/>
      <sheetName val="Abstract C bld"/>
      <sheetName val="Abstract ABDE Bld "/>
      <sheetName val="Labour rate "/>
      <sheetName val="Rate Analysis "/>
      <sheetName val="Stilt Floor "/>
      <sheetName val="First Floor"/>
      <sheetName val="Terrace"/>
      <sheetName val="Door &amp; Window"/>
      <sheetName val="External Plaster"/>
      <sheetName val="tie beam"/>
      <sheetName val="Exca, backfilling &amp; Soling"/>
      <sheetName val="Electrification"/>
      <sheetName val="Final Summary (1)"/>
      <sheetName val="Prelimanaries "/>
      <sheetName val="Infrastructure(12)"/>
      <sheetName val="Landscaping(10)"/>
      <sheetName val="MISC 1(13)"/>
      <sheetName val="MISC 2(14)"/>
      <sheetName val="Consultancy(12)"/>
      <sheetName val="infra 1 (Rev)"/>
      <sheetName val="Security cabin"/>
      <sheetName val="Gas bank"/>
      <sheetName val="UGWT 1"/>
      <sheetName val="UGWT 2"/>
      <sheetName val="DG Room"/>
      <sheetName val="Chember"/>
      <sheetName val="MSEB room"/>
      <sheetName val="Steel Break up"/>
      <sheetName val="windows"/>
      <sheetName val="Steel Avarage Rate "/>
      <sheetName val="qUICK SUMMARY(R3) "/>
      <sheetName val="sUMMARY LAST ( R3)"/>
      <sheetName val="Quick Summary Compar"/>
      <sheetName val="Quick Summary "/>
      <sheetName val="Concrte Analy 2"/>
      <sheetName val="Consultancy"/>
      <sheetName val="For Parking "/>
      <sheetName val="Consultancy "/>
      <sheetName val="XENON ( R3 )"/>
      <sheetName val="Quick Summary(R2) "/>
      <sheetName val="Summaey last(R2) "/>
      <sheetName val="Xenon(R2)"/>
      <sheetName val="4 heads summary"/>
      <sheetName val="name "/>
      <sheetName val="Abstract-SANSARA"/>
      <sheetName val="Slab Area"/>
      <sheetName val="Summary Masonry"/>
      <sheetName val="Summary Internal Plaster"/>
      <sheetName val="Internal Plaster"/>
      <sheetName val="Railing"/>
      <sheetName val="Doors &amp; Windows"/>
      <sheetName val="Shuttering Abstract"/>
      <sheetName val="P2-Engr"/>
      <sheetName val="P3-T &amp; E"/>
      <sheetName val="P4-BOQ"/>
      <sheetName val="Compliance"/>
      <sheetName val="Zan-Jim"/>
      <sheetName val="1.01-flooring (Aug)"/>
      <sheetName val="1.04(SLT) (aug)"/>
      <sheetName val="1.09-(pop) (aug)"/>
      <sheetName val="  2.02-rise-(prima-aug)"/>
      <sheetName val="2.01-staircase (prima)-aug"/>
      <sheetName val="2.03-rawsilk(aug)"/>
      <sheetName val="2.04-Staircase(aug)rise"/>
      <sheetName val="3.01-Skirting (aug)"/>
      <sheetName val="4.05-dadoing (aug)"/>
      <sheetName val="5.01 Gypsum false ceiling (aug)"/>
      <sheetName val="7.03-Gypsum band (aug)"/>
      <sheetName val="7.07-threshold (aug)"/>
      <sheetName val="7.02-W.Coping(Aug)"/>
      <sheetName val="1.00"/>
      <sheetName val="1.01 soft soil"/>
      <sheetName val="1.01 soft soil (2)"/>
      <sheetName val="1.02 Soft Rock-SR"/>
      <sheetName val="A2-Filling"/>
      <sheetName val="Filling Above NGL"/>
      <sheetName val="1.04 GEC"/>
      <sheetName val="1.05"/>
      <sheetName val="Mass exca"/>
      <sheetName val="Kurkumbh BOQ"/>
      <sheetName val="PA- Consutant "/>
      <sheetName val="Materials Cost"/>
      <sheetName val="970121 fee rates"/>
      <sheetName val="A1-Continuous"/>
      <sheetName val="PPA Summary"/>
      <sheetName val="India F&amp;S Template"/>
      <sheetName val="TBEAM"/>
      <sheetName val="Tax Invoice"/>
      <sheetName val="Crash anad corner Guard"/>
      <sheetName val="JOINERY &amp; ALLIED WORKS "/>
      <sheetName val="Reasons"/>
      <sheetName val="Flash "/>
      <sheetName val="high"/>
      <sheetName val="PL 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Balance Sheet 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EPS"/>
      <sheetName val="Tax Computation"/>
      <sheetName val="IT Depn "/>
      <sheetName val="depre logic"/>
      <sheetName val="far pivot"/>
      <sheetName val="Fareg"/>
      <sheetName val="cap commitment"/>
      <sheetName val="DF"/>
      <sheetName val="AR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Contents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N"/>
      <sheetName val="U"/>
      <sheetName val="U-100"/>
      <sheetName val="FF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dr"/>
      <sheetName val="Statement"/>
      <sheetName val="auditor"/>
      <sheetName val="acs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1"/>
      <sheetName val="E3 Recoverability"/>
      <sheetName val="E-1_Recoverability"/>
      <sheetName val="E-2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P"/>
      <sheetName val="P-1"/>
      <sheetName val="P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B-4"/>
      <sheetName val="U-disc"/>
      <sheetName val="BB-5"/>
      <sheetName val="CC-3"/>
      <sheetName val="20 30"/>
      <sheetName val="70 "/>
      <sheetName val="MCMD95"/>
      <sheetName val="Instructions"/>
      <sheetName val="GL --&gt; Interim"/>
      <sheetName val="Top Summary"/>
      <sheetName val="GL Input Validations"/>
      <sheetName val="Scratchpad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A2l2"/>
      <sheetName val="Q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1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FA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_x0000__x0000_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BS-ARP"/>
      <sheetName val=" -P&amp;L -ARP"/>
      <sheetName val="P&amp;L-ARP"/>
      <sheetName val="Deprn -reasonability"/>
      <sheetName val="FA Schedule"/>
      <sheetName val="P&amp;L Schedules"/>
      <sheetName val="Sub-Schedules"/>
      <sheetName val="TB Dec 2003"/>
      <sheetName val="Audit Entries"/>
      <sheetName val="TB Dec 2002"/>
      <sheetName val="IS-BS-FF-FY09"/>
      <sheetName val="IS-BS-FF -FY10"/>
      <sheetName val="IS-DIvwise"/>
      <sheetName val="FA Register "/>
      <sheetName val="Cash flow for Apr to Jul"/>
      <sheetName val="FY11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TB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Directors"/>
      <sheetName val="Page1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ontrol"/>
      <sheetName val="CDR"/>
      <sheetName val="STAT"/>
      <sheetName val="Write Offs"/>
      <sheetName val="Snap shot - Guideline value"/>
      <sheetName val="WT_Laibility"/>
      <sheetName val="AIWO"/>
      <sheetName val="HTHL"/>
      <sheetName val="HPDEL"/>
      <sheetName val="S.N"/>
      <sheetName val="SBAPL"/>
      <sheetName val="SHMPL"/>
      <sheetName val="SCL(corrected)"/>
      <sheetName val="SVL"/>
      <sheetName val="SAPPL"/>
      <sheetName val="SAPPPL"/>
      <sheetName val="SCLM"/>
      <sheetName val="SFHL"/>
      <sheetName val="SIHL"/>
      <sheetName val="sihl (2)"/>
      <sheetName val="SLPPL"/>
      <sheetName val="SSPl"/>
      <sheetName val="VRPL"/>
      <sheetName val="VSN"/>
      <sheetName val="Senthil Product"/>
      <sheetName val="Siva Telesat"/>
      <sheetName val="Hi Tech Traders"/>
      <sheetName val="SCL"/>
      <sheetName val="**"/>
      <sheetName val="Labor abs-PW"/>
      <sheetName val="Labor abs-NMR"/>
      <sheetName val="7 Other Costs"/>
      <sheetName val="CCTV_EST1"/>
      <sheetName val="Service Function"/>
      <sheetName val="lineby line consolidation"/>
      <sheetName val="_x0004_ _x0003__x0004__x0016_ _x0004_"/>
      <sheetName val="TBAL9697  grotp wise "/>
      <sheetName val="cvc"/>
      <sheetName val="tra-vat-lieu"/>
      <sheetName val="PTDG(gia tri cu)"/>
      <sheetName val="PTDG (phan dieu chinh)"/>
      <sheetName val="dtct_GD1 (tong hop)"/>
      <sheetName val="dtct_GD1 (phan dieu chinh tang)"/>
      <sheetName val="dtct_GD1 (phan dieu chinh giam"/>
      <sheetName val="GTXL(P dieu chinh tang)"/>
      <sheetName val="GTXL(P dieu chinh giam)"/>
      <sheetName val="THGD1(P dieu chinh)"/>
      <sheetName val="THGD1(P dieu chinh) (2)"/>
      <sheetName val="kstk"/>
      <sheetName val="dtct_GD1"/>
      <sheetName val="GTXL. "/>
      <sheetName val="THGD1"/>
      <sheetName val="Tra_bang"/>
      <sheetName val="CPkhaithacdat"/>
      <sheetName val="DGKSKTTC"/>
      <sheetName val="DgiaksatDHC4,"/>
      <sheetName val="dongia"/>
      <sheetName val="dgGPMB"/>
      <sheetName val="KSGPMB"/>
      <sheetName val="DGKSKTTC (2)"/>
      <sheetName val="kstk (2)"/>
      <sheetName val="dongia (2)"/>
      <sheetName val="giaithich"/>
      <sheetName val="XL4Poppy"/>
      <sheetName val="Discount"/>
      <sheetName val="Declaration Of Bid"/>
      <sheetName val="01 Bid Price summary"/>
      <sheetName val="02 Bid Price Schedule"/>
      <sheetName val="03 Detailed"/>
      <sheetName val="A (Wages)"/>
      <sheetName val="(B) Equipment"/>
      <sheetName val="(C) Material"/>
      <sheetName val="(C1) Material Analysis"/>
      <sheetName val="Interim payment"/>
      <sheetName val="CP vua"/>
      <sheetName val="共機J"/>
      <sheetName val="PhaDoMong"/>
      <sheetName val="A6"/>
      <sheetName val="Edited at H O"/>
      <sheetName val="Tunnel &amp; SS (2)"/>
      <sheetName val="106CSSHP"/>
      <sheetName val="Canteen Building (107)"/>
      <sheetName val="103 Admin"/>
      <sheetName val="Others"/>
      <sheetName val="Training Center"/>
      <sheetName val="bill abstract"/>
      <sheetName val="Admin Reinforcement"/>
      <sheetName val="Training Cent Reinforcement"/>
      <sheetName val="steel New"/>
      <sheetName val="new sheet"/>
      <sheetName val="WAre House"/>
      <sheetName val="Sub Abstract"/>
      <sheetName val="S3 Road Works"/>
      <sheetName val="Road Work quantity"/>
      <sheetName val="Emb in NCOD"/>
      <sheetName val="Emb in Bypass"/>
      <sheetName val="Bypass Ground improvement"/>
      <sheetName val="GEOGRID"/>
      <sheetName val="Kerb Casting"/>
      <sheetName val="Chainages"/>
      <sheetName val="Ch. 191+700 Km to 194+510 Km"/>
      <sheetName val="Ch. 195+888 Km to 202+500 Km "/>
      <sheetName val="MTO-BREAKUP"/>
      <sheetName val="MTO-BREAKUP (2)"/>
      <sheetName val="cavi e terminali"/>
      <sheetName val="Compare ANX3A80old"/>
      <sheetName val="Compare ANX3A80"/>
      <sheetName val="BILAL2"/>
      <sheetName val="Ele-Ins"/>
      <sheetName val="Status"/>
      <sheetName val="Weekly Progress "/>
      <sheetName val="Cards"/>
      <sheetName val="Job Cards Rep"/>
      <sheetName val="SPDC-Saipem"/>
      <sheetName val="Updated Qty"/>
      <sheetName val="CHECK PROGRESS"/>
      <sheetName val="P3"/>
      <sheetName val="Progress Summary"/>
      <sheetName val="Progress report"/>
      <sheetName val="S-Curve-Unit-1"/>
      <sheetName val="Manpower report"/>
      <sheetName val="Prog_item"/>
      <sheetName val="Elec."/>
      <sheetName val="Direct Manhours"/>
      <sheetName val="Indirect Manhours"/>
      <sheetName val="Rev.1 Plant Eqpt &amp; Vehicles "/>
      <sheetName val="SUPPLY ITEMS REPORT"/>
      <sheetName val="Single sheet report"/>
      <sheetName val="Coversheet"/>
      <sheetName val="Contents_HO"/>
      <sheetName val="Progress sheet-Sub. WTG"/>
      <sheetName val="Break-up sheet-Rev.02"/>
      <sheetName val="Steel calculations"/>
      <sheetName val="Areawise-Progress"/>
      <sheetName val="SVW"/>
      <sheetName val="Constraints electrical"/>
      <sheetName val="DPR-PSK"/>
      <sheetName val="PROGRESS SUMMARY "/>
      <sheetName val="Progress sheet-Sub. -Unit 1"/>
      <sheetName val="Break-up sheet-Unit 1"/>
      <sheetName val="Areawise-Progress-Unit1"/>
      <sheetName val="SVW-Unit1"/>
      <sheetName val="Progress sheet-UNIT 2"/>
      <sheetName val="Break-up sheet-Unit 2"/>
      <sheetName val="Elec.Matrix pp"/>
      <sheetName val="Elec.Matrix PE 1"/>
      <sheetName val="ELE.MATRIX PE2"/>
      <sheetName val="MTO"/>
      <sheetName val="Insul"/>
      <sheetName val="Pain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>
        <row r="5">
          <cell r="A5" t="str">
            <v>CLEARING &amp; GRUBBING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1">
          <cell r="A1" t="str">
            <v>Tender No. 41031044/00 : 132 kV OHTL Najran (EAST )- Roikbha - Najran University</v>
          </cell>
        </row>
      </sheetData>
      <sheetData sheetId="558">
        <row r="1">
          <cell r="A1" t="str">
            <v>Tender No. 41031044/00 : 132 kV OHTL Najran (EAST )- Roikbha - Najran University</v>
          </cell>
        </row>
      </sheetData>
      <sheetData sheetId="559">
        <row r="4">
          <cell r="A4" t="str">
            <v>Sr.No.</v>
          </cell>
        </row>
      </sheetData>
      <sheetData sheetId="560">
        <row r="4">
          <cell r="A4" t="str">
            <v>Sr.No.</v>
          </cell>
        </row>
      </sheetData>
      <sheetData sheetId="561">
        <row r="179">
          <cell r="D179">
            <v>1.0469849986653041</v>
          </cell>
        </row>
      </sheetData>
      <sheetData sheetId="562">
        <row r="5">
          <cell r="U5">
            <v>1</v>
          </cell>
        </row>
      </sheetData>
      <sheetData sheetId="563">
        <row r="5">
          <cell r="U5">
            <v>1</v>
          </cell>
        </row>
      </sheetData>
      <sheetData sheetId="564">
        <row r="5">
          <cell r="U5">
            <v>1</v>
          </cell>
        </row>
      </sheetData>
      <sheetData sheetId="565">
        <row r="5">
          <cell r="U5">
            <v>1</v>
          </cell>
        </row>
      </sheetData>
      <sheetData sheetId="566">
        <row r="4">
          <cell r="A4" t="str">
            <v>Sr.No.</v>
          </cell>
        </row>
      </sheetData>
      <sheetData sheetId="567">
        <row r="4">
          <cell r="A4" t="str">
            <v>Sr.No.</v>
          </cell>
        </row>
      </sheetData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>
        <row r="2">
          <cell r="A2" t="str">
            <v>C.M. 1:1</v>
          </cell>
        </row>
      </sheetData>
      <sheetData sheetId="426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/>
      <sheetData sheetId="4276" refreshError="1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/>
      <sheetData sheetId="4360" refreshError="1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/>
      <sheetData sheetId="4373" refreshError="1"/>
      <sheetData sheetId="4374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/>
      <sheetData sheetId="4492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/>
      <sheetData sheetId="4503"/>
      <sheetData sheetId="4504" refreshError="1"/>
      <sheetData sheetId="4505" refreshError="1"/>
      <sheetData sheetId="4506"/>
      <sheetData sheetId="4507"/>
      <sheetData sheetId="4508"/>
      <sheetData sheetId="4509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/>
      <sheetData sheetId="5113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 refreshError="1"/>
      <sheetData sheetId="5147" refreshError="1"/>
      <sheetData sheetId="5148"/>
      <sheetData sheetId="5149"/>
      <sheetData sheetId="5150" refreshError="1"/>
      <sheetData sheetId="5151" refreshError="1"/>
      <sheetData sheetId="5152"/>
      <sheetData sheetId="5153" refreshError="1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 refreshError="1"/>
      <sheetData sheetId="5183"/>
      <sheetData sheetId="5184"/>
      <sheetData sheetId="5185"/>
      <sheetData sheetId="5186"/>
      <sheetData sheetId="5187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/>
      <sheetData sheetId="5197"/>
      <sheetData sheetId="5198"/>
      <sheetData sheetId="5199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>
        <row r="66">
          <cell r="G66">
            <v>0</v>
          </cell>
        </row>
      </sheetData>
      <sheetData sheetId="5223">
        <row r="6">
          <cell r="E6">
            <v>247.45000000000002</v>
          </cell>
        </row>
      </sheetData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>
        <row r="66">
          <cell r="G66">
            <v>0</v>
          </cell>
        </row>
      </sheetData>
      <sheetData sheetId="5239">
        <row r="6">
          <cell r="E6">
            <v>247.45000000000002</v>
          </cell>
        </row>
      </sheetData>
      <sheetData sheetId="5240">
        <row r="8">
          <cell r="C8">
            <v>1265.747676</v>
          </cell>
        </row>
      </sheetData>
      <sheetData sheetId="5241"/>
      <sheetData sheetId="5242">
        <row r="5">
          <cell r="C5">
            <v>583.03886925795052</v>
          </cell>
        </row>
      </sheetData>
      <sheetData sheetId="5243"/>
      <sheetData sheetId="5244">
        <row r="3">
          <cell r="F3">
            <v>0.18</v>
          </cell>
        </row>
      </sheetData>
      <sheetData sheetId="5245"/>
      <sheetData sheetId="5246">
        <row r="8">
          <cell r="C8">
            <v>1265.747676</v>
          </cell>
        </row>
      </sheetData>
      <sheetData sheetId="5247"/>
      <sheetData sheetId="5248">
        <row r="3">
          <cell r="F3">
            <v>0.18</v>
          </cell>
        </row>
      </sheetData>
      <sheetData sheetId="5249"/>
      <sheetData sheetId="5250">
        <row r="3">
          <cell r="F3">
            <v>0.18</v>
          </cell>
        </row>
      </sheetData>
      <sheetData sheetId="5251">
        <row r="4">
          <cell r="C4">
            <v>44865</v>
          </cell>
        </row>
      </sheetData>
      <sheetData sheetId="5252">
        <row r="66">
          <cell r="G66">
            <v>0</v>
          </cell>
        </row>
      </sheetData>
      <sheetData sheetId="5253">
        <row r="6">
          <cell r="E6">
            <v>247.45000000000002</v>
          </cell>
        </row>
      </sheetData>
      <sheetData sheetId="5254">
        <row r="8">
          <cell r="C8">
            <v>1265.747676</v>
          </cell>
        </row>
      </sheetData>
      <sheetData sheetId="5255"/>
      <sheetData sheetId="5256">
        <row r="5">
          <cell r="C5">
            <v>583.03886925795052</v>
          </cell>
        </row>
      </sheetData>
      <sheetData sheetId="5257"/>
      <sheetData sheetId="5258" refreshError="1"/>
      <sheetData sheetId="5259">
        <row r="4">
          <cell r="C4">
            <v>44865</v>
          </cell>
        </row>
      </sheetData>
      <sheetData sheetId="5260" refreshError="1"/>
      <sheetData sheetId="5261" refreshError="1"/>
      <sheetData sheetId="5262" refreshError="1"/>
      <sheetData sheetId="5263"/>
      <sheetData sheetId="5264">
        <row r="3">
          <cell r="F3">
            <v>0.18</v>
          </cell>
        </row>
      </sheetData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>
        <row r="5">
          <cell r="C5">
            <v>583.03886925795052</v>
          </cell>
        </row>
      </sheetData>
      <sheetData sheetId="5272">
        <row r="4">
          <cell r="C4">
            <v>44865</v>
          </cell>
        </row>
      </sheetData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 refreshError="1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 refreshError="1"/>
      <sheetData sheetId="5508" refreshError="1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/>
      <sheetData sheetId="5678"/>
      <sheetData sheetId="5679"/>
      <sheetData sheetId="5680"/>
      <sheetData sheetId="5681"/>
      <sheetData sheetId="5682"/>
      <sheetData sheetId="5683"/>
      <sheetData sheetId="5684" refreshError="1"/>
      <sheetData sheetId="5685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/>
      <sheetData sheetId="5898"/>
      <sheetData sheetId="5899"/>
      <sheetData sheetId="5900"/>
      <sheetData sheetId="5901"/>
      <sheetData sheetId="5902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 refreshError="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/>
      <sheetData sheetId="5986" refreshError="1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 refreshError="1"/>
      <sheetData sheetId="6132" refreshError="1"/>
      <sheetData sheetId="6133" refreshError="1"/>
      <sheetData sheetId="6134" refreshError="1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 refreshError="1"/>
      <sheetData sheetId="6200" refreshError="1"/>
      <sheetData sheetId="620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 refreshError="1"/>
      <sheetData sheetId="6293" refreshError="1"/>
      <sheetData sheetId="6294"/>
      <sheetData sheetId="6295"/>
      <sheetData sheetId="6296"/>
      <sheetData sheetId="6297"/>
      <sheetData sheetId="6298" refreshError="1"/>
      <sheetData sheetId="6299" refreshError="1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 refreshError="1"/>
      <sheetData sheetId="6424" refreshError="1"/>
      <sheetData sheetId="6425" refreshError="1"/>
      <sheetData sheetId="6426" refreshError="1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/>
      <sheetData sheetId="6512"/>
      <sheetData sheetId="6513"/>
      <sheetData sheetId="6514"/>
      <sheetData sheetId="6515">
        <row r="18">
          <cell r="D18">
            <v>82234826363.800003</v>
          </cell>
        </row>
      </sheetData>
      <sheetData sheetId="6516"/>
      <sheetData sheetId="6517">
        <row r="15">
          <cell r="I15">
            <v>0</v>
          </cell>
        </row>
      </sheetData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/>
      <sheetData sheetId="6579"/>
      <sheetData sheetId="6580"/>
      <sheetData sheetId="6581"/>
      <sheetData sheetId="6582"/>
      <sheetData sheetId="6583"/>
      <sheetData sheetId="6584" refreshError="1"/>
      <sheetData sheetId="6585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>
        <row r="7">
          <cell r="E7" t="str">
            <v>TAG. NO</v>
          </cell>
        </row>
      </sheetData>
      <sheetData sheetId="6593" refreshError="1"/>
      <sheetData sheetId="6594"/>
      <sheetData sheetId="6595"/>
      <sheetData sheetId="6596"/>
      <sheetData sheetId="6597"/>
      <sheetData sheetId="6598" refreshError="1"/>
      <sheetData sheetId="6599" refreshError="1"/>
      <sheetData sheetId="6600" refreshError="1"/>
      <sheetData sheetId="6601" refreshError="1"/>
      <sheetData sheetId="6602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T SLAB- BLK 01"/>
      <sheetName val="FLAT SLAB- BLK 02"/>
      <sheetName val="ABS-SLAB"/>
      <sheetName val="Slab Blk-01From 2 nd floor"/>
      <sheetName val="Slab - Blk 01"/>
      <sheetName val="Slab Blk-02"/>
      <sheetName val="Slab Blk-03"/>
      <sheetName val="SLAB BLK 04 from 1st floor"/>
      <sheetName val="Slab - Blk 04"/>
    </sheetNames>
    <sheetDataSet>
      <sheetData sheetId="0"/>
      <sheetData sheetId="1"/>
      <sheetData sheetId="2"/>
      <sheetData sheetId="3">
        <row r="34">
          <cell r="F34">
            <v>2.3372773375999985</v>
          </cell>
        </row>
      </sheetData>
      <sheetData sheetId="4">
        <row r="7">
          <cell r="D7">
            <v>48.497320000000002</v>
          </cell>
        </row>
      </sheetData>
      <sheetData sheetId="5">
        <row r="8">
          <cell r="B8" t="str">
            <v>SE-214B</v>
          </cell>
        </row>
      </sheetData>
      <sheetData sheetId="6">
        <row r="31">
          <cell r="D31">
            <v>134.09337250499999</v>
          </cell>
        </row>
      </sheetData>
      <sheetData sheetId="7">
        <row r="32">
          <cell r="D32">
            <v>59.867593452975001</v>
          </cell>
        </row>
      </sheetData>
      <sheetData sheetId="8">
        <row r="12">
          <cell r="D12">
            <v>160.45036240000005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Micro"/>
      <sheetName val="Macro"/>
      <sheetName val="Scaff-Rose"/>
      <sheetName val="Notes"/>
      <sheetName val="final abstract"/>
      <sheetName val="Rate analysis"/>
      <sheetName val="Structure Bills Qty"/>
      <sheetName val="beam-reinft"/>
      <sheetName val="sept-plan"/>
      <sheetName val="Civil Boq"/>
      <sheetName val="Delhi"/>
      <sheetName val="TBAL9697 -group wise  sdpl"/>
      <sheetName val="Main-Material"/>
      <sheetName val="Design"/>
      <sheetName val="Approved MTD Proj #'s"/>
      <sheetName val="CABLE DATA"/>
      <sheetName val="RES-PLANNING"/>
      <sheetName val="RA-markate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final_abstract"/>
      <sheetName val="Rate_analysis"/>
      <sheetName val="Structure_Bills_Qty"/>
      <sheetName val="Civil_Boq"/>
      <sheetName val="TBAL9697_-group_wise__sdpl"/>
      <sheetName val="Approved_MTD_Proj_#'s"/>
      <sheetName val="CABLE_DATA"/>
      <sheetName val="Detailed Summary (5)"/>
      <sheetName val="factors"/>
      <sheetName val="Analy_7-10"/>
      <sheetName val="monitoring-breakup Feb02"/>
      <sheetName val="Input"/>
      <sheetName val="BOQ"/>
      <sheetName val="switch"/>
      <sheetName val="wordsdata"/>
      <sheetName val="유통망계획"/>
      <sheetName val="Abstract Sheet"/>
      <sheetName val="AK-Offertstammblatt"/>
      <sheetName val="7 Other Costs"/>
      <sheetName val="Labor abs-NMR"/>
      <sheetName val="Settings"/>
      <sheetName val="COLUMN"/>
      <sheetName val="b.s.-p.l.-sch."/>
      <sheetName val="21"/>
      <sheetName val="Orig SG&amp;A Corp"/>
      <sheetName val="CFForecast detail"/>
      <sheetName val="Lead"/>
      <sheetName val="fa"/>
      <sheetName val="Income Statement"/>
      <sheetName val="Field Values"/>
      <sheetName val="Legend"/>
      <sheetName val="Plant Cost"/>
      <sheetName val="Fill this out first..."/>
      <sheetName val="Basement Budget"/>
      <sheetName val="PCC"/>
      <sheetName val="concrete"/>
      <sheetName val="MASTER WORK SHEET - ESTIMATE HI"/>
      <sheetName val="BS, PL, SCH 96"/>
      <sheetName val="trial flow sheet"/>
      <sheetName val="SBI(Siliguri)"/>
      <sheetName val="Data sheet"/>
      <sheetName val="tables"/>
      <sheetName val="Summary year Plan"/>
      <sheetName val="MASTER%20WORK%20SHEET%20-%20EST"/>
      <sheetName val="#REF"/>
      <sheetName val="XREF"/>
      <sheetName val="BOQ_Direct_selling cost"/>
      <sheetName val="est"/>
      <sheetName val="149"/>
      <sheetName val="Aseet1998"/>
      <sheetName val="Summary"/>
      <sheetName val="Tender Summary"/>
      <sheetName val="Calc_ISC"/>
      <sheetName val="Staff Forecast spread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final_abstract6"/>
      <sheetName val="Rate_analysis6"/>
      <sheetName val="Structure_Bills_Qty6"/>
      <sheetName val="Civil_Boq6"/>
      <sheetName val="TBAL9697_-group_wise__sdpl6"/>
      <sheetName val="Approved_MTD_Proj_#'s6"/>
      <sheetName val="CABLE_DATA6"/>
      <sheetName val="Detailed_Summary_(5)5"/>
      <sheetName val="monitoring-breakup_Feb025"/>
      <sheetName val="Abstract_Sheet5"/>
      <sheetName val="7_Other_Costs5"/>
      <sheetName val="Labor_abs-NMR5"/>
      <sheetName val="b_s_-p_l_-sch_5"/>
      <sheetName val="Orig_SG&amp;A_Corp5"/>
      <sheetName val="CFForecast_detail5"/>
      <sheetName val="Income_Statement5"/>
      <sheetName val="Field_Values5"/>
      <sheetName val="Plant_Cost5"/>
      <sheetName val="Fill_this_out_first___5"/>
      <sheetName val="Basement_Budget5"/>
      <sheetName val="MASTER_WORK_SHEET_-_ESTIMATE_H5"/>
      <sheetName val="BS,_PL,_SCH_965"/>
      <sheetName val="trial_flow_sheet5"/>
      <sheetName val="Data_sheet5"/>
      <sheetName val="Summary_year_Plan5"/>
      <sheetName val="BOQ_Direct_selling_co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final_abstract4"/>
      <sheetName val="Rate_analysis4"/>
      <sheetName val="Structure_Bills_Qty4"/>
      <sheetName val="Civil_Boq4"/>
      <sheetName val="TBAL9697_-group_wise__sdpl4"/>
      <sheetName val="Approved_MTD_Proj_#'s4"/>
      <sheetName val="CABLE_DATA4"/>
      <sheetName val="Detailed_Summary_(5)3"/>
      <sheetName val="monitoring-breakup_Feb023"/>
      <sheetName val="Abstract_Sheet3"/>
      <sheetName val="7_Other_Costs3"/>
      <sheetName val="Labor_abs-NMR3"/>
      <sheetName val="b_s_-p_l_-sch_3"/>
      <sheetName val="Orig_SG&amp;A_Corp3"/>
      <sheetName val="CFForecast_detail3"/>
      <sheetName val="Income_Statement3"/>
      <sheetName val="Field_Values3"/>
      <sheetName val="Plant_Cost3"/>
      <sheetName val="Fill_this_out_first___3"/>
      <sheetName val="Basement_Budget3"/>
      <sheetName val="MASTER_WORK_SHEET_-_ESTIMATE_H3"/>
      <sheetName val="BS,_PL,_SCH_963"/>
      <sheetName val="trial_flow_sheet3"/>
      <sheetName val="Data_sheet3"/>
      <sheetName val="Summary_year_Plan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final_abstract3"/>
      <sheetName val="Rate_analysis3"/>
      <sheetName val="Structure_Bills_Qty3"/>
      <sheetName val="Civil_Boq3"/>
      <sheetName val="TBAL9697_-group_wise__sdpl3"/>
      <sheetName val="Approved_MTD_Proj_#'s3"/>
      <sheetName val="CABLE_DATA3"/>
      <sheetName val="Detailed_Summary_(5)2"/>
      <sheetName val="monitoring-breakup_Feb022"/>
      <sheetName val="Abstract_Sheet2"/>
      <sheetName val="7_Other_Costs2"/>
      <sheetName val="Labor_abs-NMR2"/>
      <sheetName val="b_s_-p_l_-sch_2"/>
      <sheetName val="Orig_SG&amp;A_Corp2"/>
      <sheetName val="CFForecast_detail2"/>
      <sheetName val="Income_Statement2"/>
      <sheetName val="Field_Values2"/>
      <sheetName val="Plant_Cost2"/>
      <sheetName val="Fill_this_out_first___2"/>
      <sheetName val="Basement_Budget2"/>
      <sheetName val="MASTER_WORK_SHEET_-_ESTIMATE_H2"/>
      <sheetName val="BS,_PL,_SCH_962"/>
      <sheetName val="trial_flow_sheet2"/>
      <sheetName val="Data_sheet2"/>
      <sheetName val="Summary_year_Plan2"/>
      <sheetName val="BOQ_Direct_selling_cost2"/>
      <sheetName val="Tender_Summary2"/>
      <sheetName val="Staff_Forecast_spread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final_abstract1"/>
      <sheetName val="Rate_analysis1"/>
      <sheetName val="Structure_Bills_Qty1"/>
      <sheetName val="Civil_Boq1"/>
      <sheetName val="TBAL9697_-group_wise__sdpl1"/>
      <sheetName val="Approved_MTD_Proj_#'s1"/>
      <sheetName val="CABLE_DATA1"/>
      <sheetName val="Detailed_Summary_(5)"/>
      <sheetName val="monitoring-breakup_Feb02"/>
      <sheetName val="Abstract_Sheet"/>
      <sheetName val="7_Other_Costs"/>
      <sheetName val="Labor_abs-NMR"/>
      <sheetName val="b_s_-p_l_-sch_"/>
      <sheetName val="Orig_SG&amp;A_Corp"/>
      <sheetName val="CFForecast_detail"/>
      <sheetName val="Income_Statement"/>
      <sheetName val="Field_Values"/>
      <sheetName val="Plant_Cost"/>
      <sheetName val="Fill_this_out_first___"/>
      <sheetName val="Basement_Budget"/>
      <sheetName val="MASTER_WORK_SHEET_-_ESTIMATE_HI"/>
      <sheetName val="BS,_PL,_SCH_96"/>
      <sheetName val="trial_flow_sheet"/>
      <sheetName val="Data_sheet"/>
      <sheetName val="Summary_year_Plan"/>
      <sheetName val="BOQ_Direct_selling_cost"/>
      <sheetName val="Tender_Summary"/>
      <sheetName val="Staff_Forecast_spread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final_abstract2"/>
      <sheetName val="Rate_analysis2"/>
      <sheetName val="Structure_Bills_Qty2"/>
      <sheetName val="Civil_Boq2"/>
      <sheetName val="TBAL9697_-group_wise__sdpl2"/>
      <sheetName val="Approved_MTD_Proj_#'s2"/>
      <sheetName val="CABLE_DATA2"/>
      <sheetName val="Detailed_Summary_(5)1"/>
      <sheetName val="monitoring-breakup_Feb021"/>
      <sheetName val="Abstract_Sheet1"/>
      <sheetName val="7_Other_Costs1"/>
      <sheetName val="Labor_abs-NMR1"/>
      <sheetName val="b_s_-p_l_-sch_1"/>
      <sheetName val="Orig_SG&amp;A_Corp1"/>
      <sheetName val="CFForecast_detail1"/>
      <sheetName val="Income_Statement1"/>
      <sheetName val="Field_Values1"/>
      <sheetName val="Plant_Cost1"/>
      <sheetName val="Fill_this_out_first___1"/>
      <sheetName val="Basement_Budget1"/>
      <sheetName val="MASTER_WORK_SHEET_-_ESTIMATE_H1"/>
      <sheetName val="BS,_PL,_SCH_961"/>
      <sheetName val="trial_flow_sheet1"/>
      <sheetName val="Data_sheet1"/>
      <sheetName val="Summary_year_Plan1"/>
      <sheetName val="BOQ_Direct_selling_cost1"/>
      <sheetName val="Tender_Summary1"/>
      <sheetName val="Staff_Forecast_spread1"/>
      <sheetName val="BOQ_Direct_selling_co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final_abstract5"/>
      <sheetName val="Rate_analysis5"/>
      <sheetName val="Structure_Bills_Qty5"/>
      <sheetName val="Civil_Boq5"/>
      <sheetName val="TBAL9697_-group_wise__sdpl5"/>
      <sheetName val="Approved_MTD_Proj_#'s5"/>
      <sheetName val="CABLE_DATA5"/>
      <sheetName val="Detailed_Summary_(5)4"/>
      <sheetName val="monitoring-breakup_Feb024"/>
      <sheetName val="Abstract_Sheet4"/>
      <sheetName val="7_Other_Costs4"/>
      <sheetName val="Labor_abs-NMR4"/>
      <sheetName val="b_s_-p_l_-sch_4"/>
      <sheetName val="Orig_SG&amp;A_Corp4"/>
      <sheetName val="CFForecast_detail4"/>
      <sheetName val="Income_Statement4"/>
      <sheetName val="Field_Values4"/>
      <sheetName val="Plant_Cost4"/>
      <sheetName val="Fill_this_out_first___4"/>
      <sheetName val="Basement_Budget4"/>
      <sheetName val="MASTER_WORK_SHEET_-_ESTIMATE_H4"/>
      <sheetName val="BS,_PL,_SCH_964"/>
      <sheetName val="trial_flow_sheet4"/>
      <sheetName val="Data_sheet4"/>
      <sheetName val="Summary_year_Plan4"/>
      <sheetName val="BOQ_Direct_selling_cost4"/>
      <sheetName val="Tender_Summary3"/>
      <sheetName val="Staff_Forecast_spread3"/>
      <sheetName val="Tender_Summary4"/>
      <sheetName val="Staff_Forecast_spread4"/>
      <sheetName val="Slab Blk-02"/>
      <sheetName val="Quote Sheet"/>
      <sheetName val="GM &amp; TA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final_abstract7"/>
      <sheetName val="Rate_analysis7"/>
      <sheetName val="Structure_Bills_Qty7"/>
      <sheetName val="Civil_Boq7"/>
      <sheetName val="TBAL9697_-group_wise__sdpl7"/>
      <sheetName val="Approved_MTD_Proj_#'s7"/>
      <sheetName val="CABLE_DATA7"/>
      <sheetName val="Detailed_Summary_(5)6"/>
      <sheetName val="monitoring-breakup_Feb026"/>
      <sheetName val="Abstract_Sheet6"/>
      <sheetName val="7_Other_Costs6"/>
      <sheetName val="Labor_abs-NMR6"/>
      <sheetName val="b_s_-p_l_-sch_6"/>
      <sheetName val="Orig_SG&amp;A_Corp6"/>
      <sheetName val="CFForecast_detail6"/>
      <sheetName val="Income_Statement6"/>
      <sheetName val="Field_Values6"/>
      <sheetName val="Plant_Cost6"/>
      <sheetName val="Fill_this_out_first___6"/>
      <sheetName val="Basement_Budget6"/>
      <sheetName val="MASTER_WORK_SHEET_-_ESTIMATE_H6"/>
      <sheetName val="BS,_PL,_SCH_966"/>
      <sheetName val="trial_flow_sheet6"/>
      <sheetName val="Data_sheet6"/>
      <sheetName val="Summary_year_Plan6"/>
      <sheetName val="BOQ_Direct_selling_cost6"/>
      <sheetName val="Tender_Summary5"/>
      <sheetName val="Staff_Forecast_spread5"/>
      <sheetName val="Slab_Blk-02"/>
      <sheetName val="Quote_Sheet"/>
      <sheetName val="GM_&amp;_TA"/>
      <sheetName val="PURCHASING SCHEDULE"/>
      <sheetName val="Mar Roster"/>
      <sheetName val="p&amp;m"/>
      <sheetName val="dummy"/>
      <sheetName val="d-safe DELUXE"/>
      <sheetName val="allocation"/>
      <sheetName val="ORDER BOOKING"/>
      <sheetName val="Sheet2"/>
      <sheetName val="IBASE"/>
      <sheetName val="Electrical"/>
      <sheetName val="Fin Sum"/>
      <sheetName val="定额"/>
      <sheetName val="建筑定额"/>
      <sheetName val="Estimate"/>
      <sheetName val="std.wt."/>
      <sheetName val="purpose&amp;input"/>
      <sheetName val="Unit cost- Drain-Protection-2"/>
      <sheetName val="Unit cost- Drain-Protection-1 "/>
      <sheetName val="PointNo.5"/>
      <sheetName val="Labour"/>
      <sheetName val="cubes_M20"/>
      <sheetName val="Legal Risk Analysis"/>
      <sheetName val="nglrpt042964858"/>
      <sheetName val="Pile cap"/>
      <sheetName val="factor"/>
      <sheetName val="A.O.R."/>
      <sheetName val="Sheet3 (2)"/>
      <sheetName val="ACS(1)"/>
      <sheetName val="COST"/>
      <sheetName val="Controls"/>
      <sheetName val="기계내역서"/>
      <sheetName val="steam outlet"/>
      <sheetName val="NON-TOWER WATER TANK"/>
      <sheetName val="FCCB "/>
      <sheetName val="RECAPITULATION"/>
      <sheetName val="ICO_budzet_97"/>
      <sheetName val="InputPO_Del"/>
      <sheetName val="master"/>
      <sheetName val="19-PERF"/>
      <sheetName val="BOQ Distribution"/>
      <sheetName val="대외공문"/>
      <sheetName val="TCS_IBMS_R2 2016 08 31"/>
      <sheetName val="PC Master List"/>
      <sheetName val="Data"/>
      <sheetName val="seT"/>
      <sheetName val="Master Info"/>
      <sheetName val="SALE"/>
      <sheetName val="Ref"/>
      <sheetName val="Staff Acco."/>
      <sheetName val="Consolidated"/>
      <sheetName val="GD"/>
      <sheetName val="경비공통"/>
      <sheetName val="99 조정금액"/>
      <sheetName val="HARGA MATERIAL"/>
      <sheetName val="Sheet3"/>
      <sheetName val="Costing"/>
      <sheetName val="PLAN_FEB97"/>
      <sheetName val="Load Details(B1)"/>
      <sheetName val="Menu"/>
      <sheetName val="electr_ work CA "/>
      <sheetName val="Window"/>
      <sheetName val="THK"/>
      <sheetName val="1.01 (a)"/>
      <sheetName val="keyword"/>
      <sheetName val="PURCHASE REQUISITION STATUS"/>
      <sheetName val="Ave.wtd.rates"/>
      <sheetName val="Material "/>
      <sheetName val="Labour &amp; Plant"/>
      <sheetName val="LEVEL SHEET"/>
      <sheetName val="B1"/>
      <sheetName val="Detail"/>
      <sheetName val="Footings"/>
      <sheetName val="RA_MKT_QUOTE"/>
      <sheetName val="RA_markate"/>
      <sheetName val="PURCHASING_SCHEDULE"/>
      <sheetName val="d-safe_DELUXE"/>
      <sheetName val="std_wt_"/>
      <sheetName val="PURCHASING_SCHEDULE1"/>
      <sheetName val="d-safe_DELUXE1"/>
      <sheetName val="GM_&amp;_TA1"/>
      <sheetName val="std_wt_1"/>
      <sheetName val="macros"/>
      <sheetName val="Boq - Flats"/>
      <sheetName val="Lookup Tables"/>
      <sheetName val="Design of Isolated Footing"/>
      <sheetName val="Drawing status-1"/>
      <sheetName val="inWords"/>
      <sheetName val="細目"/>
      <sheetName val="                               "/>
      <sheetName val="Cover"/>
      <sheetName val="conc-foot-gradeslab"/>
      <sheetName val="Area Statement_BHUB_Consultant"/>
      <sheetName val="ridgewood"/>
      <sheetName val="Totowa commitment"/>
      <sheetName val="Ward areas"/>
      <sheetName val="Mat.-Rates"/>
      <sheetName val="Doors"/>
      <sheetName val="labour coeff"/>
      <sheetName val="Weightage-Sub Sht"/>
      <sheetName val="Drawing status"/>
      <sheetName val="Catch Basin "/>
      <sheetName val="PT - B1 - Pour 1"/>
      <sheetName val="Cement Recon"/>
      <sheetName val="COL 2nd F - 3rd F"/>
      <sheetName val="Col 4F to 5F"/>
      <sheetName val="Column - B1 to GF"/>
      <sheetName val="Column - B2 to B1"/>
      <sheetName val="Core FF-5F "/>
      <sheetName val="CW &amp; SW - B1-GF"/>
      <sheetName val="RCC,Ret. Wall"/>
      <sheetName val="Debits as on 12.04.08"/>
      <sheetName val="Server Conf By Name"/>
      <sheetName val="품의서(TL)"/>
      <sheetName val="RMR"/>
      <sheetName val="Mar_Roster"/>
      <sheetName val="ORDER_BOOKING"/>
      <sheetName val="TCS_IBMS_R2_2016_08_31"/>
      <sheetName val="Fin_Sum"/>
      <sheetName val="Pile_cap"/>
      <sheetName val="Master_Info"/>
      <sheetName val="steam_outlet"/>
      <sheetName val="Unit_cost-_Drain-Protection-2"/>
      <sheetName val="Unit_cost-_Drain-Protection-1_"/>
      <sheetName val="PointNo_5"/>
      <sheetName val="Legal_Risk_Analysis"/>
      <sheetName val="7.0 CLIENT TEMPLATE CAPEX"/>
      <sheetName val="VCH-SLC"/>
      <sheetName val="Supplier"/>
      <sheetName val="Performance Report"/>
      <sheetName val="Mar03Atp"/>
      <sheetName val="Quote_Sheet1"/>
      <sheetName val="Mar_Roster1"/>
      <sheetName val="ORDER_BOOKING1"/>
      <sheetName val="Virtified Wooden Tiles"/>
      <sheetName val="GUT"/>
      <sheetName val="Basis"/>
      <sheetName val="Branch Power"/>
      <sheetName val="Distrib"/>
      <sheetName val="Emergency"/>
      <sheetName val="Equipment"/>
      <sheetName val="Lighting"/>
      <sheetName val="Intro"/>
      <sheetName val="Wag&amp;Sal"/>
      <sheetName val="A"/>
      <sheetName val="d-safe specs"/>
      <sheetName val="GE"/>
      <sheetName val="ABB"/>
      <sheetName val="10. &amp; 11. Rate Code &amp; BQ"/>
      <sheetName val="VAL"/>
      <sheetName val="Project Budget Worksheet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Introduction"/>
      <sheetName val="Opdata (2)"/>
      <sheetName val="p1-costg"/>
      <sheetName val="Register"/>
      <sheetName val="ABBR"/>
      <sheetName val="PRICE COMP"/>
      <sheetName val="9. Package split - Cost "/>
      <sheetName val="Price Comparison"/>
      <sheetName val="Leg 1-1"/>
      <sheetName val="PriceSummary"/>
      <sheetName val="Cable-data"/>
      <sheetName val="List Content"/>
      <sheetName val="ELECT"/>
      <sheetName val="Area Ananlysis(v1)"/>
      <sheetName val="Page 2"/>
      <sheetName val="Civil Meas"/>
      <sheetName val="pol-60"/>
      <sheetName val="Allg. Angaben"/>
      <sheetName val="Auswahl"/>
      <sheetName val="RateAnalysis"/>
      <sheetName val="1"/>
      <sheetName val="Markup"/>
      <sheetName val="BLK2"/>
      <sheetName val="BLK3"/>
      <sheetName val="SUmmary-RMZ"/>
      <sheetName val="Parametry"/>
      <sheetName val="CASHFLOWS"/>
      <sheetName val="Headings"/>
      <sheetName val="Fee Rate Summary"/>
      <sheetName val="Default Values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Basic Rates"/>
      <sheetName val="13. Steel - Ratio"/>
      <sheetName val="zone-2"/>
      <sheetName val="Publicbuilding"/>
      <sheetName val="GF Columns"/>
      <sheetName val="FITZ MORT 94"/>
      <sheetName val="&quot;S&quot; Curve"/>
      <sheetName val="NEWtrn"/>
      <sheetName val="Trend"/>
      <sheetName val="WPC"/>
      <sheetName val=""/>
      <sheetName val="Steel"/>
      <sheetName val="ETC Plant Cost"/>
      <sheetName val="MTTR-Headend"/>
      <sheetName val="PM_Action "/>
      <sheetName val="Headend Provisioning Report"/>
      <sheetName val="PE Status"/>
      <sheetName val="Inventory"/>
      <sheetName val="Crtitical Issues"/>
      <sheetName val="RIP"/>
      <sheetName val="Fault Statistics"/>
      <sheetName val="SA faults-Headend "/>
      <sheetName val="Ageing_Pending_ CLeared"/>
      <sheetName val="Fault Cleared After 24Hrs"/>
      <sheetName val="OST_DATA"/>
      <sheetName val="Diawise steel abstract"/>
      <sheetName val="Anlysis"/>
      <sheetName val="Pur"/>
      <sheetName val="Rate An"/>
      <sheetName val="Query Results ALL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0"/>
      <sheetName val="final_abstract10"/>
      <sheetName val="Rate_analysis10"/>
      <sheetName val="Structure_Bills_Qty10"/>
      <sheetName val="Civil_Boq10"/>
      <sheetName val="Abstract_Sheet9"/>
      <sheetName val="7_Other_Costs9"/>
      <sheetName val="Labor_abs-NMR9"/>
      <sheetName val="Approved_MTD_Proj_#'s10"/>
      <sheetName val="TBAL9697_-group_wise__sdpl10"/>
      <sheetName val="CABLE_DATA10"/>
      <sheetName val="Fill_this_out_first___9"/>
      <sheetName val="b_s_-p_l_-sch_9"/>
      <sheetName val="Orig_SG&amp;A_Corp9"/>
      <sheetName val="CFForecast_detail9"/>
      <sheetName val="Income_Statement9"/>
      <sheetName val="Field_Values9"/>
      <sheetName val="Plant_Cost9"/>
      <sheetName val="Basement_Budget9"/>
      <sheetName val="MASTER_WORK_SHEET_-_ESTIMATE_H9"/>
      <sheetName val="BS,_PL,_SCH_969"/>
      <sheetName val="trial_flow_sheet9"/>
      <sheetName val="Data_sheet9"/>
      <sheetName val="Summary_year_Plan9"/>
      <sheetName val="monitoring-breakup_Feb029"/>
      <sheetName val="Tender_Summary8"/>
      <sheetName val="Staff_Forecast_spread8"/>
      <sheetName val="Detailed_Summary_(5)9"/>
      <sheetName val="Quote_Sheet4"/>
      <sheetName val="GM_&amp;_TA4"/>
      <sheetName val="PURCHASING_SCHEDULE4"/>
      <sheetName val="Fin_Sum3"/>
      <sheetName val="BOQ_Direct_selling_cost9"/>
      <sheetName val="Mar_Roster4"/>
      <sheetName val="ORDER_BOOKING4"/>
      <sheetName val="d-safe_DELUXE4"/>
      <sheetName val="std_wt_4"/>
      <sheetName val="Unit_cost-_Drain-Protection-23"/>
      <sheetName val="Unit_cost-_Drain-Protection-1_3"/>
      <sheetName val="PointNo_53"/>
      <sheetName val="steam_outlet3"/>
      <sheetName val="Pile_cap3"/>
      <sheetName val="TCS_IBMS_R2_2016_08_313"/>
      <sheetName val="Master_Info3"/>
      <sheetName val="A_O_R_2"/>
      <sheetName val="Sheet3_(2)2"/>
      <sheetName val="99_조정금액2"/>
      <sheetName val="HARGA_MATERIAL2"/>
      <sheetName val="Legal_Risk_Analysis3"/>
      <sheetName val="Staff_Acco_2"/>
      <sheetName val="Slab_Blk-023"/>
      <sheetName val="Load_Details(B1)2"/>
      <sheetName val="1_01_(a)2"/>
      <sheetName val="PURCHASE_REQUISITION_STATUS2"/>
      <sheetName val="electr__work_CA_2"/>
      <sheetName val="NON-TOWER_WATER_TANK2"/>
      <sheetName val="FCCB_2"/>
      <sheetName val="______________________________2"/>
      <sheetName val="Area_Statement_BHUB_Consultant2"/>
      <sheetName val="BOQ_Distribution2"/>
      <sheetName val="PC_Master_List2"/>
      <sheetName val="Ave_wtd_rates2"/>
      <sheetName val="Material_2"/>
      <sheetName val="Labour_&amp;_Plant2"/>
      <sheetName val="LEVEL_SHEET2"/>
      <sheetName val="Boq_-_Flats2"/>
      <sheetName val="Lookup_Tables2"/>
      <sheetName val="Design_of_Isolated_Footing2"/>
      <sheetName val="Drawing_status-12"/>
      <sheetName val="Totowa_commitment2"/>
      <sheetName val="Ward_areas2"/>
      <sheetName val="Mat_-Rates2"/>
      <sheetName val="labour_coeff2"/>
      <sheetName val="Weightage-Sub_Sht2"/>
      <sheetName val="Drawing_status2"/>
      <sheetName val="Catch_Basin_2"/>
      <sheetName val="PT_-_B1_-_Pour_12"/>
      <sheetName val="Cement_Recon2"/>
      <sheetName val="COL_2nd_F_-_3rd_F2"/>
      <sheetName val="Col_4F_to_5F2"/>
      <sheetName val="Column_-_B1_to_GF2"/>
      <sheetName val="Column_-_B2_to_B12"/>
      <sheetName val="Core_FF-5F_2"/>
      <sheetName val="CW_&amp;_SW_-_B1-GF2"/>
      <sheetName val="RCC,Ret__Wall2"/>
      <sheetName val="Debits_as_on_12_04_082"/>
      <sheetName val="Server_Conf_By_Name2"/>
      <sheetName val="7_0_CLIENT_TEMPLATE_CAPEX2"/>
      <sheetName val="Performance_Report2"/>
      <sheetName val="Virtified_Wooden_Tiles2"/>
      <sheetName val="Branch_Power2"/>
      <sheetName val="d-safe_specs2"/>
      <sheetName val="10__&amp;_11__Rate_Code_&amp;_BQ2"/>
      <sheetName val="Project_Budget_Worksheet2"/>
      <sheetName val="List_Content2"/>
      <sheetName val="Opdata_(2)2"/>
      <sheetName val="Area_Ananlysis(v1)2"/>
      <sheetName val="Page_22"/>
      <sheetName val="Civil_Meas2"/>
      <sheetName val="Fee_Rate_Summary2"/>
      <sheetName val="Default_Values2"/>
      <sheetName val="Basic_Rates2"/>
      <sheetName val="13__Steel_-_Ratio2"/>
      <sheetName val="GF_Columns2"/>
      <sheetName val="PRICE_COMP2"/>
      <sheetName val="9__Package_split_-_Cost_2"/>
      <sheetName val="Price_Comparison2"/>
      <sheetName val="Leg_1-12"/>
      <sheetName val="FITZ_MORT_942"/>
      <sheetName val="&quot;S&quot;_Curve2"/>
      <sheetName val="Allg__Angaben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9"/>
      <sheetName val="final_abstract9"/>
      <sheetName val="Rate_analysis9"/>
      <sheetName val="Structure_Bills_Qty9"/>
      <sheetName val="Civil_Boq9"/>
      <sheetName val="TBAL9697_-group_wise__sdpl9"/>
      <sheetName val="Approved_MTD_Proj_#'s9"/>
      <sheetName val="CABLE_DATA9"/>
      <sheetName val="Detailed_Summary_(5)8"/>
      <sheetName val="monitoring-breakup_Feb028"/>
      <sheetName val="Abstract_Sheet8"/>
      <sheetName val="7_Other_Costs8"/>
      <sheetName val="Labor_abs-NMR8"/>
      <sheetName val="b_s_-p_l_-sch_8"/>
      <sheetName val="Orig_SG&amp;A_Corp8"/>
      <sheetName val="CFForecast_detail8"/>
      <sheetName val="Income_Statement8"/>
      <sheetName val="Field_Values8"/>
      <sheetName val="Plant_Cost8"/>
      <sheetName val="Fill_this_out_first___8"/>
      <sheetName val="Basement_Budget8"/>
      <sheetName val="MASTER_WORK_SHEET_-_ESTIMATE_H8"/>
      <sheetName val="BS,_PL,_SCH_968"/>
      <sheetName val="trial_flow_sheet8"/>
      <sheetName val="Data_sheet8"/>
      <sheetName val="Summary_year_Plan8"/>
      <sheetName val="BOQ_Direct_selling_cost8"/>
      <sheetName val="Tender_Summary7"/>
      <sheetName val="Staff_Forecast_spread7"/>
      <sheetName val="Slab_Blk-022"/>
      <sheetName val="Quote_Sheet3"/>
      <sheetName val="GM_&amp;_TA3"/>
      <sheetName val="PURCHASING_SCHEDULE3"/>
      <sheetName val="Mar_Roster3"/>
      <sheetName val="d-safe_DELUXE3"/>
      <sheetName val="ORDER_BOOKING3"/>
      <sheetName val="Fin_Sum2"/>
      <sheetName val="std_wt_3"/>
      <sheetName val="Unit_cost-_Drain-Protection-22"/>
      <sheetName val="Unit_cost-_Drain-Protection-1_2"/>
      <sheetName val="PointNo_52"/>
      <sheetName val="steam_outlet2"/>
      <sheetName val="NON-TOWER_WATER_TANK1"/>
      <sheetName val="FCCB_1"/>
      <sheetName val="Legal_Risk_Analysis2"/>
      <sheetName val="Pile_cap2"/>
      <sheetName val="A_O_R_1"/>
      <sheetName val="Sheet3_(2)1"/>
      <sheetName val="BOQ_Distribution1"/>
      <sheetName val="TCS_IBMS_R2_2016_08_312"/>
      <sheetName val="PC_Master_List1"/>
      <sheetName val="Master_Info2"/>
      <sheetName val="Staff_Acco_1"/>
      <sheetName val="99_조정금액1"/>
      <sheetName val="HARGA_MATERIAL1"/>
      <sheetName val="Load_Details(B1)1"/>
      <sheetName val="electr__work_CA_1"/>
      <sheetName val="1_01_(a)1"/>
      <sheetName val="PURCHASE_REQUISITION_STATUS1"/>
      <sheetName val="Ave_wtd_rates1"/>
      <sheetName val="Material_1"/>
      <sheetName val="Labour_&amp;_Plant1"/>
      <sheetName val="LEVEL_SHEET1"/>
      <sheetName val="Boq_-_Flats1"/>
      <sheetName val="Lookup_Tables1"/>
      <sheetName val="Design_of_Isolated_Footing1"/>
      <sheetName val="Drawing_status-11"/>
      <sheetName val="______________________________1"/>
      <sheetName val="Area_Statement_BHUB_Consultant1"/>
      <sheetName val="Totowa_commitment1"/>
      <sheetName val="Ward_areas1"/>
      <sheetName val="Mat_-Rates1"/>
      <sheetName val="labour_coeff1"/>
      <sheetName val="Weightage-Sub_Sht1"/>
      <sheetName val="Drawing_status1"/>
      <sheetName val="Catch_Basin_1"/>
      <sheetName val="PT_-_B1_-_Pour_11"/>
      <sheetName val="Cement_Recon1"/>
      <sheetName val="COL_2nd_F_-_3rd_F1"/>
      <sheetName val="Col_4F_to_5F1"/>
      <sheetName val="Column_-_B1_to_GF1"/>
      <sheetName val="Column_-_B2_to_B11"/>
      <sheetName val="Core_FF-5F_1"/>
      <sheetName val="CW_&amp;_SW_-_B1-GF1"/>
      <sheetName val="RCC,Ret__Wall1"/>
      <sheetName val="Debits_as_on_12_04_081"/>
      <sheetName val="Server_Conf_By_Name1"/>
      <sheetName val="7_0_CLIENT_TEMPLATE_CAPEX1"/>
      <sheetName val="Performance_Report1"/>
      <sheetName val="Virtified_Wooden_Tiles1"/>
      <sheetName val="Branch_Power1"/>
      <sheetName val="d-safe_specs1"/>
      <sheetName val="10__&amp;_11__Rate_Code_&amp;_BQ1"/>
      <sheetName val="Project_Budget_Worksheet1"/>
      <sheetName val="List_Content1"/>
      <sheetName val="Opdata_(2)1"/>
      <sheetName val="Area_Ananlysis(v1)1"/>
      <sheetName val="Page_21"/>
      <sheetName val="Civil_Meas1"/>
      <sheetName val="Fee_Rate_Summary1"/>
      <sheetName val="Default_Values1"/>
      <sheetName val="Basic_Rates1"/>
      <sheetName val="13__Steel_-_Ratio1"/>
      <sheetName val="GF_Columns1"/>
      <sheetName val="PRICE_COMP1"/>
      <sheetName val="9__Package_split_-_Cost_1"/>
      <sheetName val="Price_Comparison1"/>
      <sheetName val="Leg_1-11"/>
      <sheetName val="FITZ_MORT_941"/>
      <sheetName val="&quot;S&quot;_Curve1"/>
      <sheetName val="Allg__Angaben1"/>
      <sheetName val="ETC_Plant_Cost1"/>
      <sheetName val="PM_Action_1"/>
      <sheetName val="Headend_Provisioning_Report1"/>
      <sheetName val="PE_Status1"/>
      <sheetName val="Crtitical_Issues1"/>
      <sheetName val="Fault_Statistics1"/>
      <sheetName val="SA_faults-Headend_1"/>
      <sheetName val="Ageing_Pending__CLeared1"/>
      <sheetName val="Fault_Cleared_After_24Hrs1"/>
      <sheetName val="Diawise_steel_abstract1"/>
      <sheetName val="Rate_An1"/>
      <sheetName val="Query_Results_ALL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8"/>
      <sheetName val="final_abstract8"/>
      <sheetName val="Rate_analysis8"/>
      <sheetName val="Structure_Bills_Qty8"/>
      <sheetName val="Civil_Boq8"/>
      <sheetName val="TBAL9697_-group_wise__sdpl8"/>
      <sheetName val="Approved_MTD_Proj_#'s8"/>
      <sheetName val="CABLE_DATA8"/>
      <sheetName val="Detailed_Summary_(5)7"/>
      <sheetName val="monitoring-breakup_Feb027"/>
      <sheetName val="Abstract_Sheet7"/>
      <sheetName val="7_Other_Costs7"/>
      <sheetName val="Labor_abs-NMR7"/>
      <sheetName val="b_s_-p_l_-sch_7"/>
      <sheetName val="Orig_SG&amp;A_Corp7"/>
      <sheetName val="CFForecast_detail7"/>
      <sheetName val="Income_Statement7"/>
      <sheetName val="Field_Values7"/>
      <sheetName val="Plant_Cost7"/>
      <sheetName val="Fill_this_out_first___7"/>
      <sheetName val="Basement_Budget7"/>
      <sheetName val="MASTER_WORK_SHEET_-_ESTIMATE_H7"/>
      <sheetName val="BS,_PL,_SCH_967"/>
      <sheetName val="trial_flow_sheet7"/>
      <sheetName val="Data_sheet7"/>
      <sheetName val="Summary_year_Plan7"/>
      <sheetName val="BOQ_Direct_selling_cost7"/>
      <sheetName val="Tender_Summary6"/>
      <sheetName val="Staff_Forecast_spread6"/>
      <sheetName val="Slab_Blk-021"/>
      <sheetName val="Quote_Sheet2"/>
      <sheetName val="GM_&amp;_TA2"/>
      <sheetName val="PURCHASING_SCHEDULE2"/>
      <sheetName val="Mar_Roster2"/>
      <sheetName val="d-safe_DELUXE2"/>
      <sheetName val="ORDER_BOOKING2"/>
      <sheetName val="Fin_Sum1"/>
      <sheetName val="std_wt_2"/>
      <sheetName val="Unit_cost-_Drain-Protection-21"/>
      <sheetName val="Unit_cost-_Drain-Protection-1_1"/>
      <sheetName val="PointNo_51"/>
      <sheetName val="steam_outlet1"/>
      <sheetName val="NON-TOWER_WATER_TANK"/>
      <sheetName val="FCCB_"/>
      <sheetName val="Legal_Risk_Analysis1"/>
      <sheetName val="Pile_cap1"/>
      <sheetName val="A_O_R_"/>
      <sheetName val="Sheet3_(2)"/>
      <sheetName val="BOQ_Distribution"/>
      <sheetName val="TCS_IBMS_R2_2016_08_311"/>
      <sheetName val="PC_Master_List"/>
      <sheetName val="Master_Info1"/>
      <sheetName val="Staff_Acco_"/>
      <sheetName val="99_조정금액"/>
      <sheetName val="HARGA_MATERIAL"/>
      <sheetName val="Load_Details(B1)"/>
      <sheetName val="electr__work_CA_"/>
      <sheetName val="1_01_(a)"/>
      <sheetName val="PURCHASE_REQUISITION_STATUS"/>
      <sheetName val="Ave_wtd_rates"/>
      <sheetName val="Material_"/>
      <sheetName val="Labour_&amp;_Plant"/>
      <sheetName val="LEVEL_SHEET"/>
      <sheetName val="Boq_-_Flats"/>
      <sheetName val="Lookup_Tables"/>
      <sheetName val="Design_of_Isolated_Footing"/>
      <sheetName val="Drawing_status-1"/>
      <sheetName val="_______________________________"/>
      <sheetName val="Area_Statement_BHUB_Consultant"/>
      <sheetName val="Totowa_commitment"/>
      <sheetName val="Ward_areas"/>
      <sheetName val="Mat_-Rates"/>
      <sheetName val="labour_coeff"/>
      <sheetName val="Weightage-Sub_Sht"/>
      <sheetName val="Drawing_status"/>
      <sheetName val="Catch_Basin_"/>
      <sheetName val="PT_-_B1_-_Pour_1"/>
      <sheetName val="Cement_Recon"/>
      <sheetName val="COL_2nd_F_-_3rd_F"/>
      <sheetName val="Col_4F_to_5F"/>
      <sheetName val="Column_-_B1_to_GF"/>
      <sheetName val="Column_-_B2_to_B1"/>
      <sheetName val="Core_FF-5F_"/>
      <sheetName val="CW_&amp;_SW_-_B1-GF"/>
      <sheetName val="RCC,Ret__Wall"/>
      <sheetName val="Debits_as_on_12_04_08"/>
      <sheetName val="Server_Conf_By_Name"/>
      <sheetName val="7_0_CLIENT_TEMPLATE_CAPEX"/>
      <sheetName val="Performance_Report"/>
      <sheetName val="Virtified_Wooden_Tiles"/>
      <sheetName val="Branch_Power"/>
      <sheetName val="d-safe_specs"/>
      <sheetName val="10__&amp;_11__Rate_Code_&amp;_BQ"/>
      <sheetName val="Project_Budget_Worksheet"/>
      <sheetName val="List_Content"/>
      <sheetName val="Opdata_(2)"/>
      <sheetName val="Area_Ananlysis(v1)"/>
      <sheetName val="Page_2"/>
      <sheetName val="Civil_Meas"/>
      <sheetName val="Fee_Rate_Summary"/>
      <sheetName val="Default_Values"/>
      <sheetName val="Basic_Rates"/>
      <sheetName val="13__Steel_-_Ratio"/>
      <sheetName val="GF_Columns"/>
      <sheetName val="PRICE_COMP"/>
      <sheetName val="9__Package_split_-_Cost_"/>
      <sheetName val="Price_Comparison"/>
      <sheetName val="Leg_1-1"/>
      <sheetName val="FITZ_MORT_94"/>
      <sheetName val="&quot;S&quot;_Curve"/>
      <sheetName val="Allg__Angaben"/>
      <sheetName val="ETC_Plant_Cost"/>
      <sheetName val="PM_Action_"/>
      <sheetName val="Headend_Provisioning_Report"/>
      <sheetName val="PE_Status"/>
      <sheetName val="Crtitical_Issues"/>
      <sheetName val="Fault_Statistics"/>
      <sheetName val="SA_faults-Headend_"/>
      <sheetName val="Ageing_Pending__CLeared"/>
      <sheetName val="Fault_Cleared_After_24Hrs"/>
      <sheetName val="Diawise_steel_abstract"/>
      <sheetName val="Rate_An"/>
      <sheetName val="Query_Results_ALL"/>
      <sheetName val="Futura"/>
      <sheetName val="2nd "/>
      <sheetName val="Operating Statistics"/>
      <sheetName val="Sum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9"/>
      <sheetName val="m"/>
      <sheetName val="budget"/>
      <sheetName val="Sheet2"/>
      <sheetName val="Sheet3"/>
      <sheetName val="Boq"/>
      <sheetName val="Break up Sheet"/>
      <sheetName val="Break_up_Sheet"/>
      <sheetName val="RA-markate"/>
      <sheetName val="Notes"/>
      <sheetName val="COLUMN"/>
      <sheetName val="149K"/>
      <sheetName val="Supplier"/>
      <sheetName val="Break_up_Sheet6"/>
      <sheetName val="Break_up_Sheet4"/>
      <sheetName val="Break_up_Sheet3"/>
      <sheetName val="Break_up_Sheet1"/>
      <sheetName val="Break_up_Sheet2"/>
      <sheetName val="Break_up_Sheet5"/>
      <sheetName val="Break_up_Sheet7"/>
      <sheetName val="nglrpt042964858"/>
      <sheetName val="intr stool brkup"/>
      <sheetName val="2 &amp; 3 CG 78 V"/>
      <sheetName val="1-Excavation"/>
      <sheetName val="2-Substructure"/>
      <sheetName val="3-Concrete"/>
      <sheetName val="4-Masonry"/>
      <sheetName val="5-Thermal &amp; Moisture"/>
      <sheetName val="EATON SUMMARY"/>
      <sheetName val="final abstract"/>
      <sheetName val="Rate analysis"/>
      <sheetName val="Assumptions"/>
      <sheetName val="Pg.1 Marketing Info"/>
      <sheetName val="sept-plan"/>
      <sheetName val="d-safe DELUXE"/>
      <sheetName val="Break_up_Sheet8"/>
      <sheetName val="intr_stool_brkup"/>
      <sheetName val="2_&amp;_3_CG_78_V"/>
      <sheetName val="5-Thermal_&amp;_Moisture"/>
      <sheetName val="EATON_SUMMARY"/>
      <sheetName val="final_abstract"/>
      <sheetName val="Rate_analysis"/>
      <sheetName val="Pg_1_Marketing_Info"/>
      <sheetName val="Break_up_Sheet11"/>
      <sheetName val="intr_stool_brkup3"/>
      <sheetName val="2_&amp;_3_CG_78_V3"/>
      <sheetName val="5-Thermal_&amp;_Moisture3"/>
      <sheetName val="EATON_SUMMARY3"/>
      <sheetName val="final_abstract3"/>
      <sheetName val="Rate_analysis3"/>
      <sheetName val="Pg_1_Marketing_Info3"/>
      <sheetName val="d-safe_DELUXE2"/>
      <sheetName val="Break_up_Sheet10"/>
      <sheetName val="intr_stool_brkup2"/>
      <sheetName val="2_&amp;_3_CG_78_V2"/>
      <sheetName val="5-Thermal_&amp;_Moisture2"/>
      <sheetName val="EATON_SUMMARY2"/>
      <sheetName val="final_abstract2"/>
      <sheetName val="Rate_analysis2"/>
      <sheetName val="Pg_1_Marketing_Info2"/>
      <sheetName val="d-safe_DELUXE1"/>
      <sheetName val="Break_up_Sheet9"/>
      <sheetName val="intr_stool_brkup1"/>
      <sheetName val="2_&amp;_3_CG_78_V1"/>
      <sheetName val="5-Thermal_&amp;_Moisture1"/>
      <sheetName val="EATON_SUMMARY1"/>
      <sheetName val="final_abstract1"/>
      <sheetName val="Rate_analysis1"/>
      <sheetName val="Pg_1_Marketing_Info1"/>
      <sheetName val="d-safe_DELUXE"/>
      <sheetName val="ACCOUNT"/>
      <sheetName val="HL8"/>
      <sheetName val="GENERAL"/>
      <sheetName val="MECH-1"/>
      <sheetName val="Navigation"/>
      <sheetName val="Inter unit set off"/>
      <sheetName val="BOQ Distribu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SPT vs PHI"/>
      <sheetName val="149"/>
      <sheetName val="ANALYSIS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Break up Sheet"/>
      <sheetName val="std.wt."/>
      <sheetName val="RA-markate"/>
      <sheetName val="Material "/>
      <sheetName val="Pur"/>
      <sheetName val="Design"/>
      <sheetName val="Notes"/>
      <sheetName val="floor slab-RS2"/>
      <sheetName val="COLUMN"/>
      <sheetName val="Pile cap"/>
      <sheetName val="moments-table(tri)"/>
      <sheetName val="conc-foot-gradeslab"/>
      <sheetName val="Abstract Sheet"/>
      <sheetName val="Legal Risk Analysis"/>
      <sheetName val="sept-plan"/>
      <sheetName val="switch"/>
      <sheetName val="THK"/>
      <sheetName val="BOQ_Direct_selling cost"/>
      <sheetName val="dummy"/>
      <sheetName val="Staff Forecast spread"/>
      <sheetName val="E1"/>
      <sheetName val="PIpe Pushing"/>
      <sheetName val="Civil_Boq"/>
      <sheetName val="d-safe specs"/>
      <sheetName val="General Summary"/>
      <sheetName val="+X &amp; -X DIR PRE"/>
      <sheetName val="RES-PLANNING"/>
      <sheetName val="Pay_Sep06"/>
      <sheetName val="Sheet4"/>
      <sheetName val="Main-Material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PRECAST lightconc-II"/>
      <sheetName val="13. Steel - Ratio"/>
      <sheetName val="girder"/>
      <sheetName val="WPR-IV"/>
      <sheetName val="Labour productivity"/>
      <sheetName val="Footings"/>
      <sheetName val="Supplier"/>
      <sheetName val="CABLE DATA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UNIT2"/>
      <sheetName val="V.O.4 - PCC Qty"/>
      <sheetName val="TBAL9697 -group wise  sdpl"/>
      <sheetName val="Field Values"/>
      <sheetName val="p&amp;m"/>
      <sheetName val="organi synthesis lab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d-safe DELUXE"/>
      <sheetName val="DETAIL SHEET"/>
      <sheetName val="Detail"/>
      <sheetName val="PointNo.5"/>
      <sheetName val="Sheet1"/>
      <sheetName val="1.01 (a)"/>
      <sheetName val="T1037 Entire School"/>
      <sheetName val="RMZ Summary"/>
      <sheetName val="Balance sheet"/>
      <sheetName val="MainSheet"/>
      <sheetName val="Employee List"/>
      <sheetName val="RCC,Ret. Wall"/>
      <sheetName val="BOQ fire proofing"/>
      <sheetName val="Input"/>
      <sheetName val="STAFFSCHED "/>
      <sheetName val="dBase"/>
      <sheetName val="PRECAST lightconc_II"/>
      <sheetName val="Voucher"/>
      <sheetName val="Basement Budget"/>
      <sheetName val="IO LIST"/>
      <sheetName val="LABOUR"/>
      <sheetName val="Plant Cost"/>
      <sheetName val="spool"/>
      <sheetName val="foot"/>
      <sheetName val="3-3(750)"/>
      <sheetName val="Storage"/>
      <sheetName val="RECAPITULATION"/>
      <sheetName val="cubes_M20"/>
      <sheetName val="Aseet1998"/>
      <sheetName val="PC Master List"/>
      <sheetName val="P&amp;L-BDMC"/>
      <sheetName val="WWR"/>
      <sheetName val="Calc1"/>
      <sheetName val="Equipment"/>
      <sheetName val="ORDER BOOKING"/>
      <sheetName val="Vehicles"/>
      <sheetName val="VCH-SLC"/>
      <sheetName val="except wiring"/>
      <sheetName val="3cd Annexure"/>
      <sheetName val="AOR"/>
      <sheetName val="Costing"/>
      <sheetName val="Electrical"/>
      <sheetName val=" "/>
      <sheetName val="Build-up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main"/>
      <sheetName val="COST"/>
      <sheetName val="Site Dev BOQ"/>
      <sheetName val="Calc_ISC"/>
      <sheetName val="labour coeff"/>
      <sheetName val="Cal"/>
      <sheetName val="Data"/>
      <sheetName val="Boiler&amp;TG"/>
      <sheetName val="Macro1"/>
      <sheetName val="Names&amp;Cases"/>
      <sheetName val="Construction"/>
      <sheetName val="tower"/>
      <sheetName val="10. &amp; 11. Rate Code &amp; BQ"/>
      <sheetName val="analysis-superstructure"/>
      <sheetName val="loadcal"/>
      <sheetName val="Scope Reconciliation"/>
      <sheetName val="Sheet2"/>
      <sheetName val="Current Bill MB ref"/>
      <sheetName val="NT LBH"/>
      <sheetName val="Desgn(zone I)"/>
      <sheetName val="AK-Offertstammblatt"/>
      <sheetName val="1st and 4th flight"/>
      <sheetName val="Cover sheet"/>
      <sheetName val="Site wise NADs"/>
      <sheetName val="Sheet3"/>
      <sheetName val="LANGUAGE"/>
      <sheetName val="Summary_Bank"/>
      <sheetName val="Non-Factory"/>
      <sheetName val="INPUT_SHEET"/>
      <sheetName val="purpose&amp;input"/>
      <sheetName val="Mat_Cost"/>
      <sheetName val="Wire"/>
      <sheetName val="1_Project_Profile"/>
      <sheetName val="@Risk Inputs"/>
      <sheetName val="Depreciation Calc"/>
      <sheetName val="b.s.-p.l.-sch."/>
      <sheetName val="Factors"/>
      <sheetName val="AR"/>
      <sheetName val="Tender Summary"/>
      <sheetName val="Publicbuilding"/>
      <sheetName val="Project Details.."/>
      <sheetName val="Top Line - WWW"/>
      <sheetName val="BOQ_SERENO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.S."/>
      <sheetName val="Summary year Plan"/>
      <sheetName val="Staff Acco."/>
      <sheetName val="Invoice"/>
      <sheetName val="POI_MASTER_1"/>
      <sheetName val="BOQ "/>
      <sheetName val="Flooring"/>
      <sheetName val="ELEC_BOQ"/>
      <sheetName val="Fee Rate Summary"/>
      <sheetName val="beam-reinft"/>
      <sheetName val="Rate analysis"/>
      <sheetName val="T&amp;M"/>
      <sheetName val="BOQ Distribution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isk &amp; Opportunities"/>
      <sheetName val="Block A - BOQ"/>
      <sheetName val="CFForecast detail"/>
      <sheetName val="lookups"/>
      <sheetName val="월선수금"/>
      <sheetName val="OHT_Abs"/>
      <sheetName val="radar"/>
      <sheetName val="E &amp; R"/>
      <sheetName val="Approved MTD Proj #'s"/>
      <sheetName val="final abstract"/>
      <sheetName val="Calc"/>
      <sheetName val="master"/>
      <sheetName val="SC revtrgt"/>
      <sheetName val="BS Schdl- 1 &amp; 2"/>
      <sheetName val=" WORKING"/>
      <sheetName val="RA_EIL"/>
      <sheetName val="RA_MKT_QUOTE"/>
      <sheetName val="Mat &amp; Lab Rate"/>
      <sheetName val="Assmpns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Intro."/>
      <sheetName val="Cul_detail"/>
      <sheetName val="Section Catalogue"/>
      <sheetName val="Purlin(7m)"/>
      <sheetName val="IS3370"/>
      <sheetName val="IS456"/>
      <sheetName val="Table10"/>
      <sheetName val="Table11"/>
      <sheetName val="Table12"/>
      <sheetName val="Table9"/>
      <sheetName val="nglrpt042964858"/>
      <sheetName val="Trial Bal"/>
      <sheetName val="DG3285"/>
      <sheetName val="Cashflow projection"/>
      <sheetName val="keyword"/>
      <sheetName val="目录"/>
      <sheetName val="Detailed Summary (5)"/>
      <sheetName val="Final Summary"/>
      <sheetName val="Sub-str."/>
      <sheetName val="Sheet 1"/>
      <sheetName val="CLform"/>
      <sheetName val="RateAnalysis"/>
      <sheetName val="Variation Statement"/>
      <sheetName val="Abstract - Single Line"/>
      <sheetName val="L3"/>
      <sheetName val="st"/>
      <sheetName val="HEAD"/>
      <sheetName val="inWords"/>
      <sheetName val="sq ftg detail"/>
      <sheetName val="lookup"/>
      <sheetName val="Database"/>
      <sheetName val="Civil_Boq2"/>
      <sheetName val="SPT_vs_PHI2"/>
      <sheetName val="Chandrawal_-12"/>
      <sheetName val="Guide_VAT_ED_Credit2"/>
      <sheetName val="AMC_&amp;_O&amp;M2"/>
      <sheetName val="JTS_Costing2"/>
      <sheetName val="Break_up_Sheet"/>
      <sheetName val="std_wt_2"/>
      <sheetName val="Material_2"/>
      <sheetName val="floor_slab-RS21"/>
      <sheetName val="Pile_cap2"/>
      <sheetName val="Abstract_Sheet"/>
      <sheetName val="Legal_Risk_Analysis"/>
      <sheetName val="BOQ_Direct_selling_cost1"/>
      <sheetName val="Staff_Forecast_spread1"/>
      <sheetName val="PIpe_Pushing1"/>
      <sheetName val="d-safe_specs2"/>
      <sheetName val="General_Summary"/>
      <sheetName val="+X_&amp;_-X_DIR_PRE"/>
      <sheetName val="d-safe_DELUXE"/>
      <sheetName val="PRECAST_lightconc-II1"/>
      <sheetName val="13__Steel_-_Ratio"/>
      <sheetName val="Labour_productivity1"/>
      <sheetName val="CABLE_DATA1"/>
      <sheetName val="INPUT_SHEET1"/>
      <sheetName val="Extra_Item"/>
      <sheetName val="Fill_this_out_first___"/>
      <sheetName val="Labour_&amp;_Plant"/>
      <sheetName val="Project_Budget_Worksheet"/>
      <sheetName val="TASKRSRC_(2)"/>
      <sheetName val="V_O_4_-_PCC_Qty"/>
      <sheetName val="TBAL9697_-group_wise__sdpl"/>
      <sheetName val="Field_Values"/>
      <sheetName val="organi_synthesis_lab"/>
      <sheetName val="Fin_Sum"/>
      <sheetName val="BOQ_-II_ph_2"/>
      <sheetName val="2_1_受電設備棟"/>
      <sheetName val="2_2_受・防火水槽"/>
      <sheetName val="2_3_排水処理設備棟"/>
      <sheetName val="2_4_倉庫棟"/>
      <sheetName val="2_5_守衛棟"/>
      <sheetName val="DETAIL_SHEET"/>
      <sheetName val="PointNo_5"/>
      <sheetName val="1_01_(a)"/>
      <sheetName val="T1037_Entire_School"/>
      <sheetName val="RMZ_Summary"/>
      <sheetName val="Balance_sheet"/>
      <sheetName val="Employee_List"/>
      <sheetName val="RCC,Ret__Wall"/>
      <sheetName val="BOQ_fire_proofing"/>
      <sheetName val="STAFFSCHED_"/>
      <sheetName val="PRECAST_lightconc_II"/>
      <sheetName val="Basement_Budget"/>
      <sheetName val="IO_LIST"/>
      <sheetName val="Plant_Cost"/>
      <sheetName val="PC_Master_List"/>
      <sheetName val="ORDER_BOOKING"/>
      <sheetName val="except_wiring"/>
      <sheetName val="3cd_Annexure"/>
      <sheetName val="_"/>
      <sheetName val="BOQ_(2)"/>
      <sheetName val="Site_Dev_BOQ"/>
      <sheetName val="labour_coeff"/>
      <sheetName val="10__&amp;_11__Rate_Code_&amp;_BQ"/>
      <sheetName val="Scope_Reconciliation"/>
      <sheetName val="Current_Bill_MB_ref"/>
      <sheetName val="NT_LBH"/>
      <sheetName val="Desgn(zone_I)"/>
      <sheetName val="1st_and_4th_flight"/>
      <sheetName val="Cover_sheet"/>
      <sheetName val="Site_wise_NADs"/>
      <sheetName val="@Risk_Inputs"/>
      <sheetName val="Depreciation_Calc"/>
      <sheetName val="b_s_-p_l_-sch_"/>
      <sheetName val="Tender_Summary"/>
      <sheetName val="Project_Details__"/>
      <sheetName val="Top_Line_-_WWW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M_S_"/>
      <sheetName val="Summary_year_Plan"/>
      <sheetName val="Staff_Acco_"/>
      <sheetName val="BOQ_"/>
      <sheetName val="Fee_Rate_Summary"/>
      <sheetName val="Rate_analysis"/>
      <sheetName val="BOQ_Distribution"/>
      <sheetName val="Risk_&amp;_Opportunities"/>
      <sheetName val="Block_A_-_BOQ"/>
      <sheetName val="CFForecast_detail"/>
      <sheetName val="E_&amp;_R"/>
      <sheetName val="Approved_MTD_Proj_#'s"/>
      <sheetName val="final_abstract"/>
      <sheetName val="SC_revtrgt"/>
      <sheetName val="BS_Schdl-_1_&amp;_2"/>
      <sheetName val="_WORKING"/>
      <sheetName val="Mat_&amp;_Lab_Rate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Intro_"/>
      <sheetName val="Section_Catalogue"/>
      <sheetName val="Trial_Bal"/>
      <sheetName val="Cashflow_projection"/>
      <sheetName val="Detailed_Summary_(5)"/>
      <sheetName val="Final_Summary"/>
      <sheetName val="Sub-str_"/>
      <sheetName val="Sheet_1"/>
      <sheetName val="Variation_Statement"/>
      <sheetName val="Abstract_-_Single_Line"/>
      <sheetName val="sq_ftg_detail"/>
      <sheetName val="RFP002"/>
      <sheetName val="Material Rate"/>
      <sheetName val="Assumptions"/>
      <sheetName val="rev 01"/>
      <sheetName val="3"/>
      <sheetName val="M.R.List (2)"/>
      <sheetName val="FORM-W3"/>
      <sheetName val="Global factors"/>
      <sheetName val="Basic Resources"/>
      <sheetName val="Micro"/>
      <sheetName val="Macro"/>
      <sheetName val="Scaff-Rose"/>
      <sheetName val="wordsdata"/>
      <sheetName val="mem-property"/>
      <sheetName val="Final Bill of Material"/>
      <sheetName val="GUT"/>
      <sheetName val="Controls"/>
      <sheetName val="Analy_7-10"/>
      <sheetName val="Data-Month"/>
      <sheetName val="Column Bracket"/>
      <sheetName val="Sqn_Abs _G_1"/>
      <sheetName val="Inter unit set off"/>
      <sheetName val="Cor_01Br6_8"/>
      <sheetName val="Equip Codes"/>
      <sheetName val="India F&amp;S Template"/>
      <sheetName val="BOQ-Part1"/>
      <sheetName val="9. Package split - Cost "/>
      <sheetName val="Civil_Boq3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Pile_cap3"/>
      <sheetName val="BOQ_Direct_selling_cost2"/>
      <sheetName val="Staff_Forecast_spread2"/>
      <sheetName val="floor_slab-RS22"/>
      <sheetName val="General_Summary1"/>
      <sheetName val="+X_&amp;_-X_DIR_PRE1"/>
      <sheetName val="PIpe_Pushing2"/>
      <sheetName val="d-safe_specs3"/>
      <sheetName val="Break_up_Sheet1"/>
      <sheetName val="13__Steel_-_Ratio1"/>
      <sheetName val="PRECAST_lightconc-II2"/>
      <sheetName val="Labour_productivity2"/>
      <sheetName val="TASKRSRC_(2)1"/>
      <sheetName val="CABLE_DATA2"/>
      <sheetName val="INPUT_SHEET2"/>
      <sheetName val="Extra_Item1"/>
      <sheetName val="Fill_this_out_first___1"/>
      <sheetName val="Labour_&amp;_Plant1"/>
      <sheetName val="Project_Budget_Worksheet1"/>
      <sheetName val="Abstract_Sheet1"/>
      <sheetName val="Legal_Risk_Analysis1"/>
      <sheetName val="V_O_4_-_PCC_Qty1"/>
      <sheetName val="Field_Values1"/>
      <sheetName val="TBAL9697_-group_wise__sdpl1"/>
      <sheetName val="BOQ_-II_ph_21"/>
      <sheetName val="DETAIL_SHEET1"/>
      <sheetName val="organi_synthesis_lab1"/>
      <sheetName val="Fin_Sum1"/>
      <sheetName val="2_1_受電設備棟1"/>
      <sheetName val="2_2_受・防火水槽1"/>
      <sheetName val="2_3_排水処理設備棟1"/>
      <sheetName val="2_4_倉庫棟1"/>
      <sheetName val="2_5_守衛棟1"/>
      <sheetName val="PointNo_51"/>
      <sheetName val="1_01_(a)1"/>
      <sheetName val="T1037_Entire_School1"/>
      <sheetName val="RMZ_Summary1"/>
      <sheetName val="d-safe_DELUXE1"/>
      <sheetName val="Employee_List1"/>
      <sheetName val="Balance_sheet1"/>
      <sheetName val="BOQ_fire_proofing1"/>
      <sheetName val="RCC,Ret__Wall1"/>
      <sheetName val="Plant_Cost1"/>
      <sheetName val="STAFFSCHED_1"/>
      <sheetName val="PRECAST_lightconc_II1"/>
      <sheetName val="Basement_Budget1"/>
      <sheetName val="IO_LIST1"/>
      <sheetName val="PC_Master_List1"/>
      <sheetName val="ORDER_BOOKING1"/>
      <sheetName val="except_wiring1"/>
      <sheetName val="3cd_Annexure1"/>
      <sheetName val="labour_coeff1"/>
      <sheetName val="10__&amp;_11__Rate_Code_&amp;_BQ1"/>
      <sheetName val="Scope_Reconciliation1"/>
      <sheetName val="_1"/>
      <sheetName val="BOQ_(2)1"/>
      <sheetName val="Site_Dev_BOQ1"/>
      <sheetName val="Current_Bill_MB_ref1"/>
      <sheetName val="NT_LBH1"/>
      <sheetName val="Desgn(zone_I)1"/>
      <sheetName val="1st_and_4th_flight1"/>
      <sheetName val="Cover_sheet1"/>
      <sheetName val="Site_wise_NADs1"/>
      <sheetName val="Tender_Summary1"/>
      <sheetName val="Depreciation_Calc1"/>
      <sheetName val="Project_Details__1"/>
      <sheetName val="Top_Line_-_WWW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taff_Acco_1"/>
      <sheetName val="Block_A_-_BOQ1"/>
      <sheetName val="b_s_-p_l_-sch_1"/>
      <sheetName val="M_S_1"/>
      <sheetName val="Rate_analysis1"/>
      <sheetName val="Fee_Rate_Summary1"/>
      <sheetName val="@Risk_Inputs1"/>
      <sheetName val="final_abstract1"/>
      <sheetName val="BS_Schdl-_1_&amp;_21"/>
      <sheetName val="Summary_year_Plan1"/>
      <sheetName val="SC_revtrgt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Trial_Bal1"/>
      <sheetName val="Detailed_Summary_(5)1"/>
      <sheetName val="Final_Summary1"/>
      <sheetName val="sq_ftg_detail1"/>
      <sheetName val="Sheet_11"/>
      <sheetName val="Civil_Boq4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d-safe_specs4"/>
      <sheetName val="Break_up_Sheet2"/>
      <sheetName val="13__Steel_-_Ratio2"/>
      <sheetName val="PRECAST_lightconc-II3"/>
      <sheetName val="Labour_productivity3"/>
      <sheetName val="TASKRSRC_(2)2"/>
      <sheetName val="CABLE_DATA3"/>
      <sheetName val="INPUT_SHEET3"/>
      <sheetName val="Extra_Item2"/>
      <sheetName val="Fill_this_out_first___2"/>
      <sheetName val="Labour_&amp;_Plant2"/>
      <sheetName val="Project_Budget_Worksheet2"/>
      <sheetName val="Abstract_Sheet2"/>
      <sheetName val="Legal_Risk_Analysis2"/>
      <sheetName val="V_O_4_-_PCC_Qty2"/>
      <sheetName val="Field_Values2"/>
      <sheetName val="TBAL9697_-group_wise__sdpl2"/>
      <sheetName val="BOQ_-II_ph_22"/>
      <sheetName val="DETAIL_SHEET2"/>
      <sheetName val="organi_synthesis_lab2"/>
      <sheetName val="Fin_Sum2"/>
      <sheetName val="2_1_受電設備棟2"/>
      <sheetName val="2_2_受・防火水槽2"/>
      <sheetName val="2_3_排水処理設備棟2"/>
      <sheetName val="2_4_倉庫棟2"/>
      <sheetName val="2_5_守衛棟2"/>
      <sheetName val="PointNo_52"/>
      <sheetName val="1_01_(a)2"/>
      <sheetName val="T1037_Entire_School2"/>
      <sheetName val="RMZ_Summary2"/>
      <sheetName val="d-safe_DELUXE2"/>
      <sheetName val="Employee_List2"/>
      <sheetName val="Balance_sheet2"/>
      <sheetName val="BOQ_fire_proofing2"/>
      <sheetName val="RCC,Ret__Wall2"/>
      <sheetName val="Plant_Cost2"/>
      <sheetName val="STAFFSCHED_2"/>
      <sheetName val="PRECAST_lightconc_II2"/>
      <sheetName val="Basement_Budget2"/>
      <sheetName val="IO_LIST2"/>
      <sheetName val="PC_Master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Site_wise_NADs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환율"/>
      <sheetName val="Register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OVER HEADS"/>
      <sheetName val="Summary 0506"/>
      <sheetName val="Summary 0607- 31.MAR"/>
      <sheetName val="Abstract"/>
      <sheetName val="Performance Report"/>
      <sheetName val="Generic Sum"/>
      <sheetName val="Equpt"/>
      <sheetName val="civil"/>
      <sheetName val="Cd"/>
      <sheetName val="Cs"/>
      <sheetName val="CPIPE"/>
      <sheetName val="CPIPE 1"/>
      <sheetName val="KH-Q1,Q2,01"/>
      <sheetName val="PurchGroup"/>
      <sheetName val="Rob. elektr."/>
      <sheetName val="COMP WALL"/>
      <sheetName val="SSR _ NSSR Market final"/>
      <sheetName val="RANGE"/>
      <sheetName val="Pay Rec"/>
      <sheetName val="Certificate"/>
      <sheetName val="Advice"/>
      <sheetName val="Int(Ho con &amp; LH)"/>
      <sheetName val="syndicate codes"/>
      <sheetName val="LTG-STG"/>
      <sheetName val="calcul"/>
      <sheetName val="Variables"/>
      <sheetName val="UNIT WT LIST"/>
      <sheetName val="Sheet7"/>
      <sheetName val="horizontal"/>
      <sheetName val="SALIENT"/>
      <sheetName val="CASH-FLOW"/>
      <sheetName val="ABB"/>
      <sheetName val="Tie Beams "/>
      <sheetName val="Builtup Area"/>
      <sheetName val="Linked Lead"/>
      <sheetName val="Lead (Final)"/>
      <sheetName val="Formulas"/>
      <sheetName val="R.A"/>
      <sheetName val="Indices"/>
      <sheetName val="Rising Main"/>
      <sheetName val="SILICATE"/>
      <sheetName val="Form 6"/>
      <sheetName val="parametry"/>
      <sheetName val="office"/>
      <sheetName val="Lab"/>
      <sheetName val="Material&amp;equipment"/>
      <sheetName val="Control"/>
      <sheetName val="Headings"/>
      <sheetName val="FITZ MORT 94"/>
      <sheetName val="S0"/>
      <sheetName val="seT"/>
      <sheetName val="Basis"/>
      <sheetName val="Rev. 00 - 20.07.04"/>
      <sheetName val="Labor abs-NMR"/>
      <sheetName val="rev_01"/>
      <sheetName val="Global_factors"/>
      <sheetName val="R_A"/>
      <sheetName val="Rate An"/>
      <sheetName val="A"/>
      <sheetName val="INTSHEET"/>
      <sheetName val="INTSHEET3"/>
      <sheetName val="strand"/>
      <sheetName val="Corbel"/>
      <sheetName val="CIF COST ITEM"/>
      <sheetName val="Measur"/>
      <sheetName val="30-3"/>
      <sheetName val="Back_Cal_for OMC"/>
      <sheetName val="schedule nos"/>
      <sheetName val="Model"/>
      <sheetName val="Basic Rates"/>
      <sheetName val="sum-all"/>
      <sheetName val="Direct cost shed A-2 "/>
      <sheetName val="Legend"/>
      <sheetName val="WP Financial Summary"/>
      <sheetName val="BACKUP DATA"/>
      <sheetName val="Index"/>
      <sheetName val="upa"/>
      <sheetName val="intr stool brkup"/>
      <sheetName val="vb 9&amp;10"/>
      <sheetName val="#REF"/>
      <sheetName val="Sanitary_BOQ"/>
      <sheetName val="SSR &amp; NSSR Market final"/>
      <sheetName val="MA"/>
      <sheetName val="PCS DATA"/>
      <sheetName val="gen"/>
      <sheetName val="GM &amp; TA"/>
      <sheetName val="Working"/>
      <sheetName val="계정"/>
      <sheetName val="AREAS"/>
      <sheetName val="Beam at Ground flr lvl(Steel)"/>
      <sheetName val="Story Drift-Part 2"/>
      <sheetName val="BASIS -DEC 08"/>
      <sheetName val="Mktg"/>
      <sheetName val="concrete"/>
      <sheetName val="Rates"/>
      <sheetName val="INV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cul-invSUBMITTED"/>
      <sheetName val="PEDESB"/>
      <sheetName val="Civil_Boq14"/>
      <sheetName val="SPT_vs_PHI14"/>
      <sheetName val="Chandrawal_-114"/>
      <sheetName val="Guide_VAT_ED_Credit14"/>
      <sheetName val="AMC_&amp;_O&amp;M14"/>
      <sheetName val="JTS_Costing14"/>
      <sheetName val="Break_up_Sheet12"/>
      <sheetName val="std_wt_14"/>
      <sheetName val="Material_14"/>
      <sheetName val="floor_slab-RS213"/>
      <sheetName val="Pile_cap14"/>
      <sheetName val="Abstract_Sheet12"/>
      <sheetName val="Legal_Risk_Analysis12"/>
      <sheetName val="BOQ_Direct_selling_cost13"/>
      <sheetName val="Staff_Forecast_spread13"/>
      <sheetName val="PIpe_Pushing13"/>
      <sheetName val="d-safe_specs14"/>
      <sheetName val="General_Summary12"/>
      <sheetName val="+X_&amp;_-X_DIR_PRE12"/>
      <sheetName val="PRECAST_lightconc-II13"/>
      <sheetName val="13__Steel_-_Ratio12"/>
      <sheetName val="Labour_productivity13"/>
      <sheetName val="CABLE_DATA13"/>
      <sheetName val="INPUT_SHEET13"/>
      <sheetName val="Extra_Item12"/>
      <sheetName val="Fill_this_out_first___12"/>
      <sheetName val="Labour_&amp;_Plant12"/>
      <sheetName val="Project_Budget_Worksheet12"/>
      <sheetName val="TASKRSRC_(2)12"/>
      <sheetName val="V_O_4_-_PCC_Qty12"/>
      <sheetName val="TBAL9697_-group_wise__sdpl12"/>
      <sheetName val="Field_Values12"/>
      <sheetName val="organi_synthesis_lab12"/>
      <sheetName val="Fin_Sum12"/>
      <sheetName val="BOQ_-II_ph_212"/>
      <sheetName val="2_1_受電設備棟12"/>
      <sheetName val="2_2_受・防火水槽12"/>
      <sheetName val="2_3_排水処理設備棟12"/>
      <sheetName val="2_4_倉庫棟12"/>
      <sheetName val="2_5_守衛棟12"/>
      <sheetName val="d-safe_DELUXE12"/>
      <sheetName val="DETAIL_SHEET12"/>
      <sheetName val="PointNo_512"/>
      <sheetName val="1_01_(a)12"/>
      <sheetName val="T1037_Entire_School12"/>
      <sheetName val="RMZ_Summary12"/>
      <sheetName val="Balance_sheet12"/>
      <sheetName val="Employee_List12"/>
      <sheetName val="RCC,Ret__Wall12"/>
      <sheetName val="BOQ_fire_proofing12"/>
      <sheetName val="STAFFSCHED_12"/>
      <sheetName val="PRECAST_lightconc_II12"/>
      <sheetName val="Basement_Budget12"/>
      <sheetName val="IO_LIST12"/>
      <sheetName val="Plant_Cost12"/>
      <sheetName val="PC_Master_List12"/>
      <sheetName val="_12"/>
      <sheetName val="BOQ_(2)12"/>
      <sheetName val="Site_Dev_BOQ12"/>
      <sheetName val="ORDER_BOOKING12"/>
      <sheetName val="except_wiring12"/>
      <sheetName val="3cd_Annexure12"/>
      <sheetName val="labour_coeff12"/>
      <sheetName val="10__&amp;_11__Rate_Code_&amp;_BQ12"/>
      <sheetName val="Scope_Reconciliation12"/>
      <sheetName val="NT_LBH12"/>
      <sheetName val="Current_Bill_MB_ref12"/>
      <sheetName val="Desgn(zone_I)12"/>
      <sheetName val="1st_and_4th_flight12"/>
      <sheetName val="Cover_sheet12"/>
      <sheetName val="Site_wise_NADs12"/>
      <sheetName val="@Risk_Inputs12"/>
      <sheetName val="Depreciation_Calc12"/>
      <sheetName val="b_s_-p_l_-sch_12"/>
      <sheetName val="Tender_Summary12"/>
      <sheetName val="Project_Details__12"/>
      <sheetName val="Top_Line_-_WWW12"/>
      <sheetName val="Activity_Costing_Breakup12"/>
      <sheetName val="Unit_Rate(CIS)12"/>
      <sheetName val="Conc_Analysis12"/>
      <sheetName val="Basic_12"/>
      <sheetName val="Back-UP_IRA_(CIS)12"/>
      <sheetName val="Precast_IRA12"/>
      <sheetName val="Precast_IRA_Backup12"/>
      <sheetName val="Precast_RA12"/>
      <sheetName val="M_S_12"/>
      <sheetName val="Summary_year_Plan12"/>
      <sheetName val="Staff_Acco_12"/>
      <sheetName val="BOQ_12"/>
      <sheetName val="Fee_Rate_Summary12"/>
      <sheetName val="Rate_analysis12"/>
      <sheetName val="BOQ_Distribution12"/>
      <sheetName val="Risk_&amp;_Opportunities12"/>
      <sheetName val="Block_A_-_BOQ12"/>
      <sheetName val="CFForecast_detail12"/>
      <sheetName val="E_&amp;_R12"/>
      <sheetName val="Approved_MTD_Proj_#'s6"/>
      <sheetName val="final_abstract12"/>
      <sheetName val="SC_revtrgt12"/>
      <sheetName val="BS_Schdl-_1_&amp;_212"/>
      <sheetName val="_WORKING6"/>
      <sheetName val="Mat_&amp;_Lab_Rate12"/>
      <sheetName val="PM_Action_12"/>
      <sheetName val="PE_Status12"/>
      <sheetName val="Major_Events_12"/>
      <sheetName val="Crtitical_Issues12"/>
      <sheetName val="Fault_Statistics12"/>
      <sheetName val="Ageing_Pending__CLeared12"/>
      <sheetName val="Fault_Cleared_After_24Hrs12"/>
      <sheetName val="Intro_12"/>
      <sheetName val="Section_Catalogue8"/>
      <sheetName val="Trial_Bal12"/>
      <sheetName val="Cashflow_projection6"/>
      <sheetName val="Detailed_Summary_(5)12"/>
      <sheetName val="Final_Summary12"/>
      <sheetName val="Sub-str_6"/>
      <sheetName val="Sheet_112"/>
      <sheetName val="Variation_Statement6"/>
      <sheetName val="Abstract_-_Single_Line8"/>
      <sheetName val="sq_ftg_detail12"/>
      <sheetName val="Material_Rate5"/>
      <sheetName val="rev_016"/>
      <sheetName val="M_R_List_(2)8"/>
      <sheetName val="Global_factors6"/>
      <sheetName val="Basic_Resources5"/>
      <sheetName val="Final_Bill_of_Material8"/>
      <sheetName val="Column_Bracket5"/>
      <sheetName val="Sqn_Abs__G_15"/>
      <sheetName val="Inter_unit_set_off5"/>
      <sheetName val="Equip_Codes5"/>
      <sheetName val="India_F&amp;S_Template5"/>
      <sheetName val="9__Package_split_-_Cost_5"/>
      <sheetName val="Summary_05065"/>
      <sheetName val="Civil_Boq12"/>
      <sheetName val="SPT_vs_PHI12"/>
      <sheetName val="Chandrawal_-112"/>
      <sheetName val="Guide_VAT_ED_Credit12"/>
      <sheetName val="AMC_&amp;_O&amp;M12"/>
      <sheetName val="JTS_Costing12"/>
      <sheetName val="Break_up_Sheet10"/>
      <sheetName val="std_wt_12"/>
      <sheetName val="Material_12"/>
      <sheetName val="floor_slab-RS211"/>
      <sheetName val="Pile_cap12"/>
      <sheetName val="Abstract_Sheet10"/>
      <sheetName val="Legal_Risk_Analysis10"/>
      <sheetName val="BOQ_Direct_selling_cost11"/>
      <sheetName val="Staff_Forecast_spread11"/>
      <sheetName val="PIpe_Pushing11"/>
      <sheetName val="d-safe_specs12"/>
      <sheetName val="General_Summary10"/>
      <sheetName val="+X_&amp;_-X_DIR_PRE10"/>
      <sheetName val="PRECAST_lightconc-II11"/>
      <sheetName val="13__Steel_-_Ratio10"/>
      <sheetName val="Labour_productivity11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TASKRSRC_(2)10"/>
      <sheetName val="V_O_4_-_PCC_Qty10"/>
      <sheetName val="TBAL9697_-group_wise__sdpl10"/>
      <sheetName val="Field_Values10"/>
      <sheetName val="organi_synthesis_lab10"/>
      <sheetName val="Fin_Sum10"/>
      <sheetName val="BOQ_-II_ph_210"/>
      <sheetName val="2_1_受電設備棟10"/>
      <sheetName val="2_2_受・防火水槽10"/>
      <sheetName val="2_3_排水処理設備棟10"/>
      <sheetName val="2_4_倉庫棟10"/>
      <sheetName val="2_5_守衛棟10"/>
      <sheetName val="d-safe_DELUXE10"/>
      <sheetName val="DETAIL_SHEET10"/>
      <sheetName val="PointNo_510"/>
      <sheetName val="1_01_(a)10"/>
      <sheetName val="T1037_Entire_School10"/>
      <sheetName val="RMZ_Summary10"/>
      <sheetName val="Balance_sheet10"/>
      <sheetName val="Employee_List10"/>
      <sheetName val="RCC,Ret__Wall10"/>
      <sheetName val="BOQ_fire_proofing10"/>
      <sheetName val="STAFFSCHED_10"/>
      <sheetName val="PRECAST_lightconc_II10"/>
      <sheetName val="Basement_Budget10"/>
      <sheetName val="IO_LIST10"/>
      <sheetName val="Plant_Cost10"/>
      <sheetName val="PC_Master_List10"/>
      <sheetName val="ORDER_BOOKING10"/>
      <sheetName val="except_wiring10"/>
      <sheetName val="3cd_Annexure10"/>
      <sheetName val="_10"/>
      <sheetName val="BOQ_(2)10"/>
      <sheetName val="Site_Dev_BOQ10"/>
      <sheetName val="labour_coeff10"/>
      <sheetName val="10__&amp;_11__Rate_Code_&amp;_BQ10"/>
      <sheetName val="Scope_Reconciliation10"/>
      <sheetName val="Current_Bill_MB_ref10"/>
      <sheetName val="NT_LBH10"/>
      <sheetName val="Desgn(zone_I)10"/>
      <sheetName val="1st_and_4th_flight10"/>
      <sheetName val="Cover_sheet10"/>
      <sheetName val="Site_wise_NADs10"/>
      <sheetName val="@Risk_Inputs10"/>
      <sheetName val="Depreciation_Calc10"/>
      <sheetName val="b_s_-p_l_-sch_10"/>
      <sheetName val="Tender_Summary10"/>
      <sheetName val="Project_Details__10"/>
      <sheetName val="Top_Line_-_WWW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M_S_10"/>
      <sheetName val="Summary_year_Plan10"/>
      <sheetName val="Staff_Acco_10"/>
      <sheetName val="BOQ_10"/>
      <sheetName val="Fee_Rate_Summary10"/>
      <sheetName val="Rate_analysis10"/>
      <sheetName val="BOQ_Distribution10"/>
      <sheetName val="Risk_&amp;_Opportunities10"/>
      <sheetName val="Block_A_-_BOQ10"/>
      <sheetName val="CFForecast_detail10"/>
      <sheetName val="E_&amp;_R10"/>
      <sheetName val="Approved_MTD_Proj_#'s4"/>
      <sheetName val="final_abstract10"/>
      <sheetName val="SC_revtrgt10"/>
      <sheetName val="BS_Schdl-_1_&amp;_210"/>
      <sheetName val="_WORKING4"/>
      <sheetName val="Mat_&amp;_Lab_Rate10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Intro_10"/>
      <sheetName val="Section_Catalogue6"/>
      <sheetName val="Trial_Bal10"/>
      <sheetName val="Cashflow_projection4"/>
      <sheetName val="Detailed_Summary_(5)10"/>
      <sheetName val="Final_Summary10"/>
      <sheetName val="Sub-str_4"/>
      <sheetName val="Sheet_110"/>
      <sheetName val="Variation_Statement4"/>
      <sheetName val="Abstract_-_Single_Line6"/>
      <sheetName val="sq_ftg_detail10"/>
      <sheetName val="Material_Rate3"/>
      <sheetName val="rev_014"/>
      <sheetName val="M_R_List_(2)6"/>
      <sheetName val="Global_factors4"/>
      <sheetName val="Basic_Resources3"/>
      <sheetName val="Final_Bill_of_Material6"/>
      <sheetName val="Column_Bracket3"/>
      <sheetName val="Sqn_Abs__G_13"/>
      <sheetName val="Inter_unit_set_off3"/>
      <sheetName val="Equip_Codes3"/>
      <sheetName val="India_F&amp;S_Template3"/>
      <sheetName val="9__Package_split_-_Cost_3"/>
      <sheetName val="OVER_HEADS3"/>
      <sheetName val="Summary_05063"/>
      <sheetName val="Summary_0607-_31_MAR3"/>
      <sheetName val="Civil_Boq11"/>
      <sheetName val="SPT_vs_PHI11"/>
      <sheetName val="Chandrawal_-111"/>
      <sheetName val="Guide_VAT_ED_Credit11"/>
      <sheetName val="AMC_&amp;_O&amp;M11"/>
      <sheetName val="JTS_Costing11"/>
      <sheetName val="Break_up_Sheet9"/>
      <sheetName val="std_wt_11"/>
      <sheetName val="Material_11"/>
      <sheetName val="floor_slab-RS210"/>
      <sheetName val="Pile_cap11"/>
      <sheetName val="Abstract_Sheet9"/>
      <sheetName val="Legal_Risk_Analysis9"/>
      <sheetName val="BOQ_Direct_selling_cost10"/>
      <sheetName val="Staff_Forecast_spread10"/>
      <sheetName val="PIpe_Pushing10"/>
      <sheetName val="d-safe_specs11"/>
      <sheetName val="General_Summary9"/>
      <sheetName val="+X_&amp;_-X_DIR_PRE9"/>
      <sheetName val="PRECAST_lightconc-II10"/>
      <sheetName val="13__Steel_-_Ratio9"/>
      <sheetName val="Labour_productivity10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TASKRSRC_(2)9"/>
      <sheetName val="V_O_4_-_PCC_Qty9"/>
      <sheetName val="TBAL9697_-group_wise__sdpl9"/>
      <sheetName val="Field_Values9"/>
      <sheetName val="organi_synthesis_lab9"/>
      <sheetName val="Fin_Sum9"/>
      <sheetName val="BOQ_-II_ph_29"/>
      <sheetName val="2_1_受電設備棟9"/>
      <sheetName val="2_2_受・防火水槽9"/>
      <sheetName val="2_3_排水処理設備棟9"/>
      <sheetName val="2_4_倉庫棟9"/>
      <sheetName val="2_5_守衛棟9"/>
      <sheetName val="d-safe_DELUXE9"/>
      <sheetName val="DETAIL_SHEET9"/>
      <sheetName val="PointNo_59"/>
      <sheetName val="1_01_(a)9"/>
      <sheetName val="T1037_Entire_School9"/>
      <sheetName val="RMZ_Summary9"/>
      <sheetName val="Balance_sheet9"/>
      <sheetName val="Employee_List9"/>
      <sheetName val="RCC,Ret__Wall9"/>
      <sheetName val="BOQ_fire_proofing9"/>
      <sheetName val="STAFFSCHED_9"/>
      <sheetName val="PRECAST_lightconc_II9"/>
      <sheetName val="Basement_Budget9"/>
      <sheetName val="IO_LIST9"/>
      <sheetName val="Plant_Cost9"/>
      <sheetName val="PC_Master_List9"/>
      <sheetName val="ORDER_BOOKING9"/>
      <sheetName val="except_wiring9"/>
      <sheetName val="3cd_Annexure9"/>
      <sheetName val="_9"/>
      <sheetName val="BOQ_(2)9"/>
      <sheetName val="Site_Dev_BOQ9"/>
      <sheetName val="labour_coeff9"/>
      <sheetName val="10__&amp;_11__Rate_Code_&amp;_BQ9"/>
      <sheetName val="Scope_Reconciliation9"/>
      <sheetName val="Current_Bill_MB_ref9"/>
      <sheetName val="NT_LBH9"/>
      <sheetName val="Desgn(zone_I)9"/>
      <sheetName val="1st_and_4th_flight9"/>
      <sheetName val="Cover_sheet9"/>
      <sheetName val="Site_wise_NADs9"/>
      <sheetName val="@Risk_Inputs9"/>
      <sheetName val="Depreciation_Calc9"/>
      <sheetName val="b_s_-p_l_-sch_9"/>
      <sheetName val="Tender_Summary9"/>
      <sheetName val="Project_Details__9"/>
      <sheetName val="Top_Line_-_WWW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M_S_9"/>
      <sheetName val="Summary_year_Plan9"/>
      <sheetName val="Staff_Acco_9"/>
      <sheetName val="BOQ_9"/>
      <sheetName val="Fee_Rate_Summary9"/>
      <sheetName val="Rate_analysis9"/>
      <sheetName val="BOQ_Distribution9"/>
      <sheetName val="Risk_&amp;_Opportunities9"/>
      <sheetName val="Block_A_-_BOQ9"/>
      <sheetName val="CFForecast_detail9"/>
      <sheetName val="E_&amp;_R9"/>
      <sheetName val="Approved_MTD_Proj_#'s3"/>
      <sheetName val="final_abstract9"/>
      <sheetName val="SC_revtrgt9"/>
      <sheetName val="BS_Schdl-_1_&amp;_29"/>
      <sheetName val="_WORKING3"/>
      <sheetName val="Mat_&amp;_Lab_Rate9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Intro_9"/>
      <sheetName val="Section_Catalogue5"/>
      <sheetName val="Trial_Bal9"/>
      <sheetName val="Cashflow_projection3"/>
      <sheetName val="Detailed_Summary_(5)9"/>
      <sheetName val="Final_Summary9"/>
      <sheetName val="Sub-str_3"/>
      <sheetName val="Sheet_19"/>
      <sheetName val="Variation_Statement3"/>
      <sheetName val="Abstract_-_Single_Line5"/>
      <sheetName val="sq_ftg_detail9"/>
      <sheetName val="Material_Rate2"/>
      <sheetName val="rev_013"/>
      <sheetName val="M_R_List_(2)5"/>
      <sheetName val="Global_factors3"/>
      <sheetName val="Basic_Resources2"/>
      <sheetName val="Final_Bill_of_Material5"/>
      <sheetName val="Column_Bracket2"/>
      <sheetName val="Sqn_Abs__G_12"/>
      <sheetName val="Inter_unit_set_off2"/>
      <sheetName val="Equip_Codes2"/>
      <sheetName val="India_F&amp;S_Template2"/>
      <sheetName val="9__Package_split_-_Cost_2"/>
      <sheetName val="Summary_05062"/>
      <sheetName val="Civil_Boq9"/>
      <sheetName val="SPT_vs_PHI9"/>
      <sheetName val="Chandrawal_-19"/>
      <sheetName val="Guide_VAT_ED_Credit9"/>
      <sheetName val="AMC_&amp;_O&amp;M9"/>
      <sheetName val="JTS_Costing9"/>
      <sheetName val="Break_up_Sheet7"/>
      <sheetName val="std_wt_9"/>
      <sheetName val="Material_9"/>
      <sheetName val="floor_slab-RS28"/>
      <sheetName val="Pile_cap9"/>
      <sheetName val="Abstract_Sheet7"/>
      <sheetName val="Legal_Risk_Analysis7"/>
      <sheetName val="BOQ_Direct_selling_cost8"/>
      <sheetName val="Staff_Forecast_spread8"/>
      <sheetName val="PIpe_Pushing8"/>
      <sheetName val="d-safe_specs9"/>
      <sheetName val="General_Summary7"/>
      <sheetName val="+X_&amp;_-X_DIR_PRE7"/>
      <sheetName val="PRECAST_lightconc-II8"/>
      <sheetName val="13__Steel_-_Ratio7"/>
      <sheetName val="Labour_productivity8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TASKRSRC_(2)7"/>
      <sheetName val="V_O_4_-_PCC_Qty7"/>
      <sheetName val="TBAL9697_-group_wise__sdpl7"/>
      <sheetName val="Field_Values7"/>
      <sheetName val="organi_synthesis_lab7"/>
      <sheetName val="Fin_Sum7"/>
      <sheetName val="BOQ_-II_ph_27"/>
      <sheetName val="2_1_受電設備棟7"/>
      <sheetName val="2_2_受・防火水槽7"/>
      <sheetName val="2_3_排水処理設備棟7"/>
      <sheetName val="2_4_倉庫棟7"/>
      <sheetName val="2_5_守衛棟7"/>
      <sheetName val="d-safe_DELUXE7"/>
      <sheetName val="DETAIL_SHEET7"/>
      <sheetName val="PointNo_57"/>
      <sheetName val="1_01_(a)7"/>
      <sheetName val="T1037_Entire_School7"/>
      <sheetName val="RMZ_Summary7"/>
      <sheetName val="Balance_sheet7"/>
      <sheetName val="Employee_List7"/>
      <sheetName val="RCC,Ret__Wall7"/>
      <sheetName val="BOQ_fire_proofing7"/>
      <sheetName val="STAFFSCHED_7"/>
      <sheetName val="PRECAST_lightconc_II7"/>
      <sheetName val="Basement_Budget7"/>
      <sheetName val="IO_LIST7"/>
      <sheetName val="Plant_Cost7"/>
      <sheetName val="PC_Master_List7"/>
      <sheetName val="ORDER_BOOKING7"/>
      <sheetName val="except_wiring7"/>
      <sheetName val="3cd_Annexure7"/>
      <sheetName val="_7"/>
      <sheetName val="BOQ_(2)7"/>
      <sheetName val="Site_Dev_BOQ7"/>
      <sheetName val="labour_coeff7"/>
      <sheetName val="10__&amp;_11__Rate_Code_&amp;_BQ7"/>
      <sheetName val="Scope_Reconciliation7"/>
      <sheetName val="Current_Bill_MB_ref7"/>
      <sheetName val="NT_LBH7"/>
      <sheetName val="Desgn(zone_I)7"/>
      <sheetName val="1st_and_4th_flight7"/>
      <sheetName val="Cover_sheet7"/>
      <sheetName val="Site_wise_NADs7"/>
      <sheetName val="@Risk_Inputs7"/>
      <sheetName val="Depreciation_Calc7"/>
      <sheetName val="b_s_-p_l_-sch_7"/>
      <sheetName val="Tender_Summary7"/>
      <sheetName val="Project_Details__7"/>
      <sheetName val="Top_Line_-_WWW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M_S_7"/>
      <sheetName val="Summary_year_Plan7"/>
      <sheetName val="Staff_Acco_7"/>
      <sheetName val="BOQ_7"/>
      <sheetName val="Fee_Rate_Summary7"/>
      <sheetName val="Rate_analysis7"/>
      <sheetName val="BOQ_Distribution7"/>
      <sheetName val="Risk_&amp;_Opportunities7"/>
      <sheetName val="Block_A_-_BOQ7"/>
      <sheetName val="CFForecast_detail7"/>
      <sheetName val="E_&amp;_R7"/>
      <sheetName val="Approved_MTD_Proj_#'s1"/>
      <sheetName val="final_abstract7"/>
      <sheetName val="SC_revtrgt7"/>
      <sheetName val="BS_Schdl-_1_&amp;_27"/>
      <sheetName val="_WORKING1"/>
      <sheetName val="Mat_&amp;_Lab_Rate7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Intro_7"/>
      <sheetName val="Section_Catalogue3"/>
      <sheetName val="Trial_Bal7"/>
      <sheetName val="Cashflow_projection1"/>
      <sheetName val="Detailed_Summary_(5)7"/>
      <sheetName val="Final_Summary7"/>
      <sheetName val="Sub-str_1"/>
      <sheetName val="Sheet_17"/>
      <sheetName val="Variation_Statement1"/>
      <sheetName val="Abstract_-_Single_Line3"/>
      <sheetName val="sq_ftg_detail7"/>
      <sheetName val="Material_Rate"/>
      <sheetName val="rev_011"/>
      <sheetName val="M_R_List_(2)3"/>
      <sheetName val="Global_factors1"/>
      <sheetName val="Basic_Resources"/>
      <sheetName val="Final_Bill_of_Material3"/>
      <sheetName val="Column_Bracket"/>
      <sheetName val="Sqn_Abs__G_1"/>
      <sheetName val="Inter_unit_set_off"/>
      <sheetName val="Equip_Codes"/>
      <sheetName val="India_F&amp;S_Template"/>
      <sheetName val="9__Package_split_-_Cost_"/>
      <sheetName val="Summary_0506"/>
      <sheetName val="OVER_HEADS"/>
      <sheetName val="Summary_0607-_31_MAR"/>
      <sheetName val="Performance_Report"/>
      <sheetName val="Generic_Sum"/>
      <sheetName val="CPIPE_1"/>
      <sheetName val="Rob__elektr_"/>
      <sheetName val="COMP_WALL"/>
      <sheetName val="SSR___NSSR_Market_final"/>
      <sheetName val="Pay_Rec"/>
      <sheetName val="Int(Ho_con_&amp;_LH)"/>
      <sheetName val="syndicate_codes"/>
      <sheetName val="UNIT_WT_LIST"/>
      <sheetName val="Tie_Beams_"/>
      <sheetName val="Builtup_Area"/>
      <sheetName val="Linked_Lead"/>
      <sheetName val="Lead_(Final)"/>
      <sheetName val="R_A1"/>
      <sheetName val="Rising_Main"/>
      <sheetName val="Form_6"/>
      <sheetName val="FITZ_MORT_94"/>
      <sheetName val="Rev__00_-_20_07_04"/>
      <sheetName val="Labor_abs-NMR"/>
      <sheetName val="Rate_An"/>
      <sheetName val="intr_stool_brkup"/>
      <sheetName val="vb_9&amp;10"/>
      <sheetName val="CIF_COST_ITEM"/>
      <sheetName val="schedule_nos"/>
      <sheetName val="Back_Cal_for_OMC"/>
      <sheetName val="Basic_Rates"/>
      <sheetName val="Direct_cost_shed_A-2_"/>
      <sheetName val="WP_Financial_Summary"/>
      <sheetName val="BACKUP_DATA"/>
      <sheetName val="Civil_Boq10"/>
      <sheetName val="SPT_vs_PHI10"/>
      <sheetName val="Chandrawal_-110"/>
      <sheetName val="Guide_VAT_ED_Credit10"/>
      <sheetName val="AMC_&amp;_O&amp;M10"/>
      <sheetName val="JTS_Costing10"/>
      <sheetName val="Break_up_Sheet8"/>
      <sheetName val="std_wt_10"/>
      <sheetName val="Material_10"/>
      <sheetName val="floor_slab-RS29"/>
      <sheetName val="Pile_cap10"/>
      <sheetName val="Abstract_Sheet8"/>
      <sheetName val="Legal_Risk_Analysis8"/>
      <sheetName val="BOQ_Direct_selling_cost9"/>
      <sheetName val="Staff_Forecast_spread9"/>
      <sheetName val="PIpe_Pushing9"/>
      <sheetName val="d-safe_specs10"/>
      <sheetName val="General_Summary8"/>
      <sheetName val="+X_&amp;_-X_DIR_PRE8"/>
      <sheetName val="PRECAST_lightconc-II9"/>
      <sheetName val="13__Steel_-_Ratio8"/>
      <sheetName val="Labour_productivity9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TASKRSRC_(2)8"/>
      <sheetName val="V_O_4_-_PCC_Qty8"/>
      <sheetName val="TBAL9697_-group_wise__sdpl8"/>
      <sheetName val="Field_Values8"/>
      <sheetName val="organi_synthesis_lab8"/>
      <sheetName val="Fin_Sum8"/>
      <sheetName val="BOQ_-II_ph_28"/>
      <sheetName val="2_1_受電設備棟8"/>
      <sheetName val="2_2_受・防火水槽8"/>
      <sheetName val="2_3_排水処理設備棟8"/>
      <sheetName val="2_4_倉庫棟8"/>
      <sheetName val="2_5_守衛棟8"/>
      <sheetName val="d-safe_DELUXE8"/>
      <sheetName val="DETAIL_SHEET8"/>
      <sheetName val="PointNo_58"/>
      <sheetName val="1_01_(a)8"/>
      <sheetName val="T1037_Entire_School8"/>
      <sheetName val="RMZ_Summary8"/>
      <sheetName val="Balance_sheet8"/>
      <sheetName val="Employee_List8"/>
      <sheetName val="RCC,Ret__Wall8"/>
      <sheetName val="BOQ_fire_proofing8"/>
      <sheetName val="STAFFSCHED_8"/>
      <sheetName val="PRECAST_lightconc_II8"/>
      <sheetName val="Basement_Budget8"/>
      <sheetName val="IO_LIST8"/>
      <sheetName val="Plant_Cost8"/>
      <sheetName val="PC_Master_List8"/>
      <sheetName val="ORDER_BOOKING8"/>
      <sheetName val="except_wiring8"/>
      <sheetName val="3cd_Annexure8"/>
      <sheetName val="_8"/>
      <sheetName val="BOQ_(2)8"/>
      <sheetName val="Site_Dev_BOQ8"/>
      <sheetName val="labour_coeff8"/>
      <sheetName val="10__&amp;_11__Rate_Code_&amp;_BQ8"/>
      <sheetName val="Scope_Reconciliation8"/>
      <sheetName val="Current_Bill_MB_ref8"/>
      <sheetName val="NT_LBH8"/>
      <sheetName val="Desgn(zone_I)8"/>
      <sheetName val="1st_and_4th_flight8"/>
      <sheetName val="Cover_sheet8"/>
      <sheetName val="Site_wise_NADs8"/>
      <sheetName val="@Risk_Inputs8"/>
      <sheetName val="Depreciation_Calc8"/>
      <sheetName val="b_s_-p_l_-sch_8"/>
      <sheetName val="Tender_Summary8"/>
      <sheetName val="Project_Details__8"/>
      <sheetName val="Top_Line_-_WWW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M_S_8"/>
      <sheetName val="Summary_year_Plan8"/>
      <sheetName val="Staff_Acco_8"/>
      <sheetName val="BOQ_8"/>
      <sheetName val="Fee_Rate_Summary8"/>
      <sheetName val="Rate_analysis8"/>
      <sheetName val="BOQ_Distribution8"/>
      <sheetName val="Risk_&amp;_Opportunities8"/>
      <sheetName val="Block_A_-_BOQ8"/>
      <sheetName val="CFForecast_detail8"/>
      <sheetName val="E_&amp;_R8"/>
      <sheetName val="Approved_MTD_Proj_#'s2"/>
      <sheetName val="final_abstract8"/>
      <sheetName val="SC_revtrgt8"/>
      <sheetName val="BS_Schdl-_1_&amp;_28"/>
      <sheetName val="_WORKING2"/>
      <sheetName val="Mat_&amp;_Lab_Rate8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Intro_8"/>
      <sheetName val="Section_Catalogue4"/>
      <sheetName val="Trial_Bal8"/>
      <sheetName val="Cashflow_projection2"/>
      <sheetName val="Detailed_Summary_(5)8"/>
      <sheetName val="Final_Summary8"/>
      <sheetName val="Sub-str_2"/>
      <sheetName val="Sheet_18"/>
      <sheetName val="Variation_Statement2"/>
      <sheetName val="Abstract_-_Single_Line4"/>
      <sheetName val="sq_ftg_detail8"/>
      <sheetName val="Material_Rate1"/>
      <sheetName val="rev_012"/>
      <sheetName val="M_R_List_(2)4"/>
      <sheetName val="Global_factors2"/>
      <sheetName val="Basic_Resources1"/>
      <sheetName val="Final_Bill_of_Material4"/>
      <sheetName val="Column_Bracket1"/>
      <sheetName val="Sqn_Abs__G_11"/>
      <sheetName val="Inter_unit_set_off1"/>
      <sheetName val="Equip_Codes1"/>
      <sheetName val="India_F&amp;S_Template1"/>
      <sheetName val="9__Package_split_-_Cost_1"/>
      <sheetName val="Summary_05061"/>
      <sheetName val="OVER_HEADS1"/>
      <sheetName val="Summary_0607-_31_MAR1"/>
      <sheetName val="Performance_Report1"/>
      <sheetName val="Generic_Sum1"/>
      <sheetName val="CPIPE_11"/>
      <sheetName val="Rob__elektr_1"/>
      <sheetName val="COMP_WALL1"/>
      <sheetName val="SSR___NSSR_Market_final1"/>
      <sheetName val="Pay_Rec1"/>
      <sheetName val="Int(Ho_con_&amp;_LH)1"/>
      <sheetName val="syndicate_codes1"/>
      <sheetName val="UNIT_WT_LIST1"/>
      <sheetName val="Tie_Beams_1"/>
      <sheetName val="Builtup_Area1"/>
      <sheetName val="Linked_Lead1"/>
      <sheetName val="Lead_(Final)1"/>
      <sheetName val="R_A2"/>
      <sheetName val="Rising_Main1"/>
      <sheetName val="Form_61"/>
      <sheetName val="FITZ_MORT_941"/>
      <sheetName val="Rev__00_-_20_07_041"/>
      <sheetName val="Labor_abs-NMR1"/>
      <sheetName val="Rate_An1"/>
      <sheetName val="intr_stool_brkup1"/>
      <sheetName val="vb_9&amp;101"/>
      <sheetName val="CIF_COST_ITEM1"/>
      <sheetName val="schedule_nos1"/>
      <sheetName val="Back_Cal_for_OMC1"/>
      <sheetName val="Basic_Rates1"/>
      <sheetName val="Direct_cost_shed_A-2_1"/>
      <sheetName val="WP_Financial_Summary1"/>
      <sheetName val="BACKUP_DATA1"/>
      <sheetName val="OVER_HEADS2"/>
      <sheetName val="Summary_0607-_31_MAR2"/>
      <sheetName val="Performance_Report2"/>
      <sheetName val="Generic_Sum2"/>
      <sheetName val="CPIPE_12"/>
      <sheetName val="Rob__elektr_2"/>
      <sheetName val="COMP_WALL2"/>
      <sheetName val="SSR___NSSR_Market_final2"/>
      <sheetName val="Pay_Rec2"/>
      <sheetName val="Int(Ho_con_&amp;_LH)2"/>
      <sheetName val="syndicate_codes2"/>
      <sheetName val="UNIT_WT_LIST2"/>
      <sheetName val="Tie_Beams_2"/>
      <sheetName val="Builtup_Area2"/>
      <sheetName val="Linked_Lead2"/>
      <sheetName val="Lead_(Final)2"/>
      <sheetName val="R_A3"/>
      <sheetName val="Rising_Main2"/>
      <sheetName val="Form_62"/>
      <sheetName val="FITZ_MORT_942"/>
      <sheetName val="Rev__00_-_20_07_042"/>
      <sheetName val="Labor_abs-NMR2"/>
      <sheetName val="Rate_An2"/>
      <sheetName val="intr_stool_brkup2"/>
      <sheetName val="vb_9&amp;102"/>
      <sheetName val="CIF_COST_ITEM2"/>
      <sheetName val="schedule_nos2"/>
      <sheetName val="Back_Cal_for_OMC2"/>
      <sheetName val="Basic_Rates2"/>
      <sheetName val="Direct_cost_shed_A-2_2"/>
      <sheetName val="WP_Financial_Summary2"/>
      <sheetName val="BACKUP_DATA2"/>
      <sheetName val="Civil_Boq13"/>
      <sheetName val="SPT_vs_PHI13"/>
      <sheetName val="Chandrawal_-113"/>
      <sheetName val="Guide_VAT_ED_Credit13"/>
      <sheetName val="AMC_&amp;_O&amp;M13"/>
      <sheetName val="JTS_Costing13"/>
      <sheetName val="Break_up_Sheet11"/>
      <sheetName val="std_wt_13"/>
      <sheetName val="Material_13"/>
      <sheetName val="floor_slab-RS212"/>
      <sheetName val="Pile_cap13"/>
      <sheetName val="Abstract_Sheet11"/>
      <sheetName val="Legal_Risk_Analysis11"/>
      <sheetName val="BOQ_Direct_selling_cost12"/>
      <sheetName val="Staff_Forecast_spread12"/>
      <sheetName val="PIpe_Pushing12"/>
      <sheetName val="d-safe_specs13"/>
      <sheetName val="General_Summary11"/>
      <sheetName val="+X_&amp;_-X_DIR_PRE11"/>
      <sheetName val="PRECAST_lightconc-II12"/>
      <sheetName val="13__Steel_-_Ratio11"/>
      <sheetName val="Labour_productivity12"/>
      <sheetName val="CABLE_DATA12"/>
      <sheetName val="INPUT_SHEET12"/>
      <sheetName val="Extra_Item11"/>
      <sheetName val="Fill_this_out_first___11"/>
      <sheetName val="Labour_&amp;_Plant11"/>
      <sheetName val="Project_Budget_Worksheet11"/>
      <sheetName val="TASKRSRC_(2)11"/>
      <sheetName val="V_O_4_-_PCC_Qty11"/>
      <sheetName val="TBAL9697_-group_wise__sdpl11"/>
      <sheetName val="Field_Values11"/>
      <sheetName val="organi_synthesis_lab11"/>
      <sheetName val="Fin_Sum11"/>
      <sheetName val="BOQ_-II_ph_211"/>
      <sheetName val="2_1_受電設備棟11"/>
      <sheetName val="2_2_受・防火水槽11"/>
      <sheetName val="2_3_排水処理設備棟11"/>
      <sheetName val="2_4_倉庫棟11"/>
      <sheetName val="2_5_守衛棟11"/>
      <sheetName val="d-safe_DELUXE11"/>
      <sheetName val="DETAIL_SHEET11"/>
      <sheetName val="PointNo_511"/>
      <sheetName val="1_01_(a)11"/>
      <sheetName val="T1037_Entire_School11"/>
      <sheetName val="RMZ_Summary11"/>
      <sheetName val="Balance_sheet11"/>
      <sheetName val="Employee_List11"/>
      <sheetName val="RCC,Ret__Wall11"/>
      <sheetName val="BOQ_fire_proofing11"/>
      <sheetName val="STAFFSCHED_11"/>
      <sheetName val="PRECAST_lightconc_II11"/>
      <sheetName val="Basement_Budget11"/>
      <sheetName val="IO_LIST11"/>
      <sheetName val="Plant_Cost11"/>
      <sheetName val="PC_Master_List11"/>
      <sheetName val="ORDER_BOOKING11"/>
      <sheetName val="except_wiring11"/>
      <sheetName val="3cd_Annexure11"/>
      <sheetName val="_11"/>
      <sheetName val="BOQ_(2)11"/>
      <sheetName val="Site_Dev_BOQ11"/>
      <sheetName val="labour_coeff11"/>
      <sheetName val="10__&amp;_11__Rate_Code_&amp;_BQ11"/>
      <sheetName val="Scope_Reconciliation11"/>
      <sheetName val="Current_Bill_MB_ref11"/>
      <sheetName val="NT_LBH11"/>
      <sheetName val="Desgn(zone_I)11"/>
      <sheetName val="1st_and_4th_flight11"/>
      <sheetName val="Cover_sheet11"/>
      <sheetName val="Site_wise_NADs11"/>
      <sheetName val="@Risk_Inputs11"/>
      <sheetName val="Depreciation_Calc11"/>
      <sheetName val="b_s_-p_l_-sch_11"/>
      <sheetName val="Tender_Summary11"/>
      <sheetName val="Project_Details__11"/>
      <sheetName val="Top_Line_-_WWW11"/>
      <sheetName val="Activity_Costing_Breakup11"/>
      <sheetName val="Unit_Rate(CIS)11"/>
      <sheetName val="Conc_Analysis11"/>
      <sheetName val="Basic_11"/>
      <sheetName val="Back-UP_IRA_(CIS)11"/>
      <sheetName val="Precast_IRA11"/>
      <sheetName val="Precast_IRA_Backup11"/>
      <sheetName val="Precast_RA11"/>
      <sheetName val="M_S_11"/>
      <sheetName val="Summary_year_Plan11"/>
      <sheetName val="Staff_Acco_11"/>
      <sheetName val="BOQ_11"/>
      <sheetName val="Fee_Rate_Summary11"/>
      <sheetName val="Rate_analysis11"/>
      <sheetName val="BOQ_Distribution11"/>
      <sheetName val="Risk_&amp;_Opportunities11"/>
      <sheetName val="Block_A_-_BOQ11"/>
      <sheetName val="CFForecast_detail11"/>
      <sheetName val="E_&amp;_R11"/>
      <sheetName val="Approved_MTD_Proj_#'s5"/>
      <sheetName val="final_abstract11"/>
      <sheetName val="SC_revtrgt11"/>
      <sheetName val="BS_Schdl-_1_&amp;_211"/>
      <sheetName val="_WORKING5"/>
      <sheetName val="Mat_&amp;_Lab_Rate11"/>
      <sheetName val="PM_Action_11"/>
      <sheetName val="PE_Status11"/>
      <sheetName val="Major_Events_11"/>
      <sheetName val="Crtitical_Issues11"/>
      <sheetName val="Fault_Statistics11"/>
      <sheetName val="Ageing_Pending__CLeared11"/>
      <sheetName val="Fault_Cleared_After_24Hrs11"/>
      <sheetName val="Intro_11"/>
      <sheetName val="Section_Catalogue7"/>
      <sheetName val="Trial_Bal11"/>
      <sheetName val="Cashflow_projection5"/>
      <sheetName val="Detailed_Summary_(5)11"/>
      <sheetName val="Final_Summary11"/>
      <sheetName val="Sub-str_5"/>
      <sheetName val="Sheet_111"/>
      <sheetName val="Variation_Statement5"/>
      <sheetName val="Abstract_-_Single_Line7"/>
      <sheetName val="sq_ftg_detail11"/>
      <sheetName val="Material_Rate4"/>
      <sheetName val="rev_015"/>
      <sheetName val="M_R_List_(2)7"/>
      <sheetName val="Global_factors5"/>
      <sheetName val="Basic_Resources4"/>
      <sheetName val="Final_Bill_of_Material7"/>
      <sheetName val="Column_Bracket4"/>
      <sheetName val="Sqn_Abs__G_14"/>
      <sheetName val="Inter_unit_set_off4"/>
      <sheetName val="Equip_Codes4"/>
      <sheetName val="India_F&amp;S_Template4"/>
      <sheetName val="9__Package_split_-_Cost_4"/>
      <sheetName val="Summary_05064"/>
      <sheetName val="Proposal"/>
      <sheetName val="Delhi"/>
      <sheetName val="Struct"/>
      <sheetName val="Code"/>
      <sheetName val="num-word"/>
      <sheetName val="B7- Col. Sch"/>
      <sheetName val="BM"/>
      <sheetName val="leads"/>
      <sheetName val="Actuals"/>
      <sheetName val="DETAILED  BOQ"/>
      <sheetName val="Leg!l Risk Analysis"/>
      <sheetName val="Background"/>
      <sheetName val="inter"/>
      <sheetName val="steam outlet"/>
      <sheetName val="sand"/>
      <sheetName val="stone"/>
      <sheetName val="#REF!"/>
      <sheetName val="Sheet5"/>
      <sheetName val="NOPAT_VDF"/>
      <sheetName val="Invested capital_VDF"/>
      <sheetName val="Input1"/>
      <sheetName val="S1BOQ"/>
      <sheetName val="Basement  Works"/>
      <sheetName val="Data Base"/>
      <sheetName val="FT-05-02IsoBOM"/>
      <sheetName val="Cable-data"/>
      <sheetName val="Financials"/>
      <sheetName val="Cover"/>
      <sheetName val="p1-costg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WORK TABLE"/>
      <sheetName val="Name List"/>
      <sheetName val="Budget-Breakup"/>
      <sheetName val="datas"/>
      <sheetName val="ICO_budzet_97"/>
      <sheetName val="Estimate"/>
      <sheetName val="Civil_Boq15"/>
      <sheetName val="SPT_vs_PHI15"/>
      <sheetName val="Chandrawal_-115"/>
      <sheetName val="Guide_VAT_ED_Credit15"/>
      <sheetName val="AMC_&amp;_O&amp;M15"/>
      <sheetName val="JTS_Costing15"/>
      <sheetName val="Break_up_Sheet13"/>
      <sheetName val="std_wt_15"/>
      <sheetName val="Material_15"/>
      <sheetName val="floor_slab-RS214"/>
      <sheetName val="Pile_cap15"/>
      <sheetName val="BOQ_Direct_selling_cost14"/>
      <sheetName val="Abstract_Sheet13"/>
      <sheetName val="Legal_Risk_Analysis13"/>
      <sheetName val="Staff_Forecast_spread14"/>
      <sheetName val="PIpe_Pushing14"/>
      <sheetName val="d-safe_specs15"/>
      <sheetName val="General_Summary13"/>
      <sheetName val="+X_&amp;_-X_DIR_PRE13"/>
      <sheetName val="d-safe_DELUXE13"/>
      <sheetName val="13__Steel_-_Ratio13"/>
      <sheetName val="PRECAST_lightconc-II14"/>
      <sheetName val="Labour_productivity14"/>
      <sheetName val="CABLE_DATA14"/>
      <sheetName val="organi_synthesis_lab13"/>
      <sheetName val="INPUT_SHEET14"/>
      <sheetName val="Extra_Item13"/>
      <sheetName val="Fill_this_out_first___13"/>
      <sheetName val="Labour_&amp;_Plant13"/>
      <sheetName val="Project_Budget_Worksheet13"/>
      <sheetName val="TASKRSRC_(2)13"/>
      <sheetName val="Fin_Sum13"/>
      <sheetName val="V_O_4_-_PCC_Qty13"/>
      <sheetName val="TBAL9697_-group_wise__sdpl13"/>
      <sheetName val="Field_Values13"/>
      <sheetName val="BOQ_-II_ph_213"/>
      <sheetName val="2_1_受電設備棟13"/>
      <sheetName val="2_2_受・防火水槽13"/>
      <sheetName val="2_3_排水処理設備棟13"/>
      <sheetName val="2_4_倉庫棟13"/>
      <sheetName val="2_5_守衛棟13"/>
      <sheetName val="DETAIL_SHEET13"/>
      <sheetName val="PointNo_513"/>
      <sheetName val="1_01_(a)13"/>
      <sheetName val="T1037_Entire_School13"/>
      <sheetName val="RMZ_Summary13"/>
      <sheetName val="Balance_sheet13"/>
      <sheetName val="Employee_List13"/>
      <sheetName val="RCC,Ret__Wall13"/>
      <sheetName val="BOQ_fire_proofing13"/>
      <sheetName val="STAFFSCHED_13"/>
      <sheetName val="PRECAST_lightconc_II13"/>
      <sheetName val="Basement_Budget13"/>
      <sheetName val="IO_LIST13"/>
      <sheetName val="Plant_Cost13"/>
      <sheetName val="PC_Master_List13"/>
      <sheetName val="_13"/>
      <sheetName val="BOQ_(2)13"/>
      <sheetName val="Site_Dev_BOQ13"/>
      <sheetName val="ORDER_BOOKING13"/>
      <sheetName val="except_wiring13"/>
      <sheetName val="3cd_Annexure13"/>
      <sheetName val="labour_coeff13"/>
      <sheetName val="10__&amp;_11__Rate_Code_&amp;_BQ13"/>
      <sheetName val="Scope_Reconciliation13"/>
      <sheetName val="Current_Bill_MB_ref13"/>
      <sheetName val="NT_LBH13"/>
      <sheetName val="Desgn(zone_I)13"/>
      <sheetName val="1st_and_4th_flight13"/>
      <sheetName val="Cover_sheet13"/>
      <sheetName val="Site_wise_NADs13"/>
      <sheetName val="@Risk_Inputs13"/>
      <sheetName val="Depreciation_Calc13"/>
      <sheetName val="b_s_-p_l_-sch_13"/>
      <sheetName val="Tender_Summary13"/>
      <sheetName val="Project_Details__13"/>
      <sheetName val="Top_Line_-_WWW13"/>
      <sheetName val="Activity_Costing_Breakup13"/>
      <sheetName val="Unit_Rate(CIS)13"/>
      <sheetName val="Conc_Analysis13"/>
      <sheetName val="Basic_13"/>
      <sheetName val="Back-UP_IRA_(CIS)13"/>
      <sheetName val="Precast_IRA13"/>
      <sheetName val="Precast_IRA_Backup13"/>
      <sheetName val="Precast_RA13"/>
      <sheetName val="M_S_13"/>
      <sheetName val="Summary_year_Plan13"/>
      <sheetName val="Staff_Acco_13"/>
      <sheetName val="BOQ_13"/>
      <sheetName val="Fee_Rate_Summary13"/>
      <sheetName val="Rate_analysis13"/>
      <sheetName val="BOQ_Distribution13"/>
      <sheetName val="Risk_&amp;_Opportunities13"/>
      <sheetName val="Block_A_-_BOQ13"/>
      <sheetName val="CFForecast_detail13"/>
      <sheetName val="E_&amp;_R13"/>
      <sheetName val="Approved_MTD_Proj_#'s7"/>
      <sheetName val="final_abstract13"/>
      <sheetName val="SC_revtrgt13"/>
      <sheetName val="BS_Schdl-_1_&amp;_213"/>
      <sheetName val="_WORKING7"/>
      <sheetName val="Mat_&amp;_Lab_Rate13"/>
      <sheetName val="PM_Action_13"/>
      <sheetName val="PE_Status13"/>
      <sheetName val="Major_Events_13"/>
      <sheetName val="Crtitical_Issues13"/>
      <sheetName val="Fault_Statistics13"/>
      <sheetName val="Ageing_Pending__CLeared13"/>
      <sheetName val="Fault_Cleared_After_24Hrs13"/>
      <sheetName val="Intro_13"/>
      <sheetName val="Section_Catalogue9"/>
      <sheetName val="Trial_Bal13"/>
      <sheetName val="Cashflow_projection7"/>
      <sheetName val="Detailed_Summary_(5)13"/>
      <sheetName val="Final_Summary13"/>
      <sheetName val="Sub-str_7"/>
      <sheetName val="Sheet_113"/>
      <sheetName val="Variation_Statement7"/>
      <sheetName val="Abstract_-_Single_Line9"/>
      <sheetName val="sq_ftg_detail13"/>
      <sheetName val="Material_Rate6"/>
      <sheetName val="rev_017"/>
      <sheetName val="M_R_List_(2)9"/>
      <sheetName val="Global_factors7"/>
      <sheetName val="Basic_Resources6"/>
      <sheetName val="Final_Bill_of_Material9"/>
      <sheetName val="Column_Bracket6"/>
      <sheetName val="Sqn_Abs__G_16"/>
      <sheetName val="Inter_unit_set_off6"/>
      <sheetName val="Equip_Codes6"/>
      <sheetName val="India_F&amp;S_Template6"/>
      <sheetName val="9__Package_split_-_Cost_6"/>
      <sheetName val="Summary_05066"/>
      <sheetName val="OVER_HEADS4"/>
      <sheetName val="Summary_0607-_31_MAR4"/>
      <sheetName val="Performance_Report3"/>
      <sheetName val="Generic_Sum3"/>
      <sheetName val="CPIPE_13"/>
      <sheetName val="Rob__elektr_3"/>
      <sheetName val="COMP_WALL3"/>
      <sheetName val="SSR___NSSR_Market_final3"/>
      <sheetName val="Pay_Rec3"/>
      <sheetName val="Int(Ho_con_&amp;_LH)3"/>
      <sheetName val="syndicate_codes3"/>
      <sheetName val="UNIT_WT_LIST3"/>
      <sheetName val="Tie_Beams_3"/>
      <sheetName val="Builtup_Area3"/>
      <sheetName val="Linked_Lead3"/>
      <sheetName val="Lead_(Final)3"/>
      <sheetName val="R_A4"/>
      <sheetName val="Rising_Main3"/>
      <sheetName val="Form_63"/>
      <sheetName val="FITZ_MORT_943"/>
      <sheetName val="Rev__00_-_20_07_043"/>
      <sheetName val="Labor_abs-NMR3"/>
      <sheetName val="Rate_An3"/>
      <sheetName val="intr_stool_brkup3"/>
      <sheetName val="vb_9&amp;103"/>
      <sheetName val="CIF_COST_ITEM3"/>
      <sheetName val="schedule_nos3"/>
      <sheetName val="Back_Cal_for_OMC3"/>
      <sheetName val="Basic_Rates3"/>
      <sheetName val="Direct_cost_shed_A-2_3"/>
      <sheetName val="WP_Financial_Summary3"/>
      <sheetName val="BACKUP_DATA3"/>
      <sheetName val="SSR_&amp;_NSSR_Market_final"/>
      <sheetName val="PCS_DATA"/>
      <sheetName val="GM_&amp;_TA"/>
      <sheetName val="Story_Drift-Part_2"/>
      <sheetName val="DB_ET200(R__A)"/>
      <sheetName val="SP&amp;ST_제출가"/>
      <sheetName val="공정율_기초_Data"/>
      <sheetName val="_Pricing_110512_xlsx"/>
      <sheetName val="Sheet1_(2)"/>
      <sheetName val="s"/>
      <sheetName val="_x0008_匀敨瑥ㅟ਱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I-CO"/>
      <sheetName val="Statuses"/>
      <sheetName val="Accounts w Tax Ind"/>
      <sheetName val="Technology"/>
      <sheetName val="A-General"/>
      <sheetName val="2gii"/>
      <sheetName val="REL"/>
      <sheetName val="實際值-2006.02.06"/>
      <sheetName val="dyes"/>
      <sheetName val="UTILITY"/>
      <sheetName val="Quote Sheet"/>
      <sheetName val="works - quote sheet"/>
      <sheetName val="qtn-002(it)s"/>
      <sheetName val="NLD - Assum"/>
      <sheetName val="Civil Works"/>
      <sheetName val="Pivots"/>
      <sheetName val="Service Function"/>
      <sheetName val="BR2(5)"/>
      <sheetName val="TS-TC"/>
      <sheetName val="00 to 01 Column"/>
      <sheetName val="Sheet3 (2)"/>
      <sheetName val="prsch"/>
      <sheetName val="Back filling"/>
      <sheetName val="NT items summary"/>
      <sheetName val="SM DATA with National CBP price"/>
      <sheetName val="1612.01AL - INT AM&amp;NIEP"/>
      <sheetName val="precast RC element"/>
      <sheetName val="Basement Works"/>
      <sheetName val="std_wt__x0010_"/>
      <sheetName val="beam-reinft-IIInd floor"/>
      <sheetName val="Measurment"/>
      <sheetName val="Page 2"/>
      <sheetName val="STD"/>
      <sheetName val="sheeet7"/>
      <sheetName val="Basic Rate"/>
      <sheetName val="COSTPLAN"/>
      <sheetName val="M- Rate"/>
      <sheetName val="2A"/>
      <sheetName val="grid"/>
      <sheetName val=""/>
      <sheetName val="PLAN_FEB97"/>
      <sheetName val="500 kVA DG BOQ"/>
      <sheetName val="BLOCK WORK B2"/>
      <sheetName val="Ward areas"/>
      <sheetName val="Leg 1-1"/>
      <sheetName val="Lookup definitions"/>
      <sheetName val="BFS"/>
      <sheetName val="Subhead_IV"/>
      <sheetName val="SM_DATA_with_National_CBP_price"/>
      <sheetName val="DETAILED__BOQ"/>
      <sheetName val="Leg_1-1"/>
      <sheetName val="Lookup_definitions"/>
      <sheetName val="WORK_TABLE"/>
      <sheetName val="HPL"/>
      <sheetName val="Estimation"/>
      <sheetName val="MBQ"/>
      <sheetName val="drg study"/>
      <sheetName val="RA"/>
      <sheetName val="basic"/>
      <sheetName val="block"/>
      <sheetName val="BP"/>
      <sheetName val="Technicla manpower"/>
      <sheetName val="Mixer"/>
      <sheetName val="ANALYSIS(CIVIL)"/>
      <sheetName val="GRAND SUMMARY"/>
      <sheetName val="ANa=Str"/>
      <sheetName val="Str.S &amp; Roofing"/>
      <sheetName val="Cashflow_projection8"/>
      <sheetName val="Design sheet"/>
      <sheetName val="GR.slab-reinft"/>
      <sheetName val="Start"/>
      <sheetName val="Labour Rate "/>
      <sheetName val="Material List "/>
      <sheetName val="rates - carpentry items"/>
      <sheetName val="Kristal Court"/>
      <sheetName val="RAJU ASSO"/>
      <sheetName val="site fab&amp;ernstr"/>
      <sheetName val="Intake"/>
      <sheetName val="7 Other Costs"/>
      <sheetName val="RawMatCost"/>
      <sheetName val="EQT-ESTN"/>
      <sheetName val="PILE-C1"/>
      <sheetName val="1C Data"/>
      <sheetName val="Ref"/>
      <sheetName val="P.Well( RCC)"/>
      <sheetName val="Lowside"/>
      <sheetName val="ELECT"/>
      <sheetName val="CGL"/>
      <sheetName val="Joineries"/>
      <sheetName val="Area Statement"/>
      <sheetName val="item"/>
      <sheetName val="sheet6"/>
      <sheetName val="Material"/>
      <sheetName val="Plant &amp;  Machinery"/>
      <sheetName val="top sheet CORRE"/>
      <sheetName val="March Analysts"/>
      <sheetName val="allocation"/>
      <sheetName val="Wing Wise Status"/>
      <sheetName val="Sheet18"/>
      <sheetName val="Occ, Other Rev, Exp, Dispo"/>
      <sheetName val="VI Floor Beam "/>
      <sheetName val="TABLE2"/>
      <sheetName val="Drop Down List"/>
      <sheetName val="DI-ESTI"/>
      <sheetName val="JAN"/>
      <sheetName val="Attributes"/>
      <sheetName val="Summary - Flr wise"/>
      <sheetName val="App Q"/>
      <sheetName val="LEVEL SHEET"/>
      <sheetName val="B1"/>
      <sheetName val="Main Building"/>
      <sheetName val="BOQ LT"/>
      <sheetName val="1st floor slab"/>
      <sheetName val="Column_Quantity"/>
      <sheetName val="sof"/>
      <sheetName val="OST_DATA"/>
      <sheetName val="Menu"/>
      <sheetName val="PCRPT01 341"/>
      <sheetName val="TBM-T6+5S(Alt1)"/>
      <sheetName val="Loads"/>
      <sheetName val="당진1,2호기전선관설치및접지4차공사내역서-을지"/>
      <sheetName val="MRATES"/>
      <sheetName val="TF"/>
      <sheetName val="Direction projet"/>
      <sheetName val="dlvoid"/>
      <sheetName val="INTRO"/>
      <sheetName val="Sales Report-Apr - Sept 08"/>
      <sheetName val="ABUT MASTER"/>
      <sheetName val="T"/>
      <sheetName val="HOC"/>
      <sheetName val="section"/>
      <sheetName val="Mix Design"/>
      <sheetName val="std-rates"/>
      <sheetName val="2.Valuation"/>
      <sheetName val="15 july 16 to 12 Aug16"/>
      <sheetName val="2 May to 31 May 2017"/>
      <sheetName val="Trial Balance"/>
      <sheetName val="auto"/>
      <sheetName val="RA_markate"/>
      <sheetName val="Resource"/>
      <sheetName val="Monthly Challans"/>
      <sheetName val="DsnConcept"/>
      <sheetName val="PS1"/>
      <sheetName val="Detail-Singly"/>
      <sheetName val="Sales_Eur"/>
      <sheetName val="Rpr-Jan00"/>
      <sheetName val="head loss calc"/>
      <sheetName val="DATA - Summary"/>
      <sheetName val="DWTables"/>
      <sheetName val="Page_2"/>
      <sheetName val="Page_21"/>
      <sheetName val="DB_ET200(R__A)1"/>
      <sheetName val="SP&amp;ST_제출가1"/>
      <sheetName val="공정율_기초_Data1"/>
      <sheetName val="_Pricing_110512_xlsx1"/>
      <sheetName val="Sheet1_(2)1"/>
      <sheetName val="REFERANCE DATA"/>
      <sheetName val="BOQ_LT"/>
      <sheetName val="1612_01AL_-_INT_AM&amp;NIEP"/>
      <sheetName val="Beam_at_Ground_flr_lvl(Steel)"/>
      <sheetName val="BASIS_-DEC_08"/>
      <sheetName val="LOCAL RATES"/>
      <sheetName val="Hardware"/>
      <sheetName val="Meas.-Hotel Part"/>
      <sheetName val="ancillary"/>
      <sheetName val="ridgewood"/>
      <sheetName val="PCC"/>
      <sheetName val="Area Statement_BHUB_Consultant"/>
      <sheetName val="MEP Cost- New"/>
      <sheetName val="Cost working - Building All"/>
      <sheetName val="PRICE COMP"/>
      <sheetName val="Price Comparison"/>
      <sheetName val="Internal Budget"/>
      <sheetName val="BHUB - Phase 1 areas"/>
      <sheetName val="MEP Cost "/>
      <sheetName val="BR Adj"/>
      <sheetName val="Cement Cons"/>
      <sheetName val="QS Name"/>
      <sheetName val="PRI-LS"/>
      <sheetName val="작성방법"/>
      <sheetName val="Accounts_w_Tax_Ind"/>
      <sheetName val="THA"/>
      <sheetName val="Supplier No."/>
      <sheetName val="Emp Details"/>
      <sheetName val="Ward_areas"/>
      <sheetName val="SCH99"/>
      <sheetName val="ASSET_99 "/>
      <sheetName val="DCF"/>
      <sheetName val="Definitions"/>
      <sheetName val="Structure Bills Qty"/>
      <sheetName val="chiet tinh"/>
      <sheetName val="Ave_wtd_rates"/>
      <sheetName val="ANNEX-2-SUMMARY OF SWGR &amp; CTRL "/>
      <sheetName val="R20_R30_work"/>
      <sheetName val="Pile and concrete qty details"/>
      <sheetName val="Enquire"/>
      <sheetName val="Heads"/>
      <sheetName val="DMUU Inputs"/>
      <sheetName val="UK P&amp;L"/>
      <sheetName val="Ire P&amp;L"/>
      <sheetName val="Fr P&amp;L"/>
      <sheetName val="ES P&amp;L"/>
      <sheetName val="GR P&amp;L"/>
      <sheetName val="PT P&amp;L"/>
      <sheetName val="fitoutconfcentre"/>
      <sheetName val="OVDDETAIL"/>
      <sheetName val="MB.Prod"/>
      <sheetName val="CrRajWMM"/>
      <sheetName val="Mahendra hills"/>
      <sheetName val="Side wall dsn Formula"/>
      <sheetName val="SW Formula"/>
      <sheetName val="3. Subcon Recon"/>
      <sheetName val="EDWise"/>
      <sheetName val="Manpower"/>
      <sheetName val="rdamdata"/>
      <sheetName val="ENCL9"/>
      <sheetName val="ETC Plant Cost"/>
      <sheetName val="Sales Tax"/>
      <sheetName val="TDS"/>
      <sheetName val="Consolidation _Rs"/>
      <sheetName val="Prod Proc Mix"/>
      <sheetName val="Completed applications"/>
      <sheetName val="Bs sch(S)"/>
      <sheetName val="Inc.St.-Link"/>
      <sheetName val="SCHEDULE"/>
      <sheetName val="Load Details(B1)"/>
      <sheetName val="BORDGC"/>
      <sheetName val="1-Pop Proj"/>
      <sheetName val="Chennai"/>
      <sheetName val="Time Codes"/>
      <sheetName val="SITE OVERHEADS"/>
      <sheetName val="Precalculation"/>
      <sheetName val="Cashflow_projection9"/>
      <sheetName val="7_Other_Costs"/>
      <sheetName val="ABUT_MASTER"/>
      <sheetName val="head_loss_calc"/>
      <sheetName val="DATA_-_Summary"/>
      <sheetName val="Civil_Works"/>
      <sheetName val="DMUU_Inputs"/>
      <sheetName val="UK_P&amp;L"/>
      <sheetName val="Ire_P&amp;L"/>
      <sheetName val="Fr_P&amp;L"/>
      <sheetName val="ES_P&amp;L"/>
      <sheetName val="GR_P&amp;L"/>
      <sheetName val="PT_P&amp;L"/>
      <sheetName val="Trial_Balance"/>
      <sheetName val="BLOCK_WORK_B2"/>
      <sheetName val="Measurements"/>
      <sheetName val="Tables"/>
      <sheetName val="Ceilings"/>
      <sheetName val="ACAD Finishes"/>
      <sheetName val="Site Details"/>
      <sheetName val="Chair"/>
      <sheetName val="Site Area Statement"/>
      <sheetName val="Doors"/>
      <sheetName val="TBEAM"/>
      <sheetName val="9"/>
      <sheetName val="Staff"/>
      <sheetName val="MPR_PA_1"/>
      <sheetName val="Curve_Detail"/>
      <sheetName val="TCS Proposed"/>
      <sheetName val="BOQ-Road"/>
      <sheetName val=" Type III"/>
      <sheetName val="6000"/>
      <sheetName val="BQ Working"/>
      <sheetName val="PCS_DATA1"/>
      <sheetName val="para"/>
      <sheetName val="Parameter"/>
      <sheetName val=" IO List"/>
      <sheetName val="Budget tracker &amp; LOA entry "/>
      <sheetName val="Bud A3C analysis"/>
      <sheetName val="Budget A3c"/>
      <sheetName val="Cost summary"/>
      <sheetName val="TOS-F"/>
      <sheetName val="Central Loop-DPR"/>
      <sheetName val="PROCTOR"/>
      <sheetName val="UNIT FLATS"/>
      <sheetName val="M+MC"/>
      <sheetName val="47 BOQ"/>
      <sheetName val="Steel Structure"/>
      <sheetName val="detailed calc"/>
      <sheetName val="PtList"/>
      <sheetName val="enums"/>
      <sheetName val="Traffic"/>
      <sheetName val="Area St"/>
      <sheetName val="Codes"/>
      <sheetName val="GPS COA"/>
      <sheetName val="Vendor master"/>
      <sheetName val="Pg.1 Marketing Info"/>
      <sheetName val="Factor_sheet"/>
      <sheetName val="B"/>
      <sheetName val="Design of Isolated Footing"/>
      <sheetName val="GF Columns"/>
      <sheetName val="OH"/>
      <sheetName val="SP Break Up"/>
      <sheetName val="Break_Up (bc)"/>
      <sheetName val="Break_Up (bc1)"/>
      <sheetName val="Break_Up (bc2)"/>
      <sheetName val="F1a-Pile"/>
      <sheetName val="경제지표"/>
      <sheetName val="세금자료"/>
      <sheetName val="col-reinft1"/>
      <sheetName val="Equiplst"/>
      <sheetName val="Drop_Down_List"/>
      <sheetName val="Drop_Down_List1"/>
      <sheetName val="HL8"/>
      <sheetName val="Futura"/>
      <sheetName val="Price List Analysis 2016"/>
      <sheetName val="ACS(1)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ABSTRACT (BLK-A)"/>
      <sheetName val="Formula"/>
      <sheetName val="capex-fixed"/>
      <sheetName val="rev.02"/>
      <sheetName val="細目"/>
      <sheetName val="r"/>
      <sheetName val="v"/>
      <sheetName val="Main sheet"/>
      <sheetName val="Valuation"/>
      <sheetName val="Schedule of Payment"/>
      <sheetName val="Summary Sheet"/>
      <sheetName val="Annex I-EXTERNAL ELEC"/>
      <sheetName val="Annex III-INT- Manufacturing"/>
      <sheetName val="MB - EXT ELEC"/>
      <sheetName val="MB - INT UTILITY"/>
      <sheetName val="MB - INT MFG BLD"/>
      <sheetName val="Site"/>
      <sheetName val="DOOR-WIND"/>
      <sheetName val="A.O.R."/>
      <sheetName val="Road data"/>
      <sheetName val="data existing_do not delete"/>
      <sheetName val="SOR"/>
      <sheetName val="&lt;24-Staff RentTable&gt;"/>
      <sheetName val="REVENUES &amp; BS"/>
      <sheetName val="bs BP 04 SA"/>
      <sheetName val="Basis Definition &amp; Lists"/>
      <sheetName val="Con-Abs"/>
      <sheetName val="Results"/>
      <sheetName val="MMts"/>
      <sheetName val="가도공"/>
      <sheetName val="REINF-WTM"/>
      <sheetName val="ANALYSER"/>
      <sheetName val="SCH- % WT."/>
      <sheetName val="3.Compu"/>
      <sheetName val="Work Order Sheet"/>
      <sheetName val="Summ"/>
      <sheetName val="PL"/>
      <sheetName val="B2826"/>
      <sheetName val="PL-Area &amp; Perimeter"/>
      <sheetName val="Excess Calc"/>
      <sheetName val="List of Rem Entries PY"/>
      <sheetName val="wwww"/>
      <sheetName val="DOOR-WINDOW SCHEDULE"/>
      <sheetName val="BLOCK WORK-GRD FLR"/>
      <sheetName val="SLAB SCHEDULE"/>
      <sheetName val="REF SHEET"/>
      <sheetName val="GreenSheet"/>
      <sheetName val="Pier"/>
      <sheetName val="LMR PF"/>
      <sheetName val="bASICDATA"/>
      <sheetName val="BHANDUP"/>
      <sheetName val="Non debit-RMC"/>
      <sheetName val="FORM-16"/>
      <sheetName val="DSUM2004"/>
      <sheetName val="3.Summary"/>
      <sheetName val="SCH4 to 6"/>
      <sheetName val="Bank Rev"/>
      <sheetName val="sum"/>
      <sheetName val="PROJV"/>
      <sheetName val="INFO"/>
      <sheetName val="NOTES "/>
      <sheetName val="Grouping TB"/>
      <sheetName val="Other"/>
      <sheetName val="Cost of DM Water"/>
      <sheetName val="ANNEXURE -15."/>
      <sheetName val="Gemstar"/>
      <sheetName val="Summary Sheets"/>
      <sheetName val="PLGroupings"/>
      <sheetName val="XREF"/>
      <sheetName val="mecon-summary"/>
      <sheetName val="T1"/>
      <sheetName val="w_dn_idd"/>
      <sheetName val="dtxl"/>
      <sheetName val="Names"/>
      <sheetName val="KP1590_E"/>
      <sheetName val="ABBR"/>
      <sheetName val="August TB"/>
      <sheetName val="Introduction"/>
      <sheetName val="8. Cover"/>
      <sheetName val="A-BOQ"/>
      <sheetName val="Beams "/>
      <sheetName val="공장별판관비배부"/>
      <sheetName val="Detail In Door Stad"/>
      <sheetName val="1100"/>
      <sheetName val="Cables (2)"/>
      <sheetName val="Report"/>
      <sheetName val="Canteen Expansion"/>
      <sheetName val="MB-Main"/>
      <sheetName val="Overview"/>
      <sheetName val="Desc "/>
      <sheetName val="crs"/>
      <sheetName val="Addi Jan - Dec 99"/>
      <sheetName val="TB-HK"/>
      <sheetName val="TCS"/>
      <sheetName val="width"/>
      <sheetName val="Thickness"/>
      <sheetName val="Table 4"/>
      <sheetName val="Table 5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Take off"/>
      <sheetName val="int. pla."/>
      <sheetName val="Int plaster"/>
      <sheetName val="Additions"/>
      <sheetName val="Final Bill"/>
      <sheetName val="Annexure A"/>
      <sheetName val="SUPPLIER LIABILITY"/>
      <sheetName val="Pier Design(with offset)"/>
      <sheetName val="Side walls (earth)"/>
      <sheetName val="AFFLUX CALC"/>
      <sheetName val="PROTECTION"/>
      <sheetName val="AFF DRAW"/>
      <sheetName val="TEL CALC"/>
      <sheetName val="NALA-LS"/>
      <sheetName val="X-BOX HYD"/>
      <sheetName val="X-TRAIL PIT DETAILS"/>
      <sheetName val="X-BLOCK LEVELS"/>
      <sheetName val="INSTRUCT"/>
      <sheetName val="MACRO-BACK UP"/>
      <sheetName val="DS HFL "/>
      <sheetName val="VENT DESIGN "/>
      <sheetName val="Side walls-Slab"/>
      <sheetName val="TRANSITIONS"/>
      <sheetName val="Name Manager"/>
      <sheetName val="PPAP LOG"/>
      <sheetName val="LIST OF MAKES"/>
      <sheetName val="MASTER_RATE ANALYSIS"/>
      <sheetName val="WBS"/>
      <sheetName val="BLK2"/>
      <sheetName val="Slab thickness entry"/>
      <sheetName val="Mat. Rates"/>
      <sheetName val="Operations"/>
      <sheetName val="SINTER PLANT BEAM &amp; COLUMN "/>
      <sheetName val="WACC_VDF"/>
      <sheetName val="DetEst"/>
      <sheetName val="AN - H"/>
      <sheetName val="P&amp;L-Rptg format"/>
      <sheetName val="TOTAL"/>
      <sheetName val="ATTACH_6A"/>
      <sheetName val="Jumeira"/>
      <sheetName val="Consolidated"/>
      <sheetName val="Workout-Inst"/>
      <sheetName val="EEV(Prilim)"/>
      <sheetName val="Data Sheet"/>
      <sheetName val="Income (2)"/>
      <sheetName val="HOSPI-01"/>
      <sheetName val="FAS-C(4)"/>
      <sheetName val="CCTV(old)"/>
      <sheetName val="SM_DATA_with_National_CBP_pric1"/>
      <sheetName val="Page_22"/>
      <sheetName val="Sheet1_(2)2"/>
      <sheetName val="DB_ET200(R__A)2"/>
      <sheetName val="SP&amp;ST_제출가2"/>
      <sheetName val="공정율_기초_Data2"/>
      <sheetName val="_Pricing_110512_xlsx2"/>
      <sheetName val="1612_01AL_-_INT_AM&amp;NIEP1"/>
      <sheetName val="Beam_at_Ground_flr_lvl(Steel)1"/>
      <sheetName val="BASIS_-DEC_081"/>
      <sheetName val="Main_Building"/>
      <sheetName val="BOQ_LT1"/>
      <sheetName val="Plant_&amp;__Machinery"/>
      <sheetName val="Sheet3_(2)"/>
      <sheetName val="top_sheet_CORRE"/>
      <sheetName val="precast_RC_element"/>
      <sheetName val="Basement_Works"/>
      <sheetName val="Cost_Index"/>
      <sheetName val="소상_&quot;1&quot;"/>
      <sheetName val="NLD_-_Assum"/>
      <sheetName val="Basic_Rate"/>
      <sheetName val="beam-reinft-IIInd_floor"/>
      <sheetName val="Leg!l_Risk_Analysis"/>
      <sheetName val="500_kVA_DG_BOQ"/>
      <sheetName val="Basement__Works"/>
      <sheetName val="Area_Statement"/>
      <sheetName val="實際值-2006_02_06"/>
      <sheetName val="Summary_-_Flr_wise"/>
      <sheetName val="1st_floor_slab"/>
      <sheetName val="Monthly_Challans"/>
      <sheetName val="REFERANCE_DATA"/>
      <sheetName val="1C_Data"/>
      <sheetName val="Quote_Sheet"/>
      <sheetName val="works_-_quote_sheet"/>
      <sheetName val="Service_Function"/>
      <sheetName val="Occ,_Other_Rev,_Exp,_Dispo"/>
      <sheetName val="drg_study"/>
      <sheetName val="Technicla_manpower"/>
      <sheetName val="GRAND_SUMMARY"/>
      <sheetName val="Str_S_&amp;_Roofing"/>
      <sheetName val="March_Analysts"/>
      <sheetName val="Invested_capital_VDF"/>
      <sheetName val="Wing_Wise_Status"/>
      <sheetName val="Design_sheet"/>
      <sheetName val="GR_slab-reinft"/>
      <sheetName val="Data_Base"/>
      <sheetName val="P_Well(_RCC)"/>
      <sheetName val="Sales_Report-Apr_-_Sept_08"/>
      <sheetName val="Back_filling"/>
      <sheetName val="NT_items_summary"/>
      <sheetName val="Name_List"/>
      <sheetName val="App_Q"/>
      <sheetName val="LEVEL_SHEET"/>
      <sheetName val="VI_Floor_Beam_"/>
      <sheetName val="PCRPT01_341"/>
      <sheetName val="M-_Rate"/>
      <sheetName val="Mix_Design"/>
      <sheetName val="00_to_01_Column"/>
      <sheetName val="Inc_St_-Link"/>
      <sheetName val="Anlysis"/>
      <sheetName val="Diawise steel abstract"/>
      <sheetName val="Cost to Client Aug 2012"/>
      <sheetName val="Planned"/>
      <sheetName val="Actual"/>
      <sheetName val="Input Data"/>
      <sheetName val="4.1Input Data"/>
      <sheetName val="Dashboard"/>
      <sheetName val="Monthly Turnover (Final)"/>
      <sheetName val="Monthly Programme"/>
      <sheetName val="Tool Metrics (1st Dot Proc)"/>
      <sheetName val="TB"/>
      <sheetName val="BS1"/>
      <sheetName val="AT-3"/>
      <sheetName val="Tiepdia"/>
      <sheetName val="Achievements_Highlights "/>
      <sheetName val="ASME B 36.10 M"/>
      <sheetName val="6BPRO"/>
      <sheetName val="TPL"/>
      <sheetName val="structure drg."/>
      <sheetName val="HVAC"/>
      <sheetName val="Hire"/>
      <sheetName val="CASHFLOWS"/>
      <sheetName val="2-Sitework"/>
      <sheetName val="Sept 06"/>
      <sheetName val="TDS01-02"/>
      <sheetName val="Output"/>
      <sheetName val="TimeSheet"/>
      <sheetName val="Pavement"/>
      <sheetName val="Width xsec"/>
      <sheetName val="STAFF "/>
      <sheetName val="starter"/>
      <sheetName val="매크로"/>
      <sheetName val="Detail 1A"/>
      <sheetName val="Rate"/>
      <sheetName val="A.O.R r1"/>
      <sheetName val="steel "/>
      <sheetName val="msand "/>
      <sheetName val="Suppliers"/>
      <sheetName val="BILL 2.1"/>
      <sheetName val="2-Conc"/>
      <sheetName val="Bill 4.1"/>
      <sheetName val="User input"/>
      <sheetName val="0+655"/>
      <sheetName val="ABST-GD"/>
      <sheetName val="3__Subcon_Recon"/>
      <sheetName val="Main_sheet"/>
      <sheetName val="Cashflow_projection10"/>
      <sheetName val="3__Subcon_Recon1"/>
      <sheetName val="Main_sheet1"/>
      <sheetName val="DETAILED__BOQ1"/>
      <sheetName val="Leg_1-11"/>
      <sheetName val="SSR_&amp;_NSSR_Market_final1"/>
      <sheetName val="Lookup_definitions1"/>
      <sheetName val="drg_study1"/>
      <sheetName val="Technicla_manpower1"/>
      <sheetName val="GRAND_SUMMARY1"/>
      <sheetName val="Str_S_&amp;_Roofing1"/>
      <sheetName val="WORK_TABLE1"/>
      <sheetName val="Cost_Index1"/>
      <sheetName val="소상_&quot;1&quot;1"/>
      <sheetName val="Sheet3_(2)1"/>
      <sheetName val="Name_List1"/>
      <sheetName val="Quote_Sheet1"/>
      <sheetName val="NLD_-_Assum1"/>
      <sheetName val="Civil_Works1"/>
      <sheetName val="Service_Function1"/>
      <sheetName val="7_Other_Costs1"/>
      <sheetName val="Story_Drift-Part_21"/>
      <sheetName val="Invested_capital_VDF1"/>
      <sheetName val="Basement__Works1"/>
      <sheetName val="Back_filling1"/>
      <sheetName val="NT_items_summary1"/>
      <sheetName val="07"/>
      <sheetName val="Data.F8.BTR"/>
      <sheetName val="MG"/>
      <sheetName val="MERGED CODES &amp; NAMES"/>
      <sheetName val="Mat.-Rates"/>
      <sheetName val="Rate Analysis "/>
      <sheetName val="1st -vpd"/>
      <sheetName val="sumary"/>
      <sheetName val="Inputs"/>
      <sheetName val="Quotation"/>
      <sheetName val="CHIFLET"/>
      <sheetName val="Fin. Assumpt. - Sensitivities"/>
      <sheetName val="Compu"/>
      <sheetName val="TB_Oct07"/>
      <sheetName val="P&amp;L"/>
      <sheetName val="2000"/>
      <sheetName val="Wag&amp;Sal"/>
      <sheetName val="Sensitivities"/>
      <sheetName val="IPS new"/>
      <sheetName val="(M+L)"/>
      <sheetName val="RA BILL (47-)"/>
      <sheetName val="Stub Col"/>
      <sheetName val="F.Slab"/>
      <sheetName val="Plinth Beam1"/>
      <sheetName val="C2 (F) "/>
      <sheetName val="WO DROP DOWN LISTS"/>
      <sheetName val="FS Mar08"/>
      <sheetName val="TB load"/>
      <sheetName val="TB pick up"/>
      <sheetName val="Lists"/>
      <sheetName val="WO-List"/>
      <sheetName val="Balance Sheet "/>
      <sheetName val="worksheet"/>
      <sheetName val="Verbrauch"/>
      <sheetName val="APPENDIX 4.1a"/>
      <sheetName val="ord-lost_98&amp;99"/>
      <sheetName val="Deviation"/>
      <sheetName val="CABLERET"/>
      <sheetName val="LOGO"/>
      <sheetName val="B7-_Col__Sch"/>
      <sheetName val="steam_outlet"/>
      <sheetName val="Labour_Rate_"/>
      <sheetName val="Material_List_"/>
      <sheetName val="rates_-_carpentry_items"/>
      <sheetName val="APPENDIX_4_1a"/>
      <sheetName val="bs_BP_04_SA"/>
      <sheetName val="SSR_&amp;_NSSR_Market_final2"/>
      <sheetName val="PCS_DATA2"/>
      <sheetName val="DETAILED__BOQ2"/>
      <sheetName val="Leg!l_Risk_Analysis1"/>
      <sheetName val="precast_RC_element1"/>
      <sheetName val="Basement_Works1"/>
      <sheetName val="M-_Rate1"/>
      <sheetName val="SM_DATA_with_National_CBP_pric2"/>
      <sheetName val="Accounts_w_Tax_Ind1"/>
      <sheetName val="Basic_Rate1"/>
      <sheetName val="實際值-2006_02_061"/>
      <sheetName val="500_kVA_DG_BOQ1"/>
      <sheetName val="BLOCK_WORK_B21"/>
      <sheetName val="Leg_1-12"/>
      <sheetName val="Lookup_definitions2"/>
      <sheetName val="WORK_TABLE2"/>
      <sheetName val="00_to_01_Column1"/>
      <sheetName val="B7-_Col__Sch1"/>
      <sheetName val="steam_outlet1"/>
      <sheetName val="Ward_areas1"/>
      <sheetName val="Design_sheet1"/>
      <sheetName val="GR_slab-reinft1"/>
      <sheetName val="Labour_Rate_1"/>
      <sheetName val="Material_List_1"/>
      <sheetName val="rates_-_carpentry_items1"/>
      <sheetName val="APPENDIX_4_1a1"/>
      <sheetName val="bs_BP_04_SA1"/>
      <sheetName val="Table"/>
      <sheetName val="SAP DATA"/>
      <sheetName val="W SUMMERY"/>
      <sheetName val="Drop_Down_List2"/>
      <sheetName val="Data_Sheet"/>
      <sheetName val="C3"/>
      <sheetName val="Details"/>
      <sheetName val="NCR LOG"/>
      <sheetName val=" Summary BKG 034"/>
      <sheetName val="MAT.ATSITE"/>
      <sheetName val="Hdcnt Projs"/>
      <sheetName val="MOS"/>
      <sheetName val="MAT_ATSITE"/>
      <sheetName val="Hdcnt_Projs"/>
      <sheetName val="_Summary_BKG_034"/>
      <sheetName val="NCR_LOG"/>
      <sheetName val="BASE"/>
      <sheetName val="General"/>
      <sheetName val="Design Devmt"/>
      <sheetName val="E 008 2004"/>
      <sheetName val="Res-Pre ANILLO 1"/>
      <sheetName val="Packing List"/>
      <sheetName val="Scenario Analysis"/>
      <sheetName val="Part D-Building Works"/>
      <sheetName val="Apr1-9"/>
      <sheetName val="Input_Data"/>
      <sheetName val="4_1Input_Data"/>
      <sheetName val="E_008_2004"/>
      <sheetName val="Res-Pre_ANILLO_1"/>
      <sheetName val="Packing_List"/>
      <sheetName val="Scenario_Analysis"/>
      <sheetName val="Part_D-Building_Works"/>
      <sheetName val="PRICING"/>
      <sheetName val="Consolidated CF"/>
      <sheetName val="w't table"/>
      <sheetName val="5"/>
      <sheetName val="word formatS1"/>
      <sheetName val="조건"/>
      <sheetName val="ACCOUNT"/>
      <sheetName val="Site Expenses"/>
      <sheetName val="금융비용"/>
      <sheetName val="Forecast"/>
      <sheetName val="PriceSummary"/>
      <sheetName val="QUOTE_E"/>
      <sheetName val="AN"/>
      <sheetName val="BSL PGM Installtn-Req on Job "/>
      <sheetName val="Day work"/>
      <sheetName val="Material Data"/>
      <sheetName val="110 cs EW"/>
      <sheetName val="Civil_Boq16"/>
      <sheetName val="BOQ_Direct_selling_cost15"/>
      <sheetName val="Staff_Forecast_spread15"/>
      <sheetName val="PRECAST_lightconc-II15"/>
      <sheetName val="floor_slab-RS215"/>
      <sheetName val="General_Summary14"/>
      <sheetName val="+X_&amp;_-X_DIR_PRE14"/>
      <sheetName val="BOQ_fire_proofing14"/>
      <sheetName val="Break_up_Sheet14"/>
      <sheetName val="Abstract_Sheet14"/>
      <sheetName val="Legal_Risk_Analysis14"/>
      <sheetName val="PIpe_Pushing15"/>
      <sheetName val="d-safe_DELUXE14"/>
      <sheetName val="13__Steel_-_Ratio14"/>
      <sheetName val="Labour_productivity15"/>
      <sheetName val="organi_synthesis_lab14"/>
      <sheetName val="Extra_Item14"/>
      <sheetName val="Fill_this_out_first___14"/>
      <sheetName val="Labour_&amp;_Plant14"/>
      <sheetName val="Project_Budget_Worksheet14"/>
      <sheetName val="TASKRSRC_(2)14"/>
      <sheetName val="Fin_Sum14"/>
      <sheetName val="V_O_4_-_PCC_Qty14"/>
      <sheetName val="TBAL9697_-group_wise__sdpl14"/>
      <sheetName val="Field_Values14"/>
      <sheetName val="BOQ_-II_ph_214"/>
      <sheetName val="2_1_受電設備棟14"/>
      <sheetName val="2_2_受・防火水槽14"/>
      <sheetName val="2_3_排水処理設備棟14"/>
      <sheetName val="2_4_倉庫棟14"/>
      <sheetName val="2_5_守衛棟14"/>
      <sheetName val="RCC,Ret__Wall14"/>
      <sheetName val="BOQ_(2)14"/>
      <sheetName val="T1037_Entire_School14"/>
      <sheetName val="Plant_Cost14"/>
      <sheetName val="Site_Dev_BOQ14"/>
      <sheetName val="PointNo_514"/>
      <sheetName val="DETAIL_SHEET14"/>
      <sheetName val="1_01_(a)14"/>
      <sheetName val="Balance_sheet14"/>
      <sheetName val="Fee_Rate_Summary14"/>
      <sheetName val="Rate_analysis14"/>
      <sheetName val="Site_wise_NADs14"/>
      <sheetName val="PC_Master_List14"/>
      <sheetName val="Employee_List14"/>
      <sheetName val="RMZ_Summary14"/>
      <sheetName val="_14"/>
      <sheetName val="STAFFSCHED_14"/>
      <sheetName val="PRECAST_lightconc_II14"/>
      <sheetName val="Basement_Budget14"/>
      <sheetName val="IO_LIST14"/>
      <sheetName val="Tender_Summary14"/>
      <sheetName val="Civil_Boq17"/>
      <sheetName val="SPT_vs_PHI16"/>
      <sheetName val="BOQ_Direct_selling_cost16"/>
      <sheetName val="std_wt_16"/>
      <sheetName val="Material_16"/>
      <sheetName val="Chandrawal_-116"/>
      <sheetName val="Guide_VAT_ED_Credit16"/>
      <sheetName val="AMC_&amp;_O&amp;M16"/>
      <sheetName val="JTS_Costing16"/>
      <sheetName val="Pile_cap16"/>
      <sheetName val="Staff_Forecast_spread16"/>
      <sheetName val="PRECAST_lightconc-II16"/>
      <sheetName val="floor_slab-RS216"/>
      <sheetName val="General_Summary15"/>
      <sheetName val="+X_&amp;_-X_DIR_PRE15"/>
      <sheetName val="BOQ_fire_proofing15"/>
      <sheetName val="Break_up_Sheet15"/>
      <sheetName val="Abstract_Sheet15"/>
      <sheetName val="Legal_Risk_Analysis15"/>
      <sheetName val="PIpe_Pushing16"/>
      <sheetName val="d-safe_specs16"/>
      <sheetName val="d-safe_DELUXE15"/>
      <sheetName val="13__Steel_-_Ratio15"/>
      <sheetName val="Labour_productivity16"/>
      <sheetName val="CABLE_DATA15"/>
      <sheetName val="organi_synthesis_lab15"/>
      <sheetName val="INPUT_SHEET15"/>
      <sheetName val="Extra_Item15"/>
      <sheetName val="Fill_this_out_first___15"/>
      <sheetName val="Labour_&amp;_Plant15"/>
      <sheetName val="Project_Budget_Worksheet15"/>
      <sheetName val="TASKRSRC_(2)15"/>
      <sheetName val="Fin_Sum15"/>
      <sheetName val="V_O_4_-_PCC_Qty15"/>
      <sheetName val="TBAL9697_-group_wise__sdpl15"/>
      <sheetName val="Field_Values15"/>
      <sheetName val="BOQ_-II_ph_215"/>
      <sheetName val="2_1_受電設備棟15"/>
      <sheetName val="2_2_受・防火水槽15"/>
      <sheetName val="2_3_排水処理設備棟15"/>
      <sheetName val="2_4_倉庫棟15"/>
      <sheetName val="2_5_守衛棟15"/>
      <sheetName val="RCC,Ret__Wall15"/>
      <sheetName val="BOQ_(2)15"/>
      <sheetName val="T1037_Entire_School15"/>
      <sheetName val="Plant_Cost15"/>
      <sheetName val="Site_Dev_BOQ15"/>
      <sheetName val="PointNo_515"/>
      <sheetName val="DETAIL_SHEET15"/>
      <sheetName val="1_01_(a)15"/>
      <sheetName val="Balance_sheet15"/>
      <sheetName val="Fee_Rate_Summary15"/>
      <sheetName val="Rate_analysis15"/>
      <sheetName val="Site_wise_NADs15"/>
      <sheetName val="PC_Master_List15"/>
      <sheetName val="Employee_List15"/>
      <sheetName val="RMZ_Summary15"/>
      <sheetName val="_15"/>
      <sheetName val="STAFFSCHED_15"/>
      <sheetName val="PRECAST_lightconc_II15"/>
      <sheetName val="Basement_Budget15"/>
      <sheetName val="IO_LIST15"/>
      <sheetName val="Tender_Summary15"/>
      <sheetName val="Civil_Boq18"/>
      <sheetName val="SPT_vs_PHI17"/>
      <sheetName val="BOQ_Direct_selling_cost17"/>
      <sheetName val="std_wt_17"/>
      <sheetName val="Material_17"/>
      <sheetName val="Chandrawal_-117"/>
      <sheetName val="Guide_VAT_ED_Credit17"/>
      <sheetName val="AMC_&amp;_O&amp;M17"/>
      <sheetName val="JTS_Costing17"/>
      <sheetName val="Pile_cap17"/>
      <sheetName val="Staff_Forecast_spread17"/>
      <sheetName val="PRECAST_lightconc-II17"/>
      <sheetName val="floor_slab-RS217"/>
      <sheetName val="General_Summary16"/>
      <sheetName val="+X_&amp;_-X_DIR_PRE16"/>
      <sheetName val="BOQ_fire_proofing16"/>
      <sheetName val="Break_up_Sheet16"/>
      <sheetName val="Abstract_Sheet16"/>
      <sheetName val="Legal_Risk_Analysis16"/>
      <sheetName val="PIpe_Pushing17"/>
      <sheetName val="d-safe_specs17"/>
      <sheetName val="d-safe_DELUXE16"/>
      <sheetName val="13__Steel_-_Ratio16"/>
      <sheetName val="Labour_productivity17"/>
      <sheetName val="CABLE_DATA16"/>
      <sheetName val="organi_synthesis_lab16"/>
      <sheetName val="INPUT_SHEET16"/>
      <sheetName val="Extra_Item16"/>
      <sheetName val="Fill_this_out_first___16"/>
      <sheetName val="Labour_&amp;_Plant16"/>
      <sheetName val="Project_Budget_Worksheet16"/>
      <sheetName val="TASKRSRC_(2)16"/>
      <sheetName val="Fin_Sum16"/>
      <sheetName val="V_O_4_-_PCC_Qty16"/>
      <sheetName val="TBAL9697_-group_wise__sdpl16"/>
      <sheetName val="Field_Values16"/>
      <sheetName val="BOQ_-II_ph_216"/>
      <sheetName val="2_1_受電設備棟16"/>
      <sheetName val="2_2_受・防火水槽16"/>
      <sheetName val="2_3_排水処理設備棟16"/>
      <sheetName val="2_4_倉庫棟16"/>
      <sheetName val="2_5_守衛棟16"/>
      <sheetName val="RCC,Ret__Wall16"/>
      <sheetName val="BOQ_(2)16"/>
      <sheetName val="T1037_Entire_School16"/>
      <sheetName val="Plant_Cost16"/>
      <sheetName val="Site_Dev_BOQ16"/>
      <sheetName val="PointNo_516"/>
      <sheetName val="DETAIL_SHEET16"/>
      <sheetName val="1_01_(a)16"/>
      <sheetName val="Balance_sheet16"/>
      <sheetName val="Fee_Rate_Summary16"/>
      <sheetName val="Rate_analysis16"/>
      <sheetName val="Site_wise_NADs16"/>
      <sheetName val="PC_Master_List16"/>
      <sheetName val="Employee_List16"/>
      <sheetName val="RMZ_Summary16"/>
      <sheetName val="_16"/>
      <sheetName val="STAFFSCHED_16"/>
      <sheetName val="PRECAST_lightconc_II16"/>
      <sheetName val="Basement_Budget16"/>
      <sheetName val="IO_LIST16"/>
      <sheetName val="Tender_Summary16"/>
      <sheetName val="Civil_Boq19"/>
      <sheetName val="SPT_vs_PHI18"/>
      <sheetName val="BOQ_Direct_selling_cost18"/>
      <sheetName val="std_wt_18"/>
      <sheetName val="Material_18"/>
      <sheetName val="Chandrawal_-118"/>
      <sheetName val="Guide_VAT_ED_Credit18"/>
      <sheetName val="AMC_&amp;_O&amp;M18"/>
      <sheetName val="JTS_Costing18"/>
      <sheetName val="Pile_cap18"/>
      <sheetName val="Staff_Forecast_spread18"/>
      <sheetName val="PRECAST_lightconc-II18"/>
      <sheetName val="floor_slab-RS218"/>
      <sheetName val="General_Summary17"/>
      <sheetName val="+X_&amp;_-X_DIR_PRE17"/>
      <sheetName val="BOQ_fire_proofing17"/>
      <sheetName val="Break_up_Sheet17"/>
      <sheetName val="Abstract_Sheet17"/>
      <sheetName val="Legal_Risk_Analysis17"/>
      <sheetName val="PIpe_Pushing18"/>
      <sheetName val="d-safe_specs18"/>
      <sheetName val="d-safe_DELUXE17"/>
      <sheetName val="13__Steel_-_Ratio17"/>
      <sheetName val="Labour_productivity18"/>
      <sheetName val="CABLE_DATA17"/>
      <sheetName val="organi_synthesis_lab17"/>
      <sheetName val="INPUT_SHEET17"/>
      <sheetName val="Extra_Item17"/>
      <sheetName val="Fill_this_out_first___17"/>
      <sheetName val="Labour_&amp;_Plant17"/>
      <sheetName val="Project_Budget_Worksheet17"/>
      <sheetName val="TASKRSRC_(2)17"/>
      <sheetName val="Fin_Sum17"/>
      <sheetName val="V_O_4_-_PCC_Qty17"/>
      <sheetName val="TBAL9697_-group_wise__sdpl17"/>
      <sheetName val="Field_Values17"/>
      <sheetName val="BOQ_-II_ph_217"/>
      <sheetName val="2_1_受電設備棟17"/>
      <sheetName val="2_2_受・防火水槽17"/>
      <sheetName val="2_3_排水処理設備棟17"/>
      <sheetName val="2_4_倉庫棟17"/>
      <sheetName val="2_5_守衛棟17"/>
      <sheetName val="RCC,Ret__Wall17"/>
      <sheetName val="BOQ_(2)17"/>
      <sheetName val="T1037_Entire_School17"/>
      <sheetName val="Plant_Cost17"/>
      <sheetName val="Site_Dev_BOQ17"/>
      <sheetName val="PointNo_517"/>
      <sheetName val="DETAIL_SHEET17"/>
      <sheetName val="1_01_(a)17"/>
      <sheetName val="Balance_sheet17"/>
      <sheetName val="Fee_Rate_Summary17"/>
      <sheetName val="Rate_analysis17"/>
      <sheetName val="Site_wise_NADs17"/>
      <sheetName val="PC_Master_List17"/>
      <sheetName val="Employee_List17"/>
      <sheetName val="RMZ_Summary17"/>
      <sheetName val="_17"/>
      <sheetName val="STAFFSCHED_17"/>
      <sheetName val="PRECAST_lightconc_II17"/>
      <sheetName val="Basement_Budget17"/>
      <sheetName val="IO_LIST17"/>
      <sheetName val="Tender_Summary17"/>
      <sheetName val="Civil_Boq20"/>
      <sheetName val="SPT_vs_PHI19"/>
      <sheetName val="BOQ_Direct_selling_cost19"/>
      <sheetName val="std_wt_19"/>
      <sheetName val="Material_19"/>
      <sheetName val="Chandrawal_-119"/>
      <sheetName val="Guide_VAT_ED_Credit19"/>
      <sheetName val="AMC_&amp;_O&amp;M19"/>
      <sheetName val="JTS_Costing19"/>
      <sheetName val="Pile_cap19"/>
      <sheetName val="Staff_Forecast_spread19"/>
      <sheetName val="PRECAST_lightconc-II19"/>
      <sheetName val="floor_slab-RS219"/>
      <sheetName val="General_Summary18"/>
      <sheetName val="+X_&amp;_-X_DIR_PRE18"/>
      <sheetName val="BOQ_fire_proofing18"/>
      <sheetName val="Break_up_Sheet18"/>
      <sheetName val="Abstract_Sheet18"/>
      <sheetName val="Legal_Risk_Analysis18"/>
      <sheetName val="PIpe_Pushing19"/>
      <sheetName val="d-safe_specs19"/>
      <sheetName val="d-safe_DELUXE18"/>
      <sheetName val="13__Steel_-_Ratio18"/>
      <sheetName val="Labour_productivity19"/>
      <sheetName val="CABLE_DATA18"/>
      <sheetName val="organi_synthesis_lab18"/>
      <sheetName val="INPUT_SHEET18"/>
      <sheetName val="Extra_Item18"/>
      <sheetName val="Fill_this_out_first___18"/>
      <sheetName val="Labour_&amp;_Plant18"/>
      <sheetName val="Project_Budget_Worksheet18"/>
      <sheetName val="TASKRSRC_(2)18"/>
      <sheetName val="Fin_Sum18"/>
      <sheetName val="V_O_4_-_PCC_Qty18"/>
      <sheetName val="TBAL9697_-group_wise__sdpl18"/>
      <sheetName val="Field_Values18"/>
      <sheetName val="BOQ_-II_ph_218"/>
      <sheetName val="2_1_受電設備棟18"/>
      <sheetName val="2_2_受・防火水槽18"/>
      <sheetName val="2_3_排水処理設備棟18"/>
      <sheetName val="2_4_倉庫棟18"/>
      <sheetName val="2_5_守衛棟18"/>
      <sheetName val="RCC,Ret__Wall18"/>
      <sheetName val="BOQ_(2)18"/>
      <sheetName val="T1037_Entire_School18"/>
      <sheetName val="Plant_Cost18"/>
      <sheetName val="Site_Dev_BOQ18"/>
      <sheetName val="PointNo_518"/>
      <sheetName val="DETAIL_SHEET18"/>
      <sheetName val="1_01_(a)18"/>
      <sheetName val="Balance_sheet18"/>
      <sheetName val="Fee_Rate_Summary18"/>
      <sheetName val="Rate_analysis18"/>
      <sheetName val="Site_wise_NADs18"/>
      <sheetName val="PC_Master_List18"/>
      <sheetName val="Employee_List18"/>
      <sheetName val="RMZ_Summary18"/>
      <sheetName val="_18"/>
      <sheetName val="STAFFSCHED_18"/>
      <sheetName val="PRECAST_lightconc_II18"/>
      <sheetName val="Basement_Budget18"/>
      <sheetName val="IO_LIST18"/>
      <sheetName val="Tender_Summary18"/>
      <sheetName val="Civil_Boq21"/>
      <sheetName val="SPT_vs_PHI20"/>
      <sheetName val="BOQ_Direct_selling_cost20"/>
      <sheetName val="std_wt_20"/>
      <sheetName val="Material_20"/>
      <sheetName val="Chandrawal_-120"/>
      <sheetName val="Guide_VAT_ED_Credit20"/>
      <sheetName val="AMC_&amp;_O&amp;M20"/>
      <sheetName val="JTS_Costing20"/>
      <sheetName val="Pile_cap20"/>
      <sheetName val="Staff_Forecast_spread20"/>
      <sheetName val="PRECAST_lightconc-II20"/>
      <sheetName val="floor_slab-RS220"/>
      <sheetName val="General_Summary19"/>
      <sheetName val="+X_&amp;_-X_DIR_PRE19"/>
      <sheetName val="BOQ_fire_proofing19"/>
      <sheetName val="Break_up_Sheet19"/>
      <sheetName val="Abstract_Sheet19"/>
      <sheetName val="Legal_Risk_Analysis19"/>
      <sheetName val="PIpe_Pushing20"/>
      <sheetName val="d-safe_specs20"/>
      <sheetName val="d-safe_DELUXE19"/>
      <sheetName val="13__Steel_-_Ratio19"/>
      <sheetName val="Labour_productivity20"/>
      <sheetName val="CABLE_DATA19"/>
      <sheetName val="organi_synthesis_lab19"/>
      <sheetName val="INPUT_SHEET19"/>
      <sheetName val="Extra_Item19"/>
      <sheetName val="Fill_this_out_first___19"/>
      <sheetName val="Labour_&amp;_Plant19"/>
      <sheetName val="Project_Budget_Worksheet19"/>
      <sheetName val="TASKRSRC_(2)19"/>
      <sheetName val="Fin_Sum19"/>
      <sheetName val="V_O_4_-_PCC_Qty19"/>
      <sheetName val="TBAL9697_-group_wise__sdpl19"/>
      <sheetName val="Field_Values19"/>
      <sheetName val="BOQ_-II_ph_219"/>
      <sheetName val="2_1_受電設備棟19"/>
      <sheetName val="2_2_受・防火水槽19"/>
      <sheetName val="2_3_排水処理設備棟19"/>
      <sheetName val="2_4_倉庫棟19"/>
      <sheetName val="2_5_守衛棟19"/>
      <sheetName val="RCC,Ret__Wall19"/>
      <sheetName val="BOQ_(2)19"/>
      <sheetName val="T1037_Entire_School19"/>
      <sheetName val="Plant_Cost19"/>
      <sheetName val="Site_Dev_BOQ19"/>
      <sheetName val="PointNo_519"/>
      <sheetName val="DETAIL_SHEET19"/>
      <sheetName val="1_01_(a)19"/>
      <sheetName val="Balance_sheet19"/>
      <sheetName val="Fee_Rate_Summary19"/>
      <sheetName val="Rate_analysis19"/>
      <sheetName val="Site_wise_NADs19"/>
      <sheetName val="PC_Master_List19"/>
      <sheetName val="Employee_List19"/>
      <sheetName val="RMZ_Summary19"/>
      <sheetName val="_19"/>
      <sheetName val="STAFFSCHED_19"/>
      <sheetName val="PRECAST_lightconc_II19"/>
      <sheetName val="Basement_Budget19"/>
      <sheetName val="IO_LIST19"/>
      <sheetName val="Tender_Summary19"/>
      <sheetName val="Civil_Boq22"/>
      <sheetName val="SPT_vs_PHI21"/>
      <sheetName val="BOQ_Direct_selling_cost21"/>
      <sheetName val="std_wt_21"/>
      <sheetName val="Material_21"/>
      <sheetName val="Chandrawal_-121"/>
      <sheetName val="Guide_VAT_ED_Credit21"/>
      <sheetName val="AMC_&amp;_O&amp;M21"/>
      <sheetName val="JTS_Costing21"/>
      <sheetName val="Pile_cap21"/>
      <sheetName val="Staff_Forecast_spread21"/>
      <sheetName val="PRECAST_lightconc-II21"/>
      <sheetName val="floor_slab-RS221"/>
      <sheetName val="General_Summary20"/>
      <sheetName val="+X_&amp;_-X_DIR_PRE20"/>
      <sheetName val="BOQ_fire_proofing20"/>
      <sheetName val="Break_up_Sheet20"/>
      <sheetName val="Abstract_Sheet20"/>
      <sheetName val="Legal_Risk_Analysis20"/>
      <sheetName val="PIpe_Pushing21"/>
      <sheetName val="d-safe_specs21"/>
      <sheetName val="d-safe_DELUXE20"/>
      <sheetName val="13__Steel_-_Ratio20"/>
      <sheetName val="Labour_productivity21"/>
      <sheetName val="CABLE_DATA20"/>
      <sheetName val="organi_synthesis_lab20"/>
      <sheetName val="INPUT_SHEET20"/>
      <sheetName val="Extra_Item20"/>
      <sheetName val="Fill_this_out_first___20"/>
      <sheetName val="Labour_&amp;_Plant20"/>
      <sheetName val="Project_Budget_Worksheet20"/>
      <sheetName val="TASKRSRC_(2)20"/>
      <sheetName val="Fin_Sum20"/>
      <sheetName val="V_O_4_-_PCC_Qty20"/>
      <sheetName val="TBAL9697_-group_wise__sdpl20"/>
      <sheetName val="Field_Values20"/>
      <sheetName val="BOQ_-II_ph_220"/>
      <sheetName val="2_1_受電設備棟20"/>
      <sheetName val="2_2_受・防火水槽20"/>
      <sheetName val="2_3_排水処理設備棟20"/>
      <sheetName val="2_4_倉庫棟20"/>
      <sheetName val="2_5_守衛棟20"/>
      <sheetName val="RCC,Ret__Wall20"/>
      <sheetName val="BOQ_(2)20"/>
      <sheetName val="T1037_Entire_School20"/>
      <sheetName val="Plant_Cost20"/>
      <sheetName val="Site_Dev_BOQ20"/>
      <sheetName val="PointNo_520"/>
      <sheetName val="DETAIL_SHEET20"/>
      <sheetName val="1_01_(a)20"/>
      <sheetName val="Balance_sheet20"/>
      <sheetName val="Fee_Rate_Summary20"/>
      <sheetName val="Rate_analysis20"/>
      <sheetName val="Site_wise_NADs20"/>
      <sheetName val="PC_Master_List20"/>
      <sheetName val="Employee_List20"/>
      <sheetName val="RMZ_Summary20"/>
      <sheetName val="_20"/>
      <sheetName val="STAFFSCHED_20"/>
      <sheetName val="PRECAST_lightconc_II20"/>
      <sheetName val="Basement_Budget20"/>
      <sheetName val="IO_LIST20"/>
      <sheetName val="Tender_Summary20"/>
      <sheetName val="Civil_Boq23"/>
      <sheetName val="SPT_vs_PHI22"/>
      <sheetName val="BOQ_Direct_selling_cost22"/>
      <sheetName val="std_wt_22"/>
      <sheetName val="Material_22"/>
      <sheetName val="Chandrawal_-122"/>
      <sheetName val="Guide_VAT_ED_Credit22"/>
      <sheetName val="AMC_&amp;_O&amp;M22"/>
      <sheetName val="JTS_Costing22"/>
      <sheetName val="Pile_cap22"/>
      <sheetName val="Staff_Forecast_spread22"/>
      <sheetName val="PRECAST_lightconc-II22"/>
      <sheetName val="floor_slab-RS222"/>
      <sheetName val="General_Summary21"/>
      <sheetName val="+X_&amp;_-X_DIR_PRE21"/>
      <sheetName val="BOQ_fire_proofing21"/>
      <sheetName val="Break_up_Sheet21"/>
      <sheetName val="Abstract_Sheet21"/>
      <sheetName val="Legal_Risk_Analysis21"/>
      <sheetName val="PIpe_Pushing22"/>
      <sheetName val="d-safe_specs22"/>
      <sheetName val="d-safe_DELUXE21"/>
      <sheetName val="13__Steel_-_Ratio21"/>
      <sheetName val="Labour_productivity22"/>
      <sheetName val="CABLE_DATA21"/>
      <sheetName val="organi_synthesis_lab21"/>
      <sheetName val="INPUT_SHEET21"/>
      <sheetName val="Extra_Item21"/>
      <sheetName val="Fill_this_out_first___21"/>
      <sheetName val="Labour_&amp;_Plant21"/>
      <sheetName val="Project_Budget_Worksheet21"/>
      <sheetName val="TASKRSRC_(2)21"/>
      <sheetName val="Fin_Sum21"/>
      <sheetName val="V_O_4_-_PCC_Qty21"/>
      <sheetName val="TBAL9697_-group_wise__sdpl21"/>
      <sheetName val="Field_Values21"/>
      <sheetName val="BOQ_-II_ph_221"/>
      <sheetName val="2_1_受電設備棟21"/>
      <sheetName val="2_2_受・防火水槽21"/>
      <sheetName val="2_3_排水処理設備棟21"/>
      <sheetName val="2_4_倉庫棟21"/>
      <sheetName val="2_5_守衛棟21"/>
      <sheetName val="RCC,Ret__Wall21"/>
      <sheetName val="BOQ_(2)21"/>
      <sheetName val="T1037_Entire_School21"/>
      <sheetName val="Plant_Cost21"/>
      <sheetName val="Site_Dev_BOQ21"/>
      <sheetName val="PointNo_521"/>
      <sheetName val="DETAIL_SHEET21"/>
      <sheetName val="1_01_(a)21"/>
      <sheetName val="Balance_sheet21"/>
      <sheetName val="Fee_Rate_Summary21"/>
      <sheetName val="Rate_analysis21"/>
      <sheetName val="Site_wise_NADs21"/>
      <sheetName val="PC_Master_List21"/>
      <sheetName val="Employee_List21"/>
      <sheetName val="RMZ_Summary21"/>
      <sheetName val="_21"/>
      <sheetName val="STAFFSCHED_21"/>
      <sheetName val="PRECAST_lightconc_II21"/>
      <sheetName val="Basement_Budget21"/>
      <sheetName val="IO_LIST21"/>
      <sheetName val="Tender_Summary21"/>
      <sheetName val="Civil_Boq24"/>
      <sheetName val="SPT_vs_PHI23"/>
      <sheetName val="BOQ_Direct_selling_cost23"/>
      <sheetName val="std_wt_23"/>
      <sheetName val="Material_23"/>
      <sheetName val="Chandrawal_-123"/>
      <sheetName val="Guide_VAT_ED_Credit23"/>
      <sheetName val="AMC_&amp;_O&amp;M23"/>
      <sheetName val="JTS_Costing23"/>
      <sheetName val="Pile_cap23"/>
      <sheetName val="Staff_Forecast_spread23"/>
      <sheetName val="PRECAST_lightconc-II23"/>
      <sheetName val="floor_slab-RS223"/>
      <sheetName val="General_Summary22"/>
      <sheetName val="+X_&amp;_-X_DIR_PRE22"/>
      <sheetName val="BOQ_fire_proofing22"/>
      <sheetName val="Break_up_Sheet22"/>
      <sheetName val="Abstract_Sheet22"/>
      <sheetName val="Legal_Risk_Analysis22"/>
      <sheetName val="PIpe_Pushing23"/>
      <sheetName val="d-safe_specs23"/>
      <sheetName val="d-safe_DELUXE22"/>
      <sheetName val="13__Steel_-_Ratio22"/>
      <sheetName val="Labour_productivity23"/>
      <sheetName val="CABLE_DATA22"/>
      <sheetName val="organi_synthesis_lab22"/>
      <sheetName val="INPUT_SHEET22"/>
      <sheetName val="Extra_Item22"/>
      <sheetName val="Fill_this_out_first___22"/>
      <sheetName val="Labour_&amp;_Plant22"/>
      <sheetName val="Project_Budget_Worksheet22"/>
      <sheetName val="TASKRSRC_(2)22"/>
      <sheetName val="Fin_Sum22"/>
      <sheetName val="V_O_4_-_PCC_Qty22"/>
      <sheetName val="TBAL9697_-group_wise__sdpl22"/>
      <sheetName val="Field_Values22"/>
      <sheetName val="BOQ_-II_ph_222"/>
      <sheetName val="2_1_受電設備棟22"/>
      <sheetName val="2_2_受・防火水槽22"/>
      <sheetName val="2_3_排水処理設備棟22"/>
      <sheetName val="2_4_倉庫棟22"/>
      <sheetName val="2_5_守衛棟22"/>
      <sheetName val="RCC,Ret__Wall22"/>
      <sheetName val="PointNo_522"/>
      <sheetName val="Balance_sheet22"/>
      <sheetName val="PC_Master_List22"/>
      <sheetName val="Plant_Cost22"/>
      <sheetName val="DETAIL_SHEET22"/>
      <sheetName val="1_01_(a)22"/>
      <sheetName val="Employee_List22"/>
      <sheetName val="T1037_Entire_School22"/>
      <sheetName val="RMZ_Summary22"/>
      <sheetName val="BOQ_(2)22"/>
      <sheetName val="_22"/>
      <sheetName val="Site_Dev_BOQ22"/>
      <sheetName val="STAFFSCHED_22"/>
      <sheetName val="PRECAST_lightconc_II22"/>
      <sheetName val="Basement_Budget22"/>
      <sheetName val="IO_LIST22"/>
      <sheetName val="Tender_Summary22"/>
      <sheetName val="Fee_Rate_Summary22"/>
      <sheetName val="Rate_analysis22"/>
      <sheetName val="Site_wise_NADs22"/>
      <sheetName val="PIPE내역(FCN)"/>
      <sheetName val="06"/>
      <sheetName val="MAT-STAT"/>
      <sheetName val="Bill No 8 - A"/>
      <sheetName val="I.P. No 1"/>
      <sheetName val="RFP003B"/>
      <sheetName val="Civil_Boq26"/>
      <sheetName val="Pile_cap25"/>
      <sheetName val="SPT_vs_PHI25"/>
      <sheetName val="std_wt_25"/>
      <sheetName val="General_Summary24"/>
      <sheetName val="Material_25"/>
      <sheetName val="Chandrawal_-125"/>
      <sheetName val="Guide_VAT_ED_Credit25"/>
      <sheetName val="AMC_&amp;_O&amp;M25"/>
      <sheetName val="JTS_Costing25"/>
      <sheetName val="BOQ_fire_proofing24"/>
      <sheetName val="Break_up_Sheet24"/>
      <sheetName val="floor_slab-RS225"/>
      <sheetName val="Abstract_Sheet24"/>
      <sheetName val="Legal_Risk_Analysis24"/>
      <sheetName val="BOQ_Direct_selling_cost25"/>
      <sheetName val="Staff_Forecast_spread25"/>
      <sheetName val="PIpe_Pushing25"/>
      <sheetName val="d-safe_specs25"/>
      <sheetName val="+X_&amp;_-X_DIR_PRE24"/>
      <sheetName val="d-safe_DELUXE24"/>
      <sheetName val="13__Steel_-_Ratio24"/>
      <sheetName val="PRECAST_lightconc-II25"/>
      <sheetName val="Labour_productivity25"/>
      <sheetName val="CABLE_DATA24"/>
      <sheetName val="organi_synthesis_lab24"/>
      <sheetName val="INPUT_SHEET24"/>
      <sheetName val="Extra_Item24"/>
      <sheetName val="Fill_this_out_first___24"/>
      <sheetName val="Labour_&amp;_Plant24"/>
      <sheetName val="Project_Budget_Worksheet24"/>
      <sheetName val="TASKRSRC_(2)24"/>
      <sheetName val="Fin_Sum24"/>
      <sheetName val="V_O_4_-_PCC_Qty24"/>
      <sheetName val="TBAL9697_-group_wise__sdpl24"/>
      <sheetName val="Field_Values24"/>
      <sheetName val="BOQ_-II_ph_224"/>
      <sheetName val="2_1_受電設備棟24"/>
      <sheetName val="2_2_受・防火水槽24"/>
      <sheetName val="2_3_排水処理設備棟24"/>
      <sheetName val="2_4_倉庫棟24"/>
      <sheetName val="2_5_守衛棟24"/>
      <sheetName val="RCC,Ret__Wall24"/>
      <sheetName val="BOQ_(2)24"/>
      <sheetName val="T1037_Entire_School24"/>
      <sheetName val="Plant_Cost24"/>
      <sheetName val="Site_Dev_BOQ24"/>
      <sheetName val="PointNo_524"/>
      <sheetName val="DETAIL_SHEET24"/>
      <sheetName val="1_01_(a)24"/>
      <sheetName val="Balance_sheet24"/>
      <sheetName val="Fee_Rate_Summary24"/>
      <sheetName val="Rate_analysis24"/>
      <sheetName val="Site_wise_NADs24"/>
      <sheetName val="PC_Master_List24"/>
      <sheetName val="RMZ_Summary24"/>
      <sheetName val="Employee_List24"/>
      <sheetName val="STAFFSCHED_24"/>
      <sheetName val="PRECAST_lightconc_II24"/>
      <sheetName val="Basement_Budget24"/>
      <sheetName val="IO_LIST24"/>
      <sheetName val="_24"/>
      <sheetName val="Drop_Down_List3"/>
      <sheetName val="Tender_Summary24"/>
      <sheetName val="Civil_Boq25"/>
      <sheetName val="SPT_vs_PHI24"/>
      <sheetName val="BOQ_Direct_selling_cost24"/>
      <sheetName val="std_wt_24"/>
      <sheetName val="Material_24"/>
      <sheetName val="Chandrawal_-124"/>
      <sheetName val="Guide_VAT_ED_Credit24"/>
      <sheetName val="AMC_&amp;_O&amp;M24"/>
      <sheetName val="JTS_Costing24"/>
      <sheetName val="Pile_cap24"/>
      <sheetName val="Staff_Forecast_spread24"/>
      <sheetName val="PRECAST_lightconc-II24"/>
      <sheetName val="floor_slab-RS224"/>
      <sheetName val="General_Summary23"/>
      <sheetName val="+X_&amp;_-X_DIR_PRE23"/>
      <sheetName val="BOQ_fire_proofing23"/>
      <sheetName val="Break_up_Sheet23"/>
      <sheetName val="Abstract_Sheet23"/>
      <sheetName val="Legal_Risk_Analysis23"/>
      <sheetName val="PIpe_Pushing24"/>
      <sheetName val="d-safe_specs24"/>
      <sheetName val="d-safe_DELUXE23"/>
      <sheetName val="13__Steel_-_Ratio23"/>
      <sheetName val="Labour_productivity24"/>
      <sheetName val="CABLE_DATA23"/>
      <sheetName val="organi_synthesis_lab23"/>
      <sheetName val="INPUT_SHEET23"/>
      <sheetName val="Extra_Item23"/>
      <sheetName val="Fill_this_out_first___23"/>
      <sheetName val="Labour_&amp;_Plant23"/>
      <sheetName val="Project_Budget_Worksheet23"/>
      <sheetName val="TASKRSRC_(2)23"/>
      <sheetName val="Fin_Sum23"/>
      <sheetName val="V_O_4_-_PCC_Qty23"/>
      <sheetName val="TBAL9697_-group_wise__sdpl23"/>
      <sheetName val="Field_Values23"/>
      <sheetName val="BOQ_-II_ph_223"/>
      <sheetName val="2_1_受電設備棟23"/>
      <sheetName val="2_2_受・防火水槽23"/>
      <sheetName val="2_3_排水処理設備棟23"/>
      <sheetName val="2_4_倉庫棟23"/>
      <sheetName val="2_5_守衛棟23"/>
      <sheetName val="RCC,Ret__Wall23"/>
      <sheetName val="BOQ_(2)23"/>
      <sheetName val="T1037_Entire_School23"/>
      <sheetName val="Plant_Cost23"/>
      <sheetName val="Site_Dev_BOQ23"/>
      <sheetName val="PointNo_523"/>
      <sheetName val="DETAIL_SHEET23"/>
      <sheetName val="1_01_(a)23"/>
      <sheetName val="Balance_sheet23"/>
      <sheetName val="Fee_Rate_Summary23"/>
      <sheetName val="Rate_analysis23"/>
      <sheetName val="Site_wise_NADs23"/>
      <sheetName val="PC_Master_List23"/>
      <sheetName val="Employee_List23"/>
      <sheetName val="RMZ_Summary23"/>
      <sheetName val="_23"/>
      <sheetName val="STAFFSCHED_23"/>
      <sheetName val="PRECAST_lightconc_II23"/>
      <sheetName val="Basement_Budget23"/>
      <sheetName val="IO_LIST23"/>
      <sheetName val="Tender_Summary23"/>
      <sheetName val="Civil_Boq30"/>
      <sheetName val="Pile_cap29"/>
      <sheetName val="SPT_vs_PHI29"/>
      <sheetName val="std_wt_29"/>
      <sheetName val="General_Summary28"/>
      <sheetName val="Material_29"/>
      <sheetName val="Chandrawal_-129"/>
      <sheetName val="Guide_VAT_ED_Credit29"/>
      <sheetName val="AMC_&amp;_O&amp;M29"/>
      <sheetName val="JTS_Costing29"/>
      <sheetName val="BOQ_fire_proofing28"/>
      <sheetName val="Break_up_Sheet28"/>
      <sheetName val="floor_slab-RS229"/>
      <sheetName val="Abstract_Sheet28"/>
      <sheetName val="Legal_Risk_Analysis28"/>
      <sheetName val="BOQ_Direct_selling_cost29"/>
      <sheetName val="Staff_Forecast_spread29"/>
      <sheetName val="PIpe_Pushing29"/>
      <sheetName val="d-safe_specs29"/>
      <sheetName val="+X_&amp;_-X_DIR_PRE28"/>
      <sheetName val="d-safe_DELUXE28"/>
      <sheetName val="13__Steel_-_Ratio28"/>
      <sheetName val="PRECAST_lightconc-II29"/>
      <sheetName val="Labour_productivity29"/>
      <sheetName val="CABLE_DATA28"/>
      <sheetName val="organi_synthesis_lab28"/>
      <sheetName val="INPUT_SHEET28"/>
      <sheetName val="Extra_Item28"/>
      <sheetName val="Fill_this_out_first___28"/>
      <sheetName val="Labour_&amp;_Plant28"/>
      <sheetName val="Project_Budget_Worksheet28"/>
      <sheetName val="TASKRSRC_(2)28"/>
      <sheetName val="Fin_Sum28"/>
      <sheetName val="V_O_4_-_PCC_Qty28"/>
      <sheetName val="TBAL9697_-group_wise__sdpl28"/>
      <sheetName val="Field_Values28"/>
      <sheetName val="BOQ_-II_ph_228"/>
      <sheetName val="2_1_受電設備棟28"/>
      <sheetName val="2_2_受・防火水槽28"/>
      <sheetName val="2_3_排水処理設備棟28"/>
      <sheetName val="2_4_倉庫棟28"/>
      <sheetName val="2_5_守衛棟28"/>
      <sheetName val="RCC,Ret__Wall28"/>
      <sheetName val="BOQ_(2)28"/>
      <sheetName val="T1037_Entire_School28"/>
      <sheetName val="Plant_Cost28"/>
      <sheetName val="Site_Dev_BOQ28"/>
      <sheetName val="PointNo_528"/>
      <sheetName val="DETAIL_SHEET28"/>
      <sheetName val="1_01_(a)28"/>
      <sheetName val="Balance_sheet28"/>
      <sheetName val="Fee_Rate_Summary28"/>
      <sheetName val="Rate_analysis28"/>
      <sheetName val="Site_wise_NADs28"/>
      <sheetName val="PC_Master_List28"/>
      <sheetName val="RMZ_Summary28"/>
      <sheetName val="Employee_List28"/>
      <sheetName val="STAFFSCHED_28"/>
      <sheetName val="PRECAST_lightconc_II28"/>
      <sheetName val="Basement_Budget28"/>
      <sheetName val="IO_LIST28"/>
      <sheetName val="_28"/>
      <sheetName val="Drop_Down_List7"/>
      <sheetName val="Tender_Summary28"/>
      <sheetName val="Performance_Report5"/>
      <sheetName val="Generic_Sum5"/>
      <sheetName val="Civil_Boq28"/>
      <sheetName val="SPT_vs_PHI27"/>
      <sheetName val="BOQ_Direct_selling_cost27"/>
      <sheetName val="std_wt_27"/>
      <sheetName val="Material_27"/>
      <sheetName val="Chandrawal_-127"/>
      <sheetName val="Guide_VAT_ED_Credit27"/>
      <sheetName val="AMC_&amp;_O&amp;M27"/>
      <sheetName val="JTS_Costing27"/>
      <sheetName val="Pile_cap27"/>
      <sheetName val="Staff_Forecast_spread27"/>
      <sheetName val="PRECAST_lightconc-II27"/>
      <sheetName val="floor_slab-RS227"/>
      <sheetName val="General_Summary26"/>
      <sheetName val="+X_&amp;_-X_DIR_PRE26"/>
      <sheetName val="BOQ_fire_proofing26"/>
      <sheetName val="Break_up_Sheet26"/>
      <sheetName val="Abstract_Sheet26"/>
      <sheetName val="Legal_Risk_Analysis26"/>
      <sheetName val="PIpe_Pushing27"/>
      <sheetName val="d-safe_specs27"/>
      <sheetName val="d-safe_DELUXE26"/>
      <sheetName val="13__Steel_-_Ratio26"/>
      <sheetName val="Labour_productivity27"/>
      <sheetName val="CABLE_DATA26"/>
      <sheetName val="organi_synthesis_lab26"/>
      <sheetName val="INPUT_SHEET26"/>
      <sheetName val="Extra_Item26"/>
      <sheetName val="Fill_this_out_first___26"/>
      <sheetName val="Labour_&amp;_Plant26"/>
      <sheetName val="Project_Budget_Worksheet26"/>
      <sheetName val="TASKRSRC_(2)26"/>
      <sheetName val="Fin_Sum26"/>
      <sheetName val="V_O_4_-_PCC_Qty26"/>
      <sheetName val="TBAL9697_-group_wise__sdpl26"/>
      <sheetName val="Field_Values26"/>
      <sheetName val="BOQ_-II_ph_226"/>
      <sheetName val="2_1_受電設備棟26"/>
      <sheetName val="2_2_受・防火水槽26"/>
      <sheetName val="2_3_排水処理設備棟26"/>
      <sheetName val="2_4_倉庫棟26"/>
      <sheetName val="2_5_守衛棟26"/>
      <sheetName val="RCC,Ret__Wall26"/>
      <sheetName val="BOQ_(2)26"/>
      <sheetName val="T1037_Entire_School26"/>
      <sheetName val="Plant_Cost26"/>
      <sheetName val="Site_Dev_BOQ26"/>
      <sheetName val="PointNo_526"/>
      <sheetName val="DETAIL_SHEET26"/>
      <sheetName val="1_01_(a)26"/>
      <sheetName val="Balance_sheet26"/>
      <sheetName val="Fee_Rate_Summary26"/>
      <sheetName val="Rate_analysis26"/>
      <sheetName val="Site_wise_NADs26"/>
      <sheetName val="PC_Master_List26"/>
      <sheetName val="Employee_List26"/>
      <sheetName val="RMZ_Summary26"/>
      <sheetName val="_26"/>
      <sheetName val="STAFFSCHED_26"/>
      <sheetName val="PRECAST_lightconc_II26"/>
      <sheetName val="Basement_Budget26"/>
      <sheetName val="IO_LIST26"/>
      <sheetName val="Tender_Summary26"/>
      <sheetName val="Drop_Down_List5"/>
      <sheetName val="Civil_Boq27"/>
      <sheetName val="SPT_vs_PHI26"/>
      <sheetName val="BOQ_Direct_selling_cost26"/>
      <sheetName val="std_wt_26"/>
      <sheetName val="Material_26"/>
      <sheetName val="Chandrawal_-126"/>
      <sheetName val="Guide_VAT_ED_Credit26"/>
      <sheetName val="AMC_&amp;_O&amp;M26"/>
      <sheetName val="JTS_Costing26"/>
      <sheetName val="Pile_cap26"/>
      <sheetName val="Staff_Forecast_spread26"/>
      <sheetName val="PRECAST_lightconc-II26"/>
      <sheetName val="floor_slab-RS226"/>
      <sheetName val="General_Summary25"/>
      <sheetName val="+X_&amp;_-X_DIR_PRE25"/>
      <sheetName val="BOQ_fire_proofing25"/>
      <sheetName val="Break_up_Sheet25"/>
      <sheetName val="Abstract_Sheet25"/>
      <sheetName val="Legal_Risk_Analysis25"/>
      <sheetName val="PIpe_Pushing26"/>
      <sheetName val="d-safe_specs26"/>
      <sheetName val="d-safe_DELUXE25"/>
      <sheetName val="13__Steel_-_Ratio25"/>
      <sheetName val="Labour_productivity26"/>
      <sheetName val="CABLE_DATA25"/>
      <sheetName val="organi_synthesis_lab25"/>
      <sheetName val="INPUT_SHEET25"/>
      <sheetName val="Extra_Item25"/>
      <sheetName val="Fill_this_out_first___25"/>
      <sheetName val="Labour_&amp;_Plant25"/>
      <sheetName val="Project_Budget_Worksheet25"/>
      <sheetName val="TASKRSRC_(2)25"/>
      <sheetName val="Fin_Sum25"/>
      <sheetName val="V_O_4_-_PCC_Qty25"/>
      <sheetName val="TBAL9697_-group_wise__sdpl25"/>
      <sheetName val="Field_Values25"/>
      <sheetName val="BOQ_-II_ph_225"/>
      <sheetName val="2_1_受電設備棟25"/>
      <sheetName val="2_2_受・防火水槽25"/>
      <sheetName val="2_3_排水処理設備棟25"/>
      <sheetName val="2_4_倉庫棟25"/>
      <sheetName val="2_5_守衛棟25"/>
      <sheetName val="RCC,Ret__Wall25"/>
      <sheetName val="BOQ_(2)25"/>
      <sheetName val="T1037_Entire_School25"/>
      <sheetName val="Plant_Cost25"/>
      <sheetName val="Site_Dev_BOQ25"/>
      <sheetName val="PointNo_525"/>
      <sheetName val="DETAIL_SHEET25"/>
      <sheetName val="1_01_(a)25"/>
      <sheetName val="Balance_sheet25"/>
      <sheetName val="Fee_Rate_Summary25"/>
      <sheetName val="Rate_analysis25"/>
      <sheetName val="Site_wise_NADs25"/>
      <sheetName val="PC_Master_List25"/>
      <sheetName val="Employee_List25"/>
      <sheetName val="RMZ_Summary25"/>
      <sheetName val="_25"/>
      <sheetName val="STAFFSCHED_25"/>
      <sheetName val="PRECAST_lightconc_II25"/>
      <sheetName val="Basement_Budget25"/>
      <sheetName val="IO_LIST25"/>
      <sheetName val="Tender_Summary25"/>
      <sheetName val="Drop_Down_List4"/>
      <sheetName val="Civil_Boq29"/>
      <sheetName val="Pile_cap28"/>
      <sheetName val="SPT_vs_PHI28"/>
      <sheetName val="std_wt_28"/>
      <sheetName val="General_Summary27"/>
      <sheetName val="Material_28"/>
      <sheetName val="Chandrawal_-128"/>
      <sheetName val="Guide_VAT_ED_Credit28"/>
      <sheetName val="AMC_&amp;_O&amp;M28"/>
      <sheetName val="JTS_Costing28"/>
      <sheetName val="BOQ_fire_proofing27"/>
      <sheetName val="Break_up_Sheet27"/>
      <sheetName val="floor_slab-RS228"/>
      <sheetName val="Abstract_Sheet27"/>
      <sheetName val="Legal_Risk_Analysis27"/>
      <sheetName val="BOQ_Direct_selling_cost28"/>
      <sheetName val="Staff_Forecast_spread28"/>
      <sheetName val="PIpe_Pushing28"/>
      <sheetName val="d-safe_specs28"/>
      <sheetName val="+X_&amp;_-X_DIR_PRE27"/>
      <sheetName val="d-safe_DELUXE27"/>
      <sheetName val="13__Steel_-_Ratio27"/>
      <sheetName val="PRECAST_lightconc-II28"/>
      <sheetName val="Labour_productivity28"/>
      <sheetName val="CABLE_DATA27"/>
      <sheetName val="organi_synthesis_lab27"/>
      <sheetName val="INPUT_SHEET27"/>
      <sheetName val="Extra_Item27"/>
      <sheetName val="Fill_this_out_first___27"/>
      <sheetName val="Labour_&amp;_Plant27"/>
      <sheetName val="Project_Budget_Worksheet27"/>
      <sheetName val="TASKRSRC_(2)27"/>
      <sheetName val="Fin_Sum27"/>
      <sheetName val="V_O_4_-_PCC_Qty27"/>
      <sheetName val="TBAL9697_-group_wise__sdpl27"/>
      <sheetName val="Field_Values27"/>
      <sheetName val="BOQ_-II_ph_227"/>
      <sheetName val="2_1_受電設備棟27"/>
      <sheetName val="2_2_受・防火水槽27"/>
      <sheetName val="2_3_排水処理設備棟27"/>
      <sheetName val="2_4_倉庫棟27"/>
      <sheetName val="2_5_守衛棟27"/>
      <sheetName val="RCC,Ret__Wall27"/>
      <sheetName val="BOQ_(2)27"/>
      <sheetName val="T1037_Entire_School27"/>
      <sheetName val="Plant_Cost27"/>
      <sheetName val="Site_Dev_BOQ27"/>
      <sheetName val="PointNo_527"/>
      <sheetName val="DETAIL_SHEET27"/>
      <sheetName val="1_01_(a)27"/>
      <sheetName val="Balance_sheet27"/>
      <sheetName val="Fee_Rate_Summary27"/>
      <sheetName val="Rate_analysis27"/>
      <sheetName val="Site_wise_NADs27"/>
      <sheetName val="PC_Master_List27"/>
      <sheetName val="RMZ_Summary27"/>
      <sheetName val="Employee_List27"/>
      <sheetName val="STAFFSCHED_27"/>
      <sheetName val="PRECAST_lightconc_II27"/>
      <sheetName val="Basement_Budget27"/>
      <sheetName val="IO_LIST27"/>
      <sheetName val="_27"/>
      <sheetName val="Drop_Down_List6"/>
      <sheetName val="Tender_Summary27"/>
      <sheetName val="Performance_Report4"/>
      <sheetName val="Generic_Sum4"/>
      <sheetName val="Civil_Boq31"/>
      <sheetName val="Pile_cap30"/>
      <sheetName val="SPT_vs_PHI30"/>
      <sheetName val="std_wt_30"/>
      <sheetName val="General_Summary29"/>
      <sheetName val="Material_30"/>
      <sheetName val="Chandrawal_-130"/>
      <sheetName val="Guide_VAT_ED_Credit30"/>
      <sheetName val="AMC_&amp;_O&amp;M30"/>
      <sheetName val="JTS_Costing30"/>
      <sheetName val="BOQ_fire_proofing29"/>
      <sheetName val="Break_up_Sheet29"/>
      <sheetName val="floor_slab-RS230"/>
      <sheetName val="Abstract_Sheet29"/>
      <sheetName val="Legal_Risk_Analysis29"/>
      <sheetName val="BOQ_Direct_selling_cost30"/>
      <sheetName val="Staff_Forecast_spread30"/>
      <sheetName val="PIpe_Pushing30"/>
      <sheetName val="d-safe_specs30"/>
      <sheetName val="+X_&amp;_-X_DIR_PRE29"/>
      <sheetName val="d-safe_DELUXE29"/>
      <sheetName val="13__Steel_-_Ratio29"/>
      <sheetName val="PRECAST_lightconc-II30"/>
      <sheetName val="Labour_productivity30"/>
      <sheetName val="CABLE_DATA29"/>
      <sheetName val="organi_synthesis_lab29"/>
      <sheetName val="INPUT_SHEET29"/>
      <sheetName val="Extra_Item29"/>
      <sheetName val="Fill_this_out_first___29"/>
      <sheetName val="Labour_&amp;_Plant29"/>
      <sheetName val="Project_Budget_Worksheet29"/>
      <sheetName val="TASKRSRC_(2)29"/>
      <sheetName val="Fin_Sum29"/>
      <sheetName val="V_O_4_-_PCC_Qty29"/>
      <sheetName val="TBAL9697_-group_wise__sdpl29"/>
      <sheetName val="Field_Values29"/>
      <sheetName val="BOQ_-II_ph_229"/>
      <sheetName val="2_1_受電設備棟29"/>
      <sheetName val="2_2_受・防火水槽29"/>
      <sheetName val="2_3_排水処理設備棟29"/>
      <sheetName val="2_4_倉庫棟29"/>
      <sheetName val="2_5_守衛棟29"/>
      <sheetName val="RCC,Ret__Wall29"/>
      <sheetName val="BOQ_(2)29"/>
      <sheetName val="T1037_Entire_School29"/>
      <sheetName val="Plant_Cost29"/>
      <sheetName val="Site_Dev_BOQ29"/>
      <sheetName val="PointNo_529"/>
      <sheetName val="DETAIL_SHEET29"/>
      <sheetName val="1_01_(a)29"/>
      <sheetName val="Balance_sheet29"/>
      <sheetName val="Fee_Rate_Summary29"/>
      <sheetName val="Rate_analysis29"/>
      <sheetName val="Site_wise_NADs29"/>
      <sheetName val="PC_Master_List29"/>
      <sheetName val="RMZ_Summary29"/>
      <sheetName val="Employee_List29"/>
      <sheetName val="STAFFSCHED_29"/>
      <sheetName val="PRECAST_lightconc_II29"/>
      <sheetName val="Basement_Budget29"/>
      <sheetName val="IO_LIST29"/>
      <sheetName val="_29"/>
      <sheetName val="Drop_Down_List8"/>
      <sheetName val="Tender_Summary29"/>
      <sheetName val="Performance_Report6"/>
      <sheetName val="Generic_Sum6"/>
      <sheetName val="BSL_PGM_Installtn-Req_on_Job_"/>
      <sheetName val="Civil_Boq32"/>
      <sheetName val="Pile_cap31"/>
      <sheetName val="SPT_vs_PHI31"/>
      <sheetName val="std_wt_31"/>
      <sheetName val="General_Summary30"/>
      <sheetName val="Material_31"/>
      <sheetName val="Chandrawal_-131"/>
      <sheetName val="Guide_VAT_ED_Credit31"/>
      <sheetName val="AMC_&amp;_O&amp;M31"/>
      <sheetName val="JTS_Costing31"/>
      <sheetName val="BOQ_fire_proofing30"/>
      <sheetName val="Break_up_Sheet30"/>
      <sheetName val="floor_slab-RS231"/>
      <sheetName val="Abstract_Sheet30"/>
      <sheetName val="Legal_Risk_Analysis30"/>
      <sheetName val="BOQ_Direct_selling_cost31"/>
      <sheetName val="Staff_Forecast_spread31"/>
      <sheetName val="PIpe_Pushing31"/>
      <sheetName val="d-safe_specs31"/>
      <sheetName val="+X_&amp;_-X_DIR_PRE30"/>
      <sheetName val="d-safe_DELUXE30"/>
      <sheetName val="13__Steel_-_Ratio30"/>
      <sheetName val="PRECAST_lightconc-II31"/>
      <sheetName val="Labour_productivity31"/>
      <sheetName val="CABLE_DATA30"/>
      <sheetName val="organi_synthesis_lab30"/>
      <sheetName val="INPUT_SHEET30"/>
      <sheetName val="Extra_Item30"/>
      <sheetName val="Fill_this_out_first___30"/>
      <sheetName val="Labour_&amp;_Plant30"/>
      <sheetName val="Project_Budget_Worksheet30"/>
      <sheetName val="TASKRSRC_(2)30"/>
      <sheetName val="Fin_Sum30"/>
      <sheetName val="V_O_4_-_PCC_Qty30"/>
      <sheetName val="TBAL9697_-group_wise__sdpl30"/>
      <sheetName val="Field_Values30"/>
      <sheetName val="BOQ_-II_ph_230"/>
      <sheetName val="2_1_受電設備棟30"/>
      <sheetName val="2_2_受・防火水槽30"/>
      <sheetName val="2_3_排水処理設備棟30"/>
      <sheetName val="2_4_倉庫棟30"/>
      <sheetName val="2_5_守衛棟30"/>
      <sheetName val="RCC,Ret__Wall30"/>
      <sheetName val="BOQ_(2)30"/>
      <sheetName val="T1037_Entire_School30"/>
      <sheetName val="Plant_Cost30"/>
      <sheetName val="Site_Dev_BOQ30"/>
      <sheetName val="PointNo_530"/>
      <sheetName val="DETAIL_SHEET30"/>
      <sheetName val="1_01_(a)30"/>
      <sheetName val="Balance_sheet30"/>
      <sheetName val="Fee_Rate_Summary30"/>
      <sheetName val="Rate_analysis30"/>
      <sheetName val="Site_wise_NADs30"/>
      <sheetName val="PC_Master_List30"/>
      <sheetName val="RMZ_Summary30"/>
      <sheetName val="Employee_List30"/>
      <sheetName val="STAFFSCHED_30"/>
      <sheetName val="PRECAST_lightconc_II30"/>
      <sheetName val="Basement_Budget30"/>
      <sheetName val="IO_LIST30"/>
      <sheetName val="_30"/>
      <sheetName val="Drop_Down_List9"/>
      <sheetName val="Tender_Summary30"/>
      <sheetName val="Performance_Report7"/>
      <sheetName val="Generic_Sum7"/>
      <sheetName val="Data_Sheet1"/>
      <sheetName val="BSL_PGM_Installtn-Req_on_Job_1"/>
      <sheetName val="CEP Form"/>
      <sheetName val="TENDBDN"/>
      <sheetName val="Star Rate"/>
      <sheetName val="Summary "/>
      <sheetName val="PAGE SUMMARY"/>
      <sheetName val="Unit_Name"/>
      <sheetName val="Proj Cost Sumry"/>
      <sheetName val="By Trade"/>
      <sheetName val="Data Sheet 1"/>
      <sheetName val="Selling Price"/>
      <sheetName val="eval"/>
      <sheetName val="GT"/>
      <sheetName val="Civil_Boq33"/>
      <sheetName val="SPT_vs_PHI32"/>
      <sheetName val="std_wt_32"/>
      <sheetName val="Material_32"/>
      <sheetName val="Chandrawal_-132"/>
      <sheetName val="Guide_VAT_ED_Credit32"/>
      <sheetName val="AMC_&amp;_O&amp;M32"/>
      <sheetName val="JTS_Costing32"/>
      <sheetName val="Pile_cap32"/>
      <sheetName val="BOQ_Direct_selling_cost32"/>
      <sheetName val="Staff_Forecast_spread32"/>
      <sheetName val="PIpe_Pushing32"/>
      <sheetName val="floor_slab-RS232"/>
      <sheetName val="General_Summary31"/>
      <sheetName val="+X_&amp;_-X_DIR_PRE31"/>
      <sheetName val="Break_up_Sheet31"/>
      <sheetName val="d-safe_specs32"/>
      <sheetName val="13__Steel_-_Ratio31"/>
      <sheetName val="PRECAST_lightconc-II32"/>
      <sheetName val="Labour_productivity32"/>
      <sheetName val="DETAIL_SHEET31"/>
      <sheetName val="CABLE_DATA31"/>
      <sheetName val="INPUT_SHEET31"/>
      <sheetName val="Extra_Item31"/>
      <sheetName val="Fill_this_out_first___31"/>
      <sheetName val="Labour_&amp;_Plant31"/>
      <sheetName val="Project_Budget_Worksheet31"/>
      <sheetName val="TASKRSRC_(2)31"/>
      <sheetName val="organi_synthesis_lab31"/>
      <sheetName val="Abstract_Sheet31"/>
      <sheetName val="Legal_Risk_Analysis31"/>
      <sheetName val="V_O_4_-_PCC_Qty31"/>
      <sheetName val="Field_Values31"/>
      <sheetName val="TBAL9697_-group_wise__sdpl31"/>
      <sheetName val="BOQ_-II_ph_231"/>
      <sheetName val="Fin_Sum31"/>
      <sheetName val="2_1_受電設備棟31"/>
      <sheetName val="2_2_受・防火水槽31"/>
      <sheetName val="2_3_排水処理設備棟31"/>
      <sheetName val="2_4_倉庫棟31"/>
      <sheetName val="2_5_守衛棟31"/>
      <sheetName val="PointNo_531"/>
      <sheetName val="1_01_(a)31"/>
      <sheetName val="T1037_Entire_School31"/>
      <sheetName val="RMZ_Summary31"/>
      <sheetName val="d-safe_DELUXE31"/>
      <sheetName val="Employee_List31"/>
      <sheetName val="BOQ_(2)31"/>
      <sheetName val="Site_Dev_BOQ31"/>
      <sheetName val="Plant_Cost31"/>
      <sheetName val="Balance_sheet31"/>
      <sheetName val="BOQ_fire_proofing31"/>
      <sheetName val="RCC,Ret__Wall31"/>
      <sheetName val="STAFFSCHED_31"/>
      <sheetName val="PRECAST_lightconc_II31"/>
      <sheetName val="Basement_Budget31"/>
      <sheetName val="IO_LIST31"/>
      <sheetName val="PC_Master_List31"/>
      <sheetName val="_31"/>
      <sheetName val="Site_wise_NADs31"/>
      <sheetName val="Tender_Summary31"/>
      <sheetName val="Rate_analysis31"/>
      <sheetName val="Fee_Rate_Summary31"/>
      <sheetName val="Section_Catalogue10"/>
      <sheetName val="M_R_List_(2)10"/>
      <sheetName val="Drop_Down_List10"/>
      <sheetName val="_WORKING8"/>
      <sheetName val="Performance_Report8"/>
      <sheetName val="Generic_Sum8"/>
      <sheetName val="Data_Sheet2"/>
      <sheetName val="BSL_PGM_Installtn-Req_on_Job_2"/>
      <sheetName val="Day_work"/>
      <sheetName val="Material_Data"/>
      <sheetName val="110_cs_EW"/>
      <sheetName val="Bill_No_8_-_A"/>
      <sheetName val="I_P__No_1"/>
      <sheetName val="Guard House #1; D,E,F"/>
      <sheetName val="Div 3 - Concrete"/>
      <sheetName val="SAMPLE"/>
      <sheetName val="P1 SUM"/>
      <sheetName val="Sheet 6"/>
      <sheetName val="PLUMBING"/>
      <sheetName val="Project Information"/>
      <sheetName val="Site_Expenses"/>
      <sheetName val="Folha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3">
          <cell r="D3" t="str">
            <v>Gujarat rehabilitation work of Mathak village for TWRI</v>
          </cell>
        </row>
      </sheetData>
      <sheetData sheetId="282">
        <row r="3">
          <cell r="D3" t="str">
            <v>Gujarat rehabilitation work of Mathak village for TWRI</v>
          </cell>
        </row>
      </sheetData>
      <sheetData sheetId="283">
        <row r="3">
          <cell r="D3" t="str">
            <v>Gujarat rehabilitation work of Mathak village for TWRI</v>
          </cell>
        </row>
      </sheetData>
      <sheetData sheetId="284">
        <row r="3">
          <cell r="D3" t="str">
            <v>Gujarat rehabilitation work of Mathak village for TWRI</v>
          </cell>
        </row>
      </sheetData>
      <sheetData sheetId="285">
        <row r="3">
          <cell r="D3" t="str">
            <v>Gujarat rehabilitation work of Mathak village for TWRI</v>
          </cell>
        </row>
      </sheetData>
      <sheetData sheetId="286">
        <row r="3">
          <cell r="D3" t="str">
            <v>Gujarat rehabilitation work of Mathak village for TWRI</v>
          </cell>
        </row>
      </sheetData>
      <sheetData sheetId="287">
        <row r="3">
          <cell r="D3" t="str">
            <v>Gujarat rehabilitation work of Mathak village for TWRI</v>
          </cell>
        </row>
      </sheetData>
      <sheetData sheetId="288">
        <row r="3">
          <cell r="D3" t="str">
            <v>Gujarat rehabilitation work of Mathak village for TWRI</v>
          </cell>
        </row>
      </sheetData>
      <sheetData sheetId="289">
        <row r="3">
          <cell r="D3" t="str">
            <v>Gujarat rehabilitation work of Mathak village for TWRI</v>
          </cell>
        </row>
      </sheetData>
      <sheetData sheetId="290">
        <row r="3">
          <cell r="D3" t="str">
            <v>Gujarat rehabilitation work of Mathak village for TWRI</v>
          </cell>
        </row>
      </sheetData>
      <sheetData sheetId="291">
        <row r="3">
          <cell r="D3" t="str">
            <v>Gujarat rehabilitation work of Mathak village for TWRI</v>
          </cell>
        </row>
      </sheetData>
      <sheetData sheetId="292">
        <row r="3">
          <cell r="D3" t="str">
            <v>Gujarat rehabilitation work of Mathak village for TWRI</v>
          </cell>
        </row>
      </sheetData>
      <sheetData sheetId="293">
        <row r="3">
          <cell r="D3" t="str">
            <v>Gujarat rehabilitation work of Mathak village for TWRI</v>
          </cell>
        </row>
      </sheetData>
      <sheetData sheetId="294">
        <row r="3">
          <cell r="D3" t="str">
            <v>Gujarat rehabilitation work of Mathak village for TWRI</v>
          </cell>
        </row>
      </sheetData>
      <sheetData sheetId="295">
        <row r="3">
          <cell r="D3" t="str">
            <v>Gujarat rehabilitation work of Mathak village for TWRI</v>
          </cell>
        </row>
      </sheetData>
      <sheetData sheetId="296">
        <row r="3">
          <cell r="D3" t="str">
            <v>Gujarat rehabilitation work of Mathak village for TWRI</v>
          </cell>
        </row>
      </sheetData>
      <sheetData sheetId="297">
        <row r="3">
          <cell r="D3" t="str">
            <v>Gujarat rehabilitation work of Mathak village for TWRI</v>
          </cell>
        </row>
      </sheetData>
      <sheetData sheetId="298">
        <row r="3">
          <cell r="D3" t="str">
            <v>Gujarat rehabilitation work of Mathak village for TWRI</v>
          </cell>
        </row>
      </sheetData>
      <sheetData sheetId="299">
        <row r="3">
          <cell r="D3" t="str">
            <v>Gujarat rehabilitation work of Mathak village for TWRI</v>
          </cell>
        </row>
      </sheetData>
      <sheetData sheetId="300">
        <row r="3">
          <cell r="D3" t="str">
            <v>Gujarat rehabilitation work of Mathak village for TWRI</v>
          </cell>
        </row>
      </sheetData>
      <sheetData sheetId="301">
        <row r="3">
          <cell r="D3" t="str">
            <v>Gujarat rehabilitation work of Mathak village for TWRI</v>
          </cell>
        </row>
      </sheetData>
      <sheetData sheetId="302">
        <row r="3">
          <cell r="D3" t="str">
            <v>Gujarat rehabilitation work of Mathak village for TWRI</v>
          </cell>
        </row>
      </sheetData>
      <sheetData sheetId="303">
        <row r="3">
          <cell r="D3" t="str">
            <v>Gujarat rehabilitation work of Mathak village for TWRI</v>
          </cell>
        </row>
      </sheetData>
      <sheetData sheetId="304">
        <row r="3">
          <cell r="D3" t="str">
            <v>Gujarat rehabilitation work of Mathak village for TWRI</v>
          </cell>
        </row>
      </sheetData>
      <sheetData sheetId="305">
        <row r="3">
          <cell r="D3" t="str">
            <v>Gujarat rehabilitation work of Mathak village for TWRI</v>
          </cell>
        </row>
      </sheetData>
      <sheetData sheetId="306">
        <row r="3">
          <cell r="D3" t="str">
            <v>Gujarat rehabilitation work of Mathak village for TWRI</v>
          </cell>
        </row>
      </sheetData>
      <sheetData sheetId="307">
        <row r="3">
          <cell r="D3" t="str">
            <v>Gujarat rehabilitation work of Mathak village for TWRI</v>
          </cell>
        </row>
      </sheetData>
      <sheetData sheetId="308">
        <row r="3">
          <cell r="D3" t="str">
            <v>Gujarat rehabilitation work of Mathak village for TWRI</v>
          </cell>
        </row>
      </sheetData>
      <sheetData sheetId="309">
        <row r="3">
          <cell r="D3" t="str">
            <v>Gujarat rehabilitation work of Mathak village for TWRI</v>
          </cell>
        </row>
      </sheetData>
      <sheetData sheetId="310">
        <row r="3">
          <cell r="D3" t="str">
            <v>Gujarat rehabilitation work of Mathak village for TWRI</v>
          </cell>
        </row>
      </sheetData>
      <sheetData sheetId="311">
        <row r="3">
          <cell r="D3" t="str">
            <v>Gujarat rehabilitation work of Mathak village for TWRI</v>
          </cell>
        </row>
      </sheetData>
      <sheetData sheetId="312">
        <row r="3">
          <cell r="D3" t="str">
            <v>Gujarat rehabilitation work of Mathak village for TWRI</v>
          </cell>
        </row>
      </sheetData>
      <sheetData sheetId="313">
        <row r="3">
          <cell r="D3" t="str">
            <v>Gujarat rehabilitation work of Mathak village for TWRI</v>
          </cell>
        </row>
      </sheetData>
      <sheetData sheetId="314">
        <row r="3">
          <cell r="D3" t="str">
            <v>Gujarat rehabilitation work of Mathak village for TWRI</v>
          </cell>
        </row>
      </sheetData>
      <sheetData sheetId="315">
        <row r="3">
          <cell r="D3" t="str">
            <v>Gujarat rehabilitation work of Mathak village for TWRI</v>
          </cell>
        </row>
      </sheetData>
      <sheetData sheetId="316">
        <row r="3">
          <cell r="D3" t="str">
            <v>Gujarat rehabilitation work of Mathak village for TWRI</v>
          </cell>
        </row>
      </sheetData>
      <sheetData sheetId="317">
        <row r="3">
          <cell r="D3" t="str">
            <v>Gujarat rehabilitation work of Mathak village for TWRI</v>
          </cell>
        </row>
      </sheetData>
      <sheetData sheetId="318">
        <row r="3">
          <cell r="D3" t="str">
            <v>Gujarat rehabilitation work of Mathak village for TWRI</v>
          </cell>
        </row>
      </sheetData>
      <sheetData sheetId="319">
        <row r="3">
          <cell r="D3" t="str">
            <v>Gujarat rehabilitation work of Mathak village for TWRI</v>
          </cell>
        </row>
      </sheetData>
      <sheetData sheetId="320">
        <row r="3">
          <cell r="D3" t="str">
            <v>Gujarat rehabilitation work of Mathak village for TWRI</v>
          </cell>
        </row>
      </sheetData>
      <sheetData sheetId="321">
        <row r="3">
          <cell r="D3" t="str">
            <v>Gujarat rehabilitation work of Mathak village for TWRI</v>
          </cell>
        </row>
      </sheetData>
      <sheetData sheetId="322">
        <row r="3">
          <cell r="D3" t="str">
            <v>Gujarat rehabilitation work of Mathak village for TWRI</v>
          </cell>
        </row>
      </sheetData>
      <sheetData sheetId="323">
        <row r="3">
          <cell r="D3" t="str">
            <v>Gujarat rehabilitation work of Mathak village for TWRI</v>
          </cell>
        </row>
      </sheetData>
      <sheetData sheetId="324">
        <row r="3">
          <cell r="D3" t="str">
            <v>Gujarat rehabilitation work of Mathak village for TWRI</v>
          </cell>
        </row>
      </sheetData>
      <sheetData sheetId="325">
        <row r="3">
          <cell r="D3" t="str">
            <v>Gujarat rehabilitation work of Mathak village for TWRI</v>
          </cell>
        </row>
      </sheetData>
      <sheetData sheetId="326">
        <row r="3">
          <cell r="D3" t="str">
            <v>Gujarat rehabilitation work of Mathak village for TWRI</v>
          </cell>
        </row>
      </sheetData>
      <sheetData sheetId="327">
        <row r="3">
          <cell r="D3" t="str">
            <v>Gujarat rehabilitation work of Mathak village for TWRI</v>
          </cell>
        </row>
      </sheetData>
      <sheetData sheetId="328">
        <row r="3">
          <cell r="D3" t="str">
            <v>Gujarat rehabilitation work of Mathak village for TWRI</v>
          </cell>
        </row>
      </sheetData>
      <sheetData sheetId="329">
        <row r="3">
          <cell r="D3" t="str">
            <v>Gujarat rehabilitation work of Mathak village for TWRI</v>
          </cell>
        </row>
      </sheetData>
      <sheetData sheetId="330">
        <row r="3">
          <cell r="D3" t="str">
            <v>Gujarat rehabilitation work of Mathak village for TWRI</v>
          </cell>
        </row>
      </sheetData>
      <sheetData sheetId="331">
        <row r="3">
          <cell r="D3" t="str">
            <v>Gujarat rehabilitation work of Mathak village for TWRI</v>
          </cell>
        </row>
      </sheetData>
      <sheetData sheetId="332">
        <row r="3">
          <cell r="D3" t="str">
            <v>Gujarat rehabilitation work of Mathak village for TWRI</v>
          </cell>
        </row>
      </sheetData>
      <sheetData sheetId="333">
        <row r="3">
          <cell r="D3" t="str">
            <v>Gujarat rehabilitation work of Mathak village for TWRI</v>
          </cell>
        </row>
      </sheetData>
      <sheetData sheetId="334">
        <row r="3">
          <cell r="D3" t="str">
            <v>Gujarat rehabilitation work of Mathak village for TWRI</v>
          </cell>
        </row>
      </sheetData>
      <sheetData sheetId="335">
        <row r="3">
          <cell r="D3" t="str">
            <v>Gujarat rehabilitation work of Mathak village for TWRI</v>
          </cell>
        </row>
      </sheetData>
      <sheetData sheetId="336">
        <row r="3">
          <cell r="D3" t="str">
            <v>Gujarat rehabilitation work of Mathak village for TWRI</v>
          </cell>
        </row>
      </sheetData>
      <sheetData sheetId="337">
        <row r="3">
          <cell r="D3" t="str">
            <v>Gujarat rehabilitation work of Mathak village for TWRI</v>
          </cell>
        </row>
      </sheetData>
      <sheetData sheetId="338">
        <row r="3">
          <cell r="D3" t="str">
            <v>Gujarat rehabilitation work of Mathak village for TWRI</v>
          </cell>
        </row>
      </sheetData>
      <sheetData sheetId="339">
        <row r="3">
          <cell r="D3" t="str">
            <v>Gujarat rehabilitation work of Mathak village for TWRI</v>
          </cell>
        </row>
      </sheetData>
      <sheetData sheetId="340">
        <row r="3">
          <cell r="D3" t="str">
            <v>Gujarat rehabilitation work of Mathak village for TWRI</v>
          </cell>
        </row>
      </sheetData>
      <sheetData sheetId="341">
        <row r="3">
          <cell r="D3" t="str">
            <v>Gujarat rehabilitation work of Mathak village for TWRI</v>
          </cell>
        </row>
      </sheetData>
      <sheetData sheetId="342">
        <row r="3">
          <cell r="D3" t="str">
            <v>Gujarat rehabilitation work of Mathak village for TWRI</v>
          </cell>
        </row>
      </sheetData>
      <sheetData sheetId="343">
        <row r="3">
          <cell r="D3" t="str">
            <v>Gujarat rehabilitation work of Mathak village for TWRI</v>
          </cell>
        </row>
      </sheetData>
      <sheetData sheetId="344">
        <row r="3">
          <cell r="D3" t="str">
            <v>Gujarat rehabilitation work of Mathak village for TWRI</v>
          </cell>
        </row>
      </sheetData>
      <sheetData sheetId="345">
        <row r="3">
          <cell r="D3" t="str">
            <v>Gujarat rehabilitation work of Mathak village for TWRI</v>
          </cell>
        </row>
      </sheetData>
      <sheetData sheetId="346">
        <row r="3">
          <cell r="D3" t="str">
            <v>Gujarat rehabilitation work of Mathak village for TWRI</v>
          </cell>
        </row>
      </sheetData>
      <sheetData sheetId="347">
        <row r="3">
          <cell r="D3" t="str">
            <v>Gujarat rehabilitation work of Mathak village for TWRI</v>
          </cell>
        </row>
      </sheetData>
      <sheetData sheetId="348">
        <row r="3">
          <cell r="D3" t="str">
            <v>Gujarat rehabilitation work of Mathak village for TWRI</v>
          </cell>
        </row>
      </sheetData>
      <sheetData sheetId="349">
        <row r="3">
          <cell r="D3" t="str">
            <v>Gujarat rehabilitation work of Mathak village for TWRI</v>
          </cell>
        </row>
      </sheetData>
      <sheetData sheetId="350">
        <row r="3">
          <cell r="D3" t="str">
            <v>Gujarat rehabilitation work of Mathak village for TWRI</v>
          </cell>
        </row>
      </sheetData>
      <sheetData sheetId="351">
        <row r="3">
          <cell r="D3" t="str">
            <v>Gujarat rehabilitation work of Mathak village for TWRI</v>
          </cell>
        </row>
      </sheetData>
      <sheetData sheetId="352">
        <row r="3">
          <cell r="D3" t="str">
            <v>Gujarat rehabilitation work of Mathak village for TWRI</v>
          </cell>
        </row>
      </sheetData>
      <sheetData sheetId="353">
        <row r="3">
          <cell r="D3" t="str">
            <v>Gujarat rehabilitation work of Mathak village for TWRI</v>
          </cell>
        </row>
      </sheetData>
      <sheetData sheetId="354">
        <row r="3">
          <cell r="D3" t="str">
            <v>Gujarat rehabilitation work of Mathak village for TWRI</v>
          </cell>
        </row>
      </sheetData>
      <sheetData sheetId="355">
        <row r="3">
          <cell r="D3" t="str">
            <v>Gujarat rehabilitation work of Mathak village for TWRI</v>
          </cell>
        </row>
      </sheetData>
      <sheetData sheetId="356">
        <row r="3">
          <cell r="D3" t="str">
            <v>Gujarat rehabilitation work of Mathak village for TWRI</v>
          </cell>
        </row>
      </sheetData>
      <sheetData sheetId="357">
        <row r="3">
          <cell r="D3" t="str">
            <v>Gujarat rehabilitation work of Mathak village for TWRI</v>
          </cell>
        </row>
      </sheetData>
      <sheetData sheetId="358">
        <row r="3">
          <cell r="D3" t="str">
            <v>Gujarat rehabilitation work of Mathak village for TWRI</v>
          </cell>
        </row>
      </sheetData>
      <sheetData sheetId="359">
        <row r="3">
          <cell r="D3" t="str">
            <v>Gujarat rehabilitation work of Mathak village for TWRI</v>
          </cell>
        </row>
      </sheetData>
      <sheetData sheetId="360">
        <row r="3">
          <cell r="D3" t="str">
            <v>Gujarat rehabilitation work of Mathak village for TWRI</v>
          </cell>
        </row>
      </sheetData>
      <sheetData sheetId="361">
        <row r="3">
          <cell r="D3" t="str">
            <v>Gujarat rehabilitation work of Mathak village for TWRI</v>
          </cell>
        </row>
      </sheetData>
      <sheetData sheetId="362">
        <row r="3">
          <cell r="D3" t="str">
            <v>Gujarat rehabilitation work of Mathak village for TWRI</v>
          </cell>
        </row>
      </sheetData>
      <sheetData sheetId="363">
        <row r="3">
          <cell r="D3" t="str">
            <v>Gujarat rehabilitation work of Mathak village for TWRI</v>
          </cell>
        </row>
      </sheetData>
      <sheetData sheetId="364">
        <row r="3">
          <cell r="D3" t="str">
            <v>Gujarat rehabilitation work of Mathak village for TWRI</v>
          </cell>
        </row>
      </sheetData>
      <sheetData sheetId="365">
        <row r="3">
          <cell r="D3" t="str">
            <v>Gujarat rehabilitation work of Mathak village for TWRI</v>
          </cell>
        </row>
      </sheetData>
      <sheetData sheetId="366">
        <row r="3">
          <cell r="D3" t="str">
            <v>Gujarat rehabilitation work of Mathak village for TWRI</v>
          </cell>
        </row>
      </sheetData>
      <sheetData sheetId="367">
        <row r="3">
          <cell r="D3" t="str">
            <v>Gujarat rehabilitation work of Mathak village for TWRI</v>
          </cell>
        </row>
      </sheetData>
      <sheetData sheetId="368">
        <row r="3">
          <cell r="D3" t="str">
            <v>Gujarat rehabilitation work of Mathak village for TWRI</v>
          </cell>
        </row>
      </sheetData>
      <sheetData sheetId="369">
        <row r="3">
          <cell r="D3" t="str">
            <v>Gujarat rehabilitation work of Mathak village for TWRI</v>
          </cell>
        </row>
      </sheetData>
      <sheetData sheetId="370">
        <row r="3">
          <cell r="D3" t="str">
            <v>Gujarat rehabilitation work of Mathak village for TWRI</v>
          </cell>
        </row>
      </sheetData>
      <sheetData sheetId="371">
        <row r="3">
          <cell r="D3" t="str">
            <v>Gujarat rehabilitation work of Mathak village for TWRI</v>
          </cell>
        </row>
      </sheetData>
      <sheetData sheetId="372">
        <row r="3">
          <cell r="D3" t="str">
            <v>Gujarat rehabilitation work of Mathak village for TWRI</v>
          </cell>
        </row>
      </sheetData>
      <sheetData sheetId="373">
        <row r="3">
          <cell r="D3" t="str">
            <v>Gujarat rehabilitation work of Mathak village for TWRI</v>
          </cell>
        </row>
      </sheetData>
      <sheetData sheetId="374">
        <row r="3">
          <cell r="D3" t="str">
            <v>Gujarat rehabilitation work of Mathak village for TWRI</v>
          </cell>
        </row>
      </sheetData>
      <sheetData sheetId="375">
        <row r="3">
          <cell r="D3" t="str">
            <v>Gujarat rehabilitation work of Mathak village for TWRI</v>
          </cell>
        </row>
      </sheetData>
      <sheetData sheetId="376">
        <row r="3">
          <cell r="D3" t="str">
            <v>Gujarat rehabilitation work of Mathak village for TWRI</v>
          </cell>
        </row>
      </sheetData>
      <sheetData sheetId="377">
        <row r="3">
          <cell r="D3" t="str">
            <v>Gujarat rehabilitation work of Mathak village for TWRI</v>
          </cell>
        </row>
      </sheetData>
      <sheetData sheetId="378">
        <row r="3">
          <cell r="D3" t="str">
            <v>Gujarat rehabilitation work of Mathak village for TWRI</v>
          </cell>
        </row>
      </sheetData>
      <sheetData sheetId="379">
        <row r="3">
          <cell r="D3" t="str">
            <v>Gujarat rehabilitation work of Mathak village for TWRI</v>
          </cell>
        </row>
      </sheetData>
      <sheetData sheetId="380">
        <row r="3">
          <cell r="D3" t="str">
            <v>Gujarat rehabilitation work of Mathak village for TWRI</v>
          </cell>
        </row>
      </sheetData>
      <sheetData sheetId="381">
        <row r="3">
          <cell r="D3" t="str">
            <v>Gujarat rehabilitation work of Mathak village for TWRI</v>
          </cell>
        </row>
      </sheetData>
      <sheetData sheetId="382">
        <row r="3">
          <cell r="D3" t="str">
            <v>Gujarat rehabilitation work of Mathak village for TWRI</v>
          </cell>
        </row>
      </sheetData>
      <sheetData sheetId="383">
        <row r="3">
          <cell r="D3" t="str">
            <v>Gujarat rehabilitation work of Mathak village for TWRI</v>
          </cell>
        </row>
      </sheetData>
      <sheetData sheetId="384">
        <row r="3">
          <cell r="D3" t="str">
            <v>Gujarat rehabilitation work of Mathak village for TWRI</v>
          </cell>
        </row>
      </sheetData>
      <sheetData sheetId="385">
        <row r="3">
          <cell r="D3" t="str">
            <v>Gujarat rehabilitation work of Mathak village for TWRI</v>
          </cell>
        </row>
      </sheetData>
      <sheetData sheetId="386">
        <row r="3">
          <cell r="D3" t="str">
            <v>Gujarat rehabilitation work of Mathak village for TWRI</v>
          </cell>
        </row>
      </sheetData>
      <sheetData sheetId="387">
        <row r="3">
          <cell r="D3" t="str">
            <v>Gujarat rehabilitation work of Mathak village for TWRI</v>
          </cell>
        </row>
      </sheetData>
      <sheetData sheetId="388">
        <row r="3">
          <cell r="D3" t="str">
            <v>Gujarat rehabilitation work of Mathak village for TWRI</v>
          </cell>
        </row>
      </sheetData>
      <sheetData sheetId="389">
        <row r="3">
          <cell r="D3" t="str">
            <v>Gujarat rehabilitation work of Mathak village for TWRI</v>
          </cell>
        </row>
      </sheetData>
      <sheetData sheetId="390">
        <row r="3">
          <cell r="D3" t="str">
            <v>Gujarat rehabilitation work of Mathak village for TWRI</v>
          </cell>
        </row>
      </sheetData>
      <sheetData sheetId="391">
        <row r="3">
          <cell r="D3" t="str">
            <v>Gujarat rehabilitation work of Mathak village for TWRI</v>
          </cell>
        </row>
      </sheetData>
      <sheetData sheetId="392">
        <row r="3">
          <cell r="D3" t="str">
            <v>Gujarat rehabilitation work of Mathak village for TWRI</v>
          </cell>
        </row>
      </sheetData>
      <sheetData sheetId="393">
        <row r="3">
          <cell r="D3" t="str">
            <v>Gujarat rehabilitation work of Mathak village for TWRI</v>
          </cell>
        </row>
      </sheetData>
      <sheetData sheetId="394">
        <row r="3">
          <cell r="D3" t="str">
            <v>Gujarat rehabilitation work of Mathak village for TWRI</v>
          </cell>
        </row>
      </sheetData>
      <sheetData sheetId="395">
        <row r="3">
          <cell r="D3" t="str">
            <v>Gujarat rehabilitation work of Mathak village for TWRI</v>
          </cell>
        </row>
      </sheetData>
      <sheetData sheetId="396">
        <row r="3">
          <cell r="D3" t="str">
            <v>Gujarat rehabilitation work of Mathak village for TWRI</v>
          </cell>
        </row>
      </sheetData>
      <sheetData sheetId="397">
        <row r="3">
          <cell r="D3" t="str">
            <v>Gujarat rehabilitation work of Mathak village for TWRI</v>
          </cell>
        </row>
      </sheetData>
      <sheetData sheetId="398">
        <row r="3">
          <cell r="D3" t="str">
            <v>Gujarat rehabilitation work of Mathak village for TWRI</v>
          </cell>
        </row>
      </sheetData>
      <sheetData sheetId="399">
        <row r="3">
          <cell r="D3" t="str">
            <v>Gujarat rehabilitation work of Mathak village for TWRI</v>
          </cell>
        </row>
      </sheetData>
      <sheetData sheetId="400">
        <row r="3">
          <cell r="D3" t="str">
            <v>Gujarat rehabilitation work of Mathak village for TWRI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>
        <row r="3">
          <cell r="D3" t="str">
            <v>Gujarat rehabilitation work of Mathak village for TWRI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3">
          <cell r="D3" t="str">
            <v>Gujarat rehabilitation work of Mathak village for TWRI</v>
          </cell>
        </row>
      </sheetData>
      <sheetData sheetId="446">
        <row r="3">
          <cell r="D3" t="str">
            <v>Gujarat rehabilitation work of Mathak village for TWRI</v>
          </cell>
        </row>
      </sheetData>
      <sheetData sheetId="447">
        <row r="3">
          <cell r="D3" t="str">
            <v>Gujarat rehabilitation work of Mathak village for TWRI</v>
          </cell>
        </row>
      </sheetData>
      <sheetData sheetId="448">
        <row r="3">
          <cell r="D3" t="str">
            <v>Gujarat rehabilitation work of Mathak village for TWRI</v>
          </cell>
        </row>
      </sheetData>
      <sheetData sheetId="449">
        <row r="3">
          <cell r="D3" t="str">
            <v>Gujarat rehabilitation work of Mathak village for TWRI</v>
          </cell>
        </row>
      </sheetData>
      <sheetData sheetId="450">
        <row r="3">
          <cell r="D3" t="str">
            <v>Gujarat rehabilitation work of Mathak village for TWRI</v>
          </cell>
        </row>
      </sheetData>
      <sheetData sheetId="451">
        <row r="3">
          <cell r="D3" t="str">
            <v>Gujarat rehabilitation work of Mathak village for TWRI</v>
          </cell>
        </row>
      </sheetData>
      <sheetData sheetId="452">
        <row r="3">
          <cell r="D3" t="str">
            <v>Gujarat rehabilitation work of Mathak village for TWRI</v>
          </cell>
        </row>
      </sheetData>
      <sheetData sheetId="453">
        <row r="3">
          <cell r="D3" t="str">
            <v>Gujarat rehabilitation work of Mathak village for TWRI</v>
          </cell>
        </row>
      </sheetData>
      <sheetData sheetId="454">
        <row r="3">
          <cell r="D3" t="str">
            <v>Gujarat rehabilitation work of Mathak village for TWRI</v>
          </cell>
        </row>
      </sheetData>
      <sheetData sheetId="455">
        <row r="3">
          <cell r="D3" t="str">
            <v>Gujarat rehabilitation work of Mathak village for TWRI</v>
          </cell>
        </row>
      </sheetData>
      <sheetData sheetId="456">
        <row r="3">
          <cell r="D3" t="str">
            <v>Gujarat rehabilitation work of Mathak village for TWRI</v>
          </cell>
        </row>
      </sheetData>
      <sheetData sheetId="457">
        <row r="3">
          <cell r="D3" t="str">
            <v>Gujarat rehabilitation work of Mathak village for TWRI</v>
          </cell>
        </row>
      </sheetData>
      <sheetData sheetId="458">
        <row r="3">
          <cell r="D3" t="str">
            <v>Gujarat rehabilitation work of Mathak village for TWRI</v>
          </cell>
        </row>
      </sheetData>
      <sheetData sheetId="459">
        <row r="3">
          <cell r="D3" t="str">
            <v>Gujarat rehabilitation work of Mathak village for TWRI</v>
          </cell>
        </row>
      </sheetData>
      <sheetData sheetId="460">
        <row r="3">
          <cell r="D3" t="str">
            <v>Gujarat rehabilitation work of Mathak village for TWRI</v>
          </cell>
        </row>
      </sheetData>
      <sheetData sheetId="461">
        <row r="3">
          <cell r="D3" t="str">
            <v>Gujarat rehabilitation work of Mathak village for TWRI</v>
          </cell>
        </row>
      </sheetData>
      <sheetData sheetId="462">
        <row r="3">
          <cell r="D3" t="str">
            <v>Gujarat rehabilitation work of Mathak village for TWRI</v>
          </cell>
        </row>
      </sheetData>
      <sheetData sheetId="463">
        <row r="3">
          <cell r="D3" t="str">
            <v>Gujarat rehabilitation work of Mathak village for TWRI</v>
          </cell>
        </row>
      </sheetData>
      <sheetData sheetId="464">
        <row r="3">
          <cell r="D3" t="str">
            <v>Gujarat rehabilitation work of Mathak village for TWRI</v>
          </cell>
        </row>
      </sheetData>
      <sheetData sheetId="465">
        <row r="3">
          <cell r="D3" t="str">
            <v>Gujarat rehabilitation work of Mathak village for TWRI</v>
          </cell>
        </row>
      </sheetData>
      <sheetData sheetId="466">
        <row r="3">
          <cell r="D3" t="str">
            <v>Gujarat rehabilitation work of Mathak village for TWRI</v>
          </cell>
        </row>
      </sheetData>
      <sheetData sheetId="467">
        <row r="3">
          <cell r="D3" t="str">
            <v>Gujarat rehabilitation work of Mathak village for TWRI</v>
          </cell>
        </row>
      </sheetData>
      <sheetData sheetId="468">
        <row r="3">
          <cell r="D3" t="str">
            <v>Gujarat rehabilitation work of Mathak village for TWRI</v>
          </cell>
        </row>
      </sheetData>
      <sheetData sheetId="469">
        <row r="3">
          <cell r="D3" t="str">
            <v>Gujarat rehabilitation work of Mathak village for TWRI</v>
          </cell>
        </row>
      </sheetData>
      <sheetData sheetId="470">
        <row r="3">
          <cell r="D3" t="str">
            <v>Gujarat rehabilitation work of Mathak village for TWRI</v>
          </cell>
        </row>
      </sheetData>
      <sheetData sheetId="471">
        <row r="3">
          <cell r="D3" t="str">
            <v>Gujarat rehabilitation work of Mathak village for TWRI</v>
          </cell>
        </row>
      </sheetData>
      <sheetData sheetId="472">
        <row r="3">
          <cell r="D3" t="str">
            <v>Gujarat rehabilitation work of Mathak village for TWRI</v>
          </cell>
        </row>
      </sheetData>
      <sheetData sheetId="473">
        <row r="3">
          <cell r="D3" t="str">
            <v>Gujarat rehabilitation work of Mathak village for TWRI</v>
          </cell>
        </row>
      </sheetData>
      <sheetData sheetId="474">
        <row r="3">
          <cell r="D3" t="str">
            <v>Gujarat rehabilitation work of Mathak village for TWRI</v>
          </cell>
        </row>
      </sheetData>
      <sheetData sheetId="475">
        <row r="3">
          <cell r="D3" t="str">
            <v>Gujarat rehabilitation work of Mathak village for TWRI</v>
          </cell>
        </row>
      </sheetData>
      <sheetData sheetId="476">
        <row r="3">
          <cell r="D3" t="str">
            <v>Gujarat rehabilitation work of Mathak village for TWRI</v>
          </cell>
        </row>
      </sheetData>
      <sheetData sheetId="477">
        <row r="3">
          <cell r="D3" t="str">
            <v>Gujarat rehabilitation work of Mathak village for TWRI</v>
          </cell>
        </row>
      </sheetData>
      <sheetData sheetId="478">
        <row r="3">
          <cell r="D3" t="str">
            <v>Gujarat rehabilitation work of Mathak village for TWRI</v>
          </cell>
        </row>
      </sheetData>
      <sheetData sheetId="479">
        <row r="3">
          <cell r="D3" t="str">
            <v>Gujarat rehabilitation work of Mathak village for TWRI</v>
          </cell>
        </row>
      </sheetData>
      <sheetData sheetId="480">
        <row r="3">
          <cell r="D3" t="str">
            <v>Gujarat rehabilitation work of Mathak village for TWRI</v>
          </cell>
        </row>
      </sheetData>
      <sheetData sheetId="481">
        <row r="3">
          <cell r="D3" t="str">
            <v>Gujarat rehabilitation work of Mathak village for TWRI</v>
          </cell>
        </row>
      </sheetData>
      <sheetData sheetId="482">
        <row r="3">
          <cell r="D3" t="str">
            <v>Gujarat rehabilitation work of Mathak village for TWRI</v>
          </cell>
        </row>
      </sheetData>
      <sheetData sheetId="483">
        <row r="3">
          <cell r="D3" t="str">
            <v>Gujarat rehabilitation work of Mathak village for TWRI</v>
          </cell>
        </row>
      </sheetData>
      <sheetData sheetId="484">
        <row r="3">
          <cell r="D3" t="str">
            <v>Gujarat rehabilitation work of Mathak village for TWRI</v>
          </cell>
        </row>
      </sheetData>
      <sheetData sheetId="485">
        <row r="3">
          <cell r="D3" t="str">
            <v>Gujarat rehabilitation work of Mathak village for TWRI</v>
          </cell>
        </row>
      </sheetData>
      <sheetData sheetId="486">
        <row r="3">
          <cell r="D3" t="str">
            <v>Gujarat rehabilitation work of Mathak village for TWRI</v>
          </cell>
        </row>
      </sheetData>
      <sheetData sheetId="487">
        <row r="3">
          <cell r="D3" t="str">
            <v>Gujarat rehabilitation work of Mathak village for TWRI</v>
          </cell>
        </row>
      </sheetData>
      <sheetData sheetId="488">
        <row r="3">
          <cell r="D3" t="str">
            <v>Gujarat rehabilitation work of Mathak village for TWRI</v>
          </cell>
        </row>
      </sheetData>
      <sheetData sheetId="489">
        <row r="3">
          <cell r="D3" t="str">
            <v>Gujarat rehabilitation work of Mathak village for TWRI</v>
          </cell>
        </row>
      </sheetData>
      <sheetData sheetId="490">
        <row r="3">
          <cell r="D3" t="str">
            <v>Gujarat rehabilitation work of Mathak village for TWRI</v>
          </cell>
        </row>
      </sheetData>
      <sheetData sheetId="491">
        <row r="3">
          <cell r="D3" t="str">
            <v>Gujarat rehabilitation work of Mathak village for TWRI</v>
          </cell>
        </row>
      </sheetData>
      <sheetData sheetId="492">
        <row r="3">
          <cell r="D3" t="str">
            <v>Gujarat rehabilitation work of Mathak village for TWRI</v>
          </cell>
        </row>
      </sheetData>
      <sheetData sheetId="493">
        <row r="3">
          <cell r="D3" t="str">
            <v>Gujarat rehabilitation work of Mathak village for TWRI</v>
          </cell>
        </row>
      </sheetData>
      <sheetData sheetId="494">
        <row r="3">
          <cell r="D3" t="str">
            <v>Gujarat rehabilitation work of Mathak village for TWRI</v>
          </cell>
        </row>
      </sheetData>
      <sheetData sheetId="495">
        <row r="3">
          <cell r="D3" t="str">
            <v>Gujarat rehabilitation work of Mathak village for TWRI</v>
          </cell>
        </row>
      </sheetData>
      <sheetData sheetId="496">
        <row r="3">
          <cell r="D3" t="str">
            <v>Gujarat rehabilitation work of Mathak village for TWRI</v>
          </cell>
        </row>
      </sheetData>
      <sheetData sheetId="497">
        <row r="3">
          <cell r="D3" t="str">
            <v>Gujarat rehabilitation work of Mathak village for TWRI</v>
          </cell>
        </row>
      </sheetData>
      <sheetData sheetId="498">
        <row r="3">
          <cell r="D3" t="str">
            <v>Gujarat rehabilitation work of Mathak village for TWRI</v>
          </cell>
        </row>
      </sheetData>
      <sheetData sheetId="499">
        <row r="3">
          <cell r="D3" t="str">
            <v>Gujarat rehabilitation work of Mathak village for TWRI</v>
          </cell>
        </row>
      </sheetData>
      <sheetData sheetId="500">
        <row r="3">
          <cell r="D3" t="str">
            <v>Gujarat rehabilitation work of Mathak village for TWRI</v>
          </cell>
        </row>
      </sheetData>
      <sheetData sheetId="501">
        <row r="3">
          <cell r="D3" t="str">
            <v>Gujarat rehabilitation work of Mathak village for TWRI</v>
          </cell>
        </row>
      </sheetData>
      <sheetData sheetId="502">
        <row r="3">
          <cell r="D3" t="str">
            <v>Gujarat rehabilitation work of Mathak village for TWRI</v>
          </cell>
        </row>
      </sheetData>
      <sheetData sheetId="503">
        <row r="3">
          <cell r="D3" t="str">
            <v>Gujarat rehabilitation work of Mathak village for TWRI</v>
          </cell>
        </row>
      </sheetData>
      <sheetData sheetId="504">
        <row r="3">
          <cell r="D3" t="str">
            <v>Gujarat rehabilitation work of Mathak village for TWRI</v>
          </cell>
        </row>
      </sheetData>
      <sheetData sheetId="505">
        <row r="3">
          <cell r="D3" t="str">
            <v>Gujarat rehabilitation work of Mathak village for TWRI</v>
          </cell>
        </row>
      </sheetData>
      <sheetData sheetId="506">
        <row r="3">
          <cell r="D3" t="str">
            <v>Gujarat rehabilitation work of Mathak village for TWRI</v>
          </cell>
        </row>
      </sheetData>
      <sheetData sheetId="507">
        <row r="3">
          <cell r="D3" t="str">
            <v>Gujarat rehabilitation work of Mathak village for TWRI</v>
          </cell>
        </row>
      </sheetData>
      <sheetData sheetId="508">
        <row r="3">
          <cell r="D3" t="str">
            <v>Gujarat rehabilitation work of Mathak village for TWRI</v>
          </cell>
        </row>
      </sheetData>
      <sheetData sheetId="509">
        <row r="3">
          <cell r="D3" t="str">
            <v>Gujarat rehabilitation work of Mathak village for TWRI</v>
          </cell>
        </row>
      </sheetData>
      <sheetData sheetId="510">
        <row r="3">
          <cell r="D3" t="str">
            <v>Gujarat rehabilitation work of Mathak village for TWRI</v>
          </cell>
        </row>
      </sheetData>
      <sheetData sheetId="511">
        <row r="3">
          <cell r="D3" t="str">
            <v>Gujarat rehabilitation work of Mathak village for TWRI</v>
          </cell>
        </row>
      </sheetData>
      <sheetData sheetId="512">
        <row r="3">
          <cell r="D3" t="str">
            <v>Gujarat rehabilitation work of Mathak village for TWRI</v>
          </cell>
        </row>
      </sheetData>
      <sheetData sheetId="513">
        <row r="3">
          <cell r="D3" t="str">
            <v>Gujarat rehabilitation work of Mathak village for TWRI</v>
          </cell>
        </row>
      </sheetData>
      <sheetData sheetId="514">
        <row r="3">
          <cell r="D3" t="str">
            <v>Gujarat rehabilitation work of Mathak village for TWRI</v>
          </cell>
        </row>
      </sheetData>
      <sheetData sheetId="515">
        <row r="3">
          <cell r="D3" t="str">
            <v>Gujarat rehabilitation work of Mathak village for TWRI</v>
          </cell>
        </row>
      </sheetData>
      <sheetData sheetId="516">
        <row r="3">
          <cell r="D3" t="str">
            <v>Gujarat rehabilitation work of Mathak village for TWRI</v>
          </cell>
        </row>
      </sheetData>
      <sheetData sheetId="517">
        <row r="3">
          <cell r="D3" t="str">
            <v>Gujarat rehabilitation work of Mathak village for TWRI</v>
          </cell>
        </row>
      </sheetData>
      <sheetData sheetId="518">
        <row r="3">
          <cell r="D3" t="str">
            <v>Gujarat rehabilitation work of Mathak village for TWRI</v>
          </cell>
        </row>
      </sheetData>
      <sheetData sheetId="519">
        <row r="3">
          <cell r="D3" t="str">
            <v>Gujarat rehabilitation work of Mathak village for TWRI</v>
          </cell>
        </row>
      </sheetData>
      <sheetData sheetId="520">
        <row r="3">
          <cell r="D3" t="str">
            <v>Gujarat rehabilitation work of Mathak village for TWRI</v>
          </cell>
        </row>
      </sheetData>
      <sheetData sheetId="521">
        <row r="3">
          <cell r="D3" t="str">
            <v>Gujarat rehabilitation work of Mathak village for TWRI</v>
          </cell>
        </row>
      </sheetData>
      <sheetData sheetId="522">
        <row r="3">
          <cell r="D3" t="str">
            <v>Gujarat rehabilitation work of Mathak village for TWRI</v>
          </cell>
        </row>
      </sheetData>
      <sheetData sheetId="523">
        <row r="3">
          <cell r="D3" t="str">
            <v>Gujarat rehabilitation work of Mathak village for TWRI</v>
          </cell>
        </row>
      </sheetData>
      <sheetData sheetId="524">
        <row r="3">
          <cell r="D3" t="str">
            <v>Gujarat rehabilitation work of Mathak village for TWRI</v>
          </cell>
        </row>
      </sheetData>
      <sheetData sheetId="525">
        <row r="3">
          <cell r="D3" t="str">
            <v>Gujarat rehabilitation work of Mathak village for TWRI</v>
          </cell>
        </row>
      </sheetData>
      <sheetData sheetId="526">
        <row r="3">
          <cell r="D3" t="str">
            <v>Gujarat rehabilitation work of Mathak village for TWRI</v>
          </cell>
        </row>
      </sheetData>
      <sheetData sheetId="527">
        <row r="3">
          <cell r="D3" t="str">
            <v>Gujarat rehabilitation work of Mathak village for TWRI</v>
          </cell>
        </row>
      </sheetData>
      <sheetData sheetId="528">
        <row r="3">
          <cell r="D3" t="str">
            <v>Gujarat rehabilitation work of Mathak village for TWRI</v>
          </cell>
        </row>
      </sheetData>
      <sheetData sheetId="529">
        <row r="3">
          <cell r="D3" t="str">
            <v>Gujarat rehabilitation work of Mathak village for TWRI</v>
          </cell>
        </row>
      </sheetData>
      <sheetData sheetId="530">
        <row r="3">
          <cell r="D3" t="str">
            <v>Gujarat rehabilitation work of Mathak village for TWRI</v>
          </cell>
        </row>
      </sheetData>
      <sheetData sheetId="531">
        <row r="3">
          <cell r="D3" t="str">
            <v>Gujarat rehabilitation work of Mathak village for TWRI</v>
          </cell>
        </row>
      </sheetData>
      <sheetData sheetId="532">
        <row r="3">
          <cell r="D3" t="str">
            <v>Gujarat rehabilitation work of Mathak village for TWRI</v>
          </cell>
        </row>
      </sheetData>
      <sheetData sheetId="533">
        <row r="3">
          <cell r="D3" t="str">
            <v>Gujarat rehabilitation work of Mathak village for TWRI</v>
          </cell>
        </row>
      </sheetData>
      <sheetData sheetId="534">
        <row r="3">
          <cell r="D3" t="str">
            <v>Gujarat rehabilitation work of Mathak village for TWRI</v>
          </cell>
        </row>
      </sheetData>
      <sheetData sheetId="535">
        <row r="3">
          <cell r="D3" t="str">
            <v>Gujarat rehabilitation work of Mathak village for TWRI</v>
          </cell>
        </row>
      </sheetData>
      <sheetData sheetId="536">
        <row r="3">
          <cell r="D3" t="str">
            <v>Gujarat rehabilitation work of Mathak village for TWRI</v>
          </cell>
        </row>
      </sheetData>
      <sheetData sheetId="537">
        <row r="3">
          <cell r="D3" t="str">
            <v>Gujarat rehabilitation work of Mathak village for TWRI</v>
          </cell>
        </row>
      </sheetData>
      <sheetData sheetId="538">
        <row r="3">
          <cell r="D3" t="str">
            <v>Gujarat rehabilitation work of Mathak village for TWRI</v>
          </cell>
        </row>
      </sheetData>
      <sheetData sheetId="539">
        <row r="3">
          <cell r="D3" t="str">
            <v>Gujarat rehabilitation work of Mathak village for TWRI</v>
          </cell>
        </row>
      </sheetData>
      <sheetData sheetId="540">
        <row r="3">
          <cell r="D3" t="str">
            <v>Gujarat rehabilitation work of Mathak village for TWRI</v>
          </cell>
        </row>
      </sheetData>
      <sheetData sheetId="541">
        <row r="3">
          <cell r="D3" t="str">
            <v>Gujarat rehabilitation work of Mathak village for TWRI</v>
          </cell>
        </row>
      </sheetData>
      <sheetData sheetId="542">
        <row r="3">
          <cell r="D3" t="str">
            <v>Gujarat rehabilitation work of Mathak village for TWRI</v>
          </cell>
        </row>
      </sheetData>
      <sheetData sheetId="543">
        <row r="3">
          <cell r="D3" t="str">
            <v>Gujarat rehabilitation work of Mathak village for TWRI</v>
          </cell>
        </row>
      </sheetData>
      <sheetData sheetId="544">
        <row r="3">
          <cell r="D3" t="str">
            <v>Gujarat rehabilitation work of Mathak village for TWRI</v>
          </cell>
        </row>
      </sheetData>
      <sheetData sheetId="545">
        <row r="3">
          <cell r="D3" t="str">
            <v>Gujarat rehabilitation work of Mathak village for TWRI</v>
          </cell>
        </row>
      </sheetData>
      <sheetData sheetId="546">
        <row r="3">
          <cell r="D3" t="str">
            <v>Gujarat rehabilitation work of Mathak village for TWRI</v>
          </cell>
        </row>
      </sheetData>
      <sheetData sheetId="547">
        <row r="3">
          <cell r="D3" t="str">
            <v>Gujarat rehabilitation work of Mathak village for TWRI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3">
          <cell r="D3" t="str">
            <v>Gujarat rehabilitation work of Mathak village for TWRI</v>
          </cell>
        </row>
      </sheetData>
      <sheetData sheetId="559">
        <row r="3">
          <cell r="D3" t="str">
            <v>Gujarat rehabilitation work of Mathak village for TWRI</v>
          </cell>
        </row>
      </sheetData>
      <sheetData sheetId="560">
        <row r="3">
          <cell r="D3" t="str">
            <v>Gujarat rehabilitation work of Mathak village for TWRI</v>
          </cell>
        </row>
      </sheetData>
      <sheetData sheetId="561">
        <row r="3">
          <cell r="D3" t="str">
            <v>Gujarat rehabilitation work of Mathak village for TWRI</v>
          </cell>
        </row>
      </sheetData>
      <sheetData sheetId="562">
        <row r="3">
          <cell r="D3" t="str">
            <v>Gujarat rehabilitation work of Mathak village for TWRI</v>
          </cell>
        </row>
      </sheetData>
      <sheetData sheetId="563">
        <row r="3">
          <cell r="D3" t="str">
            <v>Gujarat rehabilitation work of Mathak village for TWRI</v>
          </cell>
        </row>
      </sheetData>
      <sheetData sheetId="564">
        <row r="3">
          <cell r="D3" t="str">
            <v>Gujarat rehabilitation work of Mathak village for TWRI</v>
          </cell>
        </row>
      </sheetData>
      <sheetData sheetId="565">
        <row r="3">
          <cell r="D3" t="str">
            <v>Gujarat rehabilitation work of Mathak village for TWRI</v>
          </cell>
        </row>
      </sheetData>
      <sheetData sheetId="566">
        <row r="3">
          <cell r="D3" t="str">
            <v>Gujarat rehabilitation work of Mathak village for TWRI</v>
          </cell>
        </row>
      </sheetData>
      <sheetData sheetId="567">
        <row r="3">
          <cell r="D3" t="str">
            <v>Gujarat rehabilitation work of Mathak village for TWRI</v>
          </cell>
        </row>
      </sheetData>
      <sheetData sheetId="568">
        <row r="3">
          <cell r="D3" t="str">
            <v>Gujarat rehabilitation work of Mathak village for TWRI</v>
          </cell>
        </row>
      </sheetData>
      <sheetData sheetId="569">
        <row r="3">
          <cell r="D3" t="str">
            <v>Gujarat rehabilitation work of Mathak village for TWRI</v>
          </cell>
        </row>
      </sheetData>
      <sheetData sheetId="570">
        <row r="3">
          <cell r="D3" t="str">
            <v>Gujarat rehabilitation work of Mathak village for TWRI</v>
          </cell>
        </row>
      </sheetData>
      <sheetData sheetId="571">
        <row r="3">
          <cell r="D3" t="str">
            <v>Gujarat rehabilitation work of Mathak village for TWRI</v>
          </cell>
        </row>
      </sheetData>
      <sheetData sheetId="572">
        <row r="3">
          <cell r="D3" t="str">
            <v>Gujarat rehabilitation work of Mathak village for TWRI</v>
          </cell>
        </row>
      </sheetData>
      <sheetData sheetId="573">
        <row r="3">
          <cell r="D3" t="str">
            <v>Gujarat rehabilitation work of Mathak village for TWRI</v>
          </cell>
        </row>
      </sheetData>
      <sheetData sheetId="574">
        <row r="3">
          <cell r="D3" t="str">
            <v>Gujarat rehabilitation work of Mathak village for TWRI</v>
          </cell>
        </row>
      </sheetData>
      <sheetData sheetId="575">
        <row r="3">
          <cell r="D3" t="str">
            <v>Gujarat rehabilitation work of Mathak village for TWRI</v>
          </cell>
        </row>
      </sheetData>
      <sheetData sheetId="576">
        <row r="3">
          <cell r="D3" t="str">
            <v>Gujarat rehabilitation work of Mathak village for TWRI</v>
          </cell>
        </row>
      </sheetData>
      <sheetData sheetId="577">
        <row r="3">
          <cell r="D3" t="str">
            <v>Gujarat rehabilitation work of Mathak village for TWRI</v>
          </cell>
        </row>
      </sheetData>
      <sheetData sheetId="578">
        <row r="3">
          <cell r="D3" t="str">
            <v>Gujarat rehabilitation work of Mathak village for TWRI</v>
          </cell>
        </row>
      </sheetData>
      <sheetData sheetId="579">
        <row r="3">
          <cell r="D3" t="str">
            <v>Gujarat rehabilitation work of Mathak village for TWRI</v>
          </cell>
        </row>
      </sheetData>
      <sheetData sheetId="580">
        <row r="3">
          <cell r="D3" t="str">
            <v>Gujarat rehabilitation work of Mathak village for TWRI</v>
          </cell>
        </row>
      </sheetData>
      <sheetData sheetId="581">
        <row r="3">
          <cell r="D3" t="str">
            <v>Gujarat rehabilitation work of Mathak village for TWRI</v>
          </cell>
        </row>
      </sheetData>
      <sheetData sheetId="582">
        <row r="3">
          <cell r="D3" t="str">
            <v>Gujarat rehabilitation work of Mathak village for TWRI</v>
          </cell>
        </row>
      </sheetData>
      <sheetData sheetId="583">
        <row r="3">
          <cell r="D3" t="str">
            <v>Gujarat rehabilitation work of Mathak village for TWRI</v>
          </cell>
        </row>
      </sheetData>
      <sheetData sheetId="584">
        <row r="3">
          <cell r="D3" t="str">
            <v>Gujarat rehabilitation work of Mathak village for TWRI</v>
          </cell>
        </row>
      </sheetData>
      <sheetData sheetId="585">
        <row r="3">
          <cell r="D3" t="str">
            <v>Gujarat rehabilitation work of Mathak village for TWRI</v>
          </cell>
        </row>
      </sheetData>
      <sheetData sheetId="586">
        <row r="3">
          <cell r="D3" t="str">
            <v>Gujarat rehabilitation work of Mathak village for TWRI</v>
          </cell>
        </row>
      </sheetData>
      <sheetData sheetId="587">
        <row r="3">
          <cell r="D3" t="str">
            <v>Gujarat rehabilitation work of Mathak village for TWRI</v>
          </cell>
        </row>
      </sheetData>
      <sheetData sheetId="588">
        <row r="3">
          <cell r="D3" t="str">
            <v>Gujarat rehabilitation work of Mathak village for TWRI</v>
          </cell>
        </row>
      </sheetData>
      <sheetData sheetId="589">
        <row r="3">
          <cell r="D3" t="str">
            <v>Gujarat rehabilitation work of Mathak village for TWRI</v>
          </cell>
        </row>
      </sheetData>
      <sheetData sheetId="590">
        <row r="3">
          <cell r="D3" t="str">
            <v>Gujarat rehabilitation work of Mathak village for TWRI</v>
          </cell>
        </row>
      </sheetData>
      <sheetData sheetId="591">
        <row r="3">
          <cell r="D3" t="str">
            <v>Gujarat rehabilitation work of Mathak village for TWRI</v>
          </cell>
        </row>
      </sheetData>
      <sheetData sheetId="592">
        <row r="3">
          <cell r="D3" t="str">
            <v>Gujarat rehabilitation work of Mathak village for TWRI</v>
          </cell>
        </row>
      </sheetData>
      <sheetData sheetId="593">
        <row r="3">
          <cell r="D3" t="str">
            <v>Gujarat rehabilitation work of Mathak village for TWRI</v>
          </cell>
        </row>
      </sheetData>
      <sheetData sheetId="594">
        <row r="3">
          <cell r="D3" t="str">
            <v>Gujarat rehabilitation work of Mathak village for TWRI</v>
          </cell>
        </row>
      </sheetData>
      <sheetData sheetId="595">
        <row r="3">
          <cell r="D3" t="str">
            <v>Gujarat rehabilitation work of Mathak village for TWRI</v>
          </cell>
        </row>
      </sheetData>
      <sheetData sheetId="596">
        <row r="3">
          <cell r="D3" t="str">
            <v>Gujarat rehabilitation work of Mathak village for TWRI</v>
          </cell>
        </row>
      </sheetData>
      <sheetData sheetId="597">
        <row r="3">
          <cell r="D3" t="str">
            <v>Gujarat rehabilitation work of Mathak village for TWRI</v>
          </cell>
        </row>
      </sheetData>
      <sheetData sheetId="598">
        <row r="3">
          <cell r="D3" t="str">
            <v>Gujarat rehabilitation work of Mathak village for TWRI</v>
          </cell>
        </row>
      </sheetData>
      <sheetData sheetId="599">
        <row r="3">
          <cell r="D3" t="str">
            <v>Gujarat rehabilitation work of Mathak village for TWRI</v>
          </cell>
        </row>
      </sheetData>
      <sheetData sheetId="600">
        <row r="3">
          <cell r="D3" t="str">
            <v>Gujarat rehabilitation work of Mathak village for TWRI</v>
          </cell>
        </row>
      </sheetData>
      <sheetData sheetId="601">
        <row r="3">
          <cell r="D3" t="str">
            <v>Gujarat rehabilitation work of Mathak village for TWRI</v>
          </cell>
        </row>
      </sheetData>
      <sheetData sheetId="602">
        <row r="3">
          <cell r="D3" t="str">
            <v>Gujarat rehabilitation work of Mathak village for TWRI</v>
          </cell>
        </row>
      </sheetData>
      <sheetData sheetId="603">
        <row r="3">
          <cell r="D3" t="str">
            <v>Gujarat rehabilitation work of Mathak village for TWRI</v>
          </cell>
        </row>
      </sheetData>
      <sheetData sheetId="604">
        <row r="3">
          <cell r="D3" t="str">
            <v>Gujarat rehabilitation work of Mathak village for TWRI</v>
          </cell>
        </row>
      </sheetData>
      <sheetData sheetId="605">
        <row r="3">
          <cell r="D3" t="str">
            <v>Gujarat rehabilitation work of Mathak village for TWRI</v>
          </cell>
        </row>
      </sheetData>
      <sheetData sheetId="606">
        <row r="3">
          <cell r="D3" t="str">
            <v>Gujarat rehabilitation work of Mathak village for TWRI</v>
          </cell>
        </row>
      </sheetData>
      <sheetData sheetId="607">
        <row r="3">
          <cell r="D3" t="str">
            <v>Gujarat rehabilitation work of Mathak village for TWRI</v>
          </cell>
        </row>
      </sheetData>
      <sheetData sheetId="608">
        <row r="3">
          <cell r="D3" t="str">
            <v>Gujarat rehabilitation work of Mathak village for TWRI</v>
          </cell>
        </row>
      </sheetData>
      <sheetData sheetId="609">
        <row r="3">
          <cell r="D3" t="str">
            <v>Gujarat rehabilitation work of Mathak village for TWRI</v>
          </cell>
        </row>
      </sheetData>
      <sheetData sheetId="610">
        <row r="3">
          <cell r="D3" t="str">
            <v>Gujarat rehabilitation work of Mathak village for TWRI</v>
          </cell>
        </row>
      </sheetData>
      <sheetData sheetId="611">
        <row r="3">
          <cell r="D3" t="str">
            <v>Gujarat rehabilitation work of Mathak village for TWRI</v>
          </cell>
        </row>
      </sheetData>
      <sheetData sheetId="612">
        <row r="3">
          <cell r="D3" t="str">
            <v>Gujarat rehabilitation work of Mathak village for TWRI</v>
          </cell>
        </row>
      </sheetData>
      <sheetData sheetId="613">
        <row r="3">
          <cell r="D3" t="str">
            <v>Gujarat rehabilitation work of Mathak village for TWRI</v>
          </cell>
        </row>
      </sheetData>
      <sheetData sheetId="614">
        <row r="3">
          <cell r="D3" t="str">
            <v>Gujarat rehabilitation work of Mathak village for TWRI</v>
          </cell>
        </row>
      </sheetData>
      <sheetData sheetId="615">
        <row r="3">
          <cell r="D3" t="str">
            <v>Gujarat rehabilitation work of Mathak village for TWRI</v>
          </cell>
        </row>
      </sheetData>
      <sheetData sheetId="616">
        <row r="3">
          <cell r="D3" t="str">
            <v>Gujarat rehabilitation work of Mathak village for TWRI</v>
          </cell>
        </row>
      </sheetData>
      <sheetData sheetId="617">
        <row r="3">
          <cell r="D3" t="str">
            <v>Gujarat rehabilitation work of Mathak village for TWRI</v>
          </cell>
        </row>
      </sheetData>
      <sheetData sheetId="618">
        <row r="3">
          <cell r="D3" t="str">
            <v>Gujarat rehabilitation work of Mathak village for TWRI</v>
          </cell>
        </row>
      </sheetData>
      <sheetData sheetId="619">
        <row r="3">
          <cell r="D3" t="str">
            <v>Gujarat rehabilitation work of Mathak village for TWRI</v>
          </cell>
        </row>
      </sheetData>
      <sheetData sheetId="620">
        <row r="3">
          <cell r="D3" t="str">
            <v>Gujarat rehabilitation work of Mathak village for TWRI</v>
          </cell>
        </row>
      </sheetData>
      <sheetData sheetId="621">
        <row r="3">
          <cell r="D3" t="str">
            <v>Gujarat rehabilitation work of Mathak village for TWRI</v>
          </cell>
        </row>
      </sheetData>
      <sheetData sheetId="622">
        <row r="3">
          <cell r="D3" t="str">
            <v>Gujarat rehabilitation work of Mathak village for TWRI</v>
          </cell>
        </row>
      </sheetData>
      <sheetData sheetId="623">
        <row r="3">
          <cell r="D3" t="str">
            <v>Gujarat rehabilitation work of Mathak village for TWRI</v>
          </cell>
        </row>
      </sheetData>
      <sheetData sheetId="624">
        <row r="3">
          <cell r="D3" t="str">
            <v>Gujarat rehabilitation work of Mathak village for TWRI</v>
          </cell>
        </row>
      </sheetData>
      <sheetData sheetId="625">
        <row r="3">
          <cell r="D3" t="str">
            <v>Gujarat rehabilitation work of Mathak village for TWRI</v>
          </cell>
        </row>
      </sheetData>
      <sheetData sheetId="626">
        <row r="3">
          <cell r="D3" t="str">
            <v>Gujarat rehabilitation work of Mathak village for TWRI</v>
          </cell>
        </row>
      </sheetData>
      <sheetData sheetId="627">
        <row r="3">
          <cell r="D3" t="str">
            <v>Gujarat rehabilitation work of Mathak village for TWRI</v>
          </cell>
        </row>
      </sheetData>
      <sheetData sheetId="628">
        <row r="3">
          <cell r="D3" t="str">
            <v>Gujarat rehabilitation work of Mathak village for TWRI</v>
          </cell>
        </row>
      </sheetData>
      <sheetData sheetId="629">
        <row r="3">
          <cell r="D3" t="str">
            <v>Gujarat rehabilitation work of Mathak village for TWRI</v>
          </cell>
        </row>
      </sheetData>
      <sheetData sheetId="630">
        <row r="3">
          <cell r="D3" t="str">
            <v>Gujarat rehabilitation work of Mathak village for TWRI</v>
          </cell>
        </row>
      </sheetData>
      <sheetData sheetId="631">
        <row r="3">
          <cell r="D3" t="str">
            <v>Gujarat rehabilitation work of Mathak village for TWRI</v>
          </cell>
        </row>
      </sheetData>
      <sheetData sheetId="632">
        <row r="3">
          <cell r="D3" t="str">
            <v>Gujarat rehabilitation work of Mathak village for TWRI</v>
          </cell>
        </row>
      </sheetData>
      <sheetData sheetId="633">
        <row r="3">
          <cell r="D3" t="str">
            <v>Gujarat rehabilitation work of Mathak village for TWRI</v>
          </cell>
        </row>
      </sheetData>
      <sheetData sheetId="634">
        <row r="3">
          <cell r="D3" t="str">
            <v>Gujarat rehabilitation work of Mathak village for TWRI</v>
          </cell>
        </row>
      </sheetData>
      <sheetData sheetId="635">
        <row r="3">
          <cell r="D3" t="str">
            <v>Gujarat rehabilitation work of Mathak village for TWRI</v>
          </cell>
        </row>
      </sheetData>
      <sheetData sheetId="636">
        <row r="3">
          <cell r="D3" t="str">
            <v>Gujarat rehabilitation work of Mathak village for TWRI</v>
          </cell>
        </row>
      </sheetData>
      <sheetData sheetId="637">
        <row r="3">
          <cell r="D3" t="str">
            <v>Gujarat rehabilitation work of Mathak village for TWRI</v>
          </cell>
        </row>
      </sheetData>
      <sheetData sheetId="638">
        <row r="3">
          <cell r="D3" t="str">
            <v>Gujarat rehabilitation work of Mathak village for TWRI</v>
          </cell>
        </row>
      </sheetData>
      <sheetData sheetId="639">
        <row r="3">
          <cell r="D3" t="str">
            <v>Gujarat rehabilitation work of Mathak village for TWRI</v>
          </cell>
        </row>
      </sheetData>
      <sheetData sheetId="640">
        <row r="3">
          <cell r="D3" t="str">
            <v>Gujarat rehabilitation work of Mathak village for TWRI</v>
          </cell>
        </row>
      </sheetData>
      <sheetData sheetId="641">
        <row r="3">
          <cell r="D3" t="str">
            <v>Gujarat rehabilitation work of Mathak village for TWRI</v>
          </cell>
        </row>
      </sheetData>
      <sheetData sheetId="642">
        <row r="3">
          <cell r="D3" t="str">
            <v>Gujarat rehabilitation work of Mathak village for TWRI</v>
          </cell>
        </row>
      </sheetData>
      <sheetData sheetId="643">
        <row r="3">
          <cell r="D3" t="str">
            <v>Gujarat rehabilitation work of Mathak village for TWRI</v>
          </cell>
        </row>
      </sheetData>
      <sheetData sheetId="644">
        <row r="3">
          <cell r="D3" t="str">
            <v>Gujarat rehabilitation work of Mathak village for TWRI</v>
          </cell>
        </row>
      </sheetData>
      <sheetData sheetId="645">
        <row r="3">
          <cell r="D3" t="str">
            <v>Gujarat rehabilitation work of Mathak village for TWRI</v>
          </cell>
        </row>
      </sheetData>
      <sheetData sheetId="646">
        <row r="3">
          <cell r="D3" t="str">
            <v>Gujarat rehabilitation work of Mathak village for TWRI</v>
          </cell>
        </row>
      </sheetData>
      <sheetData sheetId="647">
        <row r="3">
          <cell r="D3" t="str">
            <v>Gujarat rehabilitation work of Mathak village for TWRI</v>
          </cell>
        </row>
      </sheetData>
      <sheetData sheetId="648">
        <row r="3">
          <cell r="D3" t="str">
            <v>Gujarat rehabilitation work of Mathak village for TWRI</v>
          </cell>
        </row>
      </sheetData>
      <sheetData sheetId="649">
        <row r="3">
          <cell r="D3" t="str">
            <v>Gujarat rehabilitation work of Mathak village for TWRI</v>
          </cell>
        </row>
      </sheetData>
      <sheetData sheetId="650">
        <row r="3">
          <cell r="D3" t="str">
            <v>Gujarat rehabilitation work of Mathak village for TWRI</v>
          </cell>
        </row>
      </sheetData>
      <sheetData sheetId="651">
        <row r="3">
          <cell r="D3" t="str">
            <v>Gujarat rehabilitation work of Mathak village for TWRI</v>
          </cell>
        </row>
      </sheetData>
      <sheetData sheetId="652">
        <row r="3">
          <cell r="D3" t="str">
            <v>Gujarat rehabilitation work of Mathak village for TWRI</v>
          </cell>
        </row>
      </sheetData>
      <sheetData sheetId="653">
        <row r="3">
          <cell r="D3" t="str">
            <v>Gujarat rehabilitation work of Mathak village for TWRI</v>
          </cell>
        </row>
      </sheetData>
      <sheetData sheetId="654">
        <row r="3">
          <cell r="D3" t="str">
            <v>Gujarat rehabilitation work of Mathak village for TWRI</v>
          </cell>
        </row>
      </sheetData>
      <sheetData sheetId="655">
        <row r="3">
          <cell r="D3" t="str">
            <v>Gujarat rehabilitation work of Mathak village for TWRI</v>
          </cell>
        </row>
      </sheetData>
      <sheetData sheetId="656">
        <row r="3">
          <cell r="D3" t="str">
            <v>Gujarat rehabilitation work of Mathak village for TWRI</v>
          </cell>
        </row>
      </sheetData>
      <sheetData sheetId="657">
        <row r="3">
          <cell r="D3" t="str">
            <v>Gujarat rehabilitation work of Mathak village for TWRI</v>
          </cell>
        </row>
      </sheetData>
      <sheetData sheetId="658">
        <row r="3">
          <cell r="D3" t="str">
            <v>Gujarat rehabilitation work of Mathak village for TWRI</v>
          </cell>
        </row>
      </sheetData>
      <sheetData sheetId="659">
        <row r="3">
          <cell r="D3" t="str">
            <v>Gujarat rehabilitation work of Mathak village for TWRI</v>
          </cell>
        </row>
      </sheetData>
      <sheetData sheetId="660">
        <row r="3">
          <cell r="D3" t="str">
            <v>Gujarat rehabilitation work of Mathak village for TWRI</v>
          </cell>
        </row>
      </sheetData>
      <sheetData sheetId="661">
        <row r="3">
          <cell r="D3" t="str">
            <v>Gujarat rehabilitation work of Mathak village for TWRI</v>
          </cell>
        </row>
      </sheetData>
      <sheetData sheetId="662">
        <row r="3">
          <cell r="D3" t="str">
            <v>Gujarat rehabilitation work of Mathak village for TWRI</v>
          </cell>
        </row>
      </sheetData>
      <sheetData sheetId="663">
        <row r="3">
          <cell r="D3" t="str">
            <v>Gujarat rehabilitation work of Mathak village for TWRI</v>
          </cell>
        </row>
      </sheetData>
      <sheetData sheetId="664">
        <row r="3">
          <cell r="D3" t="str">
            <v>Gujarat rehabilitation work of Mathak village for TWRI</v>
          </cell>
        </row>
      </sheetData>
      <sheetData sheetId="665">
        <row r="3">
          <cell r="D3" t="str">
            <v>Gujarat rehabilitation work of Mathak village for TWRI</v>
          </cell>
        </row>
      </sheetData>
      <sheetData sheetId="666">
        <row r="3">
          <cell r="D3" t="str">
            <v>Gujarat rehabilitation work of Mathak village for TWRI</v>
          </cell>
        </row>
      </sheetData>
      <sheetData sheetId="667">
        <row r="3">
          <cell r="D3" t="str">
            <v>Gujarat rehabilitation work of Mathak village for TWRI</v>
          </cell>
        </row>
      </sheetData>
      <sheetData sheetId="668">
        <row r="3">
          <cell r="D3" t="str">
            <v>Gujarat rehabilitation work of Mathak village for TWRI</v>
          </cell>
        </row>
      </sheetData>
      <sheetData sheetId="669">
        <row r="3">
          <cell r="D3" t="str">
            <v>Gujarat rehabilitation work of Mathak village for TWRI</v>
          </cell>
        </row>
      </sheetData>
      <sheetData sheetId="670">
        <row r="3">
          <cell r="D3" t="str">
            <v>Gujarat rehabilitation work of Mathak village for TWRI</v>
          </cell>
        </row>
      </sheetData>
      <sheetData sheetId="671">
        <row r="3">
          <cell r="D3" t="str">
            <v>Gujarat rehabilitation work of Mathak village for TWRI</v>
          </cell>
        </row>
      </sheetData>
      <sheetData sheetId="672">
        <row r="3">
          <cell r="D3" t="str">
            <v>Gujarat rehabilitation work of Mathak village for TWRI</v>
          </cell>
        </row>
      </sheetData>
      <sheetData sheetId="673">
        <row r="3">
          <cell r="D3" t="str">
            <v>Gujarat rehabilitation work of Mathak village for TWRI</v>
          </cell>
        </row>
      </sheetData>
      <sheetData sheetId="674">
        <row r="3">
          <cell r="D3" t="str">
            <v>Gujarat rehabilitation work of Mathak village for TWRI</v>
          </cell>
        </row>
      </sheetData>
      <sheetData sheetId="675">
        <row r="3">
          <cell r="D3" t="str">
            <v>Gujarat rehabilitation work of Mathak village for TWRI</v>
          </cell>
        </row>
      </sheetData>
      <sheetData sheetId="676">
        <row r="3">
          <cell r="D3" t="str">
            <v>Gujarat rehabilitation work of Mathak village for TWRI</v>
          </cell>
        </row>
      </sheetData>
      <sheetData sheetId="677">
        <row r="3">
          <cell r="D3" t="str">
            <v>Gujarat rehabilitation work of Mathak village for TWRI</v>
          </cell>
        </row>
      </sheetData>
      <sheetData sheetId="678">
        <row r="3">
          <cell r="D3" t="str">
            <v>Gujarat rehabilitation work of Mathak village for TWRI</v>
          </cell>
        </row>
      </sheetData>
      <sheetData sheetId="679">
        <row r="3">
          <cell r="D3" t="str">
            <v>Gujarat rehabilitation work of Mathak village for TWRI</v>
          </cell>
        </row>
      </sheetData>
      <sheetData sheetId="680">
        <row r="3">
          <cell r="D3" t="str">
            <v>Gujarat rehabilitation work of Mathak village for TWRI</v>
          </cell>
        </row>
      </sheetData>
      <sheetData sheetId="681">
        <row r="3">
          <cell r="D3" t="str">
            <v>Gujarat rehabilitation work of Mathak village for TWRI</v>
          </cell>
        </row>
      </sheetData>
      <sheetData sheetId="682">
        <row r="3">
          <cell r="D3" t="str">
            <v>Gujarat rehabilitation work of Mathak village for TWRI</v>
          </cell>
        </row>
      </sheetData>
      <sheetData sheetId="683">
        <row r="3">
          <cell r="D3" t="str">
            <v>Gujarat rehabilitation work of Mathak village for TWRI</v>
          </cell>
        </row>
      </sheetData>
      <sheetData sheetId="684">
        <row r="3">
          <cell r="D3" t="str">
            <v>Gujarat rehabilitation work of Mathak village for TWRI</v>
          </cell>
        </row>
      </sheetData>
      <sheetData sheetId="685">
        <row r="3">
          <cell r="D3" t="str">
            <v>Gujarat rehabilitation work of Mathak village for TWRI</v>
          </cell>
        </row>
      </sheetData>
      <sheetData sheetId="686">
        <row r="3">
          <cell r="D3" t="str">
            <v>Gujarat rehabilitation work of Mathak village for TWRI</v>
          </cell>
        </row>
      </sheetData>
      <sheetData sheetId="687">
        <row r="3">
          <cell r="D3" t="str">
            <v>Gujarat rehabilitation work of Mathak village for TWRI</v>
          </cell>
        </row>
      </sheetData>
      <sheetData sheetId="688">
        <row r="3">
          <cell r="D3" t="str">
            <v>Gujarat rehabilitation work of Mathak village for TWRI</v>
          </cell>
        </row>
      </sheetData>
      <sheetData sheetId="689">
        <row r="3">
          <cell r="D3" t="str">
            <v>Gujarat rehabilitation work of Mathak village for TWRI</v>
          </cell>
        </row>
      </sheetData>
      <sheetData sheetId="690">
        <row r="3">
          <cell r="D3" t="str">
            <v>Gujarat rehabilitation work of Mathak village for TWRI</v>
          </cell>
        </row>
      </sheetData>
      <sheetData sheetId="691">
        <row r="3">
          <cell r="D3" t="str">
            <v>Gujarat rehabilitation work of Mathak village for TWRI</v>
          </cell>
        </row>
      </sheetData>
      <sheetData sheetId="692">
        <row r="3">
          <cell r="D3" t="str">
            <v>Gujarat rehabilitation work of Mathak village for TWRI</v>
          </cell>
        </row>
      </sheetData>
      <sheetData sheetId="693">
        <row r="3">
          <cell r="D3" t="str">
            <v>Gujarat rehabilitation work of Mathak village for TWRI</v>
          </cell>
        </row>
      </sheetData>
      <sheetData sheetId="694">
        <row r="3">
          <cell r="D3" t="str">
            <v>Gujarat rehabilitation work of Mathak village for TWRI</v>
          </cell>
        </row>
      </sheetData>
      <sheetData sheetId="695">
        <row r="3">
          <cell r="D3" t="str">
            <v>Gujarat rehabilitation work of Mathak village for TWRI</v>
          </cell>
        </row>
      </sheetData>
      <sheetData sheetId="696">
        <row r="3">
          <cell r="D3" t="str">
            <v>Gujarat rehabilitation work of Mathak village for TWRI</v>
          </cell>
        </row>
      </sheetData>
      <sheetData sheetId="697">
        <row r="3">
          <cell r="D3" t="str">
            <v>Gujarat rehabilitation work of Mathak village for TWRI</v>
          </cell>
        </row>
      </sheetData>
      <sheetData sheetId="698">
        <row r="3">
          <cell r="D3" t="str">
            <v>Gujarat rehabilitation work of Mathak village for TWRI</v>
          </cell>
        </row>
      </sheetData>
      <sheetData sheetId="699">
        <row r="3">
          <cell r="D3" t="str">
            <v>Gujarat rehabilitation work of Mathak village for TWRI</v>
          </cell>
        </row>
      </sheetData>
      <sheetData sheetId="700">
        <row r="3">
          <cell r="D3" t="str">
            <v>Gujarat rehabilitation work of Mathak village for TWRI</v>
          </cell>
        </row>
      </sheetData>
      <sheetData sheetId="701">
        <row r="3">
          <cell r="D3" t="str">
            <v>Gujarat rehabilitation work of Mathak village for TWRI</v>
          </cell>
        </row>
      </sheetData>
      <sheetData sheetId="702">
        <row r="3">
          <cell r="D3" t="str">
            <v>Gujarat rehabilitation work of Mathak village for TWRI</v>
          </cell>
        </row>
      </sheetData>
      <sheetData sheetId="703">
        <row r="3">
          <cell r="D3" t="str">
            <v>Gujarat rehabilitation work of Mathak village for TWRI</v>
          </cell>
        </row>
      </sheetData>
      <sheetData sheetId="704">
        <row r="3">
          <cell r="D3" t="str">
            <v>Gujarat rehabilitation work of Mathak village for TWRI</v>
          </cell>
        </row>
      </sheetData>
      <sheetData sheetId="705">
        <row r="3">
          <cell r="D3" t="str">
            <v>Gujarat rehabilitation work of Mathak village for TWRI</v>
          </cell>
        </row>
      </sheetData>
      <sheetData sheetId="706">
        <row r="3">
          <cell r="D3" t="str">
            <v>Gujarat rehabilitation work of Mathak village for TWRI</v>
          </cell>
        </row>
      </sheetData>
      <sheetData sheetId="707">
        <row r="3">
          <cell r="D3" t="str">
            <v>Gujarat rehabilitation work of Mathak village for TWRI</v>
          </cell>
        </row>
      </sheetData>
      <sheetData sheetId="708">
        <row r="3">
          <cell r="D3" t="str">
            <v>Gujarat rehabilitation work of Mathak village for TWRI</v>
          </cell>
        </row>
      </sheetData>
      <sheetData sheetId="709">
        <row r="3">
          <cell r="D3" t="str">
            <v>Gujarat rehabilitation work of Mathak village for TWRI</v>
          </cell>
        </row>
      </sheetData>
      <sheetData sheetId="710">
        <row r="3">
          <cell r="D3" t="str">
            <v>Gujarat rehabilitation work of Mathak village for TWRI</v>
          </cell>
        </row>
      </sheetData>
      <sheetData sheetId="711">
        <row r="3">
          <cell r="D3" t="str">
            <v>Gujarat rehabilitation work of Mathak village for TWRI</v>
          </cell>
        </row>
      </sheetData>
      <sheetData sheetId="712">
        <row r="3">
          <cell r="D3" t="str">
            <v>Gujarat rehabilitation work of Mathak village for TWRI</v>
          </cell>
        </row>
      </sheetData>
      <sheetData sheetId="713">
        <row r="3">
          <cell r="D3" t="str">
            <v>Gujarat rehabilitation work of Mathak village for TWRI</v>
          </cell>
        </row>
      </sheetData>
      <sheetData sheetId="714">
        <row r="3">
          <cell r="D3" t="str">
            <v>Gujarat rehabilitation work of Mathak village for TWRI</v>
          </cell>
        </row>
      </sheetData>
      <sheetData sheetId="715">
        <row r="3">
          <cell r="D3" t="str">
            <v>Gujarat rehabilitation work of Mathak village for TWRI</v>
          </cell>
        </row>
      </sheetData>
      <sheetData sheetId="716">
        <row r="3">
          <cell r="D3" t="str">
            <v>Gujarat rehabilitation work of Mathak village for TWRI</v>
          </cell>
        </row>
      </sheetData>
      <sheetData sheetId="717">
        <row r="3">
          <cell r="D3" t="str">
            <v>Gujarat rehabilitation work of Mathak village for TWRI</v>
          </cell>
        </row>
      </sheetData>
      <sheetData sheetId="718">
        <row r="3">
          <cell r="D3" t="str">
            <v>Gujarat rehabilitation work of Mathak village for TWRI</v>
          </cell>
        </row>
      </sheetData>
      <sheetData sheetId="719">
        <row r="3">
          <cell r="D3" t="str">
            <v>Gujarat rehabilitation work of Mathak village for TWRI</v>
          </cell>
        </row>
      </sheetData>
      <sheetData sheetId="720">
        <row r="3">
          <cell r="D3" t="str">
            <v>Gujarat rehabilitation work of Mathak village for TWRI</v>
          </cell>
        </row>
      </sheetData>
      <sheetData sheetId="721">
        <row r="3">
          <cell r="D3" t="str">
            <v>Gujarat rehabilitation work of Mathak village for TWRI</v>
          </cell>
        </row>
      </sheetData>
      <sheetData sheetId="722">
        <row r="3">
          <cell r="D3" t="str">
            <v>Gujarat rehabilitation work of Mathak village for TWRI</v>
          </cell>
        </row>
      </sheetData>
      <sheetData sheetId="723">
        <row r="3">
          <cell r="D3" t="str">
            <v>Gujarat rehabilitation work of Mathak village for TWRI</v>
          </cell>
        </row>
      </sheetData>
      <sheetData sheetId="724">
        <row r="3">
          <cell r="D3" t="str">
            <v>Gujarat rehabilitation work of Mathak village for TWRI</v>
          </cell>
        </row>
      </sheetData>
      <sheetData sheetId="725">
        <row r="3">
          <cell r="D3" t="str">
            <v>Gujarat rehabilitation work of Mathak village for TWRI</v>
          </cell>
        </row>
      </sheetData>
      <sheetData sheetId="726">
        <row r="3">
          <cell r="D3" t="str">
            <v>Gujarat rehabilitation work of Mathak village for TWRI</v>
          </cell>
        </row>
      </sheetData>
      <sheetData sheetId="727">
        <row r="3">
          <cell r="D3" t="str">
            <v>Gujarat rehabilitation work of Mathak village for TWRI</v>
          </cell>
        </row>
      </sheetData>
      <sheetData sheetId="728">
        <row r="3">
          <cell r="D3" t="str">
            <v>Gujarat rehabilitation work of Mathak village for TWRI</v>
          </cell>
        </row>
      </sheetData>
      <sheetData sheetId="729">
        <row r="3">
          <cell r="D3" t="str">
            <v>Gujarat rehabilitation work of Mathak village for TWRI</v>
          </cell>
        </row>
      </sheetData>
      <sheetData sheetId="730">
        <row r="3">
          <cell r="D3" t="str">
            <v>Gujarat rehabilitation work of Mathak village for TWRI</v>
          </cell>
        </row>
      </sheetData>
      <sheetData sheetId="731">
        <row r="3">
          <cell r="D3" t="str">
            <v>Gujarat rehabilitation work of Mathak village for TWRI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>
        <row r="3">
          <cell r="D3" t="str">
            <v>Gujarat rehabilitation work of Mathak village for TWRI</v>
          </cell>
        </row>
      </sheetData>
      <sheetData sheetId="748">
        <row r="3">
          <cell r="D3" t="str">
            <v>Gujarat rehabilitation work of Mathak village for TWRI</v>
          </cell>
        </row>
      </sheetData>
      <sheetData sheetId="749">
        <row r="3">
          <cell r="D3" t="str">
            <v>Gujarat rehabilitation work of Mathak village for TWRI</v>
          </cell>
        </row>
      </sheetData>
      <sheetData sheetId="750">
        <row r="3">
          <cell r="D3" t="str">
            <v>Gujarat rehabilitation work of Mathak village for TWRI</v>
          </cell>
        </row>
      </sheetData>
      <sheetData sheetId="751">
        <row r="3">
          <cell r="D3" t="str">
            <v>Gujarat rehabilitation work of Mathak village for TWRI</v>
          </cell>
        </row>
      </sheetData>
      <sheetData sheetId="752">
        <row r="3">
          <cell r="D3" t="str">
            <v>Gujarat rehabilitation work of Mathak village for TWRI</v>
          </cell>
        </row>
      </sheetData>
      <sheetData sheetId="753">
        <row r="3">
          <cell r="D3" t="str">
            <v>Gujarat rehabilitation work of Mathak village for TWRI</v>
          </cell>
        </row>
      </sheetData>
      <sheetData sheetId="754">
        <row r="3">
          <cell r="D3" t="str">
            <v>Gujarat rehabilitation work of Mathak village for TWRI</v>
          </cell>
        </row>
      </sheetData>
      <sheetData sheetId="755">
        <row r="3">
          <cell r="D3" t="str">
            <v>Gujarat rehabilitation work of Mathak village for TWRI</v>
          </cell>
        </row>
      </sheetData>
      <sheetData sheetId="756">
        <row r="3">
          <cell r="D3" t="str">
            <v>Gujarat rehabilitation work of Mathak village for TWRI</v>
          </cell>
        </row>
      </sheetData>
      <sheetData sheetId="757">
        <row r="3">
          <cell r="D3" t="str">
            <v>Gujarat rehabilitation work of Mathak village for TWRI</v>
          </cell>
        </row>
      </sheetData>
      <sheetData sheetId="758">
        <row r="3">
          <cell r="D3" t="str">
            <v>Gujarat rehabilitation work of Mathak village for TWRI</v>
          </cell>
        </row>
      </sheetData>
      <sheetData sheetId="759">
        <row r="3">
          <cell r="D3" t="str">
            <v>Gujarat rehabilitation work of Mathak village for TWRI</v>
          </cell>
        </row>
      </sheetData>
      <sheetData sheetId="760">
        <row r="3">
          <cell r="D3" t="str">
            <v>Gujarat rehabilitation work of Mathak village for TWRI</v>
          </cell>
        </row>
      </sheetData>
      <sheetData sheetId="761">
        <row r="3">
          <cell r="D3" t="str">
            <v>Gujarat rehabilitation work of Mathak village for TWRI</v>
          </cell>
        </row>
      </sheetData>
      <sheetData sheetId="762">
        <row r="3">
          <cell r="D3" t="str">
            <v>Gujarat rehabilitation work of Mathak village for TWRI</v>
          </cell>
        </row>
      </sheetData>
      <sheetData sheetId="763">
        <row r="3">
          <cell r="D3" t="str">
            <v>Gujarat rehabilitation work of Mathak village for TWRI</v>
          </cell>
        </row>
      </sheetData>
      <sheetData sheetId="764">
        <row r="3">
          <cell r="D3" t="str">
            <v>Gujarat rehabilitation work of Mathak village for TWRI</v>
          </cell>
        </row>
      </sheetData>
      <sheetData sheetId="765">
        <row r="3">
          <cell r="D3" t="str">
            <v>Gujarat rehabilitation work of Mathak village for TWRI</v>
          </cell>
        </row>
      </sheetData>
      <sheetData sheetId="766">
        <row r="3">
          <cell r="D3" t="str">
            <v>Gujarat rehabilitation work of Mathak village for TWRI</v>
          </cell>
        </row>
      </sheetData>
      <sheetData sheetId="767">
        <row r="3">
          <cell r="D3" t="str">
            <v>Gujarat rehabilitation work of Mathak village for TWRI</v>
          </cell>
        </row>
      </sheetData>
      <sheetData sheetId="768">
        <row r="3">
          <cell r="D3" t="str">
            <v>Gujarat rehabilitation work of Mathak village for TWRI</v>
          </cell>
        </row>
      </sheetData>
      <sheetData sheetId="769">
        <row r="3">
          <cell r="D3" t="str">
            <v>Gujarat rehabilitation work of Mathak village for TWRI</v>
          </cell>
        </row>
      </sheetData>
      <sheetData sheetId="770">
        <row r="3">
          <cell r="D3" t="str">
            <v>Gujarat rehabilitation work of Mathak village for TWRI</v>
          </cell>
        </row>
      </sheetData>
      <sheetData sheetId="771">
        <row r="3">
          <cell r="D3" t="str">
            <v>Gujarat rehabilitation work of Mathak village for TWRI</v>
          </cell>
        </row>
      </sheetData>
      <sheetData sheetId="772">
        <row r="3">
          <cell r="D3" t="str">
            <v>Gujarat rehabilitation work of Mathak village for TWRI</v>
          </cell>
        </row>
      </sheetData>
      <sheetData sheetId="773">
        <row r="3">
          <cell r="D3" t="str">
            <v>Gujarat rehabilitation work of Mathak village for TWRI</v>
          </cell>
        </row>
      </sheetData>
      <sheetData sheetId="774">
        <row r="3">
          <cell r="D3" t="str">
            <v>Gujarat rehabilitation work of Mathak village for TWRI</v>
          </cell>
        </row>
      </sheetData>
      <sheetData sheetId="775">
        <row r="3">
          <cell r="D3" t="str">
            <v>Gujarat rehabilitation work of Mathak village for TWRI</v>
          </cell>
        </row>
      </sheetData>
      <sheetData sheetId="776">
        <row r="3">
          <cell r="D3" t="str">
            <v>Gujarat rehabilitation work of Mathak village for TWRI</v>
          </cell>
        </row>
      </sheetData>
      <sheetData sheetId="777">
        <row r="3">
          <cell r="D3" t="str">
            <v>Gujarat rehabilitation work of Mathak village for TWRI</v>
          </cell>
        </row>
      </sheetData>
      <sheetData sheetId="778">
        <row r="3">
          <cell r="D3" t="str">
            <v>Gujarat rehabilitation work of Mathak village for TWRI</v>
          </cell>
        </row>
      </sheetData>
      <sheetData sheetId="779">
        <row r="3">
          <cell r="D3" t="str">
            <v>Gujarat rehabilitation work of Mathak village for TWRI</v>
          </cell>
        </row>
      </sheetData>
      <sheetData sheetId="780">
        <row r="3">
          <cell r="D3" t="str">
            <v>Gujarat rehabilitation work of Mathak village for TWRI</v>
          </cell>
        </row>
      </sheetData>
      <sheetData sheetId="781">
        <row r="3">
          <cell r="D3" t="str">
            <v>Gujarat rehabilitation work of Mathak village for TWRI</v>
          </cell>
        </row>
      </sheetData>
      <sheetData sheetId="782">
        <row r="3">
          <cell r="D3" t="str">
            <v>Gujarat rehabilitation work of Mathak village for TWRI</v>
          </cell>
        </row>
      </sheetData>
      <sheetData sheetId="783">
        <row r="3">
          <cell r="D3" t="str">
            <v>Gujarat rehabilitation work of Mathak village for TWRI</v>
          </cell>
        </row>
      </sheetData>
      <sheetData sheetId="784">
        <row r="3">
          <cell r="D3" t="str">
            <v>Gujarat rehabilitation work of Mathak village for TWRI</v>
          </cell>
        </row>
      </sheetData>
      <sheetData sheetId="785">
        <row r="3">
          <cell r="D3" t="str">
            <v>Gujarat rehabilitation work of Mathak village for TWRI</v>
          </cell>
        </row>
      </sheetData>
      <sheetData sheetId="786">
        <row r="3">
          <cell r="D3" t="str">
            <v>Gujarat rehabilitation work of Mathak village for TWRI</v>
          </cell>
        </row>
      </sheetData>
      <sheetData sheetId="787">
        <row r="3">
          <cell r="D3" t="str">
            <v>Gujarat rehabilitation work of Mathak village for TWRI</v>
          </cell>
        </row>
      </sheetData>
      <sheetData sheetId="788">
        <row r="3">
          <cell r="D3" t="str">
            <v>Gujarat rehabilitation work of Mathak village for TWRI</v>
          </cell>
        </row>
      </sheetData>
      <sheetData sheetId="789">
        <row r="3">
          <cell r="D3" t="str">
            <v>Gujarat rehabilitation work of Mathak village for TWRI</v>
          </cell>
        </row>
      </sheetData>
      <sheetData sheetId="790">
        <row r="3">
          <cell r="D3" t="str">
            <v>Gujarat rehabilitation work of Mathak village for TWRI</v>
          </cell>
        </row>
      </sheetData>
      <sheetData sheetId="791">
        <row r="3">
          <cell r="D3" t="str">
            <v>Gujarat rehabilitation work of Mathak village for TWRI</v>
          </cell>
        </row>
      </sheetData>
      <sheetData sheetId="792">
        <row r="3">
          <cell r="D3" t="str">
            <v>Gujarat rehabilitation work of Mathak village for TWRI</v>
          </cell>
        </row>
      </sheetData>
      <sheetData sheetId="793">
        <row r="3">
          <cell r="D3" t="str">
            <v>Gujarat rehabilitation work of Mathak village for TWRI</v>
          </cell>
        </row>
      </sheetData>
      <sheetData sheetId="794">
        <row r="3">
          <cell r="D3" t="str">
            <v>Gujarat rehabilitation work of Mathak village for TWRI</v>
          </cell>
        </row>
      </sheetData>
      <sheetData sheetId="795">
        <row r="3">
          <cell r="D3" t="str">
            <v>Gujarat rehabilitation work of Mathak village for TWRI</v>
          </cell>
        </row>
      </sheetData>
      <sheetData sheetId="796">
        <row r="3">
          <cell r="D3" t="str">
            <v>Gujarat rehabilitation work of Mathak village for TWRI</v>
          </cell>
        </row>
      </sheetData>
      <sheetData sheetId="797">
        <row r="3">
          <cell r="D3" t="str">
            <v>Gujarat rehabilitation work of Mathak village for TWRI</v>
          </cell>
        </row>
      </sheetData>
      <sheetData sheetId="798">
        <row r="3">
          <cell r="D3" t="str">
            <v>Gujarat rehabilitation work of Mathak village for TWRI</v>
          </cell>
        </row>
      </sheetData>
      <sheetData sheetId="799">
        <row r="3">
          <cell r="D3" t="str">
            <v>Gujarat rehabilitation work of Mathak village for TWRI</v>
          </cell>
        </row>
      </sheetData>
      <sheetData sheetId="800">
        <row r="3">
          <cell r="D3" t="str">
            <v>Gujarat rehabilitation work of Mathak village for TWRI</v>
          </cell>
        </row>
      </sheetData>
      <sheetData sheetId="801">
        <row r="3">
          <cell r="D3" t="str">
            <v>Gujarat rehabilitation work of Mathak village for TWRI</v>
          </cell>
        </row>
      </sheetData>
      <sheetData sheetId="802">
        <row r="3">
          <cell r="D3" t="str">
            <v>Gujarat rehabilitation work of Mathak village for TWRI</v>
          </cell>
        </row>
      </sheetData>
      <sheetData sheetId="803">
        <row r="3">
          <cell r="D3" t="str">
            <v>Gujarat rehabilitation work of Mathak village for TWRI</v>
          </cell>
        </row>
      </sheetData>
      <sheetData sheetId="804">
        <row r="3">
          <cell r="D3" t="str">
            <v>Gujarat rehabilitation work of Mathak village for TWRI</v>
          </cell>
        </row>
      </sheetData>
      <sheetData sheetId="805">
        <row r="3">
          <cell r="D3" t="str">
            <v>Gujarat rehabilitation work of Mathak village for TWRI</v>
          </cell>
        </row>
      </sheetData>
      <sheetData sheetId="806">
        <row r="3">
          <cell r="D3" t="str">
            <v>Gujarat rehabilitation work of Mathak village for TWRI</v>
          </cell>
        </row>
      </sheetData>
      <sheetData sheetId="807">
        <row r="3">
          <cell r="D3" t="str">
            <v>Gujarat rehabilitation work of Mathak village for TWRI</v>
          </cell>
        </row>
      </sheetData>
      <sheetData sheetId="808">
        <row r="3">
          <cell r="D3" t="str">
            <v>Gujarat rehabilitation work of Mathak village for TWRI</v>
          </cell>
        </row>
      </sheetData>
      <sheetData sheetId="809">
        <row r="3">
          <cell r="D3" t="str">
            <v>Gujarat rehabilitation work of Mathak village for TWRI</v>
          </cell>
        </row>
      </sheetData>
      <sheetData sheetId="810">
        <row r="3">
          <cell r="D3" t="str">
            <v>Gujarat rehabilitation work of Mathak village for TWRI</v>
          </cell>
        </row>
      </sheetData>
      <sheetData sheetId="811">
        <row r="3">
          <cell r="D3" t="str">
            <v>Gujarat rehabilitation work of Mathak village for TWRI</v>
          </cell>
        </row>
      </sheetData>
      <sheetData sheetId="812">
        <row r="3">
          <cell r="D3" t="str">
            <v>Gujarat rehabilitation work of Mathak village for TWRI</v>
          </cell>
        </row>
      </sheetData>
      <sheetData sheetId="813">
        <row r="3">
          <cell r="D3" t="str">
            <v>Gujarat rehabilitation work of Mathak village for TWRI</v>
          </cell>
        </row>
      </sheetData>
      <sheetData sheetId="814">
        <row r="3">
          <cell r="D3" t="str">
            <v>Gujarat rehabilitation work of Mathak village for TWRI</v>
          </cell>
        </row>
      </sheetData>
      <sheetData sheetId="815">
        <row r="3">
          <cell r="D3" t="str">
            <v>Gujarat rehabilitation work of Mathak village for TWRI</v>
          </cell>
        </row>
      </sheetData>
      <sheetData sheetId="816">
        <row r="3">
          <cell r="D3" t="str">
            <v>Gujarat rehabilitation work of Mathak village for TWRI</v>
          </cell>
        </row>
      </sheetData>
      <sheetData sheetId="817">
        <row r="3">
          <cell r="D3" t="str">
            <v>Gujarat rehabilitation work of Mathak village for TWRI</v>
          </cell>
        </row>
      </sheetData>
      <sheetData sheetId="818">
        <row r="3">
          <cell r="D3" t="str">
            <v>Gujarat rehabilitation work of Mathak village for TWRI</v>
          </cell>
        </row>
      </sheetData>
      <sheetData sheetId="819">
        <row r="3">
          <cell r="D3" t="str">
            <v>Gujarat rehabilitation work of Mathak village for TWRI</v>
          </cell>
        </row>
      </sheetData>
      <sheetData sheetId="820">
        <row r="3">
          <cell r="D3" t="str">
            <v>Gujarat rehabilitation work of Mathak village for TWRI</v>
          </cell>
        </row>
      </sheetData>
      <sheetData sheetId="821">
        <row r="3">
          <cell r="D3" t="str">
            <v>Gujarat rehabilitation work of Mathak village for TWRI</v>
          </cell>
        </row>
      </sheetData>
      <sheetData sheetId="822">
        <row r="3">
          <cell r="D3" t="str">
            <v>Gujarat rehabilitation work of Mathak village for TWRI</v>
          </cell>
        </row>
      </sheetData>
      <sheetData sheetId="823">
        <row r="3">
          <cell r="D3" t="str">
            <v>Gujarat rehabilitation work of Mathak village for TWRI</v>
          </cell>
        </row>
      </sheetData>
      <sheetData sheetId="824">
        <row r="3">
          <cell r="D3" t="str">
            <v>Gujarat rehabilitation work of Mathak village for TWRI</v>
          </cell>
        </row>
      </sheetData>
      <sheetData sheetId="825">
        <row r="3">
          <cell r="D3" t="str">
            <v>Gujarat rehabilitation work of Mathak village for TWRI</v>
          </cell>
        </row>
      </sheetData>
      <sheetData sheetId="826">
        <row r="3">
          <cell r="D3" t="str">
            <v>Gujarat rehabilitation work of Mathak village for TWRI</v>
          </cell>
        </row>
      </sheetData>
      <sheetData sheetId="827">
        <row r="3">
          <cell r="D3" t="str">
            <v>Gujarat rehabilitation work of Mathak village for TWRI</v>
          </cell>
        </row>
      </sheetData>
      <sheetData sheetId="828">
        <row r="3">
          <cell r="D3" t="str">
            <v>Gujarat rehabilitation work of Mathak village for TWRI</v>
          </cell>
        </row>
      </sheetData>
      <sheetData sheetId="829">
        <row r="3">
          <cell r="D3" t="str">
            <v>Gujarat rehabilitation work of Mathak village for TWRI</v>
          </cell>
        </row>
      </sheetData>
      <sheetData sheetId="830">
        <row r="3">
          <cell r="D3" t="str">
            <v>Gujarat rehabilitation work of Mathak village for TWRI</v>
          </cell>
        </row>
      </sheetData>
      <sheetData sheetId="831">
        <row r="3">
          <cell r="D3" t="str">
            <v>Gujarat rehabilitation work of Mathak village for TWRI</v>
          </cell>
        </row>
      </sheetData>
      <sheetData sheetId="832">
        <row r="3">
          <cell r="D3" t="str">
            <v>Gujarat rehabilitation work of Mathak village for TWRI</v>
          </cell>
        </row>
      </sheetData>
      <sheetData sheetId="833">
        <row r="3">
          <cell r="D3" t="str">
            <v>Gujarat rehabilitation work of Mathak village for TWRI</v>
          </cell>
        </row>
      </sheetData>
      <sheetData sheetId="834">
        <row r="3">
          <cell r="D3" t="str">
            <v>Gujarat rehabilitation work of Mathak village for TWRI</v>
          </cell>
        </row>
      </sheetData>
      <sheetData sheetId="835">
        <row r="3">
          <cell r="D3" t="str">
            <v>Gujarat rehabilitation work of Mathak village for TWRI</v>
          </cell>
        </row>
      </sheetData>
      <sheetData sheetId="836">
        <row r="3">
          <cell r="D3" t="str">
            <v>Gujarat rehabilitation work of Mathak village for TWRI</v>
          </cell>
        </row>
      </sheetData>
      <sheetData sheetId="837">
        <row r="3">
          <cell r="D3" t="str">
            <v>Gujarat rehabilitation work of Mathak village for TWRI</v>
          </cell>
        </row>
      </sheetData>
      <sheetData sheetId="838">
        <row r="3">
          <cell r="D3" t="str">
            <v>Gujarat rehabilitation work of Mathak village for TWRI</v>
          </cell>
        </row>
      </sheetData>
      <sheetData sheetId="839">
        <row r="3">
          <cell r="D3" t="str">
            <v>Gujarat rehabilitation work of Mathak village for TWRI</v>
          </cell>
        </row>
      </sheetData>
      <sheetData sheetId="840">
        <row r="3">
          <cell r="D3" t="str">
            <v>Gujarat rehabilitation work of Mathak village for TWRI</v>
          </cell>
        </row>
      </sheetData>
      <sheetData sheetId="841">
        <row r="3">
          <cell r="D3" t="str">
            <v>Gujarat rehabilitation work of Mathak village for TWRI</v>
          </cell>
        </row>
      </sheetData>
      <sheetData sheetId="842">
        <row r="3">
          <cell r="D3" t="str">
            <v>Gujarat rehabilitation work of Mathak village for TWRI</v>
          </cell>
        </row>
      </sheetData>
      <sheetData sheetId="843">
        <row r="3">
          <cell r="D3" t="str">
            <v>Gujarat rehabilitation work of Mathak village for TWRI</v>
          </cell>
        </row>
      </sheetData>
      <sheetData sheetId="844">
        <row r="3">
          <cell r="D3" t="str">
            <v>Gujarat rehabilitation work of Mathak village for TWRI</v>
          </cell>
        </row>
      </sheetData>
      <sheetData sheetId="845">
        <row r="3">
          <cell r="D3" t="str">
            <v>Gujarat rehabilitation work of Mathak village for TWRI</v>
          </cell>
        </row>
      </sheetData>
      <sheetData sheetId="846">
        <row r="3">
          <cell r="D3" t="str">
            <v>Gujarat rehabilitation work of Mathak village for TWRI</v>
          </cell>
        </row>
      </sheetData>
      <sheetData sheetId="847">
        <row r="3">
          <cell r="D3" t="str">
            <v>Gujarat rehabilitation work of Mathak village for TWRI</v>
          </cell>
        </row>
      </sheetData>
      <sheetData sheetId="848">
        <row r="3">
          <cell r="D3" t="str">
            <v>Gujarat rehabilitation work of Mathak village for TWRI</v>
          </cell>
        </row>
      </sheetData>
      <sheetData sheetId="849">
        <row r="3">
          <cell r="D3" t="str">
            <v>Gujarat rehabilitation work of Mathak village for TWRI</v>
          </cell>
        </row>
      </sheetData>
      <sheetData sheetId="850">
        <row r="3">
          <cell r="D3" t="str">
            <v>Gujarat rehabilitation work of Mathak village for TWRI</v>
          </cell>
        </row>
      </sheetData>
      <sheetData sheetId="851">
        <row r="3">
          <cell r="D3" t="str">
            <v>Gujarat rehabilitation work of Mathak village for TWRI</v>
          </cell>
        </row>
      </sheetData>
      <sheetData sheetId="852">
        <row r="3">
          <cell r="D3" t="str">
            <v>Gujarat rehabilitation work of Mathak village for TWRI</v>
          </cell>
        </row>
      </sheetData>
      <sheetData sheetId="853">
        <row r="3">
          <cell r="D3" t="str">
            <v>Gujarat rehabilitation work of Mathak village for TWRI</v>
          </cell>
        </row>
      </sheetData>
      <sheetData sheetId="854">
        <row r="3">
          <cell r="D3" t="str">
            <v>Gujarat rehabilitation work of Mathak village for TWRI</v>
          </cell>
        </row>
      </sheetData>
      <sheetData sheetId="855">
        <row r="3">
          <cell r="D3" t="str">
            <v>Gujarat rehabilitation work of Mathak village for TWRI</v>
          </cell>
        </row>
      </sheetData>
      <sheetData sheetId="856">
        <row r="3">
          <cell r="D3" t="str">
            <v>Gujarat rehabilitation work of Mathak village for TWRI</v>
          </cell>
        </row>
      </sheetData>
      <sheetData sheetId="857">
        <row r="3">
          <cell r="D3" t="str">
            <v>Gujarat rehabilitation work of Mathak village for TWRI</v>
          </cell>
        </row>
      </sheetData>
      <sheetData sheetId="858">
        <row r="3">
          <cell r="D3" t="str">
            <v>Gujarat rehabilitation work of Mathak village for TWRI</v>
          </cell>
        </row>
      </sheetData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>
        <row r="3">
          <cell r="D3" t="str">
            <v>Gujarat rehabilitation work of Mathak village for TWRI</v>
          </cell>
        </row>
      </sheetData>
      <sheetData sheetId="1133">
        <row r="3">
          <cell r="D3" t="str">
            <v>Gujarat rehabilitation work of Mathak village for TWRI</v>
          </cell>
        </row>
      </sheetData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>
        <row r="3">
          <cell r="D3" t="str">
            <v>Gujarat rehabilitation work of Mathak village for TWRI</v>
          </cell>
        </row>
      </sheetData>
      <sheetData sheetId="1158">
        <row r="3">
          <cell r="D3" t="str">
            <v>Gujarat rehabilitation work of Mathak village for TWRI</v>
          </cell>
        </row>
      </sheetData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3">
          <cell r="D3" t="str">
            <v>Gujarat rehabilitation work of Mathak village for TWRI</v>
          </cell>
        </row>
      </sheetData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>
        <row r="3">
          <cell r="D3" t="str">
            <v>Gujarat rehabilitation work of Mathak village for TWRI</v>
          </cell>
        </row>
      </sheetData>
      <sheetData sheetId="1235">
        <row r="3">
          <cell r="D3" t="str">
            <v>Gujarat rehabilitation work of Mathak village for TWRI</v>
          </cell>
        </row>
      </sheetData>
      <sheetData sheetId="1236">
        <row r="3">
          <cell r="D3" t="str">
            <v>Gujarat rehabilitation work of Mathak village for TWRI</v>
          </cell>
        </row>
      </sheetData>
      <sheetData sheetId="1237">
        <row r="3">
          <cell r="D3" t="str">
            <v>Gujarat rehabilitation work of Mathak village for TWRI</v>
          </cell>
        </row>
      </sheetData>
      <sheetData sheetId="1238">
        <row r="3">
          <cell r="D3" t="str">
            <v>Gujarat rehabilitation work of Mathak village for TWRI</v>
          </cell>
        </row>
      </sheetData>
      <sheetData sheetId="1239">
        <row r="3">
          <cell r="D3" t="str">
            <v>Gujarat rehabilitation work of Mathak village for TWRI</v>
          </cell>
        </row>
      </sheetData>
      <sheetData sheetId="1240">
        <row r="3">
          <cell r="D3" t="str">
            <v>Gujarat rehabilitation work of Mathak village for TWRI</v>
          </cell>
        </row>
      </sheetData>
      <sheetData sheetId="1241">
        <row r="3">
          <cell r="D3" t="str">
            <v>Gujarat rehabilitation work of Mathak village for TWRI</v>
          </cell>
        </row>
      </sheetData>
      <sheetData sheetId="1242">
        <row r="3">
          <cell r="D3" t="str">
            <v>Gujarat rehabilitation work of Mathak village for TWRI</v>
          </cell>
        </row>
      </sheetData>
      <sheetData sheetId="1243">
        <row r="3">
          <cell r="D3" t="str">
            <v>Gujarat rehabilitation work of Mathak village for TWRI</v>
          </cell>
        </row>
      </sheetData>
      <sheetData sheetId="1244">
        <row r="3">
          <cell r="D3" t="str">
            <v>Gujarat rehabilitation work of Mathak village for TWRI</v>
          </cell>
        </row>
      </sheetData>
      <sheetData sheetId="1245">
        <row r="3">
          <cell r="D3" t="str">
            <v>Gujarat rehabilitation work of Mathak village for TWRI</v>
          </cell>
        </row>
      </sheetData>
      <sheetData sheetId="1246">
        <row r="3">
          <cell r="D3" t="str">
            <v>Gujarat rehabilitation work of Mathak village for TWRI</v>
          </cell>
        </row>
      </sheetData>
      <sheetData sheetId="1247">
        <row r="3">
          <cell r="D3" t="str">
            <v>Gujarat rehabilitation work of Mathak village for TWRI</v>
          </cell>
        </row>
      </sheetData>
      <sheetData sheetId="1248">
        <row r="3">
          <cell r="D3" t="str">
            <v>Gujarat rehabilitation work of Mathak village for TWRI</v>
          </cell>
        </row>
      </sheetData>
      <sheetData sheetId="1249">
        <row r="3">
          <cell r="D3" t="str">
            <v>Gujarat rehabilitation work of Mathak village for TWRI</v>
          </cell>
        </row>
      </sheetData>
      <sheetData sheetId="1250">
        <row r="3">
          <cell r="D3" t="str">
            <v>Gujarat rehabilitation work of Mathak village for TWRI</v>
          </cell>
        </row>
      </sheetData>
      <sheetData sheetId="1251">
        <row r="3">
          <cell r="D3" t="str">
            <v>Gujarat rehabilitation work of Mathak village for TWRI</v>
          </cell>
        </row>
      </sheetData>
      <sheetData sheetId="1252">
        <row r="3">
          <cell r="D3" t="str">
            <v>Gujarat rehabilitation work of Mathak village for TWRI</v>
          </cell>
        </row>
      </sheetData>
      <sheetData sheetId="1253">
        <row r="3">
          <cell r="D3" t="str">
            <v>Gujarat rehabilitation work of Mathak village for TWRI</v>
          </cell>
        </row>
      </sheetData>
      <sheetData sheetId="1254">
        <row r="3">
          <cell r="D3" t="str">
            <v>Gujarat rehabilitation work of Mathak village for TWRI</v>
          </cell>
        </row>
      </sheetData>
      <sheetData sheetId="1255">
        <row r="3">
          <cell r="D3" t="str">
            <v>Gujarat rehabilitation work of Mathak village for TWRI</v>
          </cell>
        </row>
      </sheetData>
      <sheetData sheetId="1256">
        <row r="3">
          <cell r="D3" t="str">
            <v>Gujarat rehabilitation work of Mathak village for TWRI</v>
          </cell>
        </row>
      </sheetData>
      <sheetData sheetId="1257">
        <row r="3">
          <cell r="D3" t="str">
            <v>Gujarat rehabilitation work of Mathak village for TWRI</v>
          </cell>
        </row>
      </sheetData>
      <sheetData sheetId="1258">
        <row r="3">
          <cell r="D3" t="str">
            <v>Gujarat rehabilitation work of Mathak village for TWRI</v>
          </cell>
        </row>
      </sheetData>
      <sheetData sheetId="1259">
        <row r="3">
          <cell r="D3" t="str">
            <v>Gujarat rehabilitation work of Mathak village for TWRI</v>
          </cell>
        </row>
      </sheetData>
      <sheetData sheetId="1260">
        <row r="3">
          <cell r="D3" t="str">
            <v>Gujarat rehabilitation work of Mathak village for TWRI</v>
          </cell>
        </row>
      </sheetData>
      <sheetData sheetId="1261">
        <row r="3">
          <cell r="D3" t="str">
            <v>Gujarat rehabilitation work of Mathak village for TWRI</v>
          </cell>
        </row>
      </sheetData>
      <sheetData sheetId="1262">
        <row r="3">
          <cell r="D3" t="str">
            <v>Gujarat rehabilitation work of Mathak village for TWRI</v>
          </cell>
        </row>
      </sheetData>
      <sheetData sheetId="1263">
        <row r="3">
          <cell r="D3" t="str">
            <v>Gujarat rehabilitation work of Mathak village for TWRI</v>
          </cell>
        </row>
      </sheetData>
      <sheetData sheetId="1264">
        <row r="3">
          <cell r="D3" t="str">
            <v>Gujarat rehabilitation work of Mathak village for TWRI</v>
          </cell>
        </row>
      </sheetData>
      <sheetData sheetId="1265">
        <row r="3">
          <cell r="D3" t="str">
            <v>Gujarat rehabilitation work of Mathak village for TWRI</v>
          </cell>
        </row>
      </sheetData>
      <sheetData sheetId="1266">
        <row r="3">
          <cell r="D3" t="str">
            <v>Gujarat rehabilitation work of Mathak village for TWRI</v>
          </cell>
        </row>
      </sheetData>
      <sheetData sheetId="1267">
        <row r="3">
          <cell r="D3" t="str">
            <v>Gujarat rehabilitation work of Mathak village for TWRI</v>
          </cell>
        </row>
      </sheetData>
      <sheetData sheetId="1268">
        <row r="3">
          <cell r="D3" t="str">
            <v>Gujarat rehabilitation work of Mathak village for TWRI</v>
          </cell>
        </row>
      </sheetData>
      <sheetData sheetId="1269">
        <row r="3">
          <cell r="D3" t="str">
            <v>Gujarat rehabilitation work of Mathak village for TWRI</v>
          </cell>
        </row>
      </sheetData>
      <sheetData sheetId="1270">
        <row r="3">
          <cell r="D3" t="str">
            <v>Gujarat rehabilitation work of Mathak village for TWRI</v>
          </cell>
        </row>
      </sheetData>
      <sheetData sheetId="1271">
        <row r="3">
          <cell r="D3" t="str">
            <v>Gujarat rehabilitation work of Mathak village for TWRI</v>
          </cell>
        </row>
      </sheetData>
      <sheetData sheetId="1272">
        <row r="3">
          <cell r="D3" t="str">
            <v>Gujarat rehabilitation work of Mathak village for TWRI</v>
          </cell>
        </row>
      </sheetData>
      <sheetData sheetId="1273">
        <row r="3">
          <cell r="D3" t="str">
            <v>Gujarat rehabilitation work of Mathak village for TWRI</v>
          </cell>
        </row>
      </sheetData>
      <sheetData sheetId="1274">
        <row r="3">
          <cell r="D3" t="str">
            <v>Gujarat rehabilitation work of Mathak village for TWRI</v>
          </cell>
        </row>
      </sheetData>
      <sheetData sheetId="1275">
        <row r="3">
          <cell r="D3" t="str">
            <v>Gujarat rehabilitation work of Mathak village for TWRI</v>
          </cell>
        </row>
      </sheetData>
      <sheetData sheetId="1276">
        <row r="3">
          <cell r="D3" t="str">
            <v>Gujarat rehabilitation work of Mathak village for TWRI</v>
          </cell>
        </row>
      </sheetData>
      <sheetData sheetId="1277">
        <row r="3">
          <cell r="D3" t="str">
            <v>Gujarat rehabilitation work of Mathak village for TWRI</v>
          </cell>
        </row>
      </sheetData>
      <sheetData sheetId="1278">
        <row r="3">
          <cell r="D3" t="str">
            <v>Gujarat rehabilitation work of Mathak village for TWRI</v>
          </cell>
        </row>
      </sheetData>
      <sheetData sheetId="1279">
        <row r="3">
          <cell r="D3" t="str">
            <v>Gujarat rehabilitation work of Mathak village for TWRI</v>
          </cell>
        </row>
      </sheetData>
      <sheetData sheetId="1280">
        <row r="3">
          <cell r="D3" t="str">
            <v>Gujarat rehabilitation work of Mathak village for TWRI</v>
          </cell>
        </row>
      </sheetData>
      <sheetData sheetId="1281">
        <row r="3">
          <cell r="D3" t="str">
            <v>Gujarat rehabilitation work of Mathak village for TWRI</v>
          </cell>
        </row>
      </sheetData>
      <sheetData sheetId="1282">
        <row r="3">
          <cell r="D3" t="str">
            <v>Gujarat rehabilitation work of Mathak village for TWRI</v>
          </cell>
        </row>
      </sheetData>
      <sheetData sheetId="1283">
        <row r="3">
          <cell r="D3" t="str">
            <v>Gujarat rehabilitation work of Mathak village for TWRI</v>
          </cell>
        </row>
      </sheetData>
      <sheetData sheetId="1284">
        <row r="3">
          <cell r="D3" t="str">
            <v>Gujarat rehabilitation work of Mathak village for TWRI</v>
          </cell>
        </row>
      </sheetData>
      <sheetData sheetId="1285">
        <row r="3">
          <cell r="D3" t="str">
            <v>Gujarat rehabilitation work of Mathak village for TWRI</v>
          </cell>
        </row>
      </sheetData>
      <sheetData sheetId="1286">
        <row r="3">
          <cell r="D3" t="str">
            <v>Gujarat rehabilitation work of Mathak village for TWRI</v>
          </cell>
        </row>
      </sheetData>
      <sheetData sheetId="1287">
        <row r="3">
          <cell r="D3" t="str">
            <v>Gujarat rehabilitation work of Mathak village for TWRI</v>
          </cell>
        </row>
      </sheetData>
      <sheetData sheetId="1288">
        <row r="3">
          <cell r="D3" t="str">
            <v>Gujarat rehabilitation work of Mathak village for TWRI</v>
          </cell>
        </row>
      </sheetData>
      <sheetData sheetId="1289">
        <row r="3">
          <cell r="D3" t="str">
            <v>Gujarat rehabilitation work of Mathak village for TWRI</v>
          </cell>
        </row>
      </sheetData>
      <sheetData sheetId="1290">
        <row r="3">
          <cell r="D3" t="str">
            <v>Gujarat rehabilitation work of Mathak village for TWRI</v>
          </cell>
        </row>
      </sheetData>
      <sheetData sheetId="1291">
        <row r="3">
          <cell r="D3" t="str">
            <v>Gujarat rehabilitation work of Mathak village for TWRI</v>
          </cell>
        </row>
      </sheetData>
      <sheetData sheetId="1292">
        <row r="3">
          <cell r="D3" t="str">
            <v>Gujarat rehabilitation work of Mathak village for TWRI</v>
          </cell>
        </row>
      </sheetData>
      <sheetData sheetId="1293">
        <row r="3">
          <cell r="D3" t="str">
            <v>Gujarat rehabilitation work of Mathak village for TWRI</v>
          </cell>
        </row>
      </sheetData>
      <sheetData sheetId="1294">
        <row r="3">
          <cell r="D3" t="str">
            <v>Gujarat rehabilitation work of Mathak village for TWRI</v>
          </cell>
        </row>
      </sheetData>
      <sheetData sheetId="1295">
        <row r="3">
          <cell r="D3" t="str">
            <v>Gujarat rehabilitation work of Mathak village for TWRI</v>
          </cell>
        </row>
      </sheetData>
      <sheetData sheetId="1296">
        <row r="3">
          <cell r="D3" t="str">
            <v>Gujarat rehabilitation work of Mathak village for TWRI</v>
          </cell>
        </row>
      </sheetData>
      <sheetData sheetId="1297">
        <row r="3">
          <cell r="D3" t="str">
            <v>Gujarat rehabilitation work of Mathak village for TWRI</v>
          </cell>
        </row>
      </sheetData>
      <sheetData sheetId="1298">
        <row r="3">
          <cell r="D3" t="str">
            <v>Gujarat rehabilitation work of Mathak village for TWRI</v>
          </cell>
        </row>
      </sheetData>
      <sheetData sheetId="1299">
        <row r="3">
          <cell r="D3" t="str">
            <v>Gujarat rehabilitation work of Mathak village for TWRI</v>
          </cell>
        </row>
      </sheetData>
      <sheetData sheetId="1300">
        <row r="3">
          <cell r="D3" t="str">
            <v>Gujarat rehabilitation work of Mathak village for TWRI</v>
          </cell>
        </row>
      </sheetData>
      <sheetData sheetId="1301">
        <row r="3">
          <cell r="D3" t="str">
            <v>Gujarat rehabilitation work of Mathak village for TWRI</v>
          </cell>
        </row>
      </sheetData>
      <sheetData sheetId="1302">
        <row r="3">
          <cell r="D3" t="str">
            <v>Gujarat rehabilitation work of Mathak village for TWRI</v>
          </cell>
        </row>
      </sheetData>
      <sheetData sheetId="1303">
        <row r="3">
          <cell r="D3" t="str">
            <v>Gujarat rehabilitation work of Mathak village for TWRI</v>
          </cell>
        </row>
      </sheetData>
      <sheetData sheetId="1304">
        <row r="3">
          <cell r="D3" t="str">
            <v>Gujarat rehabilitation work of Mathak village for TWRI</v>
          </cell>
        </row>
      </sheetData>
      <sheetData sheetId="1305">
        <row r="3">
          <cell r="D3" t="str">
            <v>Gujarat rehabilitation work of Mathak village for TWRI</v>
          </cell>
        </row>
      </sheetData>
      <sheetData sheetId="1306">
        <row r="3">
          <cell r="D3" t="str">
            <v>Gujarat rehabilitation work of Mathak village for TWRI</v>
          </cell>
        </row>
      </sheetData>
      <sheetData sheetId="1307">
        <row r="3">
          <cell r="D3" t="str">
            <v>Gujarat rehabilitation work of Mathak village for TWRI</v>
          </cell>
        </row>
      </sheetData>
      <sheetData sheetId="1308">
        <row r="3">
          <cell r="D3" t="str">
            <v>Gujarat rehabilitation work of Mathak village for TWRI</v>
          </cell>
        </row>
      </sheetData>
      <sheetData sheetId="1309">
        <row r="3">
          <cell r="D3" t="str">
            <v>Gujarat rehabilitation work of Mathak village for TWRI</v>
          </cell>
        </row>
      </sheetData>
      <sheetData sheetId="1310">
        <row r="3">
          <cell r="D3" t="str">
            <v>Gujarat rehabilitation work of Mathak village for TWRI</v>
          </cell>
        </row>
      </sheetData>
      <sheetData sheetId="1311">
        <row r="3">
          <cell r="D3" t="str">
            <v>Gujarat rehabilitation work of Mathak village for TWRI</v>
          </cell>
        </row>
      </sheetData>
      <sheetData sheetId="1312">
        <row r="3">
          <cell r="D3" t="str">
            <v>Gujarat rehabilitation work of Mathak village for TWRI</v>
          </cell>
        </row>
      </sheetData>
      <sheetData sheetId="1313">
        <row r="3">
          <cell r="D3" t="str">
            <v>Gujarat rehabilitation work of Mathak village for TWRI</v>
          </cell>
        </row>
      </sheetData>
      <sheetData sheetId="1314">
        <row r="3">
          <cell r="D3" t="str">
            <v>Gujarat rehabilitation work of Mathak village for TWRI</v>
          </cell>
        </row>
      </sheetData>
      <sheetData sheetId="1315">
        <row r="3">
          <cell r="D3" t="str">
            <v>Gujarat rehabilitation work of Mathak village for TWRI</v>
          </cell>
        </row>
      </sheetData>
      <sheetData sheetId="1316">
        <row r="3">
          <cell r="D3" t="str">
            <v>Gujarat rehabilitation work of Mathak village for TWRI</v>
          </cell>
        </row>
      </sheetData>
      <sheetData sheetId="1317">
        <row r="3">
          <cell r="D3" t="str">
            <v>Gujarat rehabilitation work of Mathak village for TWRI</v>
          </cell>
        </row>
      </sheetData>
      <sheetData sheetId="1318">
        <row r="3">
          <cell r="D3" t="str">
            <v>Gujarat rehabilitation work of Mathak village for TWRI</v>
          </cell>
        </row>
      </sheetData>
      <sheetData sheetId="1319">
        <row r="3">
          <cell r="D3" t="str">
            <v>Gujarat rehabilitation work of Mathak village for TWRI</v>
          </cell>
        </row>
      </sheetData>
      <sheetData sheetId="1320">
        <row r="3">
          <cell r="D3" t="str">
            <v>Gujarat rehabilitation work of Mathak village for TWRI</v>
          </cell>
        </row>
      </sheetData>
      <sheetData sheetId="1321">
        <row r="3">
          <cell r="D3" t="str">
            <v>Gujarat rehabilitation work of Mathak village for TWRI</v>
          </cell>
        </row>
      </sheetData>
      <sheetData sheetId="1322">
        <row r="3">
          <cell r="D3" t="str">
            <v>Gujarat rehabilitation work of Mathak village for TWRI</v>
          </cell>
        </row>
      </sheetData>
      <sheetData sheetId="1323">
        <row r="3">
          <cell r="D3" t="str">
            <v>Gujarat rehabilitation work of Mathak village for TWRI</v>
          </cell>
        </row>
      </sheetData>
      <sheetData sheetId="1324">
        <row r="3">
          <cell r="D3" t="str">
            <v>Gujarat rehabilitation work of Mathak village for TWRI</v>
          </cell>
        </row>
      </sheetData>
      <sheetData sheetId="1325">
        <row r="3">
          <cell r="D3" t="str">
            <v>Gujarat rehabilitation work of Mathak village for TWRI</v>
          </cell>
        </row>
      </sheetData>
      <sheetData sheetId="1326">
        <row r="3">
          <cell r="D3" t="str">
            <v>Gujarat rehabilitation work of Mathak village for TWRI</v>
          </cell>
        </row>
      </sheetData>
      <sheetData sheetId="1327">
        <row r="3">
          <cell r="D3" t="str">
            <v>Gujarat rehabilitation work of Mathak village for TWRI</v>
          </cell>
        </row>
      </sheetData>
      <sheetData sheetId="1328">
        <row r="3">
          <cell r="D3" t="str">
            <v>Gujarat rehabilitation work of Mathak village for TWRI</v>
          </cell>
        </row>
      </sheetData>
      <sheetData sheetId="1329">
        <row r="3">
          <cell r="D3" t="str">
            <v>Gujarat rehabilitation work of Mathak village for TWRI</v>
          </cell>
        </row>
      </sheetData>
      <sheetData sheetId="1330">
        <row r="3">
          <cell r="D3" t="str">
            <v>Gujarat rehabilitation work of Mathak village for TWRI</v>
          </cell>
        </row>
      </sheetData>
      <sheetData sheetId="1331">
        <row r="3">
          <cell r="D3" t="str">
            <v>Gujarat rehabilitation work of Mathak village for TWRI</v>
          </cell>
        </row>
      </sheetData>
      <sheetData sheetId="1332">
        <row r="3">
          <cell r="D3" t="str">
            <v>Gujarat rehabilitation work of Mathak village for TWRI</v>
          </cell>
        </row>
      </sheetData>
      <sheetData sheetId="1333">
        <row r="3">
          <cell r="D3" t="str">
            <v>Gujarat rehabilitation work of Mathak village for TWRI</v>
          </cell>
        </row>
      </sheetData>
      <sheetData sheetId="1334">
        <row r="3">
          <cell r="D3" t="str">
            <v>Gujarat rehabilitation work of Mathak village for TWRI</v>
          </cell>
        </row>
      </sheetData>
      <sheetData sheetId="1335">
        <row r="3">
          <cell r="D3" t="str">
            <v>Gujarat rehabilitation work of Mathak village for TWRI</v>
          </cell>
        </row>
      </sheetData>
      <sheetData sheetId="1336">
        <row r="3">
          <cell r="D3" t="str">
            <v>Gujarat rehabilitation work of Mathak village for TWRI</v>
          </cell>
        </row>
      </sheetData>
      <sheetData sheetId="1337">
        <row r="3">
          <cell r="D3" t="str">
            <v>Gujarat rehabilitation work of Mathak village for TWRI</v>
          </cell>
        </row>
      </sheetData>
      <sheetData sheetId="1338">
        <row r="3">
          <cell r="D3" t="str">
            <v>Gujarat rehabilitation work of Mathak village for TWRI</v>
          </cell>
        </row>
      </sheetData>
      <sheetData sheetId="1339">
        <row r="3">
          <cell r="D3" t="str">
            <v>Gujarat rehabilitation work of Mathak village for TWRI</v>
          </cell>
        </row>
      </sheetData>
      <sheetData sheetId="1340">
        <row r="3">
          <cell r="D3" t="str">
            <v>Gujarat rehabilitation work of Mathak village for TWRI</v>
          </cell>
        </row>
      </sheetData>
      <sheetData sheetId="1341">
        <row r="3">
          <cell r="D3" t="str">
            <v>Gujarat rehabilitation work of Mathak village for TWRI</v>
          </cell>
        </row>
      </sheetData>
      <sheetData sheetId="1342">
        <row r="3">
          <cell r="D3" t="str">
            <v>Gujarat rehabilitation work of Mathak village for TWRI</v>
          </cell>
        </row>
      </sheetData>
      <sheetData sheetId="1343">
        <row r="3">
          <cell r="D3" t="str">
            <v>Gujarat rehabilitation work of Mathak village for TWRI</v>
          </cell>
        </row>
      </sheetData>
      <sheetData sheetId="1344">
        <row r="3">
          <cell r="D3" t="str">
            <v>Gujarat rehabilitation work of Mathak village for TWRI</v>
          </cell>
        </row>
      </sheetData>
      <sheetData sheetId="1345">
        <row r="3">
          <cell r="D3" t="str">
            <v>Gujarat rehabilitation work of Mathak village for TWRI</v>
          </cell>
        </row>
      </sheetData>
      <sheetData sheetId="1346">
        <row r="3">
          <cell r="D3" t="str">
            <v>Gujarat rehabilitation work of Mathak village for TWRI</v>
          </cell>
        </row>
      </sheetData>
      <sheetData sheetId="1347">
        <row r="3">
          <cell r="D3" t="str">
            <v>Gujarat rehabilitation work of Mathak village for TWRI</v>
          </cell>
        </row>
      </sheetData>
      <sheetData sheetId="1348">
        <row r="3">
          <cell r="D3" t="str">
            <v>Gujarat rehabilitation work of Mathak village for TWRI</v>
          </cell>
        </row>
      </sheetData>
      <sheetData sheetId="1349">
        <row r="3">
          <cell r="D3" t="str">
            <v>Gujarat rehabilitation work of Mathak village for TWRI</v>
          </cell>
        </row>
      </sheetData>
      <sheetData sheetId="1350">
        <row r="3">
          <cell r="D3" t="str">
            <v>Gujarat rehabilitation work of Mathak village for TWRI</v>
          </cell>
        </row>
      </sheetData>
      <sheetData sheetId="1351">
        <row r="3">
          <cell r="D3" t="str">
            <v>Gujarat rehabilitation work of Mathak village for TWRI</v>
          </cell>
        </row>
      </sheetData>
      <sheetData sheetId="1352">
        <row r="3">
          <cell r="D3" t="str">
            <v>Gujarat rehabilitation work of Mathak village for TWRI</v>
          </cell>
        </row>
      </sheetData>
      <sheetData sheetId="1353">
        <row r="3">
          <cell r="D3" t="str">
            <v>Gujarat rehabilitation work of Mathak village for TWRI</v>
          </cell>
        </row>
      </sheetData>
      <sheetData sheetId="1354">
        <row r="3">
          <cell r="D3" t="str">
            <v>Gujarat rehabilitation work of Mathak village for TWRI</v>
          </cell>
        </row>
      </sheetData>
      <sheetData sheetId="1355">
        <row r="3">
          <cell r="D3" t="str">
            <v>Gujarat rehabilitation work of Mathak village for TWRI</v>
          </cell>
        </row>
      </sheetData>
      <sheetData sheetId="1356">
        <row r="3">
          <cell r="D3" t="str">
            <v>Gujarat rehabilitation work of Mathak village for TWRI</v>
          </cell>
        </row>
      </sheetData>
      <sheetData sheetId="1357">
        <row r="3">
          <cell r="D3" t="str">
            <v>Gujarat rehabilitation work of Mathak village for TWRI</v>
          </cell>
        </row>
      </sheetData>
      <sheetData sheetId="1358">
        <row r="3">
          <cell r="D3" t="str">
            <v>Gujarat rehabilitation work of Mathak village for TWRI</v>
          </cell>
        </row>
      </sheetData>
      <sheetData sheetId="1359">
        <row r="3">
          <cell r="D3" t="str">
            <v>Gujarat rehabilitation work of Mathak village for TWRI</v>
          </cell>
        </row>
      </sheetData>
      <sheetData sheetId="1360">
        <row r="3">
          <cell r="D3" t="str">
            <v>Gujarat rehabilitation work of Mathak village for TWRI</v>
          </cell>
        </row>
      </sheetData>
      <sheetData sheetId="1361">
        <row r="3">
          <cell r="D3" t="str">
            <v>Gujarat rehabilitation work of Mathak village for TWRI</v>
          </cell>
        </row>
      </sheetData>
      <sheetData sheetId="1362">
        <row r="3">
          <cell r="D3" t="str">
            <v>Gujarat rehabilitation work of Mathak village for TWRI</v>
          </cell>
        </row>
      </sheetData>
      <sheetData sheetId="1363">
        <row r="3">
          <cell r="D3" t="str">
            <v>Gujarat rehabilitation work of Mathak village for TWRI</v>
          </cell>
        </row>
      </sheetData>
      <sheetData sheetId="1364">
        <row r="3">
          <cell r="D3" t="str">
            <v>Gujarat rehabilitation work of Mathak village for TWRI</v>
          </cell>
        </row>
      </sheetData>
      <sheetData sheetId="1365">
        <row r="3">
          <cell r="D3" t="str">
            <v>Gujarat rehabilitation work of Mathak village for TWRI</v>
          </cell>
        </row>
      </sheetData>
      <sheetData sheetId="1366">
        <row r="3">
          <cell r="D3" t="str">
            <v>Gujarat rehabilitation work of Mathak village for TWRI</v>
          </cell>
        </row>
      </sheetData>
      <sheetData sheetId="1367">
        <row r="3">
          <cell r="D3" t="str">
            <v>Gujarat rehabilitation work of Mathak village for TWRI</v>
          </cell>
        </row>
      </sheetData>
      <sheetData sheetId="1368">
        <row r="3">
          <cell r="D3" t="str">
            <v>Gujarat rehabilitation work of Mathak village for TWRI</v>
          </cell>
        </row>
      </sheetData>
      <sheetData sheetId="1369">
        <row r="3">
          <cell r="D3" t="str">
            <v>Gujarat rehabilitation work of Mathak village for TWRI</v>
          </cell>
        </row>
      </sheetData>
      <sheetData sheetId="1370">
        <row r="3">
          <cell r="D3" t="str">
            <v>Gujarat rehabilitation work of Mathak village for TWRI</v>
          </cell>
        </row>
      </sheetData>
      <sheetData sheetId="1371">
        <row r="3">
          <cell r="D3" t="str">
            <v>Gujarat rehabilitation work of Mathak village for TWRI</v>
          </cell>
        </row>
      </sheetData>
      <sheetData sheetId="1372">
        <row r="3">
          <cell r="D3" t="str">
            <v>Gujarat rehabilitation work of Mathak village for TWRI</v>
          </cell>
        </row>
      </sheetData>
      <sheetData sheetId="1373">
        <row r="3">
          <cell r="D3" t="str">
            <v>Gujarat rehabilitation work of Mathak village for TWRI</v>
          </cell>
        </row>
      </sheetData>
      <sheetData sheetId="1374">
        <row r="3">
          <cell r="D3" t="str">
            <v>Gujarat rehabilitation work of Mathak village for TWRI</v>
          </cell>
        </row>
      </sheetData>
      <sheetData sheetId="1375">
        <row r="3">
          <cell r="D3" t="str">
            <v>Gujarat rehabilitation work of Mathak village for TWRI</v>
          </cell>
        </row>
      </sheetData>
      <sheetData sheetId="1376">
        <row r="3">
          <cell r="D3" t="str">
            <v>Gujarat rehabilitation work of Mathak village for TWRI</v>
          </cell>
        </row>
      </sheetData>
      <sheetData sheetId="1377">
        <row r="3">
          <cell r="D3" t="str">
            <v>Gujarat rehabilitation work of Mathak village for TWRI</v>
          </cell>
        </row>
      </sheetData>
      <sheetData sheetId="1378">
        <row r="3">
          <cell r="D3" t="str">
            <v>Gujarat rehabilitation work of Mathak village for TWRI</v>
          </cell>
        </row>
      </sheetData>
      <sheetData sheetId="1379">
        <row r="3">
          <cell r="D3" t="str">
            <v>Gujarat rehabilitation work of Mathak village for TWRI</v>
          </cell>
        </row>
      </sheetData>
      <sheetData sheetId="1380">
        <row r="3">
          <cell r="D3" t="str">
            <v>Gujarat rehabilitation work of Mathak village for TWRI</v>
          </cell>
        </row>
      </sheetData>
      <sheetData sheetId="1381">
        <row r="3">
          <cell r="D3" t="str">
            <v>Gujarat rehabilitation work of Mathak village for TWRI</v>
          </cell>
        </row>
      </sheetData>
      <sheetData sheetId="1382">
        <row r="3">
          <cell r="D3" t="str">
            <v>Gujarat rehabilitation work of Mathak village for TWRI</v>
          </cell>
        </row>
      </sheetData>
      <sheetData sheetId="1383">
        <row r="3">
          <cell r="D3" t="str">
            <v>Gujarat rehabilitation work of Mathak village for TWRI</v>
          </cell>
        </row>
      </sheetData>
      <sheetData sheetId="1384">
        <row r="3">
          <cell r="D3" t="str">
            <v>Gujarat rehabilitation work of Mathak village for TWRI</v>
          </cell>
        </row>
      </sheetData>
      <sheetData sheetId="1385">
        <row r="3">
          <cell r="D3" t="str">
            <v>Gujarat rehabilitation work of Mathak village for TWRI</v>
          </cell>
        </row>
      </sheetData>
      <sheetData sheetId="1386">
        <row r="3">
          <cell r="D3" t="str">
            <v>Gujarat rehabilitation work of Mathak village for TWRI</v>
          </cell>
        </row>
      </sheetData>
      <sheetData sheetId="1387">
        <row r="3">
          <cell r="D3" t="str">
            <v>Gujarat rehabilitation work of Mathak village for TWRI</v>
          </cell>
        </row>
      </sheetData>
      <sheetData sheetId="1388">
        <row r="3">
          <cell r="D3" t="str">
            <v>Gujarat rehabilitation work of Mathak village for TWRI</v>
          </cell>
        </row>
      </sheetData>
      <sheetData sheetId="1389">
        <row r="3">
          <cell r="D3" t="str">
            <v>Gujarat rehabilitation work of Mathak village for TWRI</v>
          </cell>
        </row>
      </sheetData>
      <sheetData sheetId="1390">
        <row r="3">
          <cell r="D3" t="str">
            <v>Gujarat rehabilitation work of Mathak village for TWRI</v>
          </cell>
        </row>
      </sheetData>
      <sheetData sheetId="1391">
        <row r="3">
          <cell r="D3" t="str">
            <v>Gujarat rehabilitation work of Mathak village for TWRI</v>
          </cell>
        </row>
      </sheetData>
      <sheetData sheetId="1392">
        <row r="3">
          <cell r="D3" t="str">
            <v>Gujarat rehabilitation work of Mathak village for TWRI</v>
          </cell>
        </row>
      </sheetData>
      <sheetData sheetId="1393">
        <row r="3">
          <cell r="D3" t="str">
            <v>Gujarat rehabilitation work of Mathak village for TWRI</v>
          </cell>
        </row>
      </sheetData>
      <sheetData sheetId="1394">
        <row r="3">
          <cell r="D3" t="str">
            <v>Gujarat rehabilitation work of Mathak village for TWRI</v>
          </cell>
        </row>
      </sheetData>
      <sheetData sheetId="1395">
        <row r="3">
          <cell r="D3" t="str">
            <v>Gujarat rehabilitation work of Mathak village for TWRI</v>
          </cell>
        </row>
      </sheetData>
      <sheetData sheetId="1396">
        <row r="3">
          <cell r="D3" t="str">
            <v>Gujarat rehabilitation work of Mathak village for TWRI</v>
          </cell>
        </row>
      </sheetData>
      <sheetData sheetId="1397">
        <row r="3">
          <cell r="D3" t="str">
            <v>Gujarat rehabilitation work of Mathak village for TWRI</v>
          </cell>
        </row>
      </sheetData>
      <sheetData sheetId="1398">
        <row r="3">
          <cell r="D3" t="str">
            <v>Gujarat rehabilitation work of Mathak village for TWRI</v>
          </cell>
        </row>
      </sheetData>
      <sheetData sheetId="1399">
        <row r="3">
          <cell r="D3" t="str">
            <v>Gujarat rehabilitation work of Mathak village for TWRI</v>
          </cell>
        </row>
      </sheetData>
      <sheetData sheetId="1400">
        <row r="3">
          <cell r="D3" t="str">
            <v>Gujarat rehabilitation work of Mathak village for TWRI</v>
          </cell>
        </row>
      </sheetData>
      <sheetData sheetId="1401">
        <row r="3">
          <cell r="D3" t="str">
            <v>Gujarat rehabilitation work of Mathak village for TWRI</v>
          </cell>
        </row>
      </sheetData>
      <sheetData sheetId="1402">
        <row r="3">
          <cell r="D3" t="str">
            <v>Gujarat rehabilitation work of Mathak village for TWRI</v>
          </cell>
        </row>
      </sheetData>
      <sheetData sheetId="1403">
        <row r="3">
          <cell r="D3" t="str">
            <v>Gujarat rehabilitation work of Mathak village for TWRI</v>
          </cell>
        </row>
      </sheetData>
      <sheetData sheetId="1404">
        <row r="3">
          <cell r="D3" t="str">
            <v>Gujarat rehabilitation work of Mathak village for TWRI</v>
          </cell>
        </row>
      </sheetData>
      <sheetData sheetId="1405">
        <row r="3">
          <cell r="D3" t="str">
            <v>Gujarat rehabilitation work of Mathak village for TWRI</v>
          </cell>
        </row>
      </sheetData>
      <sheetData sheetId="1406">
        <row r="3">
          <cell r="D3" t="str">
            <v>Gujarat rehabilitation work of Mathak village for TWRI</v>
          </cell>
        </row>
      </sheetData>
      <sheetData sheetId="1407">
        <row r="3">
          <cell r="D3" t="str">
            <v>Gujarat rehabilitation work of Mathak village for TWRI</v>
          </cell>
        </row>
      </sheetData>
      <sheetData sheetId="1408">
        <row r="3">
          <cell r="D3" t="str">
            <v>Gujarat rehabilitation work of Mathak village for TWRI</v>
          </cell>
        </row>
      </sheetData>
      <sheetData sheetId="1409">
        <row r="3">
          <cell r="D3" t="str">
            <v>Gujarat rehabilitation work of Mathak village for TWRI</v>
          </cell>
        </row>
      </sheetData>
      <sheetData sheetId="1410">
        <row r="3">
          <cell r="D3" t="str">
            <v>Gujarat rehabilitation work of Mathak village for TWRI</v>
          </cell>
        </row>
      </sheetData>
      <sheetData sheetId="1411">
        <row r="3">
          <cell r="D3" t="str">
            <v>Gujarat rehabilitation work of Mathak village for TWRI</v>
          </cell>
        </row>
      </sheetData>
      <sheetData sheetId="1412">
        <row r="3">
          <cell r="D3" t="str">
            <v>Gujarat rehabilitation work of Mathak village for TWRI</v>
          </cell>
        </row>
      </sheetData>
      <sheetData sheetId="1413">
        <row r="3">
          <cell r="D3" t="str">
            <v>Gujarat rehabilitation work of Mathak village for TWRI</v>
          </cell>
        </row>
      </sheetData>
      <sheetData sheetId="1414">
        <row r="3">
          <cell r="D3" t="str">
            <v>Gujarat rehabilitation work of Mathak village for TWRI</v>
          </cell>
        </row>
      </sheetData>
      <sheetData sheetId="1415">
        <row r="3">
          <cell r="D3" t="str">
            <v>Gujarat rehabilitation work of Mathak village for TWRI</v>
          </cell>
        </row>
      </sheetData>
      <sheetData sheetId="1416">
        <row r="3">
          <cell r="D3" t="str">
            <v>Gujarat rehabilitation work of Mathak village for TWRI</v>
          </cell>
        </row>
      </sheetData>
      <sheetData sheetId="1417">
        <row r="3">
          <cell r="D3" t="str">
            <v>Gujarat rehabilitation work of Mathak village for TWRI</v>
          </cell>
        </row>
      </sheetData>
      <sheetData sheetId="1418">
        <row r="3">
          <cell r="D3" t="str">
            <v>Gujarat rehabilitation work of Mathak village for TWRI</v>
          </cell>
        </row>
      </sheetData>
      <sheetData sheetId="1419">
        <row r="3">
          <cell r="D3" t="str">
            <v>Gujarat rehabilitation work of Mathak village for TWRI</v>
          </cell>
        </row>
      </sheetData>
      <sheetData sheetId="1420">
        <row r="3">
          <cell r="D3" t="str">
            <v>Gujarat rehabilitation work of Mathak village for TWRI</v>
          </cell>
        </row>
      </sheetData>
      <sheetData sheetId="1421">
        <row r="3">
          <cell r="D3" t="str">
            <v>Gujarat rehabilitation work of Mathak village for TWRI</v>
          </cell>
        </row>
      </sheetData>
      <sheetData sheetId="1422">
        <row r="3">
          <cell r="D3" t="str">
            <v>Gujarat rehabilitation work of Mathak village for TWRI</v>
          </cell>
        </row>
      </sheetData>
      <sheetData sheetId="1423">
        <row r="3">
          <cell r="D3" t="str">
            <v>Gujarat rehabilitation work of Mathak village for TWRI</v>
          </cell>
        </row>
      </sheetData>
      <sheetData sheetId="1424">
        <row r="3">
          <cell r="D3" t="str">
            <v>Gujarat rehabilitation work of Mathak village for TWRI</v>
          </cell>
        </row>
      </sheetData>
      <sheetData sheetId="1425">
        <row r="3">
          <cell r="D3" t="str">
            <v>Gujarat rehabilitation work of Mathak village for TWRI</v>
          </cell>
        </row>
      </sheetData>
      <sheetData sheetId="1426">
        <row r="3">
          <cell r="D3" t="str">
            <v>Gujarat rehabilitation work of Mathak village for TWRI</v>
          </cell>
        </row>
      </sheetData>
      <sheetData sheetId="1427">
        <row r="3">
          <cell r="D3" t="str">
            <v>Gujarat rehabilitation work of Mathak village for TWRI</v>
          </cell>
        </row>
      </sheetData>
      <sheetData sheetId="1428">
        <row r="3">
          <cell r="D3" t="str">
            <v>Gujarat rehabilitation work of Mathak village for TWRI</v>
          </cell>
        </row>
      </sheetData>
      <sheetData sheetId="1429">
        <row r="3">
          <cell r="D3" t="str">
            <v>Gujarat rehabilitation work of Mathak village for TWRI</v>
          </cell>
        </row>
      </sheetData>
      <sheetData sheetId="1430">
        <row r="3">
          <cell r="D3" t="str">
            <v>Gujarat rehabilitation work of Mathak village for TWRI</v>
          </cell>
        </row>
      </sheetData>
      <sheetData sheetId="1431">
        <row r="3">
          <cell r="D3" t="str">
            <v>Gujarat rehabilitation work of Mathak village for TWRI</v>
          </cell>
        </row>
      </sheetData>
      <sheetData sheetId="1432">
        <row r="3">
          <cell r="D3" t="str">
            <v>Gujarat rehabilitation work of Mathak village for TWRI</v>
          </cell>
        </row>
      </sheetData>
      <sheetData sheetId="1433">
        <row r="3">
          <cell r="D3" t="str">
            <v>Gujarat rehabilitation work of Mathak village for TWRI</v>
          </cell>
        </row>
      </sheetData>
      <sheetData sheetId="1434">
        <row r="3">
          <cell r="D3" t="str">
            <v>Gujarat rehabilitation work of Mathak village for TWRI</v>
          </cell>
        </row>
      </sheetData>
      <sheetData sheetId="1435">
        <row r="3">
          <cell r="D3" t="str">
            <v>Gujarat rehabilitation work of Mathak village for TWRI</v>
          </cell>
        </row>
      </sheetData>
      <sheetData sheetId="1436">
        <row r="3">
          <cell r="D3" t="str">
            <v>Gujarat rehabilitation work of Mathak village for TWRI</v>
          </cell>
        </row>
      </sheetData>
      <sheetData sheetId="1437">
        <row r="3">
          <cell r="D3" t="str">
            <v>Gujarat rehabilitation work of Mathak village for TWRI</v>
          </cell>
        </row>
      </sheetData>
      <sheetData sheetId="1438">
        <row r="3">
          <cell r="D3" t="str">
            <v>Gujarat rehabilitation work of Mathak village for TWRI</v>
          </cell>
        </row>
      </sheetData>
      <sheetData sheetId="1439">
        <row r="3">
          <cell r="D3" t="str">
            <v>Gujarat rehabilitation work of Mathak village for TWRI</v>
          </cell>
        </row>
      </sheetData>
      <sheetData sheetId="1440">
        <row r="3">
          <cell r="D3" t="str">
            <v>Gujarat rehabilitation work of Mathak village for TWRI</v>
          </cell>
        </row>
      </sheetData>
      <sheetData sheetId="1441">
        <row r="3">
          <cell r="D3" t="str">
            <v>Gujarat rehabilitation work of Mathak village for TWRI</v>
          </cell>
        </row>
      </sheetData>
      <sheetData sheetId="1442">
        <row r="3">
          <cell r="D3" t="str">
            <v>Gujarat rehabilitation work of Mathak village for TWRI</v>
          </cell>
        </row>
      </sheetData>
      <sheetData sheetId="1443">
        <row r="3">
          <cell r="D3" t="str">
            <v>Gujarat rehabilitation work of Mathak village for TWRI</v>
          </cell>
        </row>
      </sheetData>
      <sheetData sheetId="1444">
        <row r="3">
          <cell r="D3" t="str">
            <v>Gujarat rehabilitation work of Mathak village for TWRI</v>
          </cell>
        </row>
      </sheetData>
      <sheetData sheetId="1445">
        <row r="3">
          <cell r="D3" t="str">
            <v>Gujarat rehabilitation work of Mathak village for TWRI</v>
          </cell>
        </row>
      </sheetData>
      <sheetData sheetId="1446">
        <row r="3">
          <cell r="D3" t="str">
            <v>Gujarat rehabilitation work of Mathak village for TWRI</v>
          </cell>
        </row>
      </sheetData>
      <sheetData sheetId="1447">
        <row r="3">
          <cell r="D3" t="str">
            <v>Gujarat rehabilitation work of Mathak village for TWRI</v>
          </cell>
        </row>
      </sheetData>
      <sheetData sheetId="1448">
        <row r="3">
          <cell r="D3" t="str">
            <v>Gujarat rehabilitation work of Mathak village for TWRI</v>
          </cell>
        </row>
      </sheetData>
      <sheetData sheetId="1449">
        <row r="3">
          <cell r="D3" t="str">
            <v>Gujarat rehabilitation work of Mathak village for TWRI</v>
          </cell>
        </row>
      </sheetData>
      <sheetData sheetId="1450">
        <row r="3">
          <cell r="D3" t="str">
            <v>Gujarat rehabilitation work of Mathak village for TWRI</v>
          </cell>
        </row>
      </sheetData>
      <sheetData sheetId="1451">
        <row r="3">
          <cell r="D3" t="str">
            <v>Gujarat rehabilitation work of Mathak village for TWRI</v>
          </cell>
        </row>
      </sheetData>
      <sheetData sheetId="1452">
        <row r="3">
          <cell r="D3" t="str">
            <v>Gujarat rehabilitation work of Mathak village for TWRI</v>
          </cell>
        </row>
      </sheetData>
      <sheetData sheetId="1453">
        <row r="3">
          <cell r="D3" t="str">
            <v>Gujarat rehabilitation work of Mathak village for TWRI</v>
          </cell>
        </row>
      </sheetData>
      <sheetData sheetId="1454">
        <row r="3">
          <cell r="D3" t="str">
            <v>Gujarat rehabilitation work of Mathak village for TWRI</v>
          </cell>
        </row>
      </sheetData>
      <sheetData sheetId="1455">
        <row r="3">
          <cell r="D3" t="str">
            <v>Gujarat rehabilitation work of Mathak village for TWRI</v>
          </cell>
        </row>
      </sheetData>
      <sheetData sheetId="1456">
        <row r="3">
          <cell r="D3" t="str">
            <v>Gujarat rehabilitation work of Mathak village for TWRI</v>
          </cell>
        </row>
      </sheetData>
      <sheetData sheetId="1457">
        <row r="3">
          <cell r="D3" t="str">
            <v>Gujarat rehabilitation work of Mathak village for TWRI</v>
          </cell>
        </row>
      </sheetData>
      <sheetData sheetId="1458">
        <row r="3">
          <cell r="D3" t="str">
            <v>Gujarat rehabilitation work of Mathak village for TWRI</v>
          </cell>
        </row>
      </sheetData>
      <sheetData sheetId="1459">
        <row r="3">
          <cell r="D3" t="str">
            <v>Gujarat rehabilitation work of Mathak village for TWRI</v>
          </cell>
        </row>
      </sheetData>
      <sheetData sheetId="1460">
        <row r="3">
          <cell r="D3" t="str">
            <v>Gujarat rehabilitation work of Mathak village for TWRI</v>
          </cell>
        </row>
      </sheetData>
      <sheetData sheetId="1461">
        <row r="3">
          <cell r="D3" t="str">
            <v>Gujarat rehabilitation work of Mathak village for TWRI</v>
          </cell>
        </row>
      </sheetData>
      <sheetData sheetId="1462">
        <row r="3">
          <cell r="D3" t="str">
            <v>Gujarat rehabilitation work of Mathak village for TWRI</v>
          </cell>
        </row>
      </sheetData>
      <sheetData sheetId="1463">
        <row r="3">
          <cell r="D3" t="str">
            <v>Gujarat rehabilitation work of Mathak village for TWRI</v>
          </cell>
        </row>
      </sheetData>
      <sheetData sheetId="1464">
        <row r="3">
          <cell r="D3" t="str">
            <v>Gujarat rehabilitation work of Mathak village for TWRI</v>
          </cell>
        </row>
      </sheetData>
      <sheetData sheetId="1465">
        <row r="3">
          <cell r="D3" t="str">
            <v>Gujarat rehabilitation work of Mathak village for TWRI</v>
          </cell>
        </row>
      </sheetData>
      <sheetData sheetId="1466">
        <row r="3">
          <cell r="D3" t="str">
            <v>Gujarat rehabilitation work of Mathak village for TWRI</v>
          </cell>
        </row>
      </sheetData>
      <sheetData sheetId="1467">
        <row r="3">
          <cell r="D3" t="str">
            <v>Gujarat rehabilitation work of Mathak village for TWRI</v>
          </cell>
        </row>
      </sheetData>
      <sheetData sheetId="1468">
        <row r="3">
          <cell r="D3" t="str">
            <v>Gujarat rehabilitation work of Mathak village for TWRI</v>
          </cell>
        </row>
      </sheetData>
      <sheetData sheetId="1469">
        <row r="3">
          <cell r="D3" t="str">
            <v>Gujarat rehabilitation work of Mathak village for TWRI</v>
          </cell>
        </row>
      </sheetData>
      <sheetData sheetId="1470">
        <row r="3">
          <cell r="D3" t="str">
            <v>Gujarat rehabilitation work of Mathak village for TWRI</v>
          </cell>
        </row>
      </sheetData>
      <sheetData sheetId="1471">
        <row r="3">
          <cell r="D3" t="str">
            <v>Gujarat rehabilitation work of Mathak village for TWRI</v>
          </cell>
        </row>
      </sheetData>
      <sheetData sheetId="1472">
        <row r="3">
          <cell r="D3" t="str">
            <v>Gujarat rehabilitation work of Mathak village for TWRI</v>
          </cell>
        </row>
      </sheetData>
      <sheetData sheetId="1473">
        <row r="3">
          <cell r="D3" t="str">
            <v>Gujarat rehabilitation work of Mathak village for TWRI</v>
          </cell>
        </row>
      </sheetData>
      <sheetData sheetId="1474">
        <row r="3">
          <cell r="D3" t="str">
            <v>Gujarat rehabilitation work of Mathak village for TWRI</v>
          </cell>
        </row>
      </sheetData>
      <sheetData sheetId="1475">
        <row r="3">
          <cell r="D3" t="str">
            <v>Gujarat rehabilitation work of Mathak village for TWRI</v>
          </cell>
        </row>
      </sheetData>
      <sheetData sheetId="1476">
        <row r="3">
          <cell r="D3" t="str">
            <v>Gujarat rehabilitation work of Mathak village for TWRI</v>
          </cell>
        </row>
      </sheetData>
      <sheetData sheetId="1477">
        <row r="3">
          <cell r="D3" t="str">
            <v>Gujarat rehabilitation work of Mathak village for TWRI</v>
          </cell>
        </row>
      </sheetData>
      <sheetData sheetId="1478">
        <row r="3">
          <cell r="D3" t="str">
            <v>Gujarat rehabilitation work of Mathak village for TWRI</v>
          </cell>
        </row>
      </sheetData>
      <sheetData sheetId="1479">
        <row r="3">
          <cell r="D3" t="str">
            <v>Gujarat rehabilitation work of Mathak village for TWRI</v>
          </cell>
        </row>
      </sheetData>
      <sheetData sheetId="1480">
        <row r="3">
          <cell r="D3" t="str">
            <v>Gujarat rehabilitation work of Mathak village for TWRI</v>
          </cell>
        </row>
      </sheetData>
      <sheetData sheetId="1481">
        <row r="3">
          <cell r="D3" t="str">
            <v>Gujarat rehabilitation work of Mathak village for TWRI</v>
          </cell>
        </row>
      </sheetData>
      <sheetData sheetId="1482">
        <row r="3">
          <cell r="D3" t="str">
            <v>Gujarat rehabilitation work of Mathak village for TWRI</v>
          </cell>
        </row>
      </sheetData>
      <sheetData sheetId="1483">
        <row r="3">
          <cell r="D3" t="str">
            <v>Gujarat rehabilitation work of Mathak village for TWRI</v>
          </cell>
        </row>
      </sheetData>
      <sheetData sheetId="1484">
        <row r="3">
          <cell r="D3" t="str">
            <v>Gujarat rehabilitation work of Mathak village for TWRI</v>
          </cell>
        </row>
      </sheetData>
      <sheetData sheetId="1485">
        <row r="3">
          <cell r="D3" t="str">
            <v>Gujarat rehabilitation work of Mathak village for TWRI</v>
          </cell>
        </row>
      </sheetData>
      <sheetData sheetId="1486">
        <row r="3">
          <cell r="D3" t="str">
            <v>Gujarat rehabilitation work of Mathak village for TWRI</v>
          </cell>
        </row>
      </sheetData>
      <sheetData sheetId="1487">
        <row r="3">
          <cell r="D3" t="str">
            <v>Gujarat rehabilitation work of Mathak village for TWRI</v>
          </cell>
        </row>
      </sheetData>
      <sheetData sheetId="1488">
        <row r="3">
          <cell r="D3" t="str">
            <v>Gujarat rehabilitation work of Mathak village for TWRI</v>
          </cell>
        </row>
      </sheetData>
      <sheetData sheetId="1489">
        <row r="3">
          <cell r="D3" t="str">
            <v>Gujarat rehabilitation work of Mathak village for TWRI</v>
          </cell>
        </row>
      </sheetData>
      <sheetData sheetId="1490">
        <row r="3">
          <cell r="D3" t="str">
            <v>Gujarat rehabilitation work of Mathak village for TWRI</v>
          </cell>
        </row>
      </sheetData>
      <sheetData sheetId="1491">
        <row r="3">
          <cell r="D3" t="str">
            <v>Gujarat rehabilitation work of Mathak village for TWRI</v>
          </cell>
        </row>
      </sheetData>
      <sheetData sheetId="1492">
        <row r="3">
          <cell r="D3" t="str">
            <v>Gujarat rehabilitation work of Mathak village for TWRI</v>
          </cell>
        </row>
      </sheetData>
      <sheetData sheetId="1493">
        <row r="3">
          <cell r="D3" t="str">
            <v>Gujarat rehabilitation work of Mathak village for TWRI</v>
          </cell>
        </row>
      </sheetData>
      <sheetData sheetId="1494">
        <row r="3">
          <cell r="D3" t="str">
            <v>Gujarat rehabilitation work of Mathak village for TWRI</v>
          </cell>
        </row>
      </sheetData>
      <sheetData sheetId="1495">
        <row r="3">
          <cell r="D3" t="str">
            <v>Gujarat rehabilitation work of Mathak village for TWRI</v>
          </cell>
        </row>
      </sheetData>
      <sheetData sheetId="1496">
        <row r="3">
          <cell r="D3" t="str">
            <v>Gujarat rehabilitation work of Mathak village for TWRI</v>
          </cell>
        </row>
      </sheetData>
      <sheetData sheetId="1497">
        <row r="3">
          <cell r="D3" t="str">
            <v>Gujarat rehabilitation work of Mathak village for TWRI</v>
          </cell>
        </row>
      </sheetData>
      <sheetData sheetId="1498">
        <row r="3">
          <cell r="D3" t="str">
            <v>Gujarat rehabilitation work of Mathak village for TWRI</v>
          </cell>
        </row>
      </sheetData>
      <sheetData sheetId="1499">
        <row r="3">
          <cell r="D3" t="str">
            <v>Gujarat rehabilitation work of Mathak village for TWRI</v>
          </cell>
        </row>
      </sheetData>
      <sheetData sheetId="1500">
        <row r="3">
          <cell r="D3" t="str">
            <v>Gujarat rehabilitation work of Mathak village for TWRI</v>
          </cell>
        </row>
      </sheetData>
      <sheetData sheetId="1501">
        <row r="3">
          <cell r="D3" t="str">
            <v>Gujarat rehabilitation work of Mathak village for TWRI</v>
          </cell>
        </row>
      </sheetData>
      <sheetData sheetId="1502">
        <row r="3">
          <cell r="D3" t="str">
            <v>Gujarat rehabilitation work of Mathak village for TWRI</v>
          </cell>
        </row>
      </sheetData>
      <sheetData sheetId="1503">
        <row r="3">
          <cell r="D3" t="str">
            <v>Gujarat rehabilitation work of Mathak village for TWRI</v>
          </cell>
        </row>
      </sheetData>
      <sheetData sheetId="1504">
        <row r="3">
          <cell r="D3" t="str">
            <v>Gujarat rehabilitation work of Mathak village for TWRI</v>
          </cell>
        </row>
      </sheetData>
      <sheetData sheetId="1505">
        <row r="3">
          <cell r="D3" t="str">
            <v>Gujarat rehabilitation work of Mathak village for TWRI</v>
          </cell>
        </row>
      </sheetData>
      <sheetData sheetId="1506">
        <row r="3">
          <cell r="D3" t="str">
            <v>Gujarat rehabilitation work of Mathak village for TWRI</v>
          </cell>
        </row>
      </sheetData>
      <sheetData sheetId="1507">
        <row r="3">
          <cell r="D3" t="str">
            <v>Gujarat rehabilitation work of Mathak village for TWRI</v>
          </cell>
        </row>
      </sheetData>
      <sheetData sheetId="1508">
        <row r="3">
          <cell r="D3" t="str">
            <v>Gujarat rehabilitation work of Mathak village for TWRI</v>
          </cell>
        </row>
      </sheetData>
      <sheetData sheetId="1509">
        <row r="3">
          <cell r="D3" t="str">
            <v>Gujarat rehabilitation work of Mathak village for TWRI</v>
          </cell>
        </row>
      </sheetData>
      <sheetData sheetId="1510">
        <row r="3">
          <cell r="D3" t="str">
            <v>Gujarat rehabilitation work of Mathak village for TWRI</v>
          </cell>
        </row>
      </sheetData>
      <sheetData sheetId="1511">
        <row r="3">
          <cell r="D3" t="str">
            <v>Gujarat rehabilitation work of Mathak village for TWRI</v>
          </cell>
        </row>
      </sheetData>
      <sheetData sheetId="1512">
        <row r="3">
          <cell r="D3" t="str">
            <v>Gujarat rehabilitation work of Mathak village for TWRI</v>
          </cell>
        </row>
      </sheetData>
      <sheetData sheetId="1513">
        <row r="3">
          <cell r="D3" t="str">
            <v>Gujarat rehabilitation work of Mathak village for TWRI</v>
          </cell>
        </row>
      </sheetData>
      <sheetData sheetId="1514">
        <row r="3">
          <cell r="D3" t="str">
            <v>Gujarat rehabilitation work of Mathak village for TWRI</v>
          </cell>
        </row>
      </sheetData>
      <sheetData sheetId="1515">
        <row r="3">
          <cell r="D3" t="str">
            <v>Gujarat rehabilitation work of Mathak village for TWRI</v>
          </cell>
        </row>
      </sheetData>
      <sheetData sheetId="1516">
        <row r="3">
          <cell r="D3" t="str">
            <v>Gujarat rehabilitation work of Mathak village for TWRI</v>
          </cell>
        </row>
      </sheetData>
      <sheetData sheetId="1517">
        <row r="3">
          <cell r="D3" t="str">
            <v>Gujarat rehabilitation work of Mathak village for TWRI</v>
          </cell>
        </row>
      </sheetData>
      <sheetData sheetId="1518">
        <row r="3">
          <cell r="D3" t="str">
            <v>Gujarat rehabilitation work of Mathak village for TWRI</v>
          </cell>
        </row>
      </sheetData>
      <sheetData sheetId="1519">
        <row r="3">
          <cell r="D3" t="str">
            <v>Gujarat rehabilitation work of Mathak village for TWRI</v>
          </cell>
        </row>
      </sheetData>
      <sheetData sheetId="1520">
        <row r="3">
          <cell r="D3" t="str">
            <v>Gujarat rehabilitation work of Mathak village for TWRI</v>
          </cell>
        </row>
      </sheetData>
      <sheetData sheetId="1521">
        <row r="3">
          <cell r="D3" t="str">
            <v>Gujarat rehabilitation work of Mathak village for TWRI</v>
          </cell>
        </row>
      </sheetData>
      <sheetData sheetId="1522">
        <row r="3">
          <cell r="D3" t="str">
            <v>Gujarat rehabilitation work of Mathak village for TWRI</v>
          </cell>
        </row>
      </sheetData>
      <sheetData sheetId="1523">
        <row r="3">
          <cell r="D3" t="str">
            <v>Gujarat rehabilitation work of Mathak village for TWRI</v>
          </cell>
        </row>
      </sheetData>
      <sheetData sheetId="1524">
        <row r="3">
          <cell r="D3" t="str">
            <v>Gujarat rehabilitation work of Mathak village for TWRI</v>
          </cell>
        </row>
      </sheetData>
      <sheetData sheetId="1525">
        <row r="3">
          <cell r="D3" t="str">
            <v>Gujarat rehabilitation work of Mathak village for TWRI</v>
          </cell>
        </row>
      </sheetData>
      <sheetData sheetId="1526">
        <row r="3">
          <cell r="D3" t="str">
            <v>Gujarat rehabilitation work of Mathak village for TWRI</v>
          </cell>
        </row>
      </sheetData>
      <sheetData sheetId="1527">
        <row r="3">
          <cell r="D3" t="str">
            <v>Gujarat rehabilitation work of Mathak village for TWRI</v>
          </cell>
        </row>
      </sheetData>
      <sheetData sheetId="1528">
        <row r="3">
          <cell r="D3" t="str">
            <v>Gujarat rehabilitation work of Mathak village for TWRI</v>
          </cell>
        </row>
      </sheetData>
      <sheetData sheetId="1529">
        <row r="3">
          <cell r="D3" t="str">
            <v>Gujarat rehabilitation work of Mathak village for TWRI</v>
          </cell>
        </row>
      </sheetData>
      <sheetData sheetId="1530">
        <row r="3">
          <cell r="D3" t="str">
            <v>Gujarat rehabilitation work of Mathak village for TWRI</v>
          </cell>
        </row>
      </sheetData>
      <sheetData sheetId="1531">
        <row r="3">
          <cell r="D3" t="str">
            <v>Gujarat rehabilitation work of Mathak village for TWRI</v>
          </cell>
        </row>
      </sheetData>
      <sheetData sheetId="1532">
        <row r="3">
          <cell r="D3" t="str">
            <v>Gujarat rehabilitation work of Mathak village for TWRI</v>
          </cell>
        </row>
      </sheetData>
      <sheetData sheetId="1533">
        <row r="3">
          <cell r="D3" t="str">
            <v>Gujarat rehabilitation work of Mathak village for TWRI</v>
          </cell>
        </row>
      </sheetData>
      <sheetData sheetId="1534">
        <row r="3">
          <cell r="D3" t="str">
            <v>Gujarat rehabilitation work of Mathak village for TWRI</v>
          </cell>
        </row>
      </sheetData>
      <sheetData sheetId="1535">
        <row r="3">
          <cell r="D3" t="str">
            <v>Gujarat rehabilitation work of Mathak village for TWRI</v>
          </cell>
        </row>
      </sheetData>
      <sheetData sheetId="1536">
        <row r="3">
          <cell r="D3" t="str">
            <v>Gujarat rehabilitation work of Mathak village for TWRI</v>
          </cell>
        </row>
      </sheetData>
      <sheetData sheetId="1537">
        <row r="3">
          <cell r="D3" t="str">
            <v>Gujarat rehabilitation work of Mathak village for TWRI</v>
          </cell>
        </row>
      </sheetData>
      <sheetData sheetId="1538">
        <row r="3">
          <cell r="D3" t="str">
            <v>Gujarat rehabilitation work of Mathak village for TWRI</v>
          </cell>
        </row>
      </sheetData>
      <sheetData sheetId="1539">
        <row r="3">
          <cell r="D3" t="str">
            <v>Gujarat rehabilitation work of Mathak village for TWRI</v>
          </cell>
        </row>
      </sheetData>
      <sheetData sheetId="1540">
        <row r="3">
          <cell r="D3" t="str">
            <v>Gujarat rehabilitation work of Mathak village for TWRI</v>
          </cell>
        </row>
      </sheetData>
      <sheetData sheetId="1541">
        <row r="3">
          <cell r="D3" t="str">
            <v>Gujarat rehabilitation work of Mathak village for TWRI</v>
          </cell>
        </row>
      </sheetData>
      <sheetData sheetId="1542">
        <row r="3">
          <cell r="D3" t="str">
            <v>Gujarat rehabilitation work of Mathak village for TWRI</v>
          </cell>
        </row>
      </sheetData>
      <sheetData sheetId="1543">
        <row r="3">
          <cell r="D3" t="str">
            <v>Gujarat rehabilitation work of Mathak village for TWRI</v>
          </cell>
        </row>
      </sheetData>
      <sheetData sheetId="1544">
        <row r="3">
          <cell r="D3" t="str">
            <v>Gujarat rehabilitation work of Mathak village for TWRI</v>
          </cell>
        </row>
      </sheetData>
      <sheetData sheetId="1545">
        <row r="3">
          <cell r="D3" t="str">
            <v>Gujarat rehabilitation work of Mathak village for TWRI</v>
          </cell>
        </row>
      </sheetData>
      <sheetData sheetId="1546">
        <row r="3">
          <cell r="D3" t="str">
            <v>Gujarat rehabilitation work of Mathak village for TWRI</v>
          </cell>
        </row>
      </sheetData>
      <sheetData sheetId="1547">
        <row r="3">
          <cell r="D3" t="str">
            <v>Gujarat rehabilitation work of Mathak village for TWRI</v>
          </cell>
        </row>
      </sheetData>
      <sheetData sheetId="1548">
        <row r="3">
          <cell r="D3" t="str">
            <v>Gujarat rehabilitation work of Mathak village for TWRI</v>
          </cell>
        </row>
      </sheetData>
      <sheetData sheetId="1549">
        <row r="3">
          <cell r="D3" t="str">
            <v>Gujarat rehabilitation work of Mathak village for TWRI</v>
          </cell>
        </row>
      </sheetData>
      <sheetData sheetId="1550">
        <row r="3">
          <cell r="D3" t="str">
            <v>Gujarat rehabilitation work of Mathak village for TWRI</v>
          </cell>
        </row>
      </sheetData>
      <sheetData sheetId="1551">
        <row r="3">
          <cell r="D3" t="str">
            <v>Gujarat rehabilitation work of Mathak village for TWRI</v>
          </cell>
        </row>
      </sheetData>
      <sheetData sheetId="1552">
        <row r="3">
          <cell r="D3" t="str">
            <v>Gujarat rehabilitation work of Mathak village for TWRI</v>
          </cell>
        </row>
      </sheetData>
      <sheetData sheetId="1553">
        <row r="3">
          <cell r="D3" t="str">
            <v>Gujarat rehabilitation work of Mathak village for TWRI</v>
          </cell>
        </row>
      </sheetData>
      <sheetData sheetId="1554">
        <row r="3">
          <cell r="D3" t="str">
            <v>Gujarat rehabilitation work of Mathak village for TWRI</v>
          </cell>
        </row>
      </sheetData>
      <sheetData sheetId="1555">
        <row r="3">
          <cell r="D3" t="str">
            <v>Gujarat rehabilitation work of Mathak village for TWRI</v>
          </cell>
        </row>
      </sheetData>
      <sheetData sheetId="1556">
        <row r="3">
          <cell r="D3" t="str">
            <v>Gujarat rehabilitation work of Mathak village for TWRI</v>
          </cell>
        </row>
      </sheetData>
      <sheetData sheetId="1557">
        <row r="3">
          <cell r="D3" t="str">
            <v>Gujarat rehabilitation work of Mathak village for TWRI</v>
          </cell>
        </row>
      </sheetData>
      <sheetData sheetId="1558">
        <row r="3">
          <cell r="D3" t="str">
            <v>Gujarat rehabilitation work of Mathak village for TWRI</v>
          </cell>
        </row>
      </sheetData>
      <sheetData sheetId="1559">
        <row r="3">
          <cell r="D3" t="str">
            <v>Gujarat rehabilitation work of Mathak village for TWRI</v>
          </cell>
        </row>
      </sheetData>
      <sheetData sheetId="1560">
        <row r="3">
          <cell r="D3" t="str">
            <v>Gujarat rehabilitation work of Mathak village for TWRI</v>
          </cell>
        </row>
      </sheetData>
      <sheetData sheetId="1561">
        <row r="3">
          <cell r="D3" t="str">
            <v>Gujarat rehabilitation work of Mathak village for TWRI</v>
          </cell>
        </row>
      </sheetData>
      <sheetData sheetId="1562">
        <row r="3">
          <cell r="D3" t="str">
            <v>Gujarat rehabilitation work of Mathak village for TWRI</v>
          </cell>
        </row>
      </sheetData>
      <sheetData sheetId="1563">
        <row r="3">
          <cell r="D3" t="str">
            <v>Gujarat rehabilitation work of Mathak village for TWRI</v>
          </cell>
        </row>
      </sheetData>
      <sheetData sheetId="1564">
        <row r="3">
          <cell r="D3" t="str">
            <v>Gujarat rehabilitation work of Mathak village for TWRI</v>
          </cell>
        </row>
      </sheetData>
      <sheetData sheetId="1565">
        <row r="3">
          <cell r="D3" t="str">
            <v>Gujarat rehabilitation work of Mathak village for TWRI</v>
          </cell>
        </row>
      </sheetData>
      <sheetData sheetId="1566">
        <row r="3">
          <cell r="D3" t="str">
            <v>Gujarat rehabilitation work of Mathak village for TWRI</v>
          </cell>
        </row>
      </sheetData>
      <sheetData sheetId="1567">
        <row r="3">
          <cell r="D3" t="str">
            <v>Gujarat rehabilitation work of Mathak village for TWRI</v>
          </cell>
        </row>
      </sheetData>
      <sheetData sheetId="1568">
        <row r="3">
          <cell r="D3" t="str">
            <v>Gujarat rehabilitation work of Mathak village for TWRI</v>
          </cell>
        </row>
      </sheetData>
      <sheetData sheetId="1569">
        <row r="3">
          <cell r="D3" t="str">
            <v>Gujarat rehabilitation work of Mathak village for TWRI</v>
          </cell>
        </row>
      </sheetData>
      <sheetData sheetId="1570">
        <row r="3">
          <cell r="D3" t="str">
            <v>Gujarat rehabilitation work of Mathak village for TWRI</v>
          </cell>
        </row>
      </sheetData>
      <sheetData sheetId="1571">
        <row r="3">
          <cell r="D3" t="str">
            <v>Gujarat rehabilitation work of Mathak village for TWRI</v>
          </cell>
        </row>
      </sheetData>
      <sheetData sheetId="1572">
        <row r="3">
          <cell r="D3" t="str">
            <v>Gujarat rehabilitation work of Mathak village for TWRI</v>
          </cell>
        </row>
      </sheetData>
      <sheetData sheetId="1573">
        <row r="3">
          <cell r="D3" t="str">
            <v>Gujarat rehabilitation work of Mathak village for TWRI</v>
          </cell>
        </row>
      </sheetData>
      <sheetData sheetId="1574">
        <row r="3">
          <cell r="D3" t="str">
            <v>Gujarat rehabilitation work of Mathak village for TWRI</v>
          </cell>
        </row>
      </sheetData>
      <sheetData sheetId="1575">
        <row r="3">
          <cell r="D3" t="str">
            <v>Gujarat rehabilitation work of Mathak village for TWRI</v>
          </cell>
        </row>
      </sheetData>
      <sheetData sheetId="1576">
        <row r="3">
          <cell r="D3" t="str">
            <v>Gujarat rehabilitation work of Mathak village for TWRI</v>
          </cell>
        </row>
      </sheetData>
      <sheetData sheetId="1577">
        <row r="3">
          <cell r="D3" t="str">
            <v>Gujarat rehabilitation work of Mathak village for TWRI</v>
          </cell>
        </row>
      </sheetData>
      <sheetData sheetId="1578">
        <row r="3">
          <cell r="D3" t="str">
            <v>Gujarat rehabilitation work of Mathak village for TWRI</v>
          </cell>
        </row>
      </sheetData>
      <sheetData sheetId="1579">
        <row r="3">
          <cell r="D3" t="str">
            <v>Gujarat rehabilitation work of Mathak village for TWRI</v>
          </cell>
        </row>
      </sheetData>
      <sheetData sheetId="1580">
        <row r="3">
          <cell r="D3" t="str">
            <v>Gujarat rehabilitation work of Mathak village for TWRI</v>
          </cell>
        </row>
      </sheetData>
      <sheetData sheetId="1581">
        <row r="3">
          <cell r="D3" t="str">
            <v>Gujarat rehabilitation work of Mathak village for TWRI</v>
          </cell>
        </row>
      </sheetData>
      <sheetData sheetId="1582">
        <row r="3">
          <cell r="D3" t="str">
            <v>Gujarat rehabilitation work of Mathak village for TWRI</v>
          </cell>
        </row>
      </sheetData>
      <sheetData sheetId="1583">
        <row r="3">
          <cell r="D3" t="str">
            <v>Gujarat rehabilitation work of Mathak village for TWRI</v>
          </cell>
        </row>
      </sheetData>
      <sheetData sheetId="1584">
        <row r="3">
          <cell r="D3" t="str">
            <v>Gujarat rehabilitation work of Mathak village for TWRI</v>
          </cell>
        </row>
      </sheetData>
      <sheetData sheetId="1585">
        <row r="3">
          <cell r="D3" t="str">
            <v>Gujarat rehabilitation work of Mathak village for TWRI</v>
          </cell>
        </row>
      </sheetData>
      <sheetData sheetId="1586">
        <row r="3">
          <cell r="D3" t="str">
            <v>Gujarat rehabilitation work of Mathak village for TWRI</v>
          </cell>
        </row>
      </sheetData>
      <sheetData sheetId="1587">
        <row r="3">
          <cell r="D3" t="str">
            <v>Gujarat rehabilitation work of Mathak village for TWRI</v>
          </cell>
        </row>
      </sheetData>
      <sheetData sheetId="1588">
        <row r="3">
          <cell r="D3" t="str">
            <v>Gujarat rehabilitation work of Mathak village for TWRI</v>
          </cell>
        </row>
      </sheetData>
      <sheetData sheetId="1589">
        <row r="3">
          <cell r="D3" t="str">
            <v>Gujarat rehabilitation work of Mathak village for TWRI</v>
          </cell>
        </row>
      </sheetData>
      <sheetData sheetId="1590">
        <row r="3">
          <cell r="D3" t="str">
            <v>Gujarat rehabilitation work of Mathak village for TWRI</v>
          </cell>
        </row>
      </sheetData>
      <sheetData sheetId="1591">
        <row r="3">
          <cell r="D3" t="str">
            <v>Gujarat rehabilitation work of Mathak village for TWRI</v>
          </cell>
        </row>
      </sheetData>
      <sheetData sheetId="1592">
        <row r="3">
          <cell r="D3" t="str">
            <v>Gujarat rehabilitation work of Mathak village for TWRI</v>
          </cell>
        </row>
      </sheetData>
      <sheetData sheetId="1593">
        <row r="3">
          <cell r="D3" t="str">
            <v>Gujarat rehabilitation work of Mathak village for TWRI</v>
          </cell>
        </row>
      </sheetData>
      <sheetData sheetId="1594">
        <row r="3">
          <cell r="D3" t="str">
            <v>Gujarat rehabilitation work of Mathak village for TWRI</v>
          </cell>
        </row>
      </sheetData>
      <sheetData sheetId="1595">
        <row r="3">
          <cell r="D3" t="str">
            <v>Gujarat rehabilitation work of Mathak village for TWRI</v>
          </cell>
        </row>
      </sheetData>
      <sheetData sheetId="1596">
        <row r="3">
          <cell r="D3" t="str">
            <v>Gujarat rehabilitation work of Mathak village for TWRI</v>
          </cell>
        </row>
      </sheetData>
      <sheetData sheetId="1597">
        <row r="3">
          <cell r="D3" t="str">
            <v>Gujarat rehabilitation work of Mathak village for TWRI</v>
          </cell>
        </row>
      </sheetData>
      <sheetData sheetId="1598">
        <row r="3">
          <cell r="D3" t="str">
            <v>Gujarat rehabilitation work of Mathak village for TWRI</v>
          </cell>
        </row>
      </sheetData>
      <sheetData sheetId="1599">
        <row r="3">
          <cell r="D3" t="str">
            <v>Gujarat rehabilitation work of Mathak village for TWRI</v>
          </cell>
        </row>
      </sheetData>
      <sheetData sheetId="1600">
        <row r="3">
          <cell r="D3" t="str">
            <v>Gujarat rehabilitation work of Mathak village for TWRI</v>
          </cell>
        </row>
      </sheetData>
      <sheetData sheetId="1601">
        <row r="3">
          <cell r="D3" t="str">
            <v>Gujarat rehabilitation work of Mathak village for TWRI</v>
          </cell>
        </row>
      </sheetData>
      <sheetData sheetId="1602">
        <row r="3">
          <cell r="D3" t="str">
            <v>Gujarat rehabilitation work of Mathak village for TWRI</v>
          </cell>
        </row>
      </sheetData>
      <sheetData sheetId="1603">
        <row r="3">
          <cell r="D3" t="str">
            <v>Gujarat rehabilitation work of Mathak village for TWRI</v>
          </cell>
        </row>
      </sheetData>
      <sheetData sheetId="1604">
        <row r="3">
          <cell r="D3" t="str">
            <v>Gujarat rehabilitation work of Mathak village for TWRI</v>
          </cell>
        </row>
      </sheetData>
      <sheetData sheetId="1605">
        <row r="3">
          <cell r="D3" t="str">
            <v>Gujarat rehabilitation work of Mathak village for TWRI</v>
          </cell>
        </row>
      </sheetData>
      <sheetData sheetId="1606">
        <row r="3">
          <cell r="D3" t="str">
            <v>Gujarat rehabilitation work of Mathak village for TWRI</v>
          </cell>
        </row>
      </sheetData>
      <sheetData sheetId="1607">
        <row r="3">
          <cell r="D3" t="str">
            <v>Gujarat rehabilitation work of Mathak village for TWRI</v>
          </cell>
        </row>
      </sheetData>
      <sheetData sheetId="1608">
        <row r="3">
          <cell r="D3" t="str">
            <v>Gujarat rehabilitation work of Mathak village for TWRI</v>
          </cell>
        </row>
      </sheetData>
      <sheetData sheetId="1609">
        <row r="3">
          <cell r="D3" t="str">
            <v>Gujarat rehabilitation work of Mathak village for TWRI</v>
          </cell>
        </row>
      </sheetData>
      <sheetData sheetId="1610">
        <row r="3">
          <cell r="D3" t="str">
            <v>Gujarat rehabilitation work of Mathak village for TWRI</v>
          </cell>
        </row>
      </sheetData>
      <sheetData sheetId="1611">
        <row r="3">
          <cell r="D3" t="str">
            <v>Gujarat rehabilitation work of Mathak village for TWRI</v>
          </cell>
        </row>
      </sheetData>
      <sheetData sheetId="1612">
        <row r="3">
          <cell r="D3" t="str">
            <v>Gujarat rehabilitation work of Mathak village for TWRI</v>
          </cell>
        </row>
      </sheetData>
      <sheetData sheetId="1613">
        <row r="3">
          <cell r="D3" t="str">
            <v>Gujarat rehabilitation work of Mathak village for TWRI</v>
          </cell>
        </row>
      </sheetData>
      <sheetData sheetId="1614">
        <row r="3">
          <cell r="D3" t="str">
            <v>Gujarat rehabilitation work of Mathak village for TWRI</v>
          </cell>
        </row>
      </sheetData>
      <sheetData sheetId="1615">
        <row r="3">
          <cell r="D3" t="str">
            <v>Gujarat rehabilitation work of Mathak village for TWRI</v>
          </cell>
        </row>
      </sheetData>
      <sheetData sheetId="1616">
        <row r="3">
          <cell r="D3" t="str">
            <v>Gujarat rehabilitation work of Mathak village for TWRI</v>
          </cell>
        </row>
      </sheetData>
      <sheetData sheetId="1617">
        <row r="3">
          <cell r="D3" t="str">
            <v>Gujarat rehabilitation work of Mathak village for TWRI</v>
          </cell>
        </row>
      </sheetData>
      <sheetData sheetId="1618">
        <row r="3">
          <cell r="D3" t="str">
            <v>Gujarat rehabilitation work of Mathak village for TWRI</v>
          </cell>
        </row>
      </sheetData>
      <sheetData sheetId="1619">
        <row r="3">
          <cell r="D3" t="str">
            <v>Gujarat rehabilitation work of Mathak village for TWRI</v>
          </cell>
        </row>
      </sheetData>
      <sheetData sheetId="1620">
        <row r="3">
          <cell r="D3" t="str">
            <v>Gujarat rehabilitation work of Mathak village for TWRI</v>
          </cell>
        </row>
      </sheetData>
      <sheetData sheetId="1621">
        <row r="3">
          <cell r="D3" t="str">
            <v>Gujarat rehabilitation work of Mathak village for TWRI</v>
          </cell>
        </row>
      </sheetData>
      <sheetData sheetId="1622">
        <row r="3">
          <cell r="D3" t="str">
            <v>Gujarat rehabilitation work of Mathak village for TWRI</v>
          </cell>
        </row>
      </sheetData>
      <sheetData sheetId="1623">
        <row r="3">
          <cell r="D3" t="str">
            <v>Gujarat rehabilitation work of Mathak village for TWRI</v>
          </cell>
        </row>
      </sheetData>
      <sheetData sheetId="1624">
        <row r="3">
          <cell r="D3" t="str">
            <v>Gujarat rehabilitation work of Mathak village for TWRI</v>
          </cell>
        </row>
      </sheetData>
      <sheetData sheetId="1625">
        <row r="3">
          <cell r="D3" t="str">
            <v>Gujarat rehabilitation work of Mathak village for TWRI</v>
          </cell>
        </row>
      </sheetData>
      <sheetData sheetId="1626">
        <row r="3">
          <cell r="D3" t="str">
            <v>Gujarat rehabilitation work of Mathak village for TWRI</v>
          </cell>
        </row>
      </sheetData>
      <sheetData sheetId="1627">
        <row r="3">
          <cell r="D3" t="str">
            <v>Gujarat rehabilitation work of Mathak village for TWRI</v>
          </cell>
        </row>
      </sheetData>
      <sheetData sheetId="1628">
        <row r="3">
          <cell r="D3" t="str">
            <v>Gujarat rehabilitation work of Mathak village for TWRI</v>
          </cell>
        </row>
      </sheetData>
      <sheetData sheetId="1629">
        <row r="3">
          <cell r="D3" t="str">
            <v>Gujarat rehabilitation work of Mathak village for TWRI</v>
          </cell>
        </row>
      </sheetData>
      <sheetData sheetId="1630">
        <row r="3">
          <cell r="D3" t="str">
            <v>Gujarat rehabilitation work of Mathak village for TWRI</v>
          </cell>
        </row>
      </sheetData>
      <sheetData sheetId="1631">
        <row r="3">
          <cell r="D3" t="str">
            <v>Gujarat rehabilitation work of Mathak village for TWRI</v>
          </cell>
        </row>
      </sheetData>
      <sheetData sheetId="1632">
        <row r="3">
          <cell r="D3" t="str">
            <v>Gujarat rehabilitation work of Mathak village for TWRI</v>
          </cell>
        </row>
      </sheetData>
      <sheetData sheetId="1633">
        <row r="3">
          <cell r="D3" t="str">
            <v>Gujarat rehabilitation work of Mathak village for TWRI</v>
          </cell>
        </row>
      </sheetData>
      <sheetData sheetId="1634">
        <row r="3">
          <cell r="D3" t="str">
            <v>Gujarat rehabilitation work of Mathak village for TWRI</v>
          </cell>
        </row>
      </sheetData>
      <sheetData sheetId="1635">
        <row r="3">
          <cell r="D3" t="str">
            <v>Gujarat rehabilitation work of Mathak village for TWRI</v>
          </cell>
        </row>
      </sheetData>
      <sheetData sheetId="1636">
        <row r="3">
          <cell r="D3" t="str">
            <v>Gujarat rehabilitation work of Mathak village for TWRI</v>
          </cell>
        </row>
      </sheetData>
      <sheetData sheetId="1637">
        <row r="3">
          <cell r="D3" t="str">
            <v>Gujarat rehabilitation work of Mathak village for TWRI</v>
          </cell>
        </row>
      </sheetData>
      <sheetData sheetId="1638">
        <row r="3">
          <cell r="D3" t="str">
            <v>Gujarat rehabilitation work of Mathak village for TWRI</v>
          </cell>
        </row>
      </sheetData>
      <sheetData sheetId="1639">
        <row r="3">
          <cell r="D3" t="str">
            <v>Gujarat rehabilitation work of Mathak village for TWRI</v>
          </cell>
        </row>
      </sheetData>
      <sheetData sheetId="1640">
        <row r="3">
          <cell r="D3" t="str">
            <v>Gujarat rehabilitation work of Mathak village for TWRI</v>
          </cell>
        </row>
      </sheetData>
      <sheetData sheetId="1641">
        <row r="3">
          <cell r="D3" t="str">
            <v>Gujarat rehabilitation work of Mathak village for TWRI</v>
          </cell>
        </row>
      </sheetData>
      <sheetData sheetId="1642">
        <row r="3">
          <cell r="D3" t="str">
            <v>Gujarat rehabilitation work of Mathak village for TWRI</v>
          </cell>
        </row>
      </sheetData>
      <sheetData sheetId="1643">
        <row r="3">
          <cell r="D3" t="str">
            <v>Gujarat rehabilitation work of Mathak village for TWRI</v>
          </cell>
        </row>
      </sheetData>
      <sheetData sheetId="1644">
        <row r="3">
          <cell r="D3" t="str">
            <v>Gujarat rehabilitation work of Mathak village for TWRI</v>
          </cell>
        </row>
      </sheetData>
      <sheetData sheetId="1645">
        <row r="3">
          <cell r="D3" t="str">
            <v>Gujarat rehabilitation work of Mathak village for TWRI</v>
          </cell>
        </row>
      </sheetData>
      <sheetData sheetId="1646">
        <row r="3">
          <cell r="D3" t="str">
            <v>Gujarat rehabilitation work of Mathak village for TWRI</v>
          </cell>
        </row>
      </sheetData>
      <sheetData sheetId="1647">
        <row r="3">
          <cell r="D3" t="str">
            <v>Gujarat rehabilitation work of Mathak village for TWRI</v>
          </cell>
        </row>
      </sheetData>
      <sheetData sheetId="1648">
        <row r="3">
          <cell r="D3" t="str">
            <v>Gujarat rehabilitation work of Mathak village for TWRI</v>
          </cell>
        </row>
      </sheetData>
      <sheetData sheetId="1649">
        <row r="3">
          <cell r="D3" t="str">
            <v>Gujarat rehabilitation work of Mathak village for TWRI</v>
          </cell>
        </row>
      </sheetData>
      <sheetData sheetId="1650">
        <row r="3">
          <cell r="D3" t="str">
            <v>Gujarat rehabilitation work of Mathak village for TWRI</v>
          </cell>
        </row>
      </sheetData>
      <sheetData sheetId="1651">
        <row r="3">
          <cell r="D3" t="str">
            <v>Gujarat rehabilitation work of Mathak village for TWRI</v>
          </cell>
        </row>
      </sheetData>
      <sheetData sheetId="1652">
        <row r="3">
          <cell r="D3" t="str">
            <v>Gujarat rehabilitation work of Mathak village for TWRI</v>
          </cell>
        </row>
      </sheetData>
      <sheetData sheetId="1653">
        <row r="3">
          <cell r="D3" t="str">
            <v>Gujarat rehabilitation work of Mathak village for TWRI</v>
          </cell>
        </row>
      </sheetData>
      <sheetData sheetId="1654">
        <row r="3">
          <cell r="D3" t="str">
            <v>Gujarat rehabilitation work of Mathak village for TWRI</v>
          </cell>
        </row>
      </sheetData>
      <sheetData sheetId="1655">
        <row r="3">
          <cell r="D3" t="str">
            <v>Gujarat rehabilitation work of Mathak village for TWRI</v>
          </cell>
        </row>
      </sheetData>
      <sheetData sheetId="1656">
        <row r="3">
          <cell r="D3" t="str">
            <v>Gujarat rehabilitation work of Mathak village for TWRI</v>
          </cell>
        </row>
      </sheetData>
      <sheetData sheetId="1657">
        <row r="3">
          <cell r="D3" t="str">
            <v>Gujarat rehabilitation work of Mathak village for TWRI</v>
          </cell>
        </row>
      </sheetData>
      <sheetData sheetId="1658">
        <row r="3">
          <cell r="D3" t="str">
            <v>Gujarat rehabilitation work of Mathak village for TWRI</v>
          </cell>
        </row>
      </sheetData>
      <sheetData sheetId="1659">
        <row r="3">
          <cell r="D3" t="str">
            <v>Gujarat rehabilitation work of Mathak village for TWRI</v>
          </cell>
        </row>
      </sheetData>
      <sheetData sheetId="1660">
        <row r="3">
          <cell r="D3" t="str">
            <v>Gujarat rehabilitation work of Mathak village for TWRI</v>
          </cell>
        </row>
      </sheetData>
      <sheetData sheetId="1661">
        <row r="3">
          <cell r="D3" t="str">
            <v>Gujarat rehabilitation work of Mathak village for TWRI</v>
          </cell>
        </row>
      </sheetData>
      <sheetData sheetId="1662">
        <row r="3">
          <cell r="D3" t="str">
            <v>Gujarat rehabilitation work of Mathak village for TWRI</v>
          </cell>
        </row>
      </sheetData>
      <sheetData sheetId="1663">
        <row r="3">
          <cell r="D3" t="str">
            <v>Gujarat rehabilitation work of Mathak village for TWRI</v>
          </cell>
        </row>
      </sheetData>
      <sheetData sheetId="1664">
        <row r="3">
          <cell r="D3" t="str">
            <v>Gujarat rehabilitation work of Mathak village for TWRI</v>
          </cell>
        </row>
      </sheetData>
      <sheetData sheetId="1665">
        <row r="3">
          <cell r="D3" t="str">
            <v>Gujarat rehabilitation work of Mathak village for TWRI</v>
          </cell>
        </row>
      </sheetData>
      <sheetData sheetId="1666">
        <row r="3">
          <cell r="D3" t="str">
            <v>Gujarat rehabilitation work of Mathak village for TWRI</v>
          </cell>
        </row>
      </sheetData>
      <sheetData sheetId="1667">
        <row r="3">
          <cell r="D3" t="str">
            <v>Gujarat rehabilitation work of Mathak village for TWRI</v>
          </cell>
        </row>
      </sheetData>
      <sheetData sheetId="1668">
        <row r="3">
          <cell r="D3" t="str">
            <v>Gujarat rehabilitation work of Mathak village for TWRI</v>
          </cell>
        </row>
      </sheetData>
      <sheetData sheetId="1669">
        <row r="3">
          <cell r="D3" t="str">
            <v>Gujarat rehabilitation work of Mathak village for TWRI</v>
          </cell>
        </row>
      </sheetData>
      <sheetData sheetId="1670">
        <row r="3">
          <cell r="D3" t="str">
            <v>Gujarat rehabilitation work of Mathak village for TWRI</v>
          </cell>
        </row>
      </sheetData>
      <sheetData sheetId="1671">
        <row r="3">
          <cell r="D3" t="str">
            <v>Gujarat rehabilitation work of Mathak village for TWRI</v>
          </cell>
        </row>
      </sheetData>
      <sheetData sheetId="1672">
        <row r="3">
          <cell r="D3" t="str">
            <v>Gujarat rehabilitation work of Mathak village for TWRI</v>
          </cell>
        </row>
      </sheetData>
      <sheetData sheetId="1673">
        <row r="3">
          <cell r="D3" t="str">
            <v>Gujarat rehabilitation work of Mathak village for TWRI</v>
          </cell>
        </row>
      </sheetData>
      <sheetData sheetId="1674">
        <row r="3">
          <cell r="D3" t="str">
            <v>Gujarat rehabilitation work of Mathak village for TWRI</v>
          </cell>
        </row>
      </sheetData>
      <sheetData sheetId="1675">
        <row r="3">
          <cell r="D3" t="str">
            <v>Gujarat rehabilitation work of Mathak village for TWRI</v>
          </cell>
        </row>
      </sheetData>
      <sheetData sheetId="1676">
        <row r="3">
          <cell r="D3" t="str">
            <v>Gujarat rehabilitation work of Mathak village for TWRI</v>
          </cell>
        </row>
      </sheetData>
      <sheetData sheetId="1677">
        <row r="3">
          <cell r="D3" t="str">
            <v>Gujarat rehabilitation work of Mathak village for TWRI</v>
          </cell>
        </row>
      </sheetData>
      <sheetData sheetId="1678">
        <row r="3">
          <cell r="D3" t="str">
            <v>Gujarat rehabilitation work of Mathak village for TWRI</v>
          </cell>
        </row>
      </sheetData>
      <sheetData sheetId="1679">
        <row r="3">
          <cell r="D3" t="str">
            <v>Gujarat rehabilitation work of Mathak village for TWRI</v>
          </cell>
        </row>
      </sheetData>
      <sheetData sheetId="1680">
        <row r="3">
          <cell r="D3" t="str">
            <v>Gujarat rehabilitation work of Mathak village for TWRI</v>
          </cell>
        </row>
      </sheetData>
      <sheetData sheetId="1681">
        <row r="3">
          <cell r="D3" t="str">
            <v>Gujarat rehabilitation work of Mathak village for TWRI</v>
          </cell>
        </row>
      </sheetData>
      <sheetData sheetId="1682">
        <row r="3">
          <cell r="D3" t="str">
            <v>Gujarat rehabilitation work of Mathak village for TWRI</v>
          </cell>
        </row>
      </sheetData>
      <sheetData sheetId="1683">
        <row r="3">
          <cell r="D3" t="str">
            <v>Gujarat rehabilitation work of Mathak village for TWRI</v>
          </cell>
        </row>
      </sheetData>
      <sheetData sheetId="1684">
        <row r="3">
          <cell r="D3" t="str">
            <v>Gujarat rehabilitation work of Mathak village for TWRI</v>
          </cell>
        </row>
      </sheetData>
      <sheetData sheetId="1685">
        <row r="3">
          <cell r="D3" t="str">
            <v>Gujarat rehabilitation work of Mathak village for TWRI</v>
          </cell>
        </row>
      </sheetData>
      <sheetData sheetId="1686">
        <row r="3">
          <cell r="D3" t="str">
            <v>Gujarat rehabilitation work of Mathak village for TWRI</v>
          </cell>
        </row>
      </sheetData>
      <sheetData sheetId="1687">
        <row r="3">
          <cell r="D3" t="str">
            <v>Gujarat rehabilitation work of Mathak village for TWRI</v>
          </cell>
        </row>
      </sheetData>
      <sheetData sheetId="1688">
        <row r="3">
          <cell r="D3" t="str">
            <v>Gujarat rehabilitation work of Mathak village for TWRI</v>
          </cell>
        </row>
      </sheetData>
      <sheetData sheetId="1689">
        <row r="3">
          <cell r="D3" t="str">
            <v>Gujarat rehabilitation work of Mathak village for TWRI</v>
          </cell>
        </row>
      </sheetData>
      <sheetData sheetId="1690">
        <row r="3">
          <cell r="D3" t="str">
            <v>Gujarat rehabilitation work of Mathak village for TWRI</v>
          </cell>
        </row>
      </sheetData>
      <sheetData sheetId="1691">
        <row r="3">
          <cell r="D3" t="str">
            <v>Gujarat rehabilitation work of Mathak village for TWRI</v>
          </cell>
        </row>
      </sheetData>
      <sheetData sheetId="1692">
        <row r="3">
          <cell r="D3" t="str">
            <v>Gujarat rehabilitation work of Mathak village for TWRI</v>
          </cell>
        </row>
      </sheetData>
      <sheetData sheetId="1693">
        <row r="3">
          <cell r="D3" t="str">
            <v>Gujarat rehabilitation work of Mathak village for TWRI</v>
          </cell>
        </row>
      </sheetData>
      <sheetData sheetId="1694">
        <row r="3">
          <cell r="D3" t="str">
            <v>Gujarat rehabilitation work of Mathak village for TWRI</v>
          </cell>
        </row>
      </sheetData>
      <sheetData sheetId="1695">
        <row r="3">
          <cell r="D3" t="str">
            <v>Gujarat rehabilitation work of Mathak village for TWRI</v>
          </cell>
        </row>
      </sheetData>
      <sheetData sheetId="1696">
        <row r="3">
          <cell r="D3" t="str">
            <v>Gujarat rehabilitation work of Mathak village for TWRI</v>
          </cell>
        </row>
      </sheetData>
      <sheetData sheetId="1697">
        <row r="3">
          <cell r="D3" t="str">
            <v>Gujarat rehabilitation work of Mathak village for TWRI</v>
          </cell>
        </row>
      </sheetData>
      <sheetData sheetId="1698">
        <row r="3">
          <cell r="D3" t="str">
            <v>Gujarat rehabilitation work of Mathak village for TWRI</v>
          </cell>
        </row>
      </sheetData>
      <sheetData sheetId="1699">
        <row r="3">
          <cell r="D3" t="str">
            <v>Gujarat rehabilitation work of Mathak village for TWRI</v>
          </cell>
        </row>
      </sheetData>
      <sheetData sheetId="1700">
        <row r="3">
          <cell r="D3" t="str">
            <v>Gujarat rehabilitation work of Mathak village for TWRI</v>
          </cell>
        </row>
      </sheetData>
      <sheetData sheetId="1701">
        <row r="3">
          <cell r="D3" t="str">
            <v>Gujarat rehabilitation work of Mathak village for TWRI</v>
          </cell>
        </row>
      </sheetData>
      <sheetData sheetId="1702">
        <row r="3">
          <cell r="D3" t="str">
            <v>Gujarat rehabilitation work of Mathak village for TWRI</v>
          </cell>
        </row>
      </sheetData>
      <sheetData sheetId="1703">
        <row r="3">
          <cell r="D3" t="str">
            <v>Gujarat rehabilitation work of Mathak village for TWRI</v>
          </cell>
        </row>
      </sheetData>
      <sheetData sheetId="1704">
        <row r="3">
          <cell r="D3" t="str">
            <v>Gujarat rehabilitation work of Mathak village for TWRI</v>
          </cell>
        </row>
      </sheetData>
      <sheetData sheetId="1705">
        <row r="3">
          <cell r="D3" t="str">
            <v>Gujarat rehabilitation work of Mathak village for TWRI</v>
          </cell>
        </row>
      </sheetData>
      <sheetData sheetId="1706">
        <row r="3">
          <cell r="D3" t="str">
            <v>Gujarat rehabilitation work of Mathak village for TWRI</v>
          </cell>
        </row>
      </sheetData>
      <sheetData sheetId="1707">
        <row r="3">
          <cell r="D3" t="str">
            <v>Gujarat rehabilitation work of Mathak village for TWRI</v>
          </cell>
        </row>
      </sheetData>
      <sheetData sheetId="1708"/>
      <sheetData sheetId="1709">
        <row r="3">
          <cell r="D3" t="str">
            <v>Gujarat rehabilitation work of Mathak village for TWRI</v>
          </cell>
        </row>
      </sheetData>
      <sheetData sheetId="1710">
        <row r="3">
          <cell r="D3" t="str">
            <v>Gujarat rehabilitation work of Mathak village for TWRI</v>
          </cell>
        </row>
      </sheetData>
      <sheetData sheetId="1711">
        <row r="3">
          <cell r="D3" t="str">
            <v>Gujarat rehabilitation work of Mathak village for TWRI</v>
          </cell>
        </row>
      </sheetData>
      <sheetData sheetId="1712">
        <row r="3">
          <cell r="D3" t="str">
            <v>Gujarat rehabilitation work of Mathak village for TWRI</v>
          </cell>
        </row>
      </sheetData>
      <sheetData sheetId="1713"/>
      <sheetData sheetId="1714">
        <row r="3">
          <cell r="D3" t="str">
            <v>Gujarat rehabilitation work of Mathak village for TWRI</v>
          </cell>
        </row>
      </sheetData>
      <sheetData sheetId="1715">
        <row r="3">
          <cell r="D3" t="str">
            <v>Gujarat rehabilitation work of Mathak village for TWRI</v>
          </cell>
        </row>
      </sheetData>
      <sheetData sheetId="1716">
        <row r="3">
          <cell r="D3" t="str">
            <v>Gujarat rehabilitation work of Mathak village for TWRI</v>
          </cell>
        </row>
      </sheetData>
      <sheetData sheetId="1717">
        <row r="3">
          <cell r="D3" t="str">
            <v>Gujarat rehabilitation work of Mathak village for TWRI</v>
          </cell>
        </row>
      </sheetData>
      <sheetData sheetId="1718">
        <row r="3">
          <cell r="D3" t="str">
            <v>Gujarat rehabilitation work of Mathak village for TWRI</v>
          </cell>
        </row>
      </sheetData>
      <sheetData sheetId="1719">
        <row r="3">
          <cell r="D3" t="str">
            <v>Gujarat rehabilitation work of Mathak village for TWRI</v>
          </cell>
        </row>
      </sheetData>
      <sheetData sheetId="1720">
        <row r="3">
          <cell r="D3" t="str">
            <v>Gujarat rehabilitation work of Mathak village for TWRI</v>
          </cell>
        </row>
      </sheetData>
      <sheetData sheetId="1721">
        <row r="3">
          <cell r="D3" t="str">
            <v>Gujarat rehabilitation work of Mathak village for TWRI</v>
          </cell>
        </row>
      </sheetData>
      <sheetData sheetId="1722">
        <row r="3">
          <cell r="D3" t="str">
            <v>Gujarat rehabilitation work of Mathak village for TWRI</v>
          </cell>
        </row>
      </sheetData>
      <sheetData sheetId="1723"/>
      <sheetData sheetId="1724">
        <row r="3">
          <cell r="D3" t="str">
            <v>Gujarat rehabilitation work of Mathak village for TWRI</v>
          </cell>
        </row>
      </sheetData>
      <sheetData sheetId="1725">
        <row r="3">
          <cell r="D3" t="str">
            <v>Gujarat rehabilitation work of Mathak village for TWRI</v>
          </cell>
        </row>
      </sheetData>
      <sheetData sheetId="1726">
        <row r="3">
          <cell r="D3" t="str">
            <v>Gujarat rehabilitation work of Mathak village for TWRI</v>
          </cell>
        </row>
      </sheetData>
      <sheetData sheetId="1727"/>
      <sheetData sheetId="1728">
        <row r="3">
          <cell r="D3" t="str">
            <v>Gujarat rehabilitation work of Mathak village for TWRI</v>
          </cell>
        </row>
      </sheetData>
      <sheetData sheetId="1729">
        <row r="3">
          <cell r="D3" t="str">
            <v>Gujarat rehabilitation work of Mathak village for TWRI</v>
          </cell>
        </row>
      </sheetData>
      <sheetData sheetId="1730"/>
      <sheetData sheetId="1731">
        <row r="3">
          <cell r="D3" t="str">
            <v>Gujarat rehabilitation work of Mathak village for TWRI</v>
          </cell>
        </row>
      </sheetData>
      <sheetData sheetId="1732">
        <row r="3">
          <cell r="D3" t="str">
            <v>Gujarat rehabilitation work of Mathak village for TWRI</v>
          </cell>
        </row>
      </sheetData>
      <sheetData sheetId="1733">
        <row r="3">
          <cell r="D3" t="str">
            <v>Gujarat rehabilitation work of Mathak village for TWRI</v>
          </cell>
        </row>
      </sheetData>
      <sheetData sheetId="1734"/>
      <sheetData sheetId="1735"/>
      <sheetData sheetId="1736">
        <row r="3">
          <cell r="D3" t="str">
            <v>Gujarat rehabilitation work of Mathak village for TWRI</v>
          </cell>
        </row>
      </sheetData>
      <sheetData sheetId="1737"/>
      <sheetData sheetId="1738"/>
      <sheetData sheetId="1739"/>
      <sheetData sheetId="1740"/>
      <sheetData sheetId="1741"/>
      <sheetData sheetId="1742">
        <row r="3">
          <cell r="D3" t="str">
            <v>Gujarat rehabilitation work of Mathak village for TWRI</v>
          </cell>
        </row>
      </sheetData>
      <sheetData sheetId="1743"/>
      <sheetData sheetId="1744"/>
      <sheetData sheetId="1745">
        <row r="3">
          <cell r="D3" t="str">
            <v>Gujarat rehabilitation work of Mathak village for TWRI</v>
          </cell>
        </row>
      </sheetData>
      <sheetData sheetId="1746">
        <row r="3">
          <cell r="D3" t="str">
            <v>Gujarat rehabilitation work of Mathak village for TWRI</v>
          </cell>
        </row>
      </sheetData>
      <sheetData sheetId="1747">
        <row r="3">
          <cell r="D3" t="str">
            <v>Gujarat rehabilitation work of Mathak village for TWRI</v>
          </cell>
        </row>
      </sheetData>
      <sheetData sheetId="1748">
        <row r="3">
          <cell r="D3" t="str">
            <v>Gujarat rehabilitation work of Mathak village for TWRI</v>
          </cell>
        </row>
      </sheetData>
      <sheetData sheetId="1749">
        <row r="3">
          <cell r="D3" t="str">
            <v>Gujarat rehabilitation work of Mathak village for TWRI</v>
          </cell>
        </row>
      </sheetData>
      <sheetData sheetId="1750">
        <row r="3">
          <cell r="D3" t="str">
            <v>Gujarat rehabilitation work of Mathak village for TWRI</v>
          </cell>
        </row>
      </sheetData>
      <sheetData sheetId="1751"/>
      <sheetData sheetId="1752">
        <row r="3">
          <cell r="D3" t="str">
            <v>Gujarat rehabilitation work of Mathak village for TWRI</v>
          </cell>
        </row>
      </sheetData>
      <sheetData sheetId="1753">
        <row r="3">
          <cell r="D3" t="str">
            <v>Gujarat rehabilitation work of Mathak village for TWRI</v>
          </cell>
        </row>
      </sheetData>
      <sheetData sheetId="1754">
        <row r="3">
          <cell r="D3" t="str">
            <v>Gujarat rehabilitation work of Mathak village for TWRI</v>
          </cell>
        </row>
      </sheetData>
      <sheetData sheetId="1755"/>
      <sheetData sheetId="1756">
        <row r="3">
          <cell r="D3" t="str">
            <v>Gujarat rehabilitation work of Mathak village for TWRI</v>
          </cell>
        </row>
      </sheetData>
      <sheetData sheetId="1757">
        <row r="3">
          <cell r="D3" t="str">
            <v>Gujarat rehabilitation work of Mathak village for TWRI</v>
          </cell>
        </row>
      </sheetData>
      <sheetData sheetId="1758">
        <row r="3">
          <cell r="D3" t="str">
            <v>Gujarat rehabilitation work of Mathak village for TWRI</v>
          </cell>
        </row>
      </sheetData>
      <sheetData sheetId="1759">
        <row r="3">
          <cell r="D3" t="str">
            <v>Gujarat rehabilitation work of Mathak village for TWRI</v>
          </cell>
        </row>
      </sheetData>
      <sheetData sheetId="1760">
        <row r="3">
          <cell r="D3" t="str">
            <v>Gujarat rehabilitation work of Mathak village for TWRI</v>
          </cell>
        </row>
      </sheetData>
      <sheetData sheetId="1761">
        <row r="3">
          <cell r="D3" t="str">
            <v>Gujarat rehabilitation work of Mathak village for TWRI</v>
          </cell>
        </row>
      </sheetData>
      <sheetData sheetId="1762">
        <row r="3">
          <cell r="D3" t="str">
            <v>Gujarat rehabilitation work of Mathak village for TWRI</v>
          </cell>
        </row>
      </sheetData>
      <sheetData sheetId="1763">
        <row r="3">
          <cell r="D3" t="str">
            <v>Gujarat rehabilitation work of Mathak village for TWRI</v>
          </cell>
        </row>
      </sheetData>
      <sheetData sheetId="1764">
        <row r="3">
          <cell r="D3" t="str">
            <v>Gujarat rehabilitation work of Mathak village for TWRI</v>
          </cell>
        </row>
      </sheetData>
      <sheetData sheetId="1765">
        <row r="3">
          <cell r="D3" t="str">
            <v>Gujarat rehabilitation work of Mathak village for TWRI</v>
          </cell>
        </row>
      </sheetData>
      <sheetData sheetId="1766">
        <row r="3">
          <cell r="D3" t="str">
            <v>Gujarat rehabilitation work of Mathak village for TWRI</v>
          </cell>
        </row>
      </sheetData>
      <sheetData sheetId="1767">
        <row r="3">
          <cell r="D3" t="str">
            <v>Gujarat rehabilitation work of Mathak village for TWRI</v>
          </cell>
        </row>
      </sheetData>
      <sheetData sheetId="1768">
        <row r="3">
          <cell r="D3" t="str">
            <v>Gujarat rehabilitation work of Mathak village for TWRI</v>
          </cell>
        </row>
      </sheetData>
      <sheetData sheetId="1769">
        <row r="3">
          <cell r="D3" t="str">
            <v>Gujarat rehabilitation work of Mathak village for TWRI</v>
          </cell>
        </row>
      </sheetData>
      <sheetData sheetId="1770"/>
      <sheetData sheetId="1771">
        <row r="3">
          <cell r="D3" t="str">
            <v>Gujarat rehabilitation work of Mathak village for TWRI</v>
          </cell>
        </row>
      </sheetData>
      <sheetData sheetId="1772">
        <row r="3">
          <cell r="D3" t="str">
            <v>Gujarat rehabilitation work of Mathak village for TWRI</v>
          </cell>
        </row>
      </sheetData>
      <sheetData sheetId="1773">
        <row r="3">
          <cell r="D3" t="str">
            <v>Gujarat rehabilitation work of Mathak village for TWRI</v>
          </cell>
        </row>
      </sheetData>
      <sheetData sheetId="1774">
        <row r="3">
          <cell r="D3" t="str">
            <v>Gujarat rehabilitation work of Mathak village for TWRI</v>
          </cell>
        </row>
      </sheetData>
      <sheetData sheetId="1775"/>
      <sheetData sheetId="1776"/>
      <sheetData sheetId="1777">
        <row r="3">
          <cell r="D3" t="str">
            <v>Gujarat rehabilitation work of Mathak village for TWRI</v>
          </cell>
        </row>
      </sheetData>
      <sheetData sheetId="1778">
        <row r="3">
          <cell r="D3" t="str">
            <v>Gujarat rehabilitation work of Mathak village for TWRI</v>
          </cell>
        </row>
      </sheetData>
      <sheetData sheetId="1779">
        <row r="3">
          <cell r="D3" t="str">
            <v>Gujarat rehabilitation work of Mathak village for TWRI</v>
          </cell>
        </row>
      </sheetData>
      <sheetData sheetId="1780">
        <row r="3">
          <cell r="D3" t="str">
            <v>Gujarat rehabilitation work of Mathak village for TWRI</v>
          </cell>
        </row>
      </sheetData>
      <sheetData sheetId="1781">
        <row r="3">
          <cell r="D3" t="str">
            <v>Gujarat rehabilitation work of Mathak village for TWRI</v>
          </cell>
        </row>
      </sheetData>
      <sheetData sheetId="1782">
        <row r="3">
          <cell r="D3" t="str">
            <v>Gujarat rehabilitation work of Mathak village for TWRI</v>
          </cell>
        </row>
      </sheetData>
      <sheetData sheetId="1783">
        <row r="3">
          <cell r="D3" t="str">
            <v>Gujarat rehabilitation work of Mathak village for TWRI</v>
          </cell>
        </row>
      </sheetData>
      <sheetData sheetId="1784">
        <row r="3">
          <cell r="D3" t="str">
            <v>Gujarat rehabilitation work of Mathak village for TWRI</v>
          </cell>
        </row>
      </sheetData>
      <sheetData sheetId="1785">
        <row r="3">
          <cell r="D3" t="str">
            <v>Gujarat rehabilitation work of Mathak village for TWRI</v>
          </cell>
        </row>
      </sheetData>
      <sheetData sheetId="1786">
        <row r="3">
          <cell r="D3" t="str">
            <v>Gujarat rehabilitation work of Mathak village for TWRI</v>
          </cell>
        </row>
      </sheetData>
      <sheetData sheetId="1787">
        <row r="3">
          <cell r="D3" t="str">
            <v>Gujarat rehabilitation work of Mathak village for TWRI</v>
          </cell>
        </row>
      </sheetData>
      <sheetData sheetId="1788">
        <row r="3">
          <cell r="D3" t="str">
            <v>Gujarat rehabilitation work of Mathak village for TWRI</v>
          </cell>
        </row>
      </sheetData>
      <sheetData sheetId="1789">
        <row r="3">
          <cell r="D3" t="str">
            <v>Gujarat rehabilitation work of Mathak village for TWRI</v>
          </cell>
        </row>
      </sheetData>
      <sheetData sheetId="1790"/>
      <sheetData sheetId="1791">
        <row r="3">
          <cell r="D3" t="str">
            <v>Gujarat rehabilitation work of Mathak village for TWRI</v>
          </cell>
        </row>
      </sheetData>
      <sheetData sheetId="1792">
        <row r="3">
          <cell r="D3" t="str">
            <v>Gujarat rehabilitation work of Mathak village for TWRI</v>
          </cell>
        </row>
      </sheetData>
      <sheetData sheetId="1793">
        <row r="3">
          <cell r="D3" t="str">
            <v>Gujarat rehabilitation work of Mathak village for TWRI</v>
          </cell>
        </row>
      </sheetData>
      <sheetData sheetId="1794">
        <row r="3">
          <cell r="D3" t="str">
            <v>Gujarat rehabilitation work of Mathak village for TWRI</v>
          </cell>
        </row>
      </sheetData>
      <sheetData sheetId="1795">
        <row r="3">
          <cell r="D3" t="str">
            <v>Gujarat rehabilitation work of Mathak village for TWRI</v>
          </cell>
        </row>
      </sheetData>
      <sheetData sheetId="1796">
        <row r="3">
          <cell r="D3" t="str">
            <v>Gujarat rehabilitation work of Mathak village for TWRI</v>
          </cell>
        </row>
      </sheetData>
      <sheetData sheetId="1797">
        <row r="3">
          <cell r="D3" t="str">
            <v>Gujarat rehabilitation work of Mathak village for TWRI</v>
          </cell>
        </row>
      </sheetData>
      <sheetData sheetId="1798">
        <row r="3">
          <cell r="D3" t="str">
            <v>Gujarat rehabilitation work of Mathak village for TWRI</v>
          </cell>
        </row>
      </sheetData>
      <sheetData sheetId="1799">
        <row r="3">
          <cell r="D3" t="str">
            <v>Gujarat rehabilitation work of Mathak village for TWRI</v>
          </cell>
        </row>
      </sheetData>
      <sheetData sheetId="1800">
        <row r="3">
          <cell r="D3" t="str">
            <v>Gujarat rehabilitation work of Mathak village for TWRI</v>
          </cell>
        </row>
      </sheetData>
      <sheetData sheetId="1801">
        <row r="3">
          <cell r="D3" t="str">
            <v>Gujarat rehabilitation work of Mathak village for TWRI</v>
          </cell>
        </row>
      </sheetData>
      <sheetData sheetId="1802">
        <row r="3">
          <cell r="D3" t="str">
            <v>Gujarat rehabilitation work of Mathak village for TWRI</v>
          </cell>
        </row>
      </sheetData>
      <sheetData sheetId="1803">
        <row r="3">
          <cell r="D3" t="str">
            <v>Gujarat rehabilitation work of Mathak village for TWRI</v>
          </cell>
        </row>
      </sheetData>
      <sheetData sheetId="1804">
        <row r="3">
          <cell r="D3" t="str">
            <v>Gujarat rehabilitation work of Mathak village for TWRI</v>
          </cell>
        </row>
      </sheetData>
      <sheetData sheetId="1805">
        <row r="3">
          <cell r="D3" t="str">
            <v>Gujarat rehabilitation work of Mathak village for TWRI</v>
          </cell>
        </row>
      </sheetData>
      <sheetData sheetId="1806">
        <row r="3">
          <cell r="D3" t="str">
            <v>Gujarat rehabilitation work of Mathak village for TWRI</v>
          </cell>
        </row>
      </sheetData>
      <sheetData sheetId="1807">
        <row r="3">
          <cell r="D3" t="str">
            <v>Gujarat rehabilitation work of Mathak village for TWRI</v>
          </cell>
        </row>
      </sheetData>
      <sheetData sheetId="1808">
        <row r="3">
          <cell r="D3" t="str">
            <v>Gujarat rehabilitation work of Mathak village for TWRI</v>
          </cell>
        </row>
      </sheetData>
      <sheetData sheetId="1809">
        <row r="3">
          <cell r="D3" t="str">
            <v>Gujarat rehabilitation work of Mathak village for TWRI</v>
          </cell>
        </row>
      </sheetData>
      <sheetData sheetId="1810">
        <row r="3">
          <cell r="D3" t="str">
            <v>Gujarat rehabilitation work of Mathak village for TWRI</v>
          </cell>
        </row>
      </sheetData>
      <sheetData sheetId="1811">
        <row r="3">
          <cell r="D3" t="str">
            <v>Gujarat rehabilitation work of Mathak village for TWRI</v>
          </cell>
        </row>
      </sheetData>
      <sheetData sheetId="1812">
        <row r="3">
          <cell r="D3" t="str">
            <v>Gujarat rehabilitation work of Mathak village for TWRI</v>
          </cell>
        </row>
      </sheetData>
      <sheetData sheetId="1813">
        <row r="3">
          <cell r="D3" t="str">
            <v>Gujarat rehabilitation work of Mathak village for TWRI</v>
          </cell>
        </row>
      </sheetData>
      <sheetData sheetId="1814">
        <row r="3">
          <cell r="D3" t="str">
            <v>Gujarat rehabilitation work of Mathak village for TWRI</v>
          </cell>
        </row>
      </sheetData>
      <sheetData sheetId="1815"/>
      <sheetData sheetId="1816"/>
      <sheetData sheetId="1817">
        <row r="3">
          <cell r="D3" t="str">
            <v>Gujarat rehabilitation work of Mathak village for TWRI</v>
          </cell>
        </row>
      </sheetData>
      <sheetData sheetId="1818">
        <row r="3">
          <cell r="D3" t="str">
            <v>Gujarat rehabilitation work of Mathak village for TWRI</v>
          </cell>
        </row>
      </sheetData>
      <sheetData sheetId="1819"/>
      <sheetData sheetId="1820">
        <row r="3">
          <cell r="D3" t="str">
            <v>Gujarat rehabilitation work of Mathak village for TWRI</v>
          </cell>
        </row>
      </sheetData>
      <sheetData sheetId="1821"/>
      <sheetData sheetId="1822">
        <row r="3">
          <cell r="D3" t="str">
            <v>Gujarat rehabilitation work of Mathak village for TWRI</v>
          </cell>
        </row>
      </sheetData>
      <sheetData sheetId="1823"/>
      <sheetData sheetId="1824">
        <row r="3">
          <cell r="D3" t="str">
            <v>Gujarat rehabilitation work of Mathak village for TWRI</v>
          </cell>
        </row>
      </sheetData>
      <sheetData sheetId="1825"/>
      <sheetData sheetId="1826">
        <row r="3">
          <cell r="D3" t="str">
            <v>Gujarat rehabilitation work of Mathak village for TWRI</v>
          </cell>
        </row>
      </sheetData>
      <sheetData sheetId="1827"/>
      <sheetData sheetId="1828">
        <row r="3">
          <cell r="D3" t="str">
            <v>Gujarat rehabilitation work of Mathak village for TWRI</v>
          </cell>
        </row>
      </sheetData>
      <sheetData sheetId="1829"/>
      <sheetData sheetId="1830"/>
      <sheetData sheetId="1831"/>
      <sheetData sheetId="1832">
        <row r="3">
          <cell r="D3" t="str">
            <v>Gujarat rehabilitation work of Mathak village for TWRI</v>
          </cell>
        </row>
      </sheetData>
      <sheetData sheetId="1833">
        <row r="3">
          <cell r="D3" t="str">
            <v>Gujarat rehabilitation work of Mathak village for TWRI</v>
          </cell>
        </row>
      </sheetData>
      <sheetData sheetId="1834">
        <row r="3">
          <cell r="D3" t="str">
            <v>Gujarat rehabilitation work of Mathak village for TWRI</v>
          </cell>
        </row>
      </sheetData>
      <sheetData sheetId="1835">
        <row r="3">
          <cell r="D3" t="str">
            <v>Gujarat rehabilitation work of Mathak village for TWRI</v>
          </cell>
        </row>
      </sheetData>
      <sheetData sheetId="1836">
        <row r="3">
          <cell r="D3" t="str">
            <v>Gujarat rehabilitation work of Mathak village for TWRI</v>
          </cell>
        </row>
      </sheetData>
      <sheetData sheetId="1837">
        <row r="3">
          <cell r="D3" t="str">
            <v>Gujarat rehabilitation work of Mathak village for TWRI</v>
          </cell>
        </row>
      </sheetData>
      <sheetData sheetId="1838">
        <row r="3">
          <cell r="D3" t="str">
            <v>Gujarat rehabilitation work of Mathak village for TWRI</v>
          </cell>
        </row>
      </sheetData>
      <sheetData sheetId="1839">
        <row r="3">
          <cell r="D3" t="str">
            <v>Gujarat rehabilitation work of Mathak village for TWRI</v>
          </cell>
        </row>
      </sheetData>
      <sheetData sheetId="1840"/>
      <sheetData sheetId="1841">
        <row r="3">
          <cell r="D3" t="str">
            <v>Gujarat rehabilitation work of Mathak village for TWRI</v>
          </cell>
        </row>
      </sheetData>
      <sheetData sheetId="1842">
        <row r="3">
          <cell r="D3" t="str">
            <v>Gujarat rehabilitation work of Mathak village for TWRI</v>
          </cell>
        </row>
      </sheetData>
      <sheetData sheetId="1843">
        <row r="3">
          <cell r="D3" t="str">
            <v>Gujarat rehabilitation work of Mathak village for TWRI</v>
          </cell>
        </row>
      </sheetData>
      <sheetData sheetId="1844">
        <row r="3">
          <cell r="D3" t="str">
            <v>Gujarat rehabilitation work of Mathak village for TWRI</v>
          </cell>
        </row>
      </sheetData>
      <sheetData sheetId="1845"/>
      <sheetData sheetId="1846"/>
      <sheetData sheetId="1847"/>
      <sheetData sheetId="1848">
        <row r="3">
          <cell r="D3" t="str">
            <v>Gujarat rehabilitation work of Mathak village for TWRI</v>
          </cell>
        </row>
      </sheetData>
      <sheetData sheetId="1849"/>
      <sheetData sheetId="1850"/>
      <sheetData sheetId="1851"/>
      <sheetData sheetId="1852">
        <row r="3">
          <cell r="D3" t="str">
            <v>Gujarat rehabilitation work of Mathak village for TWRI</v>
          </cell>
        </row>
      </sheetData>
      <sheetData sheetId="1853"/>
      <sheetData sheetId="1854"/>
      <sheetData sheetId="1855"/>
      <sheetData sheetId="1856"/>
      <sheetData sheetId="1857"/>
      <sheetData sheetId="1858">
        <row r="3">
          <cell r="D3" t="str">
            <v>Gujarat rehabilitation work of Mathak village for TWRI</v>
          </cell>
        </row>
      </sheetData>
      <sheetData sheetId="1859">
        <row r="3">
          <cell r="D3" t="str">
            <v>Gujarat rehabilitation work of Mathak village for TWRI</v>
          </cell>
        </row>
      </sheetData>
      <sheetData sheetId="1860">
        <row r="3">
          <cell r="D3" t="str">
            <v>Gujarat rehabilitation work of Mathak village for TWRI</v>
          </cell>
        </row>
      </sheetData>
      <sheetData sheetId="1861">
        <row r="3">
          <cell r="D3" t="str">
            <v>Gujarat rehabilitation work of Mathak village for TWRI</v>
          </cell>
        </row>
      </sheetData>
      <sheetData sheetId="1862"/>
      <sheetData sheetId="1863">
        <row r="3">
          <cell r="D3" t="str">
            <v>Gujarat rehabilitation work of Mathak village for TWRI</v>
          </cell>
        </row>
      </sheetData>
      <sheetData sheetId="1864">
        <row r="3">
          <cell r="D3" t="str">
            <v>Gujarat rehabilitation work of Mathak village for TWRI</v>
          </cell>
        </row>
      </sheetData>
      <sheetData sheetId="1865"/>
      <sheetData sheetId="1866"/>
      <sheetData sheetId="1867">
        <row r="3">
          <cell r="D3" t="str">
            <v>Gujarat rehabilitation work of Mathak village for TWRI</v>
          </cell>
        </row>
      </sheetData>
      <sheetData sheetId="1868">
        <row r="3">
          <cell r="D3" t="str">
            <v>Gujarat rehabilitation work of Mathak village for TWRI</v>
          </cell>
        </row>
      </sheetData>
      <sheetData sheetId="1869">
        <row r="3">
          <cell r="D3" t="str">
            <v>Gujarat rehabilitation work of Mathak village for TWRI</v>
          </cell>
        </row>
      </sheetData>
      <sheetData sheetId="1870">
        <row r="3">
          <cell r="D3" t="str">
            <v>Gujarat rehabilitation work of Mathak village for TWRI</v>
          </cell>
        </row>
      </sheetData>
      <sheetData sheetId="1871">
        <row r="3">
          <cell r="D3" t="str">
            <v>Gujarat rehabilitation work of Mathak village for TWRI</v>
          </cell>
        </row>
      </sheetData>
      <sheetData sheetId="1872">
        <row r="3">
          <cell r="D3" t="str">
            <v>Gujarat rehabilitation work of Mathak village for TWRI</v>
          </cell>
        </row>
      </sheetData>
      <sheetData sheetId="1873">
        <row r="3">
          <cell r="D3" t="str">
            <v>Gujarat rehabilitation work of Mathak village for TWRI</v>
          </cell>
        </row>
      </sheetData>
      <sheetData sheetId="1874">
        <row r="3">
          <cell r="D3" t="str">
            <v>Gujarat rehabilitation work of Mathak village for TWRI</v>
          </cell>
        </row>
      </sheetData>
      <sheetData sheetId="1875"/>
      <sheetData sheetId="1876"/>
      <sheetData sheetId="1877"/>
      <sheetData sheetId="1878">
        <row r="3">
          <cell r="D3" t="str">
            <v>Gujarat rehabilitation work of Mathak village for TWRI</v>
          </cell>
        </row>
      </sheetData>
      <sheetData sheetId="1879">
        <row r="3">
          <cell r="D3" t="str">
            <v>Gujarat rehabilitation work of Mathak village for TWRI</v>
          </cell>
        </row>
      </sheetData>
      <sheetData sheetId="1880">
        <row r="3">
          <cell r="D3" t="str">
            <v>Gujarat rehabilitation work of Mathak village for TWRI</v>
          </cell>
        </row>
      </sheetData>
      <sheetData sheetId="1881">
        <row r="3">
          <cell r="D3" t="str">
            <v>Gujarat rehabilitation work of Mathak village for TWRI</v>
          </cell>
        </row>
      </sheetData>
      <sheetData sheetId="1882">
        <row r="3">
          <cell r="D3" t="str">
            <v>Gujarat rehabilitation work of Mathak village for TWRI</v>
          </cell>
        </row>
      </sheetData>
      <sheetData sheetId="1883">
        <row r="3">
          <cell r="D3" t="str">
            <v>Gujarat rehabilitation work of Mathak village for TWRI</v>
          </cell>
        </row>
      </sheetData>
      <sheetData sheetId="1884">
        <row r="3">
          <cell r="D3" t="str">
            <v>Gujarat rehabilitation work of Mathak village for TWRI</v>
          </cell>
        </row>
      </sheetData>
      <sheetData sheetId="1885">
        <row r="3">
          <cell r="D3" t="str">
            <v>Gujarat rehabilitation work of Mathak village for TWRI</v>
          </cell>
        </row>
      </sheetData>
      <sheetData sheetId="1886">
        <row r="3">
          <cell r="D3" t="str">
            <v>Gujarat rehabilitation work of Mathak village for TWRI</v>
          </cell>
        </row>
      </sheetData>
      <sheetData sheetId="1887">
        <row r="3">
          <cell r="D3" t="str">
            <v>Gujarat rehabilitation work of Mathak village for TWRI</v>
          </cell>
        </row>
      </sheetData>
      <sheetData sheetId="1888">
        <row r="3">
          <cell r="D3" t="str">
            <v>Gujarat rehabilitation work of Mathak village for TWRI</v>
          </cell>
        </row>
      </sheetData>
      <sheetData sheetId="1889">
        <row r="3">
          <cell r="D3" t="str">
            <v>Gujarat rehabilitation work of Mathak village for TWRI</v>
          </cell>
        </row>
      </sheetData>
      <sheetData sheetId="1890">
        <row r="3">
          <cell r="D3" t="str">
            <v>Gujarat rehabilitation work of Mathak village for TWRI</v>
          </cell>
        </row>
      </sheetData>
      <sheetData sheetId="1891">
        <row r="3">
          <cell r="D3" t="str">
            <v>Gujarat rehabilitation work of Mathak village for TWRI</v>
          </cell>
        </row>
      </sheetData>
      <sheetData sheetId="1892">
        <row r="3">
          <cell r="D3" t="str">
            <v>Gujarat rehabilitation work of Mathak village for TWRI</v>
          </cell>
        </row>
      </sheetData>
      <sheetData sheetId="1893">
        <row r="3">
          <cell r="D3" t="str">
            <v>Gujarat rehabilitation work of Mathak village for TWRI</v>
          </cell>
        </row>
      </sheetData>
      <sheetData sheetId="1894">
        <row r="3">
          <cell r="D3" t="str">
            <v>Gujarat rehabilitation work of Mathak village for TWRI</v>
          </cell>
        </row>
      </sheetData>
      <sheetData sheetId="1895">
        <row r="3">
          <cell r="D3" t="str">
            <v>Gujarat rehabilitation work of Mathak village for TWRI</v>
          </cell>
        </row>
      </sheetData>
      <sheetData sheetId="1896">
        <row r="3">
          <cell r="D3" t="str">
            <v>Gujarat rehabilitation work of Mathak village for TWRI</v>
          </cell>
        </row>
      </sheetData>
      <sheetData sheetId="1897">
        <row r="3">
          <cell r="D3" t="str">
            <v>Gujarat rehabilitation work of Mathak village for TWRI</v>
          </cell>
        </row>
      </sheetData>
      <sheetData sheetId="1898">
        <row r="3">
          <cell r="D3" t="str">
            <v>Gujarat rehabilitation work of Mathak village for TWRI</v>
          </cell>
        </row>
      </sheetData>
      <sheetData sheetId="1899">
        <row r="3">
          <cell r="D3" t="str">
            <v>Gujarat rehabilitation work of Mathak village for TWRI</v>
          </cell>
        </row>
      </sheetData>
      <sheetData sheetId="1900">
        <row r="3">
          <cell r="D3" t="str">
            <v>Gujarat rehabilitation work of Mathak village for TWRI</v>
          </cell>
        </row>
      </sheetData>
      <sheetData sheetId="1901">
        <row r="3">
          <cell r="D3" t="str">
            <v>Gujarat rehabilitation work of Mathak village for TWRI</v>
          </cell>
        </row>
      </sheetData>
      <sheetData sheetId="1902">
        <row r="3">
          <cell r="D3" t="str">
            <v>Gujarat rehabilitation work of Mathak village for TWRI</v>
          </cell>
        </row>
      </sheetData>
      <sheetData sheetId="1903">
        <row r="3">
          <cell r="D3" t="str">
            <v>Gujarat rehabilitation work of Mathak village for TWRI</v>
          </cell>
        </row>
      </sheetData>
      <sheetData sheetId="1904">
        <row r="3">
          <cell r="D3" t="str">
            <v>Gujarat rehabilitation work of Mathak village for TWRI</v>
          </cell>
        </row>
      </sheetData>
      <sheetData sheetId="1905">
        <row r="3">
          <cell r="D3" t="str">
            <v>Gujarat rehabilitation work of Mathak village for TWRI</v>
          </cell>
        </row>
      </sheetData>
      <sheetData sheetId="1906">
        <row r="3">
          <cell r="D3" t="str">
            <v>Gujarat rehabilitation work of Mathak village for TWRI</v>
          </cell>
        </row>
      </sheetData>
      <sheetData sheetId="1907">
        <row r="3">
          <cell r="D3" t="str">
            <v>Gujarat rehabilitation work of Mathak village for TWRI</v>
          </cell>
        </row>
      </sheetData>
      <sheetData sheetId="1908">
        <row r="3">
          <cell r="D3" t="str">
            <v>Gujarat rehabilitation work of Mathak village for TWRI</v>
          </cell>
        </row>
      </sheetData>
      <sheetData sheetId="1909">
        <row r="3">
          <cell r="D3" t="str">
            <v>Gujarat rehabilitation work of Mathak village for TWRI</v>
          </cell>
        </row>
      </sheetData>
      <sheetData sheetId="1910">
        <row r="3">
          <cell r="D3" t="str">
            <v>Gujarat rehabilitation work of Mathak village for TWRI</v>
          </cell>
        </row>
      </sheetData>
      <sheetData sheetId="1911">
        <row r="3">
          <cell r="D3" t="str">
            <v>Gujarat rehabilitation work of Mathak village for TWRI</v>
          </cell>
        </row>
      </sheetData>
      <sheetData sheetId="1912">
        <row r="3">
          <cell r="D3" t="str">
            <v>Gujarat rehabilitation work of Mathak village for TWRI</v>
          </cell>
        </row>
      </sheetData>
      <sheetData sheetId="1913">
        <row r="3">
          <cell r="D3" t="str">
            <v>Gujarat rehabilitation work of Mathak village for TWRI</v>
          </cell>
        </row>
      </sheetData>
      <sheetData sheetId="1914">
        <row r="3">
          <cell r="D3" t="str">
            <v>Gujarat rehabilitation work of Mathak village for TWRI</v>
          </cell>
        </row>
      </sheetData>
      <sheetData sheetId="1915">
        <row r="3">
          <cell r="D3" t="str">
            <v>Gujarat rehabilitation work of Mathak village for TWRI</v>
          </cell>
        </row>
      </sheetData>
      <sheetData sheetId="1916">
        <row r="3">
          <cell r="D3" t="str">
            <v>Gujarat rehabilitation work of Mathak village for TWRI</v>
          </cell>
        </row>
      </sheetData>
      <sheetData sheetId="1917">
        <row r="3">
          <cell r="D3" t="str">
            <v>Gujarat rehabilitation work of Mathak village for TWRI</v>
          </cell>
        </row>
      </sheetData>
      <sheetData sheetId="1918">
        <row r="3">
          <cell r="D3" t="str">
            <v>Gujarat rehabilitation work of Mathak village for TWRI</v>
          </cell>
        </row>
      </sheetData>
      <sheetData sheetId="1919">
        <row r="3">
          <cell r="D3" t="str">
            <v>Gujarat rehabilitation work of Mathak village for TWRI</v>
          </cell>
        </row>
      </sheetData>
      <sheetData sheetId="1920">
        <row r="3">
          <cell r="D3" t="str">
            <v>Gujarat rehabilitation work of Mathak village for TWRI</v>
          </cell>
        </row>
      </sheetData>
      <sheetData sheetId="1921">
        <row r="3">
          <cell r="D3" t="str">
            <v>Gujarat rehabilitation work of Mathak village for TWRI</v>
          </cell>
        </row>
      </sheetData>
      <sheetData sheetId="1922">
        <row r="3">
          <cell r="D3" t="str">
            <v>Gujarat rehabilitation work of Mathak village for TWRI</v>
          </cell>
        </row>
      </sheetData>
      <sheetData sheetId="1923">
        <row r="3">
          <cell r="D3" t="str">
            <v>Gujarat rehabilitation work of Mathak village for TWRI</v>
          </cell>
        </row>
      </sheetData>
      <sheetData sheetId="1924">
        <row r="3">
          <cell r="D3" t="str">
            <v>Gujarat rehabilitation work of Mathak village for TWRI</v>
          </cell>
        </row>
      </sheetData>
      <sheetData sheetId="1925">
        <row r="3">
          <cell r="D3" t="str">
            <v>Gujarat rehabilitation work of Mathak village for TWRI</v>
          </cell>
        </row>
      </sheetData>
      <sheetData sheetId="1926">
        <row r="3">
          <cell r="D3" t="str">
            <v>Gujarat rehabilitation work of Mathak village for TWRI</v>
          </cell>
        </row>
      </sheetData>
      <sheetData sheetId="1927">
        <row r="3">
          <cell r="D3" t="str">
            <v>Gujarat rehabilitation work of Mathak village for TWRI</v>
          </cell>
        </row>
      </sheetData>
      <sheetData sheetId="1928">
        <row r="3">
          <cell r="D3" t="str">
            <v>Gujarat rehabilitation work of Mathak village for TWRI</v>
          </cell>
        </row>
      </sheetData>
      <sheetData sheetId="1929">
        <row r="3">
          <cell r="D3" t="str">
            <v>Gujarat rehabilitation work of Mathak village for TWRI</v>
          </cell>
        </row>
      </sheetData>
      <sheetData sheetId="1930">
        <row r="3">
          <cell r="D3" t="str">
            <v>Gujarat rehabilitation work of Mathak village for TWRI</v>
          </cell>
        </row>
      </sheetData>
      <sheetData sheetId="1931">
        <row r="3">
          <cell r="D3" t="str">
            <v>Gujarat rehabilitation work of Mathak village for TWRI</v>
          </cell>
        </row>
      </sheetData>
      <sheetData sheetId="1932">
        <row r="3">
          <cell r="D3" t="str">
            <v>Gujarat rehabilitation work of Mathak village for TWRI</v>
          </cell>
        </row>
      </sheetData>
      <sheetData sheetId="1933">
        <row r="3">
          <cell r="D3" t="str">
            <v>Gujarat rehabilitation work of Mathak village for TWRI</v>
          </cell>
        </row>
      </sheetData>
      <sheetData sheetId="1934">
        <row r="3">
          <cell r="D3" t="str">
            <v>Gujarat rehabilitation work of Mathak village for TWRI</v>
          </cell>
        </row>
      </sheetData>
      <sheetData sheetId="1935">
        <row r="3">
          <cell r="D3" t="str">
            <v>Gujarat rehabilitation work of Mathak village for TWRI</v>
          </cell>
        </row>
      </sheetData>
      <sheetData sheetId="1936">
        <row r="3">
          <cell r="D3" t="str">
            <v>Gujarat rehabilitation work of Mathak village for TWRI</v>
          </cell>
        </row>
      </sheetData>
      <sheetData sheetId="1937">
        <row r="3">
          <cell r="D3" t="str">
            <v>Gujarat rehabilitation work of Mathak village for TWRI</v>
          </cell>
        </row>
      </sheetData>
      <sheetData sheetId="1938">
        <row r="3">
          <cell r="D3" t="str">
            <v>Gujarat rehabilitation work of Mathak village for TWRI</v>
          </cell>
        </row>
      </sheetData>
      <sheetData sheetId="1939">
        <row r="3">
          <cell r="D3" t="str">
            <v>Gujarat rehabilitation work of Mathak village for TWRI</v>
          </cell>
        </row>
      </sheetData>
      <sheetData sheetId="1940">
        <row r="3">
          <cell r="D3" t="str">
            <v>Gujarat rehabilitation work of Mathak village for TWRI</v>
          </cell>
        </row>
      </sheetData>
      <sheetData sheetId="1941">
        <row r="3">
          <cell r="D3" t="str">
            <v>Gujarat rehabilitation work of Mathak village for TWRI</v>
          </cell>
        </row>
      </sheetData>
      <sheetData sheetId="1942">
        <row r="3">
          <cell r="D3" t="str">
            <v>Gujarat rehabilitation work of Mathak village for TWRI</v>
          </cell>
        </row>
      </sheetData>
      <sheetData sheetId="1943">
        <row r="3">
          <cell r="D3" t="str">
            <v>Gujarat rehabilitation work of Mathak village for TWRI</v>
          </cell>
        </row>
      </sheetData>
      <sheetData sheetId="1944">
        <row r="3">
          <cell r="D3" t="str">
            <v>Gujarat rehabilitation work of Mathak village for TWRI</v>
          </cell>
        </row>
      </sheetData>
      <sheetData sheetId="1945">
        <row r="3">
          <cell r="D3" t="str">
            <v>Gujarat rehabilitation work of Mathak village for TWRI</v>
          </cell>
        </row>
      </sheetData>
      <sheetData sheetId="1946">
        <row r="3">
          <cell r="D3" t="str">
            <v>Gujarat rehabilitation work of Mathak village for TWRI</v>
          </cell>
        </row>
      </sheetData>
      <sheetData sheetId="1947">
        <row r="3">
          <cell r="D3" t="str">
            <v>Gujarat rehabilitation work of Mathak village for TWRI</v>
          </cell>
        </row>
      </sheetData>
      <sheetData sheetId="1948">
        <row r="3">
          <cell r="D3" t="str">
            <v>Gujarat rehabilitation work of Mathak village for TWRI</v>
          </cell>
        </row>
      </sheetData>
      <sheetData sheetId="1949">
        <row r="3">
          <cell r="D3" t="str">
            <v>Gujarat rehabilitation work of Mathak village for TWRI</v>
          </cell>
        </row>
      </sheetData>
      <sheetData sheetId="1950">
        <row r="3">
          <cell r="D3" t="str">
            <v>Gujarat rehabilitation work of Mathak village for TWRI</v>
          </cell>
        </row>
      </sheetData>
      <sheetData sheetId="1951">
        <row r="3">
          <cell r="D3" t="str">
            <v>Gujarat rehabilitation work of Mathak village for TWRI</v>
          </cell>
        </row>
      </sheetData>
      <sheetData sheetId="1952">
        <row r="3">
          <cell r="D3" t="str">
            <v>Gujarat rehabilitation work of Mathak village for TWRI</v>
          </cell>
        </row>
      </sheetData>
      <sheetData sheetId="1953">
        <row r="3">
          <cell r="D3" t="str">
            <v>Gujarat rehabilitation work of Mathak village for TWRI</v>
          </cell>
        </row>
      </sheetData>
      <sheetData sheetId="1954">
        <row r="3">
          <cell r="D3" t="str">
            <v>Gujarat rehabilitation work of Mathak village for TWRI</v>
          </cell>
        </row>
      </sheetData>
      <sheetData sheetId="1955">
        <row r="3">
          <cell r="D3" t="str">
            <v>Gujarat rehabilitation work of Mathak village for TWRI</v>
          </cell>
        </row>
      </sheetData>
      <sheetData sheetId="1956">
        <row r="3">
          <cell r="D3" t="str">
            <v>Gujarat rehabilitation work of Mathak village for TWRI</v>
          </cell>
        </row>
      </sheetData>
      <sheetData sheetId="1957">
        <row r="3">
          <cell r="D3" t="str">
            <v>Gujarat rehabilitation work of Mathak village for TWRI</v>
          </cell>
        </row>
      </sheetData>
      <sheetData sheetId="1958">
        <row r="3">
          <cell r="D3" t="str">
            <v>Gujarat rehabilitation work of Mathak village for TWRI</v>
          </cell>
        </row>
      </sheetData>
      <sheetData sheetId="1959">
        <row r="3">
          <cell r="D3" t="str">
            <v>Gujarat rehabilitation work of Mathak village for TWRI</v>
          </cell>
        </row>
      </sheetData>
      <sheetData sheetId="1960">
        <row r="3">
          <cell r="D3" t="str">
            <v>Gujarat rehabilitation work of Mathak village for TWRI</v>
          </cell>
        </row>
      </sheetData>
      <sheetData sheetId="1961">
        <row r="3">
          <cell r="D3" t="str">
            <v>Gujarat rehabilitation work of Mathak village for TWRI</v>
          </cell>
        </row>
      </sheetData>
      <sheetData sheetId="1962">
        <row r="3">
          <cell r="D3" t="str">
            <v>Gujarat rehabilitation work of Mathak village for TWRI</v>
          </cell>
        </row>
      </sheetData>
      <sheetData sheetId="1963">
        <row r="3">
          <cell r="D3" t="str">
            <v>Gujarat rehabilitation work of Mathak village for TWRI</v>
          </cell>
        </row>
      </sheetData>
      <sheetData sheetId="1964">
        <row r="3">
          <cell r="D3" t="str">
            <v>Gujarat rehabilitation work of Mathak village for TWRI</v>
          </cell>
        </row>
      </sheetData>
      <sheetData sheetId="1965">
        <row r="3">
          <cell r="D3" t="str">
            <v>Gujarat rehabilitation work of Mathak village for TWRI</v>
          </cell>
        </row>
      </sheetData>
      <sheetData sheetId="1966">
        <row r="3">
          <cell r="D3" t="str">
            <v>Gujarat rehabilitation work of Mathak village for TWRI</v>
          </cell>
        </row>
      </sheetData>
      <sheetData sheetId="1967">
        <row r="3">
          <cell r="D3" t="str">
            <v>Gujarat rehabilitation work of Mathak village for TWRI</v>
          </cell>
        </row>
      </sheetData>
      <sheetData sheetId="1968">
        <row r="3">
          <cell r="D3" t="str">
            <v>Gujarat rehabilitation work of Mathak village for TWRI</v>
          </cell>
        </row>
      </sheetData>
      <sheetData sheetId="1969">
        <row r="3">
          <cell r="D3" t="str">
            <v>Gujarat rehabilitation work of Mathak village for TWRI</v>
          </cell>
        </row>
      </sheetData>
      <sheetData sheetId="1970">
        <row r="3">
          <cell r="D3" t="str">
            <v>Gujarat rehabilitation work of Mathak village for TWRI</v>
          </cell>
        </row>
      </sheetData>
      <sheetData sheetId="1971">
        <row r="3">
          <cell r="D3" t="str">
            <v>Gujarat rehabilitation work of Mathak village for TWRI</v>
          </cell>
        </row>
      </sheetData>
      <sheetData sheetId="1972">
        <row r="3">
          <cell r="D3" t="str">
            <v>Gujarat rehabilitation work of Mathak village for TWRI</v>
          </cell>
        </row>
      </sheetData>
      <sheetData sheetId="1973">
        <row r="3">
          <cell r="D3" t="str">
            <v>Gujarat rehabilitation work of Mathak village for TWRI</v>
          </cell>
        </row>
      </sheetData>
      <sheetData sheetId="1974">
        <row r="3">
          <cell r="D3" t="str">
            <v>Gujarat rehabilitation work of Mathak village for TWRI</v>
          </cell>
        </row>
      </sheetData>
      <sheetData sheetId="1975">
        <row r="3">
          <cell r="D3" t="str">
            <v>Gujarat rehabilitation work of Mathak village for TWRI</v>
          </cell>
        </row>
      </sheetData>
      <sheetData sheetId="1976">
        <row r="3">
          <cell r="D3" t="str">
            <v>Gujarat rehabilitation work of Mathak village for TWRI</v>
          </cell>
        </row>
      </sheetData>
      <sheetData sheetId="1977">
        <row r="3">
          <cell r="D3" t="str">
            <v>Gujarat rehabilitation work of Mathak village for TWRI</v>
          </cell>
        </row>
      </sheetData>
      <sheetData sheetId="1978">
        <row r="3">
          <cell r="D3" t="str">
            <v>Gujarat rehabilitation work of Mathak village for TWRI</v>
          </cell>
        </row>
      </sheetData>
      <sheetData sheetId="1979">
        <row r="3">
          <cell r="D3" t="str">
            <v>Gujarat rehabilitation work of Mathak village for TWRI</v>
          </cell>
        </row>
      </sheetData>
      <sheetData sheetId="1980">
        <row r="3">
          <cell r="D3" t="str">
            <v>Gujarat rehabilitation work of Mathak village for TWRI</v>
          </cell>
        </row>
      </sheetData>
      <sheetData sheetId="1981">
        <row r="3">
          <cell r="D3" t="str">
            <v>Gujarat rehabilitation work of Mathak village for TWRI</v>
          </cell>
        </row>
      </sheetData>
      <sheetData sheetId="1982">
        <row r="3">
          <cell r="D3" t="str">
            <v>Gujarat rehabilitation work of Mathak village for TWRI</v>
          </cell>
        </row>
      </sheetData>
      <sheetData sheetId="1983">
        <row r="3">
          <cell r="D3" t="str">
            <v>Gujarat rehabilitation work of Mathak village for TWRI</v>
          </cell>
        </row>
      </sheetData>
      <sheetData sheetId="1984">
        <row r="3">
          <cell r="D3" t="str">
            <v>Gujarat rehabilitation work of Mathak village for TWRI</v>
          </cell>
        </row>
      </sheetData>
      <sheetData sheetId="1985">
        <row r="3">
          <cell r="D3" t="str">
            <v>Gujarat rehabilitation work of Mathak village for TWRI</v>
          </cell>
        </row>
      </sheetData>
      <sheetData sheetId="1986">
        <row r="3">
          <cell r="D3" t="str">
            <v>Gujarat rehabilitation work of Mathak village for TWRI</v>
          </cell>
        </row>
      </sheetData>
      <sheetData sheetId="1987">
        <row r="3">
          <cell r="D3" t="str">
            <v>Gujarat rehabilitation work of Mathak village for TWRI</v>
          </cell>
        </row>
      </sheetData>
      <sheetData sheetId="1988">
        <row r="3">
          <cell r="D3" t="str">
            <v>Gujarat rehabilitation work of Mathak village for TWRI</v>
          </cell>
        </row>
      </sheetData>
      <sheetData sheetId="1989">
        <row r="3">
          <cell r="D3" t="str">
            <v>Gujarat rehabilitation work of Mathak village for TWRI</v>
          </cell>
        </row>
      </sheetData>
      <sheetData sheetId="1990">
        <row r="3">
          <cell r="D3" t="str">
            <v>Gujarat rehabilitation work of Mathak village for TWRI</v>
          </cell>
        </row>
      </sheetData>
      <sheetData sheetId="1991">
        <row r="3">
          <cell r="D3" t="str">
            <v>Gujarat rehabilitation work of Mathak village for TWRI</v>
          </cell>
        </row>
      </sheetData>
      <sheetData sheetId="1992">
        <row r="3">
          <cell r="D3" t="str">
            <v>Gujarat rehabilitation work of Mathak village for TWRI</v>
          </cell>
        </row>
      </sheetData>
      <sheetData sheetId="1993">
        <row r="3">
          <cell r="D3" t="str">
            <v>Gujarat rehabilitation work of Mathak village for TWRI</v>
          </cell>
        </row>
      </sheetData>
      <sheetData sheetId="1994">
        <row r="3">
          <cell r="D3" t="str">
            <v>Gujarat rehabilitation work of Mathak village for TWRI</v>
          </cell>
        </row>
      </sheetData>
      <sheetData sheetId="1995">
        <row r="3">
          <cell r="D3" t="str">
            <v>Gujarat rehabilitation work of Mathak village for TWRI</v>
          </cell>
        </row>
      </sheetData>
      <sheetData sheetId="1996">
        <row r="3">
          <cell r="D3" t="str">
            <v>Gujarat rehabilitation work of Mathak village for TWRI</v>
          </cell>
        </row>
      </sheetData>
      <sheetData sheetId="1997">
        <row r="3">
          <cell r="D3" t="str">
            <v>Gujarat rehabilitation work of Mathak village for TWRI</v>
          </cell>
        </row>
      </sheetData>
      <sheetData sheetId="1998">
        <row r="3">
          <cell r="D3" t="str">
            <v>Gujarat rehabilitation work of Mathak village for TWRI</v>
          </cell>
        </row>
      </sheetData>
      <sheetData sheetId="1999">
        <row r="3">
          <cell r="D3" t="str">
            <v>Gujarat rehabilitation work of Mathak village for TWRI</v>
          </cell>
        </row>
      </sheetData>
      <sheetData sheetId="2000">
        <row r="3">
          <cell r="D3" t="str">
            <v>Gujarat rehabilitation work of Mathak village for TWRI</v>
          </cell>
        </row>
      </sheetData>
      <sheetData sheetId="2001">
        <row r="3">
          <cell r="D3" t="str">
            <v>Gujarat rehabilitation work of Mathak village for TWRI</v>
          </cell>
        </row>
      </sheetData>
      <sheetData sheetId="2002">
        <row r="3">
          <cell r="D3" t="str">
            <v>Gujarat rehabilitation work of Mathak village for TWRI</v>
          </cell>
        </row>
      </sheetData>
      <sheetData sheetId="2003">
        <row r="3">
          <cell r="D3" t="str">
            <v>Gujarat rehabilitation work of Mathak village for TWRI</v>
          </cell>
        </row>
      </sheetData>
      <sheetData sheetId="2004">
        <row r="3">
          <cell r="D3" t="str">
            <v>Gujarat rehabilitation work of Mathak village for TWRI</v>
          </cell>
        </row>
      </sheetData>
      <sheetData sheetId="2005">
        <row r="3">
          <cell r="D3" t="str">
            <v>Gujarat rehabilitation work of Mathak village for TWRI</v>
          </cell>
        </row>
      </sheetData>
      <sheetData sheetId="2006">
        <row r="3">
          <cell r="D3" t="str">
            <v>Gujarat rehabilitation work of Mathak village for TWRI</v>
          </cell>
        </row>
      </sheetData>
      <sheetData sheetId="2007">
        <row r="3">
          <cell r="D3" t="str">
            <v>Gujarat rehabilitation work of Mathak village for TWRI</v>
          </cell>
        </row>
      </sheetData>
      <sheetData sheetId="2008">
        <row r="3">
          <cell r="D3" t="str">
            <v>Gujarat rehabilitation work of Mathak village for TWRI</v>
          </cell>
        </row>
      </sheetData>
      <sheetData sheetId="2009">
        <row r="3">
          <cell r="D3" t="str">
            <v>Gujarat rehabilitation work of Mathak village for TWRI</v>
          </cell>
        </row>
      </sheetData>
      <sheetData sheetId="2010">
        <row r="3">
          <cell r="D3" t="str">
            <v>Gujarat rehabilitation work of Mathak village for TWRI</v>
          </cell>
        </row>
      </sheetData>
      <sheetData sheetId="2011">
        <row r="3">
          <cell r="D3" t="str">
            <v>Gujarat rehabilitation work of Mathak village for TWRI</v>
          </cell>
        </row>
      </sheetData>
      <sheetData sheetId="2012">
        <row r="3">
          <cell r="D3" t="str">
            <v>Gujarat rehabilitation work of Mathak village for TWRI</v>
          </cell>
        </row>
      </sheetData>
      <sheetData sheetId="2013">
        <row r="3">
          <cell r="D3" t="str">
            <v>Gujarat rehabilitation work of Mathak village for TWRI</v>
          </cell>
        </row>
      </sheetData>
      <sheetData sheetId="2014">
        <row r="3">
          <cell r="D3" t="str">
            <v>Gujarat rehabilitation work of Mathak village for TWRI</v>
          </cell>
        </row>
      </sheetData>
      <sheetData sheetId="2015">
        <row r="3">
          <cell r="D3" t="str">
            <v>Gujarat rehabilitation work of Mathak village for TWRI</v>
          </cell>
        </row>
      </sheetData>
      <sheetData sheetId="2016">
        <row r="3">
          <cell r="D3" t="str">
            <v>Gujarat rehabilitation work of Mathak village for TWRI</v>
          </cell>
        </row>
      </sheetData>
      <sheetData sheetId="2017">
        <row r="3">
          <cell r="D3" t="str">
            <v>Gujarat rehabilitation work of Mathak village for TWRI</v>
          </cell>
        </row>
      </sheetData>
      <sheetData sheetId="2018">
        <row r="3">
          <cell r="D3" t="str">
            <v>Gujarat rehabilitation work of Mathak village for TWRI</v>
          </cell>
        </row>
      </sheetData>
      <sheetData sheetId="2019">
        <row r="3">
          <cell r="D3" t="str">
            <v>Gujarat rehabilitation work of Mathak village for TWRI</v>
          </cell>
        </row>
      </sheetData>
      <sheetData sheetId="2020">
        <row r="3">
          <cell r="D3" t="str">
            <v>Gujarat rehabilitation work of Mathak village for TWRI</v>
          </cell>
        </row>
      </sheetData>
      <sheetData sheetId="2021">
        <row r="3">
          <cell r="D3" t="str">
            <v>Gujarat rehabilitation work of Mathak village for TWRI</v>
          </cell>
        </row>
      </sheetData>
      <sheetData sheetId="2022">
        <row r="3">
          <cell r="D3" t="str">
            <v>Gujarat rehabilitation work of Mathak village for TWRI</v>
          </cell>
        </row>
      </sheetData>
      <sheetData sheetId="2023">
        <row r="3">
          <cell r="D3" t="str">
            <v>Gujarat rehabilitation work of Mathak village for TWRI</v>
          </cell>
        </row>
      </sheetData>
      <sheetData sheetId="2024">
        <row r="3">
          <cell r="D3" t="str">
            <v>Gujarat rehabilitation work of Mathak village for TWRI</v>
          </cell>
        </row>
      </sheetData>
      <sheetData sheetId="2025">
        <row r="3">
          <cell r="D3" t="str">
            <v>Gujarat rehabilitation work of Mathak village for TWRI</v>
          </cell>
        </row>
      </sheetData>
      <sheetData sheetId="2026">
        <row r="3">
          <cell r="D3" t="str">
            <v>Gujarat rehabilitation work of Mathak village for TWRI</v>
          </cell>
        </row>
      </sheetData>
      <sheetData sheetId="2027">
        <row r="3">
          <cell r="D3" t="str">
            <v>Gujarat rehabilitation work of Mathak village for TWRI</v>
          </cell>
        </row>
      </sheetData>
      <sheetData sheetId="2028">
        <row r="3">
          <cell r="D3" t="str">
            <v>Gujarat rehabilitation work of Mathak village for TWRI</v>
          </cell>
        </row>
      </sheetData>
      <sheetData sheetId="2029">
        <row r="3">
          <cell r="D3" t="str">
            <v>Gujarat rehabilitation work of Mathak village for TWRI</v>
          </cell>
        </row>
      </sheetData>
      <sheetData sheetId="2030">
        <row r="3">
          <cell r="D3" t="str">
            <v>Gujarat rehabilitation work of Mathak village for TWRI</v>
          </cell>
        </row>
      </sheetData>
      <sheetData sheetId="2031">
        <row r="3">
          <cell r="D3" t="str">
            <v>Gujarat rehabilitation work of Mathak village for TWRI</v>
          </cell>
        </row>
      </sheetData>
      <sheetData sheetId="2032">
        <row r="3">
          <cell r="D3" t="str">
            <v>Gujarat rehabilitation work of Mathak village for TWRI</v>
          </cell>
        </row>
      </sheetData>
      <sheetData sheetId="2033">
        <row r="3">
          <cell r="D3" t="str">
            <v>Gujarat rehabilitation work of Mathak village for TWRI</v>
          </cell>
        </row>
      </sheetData>
      <sheetData sheetId="2034">
        <row r="3">
          <cell r="D3" t="str">
            <v>Gujarat rehabilitation work of Mathak village for TWRI</v>
          </cell>
        </row>
      </sheetData>
      <sheetData sheetId="2035">
        <row r="3">
          <cell r="D3" t="str">
            <v>Gujarat rehabilitation work of Mathak village for TWRI</v>
          </cell>
        </row>
      </sheetData>
      <sheetData sheetId="2036">
        <row r="3">
          <cell r="D3" t="str">
            <v>Gujarat rehabilitation work of Mathak village for TWRI</v>
          </cell>
        </row>
      </sheetData>
      <sheetData sheetId="2037">
        <row r="3">
          <cell r="D3" t="str">
            <v>Gujarat rehabilitation work of Mathak village for TWRI</v>
          </cell>
        </row>
      </sheetData>
      <sheetData sheetId="2038">
        <row r="3">
          <cell r="D3" t="str">
            <v>Gujarat rehabilitation work of Mathak village for TWRI</v>
          </cell>
        </row>
      </sheetData>
      <sheetData sheetId="2039">
        <row r="3">
          <cell r="D3" t="str">
            <v>Gujarat rehabilitation work of Mathak village for TWRI</v>
          </cell>
        </row>
      </sheetData>
      <sheetData sheetId="2040">
        <row r="3">
          <cell r="D3" t="str">
            <v>Gujarat rehabilitation work of Mathak village for TWRI</v>
          </cell>
        </row>
      </sheetData>
      <sheetData sheetId="2041">
        <row r="3">
          <cell r="D3" t="str">
            <v>Gujarat rehabilitation work of Mathak village for TWRI</v>
          </cell>
        </row>
      </sheetData>
      <sheetData sheetId="2042">
        <row r="3">
          <cell r="D3" t="str">
            <v>Gujarat rehabilitation work of Mathak village for TWRI</v>
          </cell>
        </row>
      </sheetData>
      <sheetData sheetId="2043">
        <row r="3">
          <cell r="D3" t="str">
            <v>Gujarat rehabilitation work of Mathak village for TWRI</v>
          </cell>
        </row>
      </sheetData>
      <sheetData sheetId="2044">
        <row r="3">
          <cell r="D3" t="str">
            <v>Gujarat rehabilitation work of Mathak village for TWRI</v>
          </cell>
        </row>
      </sheetData>
      <sheetData sheetId="2045">
        <row r="3">
          <cell r="D3" t="str">
            <v>Gujarat rehabilitation work of Mathak village for TWRI</v>
          </cell>
        </row>
      </sheetData>
      <sheetData sheetId="2046">
        <row r="3">
          <cell r="D3" t="str">
            <v>Gujarat rehabilitation work of Mathak village for TWRI</v>
          </cell>
        </row>
      </sheetData>
      <sheetData sheetId="2047">
        <row r="3">
          <cell r="D3" t="str">
            <v>Gujarat rehabilitation work of Mathak village for TWRI</v>
          </cell>
        </row>
      </sheetData>
      <sheetData sheetId="2048">
        <row r="3">
          <cell r="D3" t="str">
            <v>Gujarat rehabilitation work of Mathak village for TWRI</v>
          </cell>
        </row>
      </sheetData>
      <sheetData sheetId="2049">
        <row r="3">
          <cell r="D3" t="str">
            <v>Gujarat rehabilitation work of Mathak village for TWRI</v>
          </cell>
        </row>
      </sheetData>
      <sheetData sheetId="2050">
        <row r="3">
          <cell r="D3" t="str">
            <v>Gujarat rehabilitation work of Mathak village for TWRI</v>
          </cell>
        </row>
      </sheetData>
      <sheetData sheetId="2051">
        <row r="3">
          <cell r="D3" t="str">
            <v>Gujarat rehabilitation work of Mathak village for TWRI</v>
          </cell>
        </row>
      </sheetData>
      <sheetData sheetId="2052">
        <row r="3">
          <cell r="D3" t="str">
            <v>Gujarat rehabilitation work of Mathak village for TWRI</v>
          </cell>
        </row>
      </sheetData>
      <sheetData sheetId="2053">
        <row r="3">
          <cell r="D3" t="str">
            <v>Gujarat rehabilitation work of Mathak village for TWRI</v>
          </cell>
        </row>
      </sheetData>
      <sheetData sheetId="2054">
        <row r="3">
          <cell r="D3" t="str">
            <v>Gujarat rehabilitation work of Mathak village for TWRI</v>
          </cell>
        </row>
      </sheetData>
      <sheetData sheetId="2055">
        <row r="3">
          <cell r="D3" t="str">
            <v>Gujarat rehabilitation work of Mathak village for TWRI</v>
          </cell>
        </row>
      </sheetData>
      <sheetData sheetId="2056">
        <row r="3">
          <cell r="D3" t="str">
            <v>Gujarat rehabilitation work of Mathak village for TWRI</v>
          </cell>
        </row>
      </sheetData>
      <sheetData sheetId="2057">
        <row r="3">
          <cell r="D3" t="str">
            <v>Gujarat rehabilitation work of Mathak village for TWRI</v>
          </cell>
        </row>
      </sheetData>
      <sheetData sheetId="2058">
        <row r="3">
          <cell r="D3" t="str">
            <v>Gujarat rehabilitation work of Mathak village for TWRI</v>
          </cell>
        </row>
      </sheetData>
      <sheetData sheetId="2059">
        <row r="3">
          <cell r="D3" t="str">
            <v>Gujarat rehabilitation work of Mathak village for TWRI</v>
          </cell>
        </row>
      </sheetData>
      <sheetData sheetId="2060">
        <row r="3">
          <cell r="D3" t="str">
            <v>Gujarat rehabilitation work of Mathak village for TWRI</v>
          </cell>
        </row>
      </sheetData>
      <sheetData sheetId="2061">
        <row r="3">
          <cell r="D3" t="str">
            <v>Gujarat rehabilitation work of Mathak village for TWRI</v>
          </cell>
        </row>
      </sheetData>
      <sheetData sheetId="2062">
        <row r="3">
          <cell r="D3" t="str">
            <v>Gujarat rehabilitation work of Mathak village for TWRI</v>
          </cell>
        </row>
      </sheetData>
      <sheetData sheetId="2063">
        <row r="3">
          <cell r="D3" t="str">
            <v>Gujarat rehabilitation work of Mathak village for TWRI</v>
          </cell>
        </row>
      </sheetData>
      <sheetData sheetId="2064">
        <row r="3">
          <cell r="D3" t="str">
            <v>Gujarat rehabilitation work of Mathak village for TWRI</v>
          </cell>
        </row>
      </sheetData>
      <sheetData sheetId="2065">
        <row r="3">
          <cell r="D3" t="str">
            <v>Gujarat rehabilitation work of Mathak village for TWRI</v>
          </cell>
        </row>
      </sheetData>
      <sheetData sheetId="2066">
        <row r="3">
          <cell r="D3" t="str">
            <v>Gujarat rehabilitation work of Mathak village for TWRI</v>
          </cell>
        </row>
      </sheetData>
      <sheetData sheetId="2067">
        <row r="3">
          <cell r="D3" t="str">
            <v>Gujarat rehabilitation work of Mathak village for TWRI</v>
          </cell>
        </row>
      </sheetData>
      <sheetData sheetId="2068">
        <row r="3">
          <cell r="D3" t="str">
            <v>Gujarat rehabilitation work of Mathak village for TWRI</v>
          </cell>
        </row>
      </sheetData>
      <sheetData sheetId="2069">
        <row r="3">
          <cell r="D3" t="str">
            <v>Gujarat rehabilitation work of Mathak village for TWRI</v>
          </cell>
        </row>
      </sheetData>
      <sheetData sheetId="2070">
        <row r="3">
          <cell r="D3" t="str">
            <v>Gujarat rehabilitation work of Mathak village for TWRI</v>
          </cell>
        </row>
      </sheetData>
      <sheetData sheetId="2071">
        <row r="3">
          <cell r="D3" t="str">
            <v>Gujarat rehabilitation work of Mathak village for TWRI</v>
          </cell>
        </row>
      </sheetData>
      <sheetData sheetId="2072">
        <row r="3">
          <cell r="D3" t="str">
            <v>Gujarat rehabilitation work of Mathak village for TWRI</v>
          </cell>
        </row>
      </sheetData>
      <sheetData sheetId="2073">
        <row r="3">
          <cell r="D3" t="str">
            <v>Gujarat rehabilitation work of Mathak village for TWRI</v>
          </cell>
        </row>
      </sheetData>
      <sheetData sheetId="2074">
        <row r="3">
          <cell r="D3" t="str">
            <v>Gujarat rehabilitation work of Mathak village for TWRI</v>
          </cell>
        </row>
      </sheetData>
      <sheetData sheetId="2075">
        <row r="3">
          <cell r="D3" t="str">
            <v>Gujarat rehabilitation work of Mathak village for TWRI</v>
          </cell>
        </row>
      </sheetData>
      <sheetData sheetId="2076">
        <row r="3">
          <cell r="D3" t="str">
            <v>Gujarat rehabilitation work of Mathak village for TWRI</v>
          </cell>
        </row>
      </sheetData>
      <sheetData sheetId="2077">
        <row r="3">
          <cell r="D3" t="str">
            <v>Gujarat rehabilitation work of Mathak village for TWRI</v>
          </cell>
        </row>
      </sheetData>
      <sheetData sheetId="2078">
        <row r="3">
          <cell r="D3" t="str">
            <v>Gujarat rehabilitation work of Mathak village for TWRI</v>
          </cell>
        </row>
      </sheetData>
      <sheetData sheetId="2079">
        <row r="3">
          <cell r="D3" t="str">
            <v>Gujarat rehabilitation work of Mathak village for TWRI</v>
          </cell>
        </row>
      </sheetData>
      <sheetData sheetId="2080">
        <row r="3">
          <cell r="D3" t="str">
            <v>Gujarat rehabilitation work of Mathak village for TWRI</v>
          </cell>
        </row>
      </sheetData>
      <sheetData sheetId="2081">
        <row r="3">
          <cell r="D3" t="str">
            <v>Gujarat rehabilitation work of Mathak village for TWRI</v>
          </cell>
        </row>
      </sheetData>
      <sheetData sheetId="2082">
        <row r="3">
          <cell r="D3" t="str">
            <v>Gujarat rehabilitation work of Mathak village for TWRI</v>
          </cell>
        </row>
      </sheetData>
      <sheetData sheetId="2083">
        <row r="3">
          <cell r="D3" t="str">
            <v>Gujarat rehabilitation work of Mathak village for TWRI</v>
          </cell>
        </row>
      </sheetData>
      <sheetData sheetId="2084">
        <row r="3">
          <cell r="D3" t="str">
            <v>Gujarat rehabilitation work of Mathak village for TWRI</v>
          </cell>
        </row>
      </sheetData>
      <sheetData sheetId="2085">
        <row r="3">
          <cell r="D3" t="str">
            <v>Gujarat rehabilitation work of Mathak village for TWRI</v>
          </cell>
        </row>
      </sheetData>
      <sheetData sheetId="2086">
        <row r="3">
          <cell r="D3" t="str">
            <v>Gujarat rehabilitation work of Mathak village for TWRI</v>
          </cell>
        </row>
      </sheetData>
      <sheetData sheetId="2087">
        <row r="3">
          <cell r="D3" t="str">
            <v>Gujarat rehabilitation work of Mathak village for TWRI</v>
          </cell>
        </row>
      </sheetData>
      <sheetData sheetId="2088">
        <row r="3">
          <cell r="D3" t="str">
            <v>Gujarat rehabilitation work of Mathak village for TWRI</v>
          </cell>
        </row>
      </sheetData>
      <sheetData sheetId="2089">
        <row r="3">
          <cell r="D3" t="str">
            <v>Gujarat rehabilitation work of Mathak village for TWRI</v>
          </cell>
        </row>
      </sheetData>
      <sheetData sheetId="2090">
        <row r="3">
          <cell r="D3" t="str">
            <v>Gujarat rehabilitation work of Mathak village for TWRI</v>
          </cell>
        </row>
      </sheetData>
      <sheetData sheetId="2091">
        <row r="3">
          <cell r="D3" t="str">
            <v>Gujarat rehabilitation work of Mathak village for TWRI</v>
          </cell>
        </row>
      </sheetData>
      <sheetData sheetId="2092">
        <row r="3">
          <cell r="D3" t="str">
            <v>Gujarat rehabilitation work of Mathak village for TWRI</v>
          </cell>
        </row>
      </sheetData>
      <sheetData sheetId="2093">
        <row r="3">
          <cell r="D3" t="str">
            <v>Gujarat rehabilitation work of Mathak village for TWRI</v>
          </cell>
        </row>
      </sheetData>
      <sheetData sheetId="2094">
        <row r="3">
          <cell r="D3" t="str">
            <v>Gujarat rehabilitation work of Mathak village for TWRI</v>
          </cell>
        </row>
      </sheetData>
      <sheetData sheetId="2095">
        <row r="3">
          <cell r="D3" t="str">
            <v>Gujarat rehabilitation work of Mathak village for TWRI</v>
          </cell>
        </row>
      </sheetData>
      <sheetData sheetId="2096">
        <row r="3">
          <cell r="D3" t="str">
            <v>Gujarat rehabilitation work of Mathak village for TWRI</v>
          </cell>
        </row>
      </sheetData>
      <sheetData sheetId="2097">
        <row r="3">
          <cell r="D3" t="str">
            <v>Gujarat rehabilitation work of Mathak village for TWRI</v>
          </cell>
        </row>
      </sheetData>
      <sheetData sheetId="2098">
        <row r="3">
          <cell r="D3" t="str">
            <v>Gujarat rehabilitation work of Mathak village for TWRI</v>
          </cell>
        </row>
      </sheetData>
      <sheetData sheetId="2099">
        <row r="3">
          <cell r="D3" t="str">
            <v>Gujarat rehabilitation work of Mathak village for TWRI</v>
          </cell>
        </row>
      </sheetData>
      <sheetData sheetId="2100">
        <row r="3">
          <cell r="D3" t="str">
            <v>Gujarat rehabilitation work of Mathak village for TWRI</v>
          </cell>
        </row>
      </sheetData>
      <sheetData sheetId="2101">
        <row r="3">
          <cell r="D3" t="str">
            <v>Gujarat rehabilitation work of Mathak village for TWRI</v>
          </cell>
        </row>
      </sheetData>
      <sheetData sheetId="2102">
        <row r="3">
          <cell r="D3" t="str">
            <v>Gujarat rehabilitation work of Mathak village for TWRI</v>
          </cell>
        </row>
      </sheetData>
      <sheetData sheetId="2103">
        <row r="3">
          <cell r="D3" t="str">
            <v>Gujarat rehabilitation work of Mathak village for TWRI</v>
          </cell>
        </row>
      </sheetData>
      <sheetData sheetId="2104">
        <row r="3">
          <cell r="D3" t="str">
            <v>Gujarat rehabilitation work of Mathak village for TWRI</v>
          </cell>
        </row>
      </sheetData>
      <sheetData sheetId="2105">
        <row r="3">
          <cell r="D3" t="str">
            <v>Gujarat rehabilitation work of Mathak village for TWRI</v>
          </cell>
        </row>
      </sheetData>
      <sheetData sheetId="2106">
        <row r="3">
          <cell r="D3" t="str">
            <v>Gujarat rehabilitation work of Mathak village for TWRI</v>
          </cell>
        </row>
      </sheetData>
      <sheetData sheetId="2107">
        <row r="3">
          <cell r="D3" t="str">
            <v>Gujarat rehabilitation work of Mathak village for TWRI</v>
          </cell>
        </row>
      </sheetData>
      <sheetData sheetId="2108">
        <row r="3">
          <cell r="D3" t="str">
            <v>Gujarat rehabilitation work of Mathak village for TWRI</v>
          </cell>
        </row>
      </sheetData>
      <sheetData sheetId="2109">
        <row r="3">
          <cell r="D3" t="str">
            <v>Gujarat rehabilitation work of Mathak village for TWRI</v>
          </cell>
        </row>
      </sheetData>
      <sheetData sheetId="2110">
        <row r="3">
          <cell r="D3" t="str">
            <v>Gujarat rehabilitation work of Mathak village for TWRI</v>
          </cell>
        </row>
      </sheetData>
      <sheetData sheetId="2111">
        <row r="3">
          <cell r="D3" t="str">
            <v>Gujarat rehabilitation work of Mathak village for TWRI</v>
          </cell>
        </row>
      </sheetData>
      <sheetData sheetId="2112">
        <row r="3">
          <cell r="D3" t="str">
            <v>Gujarat rehabilitation work of Mathak village for TWRI</v>
          </cell>
        </row>
      </sheetData>
      <sheetData sheetId="2113">
        <row r="3">
          <cell r="D3" t="str">
            <v>Gujarat rehabilitation work of Mathak village for TWRI</v>
          </cell>
        </row>
      </sheetData>
      <sheetData sheetId="2114">
        <row r="3">
          <cell r="D3" t="str">
            <v>Gujarat rehabilitation work of Mathak village for TWRI</v>
          </cell>
        </row>
      </sheetData>
      <sheetData sheetId="2115">
        <row r="3">
          <cell r="D3" t="str">
            <v>Gujarat rehabilitation work of Mathak village for TWRI</v>
          </cell>
        </row>
      </sheetData>
      <sheetData sheetId="2116">
        <row r="3">
          <cell r="D3" t="str">
            <v>Gujarat rehabilitation work of Mathak village for TWRI</v>
          </cell>
        </row>
      </sheetData>
      <sheetData sheetId="2117">
        <row r="3">
          <cell r="D3" t="str">
            <v>Gujarat rehabilitation work of Mathak village for TWRI</v>
          </cell>
        </row>
      </sheetData>
      <sheetData sheetId="2118">
        <row r="3">
          <cell r="D3" t="str">
            <v>Gujarat rehabilitation work of Mathak village for TWRI</v>
          </cell>
        </row>
      </sheetData>
      <sheetData sheetId="2119">
        <row r="3">
          <cell r="D3" t="str">
            <v>Gujarat rehabilitation work of Mathak village for TWRI</v>
          </cell>
        </row>
      </sheetData>
      <sheetData sheetId="2120">
        <row r="3">
          <cell r="D3" t="str">
            <v>Gujarat rehabilitation work of Mathak village for TWRI</v>
          </cell>
        </row>
      </sheetData>
      <sheetData sheetId="2121">
        <row r="3">
          <cell r="D3" t="str">
            <v>Gujarat rehabilitation work of Mathak village for TWRI</v>
          </cell>
        </row>
      </sheetData>
      <sheetData sheetId="2122">
        <row r="3">
          <cell r="D3" t="str">
            <v>Gujarat rehabilitation work of Mathak village for TWRI</v>
          </cell>
        </row>
      </sheetData>
      <sheetData sheetId="2123">
        <row r="3">
          <cell r="D3" t="str">
            <v>Gujarat rehabilitation work of Mathak village for TWRI</v>
          </cell>
        </row>
      </sheetData>
      <sheetData sheetId="2124">
        <row r="3">
          <cell r="D3" t="str">
            <v>Gujarat rehabilitation work of Mathak village for TWRI</v>
          </cell>
        </row>
      </sheetData>
      <sheetData sheetId="2125">
        <row r="3">
          <cell r="D3" t="str">
            <v>Gujarat rehabilitation work of Mathak village for TWRI</v>
          </cell>
        </row>
      </sheetData>
      <sheetData sheetId="2126">
        <row r="3">
          <cell r="D3" t="str">
            <v>Gujarat rehabilitation work of Mathak village for TWRI</v>
          </cell>
        </row>
      </sheetData>
      <sheetData sheetId="2127">
        <row r="3">
          <cell r="D3" t="str">
            <v>Gujarat rehabilitation work of Mathak village for TWRI</v>
          </cell>
        </row>
      </sheetData>
      <sheetData sheetId="2128">
        <row r="3">
          <cell r="D3" t="str">
            <v>Gujarat rehabilitation work of Mathak village for TWRI</v>
          </cell>
        </row>
      </sheetData>
      <sheetData sheetId="2129">
        <row r="3">
          <cell r="D3" t="str">
            <v>Gujarat rehabilitation work of Mathak village for TWRI</v>
          </cell>
        </row>
      </sheetData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>
        <row r="3">
          <cell r="D3" t="str">
            <v>Gujarat rehabilitation work of Mathak village for TWRI</v>
          </cell>
        </row>
      </sheetData>
      <sheetData sheetId="2174">
        <row r="3">
          <cell r="D3" t="str">
            <v>Gujarat rehabilitation work of Mathak village for TWRI</v>
          </cell>
        </row>
      </sheetData>
      <sheetData sheetId="2175">
        <row r="3">
          <cell r="D3" t="str">
            <v>Gujarat rehabilitation work of Mathak village for TWRI</v>
          </cell>
        </row>
      </sheetData>
      <sheetData sheetId="2176">
        <row r="3">
          <cell r="D3" t="str">
            <v>Gujarat rehabilitation work of Mathak village for TWRI</v>
          </cell>
        </row>
      </sheetData>
      <sheetData sheetId="2177">
        <row r="3">
          <cell r="D3" t="str">
            <v>Gujarat rehabilitation work of Mathak village for TWRI</v>
          </cell>
        </row>
      </sheetData>
      <sheetData sheetId="2178">
        <row r="3">
          <cell r="D3" t="str">
            <v>Gujarat rehabilitation work of Mathak village for TWRI</v>
          </cell>
        </row>
      </sheetData>
      <sheetData sheetId="2179">
        <row r="3">
          <cell r="D3" t="str">
            <v>Gujarat rehabilitation work of Mathak village for TWRI</v>
          </cell>
        </row>
      </sheetData>
      <sheetData sheetId="2180">
        <row r="3">
          <cell r="D3" t="str">
            <v>Gujarat rehabilitation work of Mathak village for TWRI</v>
          </cell>
        </row>
      </sheetData>
      <sheetData sheetId="2181">
        <row r="3">
          <cell r="D3" t="str">
            <v>Gujarat rehabilitation work of Mathak village for TWRI</v>
          </cell>
        </row>
      </sheetData>
      <sheetData sheetId="2182">
        <row r="3">
          <cell r="D3" t="str">
            <v>Gujarat rehabilitation work of Mathak village for TWRI</v>
          </cell>
        </row>
      </sheetData>
      <sheetData sheetId="2183">
        <row r="3">
          <cell r="D3" t="str">
            <v>Gujarat rehabilitation work of Mathak village for TWRI</v>
          </cell>
        </row>
      </sheetData>
      <sheetData sheetId="2184">
        <row r="3">
          <cell r="D3" t="str">
            <v>Gujarat rehabilitation work of Mathak village for TWRI</v>
          </cell>
        </row>
      </sheetData>
      <sheetData sheetId="2185">
        <row r="3">
          <cell r="D3" t="str">
            <v>Gujarat rehabilitation work of Mathak village for TWRI</v>
          </cell>
        </row>
      </sheetData>
      <sheetData sheetId="2186">
        <row r="3">
          <cell r="D3" t="str">
            <v>Gujarat rehabilitation work of Mathak village for TWRI</v>
          </cell>
        </row>
      </sheetData>
      <sheetData sheetId="2187">
        <row r="3">
          <cell r="D3" t="str">
            <v>Gujarat rehabilitation work of Mathak village for TWRI</v>
          </cell>
        </row>
      </sheetData>
      <sheetData sheetId="2188">
        <row r="3">
          <cell r="D3" t="str">
            <v>Gujarat rehabilitation work of Mathak village for TWRI</v>
          </cell>
        </row>
      </sheetData>
      <sheetData sheetId="2189">
        <row r="3">
          <cell r="D3" t="str">
            <v>Gujarat rehabilitation work of Mathak village for TWRI</v>
          </cell>
        </row>
      </sheetData>
      <sheetData sheetId="2190">
        <row r="3">
          <cell r="D3" t="str">
            <v>Gujarat rehabilitation work of Mathak village for TWRI</v>
          </cell>
        </row>
      </sheetData>
      <sheetData sheetId="2191">
        <row r="3">
          <cell r="D3" t="str">
            <v>Gujarat rehabilitation work of Mathak village for TWRI</v>
          </cell>
        </row>
      </sheetData>
      <sheetData sheetId="2192">
        <row r="3">
          <cell r="D3" t="str">
            <v>Gujarat rehabilitation work of Mathak village for TWRI</v>
          </cell>
        </row>
      </sheetData>
      <sheetData sheetId="2193">
        <row r="3">
          <cell r="D3" t="str">
            <v>Gujarat rehabilitation work of Mathak village for TWRI</v>
          </cell>
        </row>
      </sheetData>
      <sheetData sheetId="2194">
        <row r="3">
          <cell r="D3" t="str">
            <v>Gujarat rehabilitation work of Mathak village for TWRI</v>
          </cell>
        </row>
      </sheetData>
      <sheetData sheetId="2195">
        <row r="3">
          <cell r="D3" t="str">
            <v>Gujarat rehabilitation work of Mathak village for TWRI</v>
          </cell>
        </row>
      </sheetData>
      <sheetData sheetId="2196">
        <row r="3">
          <cell r="D3" t="str">
            <v>Gujarat rehabilitation work of Mathak village for TWRI</v>
          </cell>
        </row>
      </sheetData>
      <sheetData sheetId="2197">
        <row r="3">
          <cell r="D3" t="str">
            <v>Gujarat rehabilitation work of Mathak village for TWRI</v>
          </cell>
        </row>
      </sheetData>
      <sheetData sheetId="2198">
        <row r="3">
          <cell r="D3" t="str">
            <v>Gujarat rehabilitation work of Mathak village for TWRI</v>
          </cell>
        </row>
      </sheetData>
      <sheetData sheetId="2199">
        <row r="3">
          <cell r="D3" t="str">
            <v>Gujarat rehabilitation work of Mathak village for TWRI</v>
          </cell>
        </row>
      </sheetData>
      <sheetData sheetId="2200">
        <row r="3">
          <cell r="D3" t="str">
            <v>Gujarat rehabilitation work of Mathak village for TWRI</v>
          </cell>
        </row>
      </sheetData>
      <sheetData sheetId="2201">
        <row r="3">
          <cell r="D3" t="str">
            <v>Gujarat rehabilitation work of Mathak village for TWRI</v>
          </cell>
        </row>
      </sheetData>
      <sheetData sheetId="2202">
        <row r="3">
          <cell r="D3" t="str">
            <v>Gujarat rehabilitation work of Mathak village for TWRI</v>
          </cell>
        </row>
      </sheetData>
      <sheetData sheetId="2203">
        <row r="3">
          <cell r="D3" t="str">
            <v>Gujarat rehabilitation work of Mathak village for TWRI</v>
          </cell>
        </row>
      </sheetData>
      <sheetData sheetId="2204">
        <row r="3">
          <cell r="D3" t="str">
            <v>Gujarat rehabilitation work of Mathak village for TWRI</v>
          </cell>
        </row>
      </sheetData>
      <sheetData sheetId="2205">
        <row r="3">
          <cell r="D3" t="str">
            <v>Gujarat rehabilitation work of Mathak village for TWRI</v>
          </cell>
        </row>
      </sheetData>
      <sheetData sheetId="2206">
        <row r="3">
          <cell r="D3" t="str">
            <v>Gujarat rehabilitation work of Mathak village for TWRI</v>
          </cell>
        </row>
      </sheetData>
      <sheetData sheetId="2207">
        <row r="3">
          <cell r="D3" t="str">
            <v>Gujarat rehabilitation work of Mathak village for TWRI</v>
          </cell>
        </row>
      </sheetData>
      <sheetData sheetId="2208">
        <row r="3">
          <cell r="D3" t="str">
            <v>Gujarat rehabilitation work of Mathak village for TWRI</v>
          </cell>
        </row>
      </sheetData>
      <sheetData sheetId="2209">
        <row r="3">
          <cell r="D3" t="str">
            <v>Gujarat rehabilitation work of Mathak village for TWRI</v>
          </cell>
        </row>
      </sheetData>
      <sheetData sheetId="2210">
        <row r="3">
          <cell r="D3" t="str">
            <v>Gujarat rehabilitation work of Mathak village for TWRI</v>
          </cell>
        </row>
      </sheetData>
      <sheetData sheetId="2211">
        <row r="3">
          <cell r="D3" t="str">
            <v>Gujarat rehabilitation work of Mathak village for TWRI</v>
          </cell>
        </row>
      </sheetData>
      <sheetData sheetId="2212">
        <row r="3">
          <cell r="D3" t="str">
            <v>Gujarat rehabilitation work of Mathak village for TWRI</v>
          </cell>
        </row>
      </sheetData>
      <sheetData sheetId="2213">
        <row r="3">
          <cell r="D3" t="str">
            <v>Gujarat rehabilitation work of Mathak village for TWRI</v>
          </cell>
        </row>
      </sheetData>
      <sheetData sheetId="2214">
        <row r="3">
          <cell r="D3" t="str">
            <v>Gujarat rehabilitation work of Mathak village for TWRI</v>
          </cell>
        </row>
      </sheetData>
      <sheetData sheetId="2215">
        <row r="3">
          <cell r="D3" t="str">
            <v>Gujarat rehabilitation work of Mathak village for TWRI</v>
          </cell>
        </row>
      </sheetData>
      <sheetData sheetId="2216">
        <row r="3">
          <cell r="D3" t="str">
            <v>Gujarat rehabilitation work of Mathak village for TWRI</v>
          </cell>
        </row>
      </sheetData>
      <sheetData sheetId="2217">
        <row r="3">
          <cell r="D3" t="str">
            <v>Gujarat rehabilitation work of Mathak village for TWRI</v>
          </cell>
        </row>
      </sheetData>
      <sheetData sheetId="2218">
        <row r="3">
          <cell r="D3" t="str">
            <v>Gujarat rehabilitation work of Mathak village for TWRI</v>
          </cell>
        </row>
      </sheetData>
      <sheetData sheetId="2219">
        <row r="3">
          <cell r="D3" t="str">
            <v>Gujarat rehabilitation work of Mathak village for TWRI</v>
          </cell>
        </row>
      </sheetData>
      <sheetData sheetId="2220">
        <row r="3">
          <cell r="D3" t="str">
            <v>Gujarat rehabilitation work of Mathak village for TWRI</v>
          </cell>
        </row>
      </sheetData>
      <sheetData sheetId="2221">
        <row r="3">
          <cell r="D3" t="str">
            <v>Gujarat rehabilitation work of Mathak village for TWRI</v>
          </cell>
        </row>
      </sheetData>
      <sheetData sheetId="2222">
        <row r="3">
          <cell r="D3" t="str">
            <v>Gujarat rehabilitation work of Mathak village for TWRI</v>
          </cell>
        </row>
      </sheetData>
      <sheetData sheetId="2223">
        <row r="3">
          <cell r="D3" t="str">
            <v>Gujarat rehabilitation work of Mathak village for TWRI</v>
          </cell>
        </row>
      </sheetData>
      <sheetData sheetId="2224">
        <row r="3">
          <cell r="D3" t="str">
            <v>Gujarat rehabilitation work of Mathak village for TWRI</v>
          </cell>
        </row>
      </sheetData>
      <sheetData sheetId="2225">
        <row r="3">
          <cell r="D3" t="str">
            <v>Gujarat rehabilitation work of Mathak village for TWRI</v>
          </cell>
        </row>
      </sheetData>
      <sheetData sheetId="2226">
        <row r="3">
          <cell r="D3" t="str">
            <v>Gujarat rehabilitation work of Mathak village for TWRI</v>
          </cell>
        </row>
      </sheetData>
      <sheetData sheetId="2227">
        <row r="3">
          <cell r="D3" t="str">
            <v>Gujarat rehabilitation work of Mathak village for TWRI</v>
          </cell>
        </row>
      </sheetData>
      <sheetData sheetId="2228">
        <row r="3">
          <cell r="D3" t="str">
            <v>Gujarat rehabilitation work of Mathak village for TWRI</v>
          </cell>
        </row>
      </sheetData>
      <sheetData sheetId="2229">
        <row r="3">
          <cell r="D3" t="str">
            <v>Gujarat rehabilitation work of Mathak village for TWRI</v>
          </cell>
        </row>
      </sheetData>
      <sheetData sheetId="2230">
        <row r="3">
          <cell r="D3" t="str">
            <v>Gujarat rehabilitation work of Mathak village for TWRI</v>
          </cell>
        </row>
      </sheetData>
      <sheetData sheetId="2231">
        <row r="3">
          <cell r="D3" t="str">
            <v>Gujarat rehabilitation work of Mathak village for TWRI</v>
          </cell>
        </row>
      </sheetData>
      <sheetData sheetId="2232">
        <row r="3">
          <cell r="D3" t="str">
            <v>Gujarat rehabilitation work of Mathak village for TWRI</v>
          </cell>
        </row>
      </sheetData>
      <sheetData sheetId="2233">
        <row r="3">
          <cell r="D3" t="str">
            <v>Gujarat rehabilitation work of Mathak village for TWRI</v>
          </cell>
        </row>
      </sheetData>
      <sheetData sheetId="2234">
        <row r="3">
          <cell r="D3" t="str">
            <v>Gujarat rehabilitation work of Mathak village for TWRI</v>
          </cell>
        </row>
      </sheetData>
      <sheetData sheetId="2235">
        <row r="3">
          <cell r="D3" t="str">
            <v>Gujarat rehabilitation work of Mathak village for TWRI</v>
          </cell>
        </row>
      </sheetData>
      <sheetData sheetId="2236">
        <row r="3">
          <cell r="D3" t="str">
            <v>Gujarat rehabilitation work of Mathak village for TWRI</v>
          </cell>
        </row>
      </sheetData>
      <sheetData sheetId="2237"/>
      <sheetData sheetId="2238">
        <row r="3">
          <cell r="D3" t="str">
            <v>Gujarat rehabilitation work of Mathak village for TWRI</v>
          </cell>
        </row>
      </sheetData>
      <sheetData sheetId="2239">
        <row r="3">
          <cell r="D3" t="str">
            <v>Gujarat rehabilitation work of Mathak village for TWRI</v>
          </cell>
        </row>
      </sheetData>
      <sheetData sheetId="2240">
        <row r="3">
          <cell r="D3" t="str">
            <v>Gujarat rehabilitation work of Mathak village for TWRI</v>
          </cell>
        </row>
      </sheetData>
      <sheetData sheetId="2241">
        <row r="3">
          <cell r="D3" t="str">
            <v>Gujarat rehabilitation work of Mathak village for TWRI</v>
          </cell>
        </row>
      </sheetData>
      <sheetData sheetId="2242"/>
      <sheetData sheetId="2243">
        <row r="3">
          <cell r="D3" t="str">
            <v>Gujarat rehabilitation work of Mathak village for TWRI</v>
          </cell>
        </row>
      </sheetData>
      <sheetData sheetId="2244">
        <row r="3">
          <cell r="D3" t="str">
            <v>Gujarat rehabilitation work of Mathak village for TWRI</v>
          </cell>
        </row>
      </sheetData>
      <sheetData sheetId="2245">
        <row r="3">
          <cell r="D3" t="str">
            <v>Gujarat rehabilitation work of Mathak village for TWRI</v>
          </cell>
        </row>
      </sheetData>
      <sheetData sheetId="2246">
        <row r="3">
          <cell r="D3" t="str">
            <v>Gujarat rehabilitation work of Mathak village for TWRI</v>
          </cell>
        </row>
      </sheetData>
      <sheetData sheetId="2247">
        <row r="3">
          <cell r="D3" t="str">
            <v>Gujarat rehabilitation work of Mathak village for TWRI</v>
          </cell>
        </row>
      </sheetData>
      <sheetData sheetId="2248">
        <row r="3">
          <cell r="D3" t="str">
            <v>Gujarat rehabilitation work of Mathak village for TWRI</v>
          </cell>
        </row>
      </sheetData>
      <sheetData sheetId="2249">
        <row r="3">
          <cell r="D3" t="str">
            <v>Gujarat rehabilitation work of Mathak village for TWRI</v>
          </cell>
        </row>
      </sheetData>
      <sheetData sheetId="2250">
        <row r="3">
          <cell r="D3" t="str">
            <v>Gujarat rehabilitation work of Mathak village for TWRI</v>
          </cell>
        </row>
      </sheetData>
      <sheetData sheetId="2251">
        <row r="3">
          <cell r="D3" t="str">
            <v>Gujarat rehabilitation work of Mathak village for TWRI</v>
          </cell>
        </row>
      </sheetData>
      <sheetData sheetId="2252">
        <row r="3">
          <cell r="D3" t="str">
            <v>Gujarat rehabilitation work of Mathak village for TWRI</v>
          </cell>
        </row>
      </sheetData>
      <sheetData sheetId="2253">
        <row r="3">
          <cell r="D3" t="str">
            <v>Gujarat rehabilitation work of Mathak village for TWRI</v>
          </cell>
        </row>
      </sheetData>
      <sheetData sheetId="2254">
        <row r="3">
          <cell r="D3" t="str">
            <v>Gujarat rehabilitation work of Mathak village for TWRI</v>
          </cell>
        </row>
      </sheetData>
      <sheetData sheetId="2255">
        <row r="3">
          <cell r="D3" t="str">
            <v>Gujarat rehabilitation work of Mathak village for TWRI</v>
          </cell>
        </row>
      </sheetData>
      <sheetData sheetId="2256">
        <row r="3">
          <cell r="D3" t="str">
            <v>Gujarat rehabilitation work of Mathak village for TWRI</v>
          </cell>
        </row>
      </sheetData>
      <sheetData sheetId="2257">
        <row r="3">
          <cell r="D3" t="str">
            <v>Gujarat rehabilitation work of Mathak village for TWRI</v>
          </cell>
        </row>
      </sheetData>
      <sheetData sheetId="2258">
        <row r="3">
          <cell r="D3" t="str">
            <v>Gujarat rehabilitation work of Mathak village for TWRI</v>
          </cell>
        </row>
      </sheetData>
      <sheetData sheetId="2259">
        <row r="3">
          <cell r="D3" t="str">
            <v>Gujarat rehabilitation work of Mathak village for TWRI</v>
          </cell>
        </row>
      </sheetData>
      <sheetData sheetId="2260">
        <row r="3">
          <cell r="D3" t="str">
            <v>Gujarat rehabilitation work of Mathak village for TWRI</v>
          </cell>
        </row>
      </sheetData>
      <sheetData sheetId="2261">
        <row r="3">
          <cell r="D3" t="str">
            <v>Gujarat rehabilitation work of Mathak village for TWRI</v>
          </cell>
        </row>
      </sheetData>
      <sheetData sheetId="2262">
        <row r="3">
          <cell r="D3" t="str">
            <v>Gujarat rehabilitation work of Mathak village for TWRI</v>
          </cell>
        </row>
      </sheetData>
      <sheetData sheetId="2263">
        <row r="3">
          <cell r="D3" t="str">
            <v>Gujarat rehabilitation work of Mathak village for TWRI</v>
          </cell>
        </row>
      </sheetData>
      <sheetData sheetId="2264">
        <row r="3">
          <cell r="D3" t="str">
            <v>Gujarat rehabilitation work of Mathak village for TWRI</v>
          </cell>
        </row>
      </sheetData>
      <sheetData sheetId="2265">
        <row r="3">
          <cell r="D3" t="str">
            <v>Gujarat rehabilitation work of Mathak village for TWRI</v>
          </cell>
        </row>
      </sheetData>
      <sheetData sheetId="2266">
        <row r="3">
          <cell r="D3" t="str">
            <v>Gujarat rehabilitation work of Mathak village for TWRI</v>
          </cell>
        </row>
      </sheetData>
      <sheetData sheetId="2267">
        <row r="3">
          <cell r="D3" t="str">
            <v>Gujarat rehabilitation work of Mathak village for TWRI</v>
          </cell>
        </row>
      </sheetData>
      <sheetData sheetId="2268">
        <row r="3">
          <cell r="D3" t="str">
            <v>Gujarat rehabilitation work of Mathak village for TWRI</v>
          </cell>
        </row>
      </sheetData>
      <sheetData sheetId="2269">
        <row r="3">
          <cell r="D3" t="str">
            <v>Gujarat rehabilitation work of Mathak village for TWRI</v>
          </cell>
        </row>
      </sheetData>
      <sheetData sheetId="2270"/>
      <sheetData sheetId="2271">
        <row r="3">
          <cell r="D3" t="str">
            <v>Gujarat rehabilitation work of Mathak village for TWRI</v>
          </cell>
        </row>
      </sheetData>
      <sheetData sheetId="2272">
        <row r="3">
          <cell r="D3" t="str">
            <v>Gujarat rehabilitation work of Mathak village for TWRI</v>
          </cell>
        </row>
      </sheetData>
      <sheetData sheetId="2273">
        <row r="3">
          <cell r="D3" t="str">
            <v>Gujarat rehabilitation work of Mathak village for TWRI</v>
          </cell>
        </row>
      </sheetData>
      <sheetData sheetId="2274">
        <row r="3">
          <cell r="D3" t="str">
            <v>Gujarat rehabilitation work of Mathak village for TWRI</v>
          </cell>
        </row>
      </sheetData>
      <sheetData sheetId="2275">
        <row r="3">
          <cell r="D3" t="str">
            <v>Gujarat rehabilitation work of Mathak village for TWRI</v>
          </cell>
        </row>
      </sheetData>
      <sheetData sheetId="2276">
        <row r="3">
          <cell r="D3" t="str">
            <v>Gujarat rehabilitation work of Mathak village for TWRI</v>
          </cell>
        </row>
      </sheetData>
      <sheetData sheetId="2277">
        <row r="3">
          <cell r="D3" t="str">
            <v>Gujarat rehabilitation work of Mathak village for TWRI</v>
          </cell>
        </row>
      </sheetData>
      <sheetData sheetId="2278">
        <row r="3">
          <cell r="D3" t="str">
            <v>Gujarat rehabilitation work of Mathak village for TWRI</v>
          </cell>
        </row>
      </sheetData>
      <sheetData sheetId="2279">
        <row r="3">
          <cell r="D3" t="str">
            <v>Gujarat rehabilitation work of Mathak village for TWRI</v>
          </cell>
        </row>
      </sheetData>
      <sheetData sheetId="2280">
        <row r="3">
          <cell r="D3" t="str">
            <v>Gujarat rehabilitation work of Mathak village for TWRI</v>
          </cell>
        </row>
      </sheetData>
      <sheetData sheetId="2281">
        <row r="3">
          <cell r="D3" t="str">
            <v>Gujarat rehabilitation work of Mathak village for TWRI</v>
          </cell>
        </row>
      </sheetData>
      <sheetData sheetId="2282">
        <row r="3">
          <cell r="D3" t="str">
            <v>Gujarat rehabilitation work of Mathak village for TWRI</v>
          </cell>
        </row>
      </sheetData>
      <sheetData sheetId="2283">
        <row r="3">
          <cell r="D3" t="str">
            <v>Gujarat rehabilitation work of Mathak village for TWRI</v>
          </cell>
        </row>
      </sheetData>
      <sheetData sheetId="2284">
        <row r="3">
          <cell r="D3" t="str">
            <v>Gujarat rehabilitation work of Mathak village for TWRI</v>
          </cell>
        </row>
      </sheetData>
      <sheetData sheetId="2285">
        <row r="3">
          <cell r="D3" t="str">
            <v>Gujarat rehabilitation work of Mathak village for TWRI</v>
          </cell>
        </row>
      </sheetData>
      <sheetData sheetId="2286">
        <row r="3">
          <cell r="D3" t="str">
            <v>Gujarat rehabilitation work of Mathak village for TWRI</v>
          </cell>
        </row>
      </sheetData>
      <sheetData sheetId="2287">
        <row r="3">
          <cell r="D3" t="str">
            <v>Gujarat rehabilitation work of Mathak village for TWRI</v>
          </cell>
        </row>
      </sheetData>
      <sheetData sheetId="2288">
        <row r="3">
          <cell r="D3" t="str">
            <v>Gujarat rehabilitation work of Mathak village for TWRI</v>
          </cell>
        </row>
      </sheetData>
      <sheetData sheetId="2289">
        <row r="3">
          <cell r="D3" t="str">
            <v>Gujarat rehabilitation work of Mathak village for TWRI</v>
          </cell>
        </row>
      </sheetData>
      <sheetData sheetId="2290">
        <row r="3">
          <cell r="D3" t="str">
            <v>Gujarat rehabilitation work of Mathak village for TWRI</v>
          </cell>
        </row>
      </sheetData>
      <sheetData sheetId="2291">
        <row r="3">
          <cell r="D3" t="str">
            <v>Gujarat rehabilitation work of Mathak village for TWRI</v>
          </cell>
        </row>
      </sheetData>
      <sheetData sheetId="2292">
        <row r="3">
          <cell r="D3" t="str">
            <v>Gujarat rehabilitation work of Mathak village for TWRI</v>
          </cell>
        </row>
      </sheetData>
      <sheetData sheetId="2293">
        <row r="3">
          <cell r="D3" t="str">
            <v>Gujarat rehabilitation work of Mathak village for TWRI</v>
          </cell>
        </row>
      </sheetData>
      <sheetData sheetId="2294">
        <row r="3">
          <cell r="D3" t="str">
            <v>Gujarat rehabilitation work of Mathak village for TWRI</v>
          </cell>
        </row>
      </sheetData>
      <sheetData sheetId="2295">
        <row r="3">
          <cell r="D3" t="str">
            <v>Gujarat rehabilitation work of Mathak village for TWRI</v>
          </cell>
        </row>
      </sheetData>
      <sheetData sheetId="2296">
        <row r="3">
          <cell r="D3" t="str">
            <v>Gujarat rehabilitation work of Mathak village for TWRI</v>
          </cell>
        </row>
      </sheetData>
      <sheetData sheetId="2297">
        <row r="3">
          <cell r="D3" t="str">
            <v>Gujarat rehabilitation work of Mathak village for TWRI</v>
          </cell>
        </row>
      </sheetData>
      <sheetData sheetId="2298">
        <row r="3">
          <cell r="D3" t="str">
            <v>Gujarat rehabilitation work of Mathak village for TWRI</v>
          </cell>
        </row>
      </sheetData>
      <sheetData sheetId="2299">
        <row r="3">
          <cell r="D3" t="str">
            <v>Gujarat rehabilitation work of Mathak village for TWRI</v>
          </cell>
        </row>
      </sheetData>
      <sheetData sheetId="2300">
        <row r="3">
          <cell r="D3" t="str">
            <v>Gujarat rehabilitation work of Mathak village for TWRI</v>
          </cell>
        </row>
      </sheetData>
      <sheetData sheetId="2301">
        <row r="3">
          <cell r="D3" t="str">
            <v>Gujarat rehabilitation work of Mathak village for TWRI</v>
          </cell>
        </row>
      </sheetData>
      <sheetData sheetId="2302">
        <row r="3">
          <cell r="D3" t="str">
            <v>Gujarat rehabilitation work of Mathak village for TWRI</v>
          </cell>
        </row>
      </sheetData>
      <sheetData sheetId="2303"/>
      <sheetData sheetId="2304">
        <row r="3">
          <cell r="D3" t="str">
            <v>Gujarat rehabilitation work of Mathak village for TWRI</v>
          </cell>
        </row>
      </sheetData>
      <sheetData sheetId="2305"/>
      <sheetData sheetId="2306">
        <row r="3">
          <cell r="D3" t="str">
            <v>Gujarat rehabilitation work of Mathak village for TWRI</v>
          </cell>
        </row>
      </sheetData>
      <sheetData sheetId="2307">
        <row r="3">
          <cell r="D3" t="str">
            <v>Gujarat rehabilitation work of Mathak village for TWRI</v>
          </cell>
        </row>
      </sheetData>
      <sheetData sheetId="2308">
        <row r="3">
          <cell r="D3" t="str">
            <v>Gujarat rehabilitation work of Mathak village for TWRI</v>
          </cell>
        </row>
      </sheetData>
      <sheetData sheetId="2309">
        <row r="3">
          <cell r="D3" t="str">
            <v>Gujarat rehabilitation work of Mathak village for TWRI</v>
          </cell>
        </row>
      </sheetData>
      <sheetData sheetId="2310">
        <row r="3">
          <cell r="D3" t="str">
            <v>Gujarat rehabilitation work of Mathak village for TWRI</v>
          </cell>
        </row>
      </sheetData>
      <sheetData sheetId="2311">
        <row r="3">
          <cell r="D3" t="str">
            <v>Gujarat rehabilitation work of Mathak village for TWRI</v>
          </cell>
        </row>
      </sheetData>
      <sheetData sheetId="2312">
        <row r="3">
          <cell r="D3" t="str">
            <v>Gujarat rehabilitation work of Mathak village for TWRI</v>
          </cell>
        </row>
      </sheetData>
      <sheetData sheetId="2313">
        <row r="3">
          <cell r="D3" t="str">
            <v>Gujarat rehabilitation work of Mathak village for TWRI</v>
          </cell>
        </row>
      </sheetData>
      <sheetData sheetId="2314">
        <row r="3">
          <cell r="D3" t="str">
            <v>Gujarat rehabilitation work of Mathak village for TWRI</v>
          </cell>
        </row>
      </sheetData>
      <sheetData sheetId="2315">
        <row r="3">
          <cell r="D3" t="str">
            <v>Gujarat rehabilitation work of Mathak village for TWRI</v>
          </cell>
        </row>
      </sheetData>
      <sheetData sheetId="2316">
        <row r="3">
          <cell r="D3" t="str">
            <v>Gujarat rehabilitation work of Mathak village for TWRI</v>
          </cell>
        </row>
      </sheetData>
      <sheetData sheetId="2317">
        <row r="3">
          <cell r="D3" t="str">
            <v>Gujarat rehabilitation work of Mathak village for TWRI</v>
          </cell>
        </row>
      </sheetData>
      <sheetData sheetId="2318">
        <row r="3">
          <cell r="D3" t="str">
            <v>Gujarat rehabilitation work of Mathak village for TWRI</v>
          </cell>
        </row>
      </sheetData>
      <sheetData sheetId="2319">
        <row r="3">
          <cell r="D3" t="str">
            <v>Gujarat rehabilitation work of Mathak village for TWRI</v>
          </cell>
        </row>
      </sheetData>
      <sheetData sheetId="2320">
        <row r="3">
          <cell r="D3" t="str">
            <v>Gujarat rehabilitation work of Mathak village for TWRI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>
        <row r="3">
          <cell r="D3" t="str">
            <v>Gujarat rehabilitation work of Mathak village for TWRI</v>
          </cell>
        </row>
      </sheetData>
      <sheetData sheetId="2329"/>
      <sheetData sheetId="2330">
        <row r="3">
          <cell r="D3" t="str">
            <v>Gujarat rehabilitation work of Mathak village for TWRI</v>
          </cell>
        </row>
      </sheetData>
      <sheetData sheetId="2331">
        <row r="3">
          <cell r="D3" t="str">
            <v>Gujarat rehabilitation work of Mathak village for TWRI</v>
          </cell>
        </row>
      </sheetData>
      <sheetData sheetId="2332">
        <row r="3">
          <cell r="D3" t="str">
            <v>Gujarat rehabilitation work of Mathak village for TWRI</v>
          </cell>
        </row>
      </sheetData>
      <sheetData sheetId="2333">
        <row r="3">
          <cell r="D3" t="str">
            <v>Gujarat rehabilitation work of Mathak village for TWRI</v>
          </cell>
        </row>
      </sheetData>
      <sheetData sheetId="2334">
        <row r="3">
          <cell r="D3" t="str">
            <v>Gujarat rehabilitation work of Mathak village for TWRI</v>
          </cell>
        </row>
      </sheetData>
      <sheetData sheetId="2335">
        <row r="3">
          <cell r="D3" t="str">
            <v>Gujarat rehabilitation work of Mathak village for TWRI</v>
          </cell>
        </row>
      </sheetData>
      <sheetData sheetId="2336">
        <row r="3">
          <cell r="D3" t="str">
            <v>Gujarat rehabilitation work of Mathak village for TWRI</v>
          </cell>
        </row>
      </sheetData>
      <sheetData sheetId="2337">
        <row r="3">
          <cell r="D3" t="str">
            <v>Gujarat rehabilitation work of Mathak village for TWRI</v>
          </cell>
        </row>
      </sheetData>
      <sheetData sheetId="2338">
        <row r="3">
          <cell r="D3" t="str">
            <v>Gujarat rehabilitation work of Mathak village for TWRI</v>
          </cell>
        </row>
      </sheetData>
      <sheetData sheetId="2339">
        <row r="3">
          <cell r="D3" t="str">
            <v>Gujarat rehabilitation work of Mathak village for TWRI</v>
          </cell>
        </row>
      </sheetData>
      <sheetData sheetId="2340">
        <row r="3">
          <cell r="D3" t="str">
            <v>Gujarat rehabilitation work of Mathak village for TWRI</v>
          </cell>
        </row>
      </sheetData>
      <sheetData sheetId="2341">
        <row r="3">
          <cell r="D3" t="str">
            <v>Gujarat rehabilitation work of Mathak village for TWRI</v>
          </cell>
        </row>
      </sheetData>
      <sheetData sheetId="2342">
        <row r="3">
          <cell r="D3" t="str">
            <v>Gujarat rehabilitation work of Mathak village for TWRI</v>
          </cell>
        </row>
      </sheetData>
      <sheetData sheetId="2343">
        <row r="3">
          <cell r="D3" t="str">
            <v>Gujarat rehabilitation work of Mathak village for TWRI</v>
          </cell>
        </row>
      </sheetData>
      <sheetData sheetId="2344">
        <row r="3">
          <cell r="D3" t="str">
            <v>Gujarat rehabilitation work of Mathak village for TWRI</v>
          </cell>
        </row>
      </sheetData>
      <sheetData sheetId="2345">
        <row r="3">
          <cell r="D3" t="str">
            <v>Gujarat rehabilitation work of Mathak village for TWRI</v>
          </cell>
        </row>
      </sheetData>
      <sheetData sheetId="2346">
        <row r="3">
          <cell r="D3" t="str">
            <v>Gujarat rehabilitation work of Mathak village for TWRI</v>
          </cell>
        </row>
      </sheetData>
      <sheetData sheetId="2347">
        <row r="3">
          <cell r="D3" t="str">
            <v>Gujarat rehabilitation work of Mathak village for TWRI</v>
          </cell>
        </row>
      </sheetData>
      <sheetData sheetId="2348">
        <row r="3">
          <cell r="D3" t="str">
            <v>Gujarat rehabilitation work of Mathak village for TWRI</v>
          </cell>
        </row>
      </sheetData>
      <sheetData sheetId="2349">
        <row r="3">
          <cell r="D3" t="str">
            <v>Gujarat rehabilitation work of Mathak village for TWRI</v>
          </cell>
        </row>
      </sheetData>
      <sheetData sheetId="2350">
        <row r="3">
          <cell r="D3" t="str">
            <v>Gujarat rehabilitation work of Mathak village for TWRI</v>
          </cell>
        </row>
      </sheetData>
      <sheetData sheetId="2351">
        <row r="3">
          <cell r="D3" t="str">
            <v>Gujarat rehabilitation work of Mathak village for TWRI</v>
          </cell>
        </row>
      </sheetData>
      <sheetData sheetId="2352">
        <row r="3">
          <cell r="D3" t="str">
            <v>Gujarat rehabilitation work of Mathak village for TWRI</v>
          </cell>
        </row>
      </sheetData>
      <sheetData sheetId="2353">
        <row r="3">
          <cell r="D3" t="str">
            <v>Gujarat rehabilitation work of Mathak village for TWRI</v>
          </cell>
        </row>
      </sheetData>
      <sheetData sheetId="2354">
        <row r="3">
          <cell r="D3" t="str">
            <v>Gujarat rehabilitation work of Mathak village for TWRI</v>
          </cell>
        </row>
      </sheetData>
      <sheetData sheetId="2355">
        <row r="3">
          <cell r="D3" t="str">
            <v>Gujarat rehabilitation work of Mathak village for TWRI</v>
          </cell>
        </row>
      </sheetData>
      <sheetData sheetId="2356">
        <row r="3">
          <cell r="D3" t="str">
            <v>Gujarat rehabilitation work of Mathak village for TWRI</v>
          </cell>
        </row>
      </sheetData>
      <sheetData sheetId="2357">
        <row r="3">
          <cell r="D3" t="str">
            <v>Gujarat rehabilitation work of Mathak village for TWRI</v>
          </cell>
        </row>
      </sheetData>
      <sheetData sheetId="2358">
        <row r="3">
          <cell r="D3" t="str">
            <v>Gujarat rehabilitation work of Mathak village for TWRI</v>
          </cell>
        </row>
      </sheetData>
      <sheetData sheetId="2359">
        <row r="3">
          <cell r="D3" t="str">
            <v>Gujarat rehabilitation work of Mathak village for TWRI</v>
          </cell>
        </row>
      </sheetData>
      <sheetData sheetId="2360">
        <row r="3">
          <cell r="D3" t="str">
            <v>Gujarat rehabilitation work of Mathak village for TWRI</v>
          </cell>
        </row>
      </sheetData>
      <sheetData sheetId="2361">
        <row r="3">
          <cell r="D3" t="str">
            <v>Gujarat rehabilitation work of Mathak village for TWRI</v>
          </cell>
        </row>
      </sheetData>
      <sheetData sheetId="2362">
        <row r="3">
          <cell r="D3" t="str">
            <v>Gujarat rehabilitation work of Mathak village for TWRI</v>
          </cell>
        </row>
      </sheetData>
      <sheetData sheetId="2363">
        <row r="3">
          <cell r="D3" t="str">
            <v>Gujarat rehabilitation work of Mathak village for TWRI</v>
          </cell>
        </row>
      </sheetData>
      <sheetData sheetId="2364">
        <row r="3">
          <cell r="D3" t="str">
            <v>Gujarat rehabilitation work of Mathak village for TWRI</v>
          </cell>
        </row>
      </sheetData>
      <sheetData sheetId="2365">
        <row r="3">
          <cell r="D3" t="str">
            <v>Gujarat rehabilitation work of Mathak village for TWRI</v>
          </cell>
        </row>
      </sheetData>
      <sheetData sheetId="2366">
        <row r="3">
          <cell r="D3" t="str">
            <v>Gujarat rehabilitation work of Mathak village for TWRI</v>
          </cell>
        </row>
      </sheetData>
      <sheetData sheetId="2367">
        <row r="3">
          <cell r="D3" t="str">
            <v>Gujarat rehabilitation work of Mathak village for TWRI</v>
          </cell>
        </row>
      </sheetData>
      <sheetData sheetId="2368">
        <row r="3">
          <cell r="D3" t="str">
            <v>Gujarat rehabilitation work of Mathak village for TWRI</v>
          </cell>
        </row>
      </sheetData>
      <sheetData sheetId="2369">
        <row r="3">
          <cell r="D3" t="str">
            <v>Gujarat rehabilitation work of Mathak village for TWRI</v>
          </cell>
        </row>
      </sheetData>
      <sheetData sheetId="2370">
        <row r="3">
          <cell r="D3" t="str">
            <v>Gujarat rehabilitation work of Mathak village for TWRI</v>
          </cell>
        </row>
      </sheetData>
      <sheetData sheetId="2371">
        <row r="3">
          <cell r="D3" t="str">
            <v>Gujarat rehabilitation work of Mathak village for TWRI</v>
          </cell>
        </row>
      </sheetData>
      <sheetData sheetId="2372">
        <row r="3">
          <cell r="D3" t="str">
            <v>Gujarat rehabilitation work of Mathak village for TWRI</v>
          </cell>
        </row>
      </sheetData>
      <sheetData sheetId="2373">
        <row r="3">
          <cell r="D3" t="str">
            <v>Gujarat rehabilitation work of Mathak village for TWRI</v>
          </cell>
        </row>
      </sheetData>
      <sheetData sheetId="2374">
        <row r="3">
          <cell r="D3" t="str">
            <v>Gujarat rehabilitation work of Mathak village for TWRI</v>
          </cell>
        </row>
      </sheetData>
      <sheetData sheetId="2375">
        <row r="3">
          <cell r="D3" t="str">
            <v>Gujarat rehabilitation work of Mathak village for TWRI</v>
          </cell>
        </row>
      </sheetData>
      <sheetData sheetId="2376">
        <row r="3">
          <cell r="D3" t="str">
            <v>Gujarat rehabilitation work of Mathak village for TWRI</v>
          </cell>
        </row>
      </sheetData>
      <sheetData sheetId="2377">
        <row r="3">
          <cell r="D3" t="str">
            <v>Gujarat rehabilitation work of Mathak village for TWRI</v>
          </cell>
        </row>
      </sheetData>
      <sheetData sheetId="2378">
        <row r="3">
          <cell r="D3" t="str">
            <v>Gujarat rehabilitation work of Mathak village for TWRI</v>
          </cell>
        </row>
      </sheetData>
      <sheetData sheetId="2379">
        <row r="3">
          <cell r="D3" t="str">
            <v>Gujarat rehabilitation work of Mathak village for TWRI</v>
          </cell>
        </row>
      </sheetData>
      <sheetData sheetId="2380">
        <row r="3">
          <cell r="D3" t="str">
            <v>Gujarat rehabilitation work of Mathak village for TWRI</v>
          </cell>
        </row>
      </sheetData>
      <sheetData sheetId="2381">
        <row r="3">
          <cell r="D3" t="str">
            <v>Gujarat rehabilitation work of Mathak village for TWRI</v>
          </cell>
        </row>
      </sheetData>
      <sheetData sheetId="2382">
        <row r="3">
          <cell r="D3" t="str">
            <v>Gujarat rehabilitation work of Mathak village for TWRI</v>
          </cell>
        </row>
      </sheetData>
      <sheetData sheetId="2383">
        <row r="3">
          <cell r="D3" t="str">
            <v>Gujarat rehabilitation work of Mathak village for TWRI</v>
          </cell>
        </row>
      </sheetData>
      <sheetData sheetId="2384">
        <row r="3">
          <cell r="D3" t="str">
            <v>Gujarat rehabilitation work of Mathak village for TWRI</v>
          </cell>
        </row>
      </sheetData>
      <sheetData sheetId="2385">
        <row r="3">
          <cell r="D3" t="str">
            <v>Gujarat rehabilitation work of Mathak village for TWRI</v>
          </cell>
        </row>
      </sheetData>
      <sheetData sheetId="2386">
        <row r="3">
          <cell r="D3" t="str">
            <v>Gujarat rehabilitation work of Mathak village for TWRI</v>
          </cell>
        </row>
      </sheetData>
      <sheetData sheetId="2387">
        <row r="3">
          <cell r="D3" t="str">
            <v>Gujarat rehabilitation work of Mathak village for TWRI</v>
          </cell>
        </row>
      </sheetData>
      <sheetData sheetId="2388">
        <row r="3">
          <cell r="D3" t="str">
            <v>Gujarat rehabilitation work of Mathak village for TWRI</v>
          </cell>
        </row>
      </sheetData>
      <sheetData sheetId="2389">
        <row r="3">
          <cell r="D3" t="str">
            <v>Gujarat rehabilitation work of Mathak village for TWRI</v>
          </cell>
        </row>
      </sheetData>
      <sheetData sheetId="2390">
        <row r="3">
          <cell r="D3" t="str">
            <v>Gujarat rehabilitation work of Mathak village for TWRI</v>
          </cell>
        </row>
      </sheetData>
      <sheetData sheetId="2391">
        <row r="3">
          <cell r="D3" t="str">
            <v>Gujarat rehabilitation work of Mathak village for TWRI</v>
          </cell>
        </row>
      </sheetData>
      <sheetData sheetId="2392">
        <row r="3">
          <cell r="D3" t="str">
            <v>Gujarat rehabilitation work of Mathak village for TWRI</v>
          </cell>
        </row>
      </sheetData>
      <sheetData sheetId="2393">
        <row r="3">
          <cell r="D3" t="str">
            <v>Gujarat rehabilitation work of Mathak village for TWRI</v>
          </cell>
        </row>
      </sheetData>
      <sheetData sheetId="2394">
        <row r="3">
          <cell r="D3" t="str">
            <v>Gujarat rehabilitation work of Mathak village for TWRI</v>
          </cell>
        </row>
      </sheetData>
      <sheetData sheetId="2395">
        <row r="3">
          <cell r="D3" t="str">
            <v>Gujarat rehabilitation work of Mathak village for TWRI</v>
          </cell>
        </row>
      </sheetData>
      <sheetData sheetId="2396">
        <row r="3">
          <cell r="D3" t="str">
            <v>Gujarat rehabilitation work of Mathak village for TWRI</v>
          </cell>
        </row>
      </sheetData>
      <sheetData sheetId="2397">
        <row r="3">
          <cell r="D3" t="str">
            <v>Gujarat rehabilitation work of Mathak village for TWRI</v>
          </cell>
        </row>
      </sheetData>
      <sheetData sheetId="2398">
        <row r="3">
          <cell r="D3" t="str">
            <v>Gujarat rehabilitation work of Mathak village for TWRI</v>
          </cell>
        </row>
      </sheetData>
      <sheetData sheetId="2399">
        <row r="3">
          <cell r="D3" t="str">
            <v>Gujarat rehabilitation work of Mathak village for TWRI</v>
          </cell>
        </row>
      </sheetData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>
        <row r="3">
          <cell r="D3" t="str">
            <v>Gujarat rehabilitation work of Mathak village for TWRI</v>
          </cell>
        </row>
      </sheetData>
      <sheetData sheetId="2416">
        <row r="3">
          <cell r="D3" t="str">
            <v>Gujarat rehabilitation work of Mathak village for TWRI</v>
          </cell>
        </row>
      </sheetData>
      <sheetData sheetId="2417">
        <row r="3">
          <cell r="D3" t="str">
            <v>Gujarat rehabilitation work of Mathak village for TWRI</v>
          </cell>
        </row>
      </sheetData>
      <sheetData sheetId="2418"/>
      <sheetData sheetId="2419"/>
      <sheetData sheetId="2420">
        <row r="3">
          <cell r="D3" t="str">
            <v>Gujarat rehabilitation work of Mathak village for TWRI</v>
          </cell>
        </row>
      </sheetData>
      <sheetData sheetId="2421">
        <row r="3">
          <cell r="D3" t="str">
            <v>Gujarat rehabilitation work of Mathak village for TWRI</v>
          </cell>
        </row>
      </sheetData>
      <sheetData sheetId="2422">
        <row r="3">
          <cell r="D3" t="str">
            <v>Gujarat rehabilitation work of Mathak village for TWRI</v>
          </cell>
        </row>
      </sheetData>
      <sheetData sheetId="2423">
        <row r="3">
          <cell r="D3" t="str">
            <v>Gujarat rehabilitation work of Mathak village for TWRI</v>
          </cell>
        </row>
      </sheetData>
      <sheetData sheetId="2424"/>
      <sheetData sheetId="2425">
        <row r="3">
          <cell r="D3" t="str">
            <v>Gujarat rehabilitation work of Mathak village for TWRI</v>
          </cell>
        </row>
      </sheetData>
      <sheetData sheetId="2426">
        <row r="3">
          <cell r="D3" t="str">
            <v>Gujarat rehabilitation work of Mathak village for TWRI</v>
          </cell>
        </row>
      </sheetData>
      <sheetData sheetId="2427">
        <row r="3">
          <cell r="D3" t="str">
            <v>Gujarat rehabilitation work of Mathak village for TWRI</v>
          </cell>
        </row>
      </sheetData>
      <sheetData sheetId="2428">
        <row r="3">
          <cell r="D3" t="str">
            <v>Gujarat rehabilitation work of Mathak village for TWRI</v>
          </cell>
        </row>
      </sheetData>
      <sheetData sheetId="2429">
        <row r="3">
          <cell r="D3" t="str">
            <v>Gujarat rehabilitation work of Mathak village for TWRI</v>
          </cell>
        </row>
      </sheetData>
      <sheetData sheetId="2430">
        <row r="3">
          <cell r="D3" t="str">
            <v>Gujarat rehabilitation work of Mathak village for TWRI</v>
          </cell>
        </row>
      </sheetData>
      <sheetData sheetId="2431">
        <row r="3">
          <cell r="D3" t="str">
            <v>Gujarat rehabilitation work of Mathak village for TWRI</v>
          </cell>
        </row>
      </sheetData>
      <sheetData sheetId="2432">
        <row r="3">
          <cell r="D3" t="str">
            <v>Gujarat rehabilitation work of Mathak village for TWRI</v>
          </cell>
        </row>
      </sheetData>
      <sheetData sheetId="2433">
        <row r="3">
          <cell r="D3" t="str">
            <v>Gujarat rehabilitation work of Mathak village for TWRI</v>
          </cell>
        </row>
      </sheetData>
      <sheetData sheetId="2434">
        <row r="3">
          <cell r="D3" t="str">
            <v>Gujarat rehabilitation work of Mathak village for TWRI</v>
          </cell>
        </row>
      </sheetData>
      <sheetData sheetId="2435">
        <row r="3">
          <cell r="D3" t="str">
            <v>Gujarat rehabilitation work of Mathak village for TWRI</v>
          </cell>
        </row>
      </sheetData>
      <sheetData sheetId="2436">
        <row r="3">
          <cell r="D3" t="str">
            <v>Gujarat rehabilitation work of Mathak village for TWRI</v>
          </cell>
        </row>
      </sheetData>
      <sheetData sheetId="2437">
        <row r="3">
          <cell r="D3" t="str">
            <v>Gujarat rehabilitation work of Mathak village for TWRI</v>
          </cell>
        </row>
      </sheetData>
      <sheetData sheetId="2438">
        <row r="3">
          <cell r="D3" t="str">
            <v>Gujarat rehabilitation work of Mathak village for TWRI</v>
          </cell>
        </row>
      </sheetData>
      <sheetData sheetId="2439">
        <row r="3">
          <cell r="D3" t="str">
            <v>Gujarat rehabilitation work of Mathak village for TWRI</v>
          </cell>
        </row>
      </sheetData>
      <sheetData sheetId="2440">
        <row r="3">
          <cell r="D3" t="str">
            <v>Gujarat rehabilitation work of Mathak village for TWRI</v>
          </cell>
        </row>
      </sheetData>
      <sheetData sheetId="2441">
        <row r="3">
          <cell r="D3" t="str">
            <v>Gujarat rehabilitation work of Mathak village for TWRI</v>
          </cell>
        </row>
      </sheetData>
      <sheetData sheetId="2442">
        <row r="3">
          <cell r="D3" t="str">
            <v>Gujarat rehabilitation work of Mathak village for TWRI</v>
          </cell>
        </row>
      </sheetData>
      <sheetData sheetId="2443">
        <row r="3">
          <cell r="D3" t="str">
            <v>Gujarat rehabilitation work of Mathak village for TWRI</v>
          </cell>
        </row>
      </sheetData>
      <sheetData sheetId="2444">
        <row r="3">
          <cell r="D3" t="str">
            <v>Gujarat rehabilitation work of Mathak village for TWRI</v>
          </cell>
        </row>
      </sheetData>
      <sheetData sheetId="2445">
        <row r="3">
          <cell r="D3" t="str">
            <v>Gujarat rehabilitation work of Mathak village for TWRI</v>
          </cell>
        </row>
      </sheetData>
      <sheetData sheetId="2446">
        <row r="3">
          <cell r="D3" t="str">
            <v>Gujarat rehabilitation work of Mathak village for TWRI</v>
          </cell>
        </row>
      </sheetData>
      <sheetData sheetId="2447">
        <row r="3">
          <cell r="D3" t="str">
            <v>Gujarat rehabilitation work of Mathak village for TWRI</v>
          </cell>
        </row>
      </sheetData>
      <sheetData sheetId="2448">
        <row r="3">
          <cell r="D3" t="str">
            <v>Gujarat rehabilitation work of Mathak village for TWRI</v>
          </cell>
        </row>
      </sheetData>
      <sheetData sheetId="2449">
        <row r="3">
          <cell r="D3" t="str">
            <v>Gujarat rehabilitation work of Mathak village for TWRI</v>
          </cell>
        </row>
      </sheetData>
      <sheetData sheetId="2450">
        <row r="3">
          <cell r="D3" t="str">
            <v>Gujarat rehabilitation work of Mathak village for TWRI</v>
          </cell>
        </row>
      </sheetData>
      <sheetData sheetId="2451">
        <row r="3">
          <cell r="D3" t="str">
            <v>Gujarat rehabilitation work of Mathak village for TWRI</v>
          </cell>
        </row>
      </sheetData>
      <sheetData sheetId="2452">
        <row r="3">
          <cell r="D3" t="str">
            <v>Gujarat rehabilitation work of Mathak village for TWRI</v>
          </cell>
        </row>
      </sheetData>
      <sheetData sheetId="2453">
        <row r="3">
          <cell r="D3" t="str">
            <v>Gujarat rehabilitation work of Mathak village for TWRI</v>
          </cell>
        </row>
      </sheetData>
      <sheetData sheetId="2454">
        <row r="3">
          <cell r="D3" t="str">
            <v>Gujarat rehabilitation work of Mathak village for TWRI</v>
          </cell>
        </row>
      </sheetData>
      <sheetData sheetId="2455">
        <row r="3">
          <cell r="D3" t="str">
            <v>Gujarat rehabilitation work of Mathak village for TWRI</v>
          </cell>
        </row>
      </sheetData>
      <sheetData sheetId="2456">
        <row r="3">
          <cell r="D3" t="str">
            <v>Gujarat rehabilitation work of Mathak village for TWRI</v>
          </cell>
        </row>
      </sheetData>
      <sheetData sheetId="2457">
        <row r="3">
          <cell r="D3" t="str">
            <v>Gujarat rehabilitation work of Mathak village for TWRI</v>
          </cell>
        </row>
      </sheetData>
      <sheetData sheetId="2458">
        <row r="3">
          <cell r="D3" t="str">
            <v>Gujarat rehabilitation work of Mathak village for TWRI</v>
          </cell>
        </row>
      </sheetData>
      <sheetData sheetId="2459">
        <row r="3">
          <cell r="D3" t="str">
            <v>Gujarat rehabilitation work of Mathak village for TWRI</v>
          </cell>
        </row>
      </sheetData>
      <sheetData sheetId="2460">
        <row r="3">
          <cell r="D3" t="str">
            <v>Gujarat rehabilitation work of Mathak village for TWRI</v>
          </cell>
        </row>
      </sheetData>
      <sheetData sheetId="2461">
        <row r="3">
          <cell r="D3" t="str">
            <v>Gujarat rehabilitation work of Mathak village for TWRI</v>
          </cell>
        </row>
      </sheetData>
      <sheetData sheetId="2462">
        <row r="3">
          <cell r="D3" t="str">
            <v>Gujarat rehabilitation work of Mathak village for TWRI</v>
          </cell>
        </row>
      </sheetData>
      <sheetData sheetId="2463">
        <row r="3">
          <cell r="D3" t="str">
            <v>Gujarat rehabilitation work of Mathak village for TWRI</v>
          </cell>
        </row>
      </sheetData>
      <sheetData sheetId="2464">
        <row r="3">
          <cell r="D3" t="str">
            <v>Gujarat rehabilitation work of Mathak village for TWRI</v>
          </cell>
        </row>
      </sheetData>
      <sheetData sheetId="2465">
        <row r="3">
          <cell r="D3" t="str">
            <v>Gujarat rehabilitation work of Mathak village for TWRI</v>
          </cell>
        </row>
      </sheetData>
      <sheetData sheetId="2466">
        <row r="3">
          <cell r="D3" t="str">
            <v>Gujarat rehabilitation work of Mathak village for TWRI</v>
          </cell>
        </row>
      </sheetData>
      <sheetData sheetId="2467">
        <row r="3">
          <cell r="D3" t="str">
            <v>Gujarat rehabilitation work of Mathak village for TWRI</v>
          </cell>
        </row>
      </sheetData>
      <sheetData sheetId="2468">
        <row r="3">
          <cell r="D3" t="str">
            <v>Gujarat rehabilitation work of Mathak village for TWRI</v>
          </cell>
        </row>
      </sheetData>
      <sheetData sheetId="2469">
        <row r="3">
          <cell r="D3" t="str">
            <v>Gujarat rehabilitation work of Mathak village for TWRI</v>
          </cell>
        </row>
      </sheetData>
      <sheetData sheetId="2470">
        <row r="3">
          <cell r="D3" t="str">
            <v>Gujarat rehabilitation work of Mathak village for TWRI</v>
          </cell>
        </row>
      </sheetData>
      <sheetData sheetId="2471">
        <row r="3">
          <cell r="D3" t="str">
            <v>Gujarat rehabilitation work of Mathak village for TWRI</v>
          </cell>
        </row>
      </sheetData>
      <sheetData sheetId="2472">
        <row r="3">
          <cell r="D3" t="str">
            <v>Gujarat rehabilitation work of Mathak village for TWRI</v>
          </cell>
        </row>
      </sheetData>
      <sheetData sheetId="2473">
        <row r="3">
          <cell r="D3" t="str">
            <v>Gujarat rehabilitation work of Mathak village for TWRI</v>
          </cell>
        </row>
      </sheetData>
      <sheetData sheetId="2474">
        <row r="3">
          <cell r="D3" t="str">
            <v>Gujarat rehabilitation work of Mathak village for TWRI</v>
          </cell>
        </row>
      </sheetData>
      <sheetData sheetId="2475">
        <row r="3">
          <cell r="D3" t="str">
            <v>Gujarat rehabilitation work of Mathak village for TWRI</v>
          </cell>
        </row>
      </sheetData>
      <sheetData sheetId="2476">
        <row r="3">
          <cell r="D3" t="str">
            <v>Gujarat rehabilitation work of Mathak village for TWRI</v>
          </cell>
        </row>
      </sheetData>
      <sheetData sheetId="2477">
        <row r="3">
          <cell r="D3" t="str">
            <v>Gujarat rehabilitation work of Mathak village for TWRI</v>
          </cell>
        </row>
      </sheetData>
      <sheetData sheetId="2478">
        <row r="3">
          <cell r="D3" t="str">
            <v>Gujarat rehabilitation work of Mathak village for TWRI</v>
          </cell>
        </row>
      </sheetData>
      <sheetData sheetId="2479">
        <row r="3">
          <cell r="D3" t="str">
            <v>Gujarat rehabilitation work of Mathak village for TWRI</v>
          </cell>
        </row>
      </sheetData>
      <sheetData sheetId="2480">
        <row r="3">
          <cell r="D3" t="str">
            <v>Gujarat rehabilitation work of Mathak village for TWRI</v>
          </cell>
        </row>
      </sheetData>
      <sheetData sheetId="2481">
        <row r="3">
          <cell r="D3" t="str">
            <v>Gujarat rehabilitation work of Mathak village for TWRI</v>
          </cell>
        </row>
      </sheetData>
      <sheetData sheetId="2482">
        <row r="3">
          <cell r="D3" t="str">
            <v>Gujarat rehabilitation work of Mathak village for TWRI</v>
          </cell>
        </row>
      </sheetData>
      <sheetData sheetId="2483">
        <row r="3">
          <cell r="D3" t="str">
            <v>Gujarat rehabilitation work of Mathak village for TWRI</v>
          </cell>
        </row>
      </sheetData>
      <sheetData sheetId="2484">
        <row r="3">
          <cell r="D3" t="str">
            <v>Gujarat rehabilitation work of Mathak village for TWRI</v>
          </cell>
        </row>
      </sheetData>
      <sheetData sheetId="2485">
        <row r="3">
          <cell r="D3" t="str">
            <v>Gujarat rehabilitation work of Mathak village for TWRI</v>
          </cell>
        </row>
      </sheetData>
      <sheetData sheetId="2486">
        <row r="3">
          <cell r="D3" t="str">
            <v>Gujarat rehabilitation work of Mathak village for TWRI</v>
          </cell>
        </row>
      </sheetData>
      <sheetData sheetId="2487">
        <row r="3">
          <cell r="D3" t="str">
            <v>Gujarat rehabilitation work of Mathak village for TWRI</v>
          </cell>
        </row>
      </sheetData>
      <sheetData sheetId="2488">
        <row r="3">
          <cell r="D3" t="str">
            <v>Gujarat rehabilitation work of Mathak village for TWRI</v>
          </cell>
        </row>
      </sheetData>
      <sheetData sheetId="2489">
        <row r="3">
          <cell r="D3" t="str">
            <v>Gujarat rehabilitation work of Mathak village for TWRI</v>
          </cell>
        </row>
      </sheetData>
      <sheetData sheetId="2490">
        <row r="3">
          <cell r="D3" t="str">
            <v>Gujarat rehabilitation work of Mathak village for TWRI</v>
          </cell>
        </row>
      </sheetData>
      <sheetData sheetId="2491">
        <row r="3">
          <cell r="D3" t="str">
            <v>Gujarat rehabilitation work of Mathak village for TWRI</v>
          </cell>
        </row>
      </sheetData>
      <sheetData sheetId="2492">
        <row r="3">
          <cell r="D3" t="str">
            <v>Gujarat rehabilitation work of Mathak village for TWRI</v>
          </cell>
        </row>
      </sheetData>
      <sheetData sheetId="2493">
        <row r="3">
          <cell r="D3" t="str">
            <v>Gujarat rehabilitation work of Mathak village for TWRI</v>
          </cell>
        </row>
      </sheetData>
      <sheetData sheetId="2494">
        <row r="3">
          <cell r="D3" t="str">
            <v>Gujarat rehabilitation work of Mathak village for TWRI</v>
          </cell>
        </row>
      </sheetData>
      <sheetData sheetId="2495">
        <row r="3">
          <cell r="D3" t="str">
            <v>Gujarat rehabilitation work of Mathak village for TWRI</v>
          </cell>
        </row>
      </sheetData>
      <sheetData sheetId="2496">
        <row r="3">
          <cell r="D3" t="str">
            <v>Gujarat rehabilitation work of Mathak village for TWRI</v>
          </cell>
        </row>
      </sheetData>
      <sheetData sheetId="2497">
        <row r="3">
          <cell r="D3" t="str">
            <v>Gujarat rehabilitation work of Mathak village for TWRI</v>
          </cell>
        </row>
      </sheetData>
      <sheetData sheetId="2498">
        <row r="3">
          <cell r="D3" t="str">
            <v>Gujarat rehabilitation work of Mathak village for TWRI</v>
          </cell>
        </row>
      </sheetData>
      <sheetData sheetId="2499">
        <row r="3">
          <cell r="D3" t="str">
            <v>Gujarat rehabilitation work of Mathak village for TWRI</v>
          </cell>
        </row>
      </sheetData>
      <sheetData sheetId="2500">
        <row r="3">
          <cell r="D3" t="str">
            <v>Gujarat rehabilitation work of Mathak village for TWRI</v>
          </cell>
        </row>
      </sheetData>
      <sheetData sheetId="2501">
        <row r="3">
          <cell r="D3" t="str">
            <v>Gujarat rehabilitation work of Mathak village for TWRI</v>
          </cell>
        </row>
      </sheetData>
      <sheetData sheetId="2502">
        <row r="3">
          <cell r="D3" t="str">
            <v>Gujarat rehabilitation work of Mathak village for TWRI</v>
          </cell>
        </row>
      </sheetData>
      <sheetData sheetId="2503">
        <row r="3">
          <cell r="D3" t="str">
            <v>Gujarat rehabilitation work of Mathak village for TWRI</v>
          </cell>
        </row>
      </sheetData>
      <sheetData sheetId="2504">
        <row r="3">
          <cell r="D3" t="str">
            <v>Gujarat rehabilitation work of Mathak village for TWRI</v>
          </cell>
        </row>
      </sheetData>
      <sheetData sheetId="2505">
        <row r="3">
          <cell r="D3" t="str">
            <v>Gujarat rehabilitation work of Mathak village for TWRI</v>
          </cell>
        </row>
      </sheetData>
      <sheetData sheetId="2506">
        <row r="3">
          <cell r="D3" t="str">
            <v>Gujarat rehabilitation work of Mathak village for TWRI</v>
          </cell>
        </row>
      </sheetData>
      <sheetData sheetId="2507">
        <row r="3">
          <cell r="D3" t="str">
            <v>Gujarat rehabilitation work of Mathak village for TWRI</v>
          </cell>
        </row>
      </sheetData>
      <sheetData sheetId="2508">
        <row r="3">
          <cell r="D3" t="str">
            <v>Gujarat rehabilitation work of Mathak village for TWRI</v>
          </cell>
        </row>
      </sheetData>
      <sheetData sheetId="2509">
        <row r="3">
          <cell r="D3" t="str">
            <v>Gujarat rehabilitation work of Mathak village for TWRI</v>
          </cell>
        </row>
      </sheetData>
      <sheetData sheetId="2510">
        <row r="3">
          <cell r="D3" t="str">
            <v>Gujarat rehabilitation work of Mathak village for TWRI</v>
          </cell>
        </row>
      </sheetData>
      <sheetData sheetId="2511">
        <row r="3">
          <cell r="D3" t="str">
            <v>Gujarat rehabilitation work of Mathak village for TWRI</v>
          </cell>
        </row>
      </sheetData>
      <sheetData sheetId="2512">
        <row r="3">
          <cell r="D3" t="str">
            <v>Gujarat rehabilitation work of Mathak village for TWRI</v>
          </cell>
        </row>
      </sheetData>
      <sheetData sheetId="2513">
        <row r="3">
          <cell r="D3" t="str">
            <v>Gujarat rehabilitation work of Mathak village for TWRI</v>
          </cell>
        </row>
      </sheetData>
      <sheetData sheetId="2514">
        <row r="3">
          <cell r="D3" t="str">
            <v>Gujarat rehabilitation work of Mathak village for TWRI</v>
          </cell>
        </row>
      </sheetData>
      <sheetData sheetId="2515">
        <row r="3">
          <cell r="D3" t="str">
            <v>Gujarat rehabilitation work of Mathak village for TWRI</v>
          </cell>
        </row>
      </sheetData>
      <sheetData sheetId="2516">
        <row r="3">
          <cell r="D3" t="str">
            <v>Gujarat rehabilitation work of Mathak village for TWRI</v>
          </cell>
        </row>
      </sheetData>
      <sheetData sheetId="2517">
        <row r="3">
          <cell r="D3" t="str">
            <v>Gujarat rehabilitation work of Mathak village for TWRI</v>
          </cell>
        </row>
      </sheetData>
      <sheetData sheetId="2518">
        <row r="3">
          <cell r="D3" t="str">
            <v>Gujarat rehabilitation work of Mathak village for TWRI</v>
          </cell>
        </row>
      </sheetData>
      <sheetData sheetId="2519">
        <row r="3">
          <cell r="D3" t="str">
            <v>Gujarat rehabilitation work of Mathak village for TWRI</v>
          </cell>
        </row>
      </sheetData>
      <sheetData sheetId="2520">
        <row r="3">
          <cell r="D3" t="str">
            <v>Gujarat rehabilitation work of Mathak village for TWRI</v>
          </cell>
        </row>
      </sheetData>
      <sheetData sheetId="2521">
        <row r="3">
          <cell r="D3" t="str">
            <v>Gujarat rehabilitation work of Mathak village for TWRI</v>
          </cell>
        </row>
      </sheetData>
      <sheetData sheetId="2522">
        <row r="3">
          <cell r="D3" t="str">
            <v>Gujarat rehabilitation work of Mathak village for TWRI</v>
          </cell>
        </row>
      </sheetData>
      <sheetData sheetId="2523">
        <row r="3">
          <cell r="D3" t="str">
            <v>Gujarat rehabilitation work of Mathak village for TWRI</v>
          </cell>
        </row>
      </sheetData>
      <sheetData sheetId="2524">
        <row r="3">
          <cell r="D3" t="str">
            <v>Gujarat rehabilitation work of Mathak village for TWRI</v>
          </cell>
        </row>
      </sheetData>
      <sheetData sheetId="2525">
        <row r="3">
          <cell r="D3" t="str">
            <v>Gujarat rehabilitation work of Mathak village for TWRI</v>
          </cell>
        </row>
      </sheetData>
      <sheetData sheetId="2526">
        <row r="3">
          <cell r="D3" t="str">
            <v>Gujarat rehabilitation work of Mathak village for TWRI</v>
          </cell>
        </row>
      </sheetData>
      <sheetData sheetId="2527">
        <row r="3">
          <cell r="D3" t="str">
            <v>Gujarat rehabilitation work of Mathak village for TWRI</v>
          </cell>
        </row>
      </sheetData>
      <sheetData sheetId="2528">
        <row r="3">
          <cell r="D3" t="str">
            <v>Gujarat rehabilitation work of Mathak village for TWRI</v>
          </cell>
        </row>
      </sheetData>
      <sheetData sheetId="2529">
        <row r="3">
          <cell r="D3" t="str">
            <v>Gujarat rehabilitation work of Mathak village for TWRI</v>
          </cell>
        </row>
      </sheetData>
      <sheetData sheetId="2530">
        <row r="3">
          <cell r="D3" t="str">
            <v>Gujarat rehabilitation work of Mathak village for TWRI</v>
          </cell>
        </row>
      </sheetData>
      <sheetData sheetId="2531">
        <row r="3">
          <cell r="D3" t="str">
            <v>Gujarat rehabilitation work of Mathak village for TWRI</v>
          </cell>
        </row>
      </sheetData>
      <sheetData sheetId="2532">
        <row r="3">
          <cell r="D3" t="str">
            <v>Gujarat rehabilitation work of Mathak village for TWRI</v>
          </cell>
        </row>
      </sheetData>
      <sheetData sheetId="2533">
        <row r="3">
          <cell r="D3" t="str">
            <v>Gujarat rehabilitation work of Mathak village for TWRI</v>
          </cell>
        </row>
      </sheetData>
      <sheetData sheetId="2534">
        <row r="3">
          <cell r="D3" t="str">
            <v>Gujarat rehabilitation work of Mathak village for TWRI</v>
          </cell>
        </row>
      </sheetData>
      <sheetData sheetId="2535">
        <row r="3">
          <cell r="D3" t="str">
            <v>Gujarat rehabilitation work of Mathak village for TWRI</v>
          </cell>
        </row>
      </sheetData>
      <sheetData sheetId="2536">
        <row r="3">
          <cell r="D3" t="str">
            <v>Gujarat rehabilitation work of Mathak village for TWRI</v>
          </cell>
        </row>
      </sheetData>
      <sheetData sheetId="2537">
        <row r="3">
          <cell r="D3" t="str">
            <v>Gujarat rehabilitation work of Mathak village for TWRI</v>
          </cell>
        </row>
      </sheetData>
      <sheetData sheetId="2538">
        <row r="3">
          <cell r="D3" t="str">
            <v>Gujarat rehabilitation work of Mathak village for TWRI</v>
          </cell>
        </row>
      </sheetData>
      <sheetData sheetId="2539">
        <row r="3">
          <cell r="D3" t="str">
            <v>Gujarat rehabilitation work of Mathak village for TWRI</v>
          </cell>
        </row>
      </sheetData>
      <sheetData sheetId="2540">
        <row r="3">
          <cell r="D3" t="str">
            <v>Gujarat rehabilitation work of Mathak village for TWRI</v>
          </cell>
        </row>
      </sheetData>
      <sheetData sheetId="2541">
        <row r="3">
          <cell r="D3" t="str">
            <v>Gujarat rehabilitation work of Mathak village for TWRI</v>
          </cell>
        </row>
      </sheetData>
      <sheetData sheetId="2542">
        <row r="3">
          <cell r="D3" t="str">
            <v>Gujarat rehabilitation work of Mathak village for TWRI</v>
          </cell>
        </row>
      </sheetData>
      <sheetData sheetId="2543">
        <row r="3">
          <cell r="D3" t="str">
            <v>Gujarat rehabilitation work of Mathak village for TWRI</v>
          </cell>
        </row>
      </sheetData>
      <sheetData sheetId="2544">
        <row r="3">
          <cell r="D3" t="str">
            <v>Gujarat rehabilitation work of Mathak village for TWRI</v>
          </cell>
        </row>
      </sheetData>
      <sheetData sheetId="2545">
        <row r="3">
          <cell r="D3" t="str">
            <v>Gujarat rehabilitation work of Mathak village for TWRI</v>
          </cell>
        </row>
      </sheetData>
      <sheetData sheetId="2546">
        <row r="3">
          <cell r="D3" t="str">
            <v>Gujarat rehabilitation work of Mathak village for TWRI</v>
          </cell>
        </row>
      </sheetData>
      <sheetData sheetId="2547">
        <row r="3">
          <cell r="D3" t="str">
            <v>Gujarat rehabilitation work of Mathak village for TWRI</v>
          </cell>
        </row>
      </sheetData>
      <sheetData sheetId="2548">
        <row r="3">
          <cell r="D3" t="str">
            <v>Gujarat rehabilitation work of Mathak village for TWRI</v>
          </cell>
        </row>
      </sheetData>
      <sheetData sheetId="2549">
        <row r="3">
          <cell r="D3" t="str">
            <v>Gujarat rehabilitation work of Mathak village for TWRI</v>
          </cell>
        </row>
      </sheetData>
      <sheetData sheetId="2550">
        <row r="3">
          <cell r="D3" t="str">
            <v>Gujarat rehabilitation work of Mathak village for TWRI</v>
          </cell>
        </row>
      </sheetData>
      <sheetData sheetId="2551">
        <row r="3">
          <cell r="D3" t="str">
            <v>Gujarat rehabilitation work of Mathak village for TWRI</v>
          </cell>
        </row>
      </sheetData>
      <sheetData sheetId="2552">
        <row r="3">
          <cell r="D3" t="str">
            <v>Gujarat rehabilitation work of Mathak village for TWRI</v>
          </cell>
        </row>
      </sheetData>
      <sheetData sheetId="2553">
        <row r="3">
          <cell r="D3" t="str">
            <v>Gujarat rehabilitation work of Mathak village for TWRI</v>
          </cell>
        </row>
      </sheetData>
      <sheetData sheetId="2554">
        <row r="3">
          <cell r="D3" t="str">
            <v>Gujarat rehabilitation work of Mathak village for TWRI</v>
          </cell>
        </row>
      </sheetData>
      <sheetData sheetId="2555">
        <row r="3">
          <cell r="D3" t="str">
            <v>Gujarat rehabilitation work of Mathak village for TWRI</v>
          </cell>
        </row>
      </sheetData>
      <sheetData sheetId="2556">
        <row r="3">
          <cell r="D3" t="str">
            <v>Gujarat rehabilitation work of Mathak village for TWRI</v>
          </cell>
        </row>
      </sheetData>
      <sheetData sheetId="2557">
        <row r="3">
          <cell r="D3" t="str">
            <v>Gujarat rehabilitation work of Mathak village for TWRI</v>
          </cell>
        </row>
      </sheetData>
      <sheetData sheetId="2558">
        <row r="3">
          <cell r="D3" t="str">
            <v>Gujarat rehabilitation work of Mathak village for TWRI</v>
          </cell>
        </row>
      </sheetData>
      <sheetData sheetId="2559">
        <row r="3">
          <cell r="D3" t="str">
            <v>Gujarat rehabilitation work of Mathak village for TWRI</v>
          </cell>
        </row>
      </sheetData>
      <sheetData sheetId="2560">
        <row r="3">
          <cell r="D3" t="str">
            <v>Gujarat rehabilitation work of Mathak village for TWRI</v>
          </cell>
        </row>
      </sheetData>
      <sheetData sheetId="2561">
        <row r="3">
          <cell r="D3" t="str">
            <v>Gujarat rehabilitation work of Mathak village for TWRI</v>
          </cell>
        </row>
      </sheetData>
      <sheetData sheetId="2562">
        <row r="3">
          <cell r="D3" t="str">
            <v>Gujarat rehabilitation work of Mathak village for TWRI</v>
          </cell>
        </row>
      </sheetData>
      <sheetData sheetId="2563">
        <row r="3">
          <cell r="D3" t="str">
            <v>Gujarat rehabilitation work of Mathak village for TWRI</v>
          </cell>
        </row>
      </sheetData>
      <sheetData sheetId="2564">
        <row r="3">
          <cell r="D3" t="str">
            <v>Gujarat rehabilitation work of Mathak village for TWRI</v>
          </cell>
        </row>
      </sheetData>
      <sheetData sheetId="2565">
        <row r="3">
          <cell r="D3" t="str">
            <v>Gujarat rehabilitation work of Mathak village for TWRI</v>
          </cell>
        </row>
      </sheetData>
      <sheetData sheetId="2566">
        <row r="3">
          <cell r="D3" t="str">
            <v>Gujarat rehabilitation work of Mathak village for TWRI</v>
          </cell>
        </row>
      </sheetData>
      <sheetData sheetId="2567">
        <row r="3">
          <cell r="D3" t="str">
            <v>Gujarat rehabilitation work of Mathak village for TWRI</v>
          </cell>
        </row>
      </sheetData>
      <sheetData sheetId="2568">
        <row r="3">
          <cell r="D3" t="str">
            <v>Gujarat rehabilitation work of Mathak village for TWRI</v>
          </cell>
        </row>
      </sheetData>
      <sheetData sheetId="2569">
        <row r="3">
          <cell r="D3" t="str">
            <v>Gujarat rehabilitation work of Mathak village for TWRI</v>
          </cell>
        </row>
      </sheetData>
      <sheetData sheetId="2570">
        <row r="3">
          <cell r="D3" t="str">
            <v>Gujarat rehabilitation work of Mathak village for TWRI</v>
          </cell>
        </row>
      </sheetData>
      <sheetData sheetId="2571">
        <row r="3">
          <cell r="D3" t="str">
            <v>Gujarat rehabilitation work of Mathak village for TWRI</v>
          </cell>
        </row>
      </sheetData>
      <sheetData sheetId="2572">
        <row r="3">
          <cell r="D3" t="str">
            <v>Gujarat rehabilitation work of Mathak village for TWRI</v>
          </cell>
        </row>
      </sheetData>
      <sheetData sheetId="2573">
        <row r="3">
          <cell r="D3" t="str">
            <v>Gujarat rehabilitation work of Mathak village for TWRI</v>
          </cell>
        </row>
      </sheetData>
      <sheetData sheetId="2574">
        <row r="3">
          <cell r="D3" t="str">
            <v>Gujarat rehabilitation work of Mathak village for TWRI</v>
          </cell>
        </row>
      </sheetData>
      <sheetData sheetId="2575">
        <row r="3">
          <cell r="D3" t="str">
            <v>Gujarat rehabilitation work of Mathak village for TWRI</v>
          </cell>
        </row>
      </sheetData>
      <sheetData sheetId="2576">
        <row r="3">
          <cell r="D3" t="str">
            <v>Gujarat rehabilitation work of Mathak village for TWRI</v>
          </cell>
        </row>
      </sheetData>
      <sheetData sheetId="2577">
        <row r="3">
          <cell r="D3" t="str">
            <v>Gujarat rehabilitation work of Mathak village for TWRI</v>
          </cell>
        </row>
      </sheetData>
      <sheetData sheetId="2578">
        <row r="3">
          <cell r="D3" t="str">
            <v>Gujarat rehabilitation work of Mathak village for TWRI</v>
          </cell>
        </row>
      </sheetData>
      <sheetData sheetId="2579">
        <row r="3">
          <cell r="D3" t="str">
            <v>Gujarat rehabilitation work of Mathak village for TWRI</v>
          </cell>
        </row>
      </sheetData>
      <sheetData sheetId="2580">
        <row r="3">
          <cell r="D3" t="str">
            <v>Gujarat rehabilitation work of Mathak village for TWRI</v>
          </cell>
        </row>
      </sheetData>
      <sheetData sheetId="2581">
        <row r="3">
          <cell r="D3" t="str">
            <v>Gujarat rehabilitation work of Mathak village for TWRI</v>
          </cell>
        </row>
      </sheetData>
      <sheetData sheetId="2582">
        <row r="3">
          <cell r="D3" t="str">
            <v>Gujarat rehabilitation work of Mathak village for TWRI</v>
          </cell>
        </row>
      </sheetData>
      <sheetData sheetId="2583">
        <row r="3">
          <cell r="D3" t="str">
            <v>Gujarat rehabilitation work of Mathak village for TWRI</v>
          </cell>
        </row>
      </sheetData>
      <sheetData sheetId="2584">
        <row r="3">
          <cell r="D3" t="str">
            <v>Gujarat rehabilitation work of Mathak village for TWRI</v>
          </cell>
        </row>
      </sheetData>
      <sheetData sheetId="2585">
        <row r="3">
          <cell r="D3" t="str">
            <v>Gujarat rehabilitation work of Mathak village for TWRI</v>
          </cell>
        </row>
      </sheetData>
      <sheetData sheetId="2586">
        <row r="3">
          <cell r="D3" t="str">
            <v>Gujarat rehabilitation work of Mathak village for TWRI</v>
          </cell>
        </row>
      </sheetData>
      <sheetData sheetId="2587">
        <row r="3">
          <cell r="D3" t="str">
            <v>Gujarat rehabilitation work of Mathak village for TWRI</v>
          </cell>
        </row>
      </sheetData>
      <sheetData sheetId="2588">
        <row r="3">
          <cell r="D3" t="str">
            <v>Gujarat rehabilitation work of Mathak village for TWRI</v>
          </cell>
        </row>
      </sheetData>
      <sheetData sheetId="2589">
        <row r="3">
          <cell r="D3" t="str">
            <v>Gujarat rehabilitation work of Mathak village for TWRI</v>
          </cell>
        </row>
      </sheetData>
      <sheetData sheetId="2590">
        <row r="3">
          <cell r="D3" t="str">
            <v>Gujarat rehabilitation work of Mathak village for TWRI</v>
          </cell>
        </row>
      </sheetData>
      <sheetData sheetId="2591">
        <row r="3">
          <cell r="D3" t="str">
            <v>Gujarat rehabilitation work of Mathak village for TWRI</v>
          </cell>
        </row>
      </sheetData>
      <sheetData sheetId="2592">
        <row r="3">
          <cell r="D3" t="str">
            <v>Gujarat rehabilitation work of Mathak village for TWRI</v>
          </cell>
        </row>
      </sheetData>
      <sheetData sheetId="2593">
        <row r="3">
          <cell r="D3" t="str">
            <v>Gujarat rehabilitation work of Mathak village for TWRI</v>
          </cell>
        </row>
      </sheetData>
      <sheetData sheetId="2594">
        <row r="3">
          <cell r="D3" t="str">
            <v>Gujarat rehabilitation work of Mathak village for TWRI</v>
          </cell>
        </row>
      </sheetData>
      <sheetData sheetId="2595">
        <row r="3">
          <cell r="D3" t="str">
            <v>Gujarat rehabilitation work of Mathak village for TWRI</v>
          </cell>
        </row>
      </sheetData>
      <sheetData sheetId="2596">
        <row r="3">
          <cell r="D3" t="str">
            <v>Gujarat rehabilitation work of Mathak village for TWRI</v>
          </cell>
        </row>
      </sheetData>
      <sheetData sheetId="2597">
        <row r="3">
          <cell r="D3" t="str">
            <v>Gujarat rehabilitation work of Mathak village for TWRI</v>
          </cell>
        </row>
      </sheetData>
      <sheetData sheetId="2598">
        <row r="3">
          <cell r="D3" t="str">
            <v>Gujarat rehabilitation work of Mathak village for TWRI</v>
          </cell>
        </row>
      </sheetData>
      <sheetData sheetId="2599">
        <row r="3">
          <cell r="D3" t="str">
            <v>Gujarat rehabilitation work of Mathak village for TWRI</v>
          </cell>
        </row>
      </sheetData>
      <sheetData sheetId="2600">
        <row r="3">
          <cell r="D3" t="str">
            <v>Gujarat rehabilitation work of Mathak village for TWRI</v>
          </cell>
        </row>
      </sheetData>
      <sheetData sheetId="2601">
        <row r="3">
          <cell r="D3" t="str">
            <v>Gujarat rehabilitation work of Mathak village for TWRI</v>
          </cell>
        </row>
      </sheetData>
      <sheetData sheetId="2602">
        <row r="3">
          <cell r="D3" t="str">
            <v>Gujarat rehabilitation work of Mathak village for TWRI</v>
          </cell>
        </row>
      </sheetData>
      <sheetData sheetId="2603">
        <row r="3">
          <cell r="D3" t="str">
            <v>Gujarat rehabilitation work of Mathak village for TWRI</v>
          </cell>
        </row>
      </sheetData>
      <sheetData sheetId="2604">
        <row r="3">
          <cell r="D3" t="str">
            <v>Gujarat rehabilitation work of Mathak village for TWRI</v>
          </cell>
        </row>
      </sheetData>
      <sheetData sheetId="2605">
        <row r="3">
          <cell r="D3" t="str">
            <v>Gujarat rehabilitation work of Mathak village for TWRI</v>
          </cell>
        </row>
      </sheetData>
      <sheetData sheetId="2606">
        <row r="3">
          <cell r="D3" t="str">
            <v>Gujarat rehabilitation work of Mathak village for TWRI</v>
          </cell>
        </row>
      </sheetData>
      <sheetData sheetId="2607">
        <row r="3">
          <cell r="D3" t="str">
            <v>Gujarat rehabilitation work of Mathak village for TWRI</v>
          </cell>
        </row>
      </sheetData>
      <sheetData sheetId="2608">
        <row r="3">
          <cell r="D3" t="str">
            <v>Gujarat rehabilitation work of Mathak village for TWRI</v>
          </cell>
        </row>
      </sheetData>
      <sheetData sheetId="2609">
        <row r="3">
          <cell r="D3" t="str">
            <v>Gujarat rehabilitation work of Mathak village for TWRI</v>
          </cell>
        </row>
      </sheetData>
      <sheetData sheetId="2610">
        <row r="3">
          <cell r="D3" t="str">
            <v>Gujarat rehabilitation work of Mathak village for TWRI</v>
          </cell>
        </row>
      </sheetData>
      <sheetData sheetId="2611">
        <row r="3">
          <cell r="D3" t="str">
            <v>Gujarat rehabilitation work of Mathak village for TWRI</v>
          </cell>
        </row>
      </sheetData>
      <sheetData sheetId="2612">
        <row r="3">
          <cell r="D3" t="str">
            <v>Gujarat rehabilitation work of Mathak village for TWRI</v>
          </cell>
        </row>
      </sheetData>
      <sheetData sheetId="2613">
        <row r="3">
          <cell r="D3" t="str">
            <v>Gujarat rehabilitation work of Mathak village for TWRI</v>
          </cell>
        </row>
      </sheetData>
      <sheetData sheetId="2614">
        <row r="3">
          <cell r="D3" t="str">
            <v>Gujarat rehabilitation work of Mathak village for TWRI</v>
          </cell>
        </row>
      </sheetData>
      <sheetData sheetId="2615">
        <row r="3">
          <cell r="D3" t="str">
            <v>Gujarat rehabilitation work of Mathak village for TWRI</v>
          </cell>
        </row>
      </sheetData>
      <sheetData sheetId="2616">
        <row r="3">
          <cell r="D3" t="str">
            <v>Gujarat rehabilitation work of Mathak village for TWRI</v>
          </cell>
        </row>
      </sheetData>
      <sheetData sheetId="2617">
        <row r="3">
          <cell r="D3" t="str">
            <v>Gujarat rehabilitation work of Mathak village for TWRI</v>
          </cell>
        </row>
      </sheetData>
      <sheetData sheetId="2618">
        <row r="3">
          <cell r="D3" t="str">
            <v>Gujarat rehabilitation work of Mathak village for TWRI</v>
          </cell>
        </row>
      </sheetData>
      <sheetData sheetId="2619">
        <row r="3">
          <cell r="D3" t="str">
            <v>Gujarat rehabilitation work of Mathak village for TWRI</v>
          </cell>
        </row>
      </sheetData>
      <sheetData sheetId="2620">
        <row r="3">
          <cell r="D3" t="str">
            <v>Gujarat rehabilitation work of Mathak village for TWRI</v>
          </cell>
        </row>
      </sheetData>
      <sheetData sheetId="2621">
        <row r="3">
          <cell r="D3" t="str">
            <v>Gujarat rehabilitation work of Mathak village for TWRI</v>
          </cell>
        </row>
      </sheetData>
      <sheetData sheetId="2622">
        <row r="3">
          <cell r="D3" t="str">
            <v>Gujarat rehabilitation work of Mathak village for TWRI</v>
          </cell>
        </row>
      </sheetData>
      <sheetData sheetId="2623">
        <row r="3">
          <cell r="D3" t="str">
            <v>Gujarat rehabilitation work of Mathak village for TWRI</v>
          </cell>
        </row>
      </sheetData>
      <sheetData sheetId="2624">
        <row r="3">
          <cell r="D3" t="str">
            <v>Gujarat rehabilitation work of Mathak village for TWRI</v>
          </cell>
        </row>
      </sheetData>
      <sheetData sheetId="2625">
        <row r="3">
          <cell r="D3" t="str">
            <v>Gujarat rehabilitation work of Mathak village for TWRI</v>
          </cell>
        </row>
      </sheetData>
      <sheetData sheetId="2626">
        <row r="3">
          <cell r="D3" t="str">
            <v>Gujarat rehabilitation work of Mathak village for TWRI</v>
          </cell>
        </row>
      </sheetData>
      <sheetData sheetId="2627">
        <row r="3">
          <cell r="D3" t="str">
            <v>Gujarat rehabilitation work of Mathak village for TWRI</v>
          </cell>
        </row>
      </sheetData>
      <sheetData sheetId="2628">
        <row r="3">
          <cell r="D3" t="str">
            <v>Gujarat rehabilitation work of Mathak village for TWRI</v>
          </cell>
        </row>
      </sheetData>
      <sheetData sheetId="2629">
        <row r="3">
          <cell r="D3" t="str">
            <v>Gujarat rehabilitation work of Mathak village for TWRI</v>
          </cell>
        </row>
      </sheetData>
      <sheetData sheetId="2630">
        <row r="3">
          <cell r="D3" t="str">
            <v>Gujarat rehabilitation work of Mathak village for TWRI</v>
          </cell>
        </row>
      </sheetData>
      <sheetData sheetId="2631">
        <row r="3">
          <cell r="D3" t="str">
            <v>Gujarat rehabilitation work of Mathak village for TWRI</v>
          </cell>
        </row>
      </sheetData>
      <sheetData sheetId="2632">
        <row r="3">
          <cell r="D3" t="str">
            <v>Gujarat rehabilitation work of Mathak village for TWRI</v>
          </cell>
        </row>
      </sheetData>
      <sheetData sheetId="2633">
        <row r="3">
          <cell r="D3" t="str">
            <v>Gujarat rehabilitation work of Mathak village for TWRI</v>
          </cell>
        </row>
      </sheetData>
      <sheetData sheetId="2634">
        <row r="3">
          <cell r="D3" t="str">
            <v>Gujarat rehabilitation work of Mathak village for TWRI</v>
          </cell>
        </row>
      </sheetData>
      <sheetData sheetId="2635">
        <row r="3">
          <cell r="D3" t="str">
            <v>Gujarat rehabilitation work of Mathak village for TWRI</v>
          </cell>
        </row>
      </sheetData>
      <sheetData sheetId="2636">
        <row r="3">
          <cell r="D3" t="str">
            <v>Gujarat rehabilitation work of Mathak village for TWRI</v>
          </cell>
        </row>
      </sheetData>
      <sheetData sheetId="2637">
        <row r="3">
          <cell r="D3" t="str">
            <v>Gujarat rehabilitation work of Mathak village for TWRI</v>
          </cell>
        </row>
      </sheetData>
      <sheetData sheetId="2638">
        <row r="3">
          <cell r="D3" t="str">
            <v>Gujarat rehabilitation work of Mathak village for TWRI</v>
          </cell>
        </row>
      </sheetData>
      <sheetData sheetId="2639">
        <row r="3">
          <cell r="D3" t="str">
            <v>Gujarat rehabilitation work of Mathak village for TWRI</v>
          </cell>
        </row>
      </sheetData>
      <sheetData sheetId="2640">
        <row r="3">
          <cell r="D3" t="str">
            <v>Gujarat rehabilitation work of Mathak village for TWRI</v>
          </cell>
        </row>
      </sheetData>
      <sheetData sheetId="2641">
        <row r="3">
          <cell r="D3" t="str">
            <v>Gujarat rehabilitation work of Mathak village for TWRI</v>
          </cell>
        </row>
      </sheetData>
      <sheetData sheetId="2642">
        <row r="3">
          <cell r="D3" t="str">
            <v>Gujarat rehabilitation work of Mathak village for TWRI</v>
          </cell>
        </row>
      </sheetData>
      <sheetData sheetId="2643">
        <row r="3">
          <cell r="D3" t="str">
            <v>Gujarat rehabilitation work of Mathak village for TWRI</v>
          </cell>
        </row>
      </sheetData>
      <sheetData sheetId="2644">
        <row r="3">
          <cell r="D3" t="str">
            <v>Gujarat rehabilitation work of Mathak village for TWRI</v>
          </cell>
        </row>
      </sheetData>
      <sheetData sheetId="2645">
        <row r="3">
          <cell r="D3" t="str">
            <v>Gujarat rehabilitation work of Mathak village for TWRI</v>
          </cell>
        </row>
      </sheetData>
      <sheetData sheetId="2646">
        <row r="3">
          <cell r="D3" t="str">
            <v>Gujarat rehabilitation work of Mathak village for TWRI</v>
          </cell>
        </row>
      </sheetData>
      <sheetData sheetId="2647">
        <row r="3">
          <cell r="D3" t="str">
            <v>Gujarat rehabilitation work of Mathak village for TWRI</v>
          </cell>
        </row>
      </sheetData>
      <sheetData sheetId="2648">
        <row r="3">
          <cell r="D3" t="str">
            <v>Gujarat rehabilitation work of Mathak village for TWRI</v>
          </cell>
        </row>
      </sheetData>
      <sheetData sheetId="2649">
        <row r="3">
          <cell r="D3" t="str">
            <v>Gujarat rehabilitation work of Mathak village for TWRI</v>
          </cell>
        </row>
      </sheetData>
      <sheetData sheetId="2650">
        <row r="3">
          <cell r="D3" t="str">
            <v>Gujarat rehabilitation work of Mathak village for TWRI</v>
          </cell>
        </row>
      </sheetData>
      <sheetData sheetId="2651">
        <row r="3">
          <cell r="D3" t="str">
            <v>Gujarat rehabilitation work of Mathak village for TWRI</v>
          </cell>
        </row>
      </sheetData>
      <sheetData sheetId="2652">
        <row r="3">
          <cell r="D3" t="str">
            <v>Gujarat rehabilitation work of Mathak village for TWRI</v>
          </cell>
        </row>
      </sheetData>
      <sheetData sheetId="2653">
        <row r="3">
          <cell r="D3" t="str">
            <v>Gujarat rehabilitation work of Mathak village for TWRI</v>
          </cell>
        </row>
      </sheetData>
      <sheetData sheetId="2654">
        <row r="3">
          <cell r="D3" t="str">
            <v>Gujarat rehabilitation work of Mathak village for TWRI</v>
          </cell>
        </row>
      </sheetData>
      <sheetData sheetId="2655">
        <row r="3">
          <cell r="D3" t="str">
            <v>Gujarat rehabilitation work of Mathak village for TWRI</v>
          </cell>
        </row>
      </sheetData>
      <sheetData sheetId="2656">
        <row r="3">
          <cell r="D3" t="str">
            <v>Gujarat rehabilitation work of Mathak village for TWRI</v>
          </cell>
        </row>
      </sheetData>
      <sheetData sheetId="2657">
        <row r="3">
          <cell r="D3" t="str">
            <v>Gujarat rehabilitation work of Mathak village for TWRI</v>
          </cell>
        </row>
      </sheetData>
      <sheetData sheetId="2658">
        <row r="3">
          <cell r="D3" t="str">
            <v>Gujarat rehabilitation work of Mathak village for TWRI</v>
          </cell>
        </row>
      </sheetData>
      <sheetData sheetId="2659">
        <row r="3">
          <cell r="D3" t="str">
            <v>Gujarat rehabilitation work of Mathak village for TWRI</v>
          </cell>
        </row>
      </sheetData>
      <sheetData sheetId="2660">
        <row r="3">
          <cell r="D3" t="str">
            <v>Gujarat rehabilitation work of Mathak village for TWRI</v>
          </cell>
        </row>
      </sheetData>
      <sheetData sheetId="2661">
        <row r="3">
          <cell r="D3" t="str">
            <v>Gujarat rehabilitation work of Mathak village for TWRI</v>
          </cell>
        </row>
      </sheetData>
      <sheetData sheetId="2662">
        <row r="3">
          <cell r="D3" t="str">
            <v>Gujarat rehabilitation work of Mathak village for TWRI</v>
          </cell>
        </row>
      </sheetData>
      <sheetData sheetId="2663">
        <row r="3">
          <cell r="D3" t="str">
            <v>Gujarat rehabilitation work of Mathak village for TWRI</v>
          </cell>
        </row>
      </sheetData>
      <sheetData sheetId="2664">
        <row r="3">
          <cell r="D3" t="str">
            <v>Gujarat rehabilitation work of Mathak village for TWRI</v>
          </cell>
        </row>
      </sheetData>
      <sheetData sheetId="2665">
        <row r="3">
          <cell r="D3" t="str">
            <v>Gujarat rehabilitation work of Mathak village for TWRI</v>
          </cell>
        </row>
      </sheetData>
      <sheetData sheetId="2666">
        <row r="3">
          <cell r="D3" t="str">
            <v>Gujarat rehabilitation work of Mathak village for TWRI</v>
          </cell>
        </row>
      </sheetData>
      <sheetData sheetId="2667">
        <row r="3">
          <cell r="D3" t="str">
            <v>Gujarat rehabilitation work of Mathak village for TWRI</v>
          </cell>
        </row>
      </sheetData>
      <sheetData sheetId="2668">
        <row r="3">
          <cell r="D3" t="str">
            <v>Gujarat rehabilitation work of Mathak village for TWRI</v>
          </cell>
        </row>
      </sheetData>
      <sheetData sheetId="2669">
        <row r="3">
          <cell r="D3" t="str">
            <v>Gujarat rehabilitation work of Mathak village for TWRI</v>
          </cell>
        </row>
      </sheetData>
      <sheetData sheetId="2670">
        <row r="3">
          <cell r="D3" t="str">
            <v>Gujarat rehabilitation work of Mathak village for TWRI</v>
          </cell>
        </row>
      </sheetData>
      <sheetData sheetId="2671">
        <row r="3">
          <cell r="D3" t="str">
            <v>Gujarat rehabilitation work of Mathak village for TWRI</v>
          </cell>
        </row>
      </sheetData>
      <sheetData sheetId="2672">
        <row r="3">
          <cell r="D3" t="str">
            <v>Gujarat rehabilitation work of Mathak village for TWRI</v>
          </cell>
        </row>
      </sheetData>
      <sheetData sheetId="2673">
        <row r="3">
          <cell r="D3" t="str">
            <v>Gujarat rehabilitation work of Mathak village for TWRI</v>
          </cell>
        </row>
      </sheetData>
      <sheetData sheetId="2674">
        <row r="3">
          <cell r="D3" t="str">
            <v>Gujarat rehabilitation work of Mathak village for TWRI</v>
          </cell>
        </row>
      </sheetData>
      <sheetData sheetId="2675">
        <row r="3">
          <cell r="D3" t="str">
            <v>Gujarat rehabilitation work of Mathak village for TWRI</v>
          </cell>
        </row>
      </sheetData>
      <sheetData sheetId="2676">
        <row r="3">
          <cell r="D3" t="str">
            <v>Gujarat rehabilitation work of Mathak village for TWRI</v>
          </cell>
        </row>
      </sheetData>
      <sheetData sheetId="2677">
        <row r="3">
          <cell r="D3" t="str">
            <v>Gujarat rehabilitation work of Mathak village for TWRI</v>
          </cell>
        </row>
      </sheetData>
      <sheetData sheetId="2678">
        <row r="3">
          <cell r="D3" t="str">
            <v>Gujarat rehabilitation work of Mathak village for TWRI</v>
          </cell>
        </row>
      </sheetData>
      <sheetData sheetId="2679">
        <row r="3">
          <cell r="D3" t="str">
            <v>Gujarat rehabilitation work of Mathak village for TWRI</v>
          </cell>
        </row>
      </sheetData>
      <sheetData sheetId="2680">
        <row r="3">
          <cell r="D3" t="str">
            <v>Gujarat rehabilitation work of Mathak village for TWRI</v>
          </cell>
        </row>
      </sheetData>
      <sheetData sheetId="2681">
        <row r="3">
          <cell r="D3" t="str">
            <v>Gujarat rehabilitation work of Mathak village for TWRI</v>
          </cell>
        </row>
      </sheetData>
      <sheetData sheetId="2682">
        <row r="3">
          <cell r="D3" t="str">
            <v>Gujarat rehabilitation work of Mathak village for TWRI</v>
          </cell>
        </row>
      </sheetData>
      <sheetData sheetId="2683">
        <row r="3">
          <cell r="D3" t="str">
            <v>Gujarat rehabilitation work of Mathak village for TWRI</v>
          </cell>
        </row>
      </sheetData>
      <sheetData sheetId="2684"/>
      <sheetData sheetId="2685">
        <row r="3">
          <cell r="D3" t="str">
            <v>Gujarat rehabilitation work of Mathak village for TWRI</v>
          </cell>
        </row>
      </sheetData>
      <sheetData sheetId="2686">
        <row r="3">
          <cell r="D3" t="str">
            <v>Gujarat rehabilitation work of Mathak village for TWRI</v>
          </cell>
        </row>
      </sheetData>
      <sheetData sheetId="2687">
        <row r="3">
          <cell r="D3" t="str">
            <v>Gujarat rehabilitation work of Mathak village for TWRI</v>
          </cell>
        </row>
      </sheetData>
      <sheetData sheetId="2688">
        <row r="3">
          <cell r="D3" t="str">
            <v>Gujarat rehabilitation work of Mathak village for TWRI</v>
          </cell>
        </row>
      </sheetData>
      <sheetData sheetId="2689"/>
      <sheetData sheetId="2690">
        <row r="3">
          <cell r="D3" t="str">
            <v>Gujarat rehabilitation work of Mathak village for TWRI</v>
          </cell>
        </row>
      </sheetData>
      <sheetData sheetId="2691">
        <row r="3">
          <cell r="D3" t="str">
            <v>Gujarat rehabilitation work of Mathak village for TWRI</v>
          </cell>
        </row>
      </sheetData>
      <sheetData sheetId="2692">
        <row r="3">
          <cell r="D3" t="str">
            <v>Gujarat rehabilitation work of Mathak village for TWRI</v>
          </cell>
        </row>
      </sheetData>
      <sheetData sheetId="2693">
        <row r="3">
          <cell r="D3" t="str">
            <v>Gujarat rehabilitation work of Mathak village for TWRI</v>
          </cell>
        </row>
      </sheetData>
      <sheetData sheetId="2694">
        <row r="3">
          <cell r="D3" t="str">
            <v>Gujarat rehabilitation work of Mathak village for TWRI</v>
          </cell>
        </row>
      </sheetData>
      <sheetData sheetId="2695">
        <row r="3">
          <cell r="D3" t="str">
            <v>Gujarat rehabilitation work of Mathak village for TWRI</v>
          </cell>
        </row>
      </sheetData>
      <sheetData sheetId="2696">
        <row r="3">
          <cell r="D3" t="str">
            <v>Gujarat rehabilitation work of Mathak village for TWRI</v>
          </cell>
        </row>
      </sheetData>
      <sheetData sheetId="2697">
        <row r="3">
          <cell r="D3" t="str">
            <v>Gujarat rehabilitation work of Mathak village for TWRI</v>
          </cell>
        </row>
      </sheetData>
      <sheetData sheetId="2698">
        <row r="3">
          <cell r="D3" t="str">
            <v>Gujarat rehabilitation work of Mathak village for TWRI</v>
          </cell>
        </row>
      </sheetData>
      <sheetData sheetId="2699">
        <row r="3">
          <cell r="D3" t="str">
            <v>Gujarat rehabilitation work of Mathak village for TWRI</v>
          </cell>
        </row>
      </sheetData>
      <sheetData sheetId="2700">
        <row r="3">
          <cell r="D3" t="str">
            <v>Gujarat rehabilitation work of Mathak village for TWRI</v>
          </cell>
        </row>
      </sheetData>
      <sheetData sheetId="2701">
        <row r="3">
          <cell r="D3" t="str">
            <v>Gujarat rehabilitation work of Mathak village for TWRI</v>
          </cell>
        </row>
      </sheetData>
      <sheetData sheetId="2702">
        <row r="3">
          <cell r="D3" t="str">
            <v>Gujarat rehabilitation work of Mathak village for TWRI</v>
          </cell>
        </row>
      </sheetData>
      <sheetData sheetId="2703">
        <row r="3">
          <cell r="D3" t="str">
            <v>Gujarat rehabilitation work of Mathak village for TWRI</v>
          </cell>
        </row>
      </sheetData>
      <sheetData sheetId="2704">
        <row r="3">
          <cell r="D3" t="str">
            <v>Gujarat rehabilitation work of Mathak village for TWRI</v>
          </cell>
        </row>
      </sheetData>
      <sheetData sheetId="2705">
        <row r="3">
          <cell r="D3" t="str">
            <v>Gujarat rehabilitation work of Mathak village for TWRI</v>
          </cell>
        </row>
      </sheetData>
      <sheetData sheetId="2706">
        <row r="3">
          <cell r="D3" t="str">
            <v>Gujarat rehabilitation work of Mathak village for TWRI</v>
          </cell>
        </row>
      </sheetData>
      <sheetData sheetId="2707">
        <row r="3">
          <cell r="D3" t="str">
            <v>Gujarat rehabilitation work of Mathak village for TWRI</v>
          </cell>
        </row>
      </sheetData>
      <sheetData sheetId="2708"/>
      <sheetData sheetId="2709">
        <row r="3">
          <cell r="D3" t="str">
            <v>Gujarat rehabilitation work of Mathak village for TWRI</v>
          </cell>
        </row>
      </sheetData>
      <sheetData sheetId="2710">
        <row r="3">
          <cell r="D3" t="str">
            <v>Gujarat rehabilitation work of Mathak village for TWRI</v>
          </cell>
        </row>
      </sheetData>
      <sheetData sheetId="2711">
        <row r="3">
          <cell r="D3" t="str">
            <v>Gujarat rehabilitation work of Mathak village for TWRI</v>
          </cell>
        </row>
      </sheetData>
      <sheetData sheetId="2712">
        <row r="3">
          <cell r="D3" t="str">
            <v>Gujarat rehabilitation work of Mathak village for TWRI</v>
          </cell>
        </row>
      </sheetData>
      <sheetData sheetId="2713">
        <row r="3">
          <cell r="D3" t="str">
            <v>Gujarat rehabilitation work of Mathak village for TWRI</v>
          </cell>
        </row>
      </sheetData>
      <sheetData sheetId="2714"/>
      <sheetData sheetId="2715"/>
      <sheetData sheetId="2716"/>
      <sheetData sheetId="2717"/>
      <sheetData sheetId="2718"/>
      <sheetData sheetId="2719">
        <row r="3">
          <cell r="D3" t="str">
            <v>Gujarat rehabilitation work of Mathak village for TWRI</v>
          </cell>
        </row>
      </sheetData>
      <sheetData sheetId="2720"/>
      <sheetData sheetId="2721"/>
      <sheetData sheetId="2722">
        <row r="3">
          <cell r="D3" t="str">
            <v>Gujarat rehabilitation work of Mathak village for TWRI</v>
          </cell>
        </row>
      </sheetData>
      <sheetData sheetId="2723"/>
      <sheetData sheetId="2724"/>
      <sheetData sheetId="2725"/>
      <sheetData sheetId="2726"/>
      <sheetData sheetId="2727"/>
      <sheetData sheetId="2728">
        <row r="3">
          <cell r="D3" t="str">
            <v>Gujarat rehabilitation work of Mathak village for TWRI</v>
          </cell>
        </row>
      </sheetData>
      <sheetData sheetId="2729">
        <row r="3">
          <cell r="D3" t="str">
            <v>Gujarat rehabilitation work of Mathak village for TWRI</v>
          </cell>
        </row>
      </sheetData>
      <sheetData sheetId="2730"/>
      <sheetData sheetId="2731">
        <row r="3">
          <cell r="D3" t="str">
            <v>Gujarat rehabilitation work of Mathak village for TWRI</v>
          </cell>
        </row>
      </sheetData>
      <sheetData sheetId="2732"/>
      <sheetData sheetId="2733"/>
      <sheetData sheetId="2734"/>
      <sheetData sheetId="2735"/>
      <sheetData sheetId="2736"/>
      <sheetData sheetId="2737"/>
      <sheetData sheetId="2738">
        <row r="3">
          <cell r="D3" t="str">
            <v>Gujarat rehabilitation work of Mathak village for TWRI</v>
          </cell>
        </row>
      </sheetData>
      <sheetData sheetId="2739"/>
      <sheetData sheetId="2740">
        <row r="3">
          <cell r="D3" t="str">
            <v>Gujarat rehabilitation work of Mathak village for TWRI</v>
          </cell>
        </row>
      </sheetData>
      <sheetData sheetId="2741">
        <row r="3">
          <cell r="D3" t="str">
            <v>Gujarat rehabilitation work of Mathak village for TWRI</v>
          </cell>
        </row>
      </sheetData>
      <sheetData sheetId="2742"/>
      <sheetData sheetId="2743"/>
      <sheetData sheetId="2744"/>
      <sheetData sheetId="2745"/>
      <sheetData sheetId="2746"/>
      <sheetData sheetId="2747">
        <row r="3">
          <cell r="D3" t="str">
            <v>Gujarat rehabilitation work of Mathak village for TWRI</v>
          </cell>
        </row>
      </sheetData>
      <sheetData sheetId="2748"/>
      <sheetData sheetId="2749"/>
      <sheetData sheetId="2750">
        <row r="3">
          <cell r="D3" t="str">
            <v>Gujarat rehabilitation work of Mathak village for TWRI</v>
          </cell>
        </row>
      </sheetData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>
        <row r="3">
          <cell r="D3" t="str">
            <v>Gujarat rehabilitation work of Mathak village for TWRI</v>
          </cell>
        </row>
      </sheetData>
      <sheetData sheetId="2768">
        <row r="3">
          <cell r="D3" t="str">
            <v>Gujarat rehabilitation work of Mathak village for TWRI</v>
          </cell>
        </row>
      </sheetData>
      <sheetData sheetId="2769">
        <row r="3">
          <cell r="D3" t="str">
            <v>Gujarat rehabilitation work of Mathak village for TWRI</v>
          </cell>
        </row>
      </sheetData>
      <sheetData sheetId="2770"/>
      <sheetData sheetId="2771"/>
      <sheetData sheetId="2772">
        <row r="3">
          <cell r="D3" t="str">
            <v>Gujarat rehabilitation work of Mathak village for TWRI</v>
          </cell>
        </row>
      </sheetData>
      <sheetData sheetId="2773">
        <row r="3">
          <cell r="D3" t="str">
            <v>Gujarat rehabilitation work of Mathak village for TWRI</v>
          </cell>
        </row>
      </sheetData>
      <sheetData sheetId="2774">
        <row r="3">
          <cell r="D3" t="str">
            <v>Gujarat rehabilitation work of Mathak village for TWRI</v>
          </cell>
        </row>
      </sheetData>
      <sheetData sheetId="2775">
        <row r="3">
          <cell r="D3" t="str">
            <v>Gujarat rehabilitation work of Mathak village for TWRI</v>
          </cell>
        </row>
      </sheetData>
      <sheetData sheetId="2776"/>
      <sheetData sheetId="2777">
        <row r="3">
          <cell r="D3" t="str">
            <v>Gujarat rehabilitation work of Mathak village for TWRI</v>
          </cell>
        </row>
      </sheetData>
      <sheetData sheetId="2778">
        <row r="3">
          <cell r="D3" t="str">
            <v>Gujarat rehabilitation work of Mathak village for TWRI</v>
          </cell>
        </row>
      </sheetData>
      <sheetData sheetId="2779">
        <row r="3">
          <cell r="D3" t="str">
            <v>Gujarat rehabilitation work of Mathak village for TWRI</v>
          </cell>
        </row>
      </sheetData>
      <sheetData sheetId="2780">
        <row r="3">
          <cell r="D3" t="str">
            <v>Gujarat rehabilitation work of Mathak village for TWRI</v>
          </cell>
        </row>
      </sheetData>
      <sheetData sheetId="2781">
        <row r="3">
          <cell r="D3" t="str">
            <v>Gujarat rehabilitation work of Mathak village for TWRI</v>
          </cell>
        </row>
      </sheetData>
      <sheetData sheetId="2782">
        <row r="3">
          <cell r="D3" t="str">
            <v>Gujarat rehabilitation work of Mathak village for TWRI</v>
          </cell>
        </row>
      </sheetData>
      <sheetData sheetId="2783">
        <row r="3">
          <cell r="D3" t="str">
            <v>Gujarat rehabilitation work of Mathak village for TWRI</v>
          </cell>
        </row>
      </sheetData>
      <sheetData sheetId="2784">
        <row r="3">
          <cell r="D3" t="str">
            <v>Gujarat rehabilitation work of Mathak village for TWRI</v>
          </cell>
        </row>
      </sheetData>
      <sheetData sheetId="2785">
        <row r="3">
          <cell r="D3" t="str">
            <v>Gujarat rehabilitation work of Mathak village for TWRI</v>
          </cell>
        </row>
      </sheetData>
      <sheetData sheetId="2786">
        <row r="3">
          <cell r="D3" t="str">
            <v>Gujarat rehabilitation work of Mathak village for TWRI</v>
          </cell>
        </row>
      </sheetData>
      <sheetData sheetId="2787">
        <row r="3">
          <cell r="D3" t="str">
            <v>Gujarat rehabilitation work of Mathak village for TWRI</v>
          </cell>
        </row>
      </sheetData>
      <sheetData sheetId="2788">
        <row r="3">
          <cell r="D3" t="str">
            <v>Gujarat rehabilitation work of Mathak village for TWRI</v>
          </cell>
        </row>
      </sheetData>
      <sheetData sheetId="2789">
        <row r="3">
          <cell r="D3" t="str">
            <v>Gujarat rehabilitation work of Mathak village for TWRI</v>
          </cell>
        </row>
      </sheetData>
      <sheetData sheetId="2790">
        <row r="3">
          <cell r="D3" t="str">
            <v>Gujarat rehabilitation work of Mathak village for TWRI</v>
          </cell>
        </row>
      </sheetData>
      <sheetData sheetId="2791">
        <row r="3">
          <cell r="D3" t="str">
            <v>Gujarat rehabilitation work of Mathak village for TWRI</v>
          </cell>
        </row>
      </sheetData>
      <sheetData sheetId="2792">
        <row r="3">
          <cell r="D3" t="str">
            <v>Gujarat rehabilitation work of Mathak village for TWRI</v>
          </cell>
        </row>
      </sheetData>
      <sheetData sheetId="2793">
        <row r="3">
          <cell r="D3" t="str">
            <v>Gujarat rehabilitation work of Mathak village for TWRI</v>
          </cell>
        </row>
      </sheetData>
      <sheetData sheetId="2794">
        <row r="3">
          <cell r="D3" t="str">
            <v>Gujarat rehabilitation work of Mathak village for TWRI</v>
          </cell>
        </row>
      </sheetData>
      <sheetData sheetId="2795">
        <row r="3">
          <cell r="D3" t="str">
            <v>Gujarat rehabilitation work of Mathak village for TWRI</v>
          </cell>
        </row>
      </sheetData>
      <sheetData sheetId="2796">
        <row r="3">
          <cell r="D3" t="str">
            <v>Gujarat rehabilitation work of Mathak village for TWRI</v>
          </cell>
        </row>
      </sheetData>
      <sheetData sheetId="2797">
        <row r="3">
          <cell r="D3" t="str">
            <v>Gujarat rehabilitation work of Mathak village for TWRI</v>
          </cell>
        </row>
      </sheetData>
      <sheetData sheetId="2798">
        <row r="3">
          <cell r="D3" t="str">
            <v>Gujarat rehabilitation work of Mathak village for TWRI</v>
          </cell>
        </row>
      </sheetData>
      <sheetData sheetId="2799">
        <row r="3">
          <cell r="D3" t="str">
            <v>Gujarat rehabilitation work of Mathak village for TWRI</v>
          </cell>
        </row>
      </sheetData>
      <sheetData sheetId="2800">
        <row r="3">
          <cell r="D3" t="str">
            <v>Gujarat rehabilitation work of Mathak village for TWRI</v>
          </cell>
        </row>
      </sheetData>
      <sheetData sheetId="2801">
        <row r="3">
          <cell r="D3" t="str">
            <v>Gujarat rehabilitation work of Mathak village for TWRI</v>
          </cell>
        </row>
      </sheetData>
      <sheetData sheetId="2802">
        <row r="3">
          <cell r="D3" t="str">
            <v>Gujarat rehabilitation work of Mathak village for TWRI</v>
          </cell>
        </row>
      </sheetData>
      <sheetData sheetId="2803">
        <row r="3">
          <cell r="D3" t="str">
            <v>Gujarat rehabilitation work of Mathak village for TWRI</v>
          </cell>
        </row>
      </sheetData>
      <sheetData sheetId="2804">
        <row r="3">
          <cell r="D3" t="str">
            <v>Gujarat rehabilitation work of Mathak village for TWRI</v>
          </cell>
        </row>
      </sheetData>
      <sheetData sheetId="2805">
        <row r="3">
          <cell r="D3" t="str">
            <v>Gujarat rehabilitation work of Mathak village for TWRI</v>
          </cell>
        </row>
      </sheetData>
      <sheetData sheetId="2806">
        <row r="3">
          <cell r="D3" t="str">
            <v>Gujarat rehabilitation work of Mathak village for TWRI</v>
          </cell>
        </row>
      </sheetData>
      <sheetData sheetId="2807">
        <row r="3">
          <cell r="D3" t="str">
            <v>Gujarat rehabilitation work of Mathak village for TWRI</v>
          </cell>
        </row>
      </sheetData>
      <sheetData sheetId="2808">
        <row r="3">
          <cell r="D3" t="str">
            <v>Gujarat rehabilitation work of Mathak village for TWRI</v>
          </cell>
        </row>
      </sheetData>
      <sheetData sheetId="2809">
        <row r="3">
          <cell r="D3" t="str">
            <v>Gujarat rehabilitation work of Mathak village for TWRI</v>
          </cell>
        </row>
      </sheetData>
      <sheetData sheetId="2810">
        <row r="3">
          <cell r="D3" t="str">
            <v>Gujarat rehabilitation work of Mathak village for TWRI</v>
          </cell>
        </row>
      </sheetData>
      <sheetData sheetId="2811">
        <row r="3">
          <cell r="D3" t="str">
            <v>Gujarat rehabilitation work of Mathak village for TWRI</v>
          </cell>
        </row>
      </sheetData>
      <sheetData sheetId="2812">
        <row r="3">
          <cell r="D3" t="str">
            <v>Gujarat rehabilitation work of Mathak village for TWRI</v>
          </cell>
        </row>
      </sheetData>
      <sheetData sheetId="2813">
        <row r="3">
          <cell r="D3" t="str">
            <v>Gujarat rehabilitation work of Mathak village for TWRI</v>
          </cell>
        </row>
      </sheetData>
      <sheetData sheetId="2814">
        <row r="3">
          <cell r="D3" t="str">
            <v>Gujarat rehabilitation work of Mathak village for TWRI</v>
          </cell>
        </row>
      </sheetData>
      <sheetData sheetId="2815">
        <row r="3">
          <cell r="D3" t="str">
            <v>Gujarat rehabilitation work of Mathak village for TWRI</v>
          </cell>
        </row>
      </sheetData>
      <sheetData sheetId="2816">
        <row r="3">
          <cell r="D3" t="str">
            <v>Gujarat rehabilitation work of Mathak village for TWRI</v>
          </cell>
        </row>
      </sheetData>
      <sheetData sheetId="2817">
        <row r="3">
          <cell r="D3" t="str">
            <v>Gujarat rehabilitation work of Mathak village for TWRI</v>
          </cell>
        </row>
      </sheetData>
      <sheetData sheetId="2818">
        <row r="3">
          <cell r="D3" t="str">
            <v>Gujarat rehabilitation work of Mathak village for TWRI</v>
          </cell>
        </row>
      </sheetData>
      <sheetData sheetId="2819">
        <row r="3">
          <cell r="D3" t="str">
            <v>Gujarat rehabilitation work of Mathak village for TWRI</v>
          </cell>
        </row>
      </sheetData>
      <sheetData sheetId="2820">
        <row r="3">
          <cell r="D3" t="str">
            <v>Gujarat rehabilitation work of Mathak village for TWRI</v>
          </cell>
        </row>
      </sheetData>
      <sheetData sheetId="2821">
        <row r="3">
          <cell r="D3" t="str">
            <v>Gujarat rehabilitation work of Mathak village for TWRI</v>
          </cell>
        </row>
      </sheetData>
      <sheetData sheetId="2822">
        <row r="3">
          <cell r="D3" t="str">
            <v>Gujarat rehabilitation work of Mathak village for TWRI</v>
          </cell>
        </row>
      </sheetData>
      <sheetData sheetId="2823">
        <row r="3">
          <cell r="D3" t="str">
            <v>Gujarat rehabilitation work of Mathak village for TWRI</v>
          </cell>
        </row>
      </sheetData>
      <sheetData sheetId="2824">
        <row r="3">
          <cell r="D3" t="str">
            <v>Gujarat rehabilitation work of Mathak village for TWRI</v>
          </cell>
        </row>
      </sheetData>
      <sheetData sheetId="2825">
        <row r="3">
          <cell r="D3" t="str">
            <v>Gujarat rehabilitation work of Mathak village for TWRI</v>
          </cell>
        </row>
      </sheetData>
      <sheetData sheetId="2826">
        <row r="3">
          <cell r="D3" t="str">
            <v>Gujarat rehabilitation work of Mathak village for TWRI</v>
          </cell>
        </row>
      </sheetData>
      <sheetData sheetId="2827">
        <row r="3">
          <cell r="D3" t="str">
            <v>Gujarat rehabilitation work of Mathak village for TWRI</v>
          </cell>
        </row>
      </sheetData>
      <sheetData sheetId="2828">
        <row r="3">
          <cell r="D3" t="str">
            <v>Gujarat rehabilitation work of Mathak village for TWRI</v>
          </cell>
        </row>
      </sheetData>
      <sheetData sheetId="2829">
        <row r="3">
          <cell r="D3" t="str">
            <v>Gujarat rehabilitation work of Mathak village for TWRI</v>
          </cell>
        </row>
      </sheetData>
      <sheetData sheetId="2830">
        <row r="3">
          <cell r="D3" t="str">
            <v>Gujarat rehabilitation work of Mathak village for TWRI</v>
          </cell>
        </row>
      </sheetData>
      <sheetData sheetId="2831">
        <row r="3">
          <cell r="D3" t="str">
            <v>Gujarat rehabilitation work of Mathak village for TWRI</v>
          </cell>
        </row>
      </sheetData>
      <sheetData sheetId="2832">
        <row r="3">
          <cell r="D3" t="str">
            <v>Gujarat rehabilitation work of Mathak village for TWRI</v>
          </cell>
        </row>
      </sheetData>
      <sheetData sheetId="2833">
        <row r="3">
          <cell r="D3" t="str">
            <v>Gujarat rehabilitation work of Mathak village for TWRI</v>
          </cell>
        </row>
      </sheetData>
      <sheetData sheetId="2834">
        <row r="3">
          <cell r="D3" t="str">
            <v>Gujarat rehabilitation work of Mathak village for TWRI</v>
          </cell>
        </row>
      </sheetData>
      <sheetData sheetId="2835">
        <row r="3">
          <cell r="D3" t="str">
            <v>Gujarat rehabilitation work of Mathak village for TWRI</v>
          </cell>
        </row>
      </sheetData>
      <sheetData sheetId="2836">
        <row r="3">
          <cell r="D3" t="str">
            <v>Gujarat rehabilitation work of Mathak village for TWRI</v>
          </cell>
        </row>
      </sheetData>
      <sheetData sheetId="2837">
        <row r="3">
          <cell r="D3" t="str">
            <v>Gujarat rehabilitation work of Mathak village for TWRI</v>
          </cell>
        </row>
      </sheetData>
      <sheetData sheetId="2838">
        <row r="3">
          <cell r="D3" t="str">
            <v>Gujarat rehabilitation work of Mathak village for TWRI</v>
          </cell>
        </row>
      </sheetData>
      <sheetData sheetId="2839">
        <row r="3">
          <cell r="D3" t="str">
            <v>Gujarat rehabilitation work of Mathak village for TWRI</v>
          </cell>
        </row>
      </sheetData>
      <sheetData sheetId="2840">
        <row r="3">
          <cell r="D3" t="str">
            <v>Gujarat rehabilitation work of Mathak village for TWRI</v>
          </cell>
        </row>
      </sheetData>
      <sheetData sheetId="2841">
        <row r="3">
          <cell r="D3" t="str">
            <v>Gujarat rehabilitation work of Mathak village for TWRI</v>
          </cell>
        </row>
      </sheetData>
      <sheetData sheetId="2842">
        <row r="3">
          <cell r="D3" t="str">
            <v>Gujarat rehabilitation work of Mathak village for TWRI</v>
          </cell>
        </row>
      </sheetData>
      <sheetData sheetId="2843">
        <row r="3">
          <cell r="D3" t="str">
            <v>Gujarat rehabilitation work of Mathak village for TWRI</v>
          </cell>
        </row>
      </sheetData>
      <sheetData sheetId="2844">
        <row r="3">
          <cell r="D3" t="str">
            <v>Gujarat rehabilitation work of Mathak village for TWRI</v>
          </cell>
        </row>
      </sheetData>
      <sheetData sheetId="2845">
        <row r="3">
          <cell r="D3" t="str">
            <v>Gujarat rehabilitation work of Mathak village for TWRI</v>
          </cell>
        </row>
      </sheetData>
      <sheetData sheetId="2846"/>
      <sheetData sheetId="2847">
        <row r="3">
          <cell r="D3" t="str">
            <v>Gujarat rehabilitation work of Mathak village for TWRI</v>
          </cell>
        </row>
      </sheetData>
      <sheetData sheetId="2848">
        <row r="3">
          <cell r="D3" t="str">
            <v>Gujarat rehabilitation work of Mathak village for TWRI</v>
          </cell>
        </row>
      </sheetData>
      <sheetData sheetId="2849">
        <row r="3">
          <cell r="D3" t="str">
            <v>Gujarat rehabilitation work of Mathak village for TWRI</v>
          </cell>
        </row>
      </sheetData>
      <sheetData sheetId="2850">
        <row r="3">
          <cell r="D3" t="str">
            <v>Gujarat rehabilitation work of Mathak village for TWRI</v>
          </cell>
        </row>
      </sheetData>
      <sheetData sheetId="2851">
        <row r="3">
          <cell r="D3" t="str">
            <v>Gujarat rehabilitation work of Mathak village for TWRI</v>
          </cell>
        </row>
      </sheetData>
      <sheetData sheetId="2852"/>
      <sheetData sheetId="2853">
        <row r="3">
          <cell r="D3" t="str">
            <v>Gujarat rehabilitation work of Mathak village for TWRI</v>
          </cell>
        </row>
      </sheetData>
      <sheetData sheetId="2854">
        <row r="3">
          <cell r="D3" t="str">
            <v>Gujarat rehabilitation work of Mathak village for TWRI</v>
          </cell>
        </row>
      </sheetData>
      <sheetData sheetId="2855">
        <row r="3">
          <cell r="D3" t="str">
            <v>Gujarat rehabilitation work of Mathak village for TWRI</v>
          </cell>
        </row>
      </sheetData>
      <sheetData sheetId="2856">
        <row r="3">
          <cell r="D3" t="str">
            <v>Gujarat rehabilitation work of Mathak village for TWRI</v>
          </cell>
        </row>
      </sheetData>
      <sheetData sheetId="2857">
        <row r="3">
          <cell r="D3" t="str">
            <v>Gujarat rehabilitation work of Mathak village for TWRI</v>
          </cell>
        </row>
      </sheetData>
      <sheetData sheetId="2858"/>
      <sheetData sheetId="2859">
        <row r="3">
          <cell r="D3" t="str">
            <v>Gujarat rehabilitation work of Mathak village for TWRI</v>
          </cell>
        </row>
      </sheetData>
      <sheetData sheetId="2860">
        <row r="3">
          <cell r="D3" t="str">
            <v>Gujarat rehabilitation work of Mathak village for TWRI</v>
          </cell>
        </row>
      </sheetData>
      <sheetData sheetId="2861">
        <row r="3">
          <cell r="D3" t="str">
            <v>Gujarat rehabilitation work of Mathak village for TWRI</v>
          </cell>
        </row>
      </sheetData>
      <sheetData sheetId="2862">
        <row r="3">
          <cell r="D3" t="str">
            <v>Gujarat rehabilitation work of Mathak village for TWRI</v>
          </cell>
        </row>
      </sheetData>
      <sheetData sheetId="2863">
        <row r="3">
          <cell r="D3" t="str">
            <v>Gujarat rehabilitation work of Mathak village for TWRI</v>
          </cell>
        </row>
      </sheetData>
      <sheetData sheetId="2864">
        <row r="3">
          <cell r="D3" t="str">
            <v>Gujarat rehabilitation work of Mathak village for TWRI</v>
          </cell>
        </row>
      </sheetData>
      <sheetData sheetId="2865">
        <row r="3">
          <cell r="D3" t="str">
            <v>Gujarat rehabilitation work of Mathak village for TWRI</v>
          </cell>
        </row>
      </sheetData>
      <sheetData sheetId="2866">
        <row r="3">
          <cell r="D3" t="str">
            <v>Gujarat rehabilitation work of Mathak village for TWRI</v>
          </cell>
        </row>
      </sheetData>
      <sheetData sheetId="2867"/>
      <sheetData sheetId="2868">
        <row r="3">
          <cell r="D3" t="str">
            <v>Gujarat rehabilitation work of Mathak village for TWRI</v>
          </cell>
        </row>
      </sheetData>
      <sheetData sheetId="2869">
        <row r="3">
          <cell r="D3" t="str">
            <v>Gujarat rehabilitation work of Mathak village for TWRI</v>
          </cell>
        </row>
      </sheetData>
      <sheetData sheetId="2870">
        <row r="3">
          <cell r="D3" t="str">
            <v>Gujarat rehabilitation work of Mathak village for TWRI</v>
          </cell>
        </row>
      </sheetData>
      <sheetData sheetId="2871">
        <row r="3">
          <cell r="D3" t="str">
            <v>Gujarat rehabilitation work of Mathak village for TWRI</v>
          </cell>
        </row>
      </sheetData>
      <sheetData sheetId="2872"/>
      <sheetData sheetId="2873">
        <row r="3">
          <cell r="D3" t="str">
            <v>Gujarat rehabilitation work of Mathak village for TWRI</v>
          </cell>
        </row>
      </sheetData>
      <sheetData sheetId="2874">
        <row r="3">
          <cell r="D3" t="str">
            <v>Gujarat rehabilitation work of Mathak village for TWRI</v>
          </cell>
        </row>
      </sheetData>
      <sheetData sheetId="2875">
        <row r="3">
          <cell r="D3" t="str">
            <v>Gujarat rehabilitation work of Mathak village for TWRI</v>
          </cell>
        </row>
      </sheetData>
      <sheetData sheetId="2876">
        <row r="3">
          <cell r="D3" t="str">
            <v>Gujarat rehabilitation work of Mathak village for TWRI</v>
          </cell>
        </row>
      </sheetData>
      <sheetData sheetId="2877">
        <row r="3">
          <cell r="D3" t="str">
            <v>Gujarat rehabilitation work of Mathak village for TWRI</v>
          </cell>
        </row>
      </sheetData>
      <sheetData sheetId="2878">
        <row r="3">
          <cell r="D3" t="str">
            <v>Gujarat rehabilitation work of Mathak village for TWRI</v>
          </cell>
        </row>
      </sheetData>
      <sheetData sheetId="2879">
        <row r="3">
          <cell r="D3" t="str">
            <v>Gujarat rehabilitation work of Mathak village for TWRI</v>
          </cell>
        </row>
      </sheetData>
      <sheetData sheetId="2880">
        <row r="3">
          <cell r="D3" t="str">
            <v>Gujarat rehabilitation work of Mathak village for TWRI</v>
          </cell>
        </row>
      </sheetData>
      <sheetData sheetId="2881"/>
      <sheetData sheetId="2882">
        <row r="3">
          <cell r="D3" t="str">
            <v>Gujarat rehabilitation work of Mathak village for TWRI</v>
          </cell>
        </row>
      </sheetData>
      <sheetData sheetId="2883">
        <row r="3">
          <cell r="D3" t="str">
            <v>Gujarat rehabilitation work of Mathak village for TWRI</v>
          </cell>
        </row>
      </sheetData>
      <sheetData sheetId="2884">
        <row r="3">
          <cell r="D3" t="str">
            <v>Gujarat rehabilitation work of Mathak village for TWRI</v>
          </cell>
        </row>
      </sheetData>
      <sheetData sheetId="2885">
        <row r="3">
          <cell r="D3" t="str">
            <v>Gujarat rehabilitation work of Mathak village for TWRI</v>
          </cell>
        </row>
      </sheetData>
      <sheetData sheetId="2886">
        <row r="3">
          <cell r="D3" t="str">
            <v>Gujarat rehabilitation work of Mathak village for TWRI</v>
          </cell>
        </row>
      </sheetData>
      <sheetData sheetId="2887">
        <row r="3">
          <cell r="D3" t="str">
            <v>Gujarat rehabilitation work of Mathak village for TWRI</v>
          </cell>
        </row>
      </sheetData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>
        <row r="3">
          <cell r="D3" t="str">
            <v>Gujarat rehabilitation work of Mathak village for TWRI</v>
          </cell>
        </row>
      </sheetData>
      <sheetData sheetId="2913"/>
      <sheetData sheetId="2914"/>
      <sheetData sheetId="2915"/>
      <sheetData sheetId="2916">
        <row r="3">
          <cell r="D3" t="str">
            <v>Gujarat rehabilitation work of Mathak village for TWRI</v>
          </cell>
        </row>
      </sheetData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>
        <row r="3">
          <cell r="D3" t="str">
            <v>Gujarat rehabilitation work of Mathak village for TWRI</v>
          </cell>
        </row>
      </sheetData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3">
          <cell r="D3" t="str">
            <v>Gujarat rehabilitation work of Mathak village for TWRI</v>
          </cell>
        </row>
      </sheetData>
      <sheetData sheetId="3025">
        <row r="3">
          <cell r="D3" t="str">
            <v>Gujarat rehabilitation work of Mathak village for TWRI</v>
          </cell>
        </row>
      </sheetData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>
        <row r="3">
          <cell r="D3" t="str">
            <v>Gujarat rehabilitation work of Mathak village for TWRI</v>
          </cell>
        </row>
      </sheetData>
      <sheetData sheetId="3077">
        <row r="3">
          <cell r="D3" t="str">
            <v>Gujarat rehabilitation work of Mathak village for TWRI</v>
          </cell>
        </row>
      </sheetData>
      <sheetData sheetId="3078">
        <row r="3">
          <cell r="D3" t="str">
            <v>Gujarat rehabilitation work of Mathak village for TWRI</v>
          </cell>
        </row>
      </sheetData>
      <sheetData sheetId="3079">
        <row r="3">
          <cell r="D3" t="str">
            <v>Gujarat rehabilitation work of Mathak village for TWRI</v>
          </cell>
        </row>
      </sheetData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>
        <row r="3">
          <cell r="D3" t="str">
            <v>Gujarat rehabilitation work of Mathak village for TWRI</v>
          </cell>
        </row>
      </sheetData>
      <sheetData sheetId="3178">
        <row r="3">
          <cell r="D3" t="str">
            <v>Gujarat rehabilitation work of Mathak village for TWRI</v>
          </cell>
        </row>
      </sheetData>
      <sheetData sheetId="3179">
        <row r="3">
          <cell r="D3" t="str">
            <v>Gujarat rehabilitation work of Mathak village for TWRI</v>
          </cell>
        </row>
      </sheetData>
      <sheetData sheetId="3180">
        <row r="3">
          <cell r="D3" t="str">
            <v>Gujarat rehabilitation work of Mathak village for TWRI</v>
          </cell>
        </row>
      </sheetData>
      <sheetData sheetId="3181">
        <row r="3">
          <cell r="D3" t="str">
            <v>Gujarat rehabilitation work of Mathak village for TWRI</v>
          </cell>
        </row>
      </sheetData>
      <sheetData sheetId="3182">
        <row r="3">
          <cell r="D3" t="str">
            <v>Gujarat rehabilitation work of Mathak village for TWRI</v>
          </cell>
        </row>
      </sheetData>
      <sheetData sheetId="3183" refreshError="1"/>
      <sheetData sheetId="3184" refreshError="1"/>
      <sheetData sheetId="3185" refreshError="1"/>
      <sheetData sheetId="3186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 refreshError="1"/>
      <sheetData sheetId="3335" refreshError="1"/>
      <sheetData sheetId="3336"/>
      <sheetData sheetId="3337"/>
      <sheetData sheetId="3338"/>
      <sheetData sheetId="3339"/>
      <sheetData sheetId="3340"/>
      <sheetData sheetId="3341"/>
      <sheetData sheetId="3342"/>
      <sheetData sheetId="3343">
        <row r="3">
          <cell r="D3" t="str">
            <v>Gujarat rehabilitation work of Mathak village for TWRI</v>
          </cell>
        </row>
      </sheetData>
      <sheetData sheetId="3344">
        <row r="3">
          <cell r="D3" t="str">
            <v>Gujarat rehabilitation work of Mathak village for TWRI</v>
          </cell>
        </row>
      </sheetData>
      <sheetData sheetId="3345"/>
      <sheetData sheetId="3346" refreshError="1"/>
      <sheetData sheetId="3347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>
        <row r="3">
          <cell r="D3" t="str">
            <v>Gujarat rehabilitation work of Mathak village for TWRI</v>
          </cell>
        </row>
      </sheetData>
      <sheetData sheetId="3547">
        <row r="3">
          <cell r="D3" t="str">
            <v>Gujarat rehabilitation work of Mathak village for TWRI</v>
          </cell>
        </row>
      </sheetData>
      <sheetData sheetId="3548">
        <row r="3">
          <cell r="D3" t="str">
            <v>Gujarat rehabilitation work of Mathak village for TWRI</v>
          </cell>
        </row>
      </sheetData>
      <sheetData sheetId="3549">
        <row r="3">
          <cell r="D3" t="str">
            <v>Gujarat rehabilitation work of Mathak village for TWRI</v>
          </cell>
        </row>
      </sheetData>
      <sheetData sheetId="3550"/>
      <sheetData sheetId="3551"/>
      <sheetData sheetId="3552"/>
      <sheetData sheetId="3553">
        <row r="3">
          <cell r="D3" t="str">
            <v>Gujarat rehabilitation work of Mathak village for TWRI</v>
          </cell>
        </row>
      </sheetData>
      <sheetData sheetId="3554"/>
      <sheetData sheetId="3555">
        <row r="3">
          <cell r="D3" t="str">
            <v>Gujarat rehabilitation work of Mathak village for TWRI</v>
          </cell>
        </row>
      </sheetData>
      <sheetData sheetId="3556"/>
      <sheetData sheetId="3557"/>
      <sheetData sheetId="3558"/>
      <sheetData sheetId="3559"/>
      <sheetData sheetId="3560">
        <row r="3">
          <cell r="D3" t="str">
            <v>Gujarat rehabilitation work of Mathak village for TWRI</v>
          </cell>
        </row>
      </sheetData>
      <sheetData sheetId="3561"/>
      <sheetData sheetId="3562"/>
      <sheetData sheetId="3563">
        <row r="3">
          <cell r="D3" t="str">
            <v>Gujarat rehabilitation work of Mathak village for TWRI</v>
          </cell>
        </row>
      </sheetData>
      <sheetData sheetId="3564"/>
      <sheetData sheetId="3565"/>
      <sheetData sheetId="3566"/>
      <sheetData sheetId="3567"/>
      <sheetData sheetId="3568">
        <row r="3">
          <cell r="D3" t="str">
            <v>Gujarat rehabilitation work of Mathak village for TWRI</v>
          </cell>
        </row>
      </sheetData>
      <sheetData sheetId="3569" refreshError="1"/>
      <sheetData sheetId="3570" refreshError="1"/>
      <sheetData sheetId="3571" refreshError="1"/>
      <sheetData sheetId="3572"/>
      <sheetData sheetId="3573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/>
      <sheetData sheetId="3580"/>
      <sheetData sheetId="358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/>
      <sheetData sheetId="3595"/>
      <sheetData sheetId="3596" refreshError="1"/>
      <sheetData sheetId="3597" refreshError="1"/>
      <sheetData sheetId="3598" refreshError="1"/>
      <sheetData sheetId="3599" refreshError="1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/>
      <sheetData sheetId="3719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/>
      <sheetData sheetId="3730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/>
      <sheetData sheetId="3741"/>
      <sheetData sheetId="3742"/>
      <sheetData sheetId="3743"/>
      <sheetData sheetId="3744"/>
      <sheetData sheetId="3745"/>
      <sheetData sheetId="3746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/>
      <sheetData sheetId="494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 Estimate Abstract"/>
      <sheetName val="Tiles"/>
      <sheetName val="BOQ Spider"/>
      <sheetName val="BOQ Patch Door"/>
      <sheetName val="BOQ"/>
      <sheetName val="Abstract-Finishes"/>
      <sheetName val="DW"/>
      <sheetName val="Masonary"/>
      <sheetName val="Plastering-CH"/>
      <sheetName val="WP"/>
      <sheetName val="HF"/>
      <sheetName val="Painting - CH"/>
      <sheetName val="Abstract-Structure"/>
      <sheetName val="Footing"/>
      <sheetName val="Column"/>
      <sheetName val="Beam"/>
      <sheetName val="Beam shuttering"/>
      <sheetName val="Slab"/>
      <sheetName val="Staircase"/>
      <sheetName val="Lift Core wall"/>
      <sheetName val="Car wash Sump &amp; SCS"/>
      <sheetName val="Painting-CH"/>
      <sheetName val="Sheet1"/>
      <sheetName val="149"/>
      <sheetName val="Civil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Boq"/>
      <sheetName val="Micro"/>
      <sheetName val="Macro"/>
      <sheetName val="Scaff-Rose"/>
      <sheetName val="E UP SHEET_x000e__x0000__x0000_Break up Sheet_x0008__x0000__x0000_P"/>
      <sheetName val="Civil Boq"/>
      <sheetName val="Rate analysis"/>
      <sheetName val="RA-markate"/>
      <sheetName val="E UP SHEET_x000e_??Break up Sheet_x0008_??P"/>
      <sheetName val="E UP SHEET_x000e_"/>
      <sheetName val="SBI(Siliguri)"/>
      <sheetName val="Structure Bills Qty"/>
      <sheetName val="Data sheet"/>
      <sheetName val="E UP SHEET_x000e___Break up Sheet_x0008___P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E_UP_SHEETBreak_up_SheetP"/>
      <sheetName val="Civil_Boq"/>
      <sheetName val="Rate_analysis"/>
      <sheetName val="E_UP_SHEET??Break_up_Sheet??P"/>
      <sheetName val="E_UP_SHEET"/>
      <sheetName val="Structure_Bills_Qty"/>
      <sheetName val="Data_sheet"/>
      <sheetName val="E_UP_SHEET__Break_up_Sheet__P"/>
      <sheetName val="Ward areas"/>
      <sheetName val="Staff"/>
      <sheetName val="XL4Poppy"/>
      <sheetName val="E UP SHEET_x000e_Break up Sheet_x0008_P"/>
      <sheetName val="Summary 0506"/>
      <sheetName val="Summary 0607- 31.MAR"/>
      <sheetName val="149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Civil_Boq6"/>
      <sheetName val="Rate_analysis6"/>
      <sheetName val="Structure_Bills_Qty6"/>
      <sheetName val="Data_sheet6"/>
      <sheetName val="Ward_areas5"/>
      <sheetName val="Summary_05065"/>
      <sheetName val="Summary_0607-_31_MAR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Civil_Boq4"/>
      <sheetName val="Rate_analysis4"/>
      <sheetName val="Structure_Bills_Qty4"/>
      <sheetName val="Data_sheet4"/>
      <sheetName val="Ward_area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Civil_Boq3"/>
      <sheetName val="Rate_analysis3"/>
      <sheetName val="Structure_Bills_Qty3"/>
      <sheetName val="Data_sheet3"/>
      <sheetName val="Ward_areas2"/>
      <sheetName val="Summary_05062"/>
      <sheetName val="Summary_0607-_31_MAR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Civil_Boq1"/>
      <sheetName val="Rate_analysis1"/>
      <sheetName val="Structure_Bills_Qty1"/>
      <sheetName val="Data_sheet1"/>
      <sheetName val="Ward_areas"/>
      <sheetName val="Summary_0506"/>
      <sheetName val="Summary_0607-_31_MAR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Civil_Boq2"/>
      <sheetName val="Rate_analysis2"/>
      <sheetName val="Structure_Bills_Qty2"/>
      <sheetName val="Data_sheet2"/>
      <sheetName val="Ward_areas1"/>
      <sheetName val="Summary_05061"/>
      <sheetName val="Summary_0607-_31_MAR1"/>
      <sheetName val="Summary_05063"/>
      <sheetName val="Summary_0607-_31_MAR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Civil_Boq5"/>
      <sheetName val="Rate_analysis5"/>
      <sheetName val="Structure_Bills_Qty5"/>
      <sheetName val="Data_sheet5"/>
      <sheetName val="Ward_areas4"/>
      <sheetName val="Summary_05064"/>
      <sheetName val="Summary_0607-_31_MAR4"/>
      <sheetName val="PURCHASE REQUISITION STATUS"/>
      <sheetName val="UNIT2"/>
      <sheetName val="Staff Forecast spread"/>
      <sheetName val="wordsdata"/>
      <sheetName val="CLform"/>
      <sheetName val="RateAnalysis"/>
      <sheetName val="monitoring-breakup Feb02"/>
      <sheetName val="Input"/>
      <sheetName val="Abstract Sheet"/>
      <sheetName val="analysis-superstructure"/>
      <sheetName val="Window"/>
      <sheetName val="Fin Sum"/>
      <sheetName val="Field Values"/>
      <sheetName val="Legend"/>
      <sheetName val="Plant Cost"/>
      <sheetName val="Fill this out first..."/>
      <sheetName val="Basement Budget"/>
      <sheetName val="Labor abs-NMR"/>
      <sheetName val="PCC"/>
      <sheetName val="concrete"/>
      <sheetName val="MASTER WORK SHEET - ESTIMATE HI"/>
      <sheetName val="BS, PL, SCH 96"/>
      <sheetName val="RCC,Ret. Wall"/>
      <sheetName val="Package split - Cost"/>
      <sheetName val="Summary year Plan"/>
      <sheetName val="COST"/>
      <sheetName val="PRECAST lightconc-II"/>
      <sheetName val="intr stool brkup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Civil_Boq7"/>
      <sheetName val="Rate_analysis7"/>
      <sheetName val="Structure_Bills_Qty7"/>
      <sheetName val="Data_sheet7"/>
      <sheetName val="Ward_areas6"/>
      <sheetName val="Summary_05066"/>
      <sheetName val="Summary_0607-_31_MAR6"/>
      <sheetName val="PURCHASE_REQUISITION_STATUS"/>
      <sheetName val="Staff_Forecast_spread"/>
      <sheetName val="monitoring-breakup_Feb02"/>
      <sheetName val="Abstract_Sheet"/>
      <sheetName val="Notes"/>
      <sheetName val="organi synthesis lab"/>
      <sheetName val="Material "/>
      <sheetName val="Design"/>
      <sheetName val="L.B.D"/>
      <sheetName val="switch"/>
      <sheetName val="tables"/>
      <sheetName val="p&amp;m"/>
      <sheetName val="ELECT"/>
      <sheetName val="계정"/>
      <sheetName val="girder"/>
      <sheetName val="E UP SHEET_x005f_x000e__x005f_x0000__x005f_x0000_"/>
      <sheetName val="E UP SHEET_x005f_x000e_"/>
      <sheetName val="Civil Interiors"/>
      <sheetName val="Quote Sheet"/>
      <sheetName val="Inputs"/>
      <sheetName val="Mar03Atp"/>
      <sheetName val="경비공통"/>
      <sheetName val="est"/>
      <sheetName val="final abstract"/>
      <sheetName val="d-safe DELUXE"/>
      <sheetName val="PRL"/>
      <sheetName val="Project Brief"/>
      <sheetName val="Contents"/>
      <sheetName val="Worksheet"/>
      <sheetName val="MECH-1"/>
      <sheetName val="Calc1"/>
      <sheetName val="Project_Brief"/>
      <sheetName val="Summary_year_Plan"/>
      <sheetName val="PRECAST_lightconc-II"/>
      <sheetName val="MASTER_WORK_SHEET_-_ESTIMATE_HI"/>
      <sheetName val="Project_Brief1"/>
      <sheetName val="Summary_year_Plan1"/>
      <sheetName val="PRECAST_lightconc-II1"/>
      <sheetName val="MASTER_WORK_SHEET_-_ESTIMATE_H1"/>
      <sheetName val="E_UP_SHEET_x005f_x000e__x005f_x0000__x005f_x0000_"/>
      <sheetName val="E_UP_SHEET_x005f_x000e_"/>
      <sheetName val="Civil_Interiors"/>
      <sheetName val="Quote_Sheet"/>
      <sheetName val="Fin_Sum"/>
      <sheetName val="Field_Values"/>
      <sheetName val="Plant_Cost"/>
      <sheetName val="Fill_this_out_first___"/>
      <sheetName val="Basement_Budget"/>
      <sheetName val="Labor_abs-NMR"/>
      <sheetName val="BS,_PL,_SCH_96"/>
      <sheetName val="RCC,Ret__Wall"/>
      <sheetName val="Package_split_-_Cost"/>
      <sheetName val="Bill No.01"/>
      <sheetName val="MAT.ATSITE"/>
      <sheetName val="Project_Brief2"/>
      <sheetName val="Summary_year_Plan2"/>
      <sheetName val="PRECAST_lightconc-II2"/>
      <sheetName val="MASTER_WORK_SHEET_-_ESTIMATE_H2"/>
      <sheetName val="E_UP_SHEET_x005f_x000e__x005f_x0000__x00001"/>
      <sheetName val="E_UP_SHEET_x005f_x000e_1"/>
      <sheetName val="Civil_Interiors1"/>
      <sheetName val="Quote_Sheet1"/>
      <sheetName val="Fin_Sum1"/>
      <sheetName val="Field_Values1"/>
      <sheetName val="Plant_Cost1"/>
      <sheetName val="Fill_this_out_first___1"/>
      <sheetName val="Basement_Budget1"/>
      <sheetName val="Labor_abs-NMR1"/>
      <sheetName val="BS,_PL,_SCH_961"/>
      <sheetName val="RCC,Ret__Wall1"/>
      <sheetName val="Package_split_-_Cost1"/>
      <sheetName val="monitoring-breakup_Feb021"/>
      <sheetName val="Staff_Forecast_spread1"/>
      <sheetName val="Bill_No_01"/>
      <sheetName val="MAT_ATSITE"/>
      <sheetName val="GUT"/>
      <sheetName val="PointNo.5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Civil_Boq8"/>
      <sheetName val="Rate_analysis8"/>
      <sheetName val="Data_sheet8"/>
      <sheetName val="Structure_Bills_Qty8"/>
      <sheetName val="Ward_areas7"/>
      <sheetName val="Summary_05067"/>
      <sheetName val="Summary_0607-_31_MAR7"/>
      <sheetName val="PURCHASE_REQUISITION_STATUS1"/>
      <sheetName val="Staff_Forecast_spread2"/>
      <sheetName val="monitoring-breakup_Feb022"/>
      <sheetName val="Abstract_Sheet1"/>
      <sheetName val="intr_stool_brkup"/>
      <sheetName val="Fin_Sum2"/>
      <sheetName val="Field_Values2"/>
      <sheetName val="Plant_Cost2"/>
      <sheetName val="Fill_this_out_first___2"/>
      <sheetName val="Basement_Budget2"/>
      <sheetName val="Labor_abs-NMR2"/>
      <sheetName val="MASTER_WORK_SHEET_-_ESTIMATE_H3"/>
      <sheetName val="BS,_PL,_SCH_962"/>
      <sheetName val="RCC,Ret__Wall2"/>
      <sheetName val="Package_split_-_Cost2"/>
      <sheetName val="Summary_year_Plan3"/>
      <sheetName val="PRECAST_lightconc-II3"/>
      <sheetName val="organi_synthesis_lab"/>
      <sheetName val="Material_"/>
      <sheetName val="L_B_D"/>
      <sheetName val="E_UP_SHEET_x005f_x000e__x005f_x0000__x00002"/>
      <sheetName val="E_UP_SHEET_x005f_x000e_2"/>
      <sheetName val="Civil_Interiors2"/>
      <sheetName val="Quote_Sheet2"/>
      <sheetName val="final_abstract"/>
      <sheetName val="d-safe_DELUXE"/>
      <sheetName val="Project_Brief3"/>
      <sheetName val="Bill_No_011"/>
      <sheetName val="MAT_ATSITE1"/>
      <sheetName val="E UP SHEET_x000e__x0000__x0000_"/>
      <sheetName val="E_UP_SHEET___Break_up_Sheet___2"/>
      <sheetName val="E_UP_SHEET___Break_up_Sheet___3"/>
      <sheetName val="Aseet1998"/>
      <sheetName val="PC Master List"/>
      <sheetName val="Query Results ALL"/>
      <sheetName val="Supplier"/>
      <sheetName val="Construction"/>
      <sheetName val="Measurment"/>
      <sheetName val="77S(O)"/>
      <sheetName val="exp-ded-jan' 06"/>
      <sheetName val="master"/>
      <sheetName val="Cover"/>
      <sheetName val="Outgoing"/>
      <sheetName val="Incoming"/>
      <sheetName val="E UP SHEET_x005f_x005f_x005f_x000e__x005f_x005f_x"/>
      <sheetName val="RAJU ASSO"/>
      <sheetName val="Portfolio Summary"/>
      <sheetName val="PO"/>
      <sheetName val="E UP SHEET_x005f_x005f_x005f_x000e_"/>
      <sheetName val="PFF-est"/>
      <sheetName val="E UP SHEET_x005f_x000e__x"/>
      <sheetName val="총괄표"/>
      <sheetName val="E UP SHEET_x000e_??"/>
      <sheetName val="품의서(TL)"/>
      <sheetName val="E UP SHEET_x005f_x000e_??Break up She"/>
      <sheetName val="E UP SHEET_x005f_x005f_x005f_x005f_x005f_x005f_x0"/>
      <sheetName val="E UP SHEET_x005f_x000e___Break up She"/>
      <sheetName val="E UP SHEET_x005f_x005f_x005f_x000e__x"/>
      <sheetName val="E UP SHEET_x005f_x000e_??"/>
      <sheetName val="GM &amp; TA"/>
      <sheetName val="E UP SHEET_x000e___"/>
      <sheetName val="細目"/>
      <sheetName val="E UP SHEET_x005f_x000e___"/>
      <sheetName val="Cd"/>
      <sheetName val="THK"/>
      <sheetName val="CPIPE 1"/>
      <sheetName val="E UP SHEET_x000e__x"/>
      <sheetName val="COLUMN"/>
      <sheetName val="Data"/>
      <sheetName val="Lead"/>
      <sheetName val="WXY"/>
      <sheetName val="Cashflows"/>
      <sheetName val="Labour"/>
      <sheetName val="cubes_M20"/>
      <sheetName val="RECAPITULATION"/>
      <sheetName val="E UP SHEET_x005f_x000e__x005f_x005f_x"/>
      <sheetName val="E_UP_SHEET_x005f_x000e__x005f_x005f_x"/>
      <sheetName val="E_UP_SHEET_x005f_x000e__x"/>
      <sheetName val="E UP SHEET_x005f_x005f_x0"/>
      <sheetName val="E_UP_SHEET_x005f_x000e__x005f_x005f_1"/>
      <sheetName val="E_UP_SHEET_x005f_x000e__x1"/>
      <sheetName val="Material_1"/>
      <sheetName val="L_B_D1"/>
      <sheetName val="E_UP_SHEET??"/>
      <sheetName val="E_UP_SHEET_x005f_x005f_x005f_x000e__x005f_x005f_x"/>
      <sheetName val="E_UP_SHEET_x005f_x005f_x005f_x000e_"/>
      <sheetName val="E_UP_SHEET_x005f_x005f_x005f_x000e__x005f_x005f_1"/>
      <sheetName val="E_UP_SHEET_x005f_x005f_x005f_x000e_1"/>
      <sheetName val="GL SLAB"/>
      <sheetName val="RW (B1 to GL)"/>
      <sheetName val="costing sheet"/>
      <sheetName val="Dels"/>
      <sheetName val="Plastering-CH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Civil_Boq11"/>
      <sheetName val="Rate_analysis11"/>
      <sheetName val="Data_sheet11"/>
      <sheetName val="Structure_Bills_Qty11"/>
      <sheetName val="Ward_areas10"/>
      <sheetName val="Summary_050610"/>
      <sheetName val="Summary_0607-_31_MAR10"/>
      <sheetName val="PURCHASE_REQUISITION_STATUS4"/>
      <sheetName val="Staff_Forecast_spread5"/>
      <sheetName val="monitoring-breakup_Feb025"/>
      <sheetName val="Abstract_Sheet4"/>
      <sheetName val="intr_stool_brkup3"/>
      <sheetName val="Fin_Sum5"/>
      <sheetName val="Field_Values5"/>
      <sheetName val="Plant_Cost5"/>
      <sheetName val="Fill_this_out_first___5"/>
      <sheetName val="Basement_Budget5"/>
      <sheetName val="Labor_abs-NMR5"/>
      <sheetName val="MASTER_WORK_SHEET_-_ESTIMATE_H6"/>
      <sheetName val="BS,_PL,_SCH_965"/>
      <sheetName val="RCC,Ret__Wall5"/>
      <sheetName val="Package_split_-_Cost5"/>
      <sheetName val="Summary_year_Plan6"/>
      <sheetName val="PRECAST_lightconc-II6"/>
      <sheetName val="organi_synthesis_lab3"/>
      <sheetName val="Material_4"/>
      <sheetName val="L_B_D4"/>
      <sheetName val="E_UP_SHEET_x005f_x000e__x005f_x0000__x00005"/>
      <sheetName val="E_UP_SHEET_x005f_x000e_5"/>
      <sheetName val="Civil_Interiors5"/>
      <sheetName val="Quote_Sheet5"/>
      <sheetName val="final_abstract3"/>
      <sheetName val="d-safe_DELUXE3"/>
      <sheetName val="Project_Brief6"/>
      <sheetName val="Bill_No_014"/>
      <sheetName val="MAT_ATSITE4"/>
      <sheetName val="PointNo_5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Civil_Boq10"/>
      <sheetName val="Rate_analysis10"/>
      <sheetName val="Data_sheet10"/>
      <sheetName val="Structure_Bills_Qty10"/>
      <sheetName val="Ward_areas9"/>
      <sheetName val="Summary_05069"/>
      <sheetName val="Summary_0607-_31_MAR9"/>
      <sheetName val="PURCHASE_REQUISITION_STATUS3"/>
      <sheetName val="Staff_Forecast_spread4"/>
      <sheetName val="monitoring-breakup_Feb024"/>
      <sheetName val="Abstract_Sheet3"/>
      <sheetName val="intr_stool_brkup2"/>
      <sheetName val="Fin_Sum4"/>
      <sheetName val="Field_Values4"/>
      <sheetName val="Plant_Cost4"/>
      <sheetName val="Fill_this_out_first___4"/>
      <sheetName val="Basement_Budget4"/>
      <sheetName val="Labor_abs-NMR4"/>
      <sheetName val="MASTER_WORK_SHEET_-_ESTIMATE_H5"/>
      <sheetName val="BS,_PL,_SCH_964"/>
      <sheetName val="RCC,Ret__Wall4"/>
      <sheetName val="Package_split_-_Cost4"/>
      <sheetName val="Summary_year_Plan5"/>
      <sheetName val="PRECAST_lightconc-II5"/>
      <sheetName val="organi_synthesis_lab2"/>
      <sheetName val="Material_3"/>
      <sheetName val="L_B_D3"/>
      <sheetName val="E_UP_SHEET_x005f_x000e__x005f_x0000__x00004"/>
      <sheetName val="E_UP_SHEET_x005f_x000e_4"/>
      <sheetName val="Civil_Interiors4"/>
      <sheetName val="Quote_Sheet4"/>
      <sheetName val="final_abstract2"/>
      <sheetName val="d-safe_DELUXE2"/>
      <sheetName val="Project_Brief5"/>
      <sheetName val="Bill_No_013"/>
      <sheetName val="MAT_ATSITE3"/>
      <sheetName val="PointNo_51"/>
      <sheetName val="PC_Master_List1"/>
      <sheetName val="Query_Results_ALL1"/>
      <sheetName val="exp-ded-jan'_061"/>
      <sheetName val="E_UP_SHEET_x005f_x005f_x005f_x000e__x005f_x005f_3"/>
      <sheetName val="RAJU_ASSO1"/>
      <sheetName val="Portfolio_Summary1"/>
      <sheetName val="E_UP_SHEET_x005f_x005f_x005f_x000e_3"/>
      <sheetName val="E_UP_SHEET_x005f_x000e__x3"/>
      <sheetName val="E_UP_SHEET_x005f_x000e_??Break_up_Sh1"/>
      <sheetName val="E_UP_SHEET_x005f_x005f_x005f_x005f_x005f_x005f_x1"/>
      <sheetName val="E_UP_SHEET_x005f_x000e___Break_up_Sh1"/>
      <sheetName val="E_UP_SHEET_x005f_x005f_x005f_x000e__x1"/>
      <sheetName val="E_UP_SHEET_x005f_x000e_??1"/>
      <sheetName val="GM_&amp;_TA1"/>
      <sheetName val="E_UP_SHEET__"/>
      <sheetName val="E_UP_SHEET_x005f_x000e___1"/>
      <sheetName val="CPIPE_11"/>
      <sheetName val="E_UP_SHEET_x"/>
      <sheetName val="E_UP_SHEET_x005f_x000e__x005f_x005f_x2"/>
      <sheetName val="E_UP_SHEET_x005f_x005f_x01"/>
      <sheetName val="GL_SLAB1"/>
      <sheetName val="RW_(B1_to_GL)1"/>
      <sheetName val="costing_sheet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Civil_Boq9"/>
      <sheetName val="Rate_analysis9"/>
      <sheetName val="Data_sheet9"/>
      <sheetName val="Structure_Bills_Qty9"/>
      <sheetName val="Ward_areas8"/>
      <sheetName val="Summary_05068"/>
      <sheetName val="Summary_0607-_31_MAR8"/>
      <sheetName val="PURCHASE_REQUISITION_STATUS2"/>
      <sheetName val="Staff_Forecast_spread3"/>
      <sheetName val="monitoring-breakup_Feb023"/>
      <sheetName val="Abstract_Sheet2"/>
      <sheetName val="intr_stool_brkup1"/>
      <sheetName val="Fin_Sum3"/>
      <sheetName val="Field_Values3"/>
      <sheetName val="Plant_Cost3"/>
      <sheetName val="Fill_this_out_first___3"/>
      <sheetName val="Basement_Budget3"/>
      <sheetName val="Labor_abs-NMR3"/>
      <sheetName val="MASTER_WORK_SHEET_-_ESTIMATE_H4"/>
      <sheetName val="BS,_PL,_SCH_963"/>
      <sheetName val="RCC,Ret__Wall3"/>
      <sheetName val="Package_split_-_Cost3"/>
      <sheetName val="Summary_year_Plan4"/>
      <sheetName val="PRECAST_lightconc-II4"/>
      <sheetName val="organi_synthesis_lab1"/>
      <sheetName val="Material_2"/>
      <sheetName val="L_B_D2"/>
      <sheetName val="E_UP_SHEET_x005f_x000e__x005f_x0000__x00003"/>
      <sheetName val="E_UP_SHEET_x005f_x000e_3"/>
      <sheetName val="Civil_Interiors3"/>
      <sheetName val="Quote_Sheet3"/>
      <sheetName val="final_abstract1"/>
      <sheetName val="d-safe_DELUXE1"/>
      <sheetName val="Project_Brief4"/>
      <sheetName val="Bill_No_012"/>
      <sheetName val="MAT_ATSITE2"/>
      <sheetName val="PointNo_5"/>
      <sheetName val="PC_Master_List"/>
      <sheetName val="Query_Results_ALL"/>
      <sheetName val="exp-ded-jan'_06"/>
      <sheetName val="E_UP_SHEET_x005f_x005f_x005f_x000e__x005f_x005f_2"/>
      <sheetName val="RAJU_ASSO"/>
      <sheetName val="Portfolio_Summary"/>
      <sheetName val="E_UP_SHEET_x005f_x005f_x005f_x000e_2"/>
      <sheetName val="E_UP_SHEET_x005f_x000e__x2"/>
      <sheetName val="E_UP_SHEET_x005f_x000e_??Break_up_She"/>
      <sheetName val="E_UP_SHEET_x005f_x005f_x005f_x005f_x005f_x005f_x0"/>
      <sheetName val="E_UP_SHEET_x005f_x000e___Break_up_She"/>
      <sheetName val="E_UP_SHEET_x005f_x005f_x005f_x000e__x"/>
      <sheetName val="E_UP_SHEET_x005f_x000e_??"/>
      <sheetName val="GM_&amp;_TA"/>
      <sheetName val="E_UP_SHEET_x005f_x000e___"/>
      <sheetName val="CPIPE_1"/>
      <sheetName val="E_UP_SHEET_x005f_x000e__x005f_x005f_x1"/>
      <sheetName val="E_UP_SHEET_x005f_x005f_x0"/>
      <sheetName val="GL_SLAB"/>
      <sheetName val="RW_(B1_to_GL)"/>
      <sheetName val="costing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Micro"/>
      <sheetName val="Macro"/>
      <sheetName val="Scaff-Rose"/>
      <sheetName val="Break up Sheet"/>
      <sheetName val="Rate analysis"/>
      <sheetName val="Civil Boq"/>
      <sheetName val="_Labour_bills_-Excav,Conc_&amp;_Rft"/>
      <sheetName val="Safety_material_-_Prorata"/>
      <sheetName val="SAFETTY_ITEMS"/>
      <sheetName val="Mobilisation_(2)"/>
      <sheetName val="NMR_Alt"/>
      <sheetName val="Security,Acc_&amp;_mobile_charges"/>
      <sheetName val="Backup_-_Mobilisation_(2)"/>
      <sheetName val="GM_&amp;_TA"/>
      <sheetName val="Staff_Salary"/>
      <sheetName val="Accts_Prov"/>
      <sheetName val="P_&amp;_M_"/>
      <sheetName val="C_class_items_"/>
      <sheetName val="German_tools"/>
      <sheetName val="Indian_Tools"/>
      <sheetName val="Backup_-_Mobilisation"/>
      <sheetName val="Lab_equipments"/>
      <sheetName val="Petty_cash_expenses"/>
      <sheetName val="Petty_cash-Abstract"/>
      <sheetName val="Batch_material"/>
      <sheetName val="Break_up_Sheet"/>
      <sheetName val="Rate_analysis"/>
      <sheetName val="Civil_Boq"/>
      <sheetName val="Staff"/>
      <sheetName val="Summary year Plan"/>
      <sheetName val="Consolidated"/>
      <sheetName val="Labor abs-NMR"/>
      <sheetName val="RA-markate"/>
      <sheetName val="ABSTRACT"/>
      <sheetName val="Abstract - INFA"/>
      <sheetName val="SLR"/>
      <sheetName val="Mat rates"/>
      <sheetName val="Tiling &amp; Granite labor"/>
      <sheetName val="Cover Block"/>
      <sheetName val="Sheet2"/>
      <sheetName val="Core cutting and bore packing"/>
      <sheetName val="Tiles list"/>
      <sheetName val="SGML BOQ R1"/>
      <sheetName val="SGML-BOQ"/>
      <sheetName val="SIL-BOQ"/>
      <sheetName val="Labour cess"/>
      <sheetName val="_Labour_bills_-Excav,Conc_&amp;_Rf1"/>
      <sheetName val="Safety_material_-_Prorata1"/>
      <sheetName val="SAFETTY_ITEMS1"/>
      <sheetName val="Mobilisation_(2)1"/>
      <sheetName val="NMR_Alt1"/>
      <sheetName val="Security,Acc_&amp;_mobile_charges1"/>
      <sheetName val="Backup_-_Mobilisation_(2)1"/>
      <sheetName val="GM_&amp;_TA1"/>
      <sheetName val="Staff_Salary1"/>
      <sheetName val="Accts_Prov1"/>
      <sheetName val="P_&amp;_M_1"/>
      <sheetName val="C_class_items_1"/>
      <sheetName val="German_tools1"/>
      <sheetName val="Indian_Tools1"/>
      <sheetName val="Backup_-_Mobilisation1"/>
      <sheetName val="Lab_equipments1"/>
      <sheetName val="Petty_cash_expenses1"/>
      <sheetName val="Petty_cash-Abstract1"/>
      <sheetName val="Batch_material1"/>
      <sheetName val="Break_up_Sheet1"/>
      <sheetName val="Rate_analysis1"/>
      <sheetName val="Civil_Boq1"/>
      <sheetName val="Summary_year_Plan"/>
      <sheetName val="Labor_abs-NMR"/>
      <sheetName val="Abstract_-_INFA"/>
      <sheetName val="Mat_rates"/>
      <sheetName val="Tiling_&amp;_Granite_labor"/>
      <sheetName val="Cover_Block"/>
      <sheetName val="Core_cutting_and_bore_packing"/>
      <sheetName val="Tiles_list"/>
      <sheetName val="SGML_BOQ_R1"/>
      <sheetName val="Labour_cess"/>
      <sheetName val="Project Brief"/>
      <sheetName val="p&amp;m"/>
      <sheetName val="Analy_7-10"/>
      <sheetName val="COST"/>
      <sheetName val="wordsdata"/>
      <sheetName val="RateAnalysis"/>
      <sheetName val="HL8"/>
      <sheetName val="Project_Brief"/>
      <sheetName val="Contents"/>
      <sheetName val="Option"/>
      <sheetName val="_Labour_bills_-Excav,Conc_&amp;_Rf2"/>
      <sheetName val="Safety_material_-_Prorata2"/>
      <sheetName val="SAFETTY_ITEMS2"/>
      <sheetName val="Mobilisation_(2)2"/>
      <sheetName val="NMR_Alt2"/>
      <sheetName val="Security,Acc_&amp;_mobile_charges2"/>
      <sheetName val="Backup_-_Mobilisation_(2)2"/>
      <sheetName val="GM_&amp;_TA2"/>
      <sheetName val="Staff_Salary2"/>
      <sheetName val="Accts_Prov2"/>
      <sheetName val="P_&amp;_M_2"/>
      <sheetName val="C_class_items_2"/>
      <sheetName val="German_tools2"/>
      <sheetName val="Indian_Tools2"/>
      <sheetName val="Backup_-_Mobilisation2"/>
      <sheetName val="Lab_equipments2"/>
      <sheetName val="Petty_cash_expenses2"/>
      <sheetName val="Petty_cash-Abstract2"/>
      <sheetName val="Batch_material2"/>
      <sheetName val="Break_up_Sheet2"/>
      <sheetName val="Rate_analysis2"/>
      <sheetName val="Civil_Boq2"/>
      <sheetName val="Summary_year_Plan1"/>
      <sheetName val="Labor_abs-NMR1"/>
      <sheetName val="Project_Brief1"/>
      <sheetName val="Load Details(B1)"/>
      <sheetName val="Settings"/>
      <sheetName val="Notes"/>
      <sheetName val="Control"/>
      <sheetName val="Construction"/>
      <sheetName val="Measurment"/>
      <sheetName val="Attributes"/>
      <sheetName val="Wag&amp;Sal"/>
      <sheetName val="Summary"/>
      <sheetName val="Pg.1 Marketing Info"/>
      <sheetName val="seT"/>
      <sheetName val="REFERANCE DATA"/>
      <sheetName val="PRL"/>
      <sheetName val="Daily 3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21"/>
      <sheetName val="General"/>
      <sheetName val="FitOutConfCentre"/>
      <sheetName val="定义"/>
      <sheetName val="rc01"/>
      <sheetName val="입찰내역 발주처 양식"/>
      <sheetName val="Tank_3_1"/>
      <sheetName val="Sheet1"/>
      <sheetName val="Liabilities"/>
      <sheetName val="AN2"/>
      <sheetName val="3"/>
      <sheetName val="7"/>
      <sheetName val="投标材料清单 "/>
      <sheetName val="Currency"/>
      <sheetName val="GS"/>
      <sheetName val=""/>
      <sheetName val="pvc vent"/>
      <sheetName val="_Labour_bills_-Excav,Conc_&amp;_Rf3"/>
      <sheetName val="Safety_material_-_Prorata3"/>
      <sheetName val="SAFETTY_ITEMS3"/>
      <sheetName val="Mobilisation_(2)3"/>
      <sheetName val="NMR_Alt3"/>
      <sheetName val="Security,Acc_&amp;_mobile_charges3"/>
      <sheetName val="Backup_-_Mobilisation_(2)3"/>
      <sheetName val="GM_&amp;_TA3"/>
      <sheetName val="Staff_Salary3"/>
      <sheetName val="Accts_Prov3"/>
      <sheetName val="P_&amp;_M_3"/>
      <sheetName val="C_class_items_3"/>
      <sheetName val="German_tools3"/>
      <sheetName val="Indian_Tools3"/>
      <sheetName val="Backup_-_Mobilisation3"/>
      <sheetName val="Lab_equipments3"/>
      <sheetName val="Petty_cash_expenses3"/>
      <sheetName val="Petty_cash-Abstract3"/>
      <sheetName val="Batch_material3"/>
      <sheetName val="Labor_abs-NMR3"/>
      <sheetName val="Labor_abs-NMR2"/>
      <sheetName val="NON-TOWER WATER TANK"/>
      <sheetName val="est"/>
      <sheetName val="BOQ Distribution"/>
      <sheetName val="기계내역서"/>
    </sheetNames>
    <sheetDataSet>
      <sheetData sheetId="0">
        <row r="5">
          <cell r="F5" t="str">
            <v>No of Days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5">
          <cell r="F5" t="str">
            <v>No of Days</v>
          </cell>
        </row>
      </sheetData>
      <sheetData sheetId="68"/>
      <sheetData sheetId="69"/>
      <sheetData sheetId="70"/>
      <sheetData sheetId="71"/>
      <sheetData sheetId="72"/>
      <sheetData sheetId="73"/>
      <sheetData sheetId="74">
        <row r="5">
          <cell r="F5" t="str">
            <v>No of Days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>
        <row r="5">
          <cell r="F5" t="str">
            <v>No of Days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>
        <row r="5">
          <cell r="F5" t="str">
            <v>No of Days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../../Working%20drawings/TOWER%203/After%203%20SET/Beams%20&amp;%20slab/SE-207-T3_R1_GF%20FLOOR%20BEAM%20DETAILS.dw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6107-9238-4FCB-94D2-E863CF04E0FB}">
  <dimension ref="A1:APG1326"/>
  <sheetViews>
    <sheetView tabSelected="1" topLeftCell="C41" zoomScaleNormal="100" workbookViewId="0">
      <selection activeCell="S50" sqref="S50"/>
    </sheetView>
  </sheetViews>
  <sheetFormatPr defaultRowHeight="15" x14ac:dyDescent="0.25"/>
  <cols>
    <col min="6" max="6" width="11.140625" customWidth="1"/>
    <col min="16" max="16" width="14.5703125" bestFit="1" customWidth="1"/>
    <col min="17" max="17" width="11.28515625" customWidth="1"/>
    <col min="18" max="18" width="12.140625" customWidth="1"/>
    <col min="19" max="19" width="8.28515625" bestFit="1" customWidth="1"/>
  </cols>
  <sheetData>
    <row r="1" spans="1:30" s="4" customFormat="1" ht="30" customHeight="1" x14ac:dyDescent="0.2">
      <c r="A1" s="1"/>
      <c r="B1" s="2"/>
      <c r="C1" s="2"/>
      <c r="D1" s="2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s="8" customFormat="1" ht="30" customHeight="1" x14ac:dyDescent="0.25">
      <c r="A2" s="5" t="s">
        <v>0</v>
      </c>
      <c r="B2" s="6" t="s">
        <v>1</v>
      </c>
      <c r="C2" s="7"/>
      <c r="E2" s="7"/>
      <c r="F2" s="9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30" s="8" customFormat="1" ht="30" customHeight="1" x14ac:dyDescent="0.25">
      <c r="A3" s="10" t="s">
        <v>2</v>
      </c>
      <c r="B3" s="11" t="s">
        <v>3</v>
      </c>
      <c r="C3" s="12"/>
      <c r="E3" s="7"/>
      <c r="F3" s="9"/>
      <c r="G3" s="9"/>
      <c r="H3" s="7"/>
      <c r="I3" s="7"/>
      <c r="J3" s="7"/>
      <c r="K3" s="7"/>
      <c r="L3" s="13"/>
      <c r="M3" s="13"/>
      <c r="N3" s="13"/>
      <c r="O3" s="13"/>
      <c r="P3" s="13"/>
      <c r="Q3" s="13"/>
      <c r="R3" s="7"/>
      <c r="S3" s="7"/>
      <c r="T3" s="7"/>
      <c r="U3" s="7"/>
      <c r="V3" s="7"/>
      <c r="W3" s="7"/>
      <c r="X3" s="7"/>
      <c r="Y3" s="7"/>
      <c r="Z3" s="7"/>
    </row>
    <row r="4" spans="1:30" s="8" customFormat="1" ht="30" customHeight="1" x14ac:dyDescent="0.25">
      <c r="A4" s="14" t="s">
        <v>4</v>
      </c>
      <c r="B4" s="15" t="s">
        <v>5</v>
      </c>
      <c r="C4" s="16" t="s">
        <v>6</v>
      </c>
      <c r="E4" s="7"/>
      <c r="F4" s="9"/>
      <c r="G4" s="9"/>
      <c r="H4" s="7"/>
      <c r="I4" s="7"/>
      <c r="J4" s="7"/>
      <c r="K4" s="7"/>
      <c r="L4" s="13"/>
      <c r="M4" s="13"/>
      <c r="N4" s="13"/>
      <c r="O4" s="13"/>
      <c r="P4" s="13"/>
      <c r="Q4" s="13"/>
      <c r="R4" s="7"/>
      <c r="S4" s="7"/>
      <c r="T4" s="7"/>
      <c r="U4" s="7"/>
      <c r="V4" s="7"/>
      <c r="W4" s="7"/>
      <c r="X4" s="7"/>
      <c r="Y4" s="7"/>
      <c r="Z4" s="7"/>
    </row>
    <row r="5" spans="1:30" s="8" customFormat="1" ht="30" customHeight="1" x14ac:dyDescent="0.25">
      <c r="A5" s="17" t="s">
        <v>7</v>
      </c>
      <c r="B5" s="18" t="s">
        <v>8</v>
      </c>
      <c r="C5" s="19" t="s">
        <v>6</v>
      </c>
      <c r="E5" s="7"/>
      <c r="F5" s="9"/>
      <c r="G5" s="9"/>
      <c r="H5" s="7"/>
      <c r="I5" s="7"/>
      <c r="J5" s="7"/>
      <c r="K5" s="7"/>
      <c r="L5" s="13"/>
      <c r="M5" s="13"/>
      <c r="N5" s="13"/>
      <c r="O5" s="13"/>
      <c r="P5" s="13"/>
      <c r="Q5" s="13"/>
      <c r="R5" s="7"/>
      <c r="S5" s="7"/>
      <c r="T5" s="7"/>
      <c r="U5" s="7"/>
      <c r="V5" s="7"/>
      <c r="W5" s="7"/>
      <c r="X5" s="7"/>
      <c r="Y5" s="7"/>
      <c r="Z5" s="7"/>
    </row>
    <row r="6" spans="1:30" s="8" customFormat="1" ht="30" customHeight="1" x14ac:dyDescent="0.25">
      <c r="A6" s="17" t="s">
        <v>9</v>
      </c>
      <c r="B6" s="18">
        <f>(30/1000)</f>
        <v>0.03</v>
      </c>
      <c r="C6" s="19" t="s">
        <v>10</v>
      </c>
      <c r="E6" s="7"/>
      <c r="F6" s="9"/>
      <c r="G6" s="9"/>
      <c r="H6" s="7"/>
      <c r="I6" s="7"/>
      <c r="J6" s="7"/>
      <c r="K6" s="7"/>
      <c r="L6" s="13"/>
      <c r="M6" s="13"/>
      <c r="N6" s="13"/>
      <c r="O6" s="13"/>
      <c r="P6" s="13"/>
      <c r="Q6" s="13"/>
      <c r="R6" s="7"/>
      <c r="S6" s="7"/>
      <c r="T6" s="7"/>
      <c r="U6" s="7"/>
      <c r="V6" s="7"/>
      <c r="W6" s="7"/>
      <c r="X6" s="7"/>
      <c r="Y6" s="7"/>
      <c r="Z6" s="7"/>
    </row>
    <row r="7" spans="1:30" s="8" customFormat="1" ht="30" customHeight="1" x14ac:dyDescent="0.25">
      <c r="A7" s="20" t="s">
        <v>11</v>
      </c>
      <c r="B7" s="21">
        <f>(160/1000)</f>
        <v>0.16</v>
      </c>
      <c r="C7" s="22" t="s">
        <v>10</v>
      </c>
      <c r="E7" s="7"/>
      <c r="F7" s="9"/>
      <c r="G7" s="9"/>
      <c r="H7" s="7"/>
      <c r="I7" s="7"/>
      <c r="J7" s="7"/>
      <c r="K7" s="7"/>
      <c r="L7" s="13"/>
      <c r="M7" s="13"/>
      <c r="N7" s="13"/>
      <c r="O7" s="13"/>
      <c r="P7" s="13"/>
      <c r="Q7" s="13"/>
      <c r="R7" s="7"/>
      <c r="S7" s="7"/>
      <c r="T7" s="7"/>
      <c r="U7" s="7"/>
      <c r="V7" s="7"/>
      <c r="W7" s="7"/>
      <c r="X7" s="7"/>
      <c r="Y7" s="7"/>
      <c r="Z7" s="7"/>
    </row>
    <row r="8" spans="1:30" s="4" customFormat="1" ht="30" customHeight="1" x14ac:dyDescent="0.2">
      <c r="A8" s="1" t="s">
        <v>12</v>
      </c>
      <c r="B8" s="2"/>
      <c r="C8" s="2"/>
      <c r="D8" s="2"/>
      <c r="E8" s="2"/>
      <c r="F8" s="3"/>
      <c r="G8" s="3"/>
      <c r="H8" s="2"/>
      <c r="I8" s="2"/>
      <c r="J8" s="2"/>
      <c r="K8" s="2"/>
      <c r="L8" s="13"/>
      <c r="M8" s="13"/>
      <c r="N8" s="13"/>
      <c r="O8" s="13"/>
      <c r="P8" s="13"/>
      <c r="Q8" s="1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s="4" customFormat="1" ht="30" customHeight="1" x14ac:dyDescent="0.2">
      <c r="A9" s="23" t="s">
        <v>13</v>
      </c>
      <c r="B9" s="24" t="s">
        <v>14</v>
      </c>
      <c r="C9" s="25" t="s">
        <v>15</v>
      </c>
      <c r="D9" s="25" t="s">
        <v>16</v>
      </c>
      <c r="E9" s="24" t="s">
        <v>17</v>
      </c>
      <c r="F9" s="24" t="s">
        <v>18</v>
      </c>
      <c r="G9" s="26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s="4" customFormat="1" ht="30" customHeight="1" x14ac:dyDescent="0.2">
      <c r="A10" s="27">
        <v>1</v>
      </c>
      <c r="B10" s="28">
        <v>8</v>
      </c>
      <c r="C10" s="29">
        <v>0.5</v>
      </c>
      <c r="D10" s="29">
        <v>0.42499999999999999</v>
      </c>
      <c r="E10" s="30">
        <v>0.4</v>
      </c>
      <c r="F10" s="30">
        <v>0.35</v>
      </c>
      <c r="G10" s="31">
        <v>0.32500000000000001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s="4" customFormat="1" ht="30" customHeight="1" x14ac:dyDescent="0.2">
      <c r="A11" s="27">
        <f t="shared" ref="A11:A16" si="0">+A10+1</f>
        <v>2</v>
      </c>
      <c r="B11" s="28">
        <v>10</v>
      </c>
      <c r="C11" s="29">
        <v>0.625</v>
      </c>
      <c r="D11" s="29">
        <v>0.55000000000000004</v>
      </c>
      <c r="E11" s="30">
        <v>0.5</v>
      </c>
      <c r="F11" s="30">
        <v>0.45</v>
      </c>
      <c r="G11" s="31">
        <v>0.4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s="4" customFormat="1" ht="30" customHeight="1" x14ac:dyDescent="0.2">
      <c r="A12" s="27">
        <f t="shared" si="0"/>
        <v>3</v>
      </c>
      <c r="B12" s="28">
        <v>12</v>
      </c>
      <c r="C12" s="29">
        <v>0.75</v>
      </c>
      <c r="D12" s="29">
        <v>0.65</v>
      </c>
      <c r="E12" s="30">
        <v>0.6</v>
      </c>
      <c r="F12" s="30">
        <v>0.52500000000000002</v>
      </c>
      <c r="G12" s="31">
        <v>0.47499999999999998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s="4" customFormat="1" ht="30" customHeight="1" x14ac:dyDescent="0.2">
      <c r="A13" s="27">
        <f t="shared" si="0"/>
        <v>4</v>
      </c>
      <c r="B13" s="28">
        <v>16</v>
      </c>
      <c r="C13" s="29">
        <v>1</v>
      </c>
      <c r="D13" s="29">
        <v>0.85</v>
      </c>
      <c r="E13" s="30">
        <v>0.8</v>
      </c>
      <c r="F13" s="30">
        <v>0.7</v>
      </c>
      <c r="G13" s="31">
        <v>0.625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s="4" customFormat="1" ht="30" customHeight="1" x14ac:dyDescent="0.2">
      <c r="A14" s="27">
        <f t="shared" si="0"/>
        <v>5</v>
      </c>
      <c r="B14" s="28">
        <v>20</v>
      </c>
      <c r="C14" s="29">
        <v>1.25</v>
      </c>
      <c r="D14" s="29">
        <v>1.05</v>
      </c>
      <c r="E14" s="30">
        <v>1</v>
      </c>
      <c r="F14" s="30">
        <v>0.875</v>
      </c>
      <c r="G14" s="31">
        <v>0.8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s="4" customFormat="1" ht="30" customHeight="1" x14ac:dyDescent="0.2">
      <c r="A15" s="27">
        <f t="shared" si="0"/>
        <v>6</v>
      </c>
      <c r="B15" s="28">
        <v>25</v>
      </c>
      <c r="C15" s="29">
        <v>1.55</v>
      </c>
      <c r="D15" s="29">
        <v>1.35</v>
      </c>
      <c r="E15" s="30">
        <v>1.25</v>
      </c>
      <c r="F15" s="30">
        <v>1.1000000000000001</v>
      </c>
      <c r="G15" s="31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s="4" customFormat="1" ht="30" customHeight="1" x14ac:dyDescent="0.2">
      <c r="A16" s="32">
        <f t="shared" si="0"/>
        <v>7</v>
      </c>
      <c r="B16" s="33">
        <v>32</v>
      </c>
      <c r="C16" s="34">
        <v>2</v>
      </c>
      <c r="D16" s="34">
        <v>1.7</v>
      </c>
      <c r="E16" s="35">
        <v>1.6</v>
      </c>
      <c r="F16" s="35">
        <v>1.4</v>
      </c>
      <c r="G16" s="36">
        <v>1.25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s="4" customFormat="1" ht="30" customHeight="1" x14ac:dyDescent="0.2">
      <c r="A17" s="37"/>
      <c r="B17" s="38"/>
      <c r="C17" s="8"/>
      <c r="D17" s="8"/>
      <c r="E17" s="8"/>
      <c r="F17" s="39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s="8" customFormat="1" ht="30" customHeight="1" x14ac:dyDescent="0.25">
      <c r="A18" s="40" t="s">
        <v>20</v>
      </c>
      <c r="B18" s="41"/>
      <c r="C18" s="7"/>
      <c r="D18" s="7"/>
      <c r="E18" s="7"/>
      <c r="F18" s="9"/>
      <c r="G18" s="39"/>
      <c r="H18" s="42"/>
      <c r="I18" s="42"/>
      <c r="J18" s="42"/>
      <c r="K18" s="4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30" s="42" customFormat="1" ht="76.5" x14ac:dyDescent="0.25">
      <c r="A19" s="43" t="s">
        <v>13</v>
      </c>
      <c r="B19" s="44" t="s">
        <v>14</v>
      </c>
      <c r="C19" s="45" t="s">
        <v>21</v>
      </c>
      <c r="D19" s="46"/>
      <c r="E19" s="46"/>
      <c r="F19" s="47"/>
      <c r="G19" s="48"/>
      <c r="H19" s="49"/>
      <c r="I19" s="49"/>
      <c r="J19" s="49"/>
      <c r="K19" s="49"/>
      <c r="L19" s="5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30" s="8" customFormat="1" ht="30" customHeight="1" x14ac:dyDescent="0.25">
      <c r="A20" s="51">
        <v>1</v>
      </c>
      <c r="B20" s="52">
        <v>8</v>
      </c>
      <c r="C20" s="31">
        <v>0.32500000000000001</v>
      </c>
      <c r="D20" s="7"/>
      <c r="E20" s="7"/>
      <c r="F20" s="9"/>
      <c r="G20" s="3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30" s="8" customFormat="1" ht="30" customHeight="1" x14ac:dyDescent="0.25">
      <c r="A21" s="51">
        <f t="shared" ref="A21:A26" si="1">+A20+1</f>
        <v>2</v>
      </c>
      <c r="B21" s="52">
        <v>10</v>
      </c>
      <c r="C21" s="31">
        <v>0.4</v>
      </c>
      <c r="D21" s="7"/>
      <c r="E21" s="7"/>
      <c r="F21" s="9"/>
      <c r="G21" s="3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30" s="8" customFormat="1" ht="30" customHeight="1" x14ac:dyDescent="0.25">
      <c r="A22" s="51">
        <f t="shared" si="1"/>
        <v>3</v>
      </c>
      <c r="B22" s="52">
        <v>12</v>
      </c>
      <c r="C22" s="31">
        <v>0.47499999999999998</v>
      </c>
      <c r="D22" s="7"/>
      <c r="E22" s="7"/>
      <c r="F22" s="9"/>
      <c r="G22" s="3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30" s="8" customFormat="1" ht="30" customHeight="1" x14ac:dyDescent="0.25">
      <c r="A23" s="51">
        <f t="shared" si="1"/>
        <v>4</v>
      </c>
      <c r="B23" s="52">
        <v>16</v>
      </c>
      <c r="C23" s="31">
        <v>0.625</v>
      </c>
      <c r="D23" s="7"/>
      <c r="E23" s="7"/>
      <c r="F23" s="9"/>
      <c r="G23" s="3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30" s="8" customFormat="1" ht="30" customHeight="1" x14ac:dyDescent="0.25">
      <c r="A24" s="51">
        <f t="shared" si="1"/>
        <v>5</v>
      </c>
      <c r="B24" s="52">
        <v>20</v>
      </c>
      <c r="C24" s="31">
        <v>0.8</v>
      </c>
      <c r="D24" s="7"/>
      <c r="E24" s="7"/>
      <c r="F24" s="9"/>
      <c r="G24" s="3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30" s="8" customFormat="1" ht="30" customHeight="1" x14ac:dyDescent="0.25">
      <c r="A25" s="51">
        <f t="shared" si="1"/>
        <v>6</v>
      </c>
      <c r="B25" s="52">
        <v>25</v>
      </c>
      <c r="C25" s="31">
        <v>1</v>
      </c>
      <c r="D25" s="7"/>
      <c r="E25" s="7"/>
      <c r="F25" s="9"/>
      <c r="G25" s="3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30" s="8" customFormat="1" ht="30" customHeight="1" x14ac:dyDescent="0.25">
      <c r="A26" s="53">
        <f t="shared" si="1"/>
        <v>7</v>
      </c>
      <c r="B26" s="54">
        <v>32</v>
      </c>
      <c r="C26" s="36">
        <v>1.25</v>
      </c>
      <c r="D26" s="7"/>
      <c r="E26" s="7"/>
      <c r="F26" s="9"/>
      <c r="G26" s="39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30" s="4" customFormat="1" ht="30" customHeight="1" x14ac:dyDescent="0.2">
      <c r="A27" s="37"/>
      <c r="B27" s="38"/>
      <c r="C27" s="8"/>
      <c r="D27" s="8"/>
      <c r="E27" s="8"/>
      <c r="F27" s="39"/>
      <c r="G27" s="39"/>
      <c r="L27" s="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s="8" customFormat="1" ht="30" customHeight="1" x14ac:dyDescent="0.25">
      <c r="A28" s="40" t="s">
        <v>22</v>
      </c>
      <c r="B28" s="41"/>
      <c r="C28" s="7"/>
      <c r="D28" s="7"/>
      <c r="E28" s="7"/>
      <c r="F28" s="9"/>
      <c r="G28" s="39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30" s="8" customFormat="1" ht="30" customHeight="1" x14ac:dyDescent="0.25">
      <c r="A29" s="43" t="s">
        <v>13</v>
      </c>
      <c r="B29" s="44" t="s">
        <v>23</v>
      </c>
      <c r="C29" s="45" t="s">
        <v>24</v>
      </c>
      <c r="D29" s="7"/>
      <c r="E29" s="7"/>
      <c r="F29" s="9"/>
      <c r="G29" s="3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30" s="8" customFormat="1" ht="30" customHeight="1" x14ac:dyDescent="0.25">
      <c r="A30" s="51">
        <v>1</v>
      </c>
      <c r="B30" s="52">
        <v>8</v>
      </c>
      <c r="C30" s="16">
        <f t="shared" ref="C30:C36" si="2">2*(10*B30/1000)</f>
        <v>0.16</v>
      </c>
      <c r="D30" s="7"/>
      <c r="E30" s="7"/>
      <c r="F30" s="9"/>
      <c r="G30" s="3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30" s="8" customFormat="1" ht="30" customHeight="1" x14ac:dyDescent="0.25">
      <c r="A31" s="51">
        <f t="shared" ref="A31:A36" si="3">+A30+1</f>
        <v>2</v>
      </c>
      <c r="B31" s="52">
        <v>10</v>
      </c>
      <c r="C31" s="16">
        <f t="shared" si="2"/>
        <v>0.2</v>
      </c>
      <c r="D31" s="7"/>
      <c r="E31" s="7"/>
      <c r="F31" s="9"/>
      <c r="G31" s="3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30" s="8" customFormat="1" ht="30" customHeight="1" x14ac:dyDescent="0.25">
      <c r="A32" s="51">
        <f t="shared" si="3"/>
        <v>3</v>
      </c>
      <c r="B32" s="52">
        <v>12</v>
      </c>
      <c r="C32" s="16">
        <f t="shared" si="2"/>
        <v>0.24</v>
      </c>
      <c r="D32" s="7"/>
      <c r="E32" s="7"/>
      <c r="F32" s="9"/>
      <c r="G32" s="39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s="8" customFormat="1" ht="30" customHeight="1" x14ac:dyDescent="0.25">
      <c r="A33" s="51">
        <f t="shared" si="3"/>
        <v>4</v>
      </c>
      <c r="B33" s="52">
        <v>16</v>
      </c>
      <c r="C33" s="16">
        <f t="shared" si="2"/>
        <v>0.32</v>
      </c>
      <c r="D33" s="7"/>
      <c r="E33" s="7"/>
      <c r="F33" s="9"/>
      <c r="G33" s="3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s="8" customFormat="1" ht="30" customHeight="1" x14ac:dyDescent="0.25">
      <c r="A34" s="51">
        <f t="shared" si="3"/>
        <v>5</v>
      </c>
      <c r="B34" s="52">
        <v>20</v>
      </c>
      <c r="C34" s="16">
        <f t="shared" si="2"/>
        <v>0.4</v>
      </c>
      <c r="D34" s="7"/>
      <c r="E34" s="7"/>
      <c r="F34" s="9"/>
      <c r="G34" s="3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s="8" customFormat="1" ht="30" customHeight="1" x14ac:dyDescent="0.25">
      <c r="A35" s="51">
        <f t="shared" si="3"/>
        <v>6</v>
      </c>
      <c r="B35" s="52">
        <v>25</v>
      </c>
      <c r="C35" s="16">
        <f t="shared" si="2"/>
        <v>0.5</v>
      </c>
      <c r="D35" s="7"/>
      <c r="E35" s="7"/>
      <c r="F35" s="9"/>
      <c r="G35" s="3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s="8" customFormat="1" ht="30" customHeight="1" x14ac:dyDescent="0.25">
      <c r="A36" s="53">
        <f t="shared" si="3"/>
        <v>7</v>
      </c>
      <c r="B36" s="54">
        <v>32</v>
      </c>
      <c r="C36" s="16">
        <f t="shared" si="2"/>
        <v>0.64</v>
      </c>
      <c r="D36" s="7"/>
      <c r="E36" s="7"/>
      <c r="F36" s="9"/>
      <c r="G36" s="3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s="8" customFormat="1" ht="30" customHeight="1" x14ac:dyDescent="0.25">
      <c r="A37" s="55"/>
      <c r="B37" s="38"/>
      <c r="D37" s="7"/>
      <c r="E37" s="7"/>
      <c r="F37" s="9"/>
      <c r="G37" s="3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s="8" customFormat="1" ht="30" customHeight="1" x14ac:dyDescent="0.25">
      <c r="A38" s="56" t="s">
        <v>25</v>
      </c>
      <c r="B38" s="57"/>
      <c r="C38" s="57"/>
      <c r="D38" s="57"/>
      <c r="E38" s="58"/>
      <c r="F38" s="9"/>
      <c r="G38" s="39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s="42" customFormat="1" ht="38.25" x14ac:dyDescent="0.25">
      <c r="A39" s="59" t="s">
        <v>13</v>
      </c>
      <c r="B39" s="60" t="s">
        <v>26</v>
      </c>
      <c r="C39" s="60" t="s">
        <v>27</v>
      </c>
      <c r="D39" s="60" t="s">
        <v>28</v>
      </c>
      <c r="E39" s="61" t="s">
        <v>29</v>
      </c>
      <c r="F39" s="47"/>
      <c r="G39" s="39"/>
      <c r="H39" s="8"/>
      <c r="I39" s="8"/>
      <c r="J39" s="8"/>
      <c r="K39" s="8"/>
      <c r="L39" s="8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8" customFormat="1" ht="30" customHeight="1" x14ac:dyDescent="0.25">
      <c r="A40" s="62">
        <v>1</v>
      </c>
      <c r="B40" s="63">
        <f>0.1</f>
        <v>0.1</v>
      </c>
      <c r="C40" s="63">
        <f>25</f>
        <v>25</v>
      </c>
      <c r="D40" s="63">
        <f>1</f>
        <v>1</v>
      </c>
      <c r="E40" s="64">
        <f t="shared" ref="E40:E49" si="4">(B40/SIN(45*(3.14/180)))-2*$B$6</f>
        <v>8.1477698691514305E-2</v>
      </c>
      <c r="F40" s="9"/>
      <c r="G40" s="39"/>
      <c r="M40" s="7"/>
      <c r="N40" s="7"/>
      <c r="O40" s="7"/>
      <c r="P40" s="65" t="s">
        <v>30</v>
      </c>
      <c r="Q40" s="66"/>
      <c r="R40" s="67" t="s">
        <v>31</v>
      </c>
      <c r="S40" s="68"/>
      <c r="T40" s="7"/>
      <c r="U40" s="7"/>
      <c r="V40" s="7"/>
      <c r="W40" s="7"/>
      <c r="X40" s="7"/>
      <c r="Y40" s="7"/>
      <c r="Z40" s="7"/>
    </row>
    <row r="41" spans="1:26" s="8" customFormat="1" ht="30" customHeight="1" x14ac:dyDescent="0.25">
      <c r="A41" s="51">
        <f t="shared" ref="A41:A49" si="5">+A40+1</f>
        <v>2</v>
      </c>
      <c r="B41" s="69">
        <f>0.15</f>
        <v>0.15</v>
      </c>
      <c r="C41" s="69">
        <f>25</f>
        <v>25</v>
      </c>
      <c r="D41" s="69">
        <f>1</f>
        <v>1</v>
      </c>
      <c r="E41" s="64">
        <f t="shared" si="4"/>
        <v>0.15221654803727142</v>
      </c>
      <c r="F41" s="9"/>
      <c r="G41" s="39"/>
      <c r="M41" s="7"/>
      <c r="N41" s="7"/>
      <c r="O41" s="7"/>
      <c r="P41" s="65"/>
      <c r="Q41" s="66"/>
      <c r="R41" s="65" t="s">
        <v>32</v>
      </c>
      <c r="S41" s="65" t="s">
        <v>33</v>
      </c>
      <c r="T41" s="7"/>
      <c r="U41" s="7"/>
      <c r="V41" s="7"/>
      <c r="W41" s="7"/>
      <c r="X41" s="7"/>
      <c r="Y41" s="7"/>
      <c r="Z41" s="7"/>
    </row>
    <row r="42" spans="1:26" s="8" customFormat="1" ht="30" customHeight="1" x14ac:dyDescent="0.25">
      <c r="A42" s="51">
        <f t="shared" si="5"/>
        <v>3</v>
      </c>
      <c r="B42" s="69">
        <v>0.16</v>
      </c>
      <c r="C42" s="69">
        <f>25</f>
        <v>25</v>
      </c>
      <c r="D42" s="69">
        <f>1</f>
        <v>1</v>
      </c>
      <c r="E42" s="64">
        <f t="shared" si="4"/>
        <v>0.16636431790642286</v>
      </c>
      <c r="F42" s="9"/>
      <c r="G42" s="39"/>
      <c r="M42" s="7"/>
      <c r="N42" s="7"/>
      <c r="O42" s="7"/>
      <c r="P42" s="70" t="s">
        <v>34</v>
      </c>
      <c r="Q42" s="65" t="s">
        <v>35</v>
      </c>
      <c r="R42" s="71">
        <f>I55</f>
        <v>75.563374500000009</v>
      </c>
      <c r="S42" s="71">
        <f>SUM(R42:R42)</f>
        <v>75.563374500000009</v>
      </c>
      <c r="T42" s="7"/>
      <c r="U42" s="7"/>
      <c r="V42" s="7"/>
      <c r="W42" s="7"/>
      <c r="X42" s="7"/>
      <c r="Y42" s="7"/>
      <c r="Z42" s="7"/>
    </row>
    <row r="43" spans="1:26" s="8" customFormat="1" ht="30" customHeight="1" x14ac:dyDescent="0.25">
      <c r="A43" s="51">
        <f t="shared" si="5"/>
        <v>4</v>
      </c>
      <c r="B43" s="69">
        <v>0.2</v>
      </c>
      <c r="C43" s="69">
        <f>25</f>
        <v>25</v>
      </c>
      <c r="D43" s="69">
        <f>1</f>
        <v>1</v>
      </c>
      <c r="E43" s="64">
        <f t="shared" si="4"/>
        <v>0.22295539738302861</v>
      </c>
      <c r="F43" s="9"/>
      <c r="G43" s="39"/>
      <c r="M43" s="7"/>
      <c r="N43" s="7"/>
      <c r="O43" s="7"/>
      <c r="P43" s="65" t="s">
        <v>36</v>
      </c>
      <c r="Q43" s="65" t="s">
        <v>35</v>
      </c>
      <c r="R43" s="71">
        <f>SUM(W55:AC55)</f>
        <v>524.03299500000003</v>
      </c>
      <c r="S43" s="72">
        <f t="shared" ref="S43:S49" si="6">SUM(R43:R43)</f>
        <v>524.03299500000003</v>
      </c>
      <c r="T43" s="7"/>
      <c r="U43" s="7"/>
      <c r="V43" s="7"/>
      <c r="W43" s="7"/>
      <c r="X43" s="7"/>
      <c r="Y43" s="7"/>
      <c r="Z43" s="7"/>
    </row>
    <row r="44" spans="1:26" s="8" customFormat="1" ht="30" customHeight="1" x14ac:dyDescent="0.25">
      <c r="A44" s="51">
        <f t="shared" si="5"/>
        <v>5</v>
      </c>
      <c r="B44" s="69">
        <v>0.25</v>
      </c>
      <c r="C44" s="69">
        <f>25</f>
        <v>25</v>
      </c>
      <c r="D44" s="69">
        <f>1</f>
        <v>1</v>
      </c>
      <c r="E44" s="64">
        <f t="shared" si="4"/>
        <v>0.29369424672878575</v>
      </c>
      <c r="F44" s="9"/>
      <c r="G44" s="39"/>
      <c r="M44" s="7"/>
      <c r="N44" s="7"/>
      <c r="O44" s="7"/>
      <c r="P44" s="65" t="s">
        <v>37</v>
      </c>
      <c r="Q44" s="65" t="s">
        <v>35</v>
      </c>
      <c r="R44" s="71">
        <f>J55</f>
        <v>0.74518304662400014</v>
      </c>
      <c r="S44" s="71">
        <f>SUM(R44:R44)</f>
        <v>0.74518304662400014</v>
      </c>
      <c r="T44" s="7"/>
      <c r="U44" s="7"/>
      <c r="V44" s="7"/>
      <c r="W44" s="7"/>
      <c r="X44" s="7"/>
      <c r="Y44" s="7"/>
      <c r="Z44" s="7"/>
    </row>
    <row r="45" spans="1:26" s="8" customFormat="1" ht="30" customHeight="1" x14ac:dyDescent="0.25">
      <c r="A45" s="51">
        <f t="shared" si="5"/>
        <v>6</v>
      </c>
      <c r="B45" s="69">
        <v>0.3</v>
      </c>
      <c r="C45" s="69">
        <f>25</f>
        <v>25</v>
      </c>
      <c r="D45" s="69">
        <f>1</f>
        <v>1</v>
      </c>
      <c r="E45" s="64">
        <f t="shared" si="4"/>
        <v>0.36443309607454283</v>
      </c>
      <c r="F45" s="9"/>
      <c r="G45" s="9"/>
      <c r="H45" s="7"/>
      <c r="I45" s="7"/>
      <c r="J45" s="7"/>
      <c r="K45" s="7"/>
      <c r="L45" s="7"/>
      <c r="M45" s="7"/>
      <c r="N45" s="7"/>
      <c r="O45" s="7"/>
      <c r="P45" s="65" t="s">
        <v>38</v>
      </c>
      <c r="Q45" s="65" t="s">
        <v>35</v>
      </c>
      <c r="R45" s="71">
        <f>K55</f>
        <v>1.9259724153249991</v>
      </c>
      <c r="S45" s="71">
        <f t="shared" si="6"/>
        <v>1.9259724153249991</v>
      </c>
      <c r="T45" s="7"/>
      <c r="U45" s="7"/>
      <c r="V45" s="7"/>
      <c r="W45" s="7"/>
      <c r="X45" s="7"/>
      <c r="Y45" s="7"/>
      <c r="Z45" s="7"/>
    </row>
    <row r="46" spans="1:26" s="8" customFormat="1" ht="30" customHeight="1" x14ac:dyDescent="0.25">
      <c r="A46" s="51">
        <f t="shared" si="5"/>
        <v>7</v>
      </c>
      <c r="B46" s="69">
        <v>0.35</v>
      </c>
      <c r="C46" s="69">
        <f>25</f>
        <v>25</v>
      </c>
      <c r="D46" s="69">
        <f>1</f>
        <v>1</v>
      </c>
      <c r="E46" s="64">
        <f t="shared" si="4"/>
        <v>0.43517194542029997</v>
      </c>
      <c r="F46" s="9"/>
      <c r="G46" s="9"/>
      <c r="H46" s="7"/>
      <c r="I46" s="7"/>
      <c r="J46" s="7"/>
      <c r="K46" s="7"/>
      <c r="L46" s="7"/>
      <c r="M46" s="7"/>
      <c r="N46" s="7"/>
      <c r="O46" s="7"/>
      <c r="P46" s="65" t="s">
        <v>39</v>
      </c>
      <c r="Q46" s="65" t="s">
        <v>35</v>
      </c>
      <c r="R46" s="71">
        <f>L55</f>
        <v>4.1025175924139985</v>
      </c>
      <c r="S46" s="71">
        <f t="shared" si="6"/>
        <v>4.1025175924139985</v>
      </c>
      <c r="T46" s="7"/>
      <c r="U46" s="7"/>
      <c r="V46" s="7"/>
      <c r="W46" s="7"/>
      <c r="X46" s="7"/>
      <c r="Y46" s="7"/>
      <c r="Z46" s="7"/>
    </row>
    <row r="47" spans="1:26" s="8" customFormat="1" ht="30" customHeight="1" x14ac:dyDescent="0.25">
      <c r="A47" s="51">
        <f t="shared" si="5"/>
        <v>8</v>
      </c>
      <c r="B47" s="69">
        <v>0.4</v>
      </c>
      <c r="C47" s="69">
        <f>25</f>
        <v>25</v>
      </c>
      <c r="D47" s="69">
        <f>1</f>
        <v>1</v>
      </c>
      <c r="E47" s="64">
        <f t="shared" si="4"/>
        <v>0.50591079476605727</v>
      </c>
      <c r="F47" s="9"/>
      <c r="G47" s="9"/>
      <c r="H47" s="7"/>
      <c r="I47" s="7"/>
      <c r="J47" s="7"/>
      <c r="K47" s="7"/>
      <c r="L47" s="7"/>
      <c r="M47" s="7"/>
      <c r="N47" s="7"/>
      <c r="O47" s="7"/>
      <c r="P47" s="65" t="s">
        <v>40</v>
      </c>
      <c r="Q47" s="65" t="s">
        <v>35</v>
      </c>
      <c r="R47" s="71">
        <f>M55</f>
        <v>4.5984109563200013</v>
      </c>
      <c r="S47" s="71">
        <f t="shared" si="6"/>
        <v>4.5984109563200013</v>
      </c>
      <c r="T47" s="7"/>
      <c r="U47" s="7"/>
      <c r="V47" s="7"/>
      <c r="W47" s="7"/>
      <c r="X47" s="7"/>
      <c r="Y47" s="7"/>
      <c r="Z47" s="7"/>
    </row>
    <row r="48" spans="1:26" s="8" customFormat="1" ht="30" customHeight="1" x14ac:dyDescent="0.25">
      <c r="A48" s="51">
        <f t="shared" si="5"/>
        <v>9</v>
      </c>
      <c r="B48" s="73">
        <v>0.45</v>
      </c>
      <c r="C48" s="73">
        <v>25</v>
      </c>
      <c r="D48" s="73">
        <v>1</v>
      </c>
      <c r="E48" s="64">
        <f t="shared" si="4"/>
        <v>0.5766496441118143</v>
      </c>
      <c r="F48" s="9"/>
      <c r="G48" s="9"/>
      <c r="H48" s="7"/>
      <c r="I48" s="7"/>
      <c r="J48" s="7"/>
      <c r="K48" s="7"/>
      <c r="L48" s="7"/>
      <c r="M48" s="7"/>
      <c r="N48" s="7"/>
      <c r="O48" s="7"/>
      <c r="P48" s="65" t="s">
        <v>41</v>
      </c>
      <c r="Q48" s="65" t="s">
        <v>35</v>
      </c>
      <c r="R48" s="71">
        <f>N55</f>
        <v>2.4865344272999979</v>
      </c>
      <c r="S48" s="71">
        <f t="shared" si="6"/>
        <v>2.4865344272999979</v>
      </c>
      <c r="T48" s="7"/>
      <c r="U48" s="7"/>
      <c r="V48" s="7"/>
      <c r="W48" s="7"/>
      <c r="X48" s="7"/>
      <c r="Y48" s="7"/>
      <c r="Z48" s="7"/>
    </row>
    <row r="49" spans="1:30" s="8" customFormat="1" ht="30" customHeight="1" x14ac:dyDescent="0.25">
      <c r="A49" s="74">
        <f t="shared" si="5"/>
        <v>10</v>
      </c>
      <c r="B49" s="75">
        <v>0.6</v>
      </c>
      <c r="C49" s="75">
        <f>25</f>
        <v>25</v>
      </c>
      <c r="D49" s="75">
        <f>1</f>
        <v>1</v>
      </c>
      <c r="E49" s="64">
        <f t="shared" si="4"/>
        <v>0.7888661921490856</v>
      </c>
      <c r="F49" s="9"/>
      <c r="G49" s="9"/>
      <c r="H49" s="7"/>
      <c r="I49" s="7"/>
      <c r="J49" s="7"/>
      <c r="K49" s="7"/>
      <c r="L49" s="7"/>
      <c r="M49" s="7"/>
      <c r="N49" s="7"/>
      <c r="O49" s="7"/>
      <c r="P49" s="65" t="s">
        <v>42</v>
      </c>
      <c r="Q49" s="65" t="s">
        <v>35</v>
      </c>
      <c r="R49" s="71">
        <f>O55</f>
        <v>1.2879298176772469</v>
      </c>
      <c r="S49" s="71">
        <f t="shared" si="6"/>
        <v>1.2879298176772469</v>
      </c>
      <c r="T49" s="7"/>
      <c r="U49" s="7"/>
      <c r="V49" s="7"/>
      <c r="W49" s="7"/>
      <c r="X49" s="7"/>
      <c r="Y49" s="7"/>
      <c r="Z49" s="7"/>
    </row>
    <row r="50" spans="1:30" s="4" customFormat="1" ht="30" customHeight="1" x14ac:dyDescent="0.2">
      <c r="A50" s="37"/>
      <c r="B50" s="38"/>
      <c r="C50" s="8"/>
      <c r="D50" s="8"/>
      <c r="E50" s="8"/>
      <c r="F50" s="39"/>
      <c r="G50" s="3"/>
      <c r="H50" s="2"/>
      <c r="I50" s="2"/>
      <c r="J50" s="2"/>
      <c r="K50" s="2"/>
      <c r="L50" s="2"/>
      <c r="M50" s="2"/>
      <c r="N50" s="2"/>
      <c r="O50" s="2"/>
      <c r="P50" s="76"/>
      <c r="Q50" s="76"/>
      <c r="R50" s="76"/>
      <c r="S50" s="71">
        <f>SUM(S44:S49)</f>
        <v>15.146548255660244</v>
      </c>
      <c r="T50" s="2"/>
      <c r="U50" s="2">
        <f>+(S50*1000)/I55</f>
        <v>200.44827743446319</v>
      </c>
      <c r="V50" s="2"/>
      <c r="W50" s="2"/>
      <c r="X50" s="2"/>
      <c r="Y50" s="2"/>
      <c r="Z50" s="2"/>
      <c r="AA50" s="2"/>
      <c r="AB50" s="2"/>
      <c r="AC50" s="2"/>
      <c r="AD50" s="2"/>
    </row>
    <row r="51" spans="1:30" s="4" customFormat="1" ht="30" customHeight="1" x14ac:dyDescent="0.2">
      <c r="A51" s="2"/>
      <c r="B51" s="2"/>
      <c r="C51" s="2"/>
      <c r="D51" s="2"/>
      <c r="E51" s="2"/>
      <c r="F51" s="3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s="79" customFormat="1" ht="60" customHeight="1" x14ac:dyDescent="0.2">
      <c r="A52" s="77"/>
      <c r="B52" s="77"/>
      <c r="C52" s="77"/>
      <c r="D52" s="77"/>
      <c r="E52" s="77"/>
      <c r="F52" s="78"/>
      <c r="G52" s="78"/>
      <c r="H52" s="77"/>
      <c r="I52" s="10" t="s">
        <v>43</v>
      </c>
      <c r="J52" s="11">
        <v>8</v>
      </c>
      <c r="K52" s="11">
        <v>10</v>
      </c>
      <c r="L52" s="11">
        <v>12</v>
      </c>
      <c r="M52" s="11">
        <v>16</v>
      </c>
      <c r="N52" s="11">
        <v>20</v>
      </c>
      <c r="O52" s="12">
        <v>25</v>
      </c>
      <c r="P52" s="77"/>
      <c r="Q52" s="2"/>
      <c r="R52" s="2"/>
      <c r="S52" s="2"/>
      <c r="T52" s="2"/>
      <c r="U52" s="2"/>
      <c r="V52" s="2"/>
      <c r="W52" s="2"/>
      <c r="X52" s="2">
        <v>0.6</v>
      </c>
      <c r="Y52" s="2">
        <v>0.6</v>
      </c>
      <c r="Z52" s="2">
        <v>0.6</v>
      </c>
      <c r="AA52" s="2">
        <v>0.6</v>
      </c>
      <c r="AB52" s="2">
        <v>0.6</v>
      </c>
      <c r="AC52" s="2">
        <v>0.6</v>
      </c>
      <c r="AD52" s="2"/>
    </row>
    <row r="53" spans="1:30" s="79" customFormat="1" ht="30" customHeight="1" thickBot="1" x14ac:dyDescent="0.25">
      <c r="A53" s="77"/>
      <c r="B53" s="77"/>
      <c r="C53" s="77"/>
      <c r="D53" s="77"/>
      <c r="E53" s="77"/>
      <c r="F53" s="78"/>
      <c r="G53" s="78"/>
      <c r="H53" s="77"/>
      <c r="I53" s="80" t="s">
        <v>44</v>
      </c>
      <c r="J53" s="81">
        <f t="shared" ref="J53:O53" si="7">((7850*3.14*(J52)*J52)/4)*(10^-6)</f>
        <v>0.39438399999999996</v>
      </c>
      <c r="K53" s="81">
        <f t="shared" si="7"/>
        <v>0.61622500000000002</v>
      </c>
      <c r="L53" s="81">
        <f t="shared" si="7"/>
        <v>0.88736399999999993</v>
      </c>
      <c r="M53" s="81">
        <f t="shared" si="7"/>
        <v>1.5775359999999998</v>
      </c>
      <c r="N53" s="81">
        <f t="shared" si="7"/>
        <v>2.4649000000000001</v>
      </c>
      <c r="O53" s="82">
        <f t="shared" si="7"/>
        <v>3.8514062499999997</v>
      </c>
      <c r="P53" s="77"/>
      <c r="Q53" s="83" t="s">
        <v>45</v>
      </c>
      <c r="R53" s="84" t="s">
        <v>46</v>
      </c>
      <c r="S53" s="85"/>
      <c r="T53" s="85"/>
      <c r="U53" s="86"/>
      <c r="V53" s="87"/>
      <c r="W53" s="88" t="s">
        <v>47</v>
      </c>
      <c r="X53" s="89" t="s">
        <v>48</v>
      </c>
      <c r="Y53" s="90" t="s">
        <v>49</v>
      </c>
      <c r="Z53" s="90" t="s">
        <v>50</v>
      </c>
      <c r="AA53" s="90" t="s">
        <v>51</v>
      </c>
      <c r="AB53" s="91" t="s">
        <v>52</v>
      </c>
      <c r="AC53" s="92" t="s">
        <v>53</v>
      </c>
      <c r="AD53" s="93"/>
    </row>
    <row r="54" spans="1:30" s="79" customFormat="1" ht="61.5" customHeight="1" thickBot="1" x14ac:dyDescent="0.25">
      <c r="A54" s="94" t="s">
        <v>13</v>
      </c>
      <c r="B54" s="95" t="s">
        <v>54</v>
      </c>
      <c r="C54" s="95" t="s">
        <v>55</v>
      </c>
      <c r="D54" s="95" t="s">
        <v>56</v>
      </c>
      <c r="E54" s="95" t="s">
        <v>57</v>
      </c>
      <c r="F54" s="96" t="s">
        <v>58</v>
      </c>
      <c r="G54" s="96" t="s">
        <v>59</v>
      </c>
      <c r="H54" s="95" t="s">
        <v>60</v>
      </c>
      <c r="I54" s="95" t="s">
        <v>61</v>
      </c>
      <c r="J54" s="95" t="s">
        <v>62</v>
      </c>
      <c r="K54" s="95" t="s">
        <v>63</v>
      </c>
      <c r="L54" s="95" t="s">
        <v>64</v>
      </c>
      <c r="M54" s="95" t="s">
        <v>65</v>
      </c>
      <c r="N54" s="95" t="s">
        <v>66</v>
      </c>
      <c r="O54" s="95" t="s">
        <v>67</v>
      </c>
      <c r="P54" s="95" t="s">
        <v>68</v>
      </c>
      <c r="Q54" s="97"/>
      <c r="R54" s="98" t="s">
        <v>69</v>
      </c>
      <c r="S54" s="98" t="s">
        <v>70</v>
      </c>
      <c r="T54" s="98" t="s">
        <v>71</v>
      </c>
      <c r="U54" s="99" t="s">
        <v>72</v>
      </c>
      <c r="V54" s="100"/>
      <c r="W54" s="101"/>
      <c r="X54" s="101"/>
      <c r="Y54" s="101"/>
      <c r="Z54" s="101"/>
      <c r="AA54" s="101"/>
      <c r="AB54" s="101"/>
      <c r="AC54" s="102"/>
      <c r="AD54" s="93"/>
    </row>
    <row r="55" spans="1:30" s="79" customFormat="1" ht="30" customHeight="1" x14ac:dyDescent="0.2">
      <c r="A55" s="103"/>
      <c r="B55" s="104" t="s">
        <v>73</v>
      </c>
      <c r="C55" s="105"/>
      <c r="D55" s="105"/>
      <c r="E55" s="105"/>
      <c r="F55" s="106"/>
      <c r="G55" s="106"/>
      <c r="H55" s="105"/>
      <c r="I55" s="105">
        <f>+SUM(I56:I1326)</f>
        <v>75.563374500000009</v>
      </c>
      <c r="J55" s="105">
        <f t="shared" ref="J55:O55" si="8">+SUM(J56:J1326)*(J53/1000)</f>
        <v>0.74518304662400014</v>
      </c>
      <c r="K55" s="105">
        <f t="shared" si="8"/>
        <v>1.9259724153249991</v>
      </c>
      <c r="L55" s="105">
        <f t="shared" si="8"/>
        <v>4.1025175924139985</v>
      </c>
      <c r="M55" s="105">
        <f t="shared" si="8"/>
        <v>4.5984109563200013</v>
      </c>
      <c r="N55" s="105">
        <f t="shared" si="8"/>
        <v>2.4865344272999979</v>
      </c>
      <c r="O55" s="105">
        <f t="shared" si="8"/>
        <v>1.2879298176772469</v>
      </c>
      <c r="P55" s="105">
        <f>+SUM(P56:P1326)</f>
        <v>1036</v>
      </c>
      <c r="Q55" s="107"/>
      <c r="R55" s="108"/>
      <c r="S55" s="109"/>
      <c r="T55" s="109"/>
      <c r="U55" s="109"/>
      <c r="V55" s="110"/>
      <c r="W55" s="105">
        <f>+SUM(W159:W1326)</f>
        <v>79.942549999999969</v>
      </c>
      <c r="X55" s="105">
        <f t="shared" ref="X55:AD55" si="9">+SUM(X56:X1326)</f>
        <v>99.784035000000031</v>
      </c>
      <c r="Y55" s="105">
        <f t="shared" si="9"/>
        <v>12.654120000000001</v>
      </c>
      <c r="Z55" s="105">
        <f t="shared" si="9"/>
        <v>277.78728999999998</v>
      </c>
      <c r="AA55" s="105">
        <f t="shared" si="9"/>
        <v>0.76</v>
      </c>
      <c r="AB55" s="105">
        <f t="shared" si="9"/>
        <v>0</v>
      </c>
      <c r="AC55" s="105">
        <f t="shared" si="9"/>
        <v>53.104999999999997</v>
      </c>
      <c r="AD55" s="105">
        <f t="shared" si="9"/>
        <v>0</v>
      </c>
    </row>
    <row r="56" spans="1:30" s="116" customFormat="1" ht="30" customHeight="1" x14ac:dyDescent="0.2">
      <c r="A56" s="111">
        <v>1</v>
      </c>
      <c r="B56" s="111" t="s">
        <v>74</v>
      </c>
      <c r="C56" s="111">
        <v>1</v>
      </c>
      <c r="D56" s="111">
        <v>3.85</v>
      </c>
      <c r="E56" s="111">
        <v>0.3</v>
      </c>
      <c r="F56" s="112">
        <v>0.92500000000000004</v>
      </c>
      <c r="G56" s="112"/>
      <c r="H56" s="111"/>
      <c r="I56" s="111">
        <f>+PRODUCT(C56:F56)</f>
        <v>1.0683750000000001</v>
      </c>
      <c r="J56" s="111"/>
      <c r="K56" s="111"/>
      <c r="L56" s="111"/>
      <c r="M56" s="111"/>
      <c r="N56" s="111"/>
      <c r="O56" s="111"/>
      <c r="P56" s="111">
        <f>(IF(F56&gt;0.6,(ROUND(D56/0.5*2,0)),(ROUND(D56/0.5*1,0))))*C56</f>
        <v>15</v>
      </c>
      <c r="Q56" s="113" t="s">
        <v>75</v>
      </c>
      <c r="R56" s="114">
        <v>0.15</v>
      </c>
      <c r="S56" s="114">
        <v>0.17499999999999999</v>
      </c>
      <c r="T56" s="114">
        <f>+PRODUCT(C56:E56)</f>
        <v>1.155</v>
      </c>
      <c r="U56" s="114">
        <f>+PRODUCT(D56,(F56-R56))</f>
        <v>2.9837500000000001</v>
      </c>
      <c r="V56" s="114">
        <f>+PRODUCT(D56,(F56-S56))</f>
        <v>2.8875000000000002</v>
      </c>
      <c r="W56" s="114">
        <f>+PRODUCT(T56,C56)</f>
        <v>1.155</v>
      </c>
      <c r="X56" s="114">
        <f>+IF(Q56="internal",IF(F56=$X$52,U56+V56,0),0)</f>
        <v>0</v>
      </c>
      <c r="Y56" s="114">
        <f>+IF(Q56="internal",IF(F56&lt;$Y$52,U56+V56,0),0)</f>
        <v>0</v>
      </c>
      <c r="Z56" s="114">
        <f>+IF(Q56="internal",IF(F56&gt;$Z$52,U56+V56,0),0)</f>
        <v>5.8712499999999999</v>
      </c>
      <c r="AA56" s="114">
        <f>+IF(Q56="external",IF(F56=$AA$52,U56+V56,0),0)</f>
        <v>0</v>
      </c>
      <c r="AB56" s="114">
        <f>+IF(Q56="external",IF(F56&lt;$AB$52,U56+V56,0),0)</f>
        <v>0</v>
      </c>
      <c r="AC56" s="114">
        <f>+IF(Q56="external",IF(F56&gt;$AC$52,U56+V56,0),0)</f>
        <v>0</v>
      </c>
      <c r="AD56" s="115"/>
    </row>
    <row r="57" spans="1:30" s="116" customFormat="1" ht="30" customHeight="1" x14ac:dyDescent="0.2">
      <c r="A57" s="111"/>
      <c r="B57" s="112" t="s">
        <v>76</v>
      </c>
      <c r="C57" s="111"/>
      <c r="D57" s="111">
        <v>16</v>
      </c>
      <c r="E57" s="111"/>
      <c r="F57" s="112">
        <v>3</v>
      </c>
      <c r="G57" s="117">
        <f>D56+2*VLOOKUP(D57,B9:G16,6,0)+(10*(D57/1000))</f>
        <v>5.26</v>
      </c>
      <c r="H57" s="111">
        <f>+F57*G57*C56</f>
        <v>15.78</v>
      </c>
      <c r="I57" s="111"/>
      <c r="J57" s="111">
        <f t="shared" ref="J57:J61" si="10">IF($D57=$J$52,$H57,0)</f>
        <v>0</v>
      </c>
      <c r="K57" s="111">
        <f t="shared" ref="K57:K63" si="11">IF($D57=$K$52,$H57,0)</f>
        <v>0</v>
      </c>
      <c r="L57" s="111">
        <f t="shared" ref="L57:L63" si="12">IF($D57=$L$52,$H57,0)</f>
        <v>0</v>
      </c>
      <c r="M57" s="111">
        <f>IF($D57=$M$52,$H57,0)</f>
        <v>15.78</v>
      </c>
      <c r="N57" s="111">
        <f t="shared" ref="N57:N63" si="13">IF($D57=$N$52,$H57,0)</f>
        <v>0</v>
      </c>
      <c r="O57" s="111">
        <f t="shared" ref="O57:O63" si="14">IF($D57=$O$52,$H57,0)</f>
        <v>0</v>
      </c>
      <c r="P57" s="111"/>
      <c r="Q57" s="118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20"/>
    </row>
    <row r="58" spans="1:30" s="116" customFormat="1" ht="30" customHeight="1" x14ac:dyDescent="0.2">
      <c r="A58" s="111"/>
      <c r="B58" s="112" t="s">
        <v>77</v>
      </c>
      <c r="C58" s="111"/>
      <c r="D58" s="111">
        <v>12</v>
      </c>
      <c r="E58" s="111"/>
      <c r="F58" s="112">
        <v>2</v>
      </c>
      <c r="G58" s="117">
        <f>+D56+2*(VLOOKUP(D58,$B$10:$G$16,6)+(10*(D58/1000)))</f>
        <v>5.04</v>
      </c>
      <c r="H58" s="111">
        <f>+F58*G58*C56</f>
        <v>10.08</v>
      </c>
      <c r="I58" s="111"/>
      <c r="J58" s="111">
        <f t="shared" si="10"/>
        <v>0</v>
      </c>
      <c r="K58" s="111">
        <f t="shared" si="11"/>
        <v>0</v>
      </c>
      <c r="L58" s="111">
        <f>IF($D58=$L$52,$H58,0)</f>
        <v>10.08</v>
      </c>
      <c r="M58" s="111">
        <f t="shared" ref="M58:M63" si="15">IF($D58=$M$52,$H58,0)</f>
        <v>0</v>
      </c>
      <c r="N58" s="111">
        <f t="shared" si="13"/>
        <v>0</v>
      </c>
      <c r="O58" s="111">
        <f t="shared" si="14"/>
        <v>0</v>
      </c>
      <c r="P58" s="111"/>
      <c r="Q58" s="118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20"/>
    </row>
    <row r="59" spans="1:30" s="116" customFormat="1" ht="30" customHeight="1" x14ac:dyDescent="0.2">
      <c r="A59" s="111"/>
      <c r="B59" s="112" t="s">
        <v>78</v>
      </c>
      <c r="C59" s="111"/>
      <c r="D59" s="111">
        <v>16</v>
      </c>
      <c r="E59" s="111"/>
      <c r="F59" s="112">
        <v>3</v>
      </c>
      <c r="G59" s="117">
        <f>D56+2*VLOOKUP(D59,B11:G18,6,0)+(10*(D59/1000))</f>
        <v>5.26</v>
      </c>
      <c r="H59" s="111">
        <f>+F59*G59*C56</f>
        <v>15.78</v>
      </c>
      <c r="I59" s="111"/>
      <c r="J59" s="111">
        <f t="shared" si="10"/>
        <v>0</v>
      </c>
      <c r="K59" s="111">
        <f t="shared" si="11"/>
        <v>0</v>
      </c>
      <c r="L59" s="111">
        <f t="shared" si="12"/>
        <v>0</v>
      </c>
      <c r="M59" s="111">
        <f>IF($D59=$M$52,$H59,0)</f>
        <v>15.78</v>
      </c>
      <c r="N59" s="111">
        <f t="shared" si="13"/>
        <v>0</v>
      </c>
      <c r="O59" s="111">
        <f t="shared" si="14"/>
        <v>0</v>
      </c>
      <c r="P59" s="111"/>
      <c r="Q59" s="118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20"/>
    </row>
    <row r="60" spans="1:30" s="116" customFormat="1" ht="30" customHeight="1" x14ac:dyDescent="0.2">
      <c r="A60" s="111"/>
      <c r="B60" s="112" t="s">
        <v>79</v>
      </c>
      <c r="C60" s="111"/>
      <c r="D60" s="111">
        <v>12</v>
      </c>
      <c r="E60" s="111"/>
      <c r="F60" s="112">
        <v>3</v>
      </c>
      <c r="G60" s="117">
        <f>+D56+2*(VLOOKUP(D60,$B$10:$G$16,6)+(10*(D60/1000)))</f>
        <v>5.04</v>
      </c>
      <c r="H60" s="111">
        <f>+F60*G60*C56</f>
        <v>15.120000000000001</v>
      </c>
      <c r="I60" s="111"/>
      <c r="J60" s="111">
        <f t="shared" si="10"/>
        <v>0</v>
      </c>
      <c r="K60" s="111">
        <f t="shared" si="11"/>
        <v>0</v>
      </c>
      <c r="L60" s="111">
        <f>IF($D60=$L$52,$H60,0)</f>
        <v>15.120000000000001</v>
      </c>
      <c r="M60" s="111">
        <f t="shared" si="15"/>
        <v>0</v>
      </c>
      <c r="N60" s="111">
        <f t="shared" si="13"/>
        <v>0</v>
      </c>
      <c r="O60" s="111">
        <f t="shared" si="14"/>
        <v>0</v>
      </c>
      <c r="P60" s="111"/>
      <c r="Q60" s="118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20"/>
    </row>
    <row r="61" spans="1:30" s="116" customFormat="1" ht="30" customHeight="1" x14ac:dyDescent="0.2">
      <c r="A61" s="121" t="s">
        <v>80</v>
      </c>
      <c r="B61" s="121"/>
      <c r="C61" s="121"/>
      <c r="D61" s="111">
        <v>25</v>
      </c>
      <c r="E61" s="111">
        <v>1</v>
      </c>
      <c r="F61" s="112">
        <f>ROUND((3.85+3.85)/(E61)+1,0)</f>
        <v>9</v>
      </c>
      <c r="G61" s="112">
        <f>VLOOKUP(E56,$B$40:$E$49,4,0)</f>
        <v>0.36443309607454283</v>
      </c>
      <c r="H61" s="111">
        <f>+F61*G61*C56</f>
        <v>3.2798978646708856</v>
      </c>
      <c r="I61" s="111"/>
      <c r="J61" s="111">
        <f t="shared" si="10"/>
        <v>0</v>
      </c>
      <c r="K61" s="111">
        <f t="shared" si="11"/>
        <v>0</v>
      </c>
      <c r="L61" s="111">
        <f t="shared" si="12"/>
        <v>0</v>
      </c>
      <c r="M61" s="111">
        <f t="shared" si="15"/>
        <v>0</v>
      </c>
      <c r="N61" s="111">
        <f t="shared" si="13"/>
        <v>0</v>
      </c>
      <c r="O61" s="111">
        <f>IF($D61=$O$52,$H61,0)</f>
        <v>3.2798978646708856</v>
      </c>
      <c r="P61" s="111"/>
      <c r="Q61" s="118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20"/>
    </row>
    <row r="62" spans="1:30" s="127" customFormat="1" ht="30" customHeight="1" x14ac:dyDescent="0.2">
      <c r="A62" s="122" t="s">
        <v>81</v>
      </c>
      <c r="B62" s="122"/>
      <c r="C62" s="122"/>
      <c r="D62" s="123">
        <v>8</v>
      </c>
      <c r="E62" s="123">
        <v>0.1</v>
      </c>
      <c r="F62" s="124">
        <f>ROUND((((D56/3)*2)/(E62))+1,0)</f>
        <v>27</v>
      </c>
      <c r="G62" s="125">
        <f>((2*(E56-(2*$B$6)+F56-(2*$B$6)))+(VLOOKUP(D62,$B$30:$C$36,2,)))</f>
        <v>2.37</v>
      </c>
      <c r="H62" s="123">
        <f>+F62*G62*C56</f>
        <v>63.99</v>
      </c>
      <c r="I62" s="123"/>
      <c r="J62" s="126">
        <f>IF($D62=$J$52,$H62,0)</f>
        <v>63.99</v>
      </c>
      <c r="K62" s="126">
        <f t="shared" si="11"/>
        <v>0</v>
      </c>
      <c r="L62" s="126">
        <f t="shared" si="12"/>
        <v>0</v>
      </c>
      <c r="M62" s="126">
        <f t="shared" si="15"/>
        <v>0</v>
      </c>
      <c r="N62" s="126">
        <f t="shared" si="13"/>
        <v>0</v>
      </c>
      <c r="O62" s="126">
        <f t="shared" si="14"/>
        <v>0</v>
      </c>
      <c r="P62" s="123"/>
      <c r="Q62" s="118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20"/>
    </row>
    <row r="63" spans="1:30" s="127" customFormat="1" ht="30" customHeight="1" x14ac:dyDescent="0.2">
      <c r="A63" s="128" t="s">
        <v>82</v>
      </c>
      <c r="B63" s="128"/>
      <c r="C63" s="128"/>
      <c r="D63" s="129">
        <v>8</v>
      </c>
      <c r="E63" s="129">
        <v>0.125</v>
      </c>
      <c r="F63" s="117">
        <f>ROUND((((D56/3)*1)/(E63))+1,0)</f>
        <v>11</v>
      </c>
      <c r="G63" s="130">
        <f>((2*(E56-(2*$B$6)+F56-(2*$B$6)))+(VLOOKUP(D63,$B$30:$C$36,2,)))</f>
        <v>2.37</v>
      </c>
      <c r="H63" s="129">
        <f>+F63*G63*C56</f>
        <v>26.07</v>
      </c>
      <c r="I63" s="129"/>
      <c r="J63" s="111">
        <f>IF($D63=$J$52,$H63,0)</f>
        <v>26.07</v>
      </c>
      <c r="K63" s="111">
        <f t="shared" si="11"/>
        <v>0</v>
      </c>
      <c r="L63" s="111">
        <f t="shared" si="12"/>
        <v>0</v>
      </c>
      <c r="M63" s="111">
        <f t="shared" si="15"/>
        <v>0</v>
      </c>
      <c r="N63" s="111">
        <f t="shared" si="13"/>
        <v>0</v>
      </c>
      <c r="O63" s="111">
        <f t="shared" si="14"/>
        <v>0</v>
      </c>
      <c r="P63" s="129"/>
      <c r="Q63" s="118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20"/>
    </row>
    <row r="64" spans="1:30" s="127" customFormat="1" ht="30" customHeight="1" x14ac:dyDescent="0.2">
      <c r="A64" s="131"/>
      <c r="B64" s="131"/>
      <c r="C64" s="131"/>
      <c r="D64" s="131"/>
      <c r="E64" s="131"/>
      <c r="F64" s="132"/>
      <c r="G64" s="133"/>
      <c r="H64" s="131"/>
      <c r="I64" s="131"/>
      <c r="J64" s="134"/>
      <c r="K64" s="134"/>
      <c r="L64" s="134"/>
      <c r="M64" s="134"/>
      <c r="N64" s="134"/>
      <c r="O64" s="134"/>
      <c r="P64" s="131"/>
      <c r="Q64" s="118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20"/>
    </row>
    <row r="65" spans="1:30" s="116" customFormat="1" ht="30" customHeight="1" x14ac:dyDescent="0.2">
      <c r="A65" s="111">
        <v>2</v>
      </c>
      <c r="B65" s="111" t="s">
        <v>83</v>
      </c>
      <c r="C65" s="111">
        <v>1</v>
      </c>
      <c r="D65" s="111">
        <v>3.35</v>
      </c>
      <c r="E65" s="111">
        <v>0.3</v>
      </c>
      <c r="F65" s="112">
        <v>0.75</v>
      </c>
      <c r="G65" s="112"/>
      <c r="H65" s="111"/>
      <c r="I65" s="111">
        <f>+PRODUCT(C65:F65)</f>
        <v>0.75374999999999992</v>
      </c>
      <c r="J65" s="111">
        <f t="shared" ref="J65:J108" si="16">IF($D65=$J$52,$H65,0)</f>
        <v>0</v>
      </c>
      <c r="K65" s="111">
        <f t="shared" ref="K65:K108" si="17">IF($D65=$K$52,$H65,0)</f>
        <v>0</v>
      </c>
      <c r="L65" s="111">
        <f t="shared" ref="L65:L108" si="18">IF($D65=$L$52,$H65,0)</f>
        <v>0</v>
      </c>
      <c r="M65" s="111">
        <f t="shared" ref="M65:M108" si="19">IF($D65=$M$52,$H65,0)</f>
        <v>0</v>
      </c>
      <c r="N65" s="111">
        <f t="shared" ref="N65:N108" si="20">IF($D65=$N$52,$H65,0)</f>
        <v>0</v>
      </c>
      <c r="O65" s="111">
        <f t="shared" ref="O65:O108" si="21">IF($D65=$O$52,$H65,0)</f>
        <v>0</v>
      </c>
      <c r="P65" s="111">
        <f>(IF(F65&gt;0.6,(ROUND(D65/0.5*2,0)),(ROUND(D65/0.5*1,0))))*C65</f>
        <v>13</v>
      </c>
      <c r="Q65" s="113" t="s">
        <v>75</v>
      </c>
      <c r="R65" s="114">
        <v>0.17499999999999999</v>
      </c>
      <c r="S65" s="114">
        <v>0.17499999999999999</v>
      </c>
      <c r="T65" s="114">
        <f>+PRODUCT(C65:E65)</f>
        <v>1.0049999999999999</v>
      </c>
      <c r="U65" s="114">
        <f>+PRODUCT(D65,(F65-R65))</f>
        <v>1.9262499999999998</v>
      </c>
      <c r="V65" s="114">
        <f>+PRODUCT(D65,(F65-S65))</f>
        <v>1.9262499999999998</v>
      </c>
      <c r="W65" s="114">
        <f>+PRODUCT(T65,C65)</f>
        <v>1.0049999999999999</v>
      </c>
      <c r="X65" s="114">
        <f>+IF(Q65="internal",IF(F65=$X$52,U65+V65,0),0)</f>
        <v>0</v>
      </c>
      <c r="Y65" s="114">
        <f>+IF(Q65="internal",IF(F65&lt;$Y$52,U65+V65,0),0)</f>
        <v>0</v>
      </c>
      <c r="Z65" s="114">
        <f>+IF(Q65="internal",IF(F65&gt;$Z$52,U65+V65,0),0)</f>
        <v>3.8524999999999996</v>
      </c>
      <c r="AA65" s="114">
        <f>+IF(Q65="external",IF(F65=$AA$52,U65+V65,0),0)</f>
        <v>0</v>
      </c>
      <c r="AB65" s="114">
        <f>+IF(Q65="external",IF(F65&lt;$AB$52,U65+V65,0),0)</f>
        <v>0</v>
      </c>
      <c r="AC65" s="114">
        <f>+IF(Q65="external",IF(F65&gt;$AC$52,U65+V65,0),0)</f>
        <v>0</v>
      </c>
      <c r="AD65" s="115"/>
    </row>
    <row r="66" spans="1:30" s="116" customFormat="1" ht="30" customHeight="1" x14ac:dyDescent="0.2">
      <c r="A66" s="111"/>
      <c r="B66" s="112" t="s">
        <v>76</v>
      </c>
      <c r="C66" s="111"/>
      <c r="D66" s="111">
        <v>16</v>
      </c>
      <c r="E66" s="111"/>
      <c r="F66" s="112">
        <v>3</v>
      </c>
      <c r="G66" s="117">
        <f>+D65+1*(VLOOKUP(D66,$B$10:$G$16,6)+(10*(D66/1000)))+1*(VLOOKUP(D66,$B$10:$G$16,6)+(10*(D66/1000)))</f>
        <v>4.92</v>
      </c>
      <c r="H66" s="111">
        <f>+F66*G66*C65</f>
        <v>14.76</v>
      </c>
      <c r="I66" s="111"/>
      <c r="J66" s="111">
        <f t="shared" si="16"/>
        <v>0</v>
      </c>
      <c r="K66" s="111">
        <f t="shared" si="17"/>
        <v>0</v>
      </c>
      <c r="L66" s="111">
        <f t="shared" si="18"/>
        <v>0</v>
      </c>
      <c r="M66" s="111">
        <f t="shared" si="19"/>
        <v>14.76</v>
      </c>
      <c r="N66" s="111">
        <f t="shared" si="20"/>
        <v>0</v>
      </c>
      <c r="O66" s="111">
        <f t="shared" si="21"/>
        <v>0</v>
      </c>
      <c r="P66" s="111"/>
      <c r="Q66" s="118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20"/>
    </row>
    <row r="67" spans="1:30" s="116" customFormat="1" ht="30" customHeight="1" x14ac:dyDescent="0.2">
      <c r="A67" s="111"/>
      <c r="B67" s="112" t="s">
        <v>77</v>
      </c>
      <c r="C67" s="111"/>
      <c r="D67" s="111">
        <v>12</v>
      </c>
      <c r="E67" s="111"/>
      <c r="F67" s="112">
        <v>2</v>
      </c>
      <c r="G67" s="117">
        <f>+D65+1*(VLOOKUP(D67,$B$10:$G$16,6)+(10*(D67/1000)))+1*(VLOOKUP(D67,$B$10:$G$16,6)+(10*(D67/1000)))</f>
        <v>4.54</v>
      </c>
      <c r="H67" s="111">
        <f>+F67*G67*C65</f>
        <v>9.08</v>
      </c>
      <c r="I67" s="111"/>
      <c r="J67" s="111">
        <f t="shared" si="16"/>
        <v>0</v>
      </c>
      <c r="K67" s="111">
        <f t="shared" si="17"/>
        <v>0</v>
      </c>
      <c r="L67" s="111">
        <f t="shared" si="18"/>
        <v>9.08</v>
      </c>
      <c r="M67" s="111">
        <f t="shared" si="19"/>
        <v>0</v>
      </c>
      <c r="N67" s="111">
        <f t="shared" si="20"/>
        <v>0</v>
      </c>
      <c r="O67" s="111">
        <f t="shared" si="21"/>
        <v>0</v>
      </c>
      <c r="P67" s="111"/>
      <c r="Q67" s="118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20"/>
    </row>
    <row r="68" spans="1:30" s="116" customFormat="1" ht="30" customHeight="1" x14ac:dyDescent="0.2">
      <c r="A68" s="121" t="s">
        <v>78</v>
      </c>
      <c r="B68" s="121"/>
      <c r="C68" s="121"/>
      <c r="D68" s="111">
        <v>16</v>
      </c>
      <c r="E68" s="111"/>
      <c r="F68" s="112">
        <v>3</v>
      </c>
      <c r="G68" s="117">
        <f>+D65+1*(VLOOKUP(D68,$B$10:$G$16,6)+(10*(D68/1000)))+1*(VLOOKUP(D68,$B$10:$G$16,6)+(10*(D68/1000)))</f>
        <v>4.92</v>
      </c>
      <c r="H68" s="111">
        <f>+F68*G68*C65</f>
        <v>14.76</v>
      </c>
      <c r="I68" s="111"/>
      <c r="J68" s="111">
        <f t="shared" si="16"/>
        <v>0</v>
      </c>
      <c r="K68" s="111">
        <f t="shared" si="17"/>
        <v>0</v>
      </c>
      <c r="L68" s="111">
        <f t="shared" si="18"/>
        <v>0</v>
      </c>
      <c r="M68" s="111">
        <f t="shared" si="19"/>
        <v>14.76</v>
      </c>
      <c r="N68" s="111">
        <f t="shared" si="20"/>
        <v>0</v>
      </c>
      <c r="O68" s="111">
        <f t="shared" si="21"/>
        <v>0</v>
      </c>
      <c r="P68" s="111"/>
      <c r="Q68" s="118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20"/>
    </row>
    <row r="69" spans="1:30" s="116" customFormat="1" ht="30" customHeight="1" x14ac:dyDescent="0.2">
      <c r="A69" s="111"/>
      <c r="B69" s="112" t="s">
        <v>79</v>
      </c>
      <c r="C69" s="111"/>
      <c r="D69" s="111">
        <v>12</v>
      </c>
      <c r="E69" s="111"/>
      <c r="F69" s="112">
        <v>2</v>
      </c>
      <c r="G69" s="117">
        <f>+D65+1*(VLOOKUP(D69,$B$10:$G$16,6)+(10*(D69/1000)))+1*(VLOOKUP(D69,B10:G16,6)+(10*(D69/1000)))</f>
        <v>4.54</v>
      </c>
      <c r="H69" s="111">
        <f>+F69*G69*C65</f>
        <v>9.08</v>
      </c>
      <c r="I69" s="111"/>
      <c r="J69" s="111">
        <f t="shared" si="16"/>
        <v>0</v>
      </c>
      <c r="K69" s="111">
        <f t="shared" si="17"/>
        <v>0</v>
      </c>
      <c r="L69" s="111">
        <f t="shared" si="18"/>
        <v>9.08</v>
      </c>
      <c r="M69" s="111">
        <f t="shared" si="19"/>
        <v>0</v>
      </c>
      <c r="N69" s="111">
        <f t="shared" si="20"/>
        <v>0</v>
      </c>
      <c r="O69" s="111">
        <f t="shared" si="21"/>
        <v>0</v>
      </c>
      <c r="P69" s="111"/>
      <c r="Q69" s="118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20"/>
    </row>
    <row r="70" spans="1:30" s="116" customFormat="1" ht="30" customHeight="1" x14ac:dyDescent="0.2">
      <c r="A70" s="121" t="s">
        <v>80</v>
      </c>
      <c r="B70" s="121"/>
      <c r="C70" s="121"/>
      <c r="D70" s="111">
        <v>25</v>
      </c>
      <c r="E70" s="111">
        <v>1</v>
      </c>
      <c r="F70" s="112">
        <f>ROUND((3.35+3.35)/(E70)+1,0)</f>
        <v>8</v>
      </c>
      <c r="G70" s="112">
        <f>VLOOKUP(E65,$B$40:$E$49,4,0)</f>
        <v>0.36443309607454283</v>
      </c>
      <c r="H70" s="111">
        <f>+F70*G70*C65</f>
        <v>2.9154647685963426</v>
      </c>
      <c r="I70" s="111"/>
      <c r="J70" s="111">
        <f t="shared" si="16"/>
        <v>0</v>
      </c>
      <c r="K70" s="111">
        <f t="shared" si="17"/>
        <v>0</v>
      </c>
      <c r="L70" s="111">
        <f t="shared" si="18"/>
        <v>0</v>
      </c>
      <c r="M70" s="111">
        <f t="shared" si="19"/>
        <v>0</v>
      </c>
      <c r="N70" s="111">
        <f t="shared" si="20"/>
        <v>0</v>
      </c>
      <c r="O70" s="111">
        <f t="shared" si="21"/>
        <v>2.9154647685963426</v>
      </c>
      <c r="P70" s="111"/>
      <c r="Q70" s="118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20"/>
    </row>
    <row r="71" spans="1:30" s="127" customFormat="1" ht="30" customHeight="1" x14ac:dyDescent="0.2">
      <c r="A71" s="135" t="s">
        <v>84</v>
      </c>
      <c r="B71" s="136"/>
      <c r="C71" s="137"/>
      <c r="D71" s="129">
        <v>10</v>
      </c>
      <c r="E71" s="129">
        <v>0.1</v>
      </c>
      <c r="F71" s="138">
        <f>ROUND((((D65/3)*2)/(E71))+1,0)</f>
        <v>23</v>
      </c>
      <c r="G71" s="130">
        <f>((2*(E65-(2*$B$6)+F65-(2*$B$6)))+(VLOOKUP(D71,$B$30:$C$36,2,)))</f>
        <v>2.06</v>
      </c>
      <c r="H71" s="129">
        <f>+F71*G71*C65</f>
        <v>47.38</v>
      </c>
      <c r="I71" s="129"/>
      <c r="J71" s="111">
        <f t="shared" si="16"/>
        <v>0</v>
      </c>
      <c r="K71" s="111">
        <f t="shared" si="17"/>
        <v>47.38</v>
      </c>
      <c r="L71" s="111">
        <f t="shared" si="18"/>
        <v>0</v>
      </c>
      <c r="M71" s="111">
        <f t="shared" si="19"/>
        <v>0</v>
      </c>
      <c r="N71" s="111">
        <f t="shared" si="20"/>
        <v>0</v>
      </c>
      <c r="O71" s="111">
        <f t="shared" si="21"/>
        <v>0</v>
      </c>
      <c r="P71" s="129"/>
      <c r="Q71" s="118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20"/>
    </row>
    <row r="72" spans="1:30" s="127" customFormat="1" ht="30" customHeight="1" x14ac:dyDescent="0.2">
      <c r="A72" s="139" t="s">
        <v>85</v>
      </c>
      <c r="B72" s="140"/>
      <c r="C72" s="141"/>
      <c r="D72" s="129">
        <v>10</v>
      </c>
      <c r="E72" s="129">
        <v>0.125</v>
      </c>
      <c r="F72" s="138">
        <f>ROUND((((D63/3)*1)/(E72))+1,0)</f>
        <v>22</v>
      </c>
      <c r="G72" s="130">
        <f>((2*(E65-(2*$B$6)+F65-(2*$B$6)))+(VLOOKUP(D72,$B$30:$C$36,2,)))</f>
        <v>2.06</v>
      </c>
      <c r="H72" s="129">
        <f>+F72*G72*C65</f>
        <v>45.32</v>
      </c>
      <c r="I72" s="129"/>
      <c r="J72" s="111">
        <f t="shared" si="16"/>
        <v>0</v>
      </c>
      <c r="K72" s="111">
        <f t="shared" si="17"/>
        <v>45.32</v>
      </c>
      <c r="L72" s="111">
        <f t="shared" si="18"/>
        <v>0</v>
      </c>
      <c r="M72" s="111">
        <f t="shared" si="19"/>
        <v>0</v>
      </c>
      <c r="N72" s="111">
        <f t="shared" si="20"/>
        <v>0</v>
      </c>
      <c r="O72" s="111">
        <f t="shared" si="21"/>
        <v>0</v>
      </c>
      <c r="P72" s="129"/>
      <c r="Q72" s="118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20"/>
    </row>
    <row r="73" spans="1:30" s="116" customFormat="1" ht="30" customHeight="1" x14ac:dyDescent="0.25">
      <c r="A73" s="142"/>
      <c r="B73" s="143"/>
      <c r="C73" s="143"/>
      <c r="D73" s="143"/>
      <c r="E73" s="143"/>
      <c r="F73" s="144"/>
      <c r="G73" s="145"/>
      <c r="H73" s="143"/>
      <c r="I73" s="143"/>
      <c r="J73" s="111">
        <f t="shared" si="16"/>
        <v>0</v>
      </c>
      <c r="K73" s="111">
        <f t="shared" si="17"/>
        <v>0</v>
      </c>
      <c r="L73" s="111">
        <f t="shared" si="18"/>
        <v>0</v>
      </c>
      <c r="M73" s="111">
        <f t="shared" si="19"/>
        <v>0</v>
      </c>
      <c r="N73" s="111">
        <f t="shared" si="20"/>
        <v>0</v>
      </c>
      <c r="O73" s="111">
        <f t="shared" si="21"/>
        <v>0</v>
      </c>
      <c r="P73" s="146"/>
    </row>
    <row r="74" spans="1:30" s="116" customFormat="1" ht="30" customHeight="1" x14ac:dyDescent="0.2">
      <c r="A74" s="111">
        <v>3</v>
      </c>
      <c r="B74" s="111" t="s">
        <v>86</v>
      </c>
      <c r="C74" s="111">
        <v>1</v>
      </c>
      <c r="D74" s="111">
        <v>6.2</v>
      </c>
      <c r="E74" s="111">
        <v>0.3</v>
      </c>
      <c r="F74" s="112">
        <v>0.75</v>
      </c>
      <c r="G74" s="112">
        <f>1*(VLOOKUP(D75,$B$10:$G$16,6))</f>
        <v>0.625</v>
      </c>
      <c r="H74" s="111"/>
      <c r="I74" s="111">
        <f>+PRODUCT(C74:F74)</f>
        <v>1.395</v>
      </c>
      <c r="J74" s="111">
        <f t="shared" si="16"/>
        <v>0</v>
      </c>
      <c r="K74" s="111">
        <f t="shared" si="17"/>
        <v>0</v>
      </c>
      <c r="L74" s="111">
        <f t="shared" si="18"/>
        <v>0</v>
      </c>
      <c r="M74" s="111">
        <f t="shared" si="19"/>
        <v>0</v>
      </c>
      <c r="N74" s="111">
        <f t="shared" si="20"/>
        <v>0</v>
      </c>
      <c r="O74" s="111">
        <f t="shared" si="21"/>
        <v>0</v>
      </c>
      <c r="P74" s="147">
        <f>(IF(F74&gt;0.6,(ROUND(D74/0.5*2,0)),(ROUND(D74/0.5*1,0))))*C74</f>
        <v>25</v>
      </c>
      <c r="Q74" s="113" t="s">
        <v>87</v>
      </c>
      <c r="R74" s="114">
        <v>0.17499999999999999</v>
      </c>
      <c r="S74" s="148">
        <v>0.2</v>
      </c>
      <c r="T74" s="114">
        <f>+PRODUCT(C74:E74)</f>
        <v>1.8599999999999999</v>
      </c>
      <c r="U74" s="114">
        <f>+PRODUCT(D74,(F74-R74))</f>
        <v>3.5649999999999999</v>
      </c>
      <c r="V74" s="114">
        <f>+PRODUCT(D74,(F74))</f>
        <v>4.6500000000000004</v>
      </c>
      <c r="W74" s="114">
        <f>+PRODUCT(T74,C74)</f>
        <v>1.8599999999999999</v>
      </c>
      <c r="X74" s="114">
        <f>+IF(Q74="internal",IF(F74=$X$52,U74+V74,0),0)</f>
        <v>0</v>
      </c>
      <c r="Y74" s="114">
        <f>+IF(Q74="internal",IF(F74&lt;$Y$52,U74+V74,0),0)</f>
        <v>0</v>
      </c>
      <c r="Z74" s="114">
        <f>+IF(Q74="internal",IF(F74&gt;$Z$52,U74+V74,0),0)</f>
        <v>0</v>
      </c>
      <c r="AA74" s="114">
        <f>+IF(Q74="external",IF(F74=$AA$52,U74+V74,0),0)</f>
        <v>0</v>
      </c>
      <c r="AB74" s="114">
        <f>+IF(Q74="external",IF(F74&lt;$AB$52,U74+V74,0),0)</f>
        <v>0</v>
      </c>
      <c r="AC74" s="114">
        <f>+IF(Q74="external",IF(F74&gt;$AC$52,U74+V74,0),0)</f>
        <v>8.2149999999999999</v>
      </c>
      <c r="AD74" s="115"/>
    </row>
    <row r="75" spans="1:30" s="116" customFormat="1" ht="30" customHeight="1" x14ac:dyDescent="0.2">
      <c r="A75" s="149" t="s">
        <v>76</v>
      </c>
      <c r="B75" s="150"/>
      <c r="C75" s="151"/>
      <c r="D75" s="152">
        <v>16</v>
      </c>
      <c r="E75" s="152"/>
      <c r="F75" s="112">
        <v>3</v>
      </c>
      <c r="G75" s="153">
        <f>+D74+1*(VLOOKUP(D75,$B$10:$G$16,6)+(10*(D75/1000)))+0.45/2</f>
        <v>7.21</v>
      </c>
      <c r="H75" s="152">
        <f>+F75*G75*C74</f>
        <v>21.63</v>
      </c>
      <c r="I75" s="152"/>
      <c r="J75" s="111">
        <f t="shared" si="16"/>
        <v>0</v>
      </c>
      <c r="K75" s="111">
        <f t="shared" si="17"/>
        <v>0</v>
      </c>
      <c r="L75" s="111">
        <f t="shared" si="18"/>
        <v>0</v>
      </c>
      <c r="M75" s="111">
        <f t="shared" si="19"/>
        <v>21.63</v>
      </c>
      <c r="N75" s="111">
        <f t="shared" si="20"/>
        <v>0</v>
      </c>
      <c r="O75" s="111">
        <f t="shared" si="21"/>
        <v>0</v>
      </c>
      <c r="P75" s="152"/>
      <c r="Q75" s="118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20"/>
    </row>
    <row r="76" spans="1:30" s="116" customFormat="1" ht="30" customHeight="1" x14ac:dyDescent="0.2">
      <c r="A76" s="154" t="s">
        <v>77</v>
      </c>
      <c r="B76" s="155"/>
      <c r="C76" s="156"/>
      <c r="D76" s="111">
        <v>16</v>
      </c>
      <c r="E76" s="111"/>
      <c r="F76" s="112">
        <v>3</v>
      </c>
      <c r="G76" s="153">
        <f>+D74+1*(VLOOKUP(D76,$B$10:$G$16,6)+(10*(D76/1000)))+0.45/2</f>
        <v>7.21</v>
      </c>
      <c r="H76" s="111">
        <f>+F76*G76*C74</f>
        <v>21.63</v>
      </c>
      <c r="I76" s="111"/>
      <c r="J76" s="111">
        <f t="shared" si="16"/>
        <v>0</v>
      </c>
      <c r="K76" s="111">
        <f t="shared" si="17"/>
        <v>0</v>
      </c>
      <c r="L76" s="111">
        <f t="shared" si="18"/>
        <v>0</v>
      </c>
      <c r="M76" s="111">
        <f t="shared" si="19"/>
        <v>21.63</v>
      </c>
      <c r="N76" s="111">
        <f t="shared" si="20"/>
        <v>0</v>
      </c>
      <c r="O76" s="111">
        <f t="shared" si="21"/>
        <v>0</v>
      </c>
      <c r="P76" s="111"/>
      <c r="Q76" s="118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20"/>
    </row>
    <row r="77" spans="1:30" s="116" customFormat="1" ht="30" customHeight="1" x14ac:dyDescent="0.2">
      <c r="A77" s="157" t="s">
        <v>78</v>
      </c>
      <c r="B77" s="158"/>
      <c r="C77" s="159"/>
      <c r="D77" s="111">
        <v>16</v>
      </c>
      <c r="E77" s="111"/>
      <c r="F77" s="112">
        <v>3</v>
      </c>
      <c r="G77" s="117">
        <f>+D74+1*(VLOOKUP(D77,$B$10:$G$16,6)+(10*(D77/1000)))+0.45/2</f>
        <v>7.21</v>
      </c>
      <c r="H77" s="111">
        <f>+F77*G77*C74</f>
        <v>21.63</v>
      </c>
      <c r="I77" s="111"/>
      <c r="J77" s="111">
        <f t="shared" si="16"/>
        <v>0</v>
      </c>
      <c r="K77" s="111">
        <f t="shared" si="17"/>
        <v>0</v>
      </c>
      <c r="L77" s="111">
        <f t="shared" si="18"/>
        <v>0</v>
      </c>
      <c r="M77" s="111">
        <f t="shared" si="19"/>
        <v>21.63</v>
      </c>
      <c r="N77" s="111">
        <f t="shared" si="20"/>
        <v>0</v>
      </c>
      <c r="O77" s="111">
        <f t="shared" si="21"/>
        <v>0</v>
      </c>
      <c r="P77" s="111"/>
      <c r="Q77" s="118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20"/>
    </row>
    <row r="78" spans="1:30" s="116" customFormat="1" ht="30" customHeight="1" x14ac:dyDescent="0.2">
      <c r="A78" s="154" t="s">
        <v>79</v>
      </c>
      <c r="B78" s="155"/>
      <c r="C78" s="156"/>
      <c r="D78" s="111">
        <v>16</v>
      </c>
      <c r="E78" s="111"/>
      <c r="F78" s="112">
        <v>3</v>
      </c>
      <c r="G78" s="117">
        <f>+D74+1*(VLOOKUP(D78,$B$10:$G$16,6)+(10*(D78/1000)))+0.45/2</f>
        <v>7.21</v>
      </c>
      <c r="H78" s="111">
        <f>+F78*G78*C74</f>
        <v>21.63</v>
      </c>
      <c r="I78" s="111"/>
      <c r="J78" s="111">
        <f t="shared" si="16"/>
        <v>0</v>
      </c>
      <c r="K78" s="111">
        <f t="shared" si="17"/>
        <v>0</v>
      </c>
      <c r="L78" s="111">
        <f t="shared" si="18"/>
        <v>0</v>
      </c>
      <c r="M78" s="111">
        <f t="shared" si="19"/>
        <v>21.63</v>
      </c>
      <c r="N78" s="111">
        <f t="shared" si="20"/>
        <v>0</v>
      </c>
      <c r="O78" s="111">
        <f t="shared" si="21"/>
        <v>0</v>
      </c>
      <c r="P78" s="111"/>
      <c r="Q78" s="118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20"/>
    </row>
    <row r="79" spans="1:30" s="127" customFormat="1" ht="30" customHeight="1" x14ac:dyDescent="0.2">
      <c r="A79" s="157" t="s">
        <v>80</v>
      </c>
      <c r="B79" s="158"/>
      <c r="C79" s="159"/>
      <c r="D79" s="111">
        <v>25</v>
      </c>
      <c r="E79" s="111">
        <v>1</v>
      </c>
      <c r="F79" s="112">
        <f>ROUND((6.2+6.2)/(E79)+1,0)</f>
        <v>13</v>
      </c>
      <c r="G79" s="112">
        <f>VLOOKUP(E74,$B$40:$E$49,4,0)</f>
        <v>0.36443309607454283</v>
      </c>
      <c r="H79" s="111">
        <f>+F79*G79*C74</f>
        <v>4.7376302489690572</v>
      </c>
      <c r="I79" s="111"/>
      <c r="J79" s="111">
        <f t="shared" si="16"/>
        <v>0</v>
      </c>
      <c r="K79" s="111">
        <f t="shared" si="17"/>
        <v>0</v>
      </c>
      <c r="L79" s="111">
        <f t="shared" si="18"/>
        <v>0</v>
      </c>
      <c r="M79" s="111">
        <f t="shared" si="19"/>
        <v>0</v>
      </c>
      <c r="N79" s="111">
        <f t="shared" si="20"/>
        <v>0</v>
      </c>
      <c r="O79" s="111">
        <f t="shared" si="21"/>
        <v>4.7376302489690572</v>
      </c>
      <c r="P79" s="111"/>
      <c r="Q79" s="118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20"/>
    </row>
    <row r="80" spans="1:30" s="127" customFormat="1" ht="30" customHeight="1" x14ac:dyDescent="0.2">
      <c r="A80" s="122" t="s">
        <v>88</v>
      </c>
      <c r="B80" s="122"/>
      <c r="C80" s="122"/>
      <c r="D80" s="129">
        <v>12</v>
      </c>
      <c r="E80" s="129">
        <v>0.1</v>
      </c>
      <c r="F80" s="138">
        <f>ROUND((((D74/3)*2)/(E80))+1,0)</f>
        <v>42</v>
      </c>
      <c r="G80" s="130">
        <f>((2*(E74-(2*$B$6)+F74-(2*$B$6)))+(VLOOKUP(D80,$B$30:$C$36,2,)))</f>
        <v>2.0999999999999996</v>
      </c>
      <c r="H80" s="129">
        <f>+F80*G80*C74</f>
        <v>88.199999999999989</v>
      </c>
      <c r="I80" s="129"/>
      <c r="J80" s="111">
        <f t="shared" si="16"/>
        <v>0</v>
      </c>
      <c r="K80" s="111">
        <f t="shared" si="17"/>
        <v>0</v>
      </c>
      <c r="L80" s="111">
        <f t="shared" si="18"/>
        <v>88.199999999999989</v>
      </c>
      <c r="M80" s="111">
        <f t="shared" si="19"/>
        <v>0</v>
      </c>
      <c r="N80" s="111">
        <f t="shared" si="20"/>
        <v>0</v>
      </c>
      <c r="O80" s="111">
        <f t="shared" si="21"/>
        <v>0</v>
      </c>
      <c r="P80" s="129"/>
      <c r="Q80" s="118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20"/>
    </row>
    <row r="81" spans="1:30" s="127" customFormat="1" ht="30" customHeight="1" x14ac:dyDescent="0.2">
      <c r="A81" s="128" t="s">
        <v>89</v>
      </c>
      <c r="B81" s="128"/>
      <c r="C81" s="128"/>
      <c r="D81" s="129">
        <v>12</v>
      </c>
      <c r="E81" s="129">
        <v>0.125</v>
      </c>
      <c r="F81" s="160">
        <f>ROUND((((D74/3)*1)/(E81))+1,0)</f>
        <v>18</v>
      </c>
      <c r="G81" s="130">
        <f>((2*(E74-(2*$B$6)+F74-(2*$B$6)))+(VLOOKUP(D81,$B$30:$C$36,2,)))</f>
        <v>2.0999999999999996</v>
      </c>
      <c r="H81" s="129">
        <f>+F81*G81*C74</f>
        <v>37.799999999999997</v>
      </c>
      <c r="I81" s="129"/>
      <c r="J81" s="111">
        <f t="shared" si="16"/>
        <v>0</v>
      </c>
      <c r="K81" s="111">
        <f t="shared" si="17"/>
        <v>0</v>
      </c>
      <c r="L81" s="111">
        <f t="shared" si="18"/>
        <v>37.799999999999997</v>
      </c>
      <c r="M81" s="111">
        <f t="shared" si="19"/>
        <v>0</v>
      </c>
      <c r="N81" s="111">
        <f t="shared" si="20"/>
        <v>0</v>
      </c>
      <c r="O81" s="111">
        <f t="shared" si="21"/>
        <v>0</v>
      </c>
      <c r="P81" s="129"/>
      <c r="Q81" s="118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20"/>
    </row>
    <row r="82" spans="1:30" s="116" customFormat="1" ht="30" customHeight="1" x14ac:dyDescent="0.2">
      <c r="A82" s="131"/>
      <c r="B82" s="131"/>
      <c r="C82" s="131"/>
      <c r="D82" s="131"/>
      <c r="E82" s="131"/>
      <c r="F82" s="132"/>
      <c r="G82" s="161"/>
      <c r="H82" s="131"/>
      <c r="I82" s="131"/>
      <c r="J82" s="134"/>
      <c r="K82" s="134"/>
      <c r="L82" s="134"/>
      <c r="M82" s="134"/>
      <c r="N82" s="134"/>
      <c r="O82" s="134"/>
      <c r="P82" s="162"/>
      <c r="Q82" s="118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20"/>
    </row>
    <row r="83" spans="1:30" s="116" customFormat="1" ht="30" customHeight="1" x14ac:dyDescent="0.2">
      <c r="A83" s="111">
        <v>4</v>
      </c>
      <c r="B83" s="111" t="s">
        <v>90</v>
      </c>
      <c r="C83" s="111">
        <v>1</v>
      </c>
      <c r="D83" s="111">
        <v>1.55</v>
      </c>
      <c r="E83" s="111">
        <v>0.3</v>
      </c>
      <c r="F83" s="112">
        <v>0.75</v>
      </c>
      <c r="G83" s="112"/>
      <c r="H83" s="111"/>
      <c r="I83" s="111">
        <f>+PRODUCT(C83:F83)</f>
        <v>0.34875</v>
      </c>
      <c r="J83" s="111">
        <f t="shared" si="16"/>
        <v>0</v>
      </c>
      <c r="K83" s="111">
        <f t="shared" si="17"/>
        <v>0</v>
      </c>
      <c r="L83" s="111">
        <f t="shared" si="18"/>
        <v>0</v>
      </c>
      <c r="M83" s="111">
        <f t="shared" si="19"/>
        <v>0</v>
      </c>
      <c r="N83" s="111">
        <f t="shared" si="20"/>
        <v>0</v>
      </c>
      <c r="O83" s="111">
        <f t="shared" si="21"/>
        <v>0</v>
      </c>
      <c r="P83" s="147">
        <f>(IF(F83&gt;0.6,(ROUND(D83/0.5*2,0)),(ROUND(D83/0.5*1,0))))*C83</f>
        <v>6</v>
      </c>
      <c r="Q83" s="113" t="s">
        <v>87</v>
      </c>
      <c r="R83" s="114">
        <v>0.17499999999999999</v>
      </c>
      <c r="S83" s="114">
        <v>0</v>
      </c>
      <c r="T83" s="114">
        <f>+PRODUCT(C83:E83)</f>
        <v>0.46499999999999997</v>
      </c>
      <c r="U83" s="114">
        <f>+PRODUCT(D83,(F83-R83))</f>
        <v>0.89124999999999999</v>
      </c>
      <c r="V83" s="114">
        <f>+PRODUCT(D83,(F83))</f>
        <v>1.1625000000000001</v>
      </c>
      <c r="W83" s="114">
        <f>+PRODUCT(T83,C83)</f>
        <v>0.46499999999999997</v>
      </c>
      <c r="X83" s="114">
        <f>+IF(Q83="internal",IF(F83=$X$52,U83+V83,0),0)</f>
        <v>0</v>
      </c>
      <c r="Y83" s="114">
        <f>+IF(Q83="internal",IF(F83&lt;$Y$52,U83+V83,0),0)</f>
        <v>0</v>
      </c>
      <c r="Z83" s="114">
        <f>+IF(Q83="internal",IF(F83&gt;$Z$52,U83+V83,0),0)</f>
        <v>0</v>
      </c>
      <c r="AA83" s="114">
        <f>+IF(Q83="external",IF(F83=$AA$52,U83+V83,0),0)</f>
        <v>0</v>
      </c>
      <c r="AB83" s="114">
        <f>+IF(Q83="external",IF(F83&lt;$AB$52,U83+V83,0),0)</f>
        <v>0</v>
      </c>
      <c r="AC83" s="114">
        <f>+IF(Q83="external",IF(F83&gt;$AC$52,U83+V83,0),0)</f>
        <v>2.05375</v>
      </c>
      <c r="AD83" s="115"/>
    </row>
    <row r="84" spans="1:30" s="116" customFormat="1" ht="30" customHeight="1" x14ac:dyDescent="0.2">
      <c r="A84" s="111"/>
      <c r="B84" s="112" t="s">
        <v>76</v>
      </c>
      <c r="C84" s="111"/>
      <c r="D84" s="111">
        <v>16</v>
      </c>
      <c r="E84" s="111"/>
      <c r="F84" s="112">
        <v>3</v>
      </c>
      <c r="G84" s="117">
        <f>+D83+(0.45/2)+(0.3/2)</f>
        <v>1.925</v>
      </c>
      <c r="H84" s="111">
        <f>+F84*G84*C83</f>
        <v>5.7750000000000004</v>
      </c>
      <c r="I84" s="111"/>
      <c r="J84" s="111">
        <f t="shared" si="16"/>
        <v>0</v>
      </c>
      <c r="K84" s="111">
        <f t="shared" si="17"/>
        <v>0</v>
      </c>
      <c r="L84" s="111">
        <f t="shared" si="18"/>
        <v>0</v>
      </c>
      <c r="M84" s="111">
        <f t="shared" si="19"/>
        <v>5.7750000000000004</v>
      </c>
      <c r="N84" s="111">
        <f t="shared" si="20"/>
        <v>0</v>
      </c>
      <c r="O84" s="111">
        <f t="shared" si="21"/>
        <v>0</v>
      </c>
      <c r="P84" s="111"/>
      <c r="Q84" s="118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20"/>
    </row>
    <row r="85" spans="1:30" s="116" customFormat="1" ht="30" customHeight="1" x14ac:dyDescent="0.2">
      <c r="A85" s="111"/>
      <c r="B85" s="112" t="s">
        <v>77</v>
      </c>
      <c r="C85" s="111"/>
      <c r="D85" s="111">
        <v>12</v>
      </c>
      <c r="E85" s="111"/>
      <c r="F85" s="112">
        <v>2</v>
      </c>
      <c r="G85" s="117">
        <f>+D83+(0.45/2)+(0.3/2)</f>
        <v>1.925</v>
      </c>
      <c r="H85" s="111">
        <f>+F85*G85*C83</f>
        <v>3.85</v>
      </c>
      <c r="I85" s="111"/>
      <c r="J85" s="111">
        <f t="shared" si="16"/>
        <v>0</v>
      </c>
      <c r="K85" s="111">
        <f t="shared" si="17"/>
        <v>0</v>
      </c>
      <c r="L85" s="111">
        <f t="shared" si="18"/>
        <v>3.85</v>
      </c>
      <c r="M85" s="111">
        <f t="shared" si="19"/>
        <v>0</v>
      </c>
      <c r="N85" s="111">
        <f t="shared" si="20"/>
        <v>0</v>
      </c>
      <c r="O85" s="111">
        <f t="shared" si="21"/>
        <v>0</v>
      </c>
      <c r="P85" s="111"/>
      <c r="Q85" s="118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20"/>
    </row>
    <row r="86" spans="1:30" s="116" customFormat="1" ht="30" customHeight="1" x14ac:dyDescent="0.2">
      <c r="A86" s="121" t="s">
        <v>78</v>
      </c>
      <c r="B86" s="121"/>
      <c r="C86" s="121"/>
      <c r="D86" s="111">
        <v>16</v>
      </c>
      <c r="E86" s="111"/>
      <c r="F86" s="112">
        <v>3</v>
      </c>
      <c r="G86" s="117">
        <f>+D83+(0.45/2)+(0.3/2)</f>
        <v>1.925</v>
      </c>
      <c r="H86" s="111">
        <f>+F86*G86*C83</f>
        <v>5.7750000000000004</v>
      </c>
      <c r="I86" s="111"/>
      <c r="J86" s="111">
        <f t="shared" si="16"/>
        <v>0</v>
      </c>
      <c r="K86" s="111">
        <f t="shared" si="17"/>
        <v>0</v>
      </c>
      <c r="L86" s="111">
        <f t="shared" si="18"/>
        <v>0</v>
      </c>
      <c r="M86" s="111">
        <f t="shared" si="19"/>
        <v>5.7750000000000004</v>
      </c>
      <c r="N86" s="111">
        <f t="shared" si="20"/>
        <v>0</v>
      </c>
      <c r="O86" s="111">
        <f t="shared" si="21"/>
        <v>0</v>
      </c>
      <c r="P86" s="111"/>
      <c r="Q86" s="118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20"/>
    </row>
    <row r="87" spans="1:30" s="116" customFormat="1" ht="30" customHeight="1" x14ac:dyDescent="0.2">
      <c r="A87" s="111"/>
      <c r="B87" s="112" t="s">
        <v>91</v>
      </c>
      <c r="C87" s="111"/>
      <c r="D87" s="111">
        <v>12</v>
      </c>
      <c r="E87" s="111"/>
      <c r="F87" s="112">
        <v>2</v>
      </c>
      <c r="G87" s="117">
        <f>+D83+(0.45/2)+(0.3/2)</f>
        <v>1.925</v>
      </c>
      <c r="H87" s="111">
        <f>+F87*G87*C83</f>
        <v>3.85</v>
      </c>
      <c r="I87" s="111"/>
      <c r="J87" s="111">
        <f t="shared" si="16"/>
        <v>0</v>
      </c>
      <c r="K87" s="111">
        <f t="shared" si="17"/>
        <v>0</v>
      </c>
      <c r="L87" s="111">
        <f t="shared" si="18"/>
        <v>3.85</v>
      </c>
      <c r="M87" s="111">
        <f t="shared" si="19"/>
        <v>0</v>
      </c>
      <c r="N87" s="111">
        <f t="shared" si="20"/>
        <v>0</v>
      </c>
      <c r="O87" s="111">
        <f t="shared" si="21"/>
        <v>0</v>
      </c>
      <c r="P87" s="111"/>
      <c r="Q87" s="118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20"/>
    </row>
    <row r="88" spans="1:30" s="127" customFormat="1" ht="30" customHeight="1" x14ac:dyDescent="0.2">
      <c r="A88" s="121" t="s">
        <v>80</v>
      </c>
      <c r="B88" s="121"/>
      <c r="C88" s="121"/>
      <c r="D88" s="111">
        <v>25</v>
      </c>
      <c r="E88" s="111">
        <v>1</v>
      </c>
      <c r="F88" s="112">
        <f>ROUND((1.55+1.55)/(E88)+1,0)</f>
        <v>4</v>
      </c>
      <c r="G88" s="112">
        <f>VLOOKUP(E83,$B$40:$E$49,4,0)</f>
        <v>0.36443309607454283</v>
      </c>
      <c r="H88" s="111">
        <f>+F88*G88*C83</f>
        <v>1.4577323842981713</v>
      </c>
      <c r="I88" s="111"/>
      <c r="J88" s="111">
        <f t="shared" si="16"/>
        <v>0</v>
      </c>
      <c r="K88" s="111">
        <f t="shared" si="17"/>
        <v>0</v>
      </c>
      <c r="L88" s="111">
        <f t="shared" si="18"/>
        <v>0</v>
      </c>
      <c r="M88" s="111">
        <f t="shared" si="19"/>
        <v>0</v>
      </c>
      <c r="N88" s="111">
        <f t="shared" si="20"/>
        <v>0</v>
      </c>
      <c r="O88" s="111">
        <f t="shared" si="21"/>
        <v>1.4577323842981713</v>
      </c>
      <c r="P88" s="111"/>
      <c r="Q88" s="118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20"/>
    </row>
    <row r="89" spans="1:30" s="127" customFormat="1" ht="30" customHeight="1" x14ac:dyDescent="0.2">
      <c r="A89" s="122" t="s">
        <v>88</v>
      </c>
      <c r="B89" s="122"/>
      <c r="C89" s="122"/>
      <c r="D89" s="123">
        <v>12</v>
      </c>
      <c r="E89" s="123">
        <v>0.1</v>
      </c>
      <c r="F89" s="124">
        <f>ROUND((((D83/3)*2)/(E89))+1,0)</f>
        <v>11</v>
      </c>
      <c r="G89" s="125">
        <f>((2*(E83-(2*$B$6)+F83-(2*$B$6)))+(VLOOKUP(D89,$B$30:$C$36,2,)))</f>
        <v>2.0999999999999996</v>
      </c>
      <c r="H89" s="123">
        <f>+F89*G89*C83</f>
        <v>23.099999999999994</v>
      </c>
      <c r="I89" s="123"/>
      <c r="J89" s="126">
        <f t="shared" si="16"/>
        <v>0</v>
      </c>
      <c r="K89" s="126">
        <f t="shared" si="17"/>
        <v>0</v>
      </c>
      <c r="L89" s="126">
        <f t="shared" si="18"/>
        <v>23.099999999999994</v>
      </c>
      <c r="M89" s="126">
        <f t="shared" si="19"/>
        <v>0</v>
      </c>
      <c r="N89" s="126">
        <f t="shared" si="20"/>
        <v>0</v>
      </c>
      <c r="O89" s="126">
        <f t="shared" si="21"/>
        <v>0</v>
      </c>
      <c r="P89" s="123"/>
      <c r="Q89" s="118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20"/>
    </row>
    <row r="90" spans="1:30" s="127" customFormat="1" ht="30" customHeight="1" x14ac:dyDescent="0.2">
      <c r="A90" s="128" t="s">
        <v>89</v>
      </c>
      <c r="B90" s="128"/>
      <c r="C90" s="128"/>
      <c r="D90" s="129">
        <v>12</v>
      </c>
      <c r="E90" s="129">
        <v>0.125</v>
      </c>
      <c r="F90" s="163">
        <f>ROUND((((D83/3)*1)/(E90))+1,0)</f>
        <v>5</v>
      </c>
      <c r="G90" s="130">
        <f>((2*(E83-(2*$B$6)+F83-(2*$B$6)))+(VLOOKUP(D90,$B$30:$C$36,2,)))</f>
        <v>2.0999999999999996</v>
      </c>
      <c r="H90" s="129">
        <f>+F90*G90*C83</f>
        <v>10.499999999999998</v>
      </c>
      <c r="I90" s="129"/>
      <c r="J90" s="111">
        <f t="shared" si="16"/>
        <v>0</v>
      </c>
      <c r="K90" s="111">
        <f t="shared" si="17"/>
        <v>0</v>
      </c>
      <c r="L90" s="111">
        <f t="shared" si="18"/>
        <v>10.499999999999998</v>
      </c>
      <c r="M90" s="111">
        <f t="shared" si="19"/>
        <v>0</v>
      </c>
      <c r="N90" s="111">
        <f t="shared" si="20"/>
        <v>0</v>
      </c>
      <c r="O90" s="111">
        <f t="shared" si="21"/>
        <v>0</v>
      </c>
      <c r="P90" s="129"/>
      <c r="Q90" s="118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20"/>
    </row>
    <row r="91" spans="1:30" s="116" customFormat="1" ht="30" customHeight="1" x14ac:dyDescent="0.2">
      <c r="A91" s="131"/>
      <c r="B91" s="131"/>
      <c r="C91" s="131"/>
      <c r="D91" s="131"/>
      <c r="E91" s="131"/>
      <c r="F91" s="132"/>
      <c r="G91" s="161"/>
      <c r="H91" s="164"/>
      <c r="I91" s="131"/>
      <c r="J91" s="134">
        <f t="shared" si="16"/>
        <v>0</v>
      </c>
      <c r="K91" s="134">
        <f t="shared" si="17"/>
        <v>0</v>
      </c>
      <c r="L91" s="134">
        <f t="shared" si="18"/>
        <v>0</v>
      </c>
      <c r="M91" s="134">
        <f t="shared" si="19"/>
        <v>0</v>
      </c>
      <c r="N91" s="134">
        <f t="shared" si="20"/>
        <v>0</v>
      </c>
      <c r="O91" s="134">
        <f t="shared" si="21"/>
        <v>0</v>
      </c>
      <c r="P91" s="131"/>
      <c r="Q91" s="118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20"/>
    </row>
    <row r="92" spans="1:30" s="116" customFormat="1" ht="30" customHeight="1" x14ac:dyDescent="0.2">
      <c r="A92" s="111">
        <v>5</v>
      </c>
      <c r="B92" s="111" t="s">
        <v>92</v>
      </c>
      <c r="C92" s="111">
        <v>1</v>
      </c>
      <c r="D92" s="111">
        <v>4.6500000000000004</v>
      </c>
      <c r="E92" s="111">
        <v>0.3</v>
      </c>
      <c r="F92" s="112">
        <v>0.75</v>
      </c>
      <c r="G92" s="112"/>
      <c r="H92" s="111"/>
      <c r="I92" s="111">
        <f>+PRODUCT(C92:F92)</f>
        <v>1.0462500000000001</v>
      </c>
      <c r="J92" s="111">
        <f t="shared" si="16"/>
        <v>0</v>
      </c>
      <c r="K92" s="111">
        <f t="shared" si="17"/>
        <v>0</v>
      </c>
      <c r="L92" s="111">
        <f t="shared" si="18"/>
        <v>0</v>
      </c>
      <c r="M92" s="111">
        <f t="shared" si="19"/>
        <v>0</v>
      </c>
      <c r="N92" s="111">
        <f t="shared" si="20"/>
        <v>0</v>
      </c>
      <c r="O92" s="111">
        <f t="shared" si="21"/>
        <v>0</v>
      </c>
      <c r="P92" s="111">
        <f>(IF(F92&gt;0.6,(ROUND(D92/0.5*2,0)),(ROUND(D92/0.5*1,0))))*C92</f>
        <v>19</v>
      </c>
      <c r="Q92" s="113" t="s">
        <v>87</v>
      </c>
      <c r="R92" s="114">
        <v>0.17499999999999999</v>
      </c>
      <c r="S92" s="114">
        <v>0</v>
      </c>
      <c r="T92" s="114">
        <f>+PRODUCT(C92:E92)</f>
        <v>1.395</v>
      </c>
      <c r="U92" s="114">
        <f>+PRODUCT(D92,(F92-R92))</f>
        <v>2.6737500000000001</v>
      </c>
      <c r="V92" s="114">
        <f>+PRODUCT(D92,(F92))</f>
        <v>3.4875000000000003</v>
      </c>
      <c r="W92" s="114">
        <f>+PRODUCT(T92,C92)</f>
        <v>1.395</v>
      </c>
      <c r="X92" s="114">
        <f>+IF(Q92="internal",IF(F92=$X$52,U92+V92,0),0)</f>
        <v>0</v>
      </c>
      <c r="Y92" s="114">
        <f>+IF(Q92="internal",IF(F92&lt;$Y$52,U92+V92,0),0)</f>
        <v>0</v>
      </c>
      <c r="Z92" s="114">
        <f>+IF(Q92="internal",IF(F92&gt;$Z$52,U92+V92,0),0)</f>
        <v>0</v>
      </c>
      <c r="AA92" s="114">
        <f>+IF(Q92="external",IF(F92=$AA$52,U92+V92,0),0)</f>
        <v>0</v>
      </c>
      <c r="AB92" s="114">
        <f>+IF(Q92="external",IF(F92&lt;$AB$52,U92+V92,0),0)</f>
        <v>0</v>
      </c>
      <c r="AC92" s="114">
        <f>+IF(Q92="external",IF(F92&gt;$AC$52,U92+V92,0),0)</f>
        <v>6.1612500000000008</v>
      </c>
      <c r="AD92" s="115"/>
    </row>
    <row r="93" spans="1:30" s="116" customFormat="1" ht="30" customHeight="1" x14ac:dyDescent="0.2">
      <c r="A93" s="154" t="s">
        <v>76</v>
      </c>
      <c r="B93" s="155"/>
      <c r="C93" s="156"/>
      <c r="D93" s="152">
        <v>16</v>
      </c>
      <c r="E93" s="152"/>
      <c r="F93" s="165">
        <v>3</v>
      </c>
      <c r="G93" s="153">
        <f>+D92+1*(VLOOKUP(D93,$B$10:$G$16,6)+(10*(D93/1000)))+(0.3/2)</f>
        <v>5.5850000000000009</v>
      </c>
      <c r="H93" s="152">
        <f>+F93*G93*C92</f>
        <v>16.755000000000003</v>
      </c>
      <c r="I93" s="152"/>
      <c r="J93" s="111">
        <f t="shared" si="16"/>
        <v>0</v>
      </c>
      <c r="K93" s="111">
        <f t="shared" si="17"/>
        <v>0</v>
      </c>
      <c r="L93" s="111">
        <f t="shared" si="18"/>
        <v>0</v>
      </c>
      <c r="M93" s="111">
        <f t="shared" si="19"/>
        <v>16.755000000000003</v>
      </c>
      <c r="N93" s="111">
        <f t="shared" si="20"/>
        <v>0</v>
      </c>
      <c r="O93" s="111">
        <f t="shared" si="21"/>
        <v>0</v>
      </c>
      <c r="P93" s="111"/>
      <c r="Q93" s="118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20"/>
    </row>
    <row r="94" spans="1:30" s="116" customFormat="1" ht="30" customHeight="1" x14ac:dyDescent="0.2">
      <c r="A94" s="154" t="s">
        <v>77</v>
      </c>
      <c r="B94" s="155"/>
      <c r="C94" s="156"/>
      <c r="D94" s="111">
        <v>12</v>
      </c>
      <c r="E94" s="111"/>
      <c r="F94" s="112">
        <v>2</v>
      </c>
      <c r="G94" s="117">
        <f>D92+1*(VLOOKUP(D94,$B$10:$G$16,6))+(10*(D94/1000))+0.3/2</f>
        <v>5.3950000000000005</v>
      </c>
      <c r="H94" s="111">
        <f>+F94*G94*C92</f>
        <v>10.790000000000001</v>
      </c>
      <c r="I94" s="111"/>
      <c r="J94" s="111">
        <f t="shared" si="16"/>
        <v>0</v>
      </c>
      <c r="K94" s="111">
        <f t="shared" si="17"/>
        <v>0</v>
      </c>
      <c r="L94" s="111">
        <f t="shared" si="18"/>
        <v>10.790000000000001</v>
      </c>
      <c r="M94" s="111">
        <f t="shared" si="19"/>
        <v>0</v>
      </c>
      <c r="N94" s="111">
        <f t="shared" si="20"/>
        <v>0</v>
      </c>
      <c r="O94" s="111">
        <f t="shared" si="21"/>
        <v>0</v>
      </c>
      <c r="P94" s="111"/>
      <c r="Q94" s="118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20"/>
    </row>
    <row r="95" spans="1:30" s="116" customFormat="1" ht="30" customHeight="1" x14ac:dyDescent="0.2">
      <c r="A95" s="157" t="s">
        <v>78</v>
      </c>
      <c r="B95" s="158"/>
      <c r="C95" s="159"/>
      <c r="D95" s="111">
        <v>16</v>
      </c>
      <c r="E95" s="111"/>
      <c r="F95" s="112">
        <v>3</v>
      </c>
      <c r="G95" s="153">
        <f>+D92+1*(VLOOKUP(D95,$B$10:$G$16,6)+(10*(D95/1000)))+(0.3/2)</f>
        <v>5.5850000000000009</v>
      </c>
      <c r="H95" s="111">
        <f>+F95*G95*C92</f>
        <v>16.755000000000003</v>
      </c>
      <c r="I95" s="111"/>
      <c r="J95" s="111">
        <f t="shared" si="16"/>
        <v>0</v>
      </c>
      <c r="K95" s="111">
        <f t="shared" si="17"/>
        <v>0</v>
      </c>
      <c r="L95" s="111">
        <f t="shared" si="18"/>
        <v>0</v>
      </c>
      <c r="M95" s="111">
        <f t="shared" si="19"/>
        <v>16.755000000000003</v>
      </c>
      <c r="N95" s="111">
        <f t="shared" si="20"/>
        <v>0</v>
      </c>
      <c r="O95" s="111">
        <f t="shared" si="21"/>
        <v>0</v>
      </c>
      <c r="P95" s="111"/>
      <c r="Q95" s="118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20"/>
    </row>
    <row r="96" spans="1:30" s="116" customFormat="1" ht="30" customHeight="1" x14ac:dyDescent="0.2">
      <c r="A96" s="154" t="s">
        <v>93</v>
      </c>
      <c r="B96" s="155"/>
      <c r="C96" s="156"/>
      <c r="D96" s="111">
        <v>12</v>
      </c>
      <c r="E96" s="111"/>
      <c r="F96" s="112">
        <v>2</v>
      </c>
      <c r="G96" s="153">
        <f>+D92+1*(VLOOKUP(D96,$B$10:$G$16,6)+(10*(D96/1000)))+(0.3/2)</f>
        <v>5.3950000000000005</v>
      </c>
      <c r="H96" s="111">
        <f>+F96*G96*C92</f>
        <v>10.790000000000001</v>
      </c>
      <c r="I96" s="111"/>
      <c r="J96" s="111">
        <f t="shared" si="16"/>
        <v>0</v>
      </c>
      <c r="K96" s="111">
        <f t="shared" si="17"/>
        <v>0</v>
      </c>
      <c r="L96" s="111">
        <f t="shared" si="18"/>
        <v>10.790000000000001</v>
      </c>
      <c r="M96" s="111">
        <f t="shared" si="19"/>
        <v>0</v>
      </c>
      <c r="N96" s="111">
        <f t="shared" si="20"/>
        <v>0</v>
      </c>
      <c r="O96" s="111">
        <f t="shared" si="21"/>
        <v>0</v>
      </c>
      <c r="P96" s="111"/>
      <c r="Q96" s="118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20"/>
    </row>
    <row r="97" spans="1:30" s="127" customFormat="1" ht="30" customHeight="1" x14ac:dyDescent="0.2">
      <c r="A97" s="157" t="s">
        <v>80</v>
      </c>
      <c r="B97" s="158"/>
      <c r="C97" s="159"/>
      <c r="D97" s="111">
        <v>25</v>
      </c>
      <c r="E97" s="111">
        <v>1</v>
      </c>
      <c r="F97" s="112">
        <f>ROUND((4.65+4.65)/(E97)+1,0)</f>
        <v>10</v>
      </c>
      <c r="G97" s="112">
        <f>VLOOKUP(E92,$B$40:$E$49,4,0)</f>
        <v>0.36443309607454283</v>
      </c>
      <c r="H97" s="111">
        <f>+F97*G97*C92</f>
        <v>3.6443309607454282</v>
      </c>
      <c r="I97" s="111"/>
      <c r="J97" s="111">
        <f t="shared" si="16"/>
        <v>0</v>
      </c>
      <c r="K97" s="111">
        <f t="shared" si="17"/>
        <v>0</v>
      </c>
      <c r="L97" s="111">
        <f t="shared" si="18"/>
        <v>0</v>
      </c>
      <c r="M97" s="111">
        <f t="shared" si="19"/>
        <v>0</v>
      </c>
      <c r="N97" s="111">
        <f t="shared" si="20"/>
        <v>0</v>
      </c>
      <c r="O97" s="111">
        <f t="shared" si="21"/>
        <v>3.6443309607454282</v>
      </c>
      <c r="P97" s="111"/>
      <c r="Q97" s="166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20"/>
    </row>
    <row r="98" spans="1:30" s="127" customFormat="1" ht="30" customHeight="1" x14ac:dyDescent="0.2">
      <c r="A98" s="135" t="s">
        <v>84</v>
      </c>
      <c r="B98" s="136"/>
      <c r="C98" s="137"/>
      <c r="D98" s="129">
        <v>10</v>
      </c>
      <c r="E98" s="129">
        <v>0.1</v>
      </c>
      <c r="F98" s="124">
        <f>ROUND((((D92/3)*2)/(E98))+1,0)</f>
        <v>32</v>
      </c>
      <c r="G98" s="130">
        <f>((2*(E92-(2*$B$6)+F92-(2*$B$6)))+(VLOOKUP(D98,$B$30:$C$36,2,)))</f>
        <v>2.06</v>
      </c>
      <c r="H98" s="129">
        <f>+F98*G98*C92</f>
        <v>65.92</v>
      </c>
      <c r="I98" s="129"/>
      <c r="J98" s="111">
        <f t="shared" si="16"/>
        <v>0</v>
      </c>
      <c r="K98" s="111">
        <f t="shared" si="17"/>
        <v>65.92</v>
      </c>
      <c r="L98" s="111">
        <f t="shared" si="18"/>
        <v>0</v>
      </c>
      <c r="M98" s="111">
        <f t="shared" si="19"/>
        <v>0</v>
      </c>
      <c r="N98" s="111">
        <f t="shared" si="20"/>
        <v>0</v>
      </c>
      <c r="O98" s="111">
        <f t="shared" si="21"/>
        <v>0</v>
      </c>
      <c r="P98" s="129"/>
      <c r="Q98" s="118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20"/>
    </row>
    <row r="99" spans="1:30" s="127" customFormat="1" ht="30" customHeight="1" x14ac:dyDescent="0.2">
      <c r="A99" s="135" t="s">
        <v>85</v>
      </c>
      <c r="B99" s="136"/>
      <c r="C99" s="137"/>
      <c r="D99" s="129">
        <v>10</v>
      </c>
      <c r="E99" s="129">
        <v>0.15</v>
      </c>
      <c r="F99" s="117">
        <f>ROUND((((D92/3)*1)/(E99))+1,0)</f>
        <v>11</v>
      </c>
      <c r="G99" s="130">
        <f>((2*(E92-(2*$B$6)+F92-(2*$B$6)))+(VLOOKUP(D99,$B$30:$C$36,2,)))</f>
        <v>2.06</v>
      </c>
      <c r="H99" s="129">
        <f>+F99*G99*C92</f>
        <v>22.66</v>
      </c>
      <c r="I99" s="129"/>
      <c r="J99" s="111">
        <f t="shared" si="16"/>
        <v>0</v>
      </c>
      <c r="K99" s="111">
        <f t="shared" si="17"/>
        <v>22.66</v>
      </c>
      <c r="L99" s="111">
        <f t="shared" si="18"/>
        <v>0</v>
      </c>
      <c r="M99" s="111">
        <f t="shared" si="19"/>
        <v>0</v>
      </c>
      <c r="N99" s="111">
        <f t="shared" si="20"/>
        <v>0</v>
      </c>
      <c r="O99" s="111">
        <f t="shared" si="21"/>
        <v>0</v>
      </c>
      <c r="P99" s="129"/>
      <c r="Q99" s="118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20"/>
    </row>
    <row r="100" spans="1:30" s="116" customFormat="1" ht="30" customHeight="1" x14ac:dyDescent="0.2">
      <c r="A100" s="167"/>
      <c r="B100" s="131"/>
      <c r="C100" s="131"/>
      <c r="D100" s="131"/>
      <c r="E100" s="131"/>
      <c r="F100" s="132"/>
      <c r="G100" s="161"/>
      <c r="H100" s="131"/>
      <c r="I100" s="131"/>
      <c r="J100" s="134">
        <f t="shared" si="16"/>
        <v>0</v>
      </c>
      <c r="K100" s="134">
        <f t="shared" si="17"/>
        <v>0</v>
      </c>
      <c r="L100" s="134">
        <f t="shared" si="18"/>
        <v>0</v>
      </c>
      <c r="M100" s="134">
        <f t="shared" si="19"/>
        <v>0</v>
      </c>
      <c r="N100" s="134">
        <f t="shared" si="20"/>
        <v>0</v>
      </c>
      <c r="O100" s="134">
        <f t="shared" si="21"/>
        <v>0</v>
      </c>
      <c r="P100" s="131"/>
      <c r="Q100" s="118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20"/>
    </row>
    <row r="101" spans="1:30" s="116" customFormat="1" ht="30" customHeight="1" x14ac:dyDescent="0.2">
      <c r="A101" s="111">
        <v>6</v>
      </c>
      <c r="B101" s="111" t="s">
        <v>94</v>
      </c>
      <c r="C101" s="111">
        <v>1</v>
      </c>
      <c r="D101" s="111">
        <v>0.82799999999999996</v>
      </c>
      <c r="E101" s="111">
        <v>0.3</v>
      </c>
      <c r="F101" s="112">
        <v>0.92500000000000004</v>
      </c>
      <c r="G101" s="112"/>
      <c r="H101" s="111"/>
      <c r="I101" s="111">
        <f>+PRODUCT(C101:F101)</f>
        <v>0.22977</v>
      </c>
      <c r="J101" s="111">
        <f t="shared" si="16"/>
        <v>0</v>
      </c>
      <c r="K101" s="111">
        <f t="shared" si="17"/>
        <v>0</v>
      </c>
      <c r="L101" s="111">
        <f t="shared" si="18"/>
        <v>0</v>
      </c>
      <c r="M101" s="111">
        <f t="shared" si="19"/>
        <v>0</v>
      </c>
      <c r="N101" s="111">
        <f t="shared" si="20"/>
        <v>0</v>
      </c>
      <c r="O101" s="111">
        <f t="shared" si="21"/>
        <v>0</v>
      </c>
      <c r="P101" s="111">
        <f>(IF(F101&gt;0.6,(ROUND(D101/0.5*2,0)),(ROUND(D101/0.5*1,0))))*C101</f>
        <v>3</v>
      </c>
      <c r="Q101" s="113" t="s">
        <v>75</v>
      </c>
      <c r="R101" s="114">
        <v>0.15</v>
      </c>
      <c r="S101" s="114">
        <v>0.17499999999999999</v>
      </c>
      <c r="T101" s="114">
        <f>+PRODUCT(C101:E101)</f>
        <v>0.24839999999999998</v>
      </c>
      <c r="U101" s="114">
        <f>+PRODUCT(D101,(F101-R101))</f>
        <v>0.64169999999999994</v>
      </c>
      <c r="V101" s="114">
        <f>+PRODUCT(D101,(F101-S101))</f>
        <v>0.621</v>
      </c>
      <c r="W101" s="114">
        <f>+PRODUCT(T101,C101)</f>
        <v>0.24839999999999998</v>
      </c>
      <c r="X101" s="114">
        <f>+IF(Q101="internal",IF(F101=$X$52,U101+V101,0),0)</f>
        <v>0</v>
      </c>
      <c r="Y101" s="114">
        <f>+IF(Q101="internal",IF(F101&lt;$Y$52,U101+V101,0),0)</f>
        <v>0</v>
      </c>
      <c r="Z101" s="114">
        <f>+IF(Q101="internal",IF(F101&gt;$Z$52,U101+V101,0),0)</f>
        <v>1.2626999999999999</v>
      </c>
      <c r="AA101" s="114">
        <f>+IF(Q101="external",IF(F101=$AA$52,U101+V101,0),0)</f>
        <v>0</v>
      </c>
      <c r="AB101" s="114">
        <f>+IF(Q101="external",IF(F101&lt;$AB$52,U101+V101,0),0)</f>
        <v>0</v>
      </c>
      <c r="AC101" s="114">
        <f>+IF(Q101="external",IF(F101&gt;$AC$52,U101+V101,0),0)</f>
        <v>0</v>
      </c>
      <c r="AD101" s="115"/>
    </row>
    <row r="102" spans="1:30" s="116" customFormat="1" ht="30" customHeight="1" x14ac:dyDescent="0.2">
      <c r="A102" s="111"/>
      <c r="B102" s="112" t="s">
        <v>76</v>
      </c>
      <c r="C102" s="111"/>
      <c r="D102" s="111">
        <v>16</v>
      </c>
      <c r="E102" s="111"/>
      <c r="F102" s="112">
        <v>3</v>
      </c>
      <c r="G102" s="153">
        <f>+D101+2*(VLOOKUP(D102,$B$10:$G$16,6)+(10*(D102/1000)))</f>
        <v>2.3980000000000001</v>
      </c>
      <c r="H102" s="111">
        <f>+F102*G102*C101</f>
        <v>7.1940000000000008</v>
      </c>
      <c r="I102" s="111"/>
      <c r="J102" s="111">
        <f t="shared" si="16"/>
        <v>0</v>
      </c>
      <c r="K102" s="111">
        <f t="shared" si="17"/>
        <v>0</v>
      </c>
      <c r="L102" s="111">
        <f t="shared" si="18"/>
        <v>0</v>
      </c>
      <c r="M102" s="111">
        <f t="shared" si="19"/>
        <v>7.1940000000000008</v>
      </c>
      <c r="N102" s="111">
        <f t="shared" si="20"/>
        <v>0</v>
      </c>
      <c r="O102" s="111">
        <f t="shared" si="21"/>
        <v>0</v>
      </c>
      <c r="P102" s="111"/>
      <c r="Q102" s="118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20"/>
    </row>
    <row r="103" spans="1:30" s="116" customFormat="1" ht="30" customHeight="1" x14ac:dyDescent="0.2">
      <c r="A103" s="154" t="s">
        <v>77</v>
      </c>
      <c r="B103" s="155"/>
      <c r="C103" s="156"/>
      <c r="D103" s="111">
        <v>12</v>
      </c>
      <c r="E103" s="111"/>
      <c r="F103" s="112">
        <v>2</v>
      </c>
      <c r="G103" s="117">
        <f>D101+1*(VLOOKUP(D103,$B$10:$G$16,6))+(10*(D103/1000))</f>
        <v>1.423</v>
      </c>
      <c r="H103" s="111">
        <f>+F103*G103*C101</f>
        <v>2.8460000000000001</v>
      </c>
      <c r="I103" s="111"/>
      <c r="J103" s="111">
        <f t="shared" si="16"/>
        <v>0</v>
      </c>
      <c r="K103" s="111">
        <f t="shared" si="17"/>
        <v>0</v>
      </c>
      <c r="L103" s="111">
        <f t="shared" si="18"/>
        <v>2.8460000000000001</v>
      </c>
      <c r="M103" s="111">
        <f t="shared" si="19"/>
        <v>0</v>
      </c>
      <c r="N103" s="111">
        <f t="shared" si="20"/>
        <v>0</v>
      </c>
      <c r="O103" s="111">
        <f t="shared" si="21"/>
        <v>0</v>
      </c>
      <c r="P103" s="111"/>
      <c r="Q103" s="118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20"/>
    </row>
    <row r="104" spans="1:30" s="127" customFormat="1" ht="30" customHeight="1" x14ac:dyDescent="0.2">
      <c r="A104" s="121" t="s">
        <v>78</v>
      </c>
      <c r="B104" s="121"/>
      <c r="C104" s="121"/>
      <c r="D104" s="111">
        <v>16</v>
      </c>
      <c r="E104" s="111"/>
      <c r="F104" s="112">
        <v>3</v>
      </c>
      <c r="G104" s="153">
        <f>+D101+2*(VLOOKUP(D104,$B$10:$G$16,6)+(10*(D104/1000)))</f>
        <v>2.3980000000000001</v>
      </c>
      <c r="H104" s="111">
        <f>+F104*G104*C101</f>
        <v>7.1940000000000008</v>
      </c>
      <c r="I104" s="111"/>
      <c r="J104" s="111">
        <f t="shared" si="16"/>
        <v>0</v>
      </c>
      <c r="K104" s="111">
        <f t="shared" si="17"/>
        <v>0</v>
      </c>
      <c r="L104" s="111">
        <f t="shared" si="18"/>
        <v>0</v>
      </c>
      <c r="M104" s="111">
        <f t="shared" si="19"/>
        <v>7.1940000000000008</v>
      </c>
      <c r="N104" s="111">
        <f t="shared" si="20"/>
        <v>0</v>
      </c>
      <c r="O104" s="111">
        <f t="shared" si="21"/>
        <v>0</v>
      </c>
      <c r="P104" s="111"/>
      <c r="Q104" s="118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20"/>
    </row>
    <row r="105" spans="1:30" s="116" customFormat="1" ht="30" customHeight="1" x14ac:dyDescent="0.2">
      <c r="A105" s="154" t="s">
        <v>79</v>
      </c>
      <c r="B105" s="155"/>
      <c r="C105" s="156"/>
      <c r="D105" s="111">
        <v>12</v>
      </c>
      <c r="E105" s="111"/>
      <c r="F105" s="112">
        <v>2</v>
      </c>
      <c r="G105" s="117">
        <f>D101+1*(VLOOKUP(D105,$B$10:$G$16,6))+(10*(D105/1000))</f>
        <v>1.423</v>
      </c>
      <c r="H105" s="111">
        <f>+F105*G105*C101</f>
        <v>2.8460000000000001</v>
      </c>
      <c r="I105" s="111"/>
      <c r="J105" s="111">
        <f t="shared" si="16"/>
        <v>0</v>
      </c>
      <c r="K105" s="111">
        <f t="shared" si="17"/>
        <v>0</v>
      </c>
      <c r="L105" s="111">
        <f t="shared" si="18"/>
        <v>2.8460000000000001</v>
      </c>
      <c r="M105" s="111">
        <f t="shared" si="19"/>
        <v>0</v>
      </c>
      <c r="N105" s="111">
        <f t="shared" si="20"/>
        <v>0</v>
      </c>
      <c r="O105" s="111">
        <f t="shared" si="21"/>
        <v>0</v>
      </c>
      <c r="P105" s="111"/>
      <c r="Q105" s="118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20"/>
    </row>
    <row r="106" spans="1:30" s="127" customFormat="1" ht="30" customHeight="1" x14ac:dyDescent="0.2">
      <c r="A106" s="157" t="s">
        <v>80</v>
      </c>
      <c r="B106" s="158"/>
      <c r="C106" s="159"/>
      <c r="D106" s="111">
        <v>25</v>
      </c>
      <c r="E106" s="111">
        <v>1</v>
      </c>
      <c r="F106" s="112">
        <f>ROUND((0.83*2)/(E106)+1,0)</f>
        <v>3</v>
      </c>
      <c r="G106" s="112">
        <f>VLOOKUP(E101,$B$40:$E$49,4,0)</f>
        <v>0.36443309607454283</v>
      </c>
      <c r="H106" s="111">
        <f>+F106*G106*C101</f>
        <v>1.0932992882236285</v>
      </c>
      <c r="I106" s="111"/>
      <c r="J106" s="111">
        <f t="shared" si="16"/>
        <v>0</v>
      </c>
      <c r="K106" s="111">
        <f t="shared" si="17"/>
        <v>0</v>
      </c>
      <c r="L106" s="111">
        <f t="shared" si="18"/>
        <v>0</v>
      </c>
      <c r="M106" s="111">
        <f t="shared" si="19"/>
        <v>0</v>
      </c>
      <c r="N106" s="111">
        <f t="shared" si="20"/>
        <v>0</v>
      </c>
      <c r="O106" s="111">
        <f t="shared" si="21"/>
        <v>1.0932992882236285</v>
      </c>
      <c r="P106" s="111"/>
      <c r="Q106" s="166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20"/>
    </row>
    <row r="107" spans="1:30" s="127" customFormat="1" ht="30" customHeight="1" x14ac:dyDescent="0.2">
      <c r="A107" s="128" t="s">
        <v>95</v>
      </c>
      <c r="B107" s="128"/>
      <c r="C107" s="128"/>
      <c r="D107" s="129">
        <v>12</v>
      </c>
      <c r="E107" s="129">
        <v>0.1</v>
      </c>
      <c r="F107" s="138">
        <f>ROUND((((D101/3)*3)/(E107))+1,0)</f>
        <v>9</v>
      </c>
      <c r="G107" s="130">
        <f>((2*(E101-(2*$B$6)+F101-(2*$B$6)))+(VLOOKUP(D107,$B$30:$C$36,2,)))</f>
        <v>2.4500000000000002</v>
      </c>
      <c r="H107" s="129">
        <f>+F107*G107*C101</f>
        <v>22.05</v>
      </c>
      <c r="I107" s="129"/>
      <c r="J107" s="111">
        <f t="shared" si="16"/>
        <v>0</v>
      </c>
      <c r="K107" s="111">
        <f t="shared" si="17"/>
        <v>0</v>
      </c>
      <c r="L107" s="111">
        <f t="shared" si="18"/>
        <v>22.05</v>
      </c>
      <c r="M107" s="111">
        <f t="shared" si="19"/>
        <v>0</v>
      </c>
      <c r="N107" s="111">
        <f t="shared" si="20"/>
        <v>0</v>
      </c>
      <c r="O107" s="111">
        <f t="shared" si="21"/>
        <v>0</v>
      </c>
      <c r="P107" s="129"/>
      <c r="Q107" s="118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20"/>
    </row>
    <row r="108" spans="1:30" s="79" customFormat="1" ht="30" customHeight="1" x14ac:dyDescent="0.25">
      <c r="A108" s="168"/>
      <c r="B108" s="169" t="s">
        <v>96</v>
      </c>
      <c r="C108" s="169"/>
      <c r="D108" s="169">
        <v>12</v>
      </c>
      <c r="E108" s="169">
        <v>0.1</v>
      </c>
      <c r="F108" s="170">
        <f>ROUNDUP((((D101/3)*3)/(E108))+1,0)</f>
        <v>10</v>
      </c>
      <c r="G108" s="171">
        <f>(F101-(2*$B$6)+(VLOOKUP(D108,$B$30:$C$36,2,)))</f>
        <v>1.105</v>
      </c>
      <c r="H108" s="169">
        <f>+F108*G108*C101</f>
        <v>11.05</v>
      </c>
      <c r="I108" s="169"/>
      <c r="J108" s="111">
        <f t="shared" si="16"/>
        <v>0</v>
      </c>
      <c r="K108" s="111">
        <f t="shared" si="17"/>
        <v>0</v>
      </c>
      <c r="L108" s="111">
        <f t="shared" si="18"/>
        <v>11.05</v>
      </c>
      <c r="M108" s="111">
        <f t="shared" si="19"/>
        <v>0</v>
      </c>
      <c r="N108" s="111">
        <f t="shared" si="20"/>
        <v>0</v>
      </c>
      <c r="O108" s="111">
        <f t="shared" si="21"/>
        <v>0</v>
      </c>
      <c r="P108" s="129"/>
      <c r="Q108" s="38"/>
    </row>
    <row r="109" spans="1:30" s="178" customFormat="1" ht="30" customHeight="1" x14ac:dyDescent="0.2">
      <c r="A109" s="172"/>
      <c r="B109" s="172"/>
      <c r="C109" s="172"/>
      <c r="D109" s="172"/>
      <c r="E109" s="172"/>
      <c r="F109" s="173"/>
      <c r="G109" s="173"/>
      <c r="H109" s="172"/>
      <c r="I109" s="172"/>
      <c r="J109" s="174"/>
      <c r="K109" s="174"/>
      <c r="L109" s="174"/>
      <c r="M109" s="174"/>
      <c r="N109" s="174"/>
      <c r="O109" s="174"/>
      <c r="P109" s="172"/>
      <c r="Q109" s="175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7"/>
    </row>
    <row r="110" spans="1:30" s="178" customFormat="1" ht="30" customHeight="1" x14ac:dyDescent="0.2">
      <c r="A110" s="111">
        <v>7</v>
      </c>
      <c r="B110" s="111" t="s">
        <v>97</v>
      </c>
      <c r="C110" s="111">
        <v>1</v>
      </c>
      <c r="D110" s="111">
        <v>3.5</v>
      </c>
      <c r="E110" s="111">
        <v>0.3</v>
      </c>
      <c r="F110" s="112">
        <v>0.75</v>
      </c>
      <c r="G110" s="112"/>
      <c r="H110" s="111"/>
      <c r="I110" s="111">
        <f>+PRODUCT(C110:F110)</f>
        <v>0.78750000000000009</v>
      </c>
      <c r="J110" s="111">
        <f t="shared" ref="J110:J117" si="22">IF($D110=$J$52,$H110,0)</f>
        <v>0</v>
      </c>
      <c r="K110" s="111">
        <f t="shared" ref="K110:K117" si="23">IF($D110=$K$52,$H110,0)</f>
        <v>0</v>
      </c>
      <c r="L110" s="111">
        <f t="shared" ref="L110:L117" si="24">IF($D110=$L$52,$H110,0)</f>
        <v>0</v>
      </c>
      <c r="M110" s="111">
        <f t="shared" ref="M110:M117" si="25">IF($D110=$M$52,$H110,0)</f>
        <v>0</v>
      </c>
      <c r="N110" s="111">
        <f t="shared" ref="N110:N117" si="26">IF($D110=$N$52,$H110,0)</f>
        <v>0</v>
      </c>
      <c r="O110" s="111">
        <f t="shared" ref="O110:O117" si="27">IF($D110=$O$52,$H110,0)</f>
        <v>0</v>
      </c>
      <c r="P110" s="111">
        <f>(IF(F110&gt;0.6,(ROUND(D110/0.5*2,0)),(ROUND(D110/0.5*1,0))))*C110</f>
        <v>14</v>
      </c>
      <c r="Q110" s="113" t="s">
        <v>75</v>
      </c>
      <c r="R110" s="114">
        <v>0.17499999999999999</v>
      </c>
      <c r="S110" s="114">
        <v>0.17499999999999999</v>
      </c>
      <c r="T110" s="114">
        <f>+PRODUCT(C110:E110)</f>
        <v>1.05</v>
      </c>
      <c r="U110" s="114">
        <f>+PRODUCT(D110,(F110-R110))</f>
        <v>2.0124999999999997</v>
      </c>
      <c r="V110" s="114">
        <f>+PRODUCT(D110,(F110-S110))</f>
        <v>2.0124999999999997</v>
      </c>
      <c r="W110" s="114">
        <f>+PRODUCT(T110,C110)</f>
        <v>1.05</v>
      </c>
      <c r="X110" s="114">
        <f>+IF(Q110="internal",IF(F110=$X$52,U110+V110,0),0)</f>
        <v>0</v>
      </c>
      <c r="Y110" s="114">
        <f>+IF(Q110="internal",IF(F110&lt;$Y$52,U110+V110,0),0)</f>
        <v>0</v>
      </c>
      <c r="Z110" s="114">
        <f>+IF(Q110="internal",IF(F110&gt;$Z$52,U110+V110,0),0)</f>
        <v>4.0249999999999995</v>
      </c>
      <c r="AA110" s="114">
        <f>+IF(Q110="external",IF(F110=$AA$52,U110+V110,0),0)</f>
        <v>0</v>
      </c>
      <c r="AB110" s="114">
        <f>+IF(Q110="external",IF(F110&lt;$AB$52,U110+V110,0),0)</f>
        <v>0</v>
      </c>
      <c r="AC110" s="114">
        <f>+IF(Q110="external",IF(F110&gt;$AC$52,U110+V110,0),0)</f>
        <v>0</v>
      </c>
      <c r="AD110" s="115"/>
    </row>
    <row r="111" spans="1:30" s="116" customFormat="1" ht="30" customHeight="1" x14ac:dyDescent="0.2">
      <c r="A111" s="154" t="s">
        <v>76</v>
      </c>
      <c r="B111" s="155"/>
      <c r="C111" s="156"/>
      <c r="D111" s="152">
        <v>16</v>
      </c>
      <c r="E111" s="152"/>
      <c r="F111" s="165">
        <v>3</v>
      </c>
      <c r="G111" s="117">
        <f>+D110+1*(VLOOKUP(D111,$B$10:$G$16,6)+(10*(D111/1000)))+1*(VLOOKUP(D111,$B$10:$G$16,6)+(10*(D111/1000)))</f>
        <v>5.07</v>
      </c>
      <c r="H111" s="152">
        <f>+F111*G111*C110</f>
        <v>15.21</v>
      </c>
      <c r="I111" s="152"/>
      <c r="J111" s="111">
        <f t="shared" si="22"/>
        <v>0</v>
      </c>
      <c r="K111" s="111">
        <f t="shared" si="23"/>
        <v>0</v>
      </c>
      <c r="L111" s="111">
        <f t="shared" si="24"/>
        <v>0</v>
      </c>
      <c r="M111" s="111">
        <f t="shared" si="25"/>
        <v>15.21</v>
      </c>
      <c r="N111" s="111">
        <f t="shared" si="26"/>
        <v>0</v>
      </c>
      <c r="O111" s="111">
        <f t="shared" si="27"/>
        <v>0</v>
      </c>
      <c r="P111" s="111"/>
      <c r="Q111" s="118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20"/>
    </row>
    <row r="112" spans="1:30" s="116" customFormat="1" ht="30" customHeight="1" x14ac:dyDescent="0.2">
      <c r="A112" s="154" t="s">
        <v>77</v>
      </c>
      <c r="B112" s="155"/>
      <c r="C112" s="156"/>
      <c r="D112" s="111">
        <v>12</v>
      </c>
      <c r="E112" s="111"/>
      <c r="F112" s="112">
        <v>2</v>
      </c>
      <c r="G112" s="117">
        <f>+D110+1*(VLOOKUP(D112,$B$10:$G$16,6)+(10*(D112/1000)))+1*(VLOOKUP(D112,$B$10:$G$16,6)+(10*(D112/1000)))</f>
        <v>4.6899999999999995</v>
      </c>
      <c r="H112" s="111">
        <f>+F112*G112*C110</f>
        <v>9.379999999999999</v>
      </c>
      <c r="I112" s="111"/>
      <c r="J112" s="111">
        <f t="shared" si="22"/>
        <v>0</v>
      </c>
      <c r="K112" s="111">
        <f t="shared" si="23"/>
        <v>0</v>
      </c>
      <c r="L112" s="111">
        <f t="shared" si="24"/>
        <v>9.379999999999999</v>
      </c>
      <c r="M112" s="111">
        <f t="shared" si="25"/>
        <v>0</v>
      </c>
      <c r="N112" s="111">
        <f t="shared" si="26"/>
        <v>0</v>
      </c>
      <c r="O112" s="111">
        <f t="shared" si="27"/>
        <v>0</v>
      </c>
      <c r="P112" s="111"/>
      <c r="Q112" s="118">
        <f>1*(VLOOKUP(D111,$B$10:$G$16,6))</f>
        <v>0.625</v>
      </c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20"/>
    </row>
    <row r="113" spans="1:30" s="116" customFormat="1" ht="30" customHeight="1" x14ac:dyDescent="0.2">
      <c r="A113" s="157" t="s">
        <v>78</v>
      </c>
      <c r="B113" s="158"/>
      <c r="C113" s="159"/>
      <c r="D113" s="111">
        <v>16</v>
      </c>
      <c r="E113" s="111"/>
      <c r="F113" s="112">
        <v>3</v>
      </c>
      <c r="G113" s="117">
        <f>+D110+1*(VLOOKUP(D113,$B$10:$G$16,6)+(10*(D113/1000)))+1*(VLOOKUP(D113,$B$10:$G$16,6)+(10*(D113/1000)))</f>
        <v>5.07</v>
      </c>
      <c r="H113" s="111">
        <f>+F113*G113*C110</f>
        <v>15.21</v>
      </c>
      <c r="I113" s="111"/>
      <c r="J113" s="111">
        <f t="shared" si="22"/>
        <v>0</v>
      </c>
      <c r="K113" s="111">
        <f t="shared" si="23"/>
        <v>0</v>
      </c>
      <c r="L113" s="111">
        <f t="shared" si="24"/>
        <v>0</v>
      </c>
      <c r="M113" s="111">
        <f t="shared" si="25"/>
        <v>15.21</v>
      </c>
      <c r="N113" s="111">
        <f t="shared" si="26"/>
        <v>0</v>
      </c>
      <c r="O113" s="111">
        <f t="shared" si="27"/>
        <v>0</v>
      </c>
      <c r="P113" s="111"/>
      <c r="Q113" s="118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20"/>
    </row>
    <row r="114" spans="1:30" s="116" customFormat="1" ht="30" customHeight="1" x14ac:dyDescent="0.2">
      <c r="A114" s="154" t="s">
        <v>93</v>
      </c>
      <c r="B114" s="155"/>
      <c r="C114" s="156"/>
      <c r="D114" s="111">
        <v>12</v>
      </c>
      <c r="E114" s="111"/>
      <c r="F114" s="112">
        <v>2</v>
      </c>
      <c r="G114" s="117">
        <f>+D110+1*(VLOOKUP(D114,$B$10:$G$16,6)+(10*(D114/1000)))+1*(VLOOKUP(D114,$B$10:$G$16,6)+(10*(D114/1000)))</f>
        <v>4.6899999999999995</v>
      </c>
      <c r="H114" s="111">
        <f>+F114*G114*C110</f>
        <v>9.379999999999999</v>
      </c>
      <c r="I114" s="111"/>
      <c r="J114" s="111">
        <f t="shared" si="22"/>
        <v>0</v>
      </c>
      <c r="K114" s="111">
        <f t="shared" si="23"/>
        <v>0</v>
      </c>
      <c r="L114" s="111">
        <f t="shared" si="24"/>
        <v>9.379999999999999</v>
      </c>
      <c r="M114" s="111">
        <f t="shared" si="25"/>
        <v>0</v>
      </c>
      <c r="N114" s="111">
        <f t="shared" si="26"/>
        <v>0</v>
      </c>
      <c r="O114" s="111">
        <f t="shared" si="27"/>
        <v>0</v>
      </c>
      <c r="P114" s="111"/>
      <c r="Q114" s="118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20"/>
    </row>
    <row r="115" spans="1:30" s="127" customFormat="1" ht="30" customHeight="1" x14ac:dyDescent="0.2">
      <c r="A115" s="157" t="s">
        <v>80</v>
      </c>
      <c r="B115" s="158"/>
      <c r="C115" s="159"/>
      <c r="D115" s="111">
        <v>25</v>
      </c>
      <c r="E115" s="111">
        <v>1</v>
      </c>
      <c r="F115" s="112">
        <f>ROUND((3.5+3.5)/(E115)+1,0)</f>
        <v>8</v>
      </c>
      <c r="G115" s="112">
        <f>VLOOKUP(E110,$B$40:$E$49,4,0)</f>
        <v>0.36443309607454283</v>
      </c>
      <c r="H115" s="111">
        <f>+F115*G115*C110</f>
        <v>2.9154647685963426</v>
      </c>
      <c r="I115" s="111"/>
      <c r="J115" s="111">
        <f t="shared" si="22"/>
        <v>0</v>
      </c>
      <c r="K115" s="111">
        <f t="shared" si="23"/>
        <v>0</v>
      </c>
      <c r="L115" s="111">
        <f t="shared" si="24"/>
        <v>0</v>
      </c>
      <c r="M115" s="111">
        <f t="shared" si="25"/>
        <v>0</v>
      </c>
      <c r="N115" s="111">
        <f t="shared" si="26"/>
        <v>0</v>
      </c>
      <c r="O115" s="111">
        <f t="shared" si="27"/>
        <v>2.9154647685963426</v>
      </c>
      <c r="P115" s="111"/>
      <c r="Q115" s="118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20"/>
    </row>
    <row r="116" spans="1:30" s="127" customFormat="1" ht="30" customHeight="1" x14ac:dyDescent="0.2">
      <c r="A116" s="139" t="s">
        <v>84</v>
      </c>
      <c r="B116" s="140"/>
      <c r="C116" s="141"/>
      <c r="D116" s="123">
        <v>10</v>
      </c>
      <c r="E116" s="123">
        <v>0.1</v>
      </c>
      <c r="F116" s="124">
        <f>ROUND((((D110/3)*2)/(E116))+1,0)</f>
        <v>24</v>
      </c>
      <c r="G116" s="125">
        <f>((2*(E110-(2*$B$6)+F110-(2*$B$6)))+(VLOOKUP(D116,$B$30:$C$36,2,)))</f>
        <v>2.06</v>
      </c>
      <c r="H116" s="123">
        <f>+F116*G116*C110</f>
        <v>49.44</v>
      </c>
      <c r="I116" s="123"/>
      <c r="J116" s="111">
        <f t="shared" si="22"/>
        <v>0</v>
      </c>
      <c r="K116" s="111">
        <f t="shared" si="23"/>
        <v>49.44</v>
      </c>
      <c r="L116" s="111">
        <f t="shared" si="24"/>
        <v>0</v>
      </c>
      <c r="M116" s="111">
        <f t="shared" si="25"/>
        <v>0</v>
      </c>
      <c r="N116" s="111">
        <f t="shared" si="26"/>
        <v>0</v>
      </c>
      <c r="O116" s="111">
        <f t="shared" si="27"/>
        <v>0</v>
      </c>
      <c r="P116" s="123"/>
      <c r="Q116" s="118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20"/>
    </row>
    <row r="117" spans="1:30" s="127" customFormat="1" ht="30" customHeight="1" x14ac:dyDescent="0.2">
      <c r="A117" s="139" t="s">
        <v>85</v>
      </c>
      <c r="B117" s="140"/>
      <c r="C117" s="141"/>
      <c r="D117" s="123">
        <v>10</v>
      </c>
      <c r="E117" s="129">
        <v>0.15</v>
      </c>
      <c r="F117" s="117">
        <f>ROUND((((D110/3)*1)/(E117))+1,0)</f>
        <v>9</v>
      </c>
      <c r="G117" s="130">
        <f>((2*(E110-(2*$B$6)+F110-(2*$B$6)))+(VLOOKUP(D117,$B$30:$C$36,2,)))</f>
        <v>2.06</v>
      </c>
      <c r="H117" s="129">
        <f>+F117*G117*C110</f>
        <v>18.54</v>
      </c>
      <c r="I117" s="129"/>
      <c r="J117" s="111">
        <f t="shared" si="22"/>
        <v>0</v>
      </c>
      <c r="K117" s="111">
        <f t="shared" si="23"/>
        <v>18.54</v>
      </c>
      <c r="L117" s="111">
        <f t="shared" si="24"/>
        <v>0</v>
      </c>
      <c r="M117" s="111">
        <f t="shared" si="25"/>
        <v>0</v>
      </c>
      <c r="N117" s="111">
        <f t="shared" si="26"/>
        <v>0</v>
      </c>
      <c r="O117" s="147">
        <f t="shared" si="27"/>
        <v>0</v>
      </c>
      <c r="P117" s="129"/>
      <c r="Q117" s="118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20"/>
    </row>
    <row r="118" spans="1:30" s="116" customFormat="1" ht="30" customHeight="1" x14ac:dyDescent="0.2">
      <c r="A118" s="131"/>
      <c r="B118" s="131"/>
      <c r="C118" s="131"/>
      <c r="D118" s="131"/>
      <c r="E118" s="131"/>
      <c r="F118" s="132"/>
      <c r="G118" s="161"/>
      <c r="H118" s="131"/>
      <c r="I118" s="131"/>
      <c r="J118" s="111"/>
      <c r="K118" s="111"/>
      <c r="L118" s="111"/>
      <c r="M118" s="111"/>
      <c r="N118" s="111"/>
      <c r="O118" s="147"/>
      <c r="P118" s="179"/>
      <c r="Q118" s="180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2"/>
    </row>
    <row r="119" spans="1:30" s="116" customFormat="1" ht="30" customHeight="1" x14ac:dyDescent="0.2">
      <c r="A119" s="111">
        <v>8</v>
      </c>
      <c r="B119" s="111" t="s">
        <v>98</v>
      </c>
      <c r="C119" s="111">
        <v>1</v>
      </c>
      <c r="D119" s="111">
        <v>3.65</v>
      </c>
      <c r="E119" s="111">
        <v>0.3</v>
      </c>
      <c r="F119" s="112">
        <v>0.75</v>
      </c>
      <c r="G119" s="112"/>
      <c r="H119" s="111"/>
      <c r="I119" s="111">
        <f>+PRODUCT(C119:F119)</f>
        <v>0.82125000000000004</v>
      </c>
      <c r="J119" s="111">
        <f t="shared" ref="J119:J182" si="28">IF($D119=$J$52,$H119,0)</f>
        <v>0</v>
      </c>
      <c r="K119" s="111">
        <f t="shared" ref="K119:K182" si="29">IF($D119=$K$52,$H119,0)</f>
        <v>0</v>
      </c>
      <c r="L119" s="111">
        <f t="shared" ref="L119:L182" si="30">IF($D119=$L$52,$H119,0)</f>
        <v>0</v>
      </c>
      <c r="M119" s="111">
        <f t="shared" ref="M119:M182" si="31">IF($D119=$M$52,$H119,0)</f>
        <v>0</v>
      </c>
      <c r="N119" s="111">
        <f t="shared" ref="N119:N182" si="32">IF($D119=$N$52,$H119,0)</f>
        <v>0</v>
      </c>
      <c r="O119" s="147">
        <f t="shared" ref="O119:O182" si="33">IF($D119=$O$52,$H119,0)</f>
        <v>0</v>
      </c>
      <c r="P119" s="111">
        <f>(IF(F119&gt;0.6,(ROUND(D119/0.5*2,0)),(ROUND(D119/0.5*1,0))))*C119</f>
        <v>15</v>
      </c>
      <c r="Q119" s="183" t="s">
        <v>87</v>
      </c>
      <c r="R119" s="184">
        <v>0.17499999999999999</v>
      </c>
      <c r="S119" s="184">
        <v>0</v>
      </c>
      <c r="T119" s="184">
        <f>+PRODUCT(C119:E119)</f>
        <v>1.095</v>
      </c>
      <c r="U119" s="184">
        <f>+PRODUCT(D119,(F119-R119))</f>
        <v>2.0987499999999999</v>
      </c>
      <c r="V119" s="184">
        <f>+PRODUCT(D119,(F119))</f>
        <v>2.7374999999999998</v>
      </c>
      <c r="W119" s="184">
        <f>+PRODUCT(T119,C119)</f>
        <v>1.095</v>
      </c>
      <c r="X119" s="184">
        <f>+IF(Q119="internal",IF(F119=$X$52,U119+V119,0),0)</f>
        <v>0</v>
      </c>
      <c r="Y119" s="184">
        <f>+IF(Q119="internal",IF(F119&lt;$Y$52,U119+V119,0),0)</f>
        <v>0</v>
      </c>
      <c r="Z119" s="184">
        <f>+IF(Q119="internal",IF(F119&gt;$Z$52,U119+V119,0),0)</f>
        <v>0</v>
      </c>
      <c r="AA119" s="184">
        <f>+IF(Q119="external",IF(F119=$AA$52,U119+V119,0),0)</f>
        <v>0</v>
      </c>
      <c r="AB119" s="184">
        <f>+IF(Q119="external",IF(F119&lt;$AB$52,U119+V119,0),0)</f>
        <v>0</v>
      </c>
      <c r="AC119" s="184">
        <f>+IF(Q119="external",IF(F119&gt;$AC$52,U119+V119,0),0)</f>
        <v>4.8362499999999997</v>
      </c>
      <c r="AD119" s="185"/>
    </row>
    <row r="120" spans="1:30" s="116" customFormat="1" ht="30" customHeight="1" x14ac:dyDescent="0.2">
      <c r="A120" s="149" t="s">
        <v>76</v>
      </c>
      <c r="B120" s="150"/>
      <c r="C120" s="151"/>
      <c r="D120" s="152">
        <v>16</v>
      </c>
      <c r="E120" s="152"/>
      <c r="F120" s="165">
        <v>3</v>
      </c>
      <c r="G120" s="153">
        <f>+D119+1*(VLOOKUP(D120,$B$10:$G$16,6)+(10*(D120/1000)))+(0.45/2)</f>
        <v>4.6599999999999993</v>
      </c>
      <c r="H120" s="152">
        <f>+F120*G120*C119</f>
        <v>13.979999999999997</v>
      </c>
      <c r="I120" s="152"/>
      <c r="J120" s="111">
        <f t="shared" si="28"/>
        <v>0</v>
      </c>
      <c r="K120" s="111">
        <f t="shared" si="29"/>
        <v>0</v>
      </c>
      <c r="L120" s="111">
        <f t="shared" si="30"/>
        <v>0</v>
      </c>
      <c r="M120" s="111">
        <f t="shared" si="31"/>
        <v>13.979999999999997</v>
      </c>
      <c r="N120" s="111">
        <f t="shared" si="32"/>
        <v>0</v>
      </c>
      <c r="O120" s="147">
        <f t="shared" si="33"/>
        <v>0</v>
      </c>
      <c r="P120" s="111"/>
      <c r="Q120" s="118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20"/>
    </row>
    <row r="121" spans="1:30" s="116" customFormat="1" ht="30" customHeight="1" x14ac:dyDescent="0.2">
      <c r="A121" s="154" t="s">
        <v>77</v>
      </c>
      <c r="B121" s="155"/>
      <c r="C121" s="156"/>
      <c r="D121" s="111">
        <v>12</v>
      </c>
      <c r="E121" s="111"/>
      <c r="F121" s="112">
        <v>2</v>
      </c>
      <c r="G121" s="153">
        <f>+D119+1*(VLOOKUP(D121,$B$10:$G$16,6)+(10*(D121/1000)))+(0.45/2)</f>
        <v>4.47</v>
      </c>
      <c r="H121" s="111">
        <f>+F121*G121*C119</f>
        <v>8.94</v>
      </c>
      <c r="I121" s="111"/>
      <c r="J121" s="111">
        <f t="shared" si="28"/>
        <v>0</v>
      </c>
      <c r="K121" s="111">
        <f t="shared" si="29"/>
        <v>0</v>
      </c>
      <c r="L121" s="111">
        <f t="shared" si="30"/>
        <v>8.94</v>
      </c>
      <c r="M121" s="111">
        <f t="shared" si="31"/>
        <v>0</v>
      </c>
      <c r="N121" s="111">
        <f t="shared" si="32"/>
        <v>0</v>
      </c>
      <c r="O121" s="147">
        <f t="shared" si="33"/>
        <v>0</v>
      </c>
      <c r="P121" s="111"/>
      <c r="Q121" s="118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20"/>
    </row>
    <row r="122" spans="1:30" s="116" customFormat="1" ht="30" customHeight="1" x14ac:dyDescent="0.2">
      <c r="A122" s="157" t="s">
        <v>78</v>
      </c>
      <c r="B122" s="158"/>
      <c r="C122" s="159"/>
      <c r="D122" s="111">
        <v>16</v>
      </c>
      <c r="E122" s="111"/>
      <c r="F122" s="112">
        <v>3</v>
      </c>
      <c r="G122" s="153">
        <f>+D119+(VLOOKUP(D122,$B$10:$G$16,6)+(10*(D122/1000)))+(0.45/2)</f>
        <v>4.6599999999999993</v>
      </c>
      <c r="H122" s="111">
        <f>+F122*G122*C119</f>
        <v>13.979999999999997</v>
      </c>
      <c r="I122" s="111"/>
      <c r="J122" s="111">
        <f t="shared" si="28"/>
        <v>0</v>
      </c>
      <c r="K122" s="111">
        <f t="shared" si="29"/>
        <v>0</v>
      </c>
      <c r="L122" s="111">
        <f t="shared" si="30"/>
        <v>0</v>
      </c>
      <c r="M122" s="111">
        <f t="shared" si="31"/>
        <v>13.979999999999997</v>
      </c>
      <c r="N122" s="111">
        <f t="shared" si="32"/>
        <v>0</v>
      </c>
      <c r="O122" s="147">
        <f t="shared" si="33"/>
        <v>0</v>
      </c>
      <c r="P122" s="111"/>
      <c r="Q122" s="118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20"/>
    </row>
    <row r="123" spans="1:30" s="116" customFormat="1" ht="30" customHeight="1" x14ac:dyDescent="0.2">
      <c r="A123" s="154" t="s">
        <v>93</v>
      </c>
      <c r="B123" s="155"/>
      <c r="C123" s="156"/>
      <c r="D123" s="111">
        <v>12</v>
      </c>
      <c r="E123" s="111"/>
      <c r="F123" s="112">
        <v>2</v>
      </c>
      <c r="G123" s="153">
        <f>+D119+(VLOOKUP(D123,$B$10:$G$16,6)+(10*(D123/1000)))+(0.45/2)</f>
        <v>4.47</v>
      </c>
      <c r="H123" s="111">
        <f>+F123*G123*C119</f>
        <v>8.94</v>
      </c>
      <c r="I123" s="111"/>
      <c r="J123" s="111">
        <f t="shared" si="28"/>
        <v>0</v>
      </c>
      <c r="K123" s="111">
        <f t="shared" si="29"/>
        <v>0</v>
      </c>
      <c r="L123" s="111">
        <f t="shared" si="30"/>
        <v>8.94</v>
      </c>
      <c r="M123" s="111">
        <f t="shared" si="31"/>
        <v>0</v>
      </c>
      <c r="N123" s="111">
        <f t="shared" si="32"/>
        <v>0</v>
      </c>
      <c r="O123" s="147">
        <f t="shared" si="33"/>
        <v>0</v>
      </c>
      <c r="P123" s="111"/>
      <c r="Q123" s="118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20"/>
    </row>
    <row r="124" spans="1:30" s="127" customFormat="1" ht="30" customHeight="1" x14ac:dyDescent="0.2">
      <c r="A124" s="157" t="s">
        <v>80</v>
      </c>
      <c r="B124" s="158"/>
      <c r="C124" s="159"/>
      <c r="D124" s="111">
        <v>25</v>
      </c>
      <c r="E124" s="111">
        <v>1</v>
      </c>
      <c r="F124" s="112">
        <f>ROUND((3.65+3.65)/(E124)+1,0)</f>
        <v>8</v>
      </c>
      <c r="G124" s="112">
        <f>VLOOKUP(E119,$B$40:$E$49,4,0)</f>
        <v>0.36443309607454283</v>
      </c>
      <c r="H124" s="111">
        <f>+F124*G124*C119</f>
        <v>2.9154647685963426</v>
      </c>
      <c r="I124" s="111"/>
      <c r="J124" s="111">
        <f t="shared" si="28"/>
        <v>0</v>
      </c>
      <c r="K124" s="111">
        <f t="shared" si="29"/>
        <v>0</v>
      </c>
      <c r="L124" s="111">
        <f t="shared" si="30"/>
        <v>0</v>
      </c>
      <c r="M124" s="111">
        <f t="shared" si="31"/>
        <v>0</v>
      </c>
      <c r="N124" s="111">
        <f t="shared" si="32"/>
        <v>0</v>
      </c>
      <c r="O124" s="147">
        <f t="shared" si="33"/>
        <v>2.9154647685963426</v>
      </c>
      <c r="P124" s="111"/>
      <c r="Q124" s="118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20"/>
    </row>
    <row r="125" spans="1:30" s="127" customFormat="1" ht="30" customHeight="1" x14ac:dyDescent="0.2">
      <c r="A125" s="122" t="s">
        <v>81</v>
      </c>
      <c r="B125" s="122"/>
      <c r="C125" s="122"/>
      <c r="D125" s="129">
        <v>8</v>
      </c>
      <c r="E125" s="129">
        <v>0.1</v>
      </c>
      <c r="F125" s="138">
        <f>ROUND((((D119/3)*2)/(E125))+1,0)</f>
        <v>25</v>
      </c>
      <c r="G125" s="130">
        <f>((2*(E119-(2*$B$6)+F119-(2*$B$6)))+(VLOOKUP(D125,$B$30:$C$36,2,)))</f>
        <v>2.02</v>
      </c>
      <c r="H125" s="129">
        <f>+F125*G125*C119</f>
        <v>50.5</v>
      </c>
      <c r="I125" s="129"/>
      <c r="J125" s="111">
        <f t="shared" si="28"/>
        <v>50.5</v>
      </c>
      <c r="K125" s="111">
        <f t="shared" si="29"/>
        <v>0</v>
      </c>
      <c r="L125" s="111">
        <f t="shared" si="30"/>
        <v>0</v>
      </c>
      <c r="M125" s="111">
        <f t="shared" si="31"/>
        <v>0</v>
      </c>
      <c r="N125" s="111">
        <f t="shared" si="32"/>
        <v>0</v>
      </c>
      <c r="O125" s="147">
        <f t="shared" si="33"/>
        <v>0</v>
      </c>
      <c r="P125" s="129"/>
      <c r="Q125" s="118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20"/>
    </row>
    <row r="126" spans="1:30" s="127" customFormat="1" ht="30" customHeight="1" x14ac:dyDescent="0.2">
      <c r="A126" s="128" t="s">
        <v>82</v>
      </c>
      <c r="B126" s="128"/>
      <c r="C126" s="128"/>
      <c r="D126" s="129">
        <v>8</v>
      </c>
      <c r="E126" s="129">
        <v>0.125</v>
      </c>
      <c r="F126" s="160">
        <f>ROUND((((D119/3)*1)/(E126))+1,0)</f>
        <v>11</v>
      </c>
      <c r="G126" s="130">
        <f>((2*(E119-(2*$B$6)+F119-(2*$B$6)))+(VLOOKUP(D126,$B$30:$C$36,2,)))</f>
        <v>2.02</v>
      </c>
      <c r="H126" s="129">
        <f>+F126*G126*C119</f>
        <v>22.22</v>
      </c>
      <c r="I126" s="129"/>
      <c r="J126" s="111">
        <f t="shared" si="28"/>
        <v>22.22</v>
      </c>
      <c r="K126" s="111">
        <f t="shared" si="29"/>
        <v>0</v>
      </c>
      <c r="L126" s="111">
        <f t="shared" si="30"/>
        <v>0</v>
      </c>
      <c r="M126" s="111">
        <f t="shared" si="31"/>
        <v>0</v>
      </c>
      <c r="N126" s="111">
        <f t="shared" si="32"/>
        <v>0</v>
      </c>
      <c r="O126" s="147">
        <f t="shared" si="33"/>
        <v>0</v>
      </c>
      <c r="P126" s="129"/>
      <c r="Q126" s="118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20"/>
    </row>
    <row r="127" spans="1:30" s="116" customFormat="1" ht="30" customHeight="1" x14ac:dyDescent="0.25">
      <c r="A127" s="186"/>
      <c r="B127" s="186"/>
      <c r="C127" s="186"/>
      <c r="D127" s="186"/>
      <c r="E127" s="186"/>
      <c r="F127" s="186"/>
      <c r="G127" s="186"/>
      <c r="H127" s="186"/>
      <c r="I127" s="186"/>
      <c r="J127" s="134">
        <f t="shared" si="28"/>
        <v>0</v>
      </c>
      <c r="K127" s="134">
        <f t="shared" si="29"/>
        <v>0</v>
      </c>
      <c r="L127" s="134">
        <f t="shared" si="30"/>
        <v>0</v>
      </c>
      <c r="M127" s="134">
        <f t="shared" si="31"/>
        <v>0</v>
      </c>
      <c r="N127" s="134">
        <f t="shared" si="32"/>
        <v>0</v>
      </c>
      <c r="O127" s="134">
        <f t="shared" si="33"/>
        <v>0</v>
      </c>
      <c r="P127" s="186"/>
      <c r="Q127" s="180"/>
      <c r="R127" s="181"/>
      <c r="S127" s="181"/>
      <c r="T127" s="181" t="s">
        <v>99</v>
      </c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2"/>
    </row>
    <row r="128" spans="1:30" s="116" customFormat="1" ht="30" customHeight="1" x14ac:dyDescent="0.2">
      <c r="A128" s="111">
        <v>9</v>
      </c>
      <c r="B128" s="111" t="s">
        <v>100</v>
      </c>
      <c r="C128" s="111">
        <v>1</v>
      </c>
      <c r="D128" s="111">
        <v>6.6</v>
      </c>
      <c r="E128" s="111">
        <v>0.3</v>
      </c>
      <c r="F128" s="112">
        <v>0.75</v>
      </c>
      <c r="G128" s="112"/>
      <c r="H128" s="111"/>
      <c r="I128" s="111">
        <f>+PRODUCT(C128:F128)</f>
        <v>1.4849999999999999</v>
      </c>
      <c r="J128" s="111">
        <f t="shared" si="28"/>
        <v>0</v>
      </c>
      <c r="K128" s="111">
        <f t="shared" si="29"/>
        <v>0</v>
      </c>
      <c r="L128" s="111">
        <f t="shared" si="30"/>
        <v>0</v>
      </c>
      <c r="M128" s="111">
        <f t="shared" si="31"/>
        <v>0</v>
      </c>
      <c r="N128" s="111">
        <f t="shared" si="32"/>
        <v>0</v>
      </c>
      <c r="O128" s="147">
        <f t="shared" si="33"/>
        <v>0</v>
      </c>
      <c r="P128" s="111">
        <f>(IF(F128&gt;0.6,(ROUND(D128/0.5*2,0)),(ROUND(D128/0.5*1,0))))*C128</f>
        <v>26</v>
      </c>
      <c r="Q128" s="183" t="s">
        <v>87</v>
      </c>
      <c r="R128" s="184">
        <v>0.17499999999999999</v>
      </c>
      <c r="S128" s="184">
        <v>0</v>
      </c>
      <c r="T128" s="184">
        <f>+PRODUCT(C128:E128)</f>
        <v>1.9799999999999998</v>
      </c>
      <c r="U128" s="184">
        <f>+PRODUCT(D128,(F128-R128))</f>
        <v>3.7949999999999995</v>
      </c>
      <c r="V128" s="184">
        <f>+PRODUCT(D128,(F128))</f>
        <v>4.9499999999999993</v>
      </c>
      <c r="W128" s="184">
        <f>+PRODUCT(T128,C128)</f>
        <v>1.9799999999999998</v>
      </c>
      <c r="X128" s="184">
        <f>+IF(Q128="internal",IF(F128=$X$52,U128+V128,0),0)</f>
        <v>0</v>
      </c>
      <c r="Y128" s="184">
        <f>+IF(Q128="internal",IF(F128&lt;$Y$52,U128+V128,0),0)</f>
        <v>0</v>
      </c>
      <c r="Z128" s="184">
        <f>+IF(Q128="internal",IF(F128&gt;$Z$52,U128+V128,0),0)</f>
        <v>0</v>
      </c>
      <c r="AA128" s="184">
        <f>+IF(Q128="external",IF(F128=$AA$52,U128+V128,0),0)</f>
        <v>0</v>
      </c>
      <c r="AB128" s="184">
        <f>+IF(Q128="external",IF(F128&lt;$AB$52,U128+V128,0),0)</f>
        <v>0</v>
      </c>
      <c r="AC128" s="184">
        <f>+IF(Q128="external",IF(F128&gt;$AC$52,U128+V128,0),0)</f>
        <v>8.7449999999999992</v>
      </c>
      <c r="AD128" s="185"/>
    </row>
    <row r="129" spans="1:30" s="116" customFormat="1" ht="30" customHeight="1" x14ac:dyDescent="0.2">
      <c r="A129" s="149" t="s">
        <v>76</v>
      </c>
      <c r="B129" s="150"/>
      <c r="C129" s="151"/>
      <c r="D129" s="152">
        <v>16</v>
      </c>
      <c r="E129" s="152"/>
      <c r="F129" s="165">
        <v>3</v>
      </c>
      <c r="G129" s="153">
        <f>+D128+(0.45/2)+(0.45/2)</f>
        <v>7.0499999999999989</v>
      </c>
      <c r="H129" s="152">
        <f>+F129*G129*C128</f>
        <v>21.15</v>
      </c>
      <c r="I129" s="152"/>
      <c r="J129" s="111">
        <f t="shared" si="28"/>
        <v>0</v>
      </c>
      <c r="K129" s="111">
        <f t="shared" si="29"/>
        <v>0</v>
      </c>
      <c r="L129" s="111">
        <f t="shared" si="30"/>
        <v>0</v>
      </c>
      <c r="M129" s="111">
        <f t="shared" si="31"/>
        <v>21.15</v>
      </c>
      <c r="N129" s="111">
        <f t="shared" si="32"/>
        <v>0</v>
      </c>
      <c r="O129" s="147">
        <f t="shared" si="33"/>
        <v>0</v>
      </c>
      <c r="P129" s="111"/>
      <c r="Q129" s="118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20"/>
    </row>
    <row r="130" spans="1:30" s="116" customFormat="1" ht="30" customHeight="1" x14ac:dyDescent="0.2">
      <c r="A130" s="154" t="s">
        <v>77</v>
      </c>
      <c r="B130" s="155"/>
      <c r="C130" s="156"/>
      <c r="D130" s="111">
        <v>12</v>
      </c>
      <c r="E130" s="111"/>
      <c r="F130" s="112">
        <v>2</v>
      </c>
      <c r="G130" s="153">
        <f>+D128+(0.45/2)+(0.45/2)</f>
        <v>7.0499999999999989</v>
      </c>
      <c r="H130" s="111">
        <f>+F130*G130*C128</f>
        <v>14.099999999999998</v>
      </c>
      <c r="I130" s="111"/>
      <c r="J130" s="111">
        <f t="shared" si="28"/>
        <v>0</v>
      </c>
      <c r="K130" s="111">
        <f t="shared" si="29"/>
        <v>0</v>
      </c>
      <c r="L130" s="111">
        <f t="shared" si="30"/>
        <v>14.099999999999998</v>
      </c>
      <c r="M130" s="111">
        <f t="shared" si="31"/>
        <v>0</v>
      </c>
      <c r="N130" s="111">
        <f t="shared" si="32"/>
        <v>0</v>
      </c>
      <c r="O130" s="147">
        <f t="shared" si="33"/>
        <v>0</v>
      </c>
      <c r="P130" s="111"/>
      <c r="Q130" s="118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20"/>
    </row>
    <row r="131" spans="1:30" s="116" customFormat="1" ht="30" customHeight="1" x14ac:dyDescent="0.2">
      <c r="A131" s="157" t="s">
        <v>78</v>
      </c>
      <c r="B131" s="158"/>
      <c r="C131" s="159"/>
      <c r="D131" s="111">
        <v>16</v>
      </c>
      <c r="E131" s="111"/>
      <c r="F131" s="112">
        <v>3</v>
      </c>
      <c r="G131" s="153">
        <f>+D128+(0.45/2)+(0.45/2)</f>
        <v>7.0499999999999989</v>
      </c>
      <c r="H131" s="111">
        <f>+F131*G131*C128</f>
        <v>21.15</v>
      </c>
      <c r="I131" s="111"/>
      <c r="J131" s="111">
        <f t="shared" si="28"/>
        <v>0</v>
      </c>
      <c r="K131" s="111">
        <f t="shared" si="29"/>
        <v>0</v>
      </c>
      <c r="L131" s="111">
        <f t="shared" si="30"/>
        <v>0</v>
      </c>
      <c r="M131" s="111">
        <f t="shared" si="31"/>
        <v>21.15</v>
      </c>
      <c r="N131" s="111">
        <f t="shared" si="32"/>
        <v>0</v>
      </c>
      <c r="O131" s="147">
        <f t="shared" si="33"/>
        <v>0</v>
      </c>
      <c r="P131" s="111"/>
      <c r="Q131" s="118"/>
      <c r="R131" s="119"/>
      <c r="S131" s="119"/>
      <c r="T131" s="119"/>
      <c r="U131" s="119"/>
      <c r="V131" s="119"/>
      <c r="Y131" s="119"/>
      <c r="Z131" s="119"/>
      <c r="AA131" s="119"/>
      <c r="AB131" s="119"/>
      <c r="AC131" s="119"/>
      <c r="AD131" s="120"/>
    </row>
    <row r="132" spans="1:30" s="116" customFormat="1" ht="30" customHeight="1" x14ac:dyDescent="0.2">
      <c r="A132" s="154" t="s">
        <v>93</v>
      </c>
      <c r="B132" s="155"/>
      <c r="C132" s="156"/>
      <c r="D132" s="111">
        <v>12</v>
      </c>
      <c r="E132" s="111"/>
      <c r="F132" s="112">
        <v>2</v>
      </c>
      <c r="G132" s="117">
        <f>D128-0.7-0.7</f>
        <v>5.1999999999999993</v>
      </c>
      <c r="H132" s="111">
        <f>+F132*G132*C128</f>
        <v>10.399999999999999</v>
      </c>
      <c r="I132" s="111"/>
      <c r="J132" s="111">
        <f t="shared" si="28"/>
        <v>0</v>
      </c>
      <c r="K132" s="111">
        <f t="shared" si="29"/>
        <v>0</v>
      </c>
      <c r="L132" s="111">
        <f t="shared" si="30"/>
        <v>10.399999999999999</v>
      </c>
      <c r="M132" s="111">
        <f t="shared" si="31"/>
        <v>0</v>
      </c>
      <c r="N132" s="111">
        <f t="shared" si="32"/>
        <v>0</v>
      </c>
      <c r="O132" s="147">
        <f t="shared" si="33"/>
        <v>0</v>
      </c>
      <c r="P132" s="111"/>
      <c r="Q132" s="118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20"/>
    </row>
    <row r="133" spans="1:30" s="127" customFormat="1" ht="30" customHeight="1" x14ac:dyDescent="0.2">
      <c r="A133" s="157" t="s">
        <v>80</v>
      </c>
      <c r="B133" s="158"/>
      <c r="C133" s="159"/>
      <c r="D133" s="111">
        <v>25</v>
      </c>
      <c r="E133" s="111">
        <v>1</v>
      </c>
      <c r="F133" s="112">
        <f>ROUND((6.6+6.6)/(E133)+1,0)</f>
        <v>14</v>
      </c>
      <c r="G133" s="112">
        <f>VLOOKUP(E128,$B$40:$E$49,4,0)</f>
        <v>0.36443309607454283</v>
      </c>
      <c r="H133" s="111">
        <f>+F133*G133*C128</f>
        <v>5.1020633450435993</v>
      </c>
      <c r="I133" s="111"/>
      <c r="J133" s="111">
        <f t="shared" si="28"/>
        <v>0</v>
      </c>
      <c r="K133" s="111">
        <f t="shared" si="29"/>
        <v>0</v>
      </c>
      <c r="L133" s="111">
        <f t="shared" si="30"/>
        <v>0</v>
      </c>
      <c r="M133" s="111">
        <f t="shared" si="31"/>
        <v>0</v>
      </c>
      <c r="N133" s="111">
        <f t="shared" si="32"/>
        <v>0</v>
      </c>
      <c r="O133" s="147">
        <f t="shared" si="33"/>
        <v>5.1020633450435993</v>
      </c>
      <c r="P133" s="111"/>
      <c r="Q133" s="118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20"/>
    </row>
    <row r="134" spans="1:30" s="127" customFormat="1" ht="30" customHeight="1" x14ac:dyDescent="0.2">
      <c r="A134" s="135" t="s">
        <v>84</v>
      </c>
      <c r="B134" s="136"/>
      <c r="C134" s="137"/>
      <c r="D134" s="129">
        <v>10</v>
      </c>
      <c r="E134" s="129">
        <v>0.1</v>
      </c>
      <c r="F134" s="138">
        <f>ROUND((((D128/3)*2)/(E134))+1,0)</f>
        <v>45</v>
      </c>
      <c r="G134" s="130">
        <f>((2*(E128-(2*$B$6)+F128-(2*$B$6)))+(VLOOKUP(D134,$B$30:$C$36,2,)))</f>
        <v>2.06</v>
      </c>
      <c r="H134" s="129">
        <f>+F134*G134*C128</f>
        <v>92.7</v>
      </c>
      <c r="I134" s="129"/>
      <c r="J134" s="111">
        <f t="shared" si="28"/>
        <v>0</v>
      </c>
      <c r="K134" s="111">
        <f t="shared" si="29"/>
        <v>92.7</v>
      </c>
      <c r="L134" s="111">
        <f t="shared" si="30"/>
        <v>0</v>
      </c>
      <c r="M134" s="111">
        <f t="shared" si="31"/>
        <v>0</v>
      </c>
      <c r="N134" s="111">
        <f t="shared" si="32"/>
        <v>0</v>
      </c>
      <c r="O134" s="147">
        <f t="shared" si="33"/>
        <v>0</v>
      </c>
      <c r="P134" s="129"/>
      <c r="Q134" s="118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20"/>
    </row>
    <row r="135" spans="1:30" s="186" customFormat="1" ht="29.25" customHeight="1" x14ac:dyDescent="0.25">
      <c r="A135" s="128" t="s">
        <v>85</v>
      </c>
      <c r="B135" s="128"/>
      <c r="C135" s="128"/>
      <c r="D135" s="129">
        <v>10</v>
      </c>
      <c r="E135" s="129">
        <v>0.15</v>
      </c>
      <c r="F135" s="138">
        <f>ROUND((((D128/3)*1)/(E135))+1,0)</f>
        <v>16</v>
      </c>
      <c r="G135" s="130">
        <f>((2*(E128-(2*$B$6)+F128-(2*$B$6)))+(VLOOKUP(D135,$B$30:$C$36,2,)))</f>
        <v>2.06</v>
      </c>
      <c r="H135" s="129">
        <f>+F135*G135*C128</f>
        <v>32.96</v>
      </c>
      <c r="I135" s="129"/>
      <c r="J135" s="111">
        <f t="shared" si="28"/>
        <v>0</v>
      </c>
      <c r="K135" s="111">
        <f t="shared" si="29"/>
        <v>32.96</v>
      </c>
      <c r="L135" s="111">
        <f t="shared" si="30"/>
        <v>0</v>
      </c>
      <c r="M135" s="111">
        <f t="shared" si="31"/>
        <v>0</v>
      </c>
      <c r="N135" s="111">
        <f t="shared" si="32"/>
        <v>0</v>
      </c>
      <c r="O135" s="147">
        <f t="shared" si="33"/>
        <v>0</v>
      </c>
      <c r="P135" s="129"/>
      <c r="Q135" s="118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20"/>
    </row>
    <row r="136" spans="1:30" s="116" customFormat="1" ht="30" customHeight="1" x14ac:dyDescent="0.25">
      <c r="A136" s="186"/>
      <c r="B136" s="186"/>
      <c r="C136" s="186"/>
      <c r="D136" s="186"/>
      <c r="E136" s="186"/>
      <c r="F136" s="186"/>
      <c r="G136" s="186"/>
      <c r="H136" s="186"/>
      <c r="I136" s="186"/>
      <c r="J136" s="111">
        <f t="shared" si="28"/>
        <v>0</v>
      </c>
      <c r="K136" s="111">
        <f t="shared" si="29"/>
        <v>0</v>
      </c>
      <c r="L136" s="111">
        <f t="shared" si="30"/>
        <v>0</v>
      </c>
      <c r="M136" s="111">
        <f t="shared" si="31"/>
        <v>0</v>
      </c>
      <c r="N136" s="111">
        <f t="shared" si="32"/>
        <v>0</v>
      </c>
      <c r="O136" s="147">
        <f t="shared" si="33"/>
        <v>0</v>
      </c>
      <c r="P136" s="187"/>
      <c r="Q136" s="180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2"/>
    </row>
    <row r="137" spans="1:30" s="116" customFormat="1" ht="30" customHeight="1" x14ac:dyDescent="0.2">
      <c r="A137" s="111">
        <v>10</v>
      </c>
      <c r="B137" s="111" t="s">
        <v>101</v>
      </c>
      <c r="C137" s="111">
        <v>1</v>
      </c>
      <c r="D137" s="111">
        <v>5.6</v>
      </c>
      <c r="E137" s="111">
        <v>0.3</v>
      </c>
      <c r="F137" s="112">
        <v>0.75</v>
      </c>
      <c r="G137" s="112"/>
      <c r="H137" s="111"/>
      <c r="I137" s="111">
        <f>+PRODUCT(C137:F137)</f>
        <v>1.26</v>
      </c>
      <c r="J137" s="111">
        <f t="shared" si="28"/>
        <v>0</v>
      </c>
      <c r="K137" s="111">
        <f t="shared" si="29"/>
        <v>0</v>
      </c>
      <c r="L137" s="111">
        <f t="shared" si="30"/>
        <v>0</v>
      </c>
      <c r="M137" s="111">
        <f t="shared" si="31"/>
        <v>0</v>
      </c>
      <c r="N137" s="111">
        <f t="shared" si="32"/>
        <v>0</v>
      </c>
      <c r="O137" s="147">
        <f t="shared" si="33"/>
        <v>0</v>
      </c>
      <c r="P137" s="111">
        <f>(IF(F137&gt;0.6,(ROUND(D137/0.5*2,0)),(ROUND(D137/0.5*1,0))))*C137</f>
        <v>22</v>
      </c>
      <c r="Q137" s="183" t="s">
        <v>87</v>
      </c>
      <c r="R137" s="184">
        <v>0.17499999999999999</v>
      </c>
      <c r="S137" s="184">
        <v>0</v>
      </c>
      <c r="T137" s="184">
        <f>+PRODUCT(C137:E137)</f>
        <v>1.68</v>
      </c>
      <c r="U137" s="184">
        <f>+PRODUCT(D137,(F137-R137))</f>
        <v>3.2199999999999998</v>
      </c>
      <c r="V137" s="184">
        <f>+PRODUCT(D137,(F137))</f>
        <v>4.1999999999999993</v>
      </c>
      <c r="W137" s="184">
        <f>+PRODUCT(T137,C137)</f>
        <v>1.68</v>
      </c>
      <c r="X137" s="184">
        <f>+IF(Q137="internal",IF(F137=$X$52,U137+V137,0),0)</f>
        <v>0</v>
      </c>
      <c r="Y137" s="184">
        <f>+IF(Q137="internal",IF(F137&lt;$Y$52,U137+V137,0),0)</f>
        <v>0</v>
      </c>
      <c r="Z137" s="184">
        <f>+IF(Q137="internal",IF(F137&gt;$Z$52,U137+V137,0),0)</f>
        <v>0</v>
      </c>
      <c r="AA137" s="184">
        <f>+IF(Q137="external",IF(F137=$AA$52,U137+V137,0),0)</f>
        <v>0</v>
      </c>
      <c r="AB137" s="184">
        <f>+IF(Q137="external",IF(F137&lt;$AB$52,U137+V137,0),0)</f>
        <v>0</v>
      </c>
      <c r="AC137" s="184">
        <f>+IF(Q137="external",IF(F137&gt;$AC$52,U137+V137,0),0)</f>
        <v>7.419999999999999</v>
      </c>
      <c r="AD137" s="185"/>
    </row>
    <row r="138" spans="1:30" s="116" customFormat="1" ht="30" customHeight="1" x14ac:dyDescent="0.2">
      <c r="A138" s="149" t="s">
        <v>76</v>
      </c>
      <c r="B138" s="150"/>
      <c r="C138" s="151"/>
      <c r="D138" s="152">
        <v>16</v>
      </c>
      <c r="E138" s="152"/>
      <c r="F138" s="165">
        <v>3</v>
      </c>
      <c r="G138" s="153">
        <f>+D137+1*(VLOOKUP(D138,$B$10:$G$16,6)+(10*(D138/1000)))+(0.45/2)</f>
        <v>6.6099999999999994</v>
      </c>
      <c r="H138" s="152">
        <f>+F138*G138*C137</f>
        <v>19.829999999999998</v>
      </c>
      <c r="I138" s="152"/>
      <c r="J138" s="111">
        <f t="shared" si="28"/>
        <v>0</v>
      </c>
      <c r="K138" s="111">
        <f t="shared" si="29"/>
        <v>0</v>
      </c>
      <c r="L138" s="111">
        <f t="shared" si="30"/>
        <v>0</v>
      </c>
      <c r="M138" s="111">
        <f t="shared" si="31"/>
        <v>19.829999999999998</v>
      </c>
      <c r="N138" s="111">
        <f t="shared" si="32"/>
        <v>0</v>
      </c>
      <c r="O138" s="147">
        <f t="shared" si="33"/>
        <v>0</v>
      </c>
      <c r="P138" s="111"/>
      <c r="Q138" s="118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20"/>
    </row>
    <row r="139" spans="1:30" s="116" customFormat="1" ht="30" customHeight="1" x14ac:dyDescent="0.2">
      <c r="A139" s="154" t="s">
        <v>77</v>
      </c>
      <c r="B139" s="155"/>
      <c r="C139" s="156"/>
      <c r="D139" s="111">
        <v>12</v>
      </c>
      <c r="E139" s="111"/>
      <c r="F139" s="112">
        <v>3</v>
      </c>
      <c r="G139" s="153">
        <f>+D137+(VLOOKUP(D139,$B$10:$G$16,6)+(10*(D139/1000)))+(0.45/2)</f>
        <v>6.419999999999999</v>
      </c>
      <c r="H139" s="111">
        <f>+F139*G139*C137</f>
        <v>19.259999999999998</v>
      </c>
      <c r="I139" s="111"/>
      <c r="J139" s="111">
        <f t="shared" si="28"/>
        <v>0</v>
      </c>
      <c r="K139" s="111">
        <f t="shared" si="29"/>
        <v>0</v>
      </c>
      <c r="L139" s="111">
        <f t="shared" si="30"/>
        <v>19.259999999999998</v>
      </c>
      <c r="M139" s="111">
        <f t="shared" si="31"/>
        <v>0</v>
      </c>
      <c r="N139" s="111">
        <f t="shared" si="32"/>
        <v>0</v>
      </c>
      <c r="O139" s="147">
        <f t="shared" si="33"/>
        <v>0</v>
      </c>
      <c r="P139" s="111"/>
      <c r="Q139" s="118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20"/>
    </row>
    <row r="140" spans="1:30" s="116" customFormat="1" ht="30" customHeight="1" x14ac:dyDescent="0.2">
      <c r="A140" s="157" t="s">
        <v>78</v>
      </c>
      <c r="B140" s="158"/>
      <c r="C140" s="159"/>
      <c r="D140" s="111">
        <v>16</v>
      </c>
      <c r="E140" s="111"/>
      <c r="F140" s="112">
        <v>3</v>
      </c>
      <c r="G140" s="153">
        <f>+D137+(VLOOKUP(D140,$B$10:$G$16,6)+(10*(D140/1000)))+(0.45/2)</f>
        <v>6.6099999999999994</v>
      </c>
      <c r="H140" s="111">
        <f>+F140*G140*C137</f>
        <v>19.829999999999998</v>
      </c>
      <c r="I140" s="111"/>
      <c r="J140" s="111">
        <f t="shared" si="28"/>
        <v>0</v>
      </c>
      <c r="K140" s="111">
        <f t="shared" si="29"/>
        <v>0</v>
      </c>
      <c r="L140" s="111">
        <f t="shared" si="30"/>
        <v>0</v>
      </c>
      <c r="M140" s="111">
        <f t="shared" si="31"/>
        <v>19.829999999999998</v>
      </c>
      <c r="N140" s="111">
        <f t="shared" si="32"/>
        <v>0</v>
      </c>
      <c r="O140" s="147">
        <f t="shared" si="33"/>
        <v>0</v>
      </c>
      <c r="P140" s="111"/>
      <c r="Q140" s="118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20"/>
    </row>
    <row r="141" spans="1:30" s="116" customFormat="1" ht="30" customHeight="1" x14ac:dyDescent="0.2">
      <c r="A141" s="154" t="s">
        <v>93</v>
      </c>
      <c r="B141" s="155"/>
      <c r="C141" s="156"/>
      <c r="D141" s="111">
        <v>12</v>
      </c>
      <c r="E141" s="111"/>
      <c r="F141" s="112">
        <v>3</v>
      </c>
      <c r="G141" s="153">
        <f>+D137+(VLOOKUP(D141,$B$10:$G$16,6)+(10*(D141/1000)))+(0.45/2)</f>
        <v>6.419999999999999</v>
      </c>
      <c r="H141" s="111">
        <f>+F141*G141*C137</f>
        <v>19.259999999999998</v>
      </c>
      <c r="I141" s="111"/>
      <c r="J141" s="111">
        <f t="shared" si="28"/>
        <v>0</v>
      </c>
      <c r="K141" s="111">
        <f t="shared" si="29"/>
        <v>0</v>
      </c>
      <c r="L141" s="111">
        <f t="shared" si="30"/>
        <v>19.259999999999998</v>
      </c>
      <c r="M141" s="111">
        <f t="shared" si="31"/>
        <v>0</v>
      </c>
      <c r="N141" s="111">
        <f t="shared" si="32"/>
        <v>0</v>
      </c>
      <c r="O141" s="147">
        <f t="shared" si="33"/>
        <v>0</v>
      </c>
      <c r="P141" s="111"/>
      <c r="Q141" s="118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20"/>
    </row>
    <row r="142" spans="1:30" s="127" customFormat="1" ht="30" customHeight="1" x14ac:dyDescent="0.2">
      <c r="A142" s="157" t="s">
        <v>80</v>
      </c>
      <c r="B142" s="158"/>
      <c r="C142" s="159"/>
      <c r="D142" s="111">
        <v>25</v>
      </c>
      <c r="E142" s="111">
        <v>1</v>
      </c>
      <c r="F142" s="112">
        <f>ROUND((5.6+5.6)/(E142)+1,0)</f>
        <v>12</v>
      </c>
      <c r="G142" s="112">
        <f>VLOOKUP(E137,$B$40:$E$49,4,0)</f>
        <v>0.36443309607454283</v>
      </c>
      <c r="H142" s="111">
        <f>+F142*G142*C137</f>
        <v>4.3731971528945142</v>
      </c>
      <c r="I142" s="111"/>
      <c r="J142" s="111">
        <f t="shared" si="28"/>
        <v>0</v>
      </c>
      <c r="K142" s="111">
        <f t="shared" si="29"/>
        <v>0</v>
      </c>
      <c r="L142" s="111">
        <f t="shared" si="30"/>
        <v>0</v>
      </c>
      <c r="M142" s="111">
        <f t="shared" si="31"/>
        <v>0</v>
      </c>
      <c r="N142" s="111">
        <f t="shared" si="32"/>
        <v>0</v>
      </c>
      <c r="O142" s="147">
        <f t="shared" si="33"/>
        <v>4.3731971528945142</v>
      </c>
      <c r="P142" s="111"/>
      <c r="Q142" s="118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20"/>
    </row>
    <row r="143" spans="1:30" s="127" customFormat="1" ht="30" customHeight="1" x14ac:dyDescent="0.2">
      <c r="A143" s="135" t="s">
        <v>81</v>
      </c>
      <c r="B143" s="136"/>
      <c r="C143" s="137"/>
      <c r="D143" s="129">
        <v>8</v>
      </c>
      <c r="E143" s="129">
        <v>0.1</v>
      </c>
      <c r="F143" s="138">
        <f>ROUND((((D137/3)*2)/(E143))+1,0)</f>
        <v>38</v>
      </c>
      <c r="G143" s="130">
        <f>((2*(E137-(2*$B$6)+F137-(2*$B$6)))+(VLOOKUP(D143,$B$30:$C$36,2,)))</f>
        <v>2.02</v>
      </c>
      <c r="H143" s="129">
        <f>+F143*G143*C137</f>
        <v>76.760000000000005</v>
      </c>
      <c r="I143" s="129"/>
      <c r="J143" s="111">
        <f t="shared" si="28"/>
        <v>76.760000000000005</v>
      </c>
      <c r="K143" s="111">
        <f t="shared" si="29"/>
        <v>0</v>
      </c>
      <c r="L143" s="111">
        <f t="shared" si="30"/>
        <v>0</v>
      </c>
      <c r="M143" s="111">
        <f t="shared" si="31"/>
        <v>0</v>
      </c>
      <c r="N143" s="111">
        <f t="shared" si="32"/>
        <v>0</v>
      </c>
      <c r="O143" s="147">
        <f t="shared" si="33"/>
        <v>0</v>
      </c>
      <c r="P143" s="129"/>
      <c r="Q143" s="118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20"/>
    </row>
    <row r="144" spans="1:30" s="186" customFormat="1" ht="33" customHeight="1" x14ac:dyDescent="0.25">
      <c r="A144" s="128" t="s">
        <v>82</v>
      </c>
      <c r="B144" s="128"/>
      <c r="C144" s="128"/>
      <c r="D144" s="129">
        <v>8</v>
      </c>
      <c r="E144" s="129">
        <v>0.125</v>
      </c>
      <c r="F144" s="160">
        <f>ROUND((((D137/3)*1)/(E144))+1,0)</f>
        <v>16</v>
      </c>
      <c r="G144" s="130">
        <f>((2*(E137-(2*$B$6)+F137-(2*$B$6)))+(VLOOKUP(D144,$B$30:$C$36,2,)))</f>
        <v>2.02</v>
      </c>
      <c r="H144" s="129">
        <f>+F144*G144*C137</f>
        <v>32.32</v>
      </c>
      <c r="I144" s="129"/>
      <c r="J144" s="111">
        <f t="shared" si="28"/>
        <v>32.32</v>
      </c>
      <c r="K144" s="111">
        <f t="shared" si="29"/>
        <v>0</v>
      </c>
      <c r="L144" s="111">
        <f t="shared" si="30"/>
        <v>0</v>
      </c>
      <c r="M144" s="111">
        <f t="shared" si="31"/>
        <v>0</v>
      </c>
      <c r="N144" s="111">
        <f t="shared" si="32"/>
        <v>0</v>
      </c>
      <c r="O144" s="147">
        <f t="shared" si="33"/>
        <v>0</v>
      </c>
      <c r="P144" s="129"/>
      <c r="Q144" s="118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20"/>
    </row>
    <row r="145" spans="1:30" s="116" customFormat="1" ht="30" customHeight="1" x14ac:dyDescent="0.25">
      <c r="A145" s="186"/>
      <c r="B145" s="186"/>
      <c r="C145" s="186"/>
      <c r="D145" s="186"/>
      <c r="E145" s="186"/>
      <c r="F145" s="186"/>
      <c r="G145" s="186"/>
      <c r="H145" s="186"/>
      <c r="I145" s="186"/>
      <c r="J145" s="134">
        <f t="shared" si="28"/>
        <v>0</v>
      </c>
      <c r="K145" s="134">
        <f t="shared" si="29"/>
        <v>0</v>
      </c>
      <c r="L145" s="134">
        <f t="shared" si="30"/>
        <v>0</v>
      </c>
      <c r="M145" s="134">
        <f t="shared" si="31"/>
        <v>0</v>
      </c>
      <c r="N145" s="134">
        <f t="shared" si="32"/>
        <v>0</v>
      </c>
      <c r="O145" s="134">
        <f t="shared" si="33"/>
        <v>0</v>
      </c>
      <c r="P145" s="188"/>
      <c r="Q145" s="180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2"/>
    </row>
    <row r="146" spans="1:30" s="116" customFormat="1" ht="30" customHeight="1" x14ac:dyDescent="0.2">
      <c r="A146" s="111">
        <v>11</v>
      </c>
      <c r="B146" s="111" t="s">
        <v>102</v>
      </c>
      <c r="C146" s="111">
        <v>1</v>
      </c>
      <c r="D146" s="111">
        <v>2.85</v>
      </c>
      <c r="E146" s="111">
        <v>0.2</v>
      </c>
      <c r="F146" s="112">
        <v>0.84499999999999997</v>
      </c>
      <c r="G146" s="112"/>
      <c r="H146" s="111"/>
      <c r="I146" s="111">
        <f>+PRODUCT(C146:F146)</f>
        <v>0.48165000000000002</v>
      </c>
      <c r="J146" s="111">
        <f t="shared" si="28"/>
        <v>0</v>
      </c>
      <c r="K146" s="111">
        <f t="shared" si="29"/>
        <v>0</v>
      </c>
      <c r="L146" s="111">
        <f t="shared" si="30"/>
        <v>0</v>
      </c>
      <c r="M146" s="111">
        <f t="shared" si="31"/>
        <v>0</v>
      </c>
      <c r="N146" s="111">
        <f t="shared" si="32"/>
        <v>0</v>
      </c>
      <c r="O146" s="111">
        <f t="shared" si="33"/>
        <v>0</v>
      </c>
      <c r="P146" s="111">
        <f>(IF(F146&gt;0.6,(ROUND(D146/0.5*2,0)),(ROUND(D146/0.5*1,0))))*C146</f>
        <v>11</v>
      </c>
      <c r="Q146" s="183" t="s">
        <v>75</v>
      </c>
      <c r="R146" s="184">
        <v>0.17499999999999999</v>
      </c>
      <c r="S146" s="184">
        <v>0.125</v>
      </c>
      <c r="T146" s="184">
        <f>+PRODUCT(C146:E146)</f>
        <v>0.57000000000000006</v>
      </c>
      <c r="U146" s="184">
        <f>+PRODUCT(D146,(F146-R146))</f>
        <v>1.9094999999999998</v>
      </c>
      <c r="V146" s="184">
        <f>+PRODUCT(D146,(F146-S146))</f>
        <v>2.052</v>
      </c>
      <c r="W146" s="184">
        <f>+PRODUCT(T146,C146)</f>
        <v>0.57000000000000006</v>
      </c>
      <c r="X146" s="184">
        <f>+IF(Q146="internal",IF(F146=$X$52,U146+V146,0),0)</f>
        <v>0</v>
      </c>
      <c r="Y146" s="184">
        <f>+IF(Q146="internal",IF(F146&lt;$Y$52,U146+V146,0),0)</f>
        <v>0</v>
      </c>
      <c r="Z146" s="184">
        <f>+IF(Q146="internal",IF(F146&gt;$Z$52,U146+V146,0),0)</f>
        <v>3.9615</v>
      </c>
      <c r="AA146" s="184">
        <f>+IF(Q146="external",IF(F146=$AA$52,U146+V146,0),0)</f>
        <v>0</v>
      </c>
      <c r="AB146" s="184">
        <f>+IF(Q146="external",IF(F146&lt;$AB$52,U146+V146,0),0)</f>
        <v>0</v>
      </c>
      <c r="AC146" s="184">
        <f>+IF(Q146="external",IF(F146&gt;$AC$52,U146+V146,0),0)</f>
        <v>0</v>
      </c>
      <c r="AD146" s="185"/>
    </row>
    <row r="147" spans="1:30" s="116" customFormat="1" ht="30" customHeight="1" x14ac:dyDescent="0.2">
      <c r="A147" s="149" t="s">
        <v>76</v>
      </c>
      <c r="B147" s="150"/>
      <c r="C147" s="151"/>
      <c r="D147" s="152">
        <v>20</v>
      </c>
      <c r="E147" s="152"/>
      <c r="F147" s="165">
        <v>2</v>
      </c>
      <c r="G147" s="153">
        <f>+D146+2*(VLOOKUP(D147,$B$10:$G$16,6)+(10*(D147/1000)))</f>
        <v>4.8499999999999996</v>
      </c>
      <c r="H147" s="152">
        <f>+F147*G147*C146</f>
        <v>9.6999999999999993</v>
      </c>
      <c r="I147" s="152"/>
      <c r="J147" s="111">
        <f t="shared" si="28"/>
        <v>0</v>
      </c>
      <c r="K147" s="111">
        <f t="shared" si="29"/>
        <v>0</v>
      </c>
      <c r="L147" s="111">
        <f t="shared" si="30"/>
        <v>0</v>
      </c>
      <c r="M147" s="111">
        <f t="shared" si="31"/>
        <v>0</v>
      </c>
      <c r="N147" s="111">
        <f t="shared" si="32"/>
        <v>9.6999999999999993</v>
      </c>
      <c r="O147" s="147">
        <f t="shared" si="33"/>
        <v>0</v>
      </c>
      <c r="P147" s="111"/>
      <c r="Q147" s="118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20"/>
    </row>
    <row r="148" spans="1:30" s="116" customFormat="1" ht="30" customHeight="1" x14ac:dyDescent="0.2">
      <c r="A148" s="157" t="s">
        <v>78</v>
      </c>
      <c r="B148" s="158"/>
      <c r="C148" s="159"/>
      <c r="D148" s="111">
        <v>20</v>
      </c>
      <c r="E148" s="111"/>
      <c r="F148" s="112">
        <v>2</v>
      </c>
      <c r="G148" s="153">
        <f>+D146+2*(VLOOKUP(D148,$B$10:$G$16,6)+(10*(D148/1000)))</f>
        <v>4.8499999999999996</v>
      </c>
      <c r="H148" s="111">
        <f>+F148*G148*C146</f>
        <v>9.6999999999999993</v>
      </c>
      <c r="I148" s="111"/>
      <c r="J148" s="111">
        <f t="shared" si="28"/>
        <v>0</v>
      </c>
      <c r="K148" s="111">
        <f t="shared" si="29"/>
        <v>0</v>
      </c>
      <c r="L148" s="111">
        <f t="shared" si="30"/>
        <v>0</v>
      </c>
      <c r="M148" s="111">
        <f t="shared" si="31"/>
        <v>0</v>
      </c>
      <c r="N148" s="111">
        <f t="shared" si="32"/>
        <v>9.6999999999999993</v>
      </c>
      <c r="O148" s="147">
        <f t="shared" si="33"/>
        <v>0</v>
      </c>
      <c r="P148" s="111"/>
      <c r="Q148" s="118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20"/>
    </row>
    <row r="149" spans="1:30" s="186" customFormat="1" ht="35.25" customHeight="1" x14ac:dyDescent="0.25">
      <c r="A149" s="135" t="s">
        <v>103</v>
      </c>
      <c r="B149" s="136"/>
      <c r="C149" s="137"/>
      <c r="D149" s="129">
        <v>8</v>
      </c>
      <c r="E149" s="129">
        <v>0.125</v>
      </c>
      <c r="F149" s="138">
        <f>ROUND((((D146/3)*1)/(E149))+1,0)</f>
        <v>9</v>
      </c>
      <c r="G149" s="130">
        <f>((2*(E146-(2*$B$6)+F146-(2*$B$6)))+(VLOOKUP(D149,$B$30:$C$36,2,)))</f>
        <v>2.0100000000000002</v>
      </c>
      <c r="H149" s="129">
        <f>+F149*G149*C146</f>
        <v>18.090000000000003</v>
      </c>
      <c r="I149" s="129"/>
      <c r="J149" s="111">
        <f t="shared" si="28"/>
        <v>18.090000000000003</v>
      </c>
      <c r="K149" s="111">
        <f t="shared" si="29"/>
        <v>0</v>
      </c>
      <c r="L149" s="111">
        <f t="shared" si="30"/>
        <v>0</v>
      </c>
      <c r="M149" s="111">
        <f t="shared" si="31"/>
        <v>0</v>
      </c>
      <c r="N149" s="111">
        <f t="shared" si="32"/>
        <v>0</v>
      </c>
      <c r="O149" s="147">
        <f t="shared" si="33"/>
        <v>0</v>
      </c>
      <c r="P149" s="129"/>
      <c r="Q149" s="118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20"/>
    </row>
    <row r="150" spans="1:30" s="127" customFormat="1" ht="30" customHeight="1" x14ac:dyDescent="0.2">
      <c r="A150" s="135" t="s">
        <v>81</v>
      </c>
      <c r="B150" s="136"/>
      <c r="C150" s="137"/>
      <c r="D150" s="129">
        <v>8</v>
      </c>
      <c r="E150" s="129">
        <v>0.1</v>
      </c>
      <c r="F150" s="138">
        <f>ROUND((((D146/3)*2)/(E150))+1,0)</f>
        <v>20</v>
      </c>
      <c r="G150" s="130">
        <f>((2*(E146-(2*$B$6)+F146-(2*$B$6)))+(VLOOKUP(D150,$B$30:$C$36,2,)))</f>
        <v>2.0100000000000002</v>
      </c>
      <c r="H150" s="129">
        <f>+F150*G150*C146</f>
        <v>40.200000000000003</v>
      </c>
      <c r="I150" s="129"/>
      <c r="J150" s="111">
        <f t="shared" si="28"/>
        <v>40.200000000000003</v>
      </c>
      <c r="K150" s="111">
        <f t="shared" si="29"/>
        <v>0</v>
      </c>
      <c r="L150" s="111">
        <f t="shared" si="30"/>
        <v>0</v>
      </c>
      <c r="M150" s="111">
        <f t="shared" si="31"/>
        <v>0</v>
      </c>
      <c r="N150" s="111">
        <f t="shared" si="32"/>
        <v>0</v>
      </c>
      <c r="O150" s="147">
        <f t="shared" si="33"/>
        <v>0</v>
      </c>
      <c r="P150" s="129"/>
      <c r="Q150" s="118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20"/>
    </row>
    <row r="151" spans="1:30" s="116" customFormat="1" ht="30" customHeight="1" x14ac:dyDescent="0.25">
      <c r="A151" s="186"/>
      <c r="B151" s="186"/>
      <c r="C151" s="186"/>
      <c r="D151" s="186"/>
      <c r="E151" s="186"/>
      <c r="F151" s="186"/>
      <c r="G151" s="186"/>
      <c r="H151" s="186"/>
      <c r="I151" s="186"/>
      <c r="J151" s="134">
        <f t="shared" si="28"/>
        <v>0</v>
      </c>
      <c r="K151" s="134">
        <f t="shared" si="29"/>
        <v>0</v>
      </c>
      <c r="L151" s="134">
        <f t="shared" si="30"/>
        <v>0</v>
      </c>
      <c r="M151" s="134">
        <f t="shared" si="31"/>
        <v>0</v>
      </c>
      <c r="N151" s="134">
        <f t="shared" si="32"/>
        <v>0</v>
      </c>
      <c r="O151" s="134">
        <f t="shared" si="33"/>
        <v>0</v>
      </c>
      <c r="P151" s="186"/>
      <c r="Q151" s="118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20"/>
    </row>
    <row r="152" spans="1:30" s="116" customFormat="1" ht="30" customHeight="1" x14ac:dyDescent="0.2">
      <c r="A152" s="111">
        <v>12</v>
      </c>
      <c r="B152" s="111" t="s">
        <v>104</v>
      </c>
      <c r="C152" s="111">
        <v>1</v>
      </c>
      <c r="D152" s="111">
        <v>1.8</v>
      </c>
      <c r="E152" s="111">
        <v>0.2</v>
      </c>
      <c r="F152" s="112">
        <v>0.6</v>
      </c>
      <c r="G152" s="112"/>
      <c r="H152" s="111"/>
      <c r="I152" s="111">
        <f>+PRODUCT(C152:F152)</f>
        <v>0.21600000000000003</v>
      </c>
      <c r="J152" s="111">
        <f t="shared" si="28"/>
        <v>0</v>
      </c>
      <c r="K152" s="111">
        <f t="shared" si="29"/>
        <v>0</v>
      </c>
      <c r="L152" s="111">
        <f t="shared" si="30"/>
        <v>0</v>
      </c>
      <c r="M152" s="111">
        <f t="shared" si="31"/>
        <v>0</v>
      </c>
      <c r="N152" s="111">
        <f t="shared" si="32"/>
        <v>0</v>
      </c>
      <c r="O152" s="147">
        <f t="shared" si="33"/>
        <v>0</v>
      </c>
      <c r="P152" s="111">
        <f>(IF(F152&gt;0.6,(ROUND(D152/0.5*2,0)),(ROUND(D152/0.5*1,0))))*C152</f>
        <v>4</v>
      </c>
      <c r="Q152" s="113" t="s">
        <v>75</v>
      </c>
      <c r="R152" s="114">
        <v>0.15</v>
      </c>
      <c r="S152" s="114">
        <v>0.2</v>
      </c>
      <c r="T152" s="114">
        <f>+PRODUCT(C152:E152)</f>
        <v>0.36000000000000004</v>
      </c>
      <c r="U152" s="114">
        <f>+PRODUCT(D152,(F152-R152))</f>
        <v>0.80999999999999994</v>
      </c>
      <c r="V152" s="114">
        <f>+PRODUCT(D152,(F152-R152))</f>
        <v>0.80999999999999994</v>
      </c>
      <c r="W152" s="114">
        <f>+PRODUCT(T152,C152)</f>
        <v>0.36000000000000004</v>
      </c>
      <c r="X152" s="114">
        <f>+IF(Q152="internal",IF(F152=$X$52,U152+V152,0),0)</f>
        <v>1.6199999999999999</v>
      </c>
      <c r="Y152" s="114">
        <f>+IF(Q152="internal",IF(F152&lt;$Y$52,U152+V152,0),0)</f>
        <v>0</v>
      </c>
      <c r="Z152" s="114">
        <f>+IF(Q152="internal",IF(F152&gt;$Z$52,U152+V152,0),0)</f>
        <v>0</v>
      </c>
      <c r="AA152" s="114">
        <f>+IF(Q152="external",IF(F152=$AA$52,U152+V152,0),0)</f>
        <v>0</v>
      </c>
      <c r="AB152" s="114">
        <f>+IF(Q152="external",IF(F152&lt;$AB$52,U152+V152,0),0)</f>
        <v>0</v>
      </c>
      <c r="AC152" s="114">
        <f>+IF(Q152="external",IF(F152&gt;$AC$52,U152+V152,0),0)</f>
        <v>0</v>
      </c>
      <c r="AD152" s="115"/>
    </row>
    <row r="153" spans="1:30" s="116" customFormat="1" ht="30" customHeight="1" x14ac:dyDescent="0.2">
      <c r="A153" s="149" t="s">
        <v>76</v>
      </c>
      <c r="B153" s="150"/>
      <c r="C153" s="151"/>
      <c r="D153" s="152">
        <v>16</v>
      </c>
      <c r="E153" s="152"/>
      <c r="F153" s="165">
        <v>2</v>
      </c>
      <c r="G153" s="153">
        <f>+D152+2*(VLOOKUP(D153,$B$10:$G$16,6)+(10*(D153/1000)))</f>
        <v>3.37</v>
      </c>
      <c r="H153" s="152">
        <f>+F153*G153*C152</f>
        <v>6.74</v>
      </c>
      <c r="I153" s="152"/>
      <c r="J153" s="111">
        <f t="shared" si="28"/>
        <v>0</v>
      </c>
      <c r="K153" s="111">
        <f t="shared" si="29"/>
        <v>0</v>
      </c>
      <c r="L153" s="111">
        <f t="shared" si="30"/>
        <v>0</v>
      </c>
      <c r="M153" s="111">
        <f t="shared" si="31"/>
        <v>6.74</v>
      </c>
      <c r="N153" s="111">
        <f t="shared" si="32"/>
        <v>0</v>
      </c>
      <c r="O153" s="147">
        <f t="shared" si="33"/>
        <v>0</v>
      </c>
      <c r="P153" s="111"/>
      <c r="Q153" s="118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20"/>
    </row>
    <row r="154" spans="1:30" s="116" customFormat="1" ht="30" customHeight="1" x14ac:dyDescent="0.2">
      <c r="A154" s="157" t="s">
        <v>78</v>
      </c>
      <c r="B154" s="158"/>
      <c r="C154" s="159"/>
      <c r="D154" s="111">
        <v>16</v>
      </c>
      <c r="E154" s="111"/>
      <c r="F154" s="112">
        <v>2</v>
      </c>
      <c r="G154" s="153">
        <f>+D152+2*(VLOOKUP(D154,$B$10:$G$16,6)+(10*(D154/1000)))</f>
        <v>3.37</v>
      </c>
      <c r="H154" s="111">
        <f>+F154*G154*C152</f>
        <v>6.74</v>
      </c>
      <c r="I154" s="111"/>
      <c r="J154" s="111">
        <f t="shared" si="28"/>
        <v>0</v>
      </c>
      <c r="K154" s="111">
        <f t="shared" si="29"/>
        <v>0</v>
      </c>
      <c r="L154" s="111">
        <f t="shared" si="30"/>
        <v>0</v>
      </c>
      <c r="M154" s="111">
        <f t="shared" si="31"/>
        <v>6.74</v>
      </c>
      <c r="N154" s="111">
        <f t="shared" si="32"/>
        <v>0</v>
      </c>
      <c r="O154" s="147">
        <f t="shared" si="33"/>
        <v>0</v>
      </c>
      <c r="P154" s="111"/>
      <c r="Q154" s="118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20"/>
    </row>
    <row r="155" spans="1:30" s="116" customFormat="1" ht="30" customHeight="1" x14ac:dyDescent="0.2">
      <c r="A155" s="154" t="s">
        <v>93</v>
      </c>
      <c r="B155" s="155"/>
      <c r="C155" s="156"/>
      <c r="D155" s="111">
        <v>12</v>
      </c>
      <c r="E155" s="111"/>
      <c r="F155" s="112">
        <v>2</v>
      </c>
      <c r="G155" s="153">
        <f>+D152+2*(VLOOKUP(D155,$B$10:$G$16,6)+(10*(D155/1000)))</f>
        <v>2.99</v>
      </c>
      <c r="H155" s="111">
        <f>+F155*G155*C152</f>
        <v>5.98</v>
      </c>
      <c r="I155" s="111"/>
      <c r="J155" s="111">
        <f t="shared" si="28"/>
        <v>0</v>
      </c>
      <c r="K155" s="111">
        <f t="shared" si="29"/>
        <v>0</v>
      </c>
      <c r="L155" s="111">
        <f t="shared" si="30"/>
        <v>5.98</v>
      </c>
      <c r="M155" s="111">
        <f t="shared" si="31"/>
        <v>0</v>
      </c>
      <c r="N155" s="111">
        <f t="shared" si="32"/>
        <v>0</v>
      </c>
      <c r="O155" s="147">
        <f t="shared" si="33"/>
        <v>0</v>
      </c>
      <c r="P155" s="111"/>
      <c r="Q155" s="118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20"/>
    </row>
    <row r="156" spans="1:30" s="127" customFormat="1" ht="30" customHeight="1" x14ac:dyDescent="0.2">
      <c r="A156" s="157" t="s">
        <v>80</v>
      </c>
      <c r="B156" s="158"/>
      <c r="C156" s="159"/>
      <c r="D156" s="111">
        <v>25</v>
      </c>
      <c r="E156" s="111">
        <v>1</v>
      </c>
      <c r="F156" s="112">
        <f>ROUND((1.8)/(E156)+1,0)</f>
        <v>3</v>
      </c>
      <c r="G156" s="112">
        <f>VLOOKUP(E152,$B$40:$E$49,4,0)</f>
        <v>0.22295539738302861</v>
      </c>
      <c r="H156" s="111">
        <f>+F156*G156*C152</f>
        <v>0.66886619214908583</v>
      </c>
      <c r="I156" s="111"/>
      <c r="J156" s="111">
        <f t="shared" si="28"/>
        <v>0</v>
      </c>
      <c r="K156" s="111">
        <f t="shared" si="29"/>
        <v>0</v>
      </c>
      <c r="L156" s="111">
        <f t="shared" si="30"/>
        <v>0</v>
      </c>
      <c r="M156" s="111">
        <f t="shared" si="31"/>
        <v>0</v>
      </c>
      <c r="N156" s="111">
        <f t="shared" si="32"/>
        <v>0</v>
      </c>
      <c r="O156" s="147">
        <f t="shared" si="33"/>
        <v>0.66886619214908583</v>
      </c>
      <c r="P156" s="111"/>
      <c r="Q156" s="118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20"/>
    </row>
    <row r="157" spans="1:30" s="127" customFormat="1" ht="30" customHeight="1" x14ac:dyDescent="0.2">
      <c r="A157" s="135" t="s">
        <v>105</v>
      </c>
      <c r="B157" s="136"/>
      <c r="C157" s="137"/>
      <c r="D157" s="129">
        <v>8</v>
      </c>
      <c r="E157" s="129">
        <v>0.1</v>
      </c>
      <c r="F157" s="138">
        <f>ROUND((((D152/3)*2)/(E157))+1,0)</f>
        <v>13</v>
      </c>
      <c r="G157" s="130">
        <f>((2*(E152-(2*$B$6)+F152-(2*$B$6)))+(VLOOKUP(D157,$B$30:$C$36,2,)))</f>
        <v>1.5199999999999998</v>
      </c>
      <c r="H157" s="129">
        <f>+F157*G157*C152</f>
        <v>19.759999999999998</v>
      </c>
      <c r="I157" s="129"/>
      <c r="J157" s="111">
        <f t="shared" si="28"/>
        <v>19.759999999999998</v>
      </c>
      <c r="K157" s="111">
        <f t="shared" si="29"/>
        <v>0</v>
      </c>
      <c r="L157" s="111">
        <f t="shared" si="30"/>
        <v>0</v>
      </c>
      <c r="M157" s="111">
        <f t="shared" si="31"/>
        <v>0</v>
      </c>
      <c r="N157" s="111">
        <f t="shared" si="32"/>
        <v>0</v>
      </c>
      <c r="O157" s="147">
        <f t="shared" si="33"/>
        <v>0</v>
      </c>
      <c r="P157" s="129"/>
      <c r="Q157" s="118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20"/>
    </row>
    <row r="158" spans="1:30" s="186" customFormat="1" ht="32.25" customHeight="1" x14ac:dyDescent="0.25">
      <c r="A158" s="135" t="s">
        <v>103</v>
      </c>
      <c r="B158" s="136"/>
      <c r="C158" s="137"/>
      <c r="D158" s="129">
        <v>8</v>
      </c>
      <c r="E158" s="129">
        <v>0.125</v>
      </c>
      <c r="F158" s="138">
        <f>ROUND((((D152/3)*1)/(E158))+1,0)</f>
        <v>6</v>
      </c>
      <c r="G158" s="130">
        <f>((2*(E152-(2*$B$6)+F152-(2*$B$6)))+(VLOOKUP(D158,$B$30:$C$36,2,)))</f>
        <v>1.5199999999999998</v>
      </c>
      <c r="H158" s="129">
        <f>+F158*G158*C152</f>
        <v>9.1199999999999992</v>
      </c>
      <c r="I158" s="129"/>
      <c r="J158" s="111">
        <f t="shared" si="28"/>
        <v>9.1199999999999992</v>
      </c>
      <c r="K158" s="111">
        <f t="shared" si="29"/>
        <v>0</v>
      </c>
      <c r="L158" s="111">
        <f t="shared" si="30"/>
        <v>0</v>
      </c>
      <c r="M158" s="111">
        <f t="shared" si="31"/>
        <v>0</v>
      </c>
      <c r="N158" s="111">
        <f t="shared" si="32"/>
        <v>0</v>
      </c>
      <c r="O158" s="111">
        <f t="shared" si="33"/>
        <v>0</v>
      </c>
      <c r="P158" s="129"/>
      <c r="Q158" s="118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20"/>
    </row>
    <row r="159" spans="1:30" s="116" customFormat="1" ht="30" customHeight="1" x14ac:dyDescent="0.25">
      <c r="A159" s="186"/>
      <c r="B159" s="186"/>
      <c r="C159" s="186"/>
      <c r="D159" s="186"/>
      <c r="E159" s="186"/>
      <c r="F159" s="186"/>
      <c r="G159" s="186"/>
      <c r="H159" s="186"/>
      <c r="I159" s="186"/>
      <c r="J159" s="134">
        <f t="shared" si="28"/>
        <v>0</v>
      </c>
      <c r="K159" s="134">
        <f t="shared" si="29"/>
        <v>0</v>
      </c>
      <c r="L159" s="134">
        <f t="shared" si="30"/>
        <v>0</v>
      </c>
      <c r="M159" s="134">
        <f t="shared" si="31"/>
        <v>0</v>
      </c>
      <c r="N159" s="134">
        <f t="shared" si="32"/>
        <v>0</v>
      </c>
      <c r="O159" s="134">
        <f t="shared" si="33"/>
        <v>0</v>
      </c>
      <c r="P159" s="189"/>
      <c r="Q159" s="118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20"/>
    </row>
    <row r="160" spans="1:30" s="194" customFormat="1" ht="30" customHeight="1" x14ac:dyDescent="0.2">
      <c r="A160" s="190">
        <v>13</v>
      </c>
      <c r="B160" s="190" t="s">
        <v>106</v>
      </c>
      <c r="C160" s="190">
        <v>1</v>
      </c>
      <c r="D160" s="190">
        <v>2.9</v>
      </c>
      <c r="E160" s="190">
        <v>0.2</v>
      </c>
      <c r="F160" s="191">
        <v>0.84499999999999997</v>
      </c>
      <c r="G160" s="191"/>
      <c r="H160" s="190"/>
      <c r="I160" s="190">
        <f>+PRODUCT(C160:F160)</f>
        <v>0.49009999999999992</v>
      </c>
      <c r="J160" s="190">
        <f t="shared" si="28"/>
        <v>0</v>
      </c>
      <c r="K160" s="190">
        <f t="shared" si="29"/>
        <v>0</v>
      </c>
      <c r="L160" s="190">
        <f t="shared" si="30"/>
        <v>0</v>
      </c>
      <c r="M160" s="190">
        <f t="shared" si="31"/>
        <v>0</v>
      </c>
      <c r="N160" s="190">
        <f t="shared" si="32"/>
        <v>0</v>
      </c>
      <c r="O160" s="190">
        <f t="shared" si="33"/>
        <v>0</v>
      </c>
      <c r="P160" s="190">
        <f>(IF(F160&gt;0.6,(ROUND(D160/0.5*2,0)),(ROUND(D160/0.5*1,0))))*C160</f>
        <v>12</v>
      </c>
      <c r="Q160" s="192" t="s">
        <v>75</v>
      </c>
      <c r="R160" s="193">
        <v>0.17499999999999999</v>
      </c>
      <c r="S160" s="193">
        <v>0.125</v>
      </c>
      <c r="T160" s="193">
        <f>+PRODUCT(C160:E160)</f>
        <v>0.57999999999999996</v>
      </c>
      <c r="U160" s="193">
        <f>+PRODUCT(D160,(F160-R160))</f>
        <v>1.9429999999999998</v>
      </c>
      <c r="V160" s="193">
        <f>+PRODUCT(D160,(F160))</f>
        <v>2.4504999999999999</v>
      </c>
      <c r="W160" s="193">
        <f>+PRODUCT(T160,C160)</f>
        <v>0.57999999999999996</v>
      </c>
      <c r="X160" s="193">
        <f>+IF(Q160="internal",IF(F160=$X$52,U160+V160,0),0)</f>
        <v>0</v>
      </c>
      <c r="Y160" s="193">
        <f>+IF(Q160="internal",IF(F160&lt;$Y$52,U160+V160,0),0)</f>
        <v>0</v>
      </c>
      <c r="Z160" s="193">
        <f>+IF(Q160="internal",IF(F160&gt;$Z$52,U160+V160,0),0)</f>
        <v>4.3934999999999995</v>
      </c>
      <c r="AA160" s="193">
        <f>+IF(Q160="external",IF(F160=$AA$52,U160+V160,0),0)</f>
        <v>0</v>
      </c>
      <c r="AB160" s="193">
        <f>+IF(Q160="external",IF(F160&lt;$AB$52,U160+V160,0),0)</f>
        <v>0</v>
      </c>
      <c r="AC160" s="193">
        <f>+IF(Q160="external",IF(F160&gt;$AC$52,U160+V160,0),0)</f>
        <v>0</v>
      </c>
      <c r="AD160" s="93"/>
    </row>
    <row r="161" spans="1:30" s="194" customFormat="1" ht="30" customHeight="1" x14ac:dyDescent="0.2">
      <c r="A161" s="195" t="s">
        <v>76</v>
      </c>
      <c r="B161" s="196"/>
      <c r="C161" s="197"/>
      <c r="D161" s="198">
        <v>20</v>
      </c>
      <c r="E161" s="198"/>
      <c r="F161" s="199">
        <v>2</v>
      </c>
      <c r="G161" s="200">
        <f>+D160+1*(VLOOKUP(D161,$B$10:$G$16,6)+(10*(D161/1000)))+1*(VLOOKUP(D161,$B$10:$G$16,6)+(10*(D161/1000)))</f>
        <v>4.9000000000000004</v>
      </c>
      <c r="H161" s="198">
        <f>+F161*G161*C160</f>
        <v>9.8000000000000007</v>
      </c>
      <c r="I161" s="198"/>
      <c r="J161" s="190">
        <f t="shared" si="28"/>
        <v>0</v>
      </c>
      <c r="K161" s="190">
        <f t="shared" si="29"/>
        <v>0</v>
      </c>
      <c r="L161" s="190">
        <f t="shared" si="30"/>
        <v>0</v>
      </c>
      <c r="M161" s="190">
        <f t="shared" si="31"/>
        <v>0</v>
      </c>
      <c r="N161" s="190">
        <f t="shared" si="32"/>
        <v>9.8000000000000007</v>
      </c>
      <c r="O161" s="201">
        <f t="shared" si="33"/>
        <v>0</v>
      </c>
      <c r="P161" s="190"/>
      <c r="Q161" s="8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202"/>
    </row>
    <row r="162" spans="1:30" s="79" customFormat="1" ht="30" customHeight="1" x14ac:dyDescent="0.2">
      <c r="A162" s="203" t="s">
        <v>78</v>
      </c>
      <c r="B162" s="204"/>
      <c r="C162" s="205"/>
      <c r="D162" s="198">
        <v>20</v>
      </c>
      <c r="E162" s="190"/>
      <c r="F162" s="199">
        <v>2</v>
      </c>
      <c r="G162" s="200">
        <f>+D160+1*(VLOOKUP(D162,$B$10:$G$16,6)+(10*(D162/1000)))+1*(VLOOKUP(D162,$B$10:$G$16,6)+(10*(D162/1000)))</f>
        <v>4.9000000000000004</v>
      </c>
      <c r="H162" s="190">
        <f>+F162*G162*C160</f>
        <v>9.8000000000000007</v>
      </c>
      <c r="I162" s="190"/>
      <c r="J162" s="190">
        <f t="shared" si="28"/>
        <v>0</v>
      </c>
      <c r="K162" s="190">
        <f t="shared" si="29"/>
        <v>0</v>
      </c>
      <c r="L162" s="190">
        <f t="shared" si="30"/>
        <v>0</v>
      </c>
      <c r="M162" s="190">
        <f t="shared" si="31"/>
        <v>0</v>
      </c>
      <c r="N162" s="190">
        <f t="shared" si="32"/>
        <v>9.8000000000000007</v>
      </c>
      <c r="O162" s="201">
        <f t="shared" si="33"/>
        <v>0</v>
      </c>
      <c r="P162" s="190"/>
      <c r="Q162" s="8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202"/>
    </row>
    <row r="163" spans="1:30" s="79" customFormat="1" ht="30" customHeight="1" x14ac:dyDescent="0.2">
      <c r="A163" s="206" t="s">
        <v>105</v>
      </c>
      <c r="B163" s="207"/>
      <c r="C163" s="208"/>
      <c r="D163" s="209">
        <v>8</v>
      </c>
      <c r="E163" s="209">
        <v>0.1</v>
      </c>
      <c r="F163" s="210">
        <f>ROUND((((D160/3)*2)/(E163))+1,0)</f>
        <v>20</v>
      </c>
      <c r="G163" s="211">
        <f>((2*(E160-(2*$B$6)+F160-(2*$B$6)))+(VLOOKUP(D163,$B$30:$C$36,2,)))</f>
        <v>2.0100000000000002</v>
      </c>
      <c r="H163" s="209">
        <f>+F163*G163*C160</f>
        <v>40.200000000000003</v>
      </c>
      <c r="I163" s="209"/>
      <c r="J163" s="190">
        <f t="shared" si="28"/>
        <v>40.200000000000003</v>
      </c>
      <c r="K163" s="190">
        <f t="shared" si="29"/>
        <v>0</v>
      </c>
      <c r="L163" s="190">
        <f t="shared" si="30"/>
        <v>0</v>
      </c>
      <c r="M163" s="190">
        <f t="shared" si="31"/>
        <v>0</v>
      </c>
      <c r="N163" s="190">
        <f t="shared" si="32"/>
        <v>0</v>
      </c>
      <c r="O163" s="201">
        <f t="shared" si="33"/>
        <v>0</v>
      </c>
      <c r="P163" s="209"/>
      <c r="Q163" s="8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202"/>
    </row>
    <row r="164" spans="1:30" s="79" customFormat="1" ht="30" customHeight="1" x14ac:dyDescent="0.2">
      <c r="A164" s="206" t="s">
        <v>107</v>
      </c>
      <c r="B164" s="207"/>
      <c r="C164" s="208"/>
      <c r="D164" s="209">
        <v>8</v>
      </c>
      <c r="E164" s="209">
        <v>0.17499999999999999</v>
      </c>
      <c r="F164" s="212">
        <f>ROUND((((D160/3)*1)/(E164))+1,0)</f>
        <v>7</v>
      </c>
      <c r="G164" s="211">
        <f>((2*(E160-(2*$B$6)+F160-(2*$B$6)))+(VLOOKUP(D164,$B$30:$C$36,2,)))</f>
        <v>2.0100000000000002</v>
      </c>
      <c r="H164" s="209">
        <f>+F164*G164*C160</f>
        <v>14.070000000000002</v>
      </c>
      <c r="I164" s="209"/>
      <c r="J164" s="190">
        <f t="shared" si="28"/>
        <v>14.070000000000002</v>
      </c>
      <c r="K164" s="190">
        <f t="shared" si="29"/>
        <v>0</v>
      </c>
      <c r="L164" s="190">
        <f t="shared" si="30"/>
        <v>0</v>
      </c>
      <c r="M164" s="190">
        <f t="shared" si="31"/>
        <v>0</v>
      </c>
      <c r="N164" s="190">
        <f t="shared" si="32"/>
        <v>0</v>
      </c>
      <c r="O164" s="201">
        <f t="shared" si="33"/>
        <v>0</v>
      </c>
      <c r="P164" s="209"/>
      <c r="Q164" s="8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202"/>
    </row>
    <row r="165" spans="1:30" s="79" customFormat="1" ht="30" customHeight="1" x14ac:dyDescent="0.2">
      <c r="A165" s="213"/>
      <c r="B165" s="38"/>
      <c r="C165" s="38"/>
      <c r="D165" s="38"/>
      <c r="E165" s="38"/>
      <c r="F165" s="214"/>
      <c r="G165" s="215"/>
      <c r="H165" s="38"/>
      <c r="I165" s="38"/>
      <c r="J165" s="216"/>
      <c r="K165" s="216"/>
      <c r="L165" s="216"/>
      <c r="M165" s="216"/>
      <c r="N165" s="216"/>
      <c r="O165" s="216"/>
      <c r="P165" s="38"/>
      <c r="Q165" s="8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202"/>
    </row>
    <row r="166" spans="1:30" s="194" customFormat="1" ht="30" customHeight="1" x14ac:dyDescent="0.2">
      <c r="A166" s="190">
        <v>13</v>
      </c>
      <c r="B166" s="190" t="s">
        <v>106</v>
      </c>
      <c r="C166" s="190">
        <v>1</v>
      </c>
      <c r="D166" s="190">
        <v>2.9</v>
      </c>
      <c r="E166" s="190">
        <v>0.15</v>
      </c>
      <c r="F166" s="191">
        <v>0.23</v>
      </c>
      <c r="G166" s="191"/>
      <c r="H166" s="190"/>
      <c r="I166" s="190">
        <f>+PRODUCT(C166:F166)</f>
        <v>0.10005</v>
      </c>
      <c r="J166" s="190">
        <f t="shared" si="28"/>
        <v>0</v>
      </c>
      <c r="K166" s="190">
        <f t="shared" si="29"/>
        <v>0</v>
      </c>
      <c r="L166" s="190">
        <f t="shared" si="30"/>
        <v>0</v>
      </c>
      <c r="M166" s="190">
        <f t="shared" si="31"/>
        <v>0</v>
      </c>
      <c r="N166" s="190">
        <f t="shared" si="32"/>
        <v>0</v>
      </c>
      <c r="O166" s="201">
        <f t="shared" si="33"/>
        <v>0</v>
      </c>
      <c r="P166" s="190">
        <f>(IF(F166&gt;0.6,(ROUND(D166/0.5*2,0)),(ROUND(D166/0.5*1,0))))*C166</f>
        <v>6</v>
      </c>
      <c r="Q166" s="192" t="s">
        <v>75</v>
      </c>
      <c r="R166" s="193">
        <v>0.17499999999999999</v>
      </c>
      <c r="S166" s="193">
        <v>0.125</v>
      </c>
      <c r="T166" s="193">
        <f>+PRODUCT(C166:E166)</f>
        <v>0.435</v>
      </c>
      <c r="U166" s="193">
        <f>+PRODUCT(D166,(F166))</f>
        <v>0.66700000000000004</v>
      </c>
      <c r="V166" s="193">
        <f>+PRODUCT(D166,(F166))</f>
        <v>0.66700000000000004</v>
      </c>
      <c r="W166" s="193">
        <f>+PRODUCT(T166,C166)</f>
        <v>0.435</v>
      </c>
      <c r="X166" s="193">
        <f>+IF(Q166="internal",IF(F166=$X$52,U166+V166,0),0)</f>
        <v>0</v>
      </c>
      <c r="Y166" s="193">
        <f>+IF(Q166="internal",IF(F166&lt;$Y$52,U166+V166,0),0)</f>
        <v>1.3340000000000001</v>
      </c>
      <c r="Z166" s="193">
        <f>+IF(Q166="internal",IF(F166&gt;$Z$52,U166+V166,0),0)</f>
        <v>0</v>
      </c>
      <c r="AA166" s="193">
        <f>+IF(Q166="external",IF(F166=$AA$52,U166+V166,0),0)</f>
        <v>0</v>
      </c>
      <c r="AB166" s="193">
        <f>+IF(Q166="external",IF(F166&lt;$AB$52,U166+V166,0),0)</f>
        <v>0</v>
      </c>
      <c r="AC166" s="193">
        <f>+IF(Q166="external",IF(F166&gt;$AC$52,U166+V166,0),0)</f>
        <v>0</v>
      </c>
      <c r="AD166" s="93"/>
    </row>
    <row r="167" spans="1:30" s="194" customFormat="1" ht="30" customHeight="1" x14ac:dyDescent="0.2">
      <c r="A167" s="195" t="s">
        <v>76</v>
      </c>
      <c r="B167" s="196"/>
      <c r="C167" s="197"/>
      <c r="D167" s="198">
        <v>10</v>
      </c>
      <c r="E167" s="198"/>
      <c r="F167" s="199">
        <v>2</v>
      </c>
      <c r="G167" s="200">
        <f>+D166+(0.075*2)</f>
        <v>3.05</v>
      </c>
      <c r="H167" s="198">
        <f>+F167*G167*C166</f>
        <v>6.1</v>
      </c>
      <c r="I167" s="198"/>
      <c r="J167" s="190">
        <f t="shared" si="28"/>
        <v>0</v>
      </c>
      <c r="K167" s="190">
        <f t="shared" si="29"/>
        <v>6.1</v>
      </c>
      <c r="L167" s="190">
        <f t="shared" si="30"/>
        <v>0</v>
      </c>
      <c r="M167" s="190">
        <f t="shared" si="31"/>
        <v>0</v>
      </c>
      <c r="N167" s="190">
        <f t="shared" si="32"/>
        <v>0</v>
      </c>
      <c r="O167" s="201">
        <f t="shared" si="33"/>
        <v>0</v>
      </c>
      <c r="P167" s="190"/>
      <c r="Q167" s="8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202"/>
    </row>
    <row r="168" spans="1:30" ht="34.5" customHeight="1" x14ac:dyDescent="0.25">
      <c r="A168" s="206" t="s">
        <v>108</v>
      </c>
      <c r="B168" s="207"/>
      <c r="C168" s="208"/>
      <c r="D168" s="209">
        <v>8</v>
      </c>
      <c r="E168" s="209">
        <v>0.2</v>
      </c>
      <c r="F168" s="210">
        <f>ROUND((((D166/3)*3)/(E168))+1,0)</f>
        <v>16</v>
      </c>
      <c r="G168" s="211">
        <f>((1*(E166-(2*$B$6)+(2*F166)+(VLOOKUP(D168,$B$30:$C$36,2,)))))+2*(VLOOKUP(D168,$B$10:$G$16,6))</f>
        <v>1.36</v>
      </c>
      <c r="H168" s="209">
        <f>+F168*G168*C166</f>
        <v>21.76</v>
      </c>
      <c r="I168" s="209"/>
      <c r="J168" s="190">
        <f t="shared" si="28"/>
        <v>21.76</v>
      </c>
      <c r="K168" s="190">
        <f t="shared" si="29"/>
        <v>0</v>
      </c>
      <c r="L168" s="190">
        <f t="shared" si="30"/>
        <v>0</v>
      </c>
      <c r="M168" s="190">
        <f t="shared" si="31"/>
        <v>0</v>
      </c>
      <c r="N168" s="190">
        <f t="shared" si="32"/>
        <v>0</v>
      </c>
      <c r="O168" s="201">
        <f t="shared" si="33"/>
        <v>0</v>
      </c>
      <c r="P168" s="209"/>
    </row>
    <row r="169" spans="1:30" s="79" customFormat="1" ht="30" customHeight="1" x14ac:dyDescent="0.2">
      <c r="A169" s="217"/>
      <c r="B169" s="38"/>
      <c r="C169" s="38"/>
      <c r="D169" s="38"/>
      <c r="E169" s="38"/>
      <c r="F169" s="214"/>
      <c r="G169" s="215"/>
      <c r="H169" s="38"/>
      <c r="I169" s="38"/>
      <c r="J169" s="216"/>
      <c r="K169" s="216"/>
      <c r="L169" s="216"/>
      <c r="M169" s="216"/>
      <c r="N169" s="216"/>
      <c r="O169" s="216"/>
      <c r="P169" s="38"/>
      <c r="Q169" s="8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202"/>
    </row>
    <row r="170" spans="1:30" s="116" customFormat="1" ht="30" customHeight="1" x14ac:dyDescent="0.2">
      <c r="A170" s="111">
        <v>14</v>
      </c>
      <c r="B170" s="111" t="s">
        <v>109</v>
      </c>
      <c r="C170" s="111">
        <v>1</v>
      </c>
      <c r="D170" s="111">
        <v>1.7</v>
      </c>
      <c r="E170" s="111">
        <v>0.3</v>
      </c>
      <c r="F170" s="112">
        <v>0.92500000000000004</v>
      </c>
      <c r="G170" s="112"/>
      <c r="H170" s="111"/>
      <c r="I170" s="111">
        <f>+PRODUCT(C170:F170)</f>
        <v>0.47175000000000006</v>
      </c>
      <c r="J170" s="111">
        <f t="shared" si="28"/>
        <v>0</v>
      </c>
      <c r="K170" s="111">
        <f t="shared" si="29"/>
        <v>0</v>
      </c>
      <c r="L170" s="111">
        <f t="shared" si="30"/>
        <v>0</v>
      </c>
      <c r="M170" s="111">
        <f t="shared" si="31"/>
        <v>0</v>
      </c>
      <c r="N170" s="111">
        <f t="shared" si="32"/>
        <v>0</v>
      </c>
      <c r="O170" s="147">
        <f t="shared" si="33"/>
        <v>0</v>
      </c>
      <c r="P170" s="111">
        <f>(IF(F170&gt;0.6,(ROUND(D170/0.5*2,0)),(ROUND(D170/0.5*1,0))))*C170</f>
        <v>7</v>
      </c>
      <c r="Q170" s="113" t="s">
        <v>75</v>
      </c>
      <c r="R170" s="114">
        <v>0.15</v>
      </c>
      <c r="S170" s="114">
        <v>0.17499999999999999</v>
      </c>
      <c r="T170" s="114">
        <f>+PRODUCT(C170:E170)</f>
        <v>0.51</v>
      </c>
      <c r="U170" s="114">
        <f>+PRODUCT(D170,(F170-R170))</f>
        <v>1.3174999999999999</v>
      </c>
      <c r="V170" s="114">
        <f>+PRODUCT(D170,(F170-R170))</f>
        <v>1.3174999999999999</v>
      </c>
      <c r="W170" s="114">
        <f>+PRODUCT(T170,C170)</f>
        <v>0.51</v>
      </c>
      <c r="X170" s="114">
        <f>+IF(Q170="internal",IF(F170=$X$52,U170+V170,0),0)</f>
        <v>0</v>
      </c>
      <c r="Y170" s="114">
        <f>+IF(Q170="internal",IF(F170&lt;$Y$52,U170+V170,0),0)</f>
        <v>0</v>
      </c>
      <c r="Z170" s="114">
        <f>+IF(Q170="internal",IF(F170&gt;$Z$52,U170+V170,0),0)</f>
        <v>2.6349999999999998</v>
      </c>
      <c r="AA170" s="114">
        <f>+IF(Q170="external",IF(F170=$AA$52,U170+V170,0),0)</f>
        <v>0</v>
      </c>
      <c r="AB170" s="114">
        <f>+IF(Q170="external",IF(F170&lt;$AB$52,U170+V170,0),0)</f>
        <v>0</v>
      </c>
      <c r="AC170" s="114">
        <f>+IF(Q170="external",IF(F170&gt;$AC$52,U170+V170,0),0)</f>
        <v>0</v>
      </c>
      <c r="AD170" s="115"/>
    </row>
    <row r="171" spans="1:30" s="116" customFormat="1" ht="30" customHeight="1" x14ac:dyDescent="0.2">
      <c r="A171" s="149" t="s">
        <v>76</v>
      </c>
      <c r="B171" s="150"/>
      <c r="C171" s="151"/>
      <c r="D171" s="152">
        <v>16</v>
      </c>
      <c r="E171" s="152"/>
      <c r="F171" s="165">
        <v>3</v>
      </c>
      <c r="G171" s="117">
        <f>+D170+1*(VLOOKUP(D171,$B$10:$G$16,6)+(10*(D171/1000)))+1*(VLOOKUP(D171,$B$10:$G$16,6)+(10*(D171/1000)))</f>
        <v>3.27</v>
      </c>
      <c r="H171" s="152">
        <f>+F171*G171*C170</f>
        <v>9.81</v>
      </c>
      <c r="I171" s="152"/>
      <c r="J171" s="111">
        <f t="shared" si="28"/>
        <v>0</v>
      </c>
      <c r="K171" s="111">
        <f t="shared" si="29"/>
        <v>0</v>
      </c>
      <c r="L171" s="111">
        <f t="shared" si="30"/>
        <v>0</v>
      </c>
      <c r="M171" s="111">
        <f t="shared" si="31"/>
        <v>9.81</v>
      </c>
      <c r="N171" s="111">
        <f t="shared" si="32"/>
        <v>0</v>
      </c>
      <c r="O171" s="147">
        <f t="shared" si="33"/>
        <v>0</v>
      </c>
      <c r="P171" s="111"/>
      <c r="Q171" s="118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20"/>
    </row>
    <row r="172" spans="1:30" s="116" customFormat="1" ht="30" customHeight="1" x14ac:dyDescent="0.2">
      <c r="A172" s="154" t="s">
        <v>77</v>
      </c>
      <c r="B172" s="155"/>
      <c r="C172" s="156"/>
      <c r="D172" s="111">
        <v>12</v>
      </c>
      <c r="E172" s="111"/>
      <c r="F172" s="112">
        <v>2</v>
      </c>
      <c r="G172" s="117">
        <f>+D170+1*(VLOOKUP(D172,$B$10:$G$16,6)+(10*(D172/1000)))+1*(VLOOKUP(D172,$B$10:$G$16,6)+(10*(D172/1000)))</f>
        <v>2.8899999999999997</v>
      </c>
      <c r="H172" s="111">
        <f>+F172*G172*C170</f>
        <v>5.7799999999999994</v>
      </c>
      <c r="I172" s="111"/>
      <c r="J172" s="111">
        <f t="shared" si="28"/>
        <v>0</v>
      </c>
      <c r="K172" s="111">
        <f t="shared" si="29"/>
        <v>0</v>
      </c>
      <c r="L172" s="111">
        <f t="shared" si="30"/>
        <v>5.7799999999999994</v>
      </c>
      <c r="M172" s="111">
        <f t="shared" si="31"/>
        <v>0</v>
      </c>
      <c r="N172" s="111">
        <f t="shared" si="32"/>
        <v>0</v>
      </c>
      <c r="O172" s="147">
        <f t="shared" si="33"/>
        <v>0</v>
      </c>
      <c r="P172" s="111"/>
      <c r="Q172" s="118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20"/>
    </row>
    <row r="173" spans="1:30" s="116" customFormat="1" ht="30" customHeight="1" x14ac:dyDescent="0.2">
      <c r="A173" s="157" t="s">
        <v>78</v>
      </c>
      <c r="B173" s="158"/>
      <c r="C173" s="159"/>
      <c r="D173" s="111">
        <v>16</v>
      </c>
      <c r="E173" s="111"/>
      <c r="F173" s="112">
        <v>3</v>
      </c>
      <c r="G173" s="117">
        <f>+D170+1*(VLOOKUP(D173,$B$10:$G$16,6)+(10*(D173/1000)))+1*(VLOOKUP(D173,$B$10:$G$16,6)+(10*(D173/1000)))</f>
        <v>3.27</v>
      </c>
      <c r="H173" s="111">
        <f>+F173*G173*C170</f>
        <v>9.81</v>
      </c>
      <c r="I173" s="111"/>
      <c r="J173" s="111">
        <f t="shared" si="28"/>
        <v>0</v>
      </c>
      <c r="K173" s="111">
        <f t="shared" si="29"/>
        <v>0</v>
      </c>
      <c r="L173" s="111">
        <f t="shared" si="30"/>
        <v>0</v>
      </c>
      <c r="M173" s="111">
        <f t="shared" si="31"/>
        <v>9.81</v>
      </c>
      <c r="N173" s="111">
        <f t="shared" si="32"/>
        <v>0</v>
      </c>
      <c r="O173" s="147">
        <f t="shared" si="33"/>
        <v>0</v>
      </c>
      <c r="P173" s="111"/>
      <c r="Q173" s="118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20"/>
    </row>
    <row r="174" spans="1:30" s="116" customFormat="1" ht="30" customHeight="1" x14ac:dyDescent="0.2">
      <c r="A174" s="154" t="s">
        <v>93</v>
      </c>
      <c r="B174" s="155"/>
      <c r="C174" s="156"/>
      <c r="D174" s="111">
        <v>12</v>
      </c>
      <c r="E174" s="111"/>
      <c r="F174" s="112">
        <v>2</v>
      </c>
      <c r="G174" s="117">
        <f>+D170+1*(VLOOKUP(D174,$B$10:$G$16,6)+(10*(D174/1000)))+1*(VLOOKUP(D174,$B$10:$G$16,6)+(10*(D174/1000)))</f>
        <v>2.8899999999999997</v>
      </c>
      <c r="H174" s="111">
        <f>+F174*G174*C170</f>
        <v>5.7799999999999994</v>
      </c>
      <c r="I174" s="111"/>
      <c r="J174" s="111">
        <f t="shared" si="28"/>
        <v>0</v>
      </c>
      <c r="K174" s="111">
        <f t="shared" si="29"/>
        <v>0</v>
      </c>
      <c r="L174" s="111">
        <f t="shared" si="30"/>
        <v>5.7799999999999994</v>
      </c>
      <c r="M174" s="111">
        <f t="shared" si="31"/>
        <v>0</v>
      </c>
      <c r="N174" s="111">
        <f t="shared" si="32"/>
        <v>0</v>
      </c>
      <c r="O174" s="147">
        <f t="shared" si="33"/>
        <v>0</v>
      </c>
      <c r="P174" s="111"/>
      <c r="Q174" s="118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20"/>
    </row>
    <row r="175" spans="1:30" s="127" customFormat="1" ht="30" customHeight="1" x14ac:dyDescent="0.2">
      <c r="A175" s="157" t="s">
        <v>80</v>
      </c>
      <c r="B175" s="158"/>
      <c r="C175" s="159"/>
      <c r="D175" s="111">
        <v>25</v>
      </c>
      <c r="E175" s="111">
        <v>1</v>
      </c>
      <c r="F175" s="112">
        <f>ROUND((1.7+1.7)/(E175)+1,0)</f>
        <v>4</v>
      </c>
      <c r="G175" s="112">
        <f>VLOOKUP(E170,$B$40:$E$49,4,0)</f>
        <v>0.36443309607454283</v>
      </c>
      <c r="H175" s="111">
        <f>+F175*G175*C170</f>
        <v>1.4577323842981713</v>
      </c>
      <c r="I175" s="111"/>
      <c r="J175" s="111">
        <f t="shared" si="28"/>
        <v>0</v>
      </c>
      <c r="K175" s="111">
        <f t="shared" si="29"/>
        <v>0</v>
      </c>
      <c r="L175" s="111">
        <f t="shared" si="30"/>
        <v>0</v>
      </c>
      <c r="M175" s="111">
        <f t="shared" si="31"/>
        <v>0</v>
      </c>
      <c r="N175" s="111">
        <f t="shared" si="32"/>
        <v>0</v>
      </c>
      <c r="O175" s="147">
        <f t="shared" si="33"/>
        <v>1.4577323842981713</v>
      </c>
      <c r="P175" s="111"/>
      <c r="Q175" s="118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20"/>
    </row>
    <row r="176" spans="1:30" s="127" customFormat="1" ht="30" customHeight="1" x14ac:dyDescent="0.2">
      <c r="A176" s="135" t="s">
        <v>105</v>
      </c>
      <c r="B176" s="136"/>
      <c r="C176" s="137"/>
      <c r="D176" s="129">
        <v>8</v>
      </c>
      <c r="E176" s="129">
        <v>0.1</v>
      </c>
      <c r="F176" s="138">
        <f>ROUND((((D170/3)*2)/(E176))+1,0)</f>
        <v>12</v>
      </c>
      <c r="G176" s="130">
        <f>((2*(E170-(2*$B$6)+F170-(2*$B$6)))+(VLOOKUP(D176,$B$30:$C$36,2,)))</f>
        <v>2.37</v>
      </c>
      <c r="H176" s="129">
        <f>+F176*G176*C170</f>
        <v>28.44</v>
      </c>
      <c r="I176" s="129"/>
      <c r="J176" s="111">
        <f t="shared" si="28"/>
        <v>28.44</v>
      </c>
      <c r="K176" s="111">
        <f t="shared" si="29"/>
        <v>0</v>
      </c>
      <c r="L176" s="111">
        <f t="shared" si="30"/>
        <v>0</v>
      </c>
      <c r="M176" s="111">
        <f t="shared" si="31"/>
        <v>0</v>
      </c>
      <c r="N176" s="111">
        <f t="shared" si="32"/>
        <v>0</v>
      </c>
      <c r="O176" s="147">
        <f t="shared" si="33"/>
        <v>0</v>
      </c>
      <c r="P176" s="129"/>
      <c r="Q176" s="118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20"/>
    </row>
    <row r="177" spans="1:30" s="186" customFormat="1" ht="31.5" customHeight="1" x14ac:dyDescent="0.25">
      <c r="A177" s="135" t="s">
        <v>103</v>
      </c>
      <c r="B177" s="136"/>
      <c r="C177" s="137"/>
      <c r="D177" s="129">
        <v>8</v>
      </c>
      <c r="E177" s="129">
        <v>0.125</v>
      </c>
      <c r="F177" s="138">
        <f>ROUND((((D170/3)*1)/(E177))+1,0)</f>
        <v>6</v>
      </c>
      <c r="G177" s="130">
        <f>((2*(E170-(2*$B$6)+F170-(2*$B$6)))+(VLOOKUP(D177,$B$30:$C$36,2,)))</f>
        <v>2.37</v>
      </c>
      <c r="H177" s="129">
        <f>+F177*G177*C170</f>
        <v>14.22</v>
      </c>
      <c r="I177" s="129"/>
      <c r="J177" s="111">
        <f t="shared" si="28"/>
        <v>14.22</v>
      </c>
      <c r="K177" s="111">
        <f t="shared" si="29"/>
        <v>0</v>
      </c>
      <c r="L177" s="111">
        <f t="shared" si="30"/>
        <v>0</v>
      </c>
      <c r="M177" s="111">
        <f t="shared" si="31"/>
        <v>0</v>
      </c>
      <c r="N177" s="111">
        <f t="shared" si="32"/>
        <v>0</v>
      </c>
      <c r="O177" s="147">
        <f t="shared" si="33"/>
        <v>0</v>
      </c>
      <c r="P177" s="129"/>
      <c r="Q177" s="118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20"/>
    </row>
    <row r="178" spans="1:30" s="79" customFormat="1" ht="30" customHeight="1" x14ac:dyDescent="0.2">
      <c r="A178" s="218" t="s">
        <v>110</v>
      </c>
      <c r="B178" s="218"/>
      <c r="C178" s="218"/>
      <c r="D178" s="209">
        <v>10</v>
      </c>
      <c r="E178" s="209">
        <v>0</v>
      </c>
      <c r="F178" s="219">
        <v>4</v>
      </c>
      <c r="G178" s="219">
        <f>2*(1.868+2*(VLOOKUP(D178,$B$10:$G$16,6,0)+(10*(D178/1000))))</f>
        <v>5.7360000000000007</v>
      </c>
      <c r="H178" s="209">
        <f>+F178*G178*C170</f>
        <v>22.944000000000003</v>
      </c>
      <c r="I178" s="209"/>
      <c r="J178" s="190">
        <f t="shared" si="28"/>
        <v>0</v>
      </c>
      <c r="K178" s="190">
        <f t="shared" si="29"/>
        <v>22.944000000000003</v>
      </c>
      <c r="L178" s="190">
        <f t="shared" si="30"/>
        <v>0</v>
      </c>
      <c r="M178" s="190">
        <f t="shared" si="31"/>
        <v>0</v>
      </c>
      <c r="N178" s="190">
        <f t="shared" si="32"/>
        <v>0</v>
      </c>
      <c r="O178" s="201">
        <f t="shared" si="33"/>
        <v>0</v>
      </c>
      <c r="P178" s="209"/>
      <c r="Q178" s="8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202"/>
    </row>
    <row r="179" spans="1:30" ht="30.75" customHeight="1" x14ac:dyDescent="0.25">
      <c r="A179" s="218" t="s">
        <v>111</v>
      </c>
      <c r="B179" s="218"/>
      <c r="C179" s="218"/>
      <c r="D179" s="209">
        <v>8</v>
      </c>
      <c r="E179" s="209">
        <v>0.1</v>
      </c>
      <c r="F179" s="219">
        <f>ROUND((((1.868/3)*3)/(E179))+1,0)</f>
        <v>20</v>
      </c>
      <c r="G179" s="211">
        <f>((2*(0.2-(2*$B$6)+0.23-(2*$B$6)))+(VLOOKUP(D179,$B$30:$C$36,2,)))</f>
        <v>0.78</v>
      </c>
      <c r="H179" s="209">
        <f>+F179*G179*C170</f>
        <v>15.600000000000001</v>
      </c>
      <c r="I179" s="209"/>
      <c r="J179" s="220">
        <f t="shared" si="28"/>
        <v>15.600000000000001</v>
      </c>
      <c r="K179" s="220">
        <f t="shared" si="29"/>
        <v>0</v>
      </c>
      <c r="L179" s="220">
        <f t="shared" si="30"/>
        <v>0</v>
      </c>
      <c r="M179" s="220">
        <f t="shared" si="31"/>
        <v>0</v>
      </c>
      <c r="N179" s="220">
        <f t="shared" si="32"/>
        <v>0</v>
      </c>
      <c r="O179" s="221">
        <f t="shared" si="33"/>
        <v>0</v>
      </c>
      <c r="P179" s="222"/>
      <c r="Q179" s="8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202"/>
    </row>
    <row r="180" spans="1:30" s="116" customFormat="1" ht="30" customHeight="1" x14ac:dyDescent="0.25">
      <c r="A180" s="186"/>
      <c r="B180" s="186"/>
      <c r="C180" s="186"/>
      <c r="D180" s="186"/>
      <c r="E180" s="186"/>
      <c r="F180" s="186"/>
      <c r="G180" s="186"/>
      <c r="H180" s="186"/>
      <c r="I180" s="186"/>
      <c r="J180" s="223"/>
      <c r="K180" s="223"/>
      <c r="L180" s="223"/>
      <c r="M180" s="223"/>
      <c r="N180" s="223"/>
      <c r="O180" s="223"/>
      <c r="P180" s="189"/>
      <c r="Q180" s="118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20"/>
    </row>
    <row r="181" spans="1:30" s="194" customFormat="1" ht="30" customHeight="1" x14ac:dyDescent="0.2">
      <c r="A181" s="190">
        <v>15</v>
      </c>
      <c r="B181" s="190" t="s">
        <v>112</v>
      </c>
      <c r="C181" s="190">
        <v>1</v>
      </c>
      <c r="D181" s="190">
        <v>2.85</v>
      </c>
      <c r="E181" s="190">
        <v>0.2</v>
      </c>
      <c r="F181" s="191">
        <v>0.84499999999999997</v>
      </c>
      <c r="G181" s="191"/>
      <c r="H181" s="190"/>
      <c r="I181" s="190">
        <f>+PRODUCT(C181:F181)</f>
        <v>0.48165000000000002</v>
      </c>
      <c r="J181" s="198">
        <f t="shared" si="28"/>
        <v>0</v>
      </c>
      <c r="K181" s="198">
        <f t="shared" si="29"/>
        <v>0</v>
      </c>
      <c r="L181" s="198">
        <f t="shared" si="30"/>
        <v>0</v>
      </c>
      <c r="M181" s="198">
        <f t="shared" si="31"/>
        <v>0</v>
      </c>
      <c r="N181" s="198">
        <f t="shared" si="32"/>
        <v>0</v>
      </c>
      <c r="O181" s="224">
        <f t="shared" si="33"/>
        <v>0</v>
      </c>
      <c r="P181" s="198">
        <f>(IF(F181&gt;0.6,(ROUND(D181/0.5*2,0)),(ROUND(D181/0.5*1,0))))*C181</f>
        <v>11</v>
      </c>
      <c r="Q181" s="192" t="s">
        <v>75</v>
      </c>
      <c r="R181" s="193">
        <v>0.17499999999999999</v>
      </c>
      <c r="S181" s="193">
        <v>0.125</v>
      </c>
      <c r="T181" s="193">
        <f>+PRODUCT(C181:E181)</f>
        <v>0.57000000000000006</v>
      </c>
      <c r="U181" s="193">
        <f>+PRODUCT(D181,(F181-R181))</f>
        <v>1.9094999999999998</v>
      </c>
      <c r="V181" s="193">
        <f>+PRODUCT(D181,(F181-S181))</f>
        <v>2.052</v>
      </c>
      <c r="W181" s="193">
        <f>+PRODUCT(T181,C181)</f>
        <v>0.57000000000000006</v>
      </c>
      <c r="X181" s="193">
        <f>+IF(Q181="internal",IF(F181=$X$52,U181+V181,0),0)</f>
        <v>0</v>
      </c>
      <c r="Y181" s="193">
        <f>+IF(Q181="internal",IF(F181&lt;$Y$52,U181+V181,0),0)</f>
        <v>0</v>
      </c>
      <c r="Z181" s="193">
        <f>+IF(Q181="internal",IF(F181&gt;$Z$52,U181+V181,0),0)</f>
        <v>3.9615</v>
      </c>
      <c r="AA181" s="193">
        <f>+IF(Q181="external",IF(F181=$AA$52,U181+V181,0),0)</f>
        <v>0</v>
      </c>
      <c r="AB181" s="193">
        <f>+IF(Q181="external",IF(F181&lt;$AB$52,U181+V181,0),0)</f>
        <v>0</v>
      </c>
      <c r="AC181" s="193">
        <f>+IF(Q181="external",IF(F181&gt;$AC$52,U181+V181,0),0)</f>
        <v>0</v>
      </c>
      <c r="AD181" s="93"/>
    </row>
    <row r="182" spans="1:30" s="194" customFormat="1" ht="30" customHeight="1" x14ac:dyDescent="0.2">
      <c r="A182" s="195" t="s">
        <v>76</v>
      </c>
      <c r="B182" s="196"/>
      <c r="C182" s="197"/>
      <c r="D182" s="198">
        <v>20</v>
      </c>
      <c r="E182" s="198"/>
      <c r="F182" s="199">
        <v>2</v>
      </c>
      <c r="G182" s="219">
        <f>+D181+1*(VLOOKUP(D182,$B$10:$G$16,6)+(10*(D182/1000)))</f>
        <v>3.85</v>
      </c>
      <c r="H182" s="198">
        <f>+F182*G182*C181</f>
        <v>7.7</v>
      </c>
      <c r="I182" s="198"/>
      <c r="J182" s="190">
        <f t="shared" si="28"/>
        <v>0</v>
      </c>
      <c r="K182" s="190">
        <f t="shared" si="29"/>
        <v>0</v>
      </c>
      <c r="L182" s="190">
        <f t="shared" si="30"/>
        <v>0</v>
      </c>
      <c r="M182" s="190">
        <f t="shared" si="31"/>
        <v>0</v>
      </c>
      <c r="N182" s="190">
        <f t="shared" si="32"/>
        <v>7.7</v>
      </c>
      <c r="O182" s="201">
        <f t="shared" si="33"/>
        <v>0</v>
      </c>
      <c r="P182" s="190"/>
      <c r="Q182" s="8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202"/>
    </row>
    <row r="183" spans="1:30" s="194" customFormat="1" ht="30" customHeight="1" x14ac:dyDescent="0.2">
      <c r="A183" s="203" t="s">
        <v>78</v>
      </c>
      <c r="B183" s="204"/>
      <c r="C183" s="205"/>
      <c r="D183" s="190">
        <v>20</v>
      </c>
      <c r="E183" s="190"/>
      <c r="F183" s="191">
        <v>2</v>
      </c>
      <c r="G183" s="219">
        <f>+D181+1*(VLOOKUP(D183,$B$10:$G$16,6)+(10*(D183/1000)))</f>
        <v>3.85</v>
      </c>
      <c r="H183" s="190">
        <f>+F183*G183*C181</f>
        <v>7.7</v>
      </c>
      <c r="I183" s="190"/>
      <c r="J183" s="190">
        <f t="shared" ref="J183:J267" si="34">IF($D183=$J$52,$H183,0)</f>
        <v>0</v>
      </c>
      <c r="K183" s="190">
        <f t="shared" ref="K183:K267" si="35">IF($D183=$K$52,$H183,0)</f>
        <v>0</v>
      </c>
      <c r="L183" s="190">
        <f t="shared" ref="L183:L267" si="36">IF($D183=$L$52,$H183,0)</f>
        <v>0</v>
      </c>
      <c r="M183" s="190">
        <f t="shared" ref="M183:M267" si="37">IF($D183=$M$52,$H183,0)</f>
        <v>0</v>
      </c>
      <c r="N183" s="190">
        <f t="shared" ref="N183:N267" si="38">IF($D183=$N$52,$H183,0)</f>
        <v>7.7</v>
      </c>
      <c r="O183" s="201">
        <f t="shared" ref="O183:O267" si="39">IF($D183=$O$52,$H183,0)</f>
        <v>0</v>
      </c>
      <c r="P183" s="190"/>
      <c r="Q183" s="8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202"/>
    </row>
    <row r="184" spans="1:30" s="79" customFormat="1" ht="30" customHeight="1" x14ac:dyDescent="0.2">
      <c r="A184" s="206" t="s">
        <v>105</v>
      </c>
      <c r="B184" s="207"/>
      <c r="C184" s="208"/>
      <c r="D184" s="209">
        <v>8</v>
      </c>
      <c r="E184" s="209">
        <v>0.1</v>
      </c>
      <c r="F184" s="210">
        <f>ROUND((((D181/3)*2)/(E184))+1,0)</f>
        <v>20</v>
      </c>
      <c r="G184" s="211">
        <f>((2*(E181-(2*$B$6)+F181-(2*$B$6)))+(VLOOKUP(D184,$B$30:$C$36,2,)))</f>
        <v>2.0100000000000002</v>
      </c>
      <c r="H184" s="209">
        <f>+F184*G184*C181</f>
        <v>40.200000000000003</v>
      </c>
      <c r="I184" s="209"/>
      <c r="J184" s="190">
        <f t="shared" si="34"/>
        <v>40.200000000000003</v>
      </c>
      <c r="K184" s="190">
        <f t="shared" si="35"/>
        <v>0</v>
      </c>
      <c r="L184" s="190">
        <f t="shared" si="36"/>
        <v>0</v>
      </c>
      <c r="M184" s="190">
        <f t="shared" si="37"/>
        <v>0</v>
      </c>
      <c r="N184" s="190">
        <f t="shared" si="38"/>
        <v>0</v>
      </c>
      <c r="O184" s="201">
        <f t="shared" si="39"/>
        <v>0</v>
      </c>
      <c r="P184" s="209"/>
      <c r="Q184" s="8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202"/>
    </row>
    <row r="185" spans="1:30" ht="30.75" customHeight="1" x14ac:dyDescent="0.25">
      <c r="A185" s="225" t="s">
        <v>107</v>
      </c>
      <c r="B185" s="226"/>
      <c r="C185" s="227"/>
      <c r="D185" s="222">
        <v>8</v>
      </c>
      <c r="E185" s="222">
        <v>0.17499999999999999</v>
      </c>
      <c r="F185" s="170">
        <f>ROUND((((D181/3)*1)/(E185))+1,0)</f>
        <v>6</v>
      </c>
      <c r="G185" s="228">
        <f>((2*(E181-(2*$B$6)+F181-(2*$B$6)))+(VLOOKUP(D185,$B$30:$C$36,2,)))</f>
        <v>2.0100000000000002</v>
      </c>
      <c r="H185" s="222">
        <f>+F185*G185*C181</f>
        <v>12.060000000000002</v>
      </c>
      <c r="I185" s="222"/>
      <c r="J185" s="220">
        <f t="shared" si="34"/>
        <v>12.060000000000002</v>
      </c>
      <c r="K185" s="220">
        <f t="shared" si="35"/>
        <v>0</v>
      </c>
      <c r="L185" s="220">
        <f t="shared" si="36"/>
        <v>0</v>
      </c>
      <c r="M185" s="220">
        <f t="shared" si="37"/>
        <v>0</v>
      </c>
      <c r="N185" s="220">
        <f t="shared" si="38"/>
        <v>0</v>
      </c>
      <c r="O185" s="221">
        <f t="shared" si="39"/>
        <v>0</v>
      </c>
      <c r="P185" s="222"/>
      <c r="Q185" s="8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202"/>
    </row>
    <row r="186" spans="1:30" ht="30.75" customHeight="1" x14ac:dyDescent="0.25">
      <c r="A186" s="229"/>
      <c r="B186" s="229"/>
      <c r="C186" s="229"/>
      <c r="D186" s="229"/>
      <c r="E186" s="229"/>
      <c r="F186" s="230"/>
      <c r="G186" s="231"/>
      <c r="H186" s="229"/>
      <c r="I186" s="229"/>
      <c r="J186" s="232"/>
      <c r="K186" s="232"/>
      <c r="L186" s="232"/>
      <c r="M186" s="232"/>
      <c r="N186" s="232"/>
      <c r="O186" s="232"/>
      <c r="P186" s="229"/>
      <c r="Q186" s="8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202"/>
    </row>
    <row r="187" spans="1:30" s="194" customFormat="1" ht="30" customHeight="1" x14ac:dyDescent="0.2">
      <c r="A187" s="198">
        <v>15</v>
      </c>
      <c r="B187" s="198" t="s">
        <v>112</v>
      </c>
      <c r="C187" s="198">
        <v>1</v>
      </c>
      <c r="D187" s="198">
        <v>2.85</v>
      </c>
      <c r="E187" s="198">
        <v>0.15</v>
      </c>
      <c r="F187" s="199">
        <v>0.23</v>
      </c>
      <c r="G187" s="199"/>
      <c r="H187" s="198"/>
      <c r="I187" s="198">
        <f>+PRODUCT(C187:F187)</f>
        <v>9.8324999999999996E-2</v>
      </c>
      <c r="J187" s="198">
        <f t="shared" si="34"/>
        <v>0</v>
      </c>
      <c r="K187" s="198">
        <f t="shared" si="35"/>
        <v>0</v>
      </c>
      <c r="L187" s="198">
        <f t="shared" si="36"/>
        <v>0</v>
      </c>
      <c r="M187" s="198">
        <f t="shared" si="37"/>
        <v>0</v>
      </c>
      <c r="N187" s="198">
        <f t="shared" si="38"/>
        <v>0</v>
      </c>
      <c r="O187" s="224">
        <f t="shared" si="39"/>
        <v>0</v>
      </c>
      <c r="P187" s="198">
        <f>(IF(F187&gt;0.6,(ROUND(D187/0.5*2,0)),(ROUND(D187/0.5*1,0))))*C187</f>
        <v>6</v>
      </c>
      <c r="Q187" s="192" t="s">
        <v>75</v>
      </c>
      <c r="R187" s="193">
        <v>0.17499999999999999</v>
      </c>
      <c r="S187" s="193">
        <v>0.125</v>
      </c>
      <c r="T187" s="193">
        <f>+PRODUCT(C187:E187)</f>
        <v>0.42749999999999999</v>
      </c>
      <c r="U187" s="193">
        <f>+PRODUCT(D187,(F187))</f>
        <v>0.65550000000000008</v>
      </c>
      <c r="V187" s="193">
        <f>+PRODUCT(D187,(F187))</f>
        <v>0.65550000000000008</v>
      </c>
      <c r="W187" s="193">
        <f>+PRODUCT(T187,C187)</f>
        <v>0.42749999999999999</v>
      </c>
      <c r="X187" s="193">
        <f>+IF(Q187="internal",IF(F187=$X$52,U187+V187,0),0)</f>
        <v>0</v>
      </c>
      <c r="Y187" s="193">
        <f>+IF(Q187="internal",IF(F187&lt;$Y$52,U187+V187,0),0)</f>
        <v>1.3110000000000002</v>
      </c>
      <c r="Z187" s="193">
        <f>+IF(Q187="internal",IF(F187&gt;$Z$52,U187+V187,0),0)</f>
        <v>0</v>
      </c>
      <c r="AA187" s="193">
        <f>+IF(Q187="external",IF(F187=$AA$52,U187+V187,0),0)</f>
        <v>0</v>
      </c>
      <c r="AB187" s="193">
        <f>+IF(Q187="external",IF(F187&lt;$AB$52,U187+V187,0),0)</f>
        <v>0</v>
      </c>
      <c r="AC187" s="193">
        <f>+IF(Q187="external",IF(F187&gt;$AC$52,U187+V187,0),0)</f>
        <v>0</v>
      </c>
      <c r="AD187" s="93"/>
    </row>
    <row r="188" spans="1:30" s="194" customFormat="1" ht="30" customHeight="1" x14ac:dyDescent="0.2">
      <c r="A188" s="195" t="s">
        <v>76</v>
      </c>
      <c r="B188" s="196"/>
      <c r="C188" s="197"/>
      <c r="D188" s="198">
        <v>20</v>
      </c>
      <c r="E188" s="198"/>
      <c r="F188" s="199">
        <v>2</v>
      </c>
      <c r="G188" s="219">
        <f>+D187+(0.075*2)</f>
        <v>3</v>
      </c>
      <c r="H188" s="198">
        <f>+F188*G188*C187</f>
        <v>6</v>
      </c>
      <c r="I188" s="198"/>
      <c r="J188" s="190">
        <f t="shared" si="34"/>
        <v>0</v>
      </c>
      <c r="K188" s="190">
        <f t="shared" si="35"/>
        <v>0</v>
      </c>
      <c r="L188" s="190">
        <f t="shared" si="36"/>
        <v>0</v>
      </c>
      <c r="M188" s="190">
        <f t="shared" si="37"/>
        <v>0</v>
      </c>
      <c r="N188" s="190">
        <f t="shared" si="38"/>
        <v>6</v>
      </c>
      <c r="O188" s="201">
        <f t="shared" si="39"/>
        <v>0</v>
      </c>
      <c r="P188" s="190"/>
      <c r="Q188" s="8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202"/>
    </row>
    <row r="189" spans="1:30" ht="34.5" customHeight="1" x14ac:dyDescent="0.25">
      <c r="A189" s="206" t="s">
        <v>108</v>
      </c>
      <c r="B189" s="207"/>
      <c r="C189" s="208"/>
      <c r="D189" s="209">
        <v>8</v>
      </c>
      <c r="E189" s="209">
        <v>0.2</v>
      </c>
      <c r="F189" s="210">
        <f>ROUND((((D187/3)*3)/(E189))+1,0)</f>
        <v>15</v>
      </c>
      <c r="G189" s="211">
        <f>((1*(E187-(2*$B$6)+(2*F187)+(VLOOKUP(D189,$B$30:$C$36,2,)))))+2*(VLOOKUP(D189,$B$10:$G$16,6))</f>
        <v>1.36</v>
      </c>
      <c r="H189" s="209">
        <f>+F189*G189*C187</f>
        <v>20.400000000000002</v>
      </c>
      <c r="I189" s="209"/>
      <c r="J189" s="190">
        <f t="shared" si="34"/>
        <v>20.400000000000002</v>
      </c>
      <c r="K189" s="190">
        <f t="shared" si="35"/>
        <v>0</v>
      </c>
      <c r="L189" s="190">
        <f t="shared" si="36"/>
        <v>0</v>
      </c>
      <c r="M189" s="190">
        <f t="shared" si="37"/>
        <v>0</v>
      </c>
      <c r="N189" s="190">
        <f t="shared" si="38"/>
        <v>0</v>
      </c>
      <c r="O189" s="201">
        <f t="shared" si="39"/>
        <v>0</v>
      </c>
      <c r="P189" s="209"/>
    </row>
    <row r="190" spans="1:30" s="194" customFormat="1" ht="30" customHeight="1" x14ac:dyDescent="0.2">
      <c r="A190" s="229"/>
      <c r="B190" s="229"/>
      <c r="C190" s="229"/>
      <c r="D190" s="229"/>
      <c r="E190" s="229"/>
      <c r="F190" s="230"/>
      <c r="G190" s="231"/>
      <c r="H190" s="229"/>
      <c r="I190" s="229"/>
      <c r="J190" s="232"/>
      <c r="K190" s="232"/>
      <c r="L190" s="232"/>
      <c r="M190" s="232"/>
      <c r="N190" s="232"/>
      <c r="O190" s="232"/>
      <c r="P190" s="229"/>
      <c r="Q190" s="8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202"/>
    </row>
    <row r="191" spans="1:30" s="194" customFormat="1" ht="30" customHeight="1" x14ac:dyDescent="0.2">
      <c r="A191" s="190">
        <v>16</v>
      </c>
      <c r="B191" s="190" t="s">
        <v>113</v>
      </c>
      <c r="C191" s="190">
        <v>1</v>
      </c>
      <c r="D191" s="190">
        <v>3.87</v>
      </c>
      <c r="E191" s="190">
        <v>0.3</v>
      </c>
      <c r="F191" s="191">
        <v>1.2224999999999999</v>
      </c>
      <c r="G191" s="191"/>
      <c r="H191" s="190"/>
      <c r="I191" s="190">
        <f>+PRODUCT(C191:F191)</f>
        <v>1.4193225</v>
      </c>
      <c r="J191" s="190">
        <f t="shared" si="34"/>
        <v>0</v>
      </c>
      <c r="K191" s="190">
        <f t="shared" si="35"/>
        <v>0</v>
      </c>
      <c r="L191" s="190">
        <f t="shared" si="36"/>
        <v>0</v>
      </c>
      <c r="M191" s="190">
        <f t="shared" si="37"/>
        <v>0</v>
      </c>
      <c r="N191" s="190">
        <f t="shared" si="38"/>
        <v>0</v>
      </c>
      <c r="O191" s="201">
        <f t="shared" si="39"/>
        <v>0</v>
      </c>
      <c r="P191" s="190">
        <f>(IF(F191&gt;0.6,(ROUND(D191/0.5*2,0)),(ROUND(D191/0.5*1,0))))*C191</f>
        <v>15</v>
      </c>
      <c r="Q191" s="192" t="s">
        <v>75</v>
      </c>
      <c r="R191" s="193">
        <v>0.17499999999999999</v>
      </c>
      <c r="S191" s="193">
        <v>0.15</v>
      </c>
      <c r="T191" s="193">
        <f>+PRODUCT(C191:E191)</f>
        <v>1.161</v>
      </c>
      <c r="U191" s="193">
        <f>+PRODUCT(D191,(F191-R191))</f>
        <v>4.0538249999999998</v>
      </c>
      <c r="V191" s="193">
        <f>+PRODUCT(D191,(F191-S191))</f>
        <v>4.1505749999999999</v>
      </c>
      <c r="W191" s="193">
        <f>+PRODUCT(T191,C191)</f>
        <v>1.161</v>
      </c>
      <c r="X191" s="193">
        <f>+IF(Q191="internal",IF(F191=$X$52,U191+V191,0),0)</f>
        <v>0</v>
      </c>
      <c r="Y191" s="193">
        <f>+IF(Q191="internal",IF(F191&lt;$Y$52,U191+V191,0),0)</f>
        <v>0</v>
      </c>
      <c r="Z191" s="193">
        <f>+IF(Q191="internal",IF(F191&gt;$Z$52,U191+V191,0),0)</f>
        <v>8.2043999999999997</v>
      </c>
      <c r="AA191" s="193">
        <f>+IF(Q191="external",IF(F191=$AA$52,U191+V191,0),0)</f>
        <v>0</v>
      </c>
      <c r="AB191" s="193">
        <f>+IF(Q191="external",IF(F191&lt;$AB$52,U191+V191,0),0)</f>
        <v>0</v>
      </c>
      <c r="AC191" s="193">
        <f>+IF(Q191="external",IF(F191&gt;$AC$52,U191+V191,0),0)</f>
        <v>0</v>
      </c>
      <c r="AD191" s="93"/>
    </row>
    <row r="192" spans="1:30" s="194" customFormat="1" ht="30" customHeight="1" x14ac:dyDescent="0.2">
      <c r="A192" s="195" t="s">
        <v>76</v>
      </c>
      <c r="B192" s="196"/>
      <c r="C192" s="197"/>
      <c r="D192" s="198">
        <v>16</v>
      </c>
      <c r="E192" s="198"/>
      <c r="F192" s="199">
        <v>3</v>
      </c>
      <c r="G192" s="219">
        <f>+D191+2*(VLOOKUP(D192,$B$10:$G$16,6)+(10*(D192/1000)))</f>
        <v>5.44</v>
      </c>
      <c r="H192" s="198">
        <f>+F192*G192*C191</f>
        <v>16.32</v>
      </c>
      <c r="I192" s="198"/>
      <c r="J192" s="190">
        <f t="shared" si="34"/>
        <v>0</v>
      </c>
      <c r="K192" s="190">
        <f t="shared" si="35"/>
        <v>0</v>
      </c>
      <c r="L192" s="190">
        <f t="shared" si="36"/>
        <v>0</v>
      </c>
      <c r="M192" s="190">
        <f t="shared" si="37"/>
        <v>16.32</v>
      </c>
      <c r="N192" s="190">
        <f t="shared" si="38"/>
        <v>0</v>
      </c>
      <c r="O192" s="201">
        <f t="shared" si="39"/>
        <v>0</v>
      </c>
      <c r="P192" s="190"/>
      <c r="Q192" s="8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202"/>
    </row>
    <row r="193" spans="1:30" s="194" customFormat="1" ht="30" customHeight="1" x14ac:dyDescent="0.2">
      <c r="A193" s="233" t="s">
        <v>77</v>
      </c>
      <c r="B193" s="234"/>
      <c r="C193" s="235"/>
      <c r="D193" s="198">
        <v>16</v>
      </c>
      <c r="E193" s="190"/>
      <c r="F193" s="199">
        <v>3</v>
      </c>
      <c r="G193" s="219">
        <f>+D191+2*(VLOOKUP(D193,$B$10:$G$16,6)+(10*(D193/1000)))</f>
        <v>5.44</v>
      </c>
      <c r="H193" s="190">
        <f>+F193*G193*C191</f>
        <v>16.32</v>
      </c>
      <c r="I193" s="190"/>
      <c r="J193" s="190">
        <f t="shared" si="34"/>
        <v>0</v>
      </c>
      <c r="K193" s="190">
        <f t="shared" si="35"/>
        <v>0</v>
      </c>
      <c r="L193" s="190">
        <f t="shared" si="36"/>
        <v>0</v>
      </c>
      <c r="M193" s="190">
        <f t="shared" si="37"/>
        <v>16.32</v>
      </c>
      <c r="N193" s="190">
        <f t="shared" si="38"/>
        <v>0</v>
      </c>
      <c r="O193" s="201">
        <f t="shared" si="39"/>
        <v>0</v>
      </c>
      <c r="P193" s="190"/>
      <c r="Q193" s="8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202"/>
    </row>
    <row r="194" spans="1:30" s="194" customFormat="1" ht="30" customHeight="1" x14ac:dyDescent="0.2">
      <c r="A194" s="203" t="s">
        <v>78</v>
      </c>
      <c r="B194" s="204"/>
      <c r="C194" s="205"/>
      <c r="D194" s="190">
        <v>16</v>
      </c>
      <c r="E194" s="190"/>
      <c r="F194" s="191">
        <v>3</v>
      </c>
      <c r="G194" s="219">
        <f>+D191+2*(VLOOKUP(D194,$B$10:$G$16,6)+(10*(D194/1000)))</f>
        <v>5.44</v>
      </c>
      <c r="H194" s="190">
        <f>+F194*G194*C191</f>
        <v>16.32</v>
      </c>
      <c r="I194" s="190"/>
      <c r="J194" s="190">
        <f t="shared" si="34"/>
        <v>0</v>
      </c>
      <c r="K194" s="190">
        <f t="shared" si="35"/>
        <v>0</v>
      </c>
      <c r="L194" s="190">
        <f t="shared" si="36"/>
        <v>0</v>
      </c>
      <c r="M194" s="190">
        <f t="shared" si="37"/>
        <v>16.32</v>
      </c>
      <c r="N194" s="190">
        <f t="shared" si="38"/>
        <v>0</v>
      </c>
      <c r="O194" s="201">
        <f t="shared" si="39"/>
        <v>0</v>
      </c>
      <c r="P194" s="190"/>
      <c r="Q194" s="8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202"/>
    </row>
    <row r="195" spans="1:30" s="194" customFormat="1" ht="30" customHeight="1" x14ac:dyDescent="0.2">
      <c r="A195" s="233" t="s">
        <v>93</v>
      </c>
      <c r="B195" s="234"/>
      <c r="C195" s="235"/>
      <c r="D195" s="190">
        <v>16</v>
      </c>
      <c r="E195" s="190"/>
      <c r="F195" s="191">
        <v>3</v>
      </c>
      <c r="G195" s="219">
        <f>+D191+2*(VLOOKUP(D195,$B$10:$G$16,6)+(10*(D195/1000)))</f>
        <v>5.44</v>
      </c>
      <c r="H195" s="190">
        <f>+F195*G195*C191</f>
        <v>16.32</v>
      </c>
      <c r="I195" s="190"/>
      <c r="J195" s="190">
        <f t="shared" si="34"/>
        <v>0</v>
      </c>
      <c r="K195" s="190">
        <f t="shared" si="35"/>
        <v>0</v>
      </c>
      <c r="L195" s="190">
        <f t="shared" si="36"/>
        <v>0</v>
      </c>
      <c r="M195" s="190">
        <f t="shared" si="37"/>
        <v>16.32</v>
      </c>
      <c r="N195" s="190">
        <f t="shared" si="38"/>
        <v>0</v>
      </c>
      <c r="O195" s="201">
        <f t="shared" si="39"/>
        <v>0</v>
      </c>
      <c r="P195" s="190"/>
      <c r="Q195" s="8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202"/>
    </row>
    <row r="196" spans="1:30" s="79" customFormat="1" ht="30" customHeight="1" x14ac:dyDescent="0.2">
      <c r="A196" s="203" t="s">
        <v>80</v>
      </c>
      <c r="B196" s="204"/>
      <c r="C196" s="205"/>
      <c r="D196" s="190">
        <v>25</v>
      </c>
      <c r="E196" s="190">
        <v>1</v>
      </c>
      <c r="F196" s="191">
        <f>ROUND((3.87+3.87)/(E196)+1,0)</f>
        <v>9</v>
      </c>
      <c r="G196" s="191">
        <f>VLOOKUP(E191,$B$40:$E$49,4,0)</f>
        <v>0.36443309607454283</v>
      </c>
      <c r="H196" s="190">
        <f>+F196*G196*C191</f>
        <v>3.2798978646708856</v>
      </c>
      <c r="I196" s="190"/>
      <c r="J196" s="190">
        <f t="shared" si="34"/>
        <v>0</v>
      </c>
      <c r="K196" s="190">
        <f t="shared" si="35"/>
        <v>0</v>
      </c>
      <c r="L196" s="190">
        <f t="shared" si="36"/>
        <v>0</v>
      </c>
      <c r="M196" s="190">
        <f t="shared" si="37"/>
        <v>0</v>
      </c>
      <c r="N196" s="190">
        <f t="shared" si="38"/>
        <v>0</v>
      </c>
      <c r="O196" s="201">
        <f t="shared" si="39"/>
        <v>3.2798978646708856</v>
      </c>
      <c r="P196" s="190"/>
      <c r="Q196" s="8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202"/>
    </row>
    <row r="197" spans="1:30" s="79" customFormat="1" ht="30" customHeight="1" x14ac:dyDescent="0.2">
      <c r="A197" s="206" t="s">
        <v>114</v>
      </c>
      <c r="B197" s="207"/>
      <c r="C197" s="208"/>
      <c r="D197" s="209">
        <v>12</v>
      </c>
      <c r="E197" s="209">
        <v>0.1</v>
      </c>
      <c r="F197" s="210">
        <f>ROUND((((D191/3)*2)/(E197))+1,0)</f>
        <v>27</v>
      </c>
      <c r="G197" s="211">
        <f>((2*(E191-(2*$B$6)+F191-(2*$B$6)))+(VLOOKUP(D197,$B$30:$C$36,2,)))</f>
        <v>3.0449999999999999</v>
      </c>
      <c r="H197" s="209">
        <f>+F197*G197*C191</f>
        <v>82.215000000000003</v>
      </c>
      <c r="I197" s="209"/>
      <c r="J197" s="190">
        <f t="shared" si="34"/>
        <v>0</v>
      </c>
      <c r="K197" s="190">
        <f t="shared" si="35"/>
        <v>0</v>
      </c>
      <c r="L197" s="190">
        <f t="shared" si="36"/>
        <v>82.215000000000003</v>
      </c>
      <c r="M197" s="190">
        <f t="shared" si="37"/>
        <v>0</v>
      </c>
      <c r="N197" s="190">
        <f t="shared" si="38"/>
        <v>0</v>
      </c>
      <c r="O197" s="201">
        <f t="shared" si="39"/>
        <v>0</v>
      </c>
      <c r="P197" s="209"/>
      <c r="Q197" s="8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202"/>
    </row>
    <row r="198" spans="1:30" ht="33" customHeight="1" x14ac:dyDescent="0.25">
      <c r="A198" s="206" t="s">
        <v>115</v>
      </c>
      <c r="B198" s="207"/>
      <c r="C198" s="208"/>
      <c r="D198" s="209">
        <v>12</v>
      </c>
      <c r="E198" s="209">
        <v>0.17499999999999999</v>
      </c>
      <c r="F198" s="210">
        <f>ROUND((((D191/3)*1)/(E198))+1,0)</f>
        <v>8</v>
      </c>
      <c r="G198" s="211">
        <f>((2*(E191-(2*$B$6)+F191-(2*$B$6)))+(VLOOKUP(D198,$B$30:$C$36,2,)))</f>
        <v>3.0449999999999999</v>
      </c>
      <c r="H198" s="209">
        <f>+F198*G198*C191</f>
        <v>24.36</v>
      </c>
      <c r="I198" s="209"/>
      <c r="J198" s="190">
        <f t="shared" si="34"/>
        <v>0</v>
      </c>
      <c r="K198" s="190">
        <f t="shared" si="35"/>
        <v>0</v>
      </c>
      <c r="L198" s="190">
        <f t="shared" si="36"/>
        <v>24.36</v>
      </c>
      <c r="M198" s="190">
        <f t="shared" si="37"/>
        <v>0</v>
      </c>
      <c r="N198" s="190">
        <f t="shared" si="38"/>
        <v>0</v>
      </c>
      <c r="O198" s="201">
        <f t="shared" si="39"/>
        <v>0</v>
      </c>
      <c r="P198" s="209"/>
      <c r="Q198" s="8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202"/>
    </row>
    <row r="199" spans="1:30" ht="30.75" customHeight="1" x14ac:dyDescent="0.25">
      <c r="A199" s="229"/>
      <c r="B199" s="229"/>
      <c r="C199" s="229"/>
      <c r="D199" s="229"/>
      <c r="E199" s="229"/>
      <c r="F199" s="230"/>
      <c r="G199" s="231"/>
      <c r="H199" s="229"/>
      <c r="I199" s="229"/>
      <c r="J199" s="232"/>
      <c r="K199" s="232"/>
      <c r="L199" s="232"/>
      <c r="M199" s="232"/>
      <c r="N199" s="232"/>
      <c r="O199" s="232"/>
      <c r="P199" s="229"/>
      <c r="Q199" s="8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202"/>
    </row>
    <row r="200" spans="1:30" s="116" customFormat="1" ht="30" customHeight="1" x14ac:dyDescent="0.2">
      <c r="A200" s="111">
        <v>17</v>
      </c>
      <c r="B200" s="111" t="s">
        <v>116</v>
      </c>
      <c r="C200" s="111">
        <v>1</v>
      </c>
      <c r="D200" s="111">
        <v>6.2</v>
      </c>
      <c r="E200" s="111">
        <v>0.3</v>
      </c>
      <c r="F200" s="112">
        <v>0.75</v>
      </c>
      <c r="G200" s="112"/>
      <c r="H200" s="111"/>
      <c r="I200" s="111">
        <f>+PRODUCT(C200:F200)</f>
        <v>1.395</v>
      </c>
      <c r="J200" s="111">
        <f t="shared" si="34"/>
        <v>0</v>
      </c>
      <c r="K200" s="111">
        <f t="shared" si="35"/>
        <v>0</v>
      </c>
      <c r="L200" s="111">
        <f t="shared" si="36"/>
        <v>0</v>
      </c>
      <c r="M200" s="111">
        <f t="shared" si="37"/>
        <v>0</v>
      </c>
      <c r="N200" s="111">
        <f t="shared" si="38"/>
        <v>0</v>
      </c>
      <c r="O200" s="147">
        <f t="shared" si="39"/>
        <v>0</v>
      </c>
      <c r="P200" s="111">
        <f>(IF(F200&gt;0.6,(ROUND(D200/0.5*2,0)),(ROUND(D200/0.5*1,0))))*C200</f>
        <v>25</v>
      </c>
      <c r="Q200" s="113" t="s">
        <v>75</v>
      </c>
      <c r="R200" s="114">
        <v>0.17499999999999999</v>
      </c>
      <c r="S200" s="114">
        <v>0.17849999999999999</v>
      </c>
      <c r="T200" s="114">
        <f>+PRODUCT(C200:E200)</f>
        <v>1.8599999999999999</v>
      </c>
      <c r="U200" s="114">
        <f>+PRODUCT(D200,(F200-R200))</f>
        <v>3.5649999999999999</v>
      </c>
      <c r="V200" s="114">
        <f>+PRODUCT(D200,(F200-S200))</f>
        <v>3.5433000000000003</v>
      </c>
      <c r="W200" s="114">
        <f>+PRODUCT(T200,C200)</f>
        <v>1.8599999999999999</v>
      </c>
      <c r="X200" s="114">
        <f>+IF(Q200="internal",IF(F200=$X$52,U200+V200,0),0)</f>
        <v>0</v>
      </c>
      <c r="Y200" s="114">
        <f>+IF(Q200="internal",IF(F200&lt;$Y$52,U200+V200,0),0)</f>
        <v>0</v>
      </c>
      <c r="Z200" s="114">
        <f>+IF(Q200="internal",IF(F200&gt;$Z$52,U200+V200,0),0)</f>
        <v>7.1082999999999998</v>
      </c>
      <c r="AA200" s="114">
        <f>+IF(Q200="external",IF(F200=$AA$52,U200+V200,0),0)</f>
        <v>0</v>
      </c>
      <c r="AB200" s="114">
        <f>+IF(Q200="external",IF(F200&lt;$AB$52,U200+V200,0),0)</f>
        <v>0</v>
      </c>
      <c r="AC200" s="114">
        <f>+IF(Q200="external",IF(F200&gt;$AC$52,U200+V200,0),0)</f>
        <v>0</v>
      </c>
      <c r="AD200" s="115"/>
    </row>
    <row r="201" spans="1:30" s="116" customFormat="1" ht="30" customHeight="1" x14ac:dyDescent="0.2">
      <c r="A201" s="149" t="s">
        <v>76</v>
      </c>
      <c r="B201" s="150"/>
      <c r="C201" s="151"/>
      <c r="D201" s="152">
        <v>16</v>
      </c>
      <c r="E201" s="152"/>
      <c r="F201" s="165">
        <v>3</v>
      </c>
      <c r="G201" s="153">
        <f>+D200+2*(VLOOKUP(D201,$B$10:$G$16,6)+(10*(D201/1000)))</f>
        <v>7.7700000000000005</v>
      </c>
      <c r="H201" s="152">
        <f>+F201*G201*C200</f>
        <v>23.310000000000002</v>
      </c>
      <c r="I201" s="152"/>
      <c r="J201" s="111">
        <f t="shared" si="34"/>
        <v>0</v>
      </c>
      <c r="K201" s="111">
        <f t="shared" si="35"/>
        <v>0</v>
      </c>
      <c r="L201" s="111">
        <f t="shared" si="36"/>
        <v>0</v>
      </c>
      <c r="M201" s="111">
        <f t="shared" si="37"/>
        <v>23.310000000000002</v>
      </c>
      <c r="N201" s="111">
        <f t="shared" si="38"/>
        <v>0</v>
      </c>
      <c r="O201" s="147">
        <f t="shared" si="39"/>
        <v>0</v>
      </c>
      <c r="P201" s="111"/>
      <c r="Q201" s="118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20"/>
    </row>
    <row r="202" spans="1:30" s="116" customFormat="1" ht="30" customHeight="1" x14ac:dyDescent="0.2">
      <c r="A202" s="154" t="s">
        <v>77</v>
      </c>
      <c r="B202" s="155"/>
      <c r="C202" s="156"/>
      <c r="D202" s="111">
        <v>16</v>
      </c>
      <c r="E202" s="111"/>
      <c r="F202" s="112">
        <v>3</v>
      </c>
      <c r="G202" s="153">
        <f>+D200+2*(VLOOKUP(D202,$B$10:$G$16,6)+(10*(D202/1000)))</f>
        <v>7.7700000000000005</v>
      </c>
      <c r="H202" s="111">
        <f>+F202*G202*C200</f>
        <v>23.310000000000002</v>
      </c>
      <c r="I202" s="111"/>
      <c r="J202" s="111">
        <f t="shared" si="34"/>
        <v>0</v>
      </c>
      <c r="K202" s="111">
        <f t="shared" si="35"/>
        <v>0</v>
      </c>
      <c r="L202" s="111">
        <f t="shared" si="36"/>
        <v>0</v>
      </c>
      <c r="M202" s="111">
        <f t="shared" si="37"/>
        <v>23.310000000000002</v>
      </c>
      <c r="N202" s="111">
        <f t="shared" si="38"/>
        <v>0</v>
      </c>
      <c r="O202" s="147">
        <f t="shared" si="39"/>
        <v>0</v>
      </c>
      <c r="P202" s="111"/>
      <c r="Q202" s="118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20"/>
    </row>
    <row r="203" spans="1:30" s="116" customFormat="1" ht="30" customHeight="1" x14ac:dyDescent="0.2">
      <c r="A203" s="157" t="s">
        <v>78</v>
      </c>
      <c r="B203" s="158"/>
      <c r="C203" s="159"/>
      <c r="D203" s="111">
        <v>16</v>
      </c>
      <c r="E203" s="111"/>
      <c r="F203" s="112">
        <v>3</v>
      </c>
      <c r="G203" s="153">
        <f>+D200+2*(VLOOKUP(D203,$B$10:$G$16,6)+(10*(D203/1000)))</f>
        <v>7.7700000000000005</v>
      </c>
      <c r="H203" s="111">
        <f>+F203*G203*C200</f>
        <v>23.310000000000002</v>
      </c>
      <c r="I203" s="111"/>
      <c r="J203" s="111">
        <f t="shared" si="34"/>
        <v>0</v>
      </c>
      <c r="K203" s="111">
        <f t="shared" si="35"/>
        <v>0</v>
      </c>
      <c r="L203" s="111">
        <f t="shared" si="36"/>
        <v>0</v>
      </c>
      <c r="M203" s="111">
        <f t="shared" si="37"/>
        <v>23.310000000000002</v>
      </c>
      <c r="N203" s="111">
        <f t="shared" si="38"/>
        <v>0</v>
      </c>
      <c r="O203" s="147">
        <f t="shared" si="39"/>
        <v>0</v>
      </c>
      <c r="P203" s="111"/>
      <c r="Q203" s="118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20"/>
    </row>
    <row r="204" spans="1:30" s="116" customFormat="1" ht="30" customHeight="1" x14ac:dyDescent="0.2">
      <c r="A204" s="154" t="s">
        <v>79</v>
      </c>
      <c r="B204" s="155"/>
      <c r="C204" s="156"/>
      <c r="D204" s="111">
        <v>16</v>
      </c>
      <c r="E204" s="111"/>
      <c r="F204" s="112">
        <v>3</v>
      </c>
      <c r="G204" s="153">
        <f>+D200+2*(VLOOKUP(D204,$B$10:$G$16,6)+(10*(D204/1000)))</f>
        <v>7.7700000000000005</v>
      </c>
      <c r="H204" s="111">
        <f>+F204*G204*C200</f>
        <v>23.310000000000002</v>
      </c>
      <c r="I204" s="111"/>
      <c r="J204" s="111">
        <f t="shared" si="34"/>
        <v>0</v>
      </c>
      <c r="K204" s="111">
        <f t="shared" si="35"/>
        <v>0</v>
      </c>
      <c r="L204" s="111">
        <f t="shared" si="36"/>
        <v>0</v>
      </c>
      <c r="M204" s="111">
        <f t="shared" si="37"/>
        <v>23.310000000000002</v>
      </c>
      <c r="N204" s="111">
        <f t="shared" si="38"/>
        <v>0</v>
      </c>
      <c r="O204" s="147">
        <f t="shared" si="39"/>
        <v>0</v>
      </c>
      <c r="P204" s="111"/>
      <c r="Q204" s="118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20"/>
    </row>
    <row r="205" spans="1:30" s="127" customFormat="1" ht="30" customHeight="1" x14ac:dyDescent="0.2">
      <c r="A205" s="135" t="s">
        <v>114</v>
      </c>
      <c r="B205" s="136"/>
      <c r="C205" s="137"/>
      <c r="D205" s="129">
        <v>12</v>
      </c>
      <c r="E205" s="129">
        <v>0.1</v>
      </c>
      <c r="F205" s="138">
        <f>ROUND((((D200/3)*2)/(E205))+1,0)</f>
        <v>42</v>
      </c>
      <c r="G205" s="130">
        <f>((2*(E200-(2*$B$6)+F200-(2*$B$6)))+(VLOOKUP(D205,$B$30:$C$36,2,)))</f>
        <v>2.0999999999999996</v>
      </c>
      <c r="H205" s="129">
        <f>+F205*G205*C200</f>
        <v>88.199999999999989</v>
      </c>
      <c r="I205" s="129"/>
      <c r="J205" s="111">
        <f t="shared" si="34"/>
        <v>0</v>
      </c>
      <c r="K205" s="111">
        <f t="shared" si="35"/>
        <v>0</v>
      </c>
      <c r="L205" s="111">
        <f t="shared" si="36"/>
        <v>88.199999999999989</v>
      </c>
      <c r="M205" s="111">
        <f t="shared" si="37"/>
        <v>0</v>
      </c>
      <c r="N205" s="111">
        <f t="shared" si="38"/>
        <v>0</v>
      </c>
      <c r="O205" s="147">
        <f t="shared" si="39"/>
        <v>0</v>
      </c>
      <c r="P205" s="129"/>
      <c r="Q205" s="118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20"/>
    </row>
    <row r="206" spans="1:30" s="186" customFormat="1" ht="38.25" customHeight="1" x14ac:dyDescent="0.25">
      <c r="A206" s="135" t="s">
        <v>117</v>
      </c>
      <c r="B206" s="136"/>
      <c r="C206" s="137"/>
      <c r="D206" s="129">
        <v>12</v>
      </c>
      <c r="E206" s="129">
        <v>0.125</v>
      </c>
      <c r="F206" s="138">
        <f>ROUND((((D200/3)*1)/(E206))+1,0)</f>
        <v>18</v>
      </c>
      <c r="G206" s="130">
        <f>((2*(E200-(2*$B$6)+F200-(2*$B$6)))+(VLOOKUP(D206,$B$30:$C$36,2,)))</f>
        <v>2.0999999999999996</v>
      </c>
      <c r="H206" s="129">
        <f>+F206*G206*C200</f>
        <v>37.799999999999997</v>
      </c>
      <c r="I206" s="129"/>
      <c r="J206" s="111">
        <f t="shared" si="34"/>
        <v>0</v>
      </c>
      <c r="K206" s="111">
        <f t="shared" si="35"/>
        <v>0</v>
      </c>
      <c r="L206" s="111">
        <f t="shared" si="36"/>
        <v>37.799999999999997</v>
      </c>
      <c r="M206" s="111">
        <f t="shared" si="37"/>
        <v>0</v>
      </c>
      <c r="N206" s="111">
        <f t="shared" si="38"/>
        <v>0</v>
      </c>
      <c r="O206" s="147">
        <f t="shared" si="39"/>
        <v>0</v>
      </c>
      <c r="P206" s="129"/>
      <c r="Q206" s="118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20"/>
    </row>
    <row r="207" spans="1:30" ht="30.75" customHeight="1" x14ac:dyDescent="0.25">
      <c r="A207" s="229"/>
      <c r="B207" s="229"/>
      <c r="C207" s="229"/>
      <c r="D207" s="229"/>
      <c r="E207" s="229"/>
      <c r="F207" s="230"/>
      <c r="G207" s="231"/>
      <c r="H207" s="229"/>
      <c r="I207" s="229"/>
      <c r="J207" s="232"/>
      <c r="K207" s="232"/>
      <c r="L207" s="232"/>
      <c r="M207" s="232"/>
      <c r="N207" s="232"/>
      <c r="O207" s="232"/>
      <c r="P207" s="229"/>
      <c r="Q207" s="8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202"/>
    </row>
    <row r="208" spans="1:30" s="116" customFormat="1" ht="30" customHeight="1" x14ac:dyDescent="0.2">
      <c r="A208" s="111">
        <v>18</v>
      </c>
      <c r="B208" s="111" t="s">
        <v>118</v>
      </c>
      <c r="C208" s="111">
        <v>1</v>
      </c>
      <c r="D208" s="111">
        <v>6.6</v>
      </c>
      <c r="E208" s="111">
        <v>0.3</v>
      </c>
      <c r="F208" s="112">
        <v>0.92500000000000004</v>
      </c>
      <c r="G208" s="112"/>
      <c r="H208" s="111"/>
      <c r="I208" s="111">
        <f>+PRODUCT(C208:F208)</f>
        <v>1.8314999999999999</v>
      </c>
      <c r="J208" s="111">
        <f t="shared" si="34"/>
        <v>0</v>
      </c>
      <c r="K208" s="111">
        <f t="shared" si="35"/>
        <v>0</v>
      </c>
      <c r="L208" s="111">
        <f t="shared" si="36"/>
        <v>0</v>
      </c>
      <c r="M208" s="111">
        <f t="shared" si="37"/>
        <v>0</v>
      </c>
      <c r="N208" s="111">
        <f t="shared" si="38"/>
        <v>0</v>
      </c>
      <c r="O208" s="147">
        <f t="shared" si="39"/>
        <v>0</v>
      </c>
      <c r="P208" s="111">
        <f>(IF(F208&gt;0.6,(ROUND(D208/0.5*2,0)),(ROUND(D208/0.5*1,0))))*C208</f>
        <v>26</v>
      </c>
      <c r="Q208" s="113" t="s">
        <v>75</v>
      </c>
      <c r="R208" s="114">
        <v>0.17499999999999999</v>
      </c>
      <c r="S208" s="114">
        <v>0.15</v>
      </c>
      <c r="T208" s="114">
        <f>+PRODUCT(C208:E208)</f>
        <v>1.9799999999999998</v>
      </c>
      <c r="U208" s="114">
        <f>+PRODUCT(D208,(F208-R208))</f>
        <v>4.9499999999999993</v>
      </c>
      <c r="V208" s="114">
        <f>+PRODUCT(D208,(F208-S208))</f>
        <v>5.1150000000000002</v>
      </c>
      <c r="W208" s="114">
        <f>+PRODUCT(T208,C208)</f>
        <v>1.9799999999999998</v>
      </c>
      <c r="X208" s="114">
        <f>+IF(Q208="internal",IF(F208=$X$52,U208+V208,0),0)</f>
        <v>0</v>
      </c>
      <c r="Y208" s="114">
        <f>+IF(Q208="internal",IF(F208&lt;$Y$52,U208+V208,0),0)</f>
        <v>0</v>
      </c>
      <c r="Z208" s="114">
        <f>+IF(Q208="internal",IF(F208&gt;$Z$52,U208+V208,0),0)</f>
        <v>10.065</v>
      </c>
      <c r="AA208" s="114">
        <f>+IF(Q208="external",IF(F208=$AA$52,U208+V208,0),0)</f>
        <v>0</v>
      </c>
      <c r="AB208" s="114">
        <f>+IF(Q208="external",IF(F208&lt;$AB$52,U208+V208,0),0)</f>
        <v>0</v>
      </c>
      <c r="AC208" s="114">
        <f>+IF(Q208="external",IF(F208&gt;$AC$52,U208+V208,0),0)</f>
        <v>0</v>
      </c>
      <c r="AD208" s="115"/>
    </row>
    <row r="209" spans="1:30" s="116" customFormat="1" ht="30" customHeight="1" x14ac:dyDescent="0.2">
      <c r="A209" s="149" t="s">
        <v>76</v>
      </c>
      <c r="B209" s="150"/>
      <c r="C209" s="151"/>
      <c r="D209" s="152">
        <v>16</v>
      </c>
      <c r="E209" s="152"/>
      <c r="F209" s="165">
        <v>3</v>
      </c>
      <c r="G209" s="153">
        <f>+D208+(0.6/2)+(VLOOKUP(D209,$B$10:$G$16,6)+(10*(D209/1000)))</f>
        <v>7.6849999999999996</v>
      </c>
      <c r="H209" s="152">
        <f>+F209*G209*C208</f>
        <v>23.055</v>
      </c>
      <c r="I209" s="152"/>
      <c r="J209" s="111">
        <f t="shared" si="34"/>
        <v>0</v>
      </c>
      <c r="K209" s="111">
        <f t="shared" si="35"/>
        <v>0</v>
      </c>
      <c r="L209" s="111">
        <f t="shared" si="36"/>
        <v>0</v>
      </c>
      <c r="M209" s="111">
        <f t="shared" si="37"/>
        <v>23.055</v>
      </c>
      <c r="N209" s="111">
        <f t="shared" si="38"/>
        <v>0</v>
      </c>
      <c r="O209" s="147">
        <f t="shared" si="39"/>
        <v>0</v>
      </c>
      <c r="P209" s="111"/>
      <c r="Q209" s="118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20"/>
    </row>
    <row r="210" spans="1:30" s="116" customFormat="1" ht="30" customHeight="1" x14ac:dyDescent="0.2">
      <c r="A210" s="154" t="s">
        <v>77</v>
      </c>
      <c r="B210" s="155"/>
      <c r="C210" s="156"/>
      <c r="D210" s="111">
        <v>16</v>
      </c>
      <c r="E210" s="111"/>
      <c r="F210" s="112">
        <v>2</v>
      </c>
      <c r="G210" s="153">
        <f>+D208+(0.6/2)+(VLOOKUP(D210,$B$10:$G$16,6)+(10*(D210/1000)))</f>
        <v>7.6849999999999996</v>
      </c>
      <c r="H210" s="111">
        <f>+F210*G210*C208</f>
        <v>15.37</v>
      </c>
      <c r="I210" s="111"/>
      <c r="J210" s="111">
        <f t="shared" si="34"/>
        <v>0</v>
      </c>
      <c r="K210" s="111">
        <f t="shared" si="35"/>
        <v>0</v>
      </c>
      <c r="L210" s="111">
        <f t="shared" si="36"/>
        <v>0</v>
      </c>
      <c r="M210" s="111">
        <f t="shared" si="37"/>
        <v>15.37</v>
      </c>
      <c r="N210" s="111">
        <f t="shared" si="38"/>
        <v>0</v>
      </c>
      <c r="O210" s="147">
        <f t="shared" si="39"/>
        <v>0</v>
      </c>
      <c r="P210" s="111"/>
      <c r="Q210" s="118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20"/>
    </row>
    <row r="211" spans="1:30" s="116" customFormat="1" ht="30" customHeight="1" x14ac:dyDescent="0.2">
      <c r="A211" s="157" t="s">
        <v>78</v>
      </c>
      <c r="B211" s="158"/>
      <c r="C211" s="159"/>
      <c r="D211" s="111">
        <v>16</v>
      </c>
      <c r="E211" s="111"/>
      <c r="F211" s="112">
        <v>3</v>
      </c>
      <c r="G211" s="153">
        <f>+D208+(0.6/2)+(VLOOKUP(D211,$B$10:$G$16,6)+(10*(D211/1000)))</f>
        <v>7.6849999999999996</v>
      </c>
      <c r="H211" s="111">
        <f>+F211*G211*C208</f>
        <v>23.055</v>
      </c>
      <c r="I211" s="111"/>
      <c r="J211" s="111">
        <f t="shared" si="34"/>
        <v>0</v>
      </c>
      <c r="K211" s="111">
        <f t="shared" si="35"/>
        <v>0</v>
      </c>
      <c r="L211" s="111">
        <f t="shared" si="36"/>
        <v>0</v>
      </c>
      <c r="M211" s="111">
        <f t="shared" si="37"/>
        <v>23.055</v>
      </c>
      <c r="N211" s="111">
        <f t="shared" si="38"/>
        <v>0</v>
      </c>
      <c r="O211" s="147">
        <f t="shared" si="39"/>
        <v>0</v>
      </c>
      <c r="P211" s="111"/>
      <c r="Q211" s="118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20"/>
    </row>
    <row r="212" spans="1:30" s="116" customFormat="1" ht="30" customHeight="1" x14ac:dyDescent="0.2">
      <c r="A212" s="154" t="s">
        <v>119</v>
      </c>
      <c r="B212" s="155"/>
      <c r="C212" s="156"/>
      <c r="D212" s="111">
        <v>16</v>
      </c>
      <c r="E212" s="111"/>
      <c r="F212" s="112">
        <v>3</v>
      </c>
      <c r="G212" s="153">
        <f>+D208+(0.6/2)+(VLOOKUP(D212,$B$10:$G$16,6)+(10*(D212/1000)))</f>
        <v>7.6849999999999996</v>
      </c>
      <c r="H212" s="111">
        <f>+F212*G212*C208</f>
        <v>23.055</v>
      </c>
      <c r="I212" s="111"/>
      <c r="J212" s="111">
        <f t="shared" si="34"/>
        <v>0</v>
      </c>
      <c r="K212" s="111">
        <f t="shared" si="35"/>
        <v>0</v>
      </c>
      <c r="L212" s="111">
        <f t="shared" si="36"/>
        <v>0</v>
      </c>
      <c r="M212" s="111">
        <f t="shared" si="37"/>
        <v>23.055</v>
      </c>
      <c r="N212" s="111">
        <f t="shared" si="38"/>
        <v>0</v>
      </c>
      <c r="O212" s="147">
        <f t="shared" si="39"/>
        <v>0</v>
      </c>
      <c r="P212" s="111"/>
      <c r="Q212" s="118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20"/>
    </row>
    <row r="213" spans="1:30" s="127" customFormat="1" ht="30" customHeight="1" x14ac:dyDescent="0.2">
      <c r="A213" s="157" t="s">
        <v>80</v>
      </c>
      <c r="B213" s="158"/>
      <c r="C213" s="159"/>
      <c r="D213" s="111">
        <v>25</v>
      </c>
      <c r="E213" s="111">
        <v>1</v>
      </c>
      <c r="F213" s="112">
        <f>ROUND((6.6+6.6)/(E213)+1,0)</f>
        <v>14</v>
      </c>
      <c r="G213" s="112">
        <f>VLOOKUP(E208,$B$40:$E$49,4,0)</f>
        <v>0.36443309607454283</v>
      </c>
      <c r="H213" s="111">
        <f>+F213*G213*C208</f>
        <v>5.1020633450435993</v>
      </c>
      <c r="I213" s="111"/>
      <c r="J213" s="111">
        <f t="shared" si="34"/>
        <v>0</v>
      </c>
      <c r="K213" s="111">
        <f t="shared" si="35"/>
        <v>0</v>
      </c>
      <c r="L213" s="111">
        <f t="shared" si="36"/>
        <v>0</v>
      </c>
      <c r="M213" s="111">
        <f t="shared" si="37"/>
        <v>0</v>
      </c>
      <c r="N213" s="111">
        <f t="shared" si="38"/>
        <v>0</v>
      </c>
      <c r="O213" s="147">
        <f t="shared" si="39"/>
        <v>5.1020633450435993</v>
      </c>
      <c r="P213" s="111"/>
      <c r="Q213" s="118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20"/>
    </row>
    <row r="214" spans="1:30" s="127" customFormat="1" ht="30" customHeight="1" x14ac:dyDescent="0.2">
      <c r="A214" s="135" t="s">
        <v>120</v>
      </c>
      <c r="B214" s="136"/>
      <c r="C214" s="137"/>
      <c r="D214" s="129">
        <v>10</v>
      </c>
      <c r="E214" s="129">
        <v>0.1</v>
      </c>
      <c r="F214" s="138">
        <f>ROUND((((D208/3)*2)/(E214))+1,0)</f>
        <v>45</v>
      </c>
      <c r="G214" s="130">
        <f>((2*(E208-(2*$B$6)+F208-(2*$B$6)))+(VLOOKUP(D214,$B$30:$C$36,2,)))</f>
        <v>2.41</v>
      </c>
      <c r="H214" s="129">
        <f>+F214*G214*C208</f>
        <v>108.45</v>
      </c>
      <c r="I214" s="129"/>
      <c r="J214" s="111">
        <f t="shared" si="34"/>
        <v>0</v>
      </c>
      <c r="K214" s="111">
        <f t="shared" si="35"/>
        <v>108.45</v>
      </c>
      <c r="L214" s="111">
        <f t="shared" si="36"/>
        <v>0</v>
      </c>
      <c r="M214" s="111">
        <f t="shared" si="37"/>
        <v>0</v>
      </c>
      <c r="N214" s="111">
        <f t="shared" si="38"/>
        <v>0</v>
      </c>
      <c r="O214" s="147">
        <f t="shared" si="39"/>
        <v>0</v>
      </c>
      <c r="P214" s="129"/>
      <c r="Q214" s="118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20"/>
    </row>
    <row r="215" spans="1:30" s="127" customFormat="1" ht="30" customHeight="1" x14ac:dyDescent="0.2">
      <c r="A215" s="135" t="s">
        <v>121</v>
      </c>
      <c r="B215" s="136"/>
      <c r="C215" s="137"/>
      <c r="D215" s="129">
        <v>10</v>
      </c>
      <c r="E215" s="129">
        <v>0.15</v>
      </c>
      <c r="F215" s="138">
        <f>ROUND((((D208/3)*1)/(E215))+1,0)</f>
        <v>16</v>
      </c>
      <c r="G215" s="130">
        <f>((2*(E208-(2*$B$6)+F208-(2*$B$6)))+(VLOOKUP(D215,$B$30:$C$36,2,)))</f>
        <v>2.41</v>
      </c>
      <c r="H215" s="129">
        <f>+F215*G215*C208</f>
        <v>38.56</v>
      </c>
      <c r="I215" s="129"/>
      <c r="J215" s="111">
        <f t="shared" si="34"/>
        <v>0</v>
      </c>
      <c r="K215" s="111">
        <f t="shared" si="35"/>
        <v>38.56</v>
      </c>
      <c r="L215" s="111">
        <f t="shared" si="36"/>
        <v>0</v>
      </c>
      <c r="M215" s="111">
        <f t="shared" si="37"/>
        <v>0</v>
      </c>
      <c r="N215" s="111">
        <f t="shared" si="38"/>
        <v>0</v>
      </c>
      <c r="O215" s="147">
        <f t="shared" si="39"/>
        <v>0</v>
      </c>
      <c r="P215" s="129"/>
      <c r="Q215" s="118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20"/>
    </row>
    <row r="216" spans="1:30" ht="30.75" customHeight="1" x14ac:dyDescent="0.25">
      <c r="A216" s="229"/>
      <c r="B216" s="229"/>
      <c r="C216" s="229"/>
      <c r="D216" s="229"/>
      <c r="E216" s="229"/>
      <c r="F216" s="230"/>
      <c r="G216" s="231"/>
      <c r="H216" s="229"/>
      <c r="I216" s="229"/>
      <c r="J216" s="232"/>
      <c r="K216" s="232"/>
      <c r="L216" s="232"/>
      <c r="M216" s="232"/>
      <c r="N216" s="232"/>
      <c r="O216" s="232"/>
      <c r="P216" s="229"/>
      <c r="Q216" s="8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202"/>
    </row>
    <row r="217" spans="1:30" s="116" customFormat="1" ht="30" customHeight="1" x14ac:dyDescent="0.2">
      <c r="A217" s="111">
        <v>19</v>
      </c>
      <c r="B217" s="111" t="s">
        <v>122</v>
      </c>
      <c r="C217" s="111">
        <v>1</v>
      </c>
      <c r="D217" s="111">
        <v>0.87</v>
      </c>
      <c r="E217" s="111">
        <v>0.3</v>
      </c>
      <c r="F217" s="112">
        <v>0.6</v>
      </c>
      <c r="G217" s="112"/>
      <c r="H217" s="111"/>
      <c r="I217" s="111">
        <f>+PRODUCT(C217:F217)</f>
        <v>0.15659999999999999</v>
      </c>
      <c r="J217" s="111">
        <f t="shared" si="34"/>
        <v>0</v>
      </c>
      <c r="K217" s="111">
        <f t="shared" si="35"/>
        <v>0</v>
      </c>
      <c r="L217" s="111">
        <f t="shared" si="36"/>
        <v>0</v>
      </c>
      <c r="M217" s="111">
        <f t="shared" si="37"/>
        <v>0</v>
      </c>
      <c r="N217" s="111">
        <f t="shared" si="38"/>
        <v>0</v>
      </c>
      <c r="O217" s="147">
        <f t="shared" si="39"/>
        <v>0</v>
      </c>
      <c r="P217" s="111">
        <f>(IF(F217&gt;0.6,(ROUND(D217/0.5*2,0)),(ROUND(D217/0.5*1,0))))*C217</f>
        <v>2</v>
      </c>
      <c r="Q217" s="113" t="s">
        <v>75</v>
      </c>
      <c r="R217" s="114">
        <v>0.125</v>
      </c>
      <c r="S217" s="114">
        <v>0.125</v>
      </c>
      <c r="T217" s="114">
        <f>+PRODUCT(C217:E217)</f>
        <v>0.26100000000000001</v>
      </c>
      <c r="U217" s="114">
        <f>+PRODUCT(D217,(F217-R217))</f>
        <v>0.41325000000000001</v>
      </c>
      <c r="V217" s="114">
        <f>+PRODUCT(D217,(F217-S217))</f>
        <v>0.41325000000000001</v>
      </c>
      <c r="W217" s="114">
        <f>+PRODUCT(T217,C217)</f>
        <v>0.26100000000000001</v>
      </c>
      <c r="X217" s="114">
        <f>+IF(Q217="internal",IF(F217=$X$52,U217+V217,0),0)</f>
        <v>0.82650000000000001</v>
      </c>
      <c r="Y217" s="114">
        <f>+IF(Q217="internal",IF(F217&lt;$Y$52,U217+V217,0),0)</f>
        <v>0</v>
      </c>
      <c r="Z217" s="114">
        <f>+IF(Q217="internal",IF(F217&gt;$Z$52,U217+V217,0),0)</f>
        <v>0</v>
      </c>
      <c r="AA217" s="114">
        <f>+IF(Q217="external",IF(F217=$AA$52,U217+V217,0),0)</f>
        <v>0</v>
      </c>
      <c r="AB217" s="114">
        <f>+IF(Q217="external",IF(F217&lt;$AB$52,U217+V217,0),0)</f>
        <v>0</v>
      </c>
      <c r="AC217" s="114">
        <f>+IF(Q217="external",IF(F217&gt;$AC$52,U217+V217,0),0)</f>
        <v>0</v>
      </c>
      <c r="AD217" s="115"/>
    </row>
    <row r="218" spans="1:30" s="116" customFormat="1" ht="30" customHeight="1" x14ac:dyDescent="0.2">
      <c r="A218" s="149" t="s">
        <v>76</v>
      </c>
      <c r="B218" s="150"/>
      <c r="C218" s="151"/>
      <c r="D218" s="152">
        <v>16</v>
      </c>
      <c r="E218" s="152"/>
      <c r="F218" s="165">
        <v>3</v>
      </c>
      <c r="G218" s="153">
        <f>+D217+1*(VLOOKUP(D218,$B$10:$G$16,6)+(10*(D218/1000)))+0.788/2</f>
        <v>2.0489999999999999</v>
      </c>
      <c r="H218" s="152">
        <f>+F218*G218*C217</f>
        <v>6.1470000000000002</v>
      </c>
      <c r="I218" s="152"/>
      <c r="J218" s="111">
        <f t="shared" si="34"/>
        <v>0</v>
      </c>
      <c r="K218" s="111">
        <f t="shared" si="35"/>
        <v>0</v>
      </c>
      <c r="L218" s="111">
        <f t="shared" si="36"/>
        <v>0</v>
      </c>
      <c r="M218" s="111">
        <f t="shared" si="37"/>
        <v>6.1470000000000002</v>
      </c>
      <c r="N218" s="111">
        <f t="shared" si="38"/>
        <v>0</v>
      </c>
      <c r="O218" s="147">
        <f t="shared" si="39"/>
        <v>0</v>
      </c>
      <c r="P218" s="111"/>
      <c r="Q218" s="118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20"/>
    </row>
    <row r="219" spans="1:30" s="116" customFormat="1" ht="30" customHeight="1" x14ac:dyDescent="0.2">
      <c r="A219" s="154" t="s">
        <v>77</v>
      </c>
      <c r="B219" s="155"/>
      <c r="C219" s="156"/>
      <c r="D219" s="111">
        <v>12</v>
      </c>
      <c r="E219" s="111"/>
      <c r="F219" s="112">
        <v>2</v>
      </c>
      <c r="G219" s="153">
        <f>+D217+1*(VLOOKUP(D219,$B$10:$G$16,6)+(10*(D219/1000)))+0.788/2</f>
        <v>1.859</v>
      </c>
      <c r="H219" s="111">
        <f>+F219*G219*C217</f>
        <v>3.718</v>
      </c>
      <c r="I219" s="111"/>
      <c r="J219" s="111">
        <f t="shared" si="34"/>
        <v>0</v>
      </c>
      <c r="K219" s="111">
        <f t="shared" si="35"/>
        <v>0</v>
      </c>
      <c r="L219" s="111">
        <f t="shared" si="36"/>
        <v>3.718</v>
      </c>
      <c r="M219" s="111">
        <f t="shared" si="37"/>
        <v>0</v>
      </c>
      <c r="N219" s="111">
        <f t="shared" si="38"/>
        <v>0</v>
      </c>
      <c r="O219" s="147">
        <f t="shared" si="39"/>
        <v>0</v>
      </c>
      <c r="P219" s="111"/>
      <c r="Q219" s="118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20"/>
    </row>
    <row r="220" spans="1:30" s="116" customFormat="1" ht="30" customHeight="1" x14ac:dyDescent="0.2">
      <c r="A220" s="157" t="s">
        <v>78</v>
      </c>
      <c r="B220" s="158"/>
      <c r="C220" s="159"/>
      <c r="D220" s="111">
        <v>16</v>
      </c>
      <c r="E220" s="111"/>
      <c r="F220" s="112">
        <v>3</v>
      </c>
      <c r="G220" s="117">
        <f>+D217+1*(VLOOKUP(D220,$B$10:$G$16,6)+(10*(D220/1000)))+1*(VLOOKUP(D220,$B$10:$G$16,6)+(10*(D220/1000)))</f>
        <v>2.44</v>
      </c>
      <c r="H220" s="111">
        <f>+F220*G220*C217</f>
        <v>7.32</v>
      </c>
      <c r="I220" s="111"/>
      <c r="J220" s="111">
        <f t="shared" si="34"/>
        <v>0</v>
      </c>
      <c r="K220" s="111">
        <f t="shared" si="35"/>
        <v>0</v>
      </c>
      <c r="L220" s="111">
        <f t="shared" si="36"/>
        <v>0</v>
      </c>
      <c r="M220" s="111">
        <f t="shared" si="37"/>
        <v>7.32</v>
      </c>
      <c r="N220" s="111">
        <f t="shared" si="38"/>
        <v>0</v>
      </c>
      <c r="O220" s="147">
        <f t="shared" si="39"/>
        <v>0</v>
      </c>
      <c r="P220" s="111"/>
      <c r="Q220" s="118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20"/>
    </row>
    <row r="221" spans="1:30" s="116" customFormat="1" ht="30" customHeight="1" x14ac:dyDescent="0.2">
      <c r="A221" s="154" t="s">
        <v>119</v>
      </c>
      <c r="B221" s="155"/>
      <c r="C221" s="156"/>
      <c r="D221" s="111">
        <v>12</v>
      </c>
      <c r="E221" s="111"/>
      <c r="F221" s="112">
        <v>2</v>
      </c>
      <c r="G221" s="117">
        <f>+D217+1*(VLOOKUP(D221,$B$10:$G$16,6)+(10*(D221/1000)))+1*(VLOOKUP(D221,$B$10:$G$16,6)+(10*(D221/1000)))</f>
        <v>2.0599999999999996</v>
      </c>
      <c r="H221" s="111">
        <f>+F221*G221*C217</f>
        <v>4.1199999999999992</v>
      </c>
      <c r="I221" s="111"/>
      <c r="J221" s="111">
        <f t="shared" si="34"/>
        <v>0</v>
      </c>
      <c r="K221" s="111">
        <f t="shared" si="35"/>
        <v>0</v>
      </c>
      <c r="L221" s="111">
        <f t="shared" si="36"/>
        <v>4.1199999999999992</v>
      </c>
      <c r="M221" s="111">
        <f t="shared" si="37"/>
        <v>0</v>
      </c>
      <c r="N221" s="111">
        <f t="shared" si="38"/>
        <v>0</v>
      </c>
      <c r="O221" s="147">
        <f t="shared" si="39"/>
        <v>0</v>
      </c>
      <c r="P221" s="111"/>
      <c r="Q221" s="118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20"/>
    </row>
    <row r="222" spans="1:30" s="127" customFormat="1" ht="30" customHeight="1" x14ac:dyDescent="0.2">
      <c r="A222" s="157" t="s">
        <v>80</v>
      </c>
      <c r="B222" s="158"/>
      <c r="C222" s="159"/>
      <c r="D222" s="111">
        <v>25</v>
      </c>
      <c r="E222" s="111">
        <v>1</v>
      </c>
      <c r="F222" s="112">
        <f>ROUND((0.87+0.87)/(E222)+1,0)</f>
        <v>3</v>
      </c>
      <c r="G222" s="112">
        <f>VLOOKUP(E217,$B$40:$E$49,4,0)</f>
        <v>0.36443309607454283</v>
      </c>
      <c r="H222" s="111">
        <f>+F222*G222*C217</f>
        <v>1.0932992882236285</v>
      </c>
      <c r="I222" s="111"/>
      <c r="J222" s="111">
        <f t="shared" si="34"/>
        <v>0</v>
      </c>
      <c r="K222" s="111">
        <f t="shared" si="35"/>
        <v>0</v>
      </c>
      <c r="L222" s="111">
        <f t="shared" si="36"/>
        <v>0</v>
      </c>
      <c r="M222" s="111">
        <f t="shared" si="37"/>
        <v>0</v>
      </c>
      <c r="N222" s="111">
        <f t="shared" si="38"/>
        <v>0</v>
      </c>
      <c r="O222" s="147">
        <f t="shared" si="39"/>
        <v>1.0932992882236285</v>
      </c>
      <c r="P222" s="111"/>
      <c r="Q222" s="118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20"/>
    </row>
    <row r="223" spans="1:30" s="127" customFormat="1" ht="30" customHeight="1" x14ac:dyDescent="0.2">
      <c r="A223" s="135" t="s">
        <v>120</v>
      </c>
      <c r="B223" s="136"/>
      <c r="C223" s="137"/>
      <c r="D223" s="129">
        <v>10</v>
      </c>
      <c r="E223" s="129">
        <v>0.1</v>
      </c>
      <c r="F223" s="138">
        <f>ROUND((((D217/3)*3)/(E223))+1,0)</f>
        <v>10</v>
      </c>
      <c r="G223" s="130">
        <f>((2*(E217-(2*$B$6)+F217-(2*$B$6)))+(VLOOKUP(D223,$B$30:$C$36,2,)))</f>
        <v>1.76</v>
      </c>
      <c r="H223" s="129">
        <f>+F223*G223*C217</f>
        <v>17.600000000000001</v>
      </c>
      <c r="I223" s="129"/>
      <c r="J223" s="111">
        <f t="shared" si="34"/>
        <v>0</v>
      </c>
      <c r="K223" s="111">
        <f t="shared" si="35"/>
        <v>17.600000000000001</v>
      </c>
      <c r="L223" s="111">
        <f t="shared" si="36"/>
        <v>0</v>
      </c>
      <c r="M223" s="111">
        <f t="shared" si="37"/>
        <v>0</v>
      </c>
      <c r="N223" s="111">
        <f t="shared" si="38"/>
        <v>0</v>
      </c>
      <c r="O223" s="147">
        <f t="shared" si="39"/>
        <v>0</v>
      </c>
      <c r="P223" s="129"/>
      <c r="Q223" s="118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20"/>
    </row>
    <row r="224" spans="1:30" ht="30.75" customHeight="1" x14ac:dyDescent="0.25">
      <c r="A224" s="229"/>
      <c r="B224" s="229"/>
      <c r="C224" s="229"/>
      <c r="D224" s="229"/>
      <c r="E224" s="229"/>
      <c r="F224" s="230"/>
      <c r="G224" s="231"/>
      <c r="H224" s="229"/>
      <c r="I224" s="229"/>
      <c r="J224" s="232"/>
      <c r="K224" s="232"/>
      <c r="L224" s="232"/>
      <c r="M224" s="232"/>
      <c r="N224" s="232"/>
      <c r="O224" s="232"/>
      <c r="P224" s="229"/>
      <c r="Q224" s="8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202"/>
    </row>
    <row r="225" spans="1:30" s="127" customFormat="1" ht="30" customHeight="1" x14ac:dyDescent="0.2">
      <c r="A225" s="111">
        <v>20</v>
      </c>
      <c r="B225" s="111" t="s">
        <v>123</v>
      </c>
      <c r="C225" s="111">
        <v>1</v>
      </c>
      <c r="D225" s="111">
        <v>0.70499999999999996</v>
      </c>
      <c r="E225" s="111">
        <v>0.3</v>
      </c>
      <c r="F225" s="112">
        <v>0.92500000000000004</v>
      </c>
      <c r="G225" s="112"/>
      <c r="H225" s="111"/>
      <c r="I225" s="111">
        <f>+PRODUCT(C225:F225)</f>
        <v>0.19563749999999999</v>
      </c>
      <c r="J225" s="111">
        <f t="shared" si="34"/>
        <v>0</v>
      </c>
      <c r="K225" s="111">
        <f t="shared" si="35"/>
        <v>0</v>
      </c>
      <c r="L225" s="111">
        <f t="shared" si="36"/>
        <v>0</v>
      </c>
      <c r="M225" s="111">
        <f t="shared" si="37"/>
        <v>0</v>
      </c>
      <c r="N225" s="111">
        <f t="shared" si="38"/>
        <v>0</v>
      </c>
      <c r="O225" s="147">
        <f t="shared" si="39"/>
        <v>0</v>
      </c>
      <c r="P225" s="111">
        <f>(IF(F225&gt;0.6,(ROUND(D225/0.5*2,0)),(ROUND(D225/0.5*1,0))))*C225</f>
        <v>3</v>
      </c>
      <c r="Q225" s="113" t="s">
        <v>75</v>
      </c>
      <c r="R225" s="114">
        <v>0.17499999999999999</v>
      </c>
      <c r="S225" s="114">
        <v>0.125</v>
      </c>
      <c r="T225" s="114">
        <f>+PRODUCT(C225:E225)</f>
        <v>0.21149999999999999</v>
      </c>
      <c r="U225" s="114">
        <f>+PRODUCT(D225,(F225-R225))</f>
        <v>0.52874999999999994</v>
      </c>
      <c r="V225" s="114">
        <f>+PRODUCT(D225,(F225-S225))</f>
        <v>0.56399999999999995</v>
      </c>
      <c r="W225" s="114">
        <f>+PRODUCT(T225,C225)</f>
        <v>0.21149999999999999</v>
      </c>
      <c r="X225" s="114">
        <f>+IF(Q225="internal",IF(F225=$X$52,U225+V225,0),0)</f>
        <v>0</v>
      </c>
      <c r="Y225" s="114">
        <f>+IF(Q225="internal",IF(F225&lt;$Y$52,U225+V225,0),0)</f>
        <v>0</v>
      </c>
      <c r="Z225" s="114">
        <f>+IF(Q225="internal",IF(F225&gt;$Z$52,U225+V225,0),0)</f>
        <v>1.0927499999999999</v>
      </c>
      <c r="AA225" s="114">
        <f>+IF(Q225="external",IF(F225=$AA$52,U225+V225,0),0)</f>
        <v>0</v>
      </c>
      <c r="AB225" s="114">
        <f>+IF(Q225="external",IF(F225&lt;$AB$52,U225+V225,0),0)</f>
        <v>0</v>
      </c>
      <c r="AC225" s="114">
        <f>+IF(Q225="external",IF(F225&gt;$AC$52,U225+V225,0),0)</f>
        <v>0</v>
      </c>
      <c r="AD225" s="115"/>
    </row>
    <row r="226" spans="1:30" s="116" customFormat="1" ht="30" customHeight="1" x14ac:dyDescent="0.2">
      <c r="A226" s="149" t="s">
        <v>76</v>
      </c>
      <c r="B226" s="150"/>
      <c r="C226" s="151"/>
      <c r="D226" s="152">
        <v>16</v>
      </c>
      <c r="E226" s="152"/>
      <c r="F226" s="165">
        <v>3</v>
      </c>
      <c r="G226" s="153">
        <f>+D225+1*(VLOOKUP(D226,$B$10:$G$16,6)+(10*(D226/1000)))+0.788/2</f>
        <v>1.8839999999999999</v>
      </c>
      <c r="H226" s="152">
        <f>+F226*G226*C225</f>
        <v>5.6519999999999992</v>
      </c>
      <c r="I226" s="152"/>
      <c r="J226" s="111">
        <f t="shared" si="34"/>
        <v>0</v>
      </c>
      <c r="K226" s="111">
        <f t="shared" si="35"/>
        <v>0</v>
      </c>
      <c r="L226" s="111">
        <f t="shared" si="36"/>
        <v>0</v>
      </c>
      <c r="M226" s="111">
        <f t="shared" si="37"/>
        <v>5.6519999999999992</v>
      </c>
      <c r="N226" s="111">
        <f t="shared" si="38"/>
        <v>0</v>
      </c>
      <c r="O226" s="147">
        <f t="shared" si="39"/>
        <v>0</v>
      </c>
      <c r="P226" s="111"/>
      <c r="Q226" s="118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20"/>
    </row>
    <row r="227" spans="1:30" s="116" customFormat="1" ht="30" customHeight="1" x14ac:dyDescent="0.2">
      <c r="A227" s="154" t="s">
        <v>77</v>
      </c>
      <c r="B227" s="155"/>
      <c r="C227" s="156"/>
      <c r="D227" s="152">
        <v>12</v>
      </c>
      <c r="E227" s="111"/>
      <c r="F227" s="112">
        <v>2</v>
      </c>
      <c r="G227" s="153">
        <f>+D225+1*(VLOOKUP(D227,$B$10:$G$16,6)+(10*(D227/1000)))+0.788/2</f>
        <v>1.694</v>
      </c>
      <c r="H227" s="111">
        <f>+F227*G227*C225</f>
        <v>3.3879999999999999</v>
      </c>
      <c r="I227" s="111"/>
      <c r="J227" s="111">
        <f t="shared" si="34"/>
        <v>0</v>
      </c>
      <c r="K227" s="111">
        <f t="shared" si="35"/>
        <v>0</v>
      </c>
      <c r="L227" s="111">
        <f t="shared" si="36"/>
        <v>3.3879999999999999</v>
      </c>
      <c r="M227" s="111">
        <f t="shared" si="37"/>
        <v>0</v>
      </c>
      <c r="N227" s="111">
        <f t="shared" si="38"/>
        <v>0</v>
      </c>
      <c r="O227" s="147">
        <f t="shared" si="39"/>
        <v>0</v>
      </c>
      <c r="P227" s="111"/>
      <c r="Q227" s="118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20"/>
    </row>
    <row r="228" spans="1:30" s="116" customFormat="1" ht="30" customHeight="1" x14ac:dyDescent="0.2">
      <c r="A228" s="157" t="s">
        <v>78</v>
      </c>
      <c r="B228" s="158"/>
      <c r="C228" s="159"/>
      <c r="D228" s="152">
        <v>12</v>
      </c>
      <c r="E228" s="111"/>
      <c r="F228" s="112">
        <v>3</v>
      </c>
      <c r="G228" s="117">
        <f>+D225+1*(VLOOKUP(D228,$B$10:$G$16,6)+(10*(D228/1000)))+1*(VLOOKUP(D228,$B$10:$G$16,6)+(10*(D228/1000)))</f>
        <v>1.8949999999999998</v>
      </c>
      <c r="H228" s="111">
        <f>+F228*G228*C225</f>
        <v>5.6849999999999996</v>
      </c>
      <c r="I228" s="111"/>
      <c r="J228" s="111">
        <f t="shared" si="34"/>
        <v>0</v>
      </c>
      <c r="K228" s="111">
        <f t="shared" si="35"/>
        <v>0</v>
      </c>
      <c r="L228" s="111">
        <f t="shared" si="36"/>
        <v>5.6849999999999996</v>
      </c>
      <c r="M228" s="111">
        <f t="shared" si="37"/>
        <v>0</v>
      </c>
      <c r="N228" s="111">
        <f t="shared" si="38"/>
        <v>0</v>
      </c>
      <c r="O228" s="147">
        <f t="shared" si="39"/>
        <v>0</v>
      </c>
      <c r="P228" s="111"/>
      <c r="Q228" s="118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20"/>
    </row>
    <row r="229" spans="1:30" s="116" customFormat="1" ht="30" customHeight="1" x14ac:dyDescent="0.2">
      <c r="A229" s="154" t="s">
        <v>79</v>
      </c>
      <c r="B229" s="155"/>
      <c r="C229" s="156"/>
      <c r="D229" s="152">
        <v>16</v>
      </c>
      <c r="E229" s="111"/>
      <c r="F229" s="112">
        <v>3</v>
      </c>
      <c r="G229" s="117">
        <f>+D225+1*(VLOOKUP(D229,$B$10:$G$16,6)+(10*(D229/1000)))+1*(VLOOKUP(D229,$B$10:$G$16,6)+(10*(D229/1000)))</f>
        <v>2.2749999999999999</v>
      </c>
      <c r="H229" s="111">
        <f>+F229*G229*C225</f>
        <v>6.8249999999999993</v>
      </c>
      <c r="I229" s="111"/>
      <c r="J229" s="111">
        <f t="shared" si="34"/>
        <v>0</v>
      </c>
      <c r="K229" s="111">
        <f t="shared" si="35"/>
        <v>0</v>
      </c>
      <c r="L229" s="111">
        <f t="shared" si="36"/>
        <v>0</v>
      </c>
      <c r="M229" s="111">
        <f t="shared" si="37"/>
        <v>6.8249999999999993</v>
      </c>
      <c r="N229" s="111">
        <f t="shared" si="38"/>
        <v>0</v>
      </c>
      <c r="O229" s="147">
        <f t="shared" si="39"/>
        <v>0</v>
      </c>
      <c r="P229" s="111"/>
      <c r="Q229" s="118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20"/>
    </row>
    <row r="230" spans="1:30" s="127" customFormat="1" ht="30" customHeight="1" x14ac:dyDescent="0.2">
      <c r="A230" s="135" t="s">
        <v>124</v>
      </c>
      <c r="B230" s="136"/>
      <c r="C230" s="137"/>
      <c r="D230" s="129">
        <v>12</v>
      </c>
      <c r="E230" s="129">
        <v>0.1</v>
      </c>
      <c r="F230" s="138">
        <f>ROUND((((D225/3)*3)/(E230))+1,0)</f>
        <v>8</v>
      </c>
      <c r="G230" s="130">
        <f>((2*(E225-(2*$B$6)+F225-(2*$B$6)))+(VLOOKUP(D230,$B$30:$C$36,2,)))</f>
        <v>2.4500000000000002</v>
      </c>
      <c r="H230" s="129">
        <f>+F230*G230*C225</f>
        <v>19.600000000000001</v>
      </c>
      <c r="I230" s="129"/>
      <c r="J230" s="111">
        <f t="shared" si="34"/>
        <v>0</v>
      </c>
      <c r="K230" s="111">
        <f t="shared" si="35"/>
        <v>0</v>
      </c>
      <c r="L230" s="111">
        <f t="shared" si="36"/>
        <v>19.600000000000001</v>
      </c>
      <c r="M230" s="111">
        <f t="shared" si="37"/>
        <v>0</v>
      </c>
      <c r="N230" s="111">
        <f t="shared" si="38"/>
        <v>0</v>
      </c>
      <c r="O230" s="147">
        <f t="shared" si="39"/>
        <v>0</v>
      </c>
      <c r="P230" s="129"/>
      <c r="Q230" s="118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20"/>
    </row>
    <row r="231" spans="1:30" s="79" customFormat="1" ht="30" customHeight="1" x14ac:dyDescent="0.25">
      <c r="A231" s="168"/>
      <c r="B231" s="169" t="s">
        <v>96</v>
      </c>
      <c r="C231" s="169"/>
      <c r="D231" s="169">
        <v>12</v>
      </c>
      <c r="E231" s="169">
        <v>0.1</v>
      </c>
      <c r="F231" s="170">
        <f>ROUNDUP((((D224/3)*3)/(E231))+1,0)</f>
        <v>1</v>
      </c>
      <c r="G231" s="171">
        <f>(F225-(2*$B$6)+(VLOOKUP(D231,$B$30:$C$36,2,)))</f>
        <v>1.105</v>
      </c>
      <c r="H231" s="169">
        <f>+F231*G231*C225</f>
        <v>1.105</v>
      </c>
      <c r="I231" s="169"/>
      <c r="J231" s="236">
        <f>IF($D231=$J$339,$H231,0)</f>
        <v>0</v>
      </c>
      <c r="K231" s="236">
        <f>IF($D231=$K$52,$H231,0)</f>
        <v>0</v>
      </c>
      <c r="L231" s="111">
        <f>IF($D231=$L$52,$H231,0)</f>
        <v>1.105</v>
      </c>
      <c r="M231" s="236">
        <f>IF($D231=$M$339,$H231,0)</f>
        <v>0</v>
      </c>
      <c r="N231" s="236">
        <f>IF($D231=$N$339,$H231,0)</f>
        <v>0</v>
      </c>
      <c r="O231" s="237">
        <f>IF($D231=$O$339,$H231,0)</f>
        <v>0</v>
      </c>
      <c r="P231" s="222"/>
      <c r="Q231" s="38"/>
    </row>
    <row r="232" spans="1:30" s="127" customFormat="1" ht="30" customHeight="1" x14ac:dyDescent="0.2">
      <c r="A232" s="157" t="s">
        <v>80</v>
      </c>
      <c r="B232" s="158"/>
      <c r="C232" s="159"/>
      <c r="D232" s="111">
        <v>25</v>
      </c>
      <c r="E232" s="111">
        <v>1</v>
      </c>
      <c r="F232" s="112">
        <f>ROUND((0.705+0.705)/(E232)+1,0)</f>
        <v>2</v>
      </c>
      <c r="G232" s="112">
        <f>VLOOKUP(E225,$B$40:$E$49,4,0)</f>
        <v>0.36443309607454283</v>
      </c>
      <c r="H232" s="111">
        <f>+F232*G232*C225</f>
        <v>0.72886619214908566</v>
      </c>
      <c r="I232" s="111"/>
      <c r="J232" s="111">
        <f t="shared" si="34"/>
        <v>0</v>
      </c>
      <c r="K232" s="111">
        <f t="shared" si="35"/>
        <v>0</v>
      </c>
      <c r="L232" s="111">
        <f t="shared" si="36"/>
        <v>0</v>
      </c>
      <c r="M232" s="111">
        <f t="shared" si="37"/>
        <v>0</v>
      </c>
      <c r="N232" s="111">
        <f t="shared" si="38"/>
        <v>0</v>
      </c>
      <c r="O232" s="147">
        <f t="shared" si="39"/>
        <v>0.72886619214908566</v>
      </c>
      <c r="P232" s="111"/>
      <c r="Q232" s="118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20"/>
    </row>
    <row r="233" spans="1:30" ht="30.75" customHeight="1" x14ac:dyDescent="0.25">
      <c r="A233" s="229"/>
      <c r="B233" s="229"/>
      <c r="C233" s="229"/>
      <c r="D233" s="229"/>
      <c r="E233" s="229"/>
      <c r="F233" s="230"/>
      <c r="G233" s="231"/>
      <c r="H233" s="229"/>
      <c r="I233" s="229"/>
      <c r="J233" s="232"/>
      <c r="K233" s="232"/>
      <c r="L233" s="232"/>
      <c r="M233" s="232"/>
      <c r="N233" s="232"/>
      <c r="O233" s="232"/>
      <c r="P233" s="229"/>
      <c r="Q233" s="8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202"/>
    </row>
    <row r="234" spans="1:30" s="194" customFormat="1" ht="30" customHeight="1" x14ac:dyDescent="0.2">
      <c r="A234" s="190">
        <v>21</v>
      </c>
      <c r="B234" s="190" t="s">
        <v>125</v>
      </c>
      <c r="C234" s="190">
        <v>1</v>
      </c>
      <c r="D234" s="190">
        <v>3.4</v>
      </c>
      <c r="E234" s="190">
        <v>0.2</v>
      </c>
      <c r="F234" s="191">
        <v>0.84499999999999997</v>
      </c>
      <c r="G234" s="191"/>
      <c r="H234" s="190"/>
      <c r="I234" s="190">
        <f>+PRODUCT(C234:F234)</f>
        <v>0.5746</v>
      </c>
      <c r="J234" s="190">
        <f t="shared" si="34"/>
        <v>0</v>
      </c>
      <c r="K234" s="190">
        <f t="shared" si="35"/>
        <v>0</v>
      </c>
      <c r="L234" s="190">
        <f t="shared" si="36"/>
        <v>0</v>
      </c>
      <c r="M234" s="190">
        <f t="shared" si="37"/>
        <v>0</v>
      </c>
      <c r="N234" s="190">
        <f t="shared" si="38"/>
        <v>0</v>
      </c>
      <c r="O234" s="201">
        <f t="shared" si="39"/>
        <v>0</v>
      </c>
      <c r="P234" s="190">
        <f>(IF(F234&gt;0.6,(ROUND(D234/0.5*2,0)),(ROUND(D234/0.5*1,0))))*C234</f>
        <v>14</v>
      </c>
      <c r="Q234" s="192" t="s">
        <v>75</v>
      </c>
      <c r="R234" s="193">
        <v>0.17499999999999999</v>
      </c>
      <c r="S234" s="193">
        <v>0.125</v>
      </c>
      <c r="T234" s="193">
        <f>+PRODUCT(C234:E234)</f>
        <v>0.68</v>
      </c>
      <c r="U234" s="193">
        <f>+PRODUCT(D234,(F234-R234))</f>
        <v>2.2779999999999996</v>
      </c>
      <c r="V234" s="193">
        <f>+PRODUCT(D234,(F234-S234))</f>
        <v>2.448</v>
      </c>
      <c r="W234" s="193">
        <f>+PRODUCT(T234,C234)</f>
        <v>0.68</v>
      </c>
      <c r="X234" s="193">
        <f>+IF(Q234="internal",IF(F234=$X$52,U234+V234,0),0)</f>
        <v>0</v>
      </c>
      <c r="Y234" s="193">
        <f>+IF(Q234="internal",IF(F234&lt;$Y$52,U234+V234,0),0)</f>
        <v>0</v>
      </c>
      <c r="Z234" s="193">
        <f>+IF(Q234="internal",IF(F234&gt;$Z$52,U234+V234,0),0)</f>
        <v>4.7259999999999991</v>
      </c>
      <c r="AA234" s="193">
        <f>+IF(Q234="external",IF(F234=$AA$52,U234+V234,0),0)</f>
        <v>0</v>
      </c>
      <c r="AB234" s="193">
        <f>+IF(Q234="external",IF(F234&lt;$AB$52,U234+V234,0),0)</f>
        <v>0</v>
      </c>
      <c r="AC234" s="193">
        <f>+IF(Q234="external",IF(F234&gt;$AC$52,U234+V234,0),0)</f>
        <v>0</v>
      </c>
      <c r="AD234" s="93"/>
    </row>
    <row r="235" spans="1:30" s="194" customFormat="1" ht="30" customHeight="1" x14ac:dyDescent="0.2">
      <c r="A235" s="195" t="s">
        <v>76</v>
      </c>
      <c r="B235" s="196"/>
      <c r="C235" s="197"/>
      <c r="D235" s="198">
        <v>20</v>
      </c>
      <c r="E235" s="198"/>
      <c r="F235" s="199">
        <v>2</v>
      </c>
      <c r="G235" s="200">
        <f>+D234+2*(VLOOKUP(D236,$B$10:$G$16,6))+(10*(D236/1000))</f>
        <v>5.2</v>
      </c>
      <c r="H235" s="198">
        <f>+F235*G235*C234</f>
        <v>10.4</v>
      </c>
      <c r="I235" s="198"/>
      <c r="J235" s="190">
        <f t="shared" si="34"/>
        <v>0</v>
      </c>
      <c r="K235" s="190">
        <f t="shared" si="35"/>
        <v>0</v>
      </c>
      <c r="L235" s="190">
        <f t="shared" si="36"/>
        <v>0</v>
      </c>
      <c r="M235" s="190">
        <f t="shared" si="37"/>
        <v>0</v>
      </c>
      <c r="N235" s="190">
        <f t="shared" si="38"/>
        <v>10.4</v>
      </c>
      <c r="O235" s="201">
        <f t="shared" si="39"/>
        <v>0</v>
      </c>
      <c r="P235" s="190"/>
      <c r="Q235" s="8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202"/>
    </row>
    <row r="236" spans="1:30" s="194" customFormat="1" ht="30" customHeight="1" x14ac:dyDescent="0.2">
      <c r="A236" s="203" t="s">
        <v>78</v>
      </c>
      <c r="B236" s="204"/>
      <c r="C236" s="205"/>
      <c r="D236" s="190">
        <v>20</v>
      </c>
      <c r="E236" s="190"/>
      <c r="F236" s="191">
        <v>2</v>
      </c>
      <c r="G236" s="200">
        <f>+D234+2*(VLOOKUP(D236,$B$10:$G$16,6))+(10*(D236/1000))</f>
        <v>5.2</v>
      </c>
      <c r="H236" s="190">
        <f>+F236*G236*C234</f>
        <v>10.4</v>
      </c>
      <c r="I236" s="190"/>
      <c r="J236" s="190">
        <f t="shared" si="34"/>
        <v>0</v>
      </c>
      <c r="K236" s="190">
        <f t="shared" si="35"/>
        <v>0</v>
      </c>
      <c r="L236" s="190">
        <f t="shared" si="36"/>
        <v>0</v>
      </c>
      <c r="M236" s="190">
        <f t="shared" si="37"/>
        <v>0</v>
      </c>
      <c r="N236" s="190">
        <f t="shared" si="38"/>
        <v>10.4</v>
      </c>
      <c r="O236" s="201">
        <f t="shared" si="39"/>
        <v>0</v>
      </c>
      <c r="P236" s="190"/>
      <c r="Q236" s="8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202"/>
    </row>
    <row r="237" spans="1:30" s="194" customFormat="1" ht="30" customHeight="1" x14ac:dyDescent="0.2">
      <c r="A237" s="233" t="s">
        <v>79</v>
      </c>
      <c r="B237" s="234"/>
      <c r="C237" s="235"/>
      <c r="D237" s="198">
        <v>12</v>
      </c>
      <c r="E237" s="190"/>
      <c r="F237" s="191">
        <v>2</v>
      </c>
      <c r="G237" s="200">
        <f>+D234+2*(VLOOKUP(D237,$B$10:$G$16,6))+(10*(D237/1000))</f>
        <v>4.47</v>
      </c>
      <c r="H237" s="190">
        <f>+F237*G237*C234</f>
        <v>8.94</v>
      </c>
      <c r="I237" s="190"/>
      <c r="J237" s="190">
        <f t="shared" si="34"/>
        <v>0</v>
      </c>
      <c r="K237" s="190">
        <f t="shared" si="35"/>
        <v>0</v>
      </c>
      <c r="L237" s="190">
        <f t="shared" si="36"/>
        <v>8.94</v>
      </c>
      <c r="M237" s="190">
        <f t="shared" si="37"/>
        <v>0</v>
      </c>
      <c r="N237" s="190">
        <f t="shared" si="38"/>
        <v>0</v>
      </c>
      <c r="O237" s="201">
        <f t="shared" si="39"/>
        <v>0</v>
      </c>
      <c r="P237" s="190"/>
      <c r="Q237" s="8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202"/>
    </row>
    <row r="238" spans="1:30" s="127" customFormat="1" ht="30" customHeight="1" x14ac:dyDescent="0.2">
      <c r="A238" s="157" t="s">
        <v>80</v>
      </c>
      <c r="B238" s="158"/>
      <c r="C238" s="159"/>
      <c r="D238" s="111">
        <v>25</v>
      </c>
      <c r="E238" s="111">
        <v>1</v>
      </c>
      <c r="F238" s="112">
        <f>ROUND((D234)/(E238)+1,0)</f>
        <v>4</v>
      </c>
      <c r="G238" s="112">
        <f>VLOOKUP(E231,$B$40:$E$49,4,0)</f>
        <v>8.1477698691514305E-2</v>
      </c>
      <c r="H238" s="111">
        <f>+F238*G238*C234</f>
        <v>0.32591079476605722</v>
      </c>
      <c r="I238" s="111"/>
      <c r="J238" s="111">
        <f t="shared" si="34"/>
        <v>0</v>
      </c>
      <c r="K238" s="111">
        <f t="shared" si="35"/>
        <v>0</v>
      </c>
      <c r="L238" s="111">
        <f t="shared" si="36"/>
        <v>0</v>
      </c>
      <c r="M238" s="111">
        <f t="shared" si="37"/>
        <v>0</v>
      </c>
      <c r="N238" s="111">
        <f t="shared" si="38"/>
        <v>0</v>
      </c>
      <c r="O238" s="147">
        <f t="shared" si="39"/>
        <v>0.32591079476605722</v>
      </c>
      <c r="P238" s="111"/>
      <c r="Q238" s="118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20"/>
    </row>
    <row r="239" spans="1:30" s="79" customFormat="1" ht="30" customHeight="1" x14ac:dyDescent="0.2">
      <c r="A239" s="206" t="s">
        <v>105</v>
      </c>
      <c r="B239" s="207"/>
      <c r="C239" s="208"/>
      <c r="D239" s="209">
        <v>8</v>
      </c>
      <c r="E239" s="209">
        <v>0.1</v>
      </c>
      <c r="F239" s="210">
        <f>ROUND((((D234/3)*2)/(E239))+1,0)</f>
        <v>24</v>
      </c>
      <c r="G239" s="211">
        <f>((2*(E234-(2*$B$6)+F234-(2*$B$6)))+(VLOOKUP(D239,$B$30:$C$36,2,)))</f>
        <v>2.0100000000000002</v>
      </c>
      <c r="H239" s="209">
        <f>+F239*G239*C234</f>
        <v>48.240000000000009</v>
      </c>
      <c r="I239" s="209"/>
      <c r="J239" s="190">
        <f t="shared" si="34"/>
        <v>48.240000000000009</v>
      </c>
      <c r="K239" s="190">
        <f t="shared" si="35"/>
        <v>0</v>
      </c>
      <c r="L239" s="190">
        <f t="shared" si="36"/>
        <v>0</v>
      </c>
      <c r="M239" s="190">
        <f t="shared" si="37"/>
        <v>0</v>
      </c>
      <c r="N239" s="190">
        <f t="shared" si="38"/>
        <v>0</v>
      </c>
      <c r="O239" s="201">
        <f t="shared" si="39"/>
        <v>0</v>
      </c>
      <c r="P239" s="209"/>
      <c r="Q239" s="8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202"/>
    </row>
    <row r="240" spans="1:30" s="79" customFormat="1" ht="30" customHeight="1" x14ac:dyDescent="0.2">
      <c r="A240" s="206" t="s">
        <v>107</v>
      </c>
      <c r="B240" s="207"/>
      <c r="C240" s="208"/>
      <c r="D240" s="209">
        <v>8</v>
      </c>
      <c r="E240" s="209">
        <v>0.17499999999999999</v>
      </c>
      <c r="F240" s="210">
        <f>ROUND((((D234/3)*1)/(E240))+1,0)</f>
        <v>7</v>
      </c>
      <c r="G240" s="211">
        <f>((2*(E234-(2*$B$6)+F234-(2*$B$6)))+(VLOOKUP(D240,$B$30:$C$36,2,)))</f>
        <v>2.0100000000000002</v>
      </c>
      <c r="H240" s="209">
        <f>+F240*G240*C234</f>
        <v>14.070000000000002</v>
      </c>
      <c r="I240" s="209"/>
      <c r="J240" s="190">
        <f t="shared" si="34"/>
        <v>14.070000000000002</v>
      </c>
      <c r="K240" s="190">
        <f t="shared" si="35"/>
        <v>0</v>
      </c>
      <c r="L240" s="190">
        <f t="shared" si="36"/>
        <v>0</v>
      </c>
      <c r="M240" s="190">
        <f t="shared" si="37"/>
        <v>0</v>
      </c>
      <c r="N240" s="190">
        <f t="shared" si="38"/>
        <v>0</v>
      </c>
      <c r="O240" s="201">
        <f t="shared" si="39"/>
        <v>0</v>
      </c>
      <c r="P240" s="209"/>
      <c r="Q240" s="8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202"/>
    </row>
    <row r="241" spans="1:30" ht="30.75" customHeight="1" x14ac:dyDescent="0.25">
      <c r="A241" s="229"/>
      <c r="B241" s="229"/>
      <c r="C241" s="229"/>
      <c r="D241" s="229"/>
      <c r="E241" s="229"/>
      <c r="F241" s="230"/>
      <c r="G241" s="231"/>
      <c r="H241" s="229"/>
      <c r="I241" s="229"/>
      <c r="J241" s="232"/>
      <c r="K241" s="232"/>
      <c r="L241" s="232"/>
      <c r="M241" s="232"/>
      <c r="N241" s="232"/>
      <c r="O241" s="232"/>
      <c r="P241" s="229"/>
      <c r="Q241" s="8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202"/>
    </row>
    <row r="242" spans="1:30" s="194" customFormat="1" ht="30" customHeight="1" x14ac:dyDescent="0.2">
      <c r="A242" s="190">
        <v>21</v>
      </c>
      <c r="B242" s="190" t="s">
        <v>125</v>
      </c>
      <c r="C242" s="190">
        <v>1</v>
      </c>
      <c r="D242" s="190">
        <v>3.4</v>
      </c>
      <c r="E242" s="190">
        <v>0.15</v>
      </c>
      <c r="F242" s="191">
        <v>0.23</v>
      </c>
      <c r="G242" s="191"/>
      <c r="H242" s="190"/>
      <c r="I242" s="190">
        <f>+PRODUCT(C242:F242)</f>
        <v>0.1173</v>
      </c>
      <c r="J242" s="190">
        <f t="shared" si="34"/>
        <v>0</v>
      </c>
      <c r="K242" s="190">
        <f t="shared" si="35"/>
        <v>0</v>
      </c>
      <c r="L242" s="190">
        <f t="shared" si="36"/>
        <v>0</v>
      </c>
      <c r="M242" s="190">
        <f t="shared" si="37"/>
        <v>0</v>
      </c>
      <c r="N242" s="190">
        <f t="shared" si="38"/>
        <v>0</v>
      </c>
      <c r="O242" s="201">
        <f t="shared" si="39"/>
        <v>0</v>
      </c>
      <c r="P242" s="190">
        <f>(IF(F242&gt;0.6,(ROUND(D242/0.5*2,0)),(ROUND(D242/0.5*1,0))))*C242</f>
        <v>7</v>
      </c>
      <c r="Q242" s="192" t="s">
        <v>75</v>
      </c>
      <c r="R242" s="193">
        <v>0.17499999999999999</v>
      </c>
      <c r="S242" s="193">
        <v>0.125</v>
      </c>
      <c r="T242" s="193">
        <f>+PRODUCT(C242:E242)</f>
        <v>0.51</v>
      </c>
      <c r="U242" s="193">
        <f>+PRODUCT(D242,(F242-R242))</f>
        <v>0.18700000000000006</v>
      </c>
      <c r="V242" s="193">
        <f>+PRODUCT(D242,(F242))</f>
        <v>0.78200000000000003</v>
      </c>
      <c r="W242" s="193">
        <f>+PRODUCT(T242,C242)</f>
        <v>0.51</v>
      </c>
      <c r="X242" s="193">
        <f>+IF(Q242="internal",IF(F242=$X$52,U242+V242,0),0)</f>
        <v>0</v>
      </c>
      <c r="Y242" s="193">
        <f>+IF(Q242="internal",IF(F242&lt;$Y$52,U242+V242,0),0)</f>
        <v>0.96900000000000008</v>
      </c>
      <c r="Z242" s="193">
        <f>+IF(Q242="internal",IF(F242&gt;$Z$52,U242+V242,0),0)</f>
        <v>0</v>
      </c>
      <c r="AA242" s="193">
        <f>+IF(Q242="external",IF(F242=$AA$52,U242+V242,0),0)</f>
        <v>0</v>
      </c>
      <c r="AB242" s="193">
        <f>+IF(Q242="external",IF(F242&lt;$AB$52,U242+V242,0),0)</f>
        <v>0</v>
      </c>
      <c r="AC242" s="193">
        <f>+IF(Q242="external",IF(F242&gt;$AC$52,U242+V242,0),0)</f>
        <v>0</v>
      </c>
      <c r="AD242" s="93"/>
    </row>
    <row r="243" spans="1:30" s="194" customFormat="1" ht="30" customHeight="1" x14ac:dyDescent="0.2">
      <c r="A243" s="195" t="s">
        <v>76</v>
      </c>
      <c r="B243" s="196"/>
      <c r="C243" s="197"/>
      <c r="D243" s="198">
        <v>20</v>
      </c>
      <c r="E243" s="198"/>
      <c r="F243" s="199">
        <v>2</v>
      </c>
      <c r="G243" s="200">
        <f>+D242+(0.075*2)</f>
        <v>3.55</v>
      </c>
      <c r="H243" s="198">
        <f>+F243*G243*C242</f>
        <v>7.1</v>
      </c>
      <c r="I243" s="198"/>
      <c r="J243" s="190">
        <f t="shared" si="34"/>
        <v>0</v>
      </c>
      <c r="K243" s="190">
        <f t="shared" si="35"/>
        <v>0</v>
      </c>
      <c r="L243" s="190">
        <f t="shared" si="36"/>
        <v>0</v>
      </c>
      <c r="M243" s="190">
        <f t="shared" si="37"/>
        <v>0</v>
      </c>
      <c r="N243" s="190">
        <f t="shared" si="38"/>
        <v>7.1</v>
      </c>
      <c r="O243" s="201">
        <f t="shared" si="39"/>
        <v>0</v>
      </c>
      <c r="P243" s="190"/>
      <c r="Q243" s="8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202"/>
    </row>
    <row r="244" spans="1:30" ht="34.5" customHeight="1" x14ac:dyDescent="0.25">
      <c r="A244" s="206" t="s">
        <v>108</v>
      </c>
      <c r="B244" s="207"/>
      <c r="C244" s="208"/>
      <c r="D244" s="209">
        <v>8</v>
      </c>
      <c r="E244" s="209">
        <v>0.2</v>
      </c>
      <c r="F244" s="210">
        <f>ROUND((((D242/3)*3)/(E244))+1,0)</f>
        <v>18</v>
      </c>
      <c r="G244" s="211">
        <f>((1*(E242-(2*$B$6)+(2*F242)+(VLOOKUP(D244,$B$30:$C$36,2,)))))+2*(VLOOKUP(D244,$B$10:$G$16,6))</f>
        <v>1.36</v>
      </c>
      <c r="H244" s="209">
        <f>+F244*G244*C242</f>
        <v>24.48</v>
      </c>
      <c r="I244" s="209"/>
      <c r="J244" s="190">
        <f t="shared" si="34"/>
        <v>24.48</v>
      </c>
      <c r="K244" s="190">
        <f t="shared" si="35"/>
        <v>0</v>
      </c>
      <c r="L244" s="190">
        <f t="shared" si="36"/>
        <v>0</v>
      </c>
      <c r="M244" s="190">
        <f t="shared" si="37"/>
        <v>0</v>
      </c>
      <c r="N244" s="190">
        <f t="shared" si="38"/>
        <v>0</v>
      </c>
      <c r="O244" s="201">
        <f t="shared" si="39"/>
        <v>0</v>
      </c>
      <c r="P244" s="209"/>
    </row>
    <row r="245" spans="1:30" ht="30.75" customHeight="1" x14ac:dyDescent="0.25">
      <c r="A245" s="229"/>
      <c r="B245" s="229"/>
      <c r="C245" s="229"/>
      <c r="D245" s="229"/>
      <c r="E245" s="229"/>
      <c r="F245" s="230"/>
      <c r="G245" s="231"/>
      <c r="H245" s="229"/>
      <c r="I245" s="229"/>
      <c r="J245" s="232"/>
      <c r="K245" s="232"/>
      <c r="L245" s="232"/>
      <c r="M245" s="232"/>
      <c r="N245" s="232"/>
      <c r="O245" s="232"/>
      <c r="P245" s="229"/>
      <c r="Q245" s="8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202"/>
    </row>
    <row r="246" spans="1:30" s="116" customFormat="1" ht="30" customHeight="1" x14ac:dyDescent="0.2">
      <c r="A246" s="111">
        <v>22</v>
      </c>
      <c r="B246" s="111" t="s">
        <v>126</v>
      </c>
      <c r="C246" s="111">
        <v>1</v>
      </c>
      <c r="D246" s="111">
        <v>2.9</v>
      </c>
      <c r="E246" s="111">
        <v>0.3</v>
      </c>
      <c r="F246" s="112">
        <v>0.6</v>
      </c>
      <c r="G246" s="112"/>
      <c r="H246" s="111"/>
      <c r="I246" s="111">
        <f>+PRODUCT(C246:F246)</f>
        <v>0.52200000000000002</v>
      </c>
      <c r="J246" s="111">
        <f t="shared" si="34"/>
        <v>0</v>
      </c>
      <c r="K246" s="111">
        <f t="shared" si="35"/>
        <v>0</v>
      </c>
      <c r="L246" s="111">
        <f t="shared" si="36"/>
        <v>0</v>
      </c>
      <c r="M246" s="111">
        <f t="shared" si="37"/>
        <v>0</v>
      </c>
      <c r="N246" s="111">
        <f t="shared" si="38"/>
        <v>0</v>
      </c>
      <c r="O246" s="147">
        <f t="shared" si="39"/>
        <v>0</v>
      </c>
      <c r="P246" s="111">
        <f>(IF(F246&gt;0.6,(ROUND(D246/0.5*2,0)),(ROUND(D246/0.5*1,0))))*C246</f>
        <v>6</v>
      </c>
      <c r="Q246" s="113" t="s">
        <v>75</v>
      </c>
      <c r="R246" s="114">
        <v>0.125</v>
      </c>
      <c r="S246" s="114">
        <v>0.125</v>
      </c>
      <c r="T246" s="114">
        <f>+PRODUCT(C246:E246)</f>
        <v>0.87</v>
      </c>
      <c r="U246" s="114">
        <f>+PRODUCT(D246,(F246-R246))</f>
        <v>1.3774999999999999</v>
      </c>
      <c r="V246" s="114">
        <f>+PRODUCT(D246,(F246-S246))</f>
        <v>1.3774999999999999</v>
      </c>
      <c r="W246" s="114">
        <f>+PRODUCT(T246,C246)</f>
        <v>0.87</v>
      </c>
      <c r="X246" s="114">
        <f>+IF(Q246="internal",IF(F246=$X$52,U246+V246,0),0)</f>
        <v>2.7549999999999999</v>
      </c>
      <c r="Y246" s="114">
        <f>+IF(Q246="internal",IF(F246&lt;$Y$52,U246+V246,0),0)</f>
        <v>0</v>
      </c>
      <c r="Z246" s="114">
        <f>+IF(Q246="internal",IF(F246&gt;$Z$52,U246+V246,0),0)</f>
        <v>0</v>
      </c>
      <c r="AA246" s="114">
        <f>+IF(Q246="external",IF(F246=$AA$52,U246+V246,0),0)</f>
        <v>0</v>
      </c>
      <c r="AB246" s="114">
        <f>+IF(Q246="external",IF(F246&lt;$AB$52,U246+V246,0),0)</f>
        <v>0</v>
      </c>
      <c r="AC246" s="114">
        <f>+IF(Q246="external",IF(F246&gt;$AC$52,U246+V246,0),0)</f>
        <v>0</v>
      </c>
      <c r="AD246" s="115"/>
    </row>
    <row r="247" spans="1:30" s="116" customFormat="1" ht="30" customHeight="1" x14ac:dyDescent="0.2">
      <c r="A247" s="149" t="s">
        <v>76</v>
      </c>
      <c r="B247" s="150"/>
      <c r="C247" s="151"/>
      <c r="D247" s="152">
        <v>16</v>
      </c>
      <c r="E247" s="152"/>
      <c r="F247" s="165">
        <v>3</v>
      </c>
      <c r="G247" s="153">
        <f>+D246+1*(VLOOKUP(D247,$B$10:$G$16,6))+(10*(D247/1000))+1*(VLOOKUP(D247,$B$10:$G$16,6))+(10*(D247/1000))</f>
        <v>4.4700000000000006</v>
      </c>
      <c r="H247" s="152">
        <f>+F247*G247*C246</f>
        <v>13.410000000000002</v>
      </c>
      <c r="I247" s="152"/>
      <c r="J247" s="111">
        <f t="shared" si="34"/>
        <v>0</v>
      </c>
      <c r="K247" s="111">
        <f t="shared" si="35"/>
        <v>0</v>
      </c>
      <c r="L247" s="111">
        <f t="shared" si="36"/>
        <v>0</v>
      </c>
      <c r="M247" s="111">
        <f t="shared" si="37"/>
        <v>13.410000000000002</v>
      </c>
      <c r="N247" s="111">
        <f t="shared" si="38"/>
        <v>0</v>
      </c>
      <c r="O247" s="147">
        <f t="shared" si="39"/>
        <v>0</v>
      </c>
      <c r="P247" s="111"/>
      <c r="Q247" s="118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20"/>
    </row>
    <row r="248" spans="1:30" s="116" customFormat="1" ht="30" customHeight="1" x14ac:dyDescent="0.2">
      <c r="A248" s="157" t="s">
        <v>78</v>
      </c>
      <c r="B248" s="158"/>
      <c r="C248" s="159"/>
      <c r="D248" s="111">
        <v>16</v>
      </c>
      <c r="E248" s="111"/>
      <c r="F248" s="112">
        <v>3</v>
      </c>
      <c r="G248" s="153">
        <f>+D246+1*(VLOOKUP(D248,$B$10:$G$16,6))+(10*(D248/1000))+1*(VLOOKUP(D248,$B$10:$G$16,6))+(10*(D248/1000))</f>
        <v>4.4700000000000006</v>
      </c>
      <c r="H248" s="111">
        <f>+F248*G248*C246</f>
        <v>13.410000000000002</v>
      </c>
      <c r="I248" s="111"/>
      <c r="J248" s="111">
        <f t="shared" si="34"/>
        <v>0</v>
      </c>
      <c r="K248" s="111">
        <f t="shared" si="35"/>
        <v>0</v>
      </c>
      <c r="L248" s="111">
        <f t="shared" si="36"/>
        <v>0</v>
      </c>
      <c r="M248" s="111">
        <f t="shared" si="37"/>
        <v>13.410000000000002</v>
      </c>
      <c r="N248" s="111">
        <f t="shared" si="38"/>
        <v>0</v>
      </c>
      <c r="O248" s="147">
        <f t="shared" si="39"/>
        <v>0</v>
      </c>
      <c r="P248" s="111"/>
      <c r="Q248" s="118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20"/>
    </row>
    <row r="249" spans="1:30" s="127" customFormat="1" ht="30" customHeight="1" x14ac:dyDescent="0.2">
      <c r="A249" s="135" t="s">
        <v>120</v>
      </c>
      <c r="B249" s="136"/>
      <c r="C249" s="137"/>
      <c r="D249" s="129">
        <v>10</v>
      </c>
      <c r="E249" s="129">
        <v>0.1</v>
      </c>
      <c r="F249" s="138">
        <f>ROUND((((D246/3)*2)/(E249))+1,0)</f>
        <v>20</v>
      </c>
      <c r="G249" s="130">
        <f>((2*(E246-(2*$B$6)+F246-(2*$B$6)))+(VLOOKUP(D249,$B$30:$C$36,2,)))</f>
        <v>1.76</v>
      </c>
      <c r="H249" s="129">
        <f>+F249*G249*C246</f>
        <v>35.200000000000003</v>
      </c>
      <c r="I249" s="129"/>
      <c r="J249" s="111">
        <f t="shared" si="34"/>
        <v>0</v>
      </c>
      <c r="K249" s="111">
        <f t="shared" si="35"/>
        <v>35.200000000000003</v>
      </c>
      <c r="L249" s="111">
        <f t="shared" si="36"/>
        <v>0</v>
      </c>
      <c r="M249" s="111">
        <f t="shared" si="37"/>
        <v>0</v>
      </c>
      <c r="N249" s="111">
        <f t="shared" si="38"/>
        <v>0</v>
      </c>
      <c r="O249" s="147">
        <f t="shared" si="39"/>
        <v>0</v>
      </c>
      <c r="P249" s="129"/>
      <c r="Q249" s="118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20"/>
    </row>
    <row r="250" spans="1:30" s="127" customFormat="1" ht="30" customHeight="1" x14ac:dyDescent="0.2">
      <c r="A250" s="135" t="s">
        <v>127</v>
      </c>
      <c r="B250" s="136"/>
      <c r="C250" s="137"/>
      <c r="D250" s="129">
        <v>10</v>
      </c>
      <c r="E250" s="129">
        <v>0.17499999999999999</v>
      </c>
      <c r="F250" s="138">
        <f>ROUND((((D246/3)*1)/(E250))+1,0)</f>
        <v>7</v>
      </c>
      <c r="G250" s="130">
        <f>((2*(E246-(2*$B$6)+F246-(2*$B$6)))+(VLOOKUP(D250,$B$30:$C$36,2,)))</f>
        <v>1.76</v>
      </c>
      <c r="H250" s="129">
        <f>+F250*G250*C246</f>
        <v>12.32</v>
      </c>
      <c r="I250" s="129"/>
      <c r="J250" s="111">
        <f t="shared" si="34"/>
        <v>0</v>
      </c>
      <c r="K250" s="111">
        <f t="shared" si="35"/>
        <v>12.32</v>
      </c>
      <c r="L250" s="111">
        <f t="shared" si="36"/>
        <v>0</v>
      </c>
      <c r="M250" s="111">
        <f t="shared" si="37"/>
        <v>0</v>
      </c>
      <c r="N250" s="111">
        <f t="shared" si="38"/>
        <v>0</v>
      </c>
      <c r="O250" s="147">
        <f t="shared" si="39"/>
        <v>0</v>
      </c>
      <c r="P250" s="129"/>
      <c r="Q250" s="118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20"/>
    </row>
    <row r="251" spans="1:30" ht="30.75" customHeight="1" x14ac:dyDescent="0.25">
      <c r="A251" s="229"/>
      <c r="B251" s="229"/>
      <c r="C251" s="229"/>
      <c r="D251" s="229"/>
      <c r="E251" s="229"/>
      <c r="F251" s="230"/>
      <c r="G251" s="231"/>
      <c r="H251" s="229"/>
      <c r="I251" s="229"/>
      <c r="J251" s="232"/>
      <c r="K251" s="232"/>
      <c r="L251" s="232"/>
      <c r="M251" s="232"/>
      <c r="N251" s="232"/>
      <c r="O251" s="232"/>
      <c r="P251" s="229"/>
      <c r="Q251" s="8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202"/>
    </row>
    <row r="252" spans="1:30" s="194" customFormat="1" ht="30" customHeight="1" x14ac:dyDescent="0.2">
      <c r="A252" s="190">
        <v>23</v>
      </c>
      <c r="B252" s="190" t="s">
        <v>128</v>
      </c>
      <c r="C252" s="190">
        <v>1</v>
      </c>
      <c r="D252" s="190">
        <v>2.847</v>
      </c>
      <c r="E252" s="190">
        <v>0.3</v>
      </c>
      <c r="F252" s="191">
        <v>0.52</v>
      </c>
      <c r="G252" s="191"/>
      <c r="H252" s="190"/>
      <c r="I252" s="190">
        <f>+PRODUCT(C252:F252)</f>
        <v>0.44413200000000003</v>
      </c>
      <c r="J252" s="190">
        <f t="shared" si="34"/>
        <v>0</v>
      </c>
      <c r="K252" s="190">
        <f t="shared" si="35"/>
        <v>0</v>
      </c>
      <c r="L252" s="190">
        <f t="shared" si="36"/>
        <v>0</v>
      </c>
      <c r="M252" s="190">
        <f t="shared" si="37"/>
        <v>0</v>
      </c>
      <c r="N252" s="190">
        <f t="shared" si="38"/>
        <v>0</v>
      </c>
      <c r="O252" s="201">
        <f t="shared" si="39"/>
        <v>0</v>
      </c>
      <c r="P252" s="190">
        <f>(IF(F252&gt;0.6,(ROUND(D252/0.5*2,0)),(ROUND(D252/0.5*1,0))))*C252</f>
        <v>6</v>
      </c>
      <c r="Q252" s="192" t="s">
        <v>75</v>
      </c>
      <c r="R252" s="193">
        <v>0.15</v>
      </c>
      <c r="S252" s="193">
        <v>0.125</v>
      </c>
      <c r="T252" s="193">
        <f>+PRODUCT(C252:E252)</f>
        <v>0.85409999999999997</v>
      </c>
      <c r="U252" s="193">
        <f>+PRODUCT(D252,(F252-R252))</f>
        <v>1.05339</v>
      </c>
      <c r="V252" s="193">
        <f>+PRODUCT(D252,(F252-S252))</f>
        <v>1.124565</v>
      </c>
      <c r="W252" s="193">
        <f>+PRODUCT(T252,C252)</f>
        <v>0.85409999999999997</v>
      </c>
      <c r="X252" s="193">
        <f>+IF(Q252="internal",IF(F252=$X$52,U252+V252,0),0)</f>
        <v>0</v>
      </c>
      <c r="Y252" s="193">
        <f>+IF(Q252="internal",IF(F252&lt;$Y$52,U252+V252,0),0)</f>
        <v>2.1779549999999999</v>
      </c>
      <c r="Z252" s="193">
        <f>+IF(Q252="internal",IF(F252&gt;$Z$52,U252+V252,0),0)</f>
        <v>0</v>
      </c>
      <c r="AA252" s="193">
        <f>+IF(Q252="external",IF(F252=$AA$52,U252+V252,0),0)</f>
        <v>0</v>
      </c>
      <c r="AB252" s="193">
        <f>+IF(Q252="external",IF(F252&lt;$AB$52,U252+V252,0),0)</f>
        <v>0</v>
      </c>
      <c r="AC252" s="193">
        <f>+IF(Q252="external",IF(F252&gt;$AC$52,U252+V252,0),0)</f>
        <v>0</v>
      </c>
      <c r="AD252" s="93"/>
    </row>
    <row r="253" spans="1:30" s="194" customFormat="1" ht="30" customHeight="1" x14ac:dyDescent="0.2">
      <c r="A253" s="195" t="s">
        <v>76</v>
      </c>
      <c r="B253" s="196"/>
      <c r="C253" s="197"/>
      <c r="D253" s="198">
        <v>16</v>
      </c>
      <c r="E253" s="198"/>
      <c r="F253" s="199">
        <v>3</v>
      </c>
      <c r="G253" s="200">
        <f>+D252+1*(VLOOKUP(D253,$B$10:$G$16,6))+(10*(D253/1000))+1*(VLOOKUP(D253,$B$10:$G$16,6))+(10*(D253/1000))</f>
        <v>4.4169999999999998</v>
      </c>
      <c r="H253" s="198">
        <f>+F253*G253*C252</f>
        <v>13.250999999999999</v>
      </c>
      <c r="I253" s="198"/>
      <c r="J253" s="190">
        <f t="shared" si="34"/>
        <v>0</v>
      </c>
      <c r="K253" s="190">
        <f t="shared" si="35"/>
        <v>0</v>
      </c>
      <c r="L253" s="190">
        <f t="shared" si="36"/>
        <v>0</v>
      </c>
      <c r="M253" s="190">
        <f t="shared" si="37"/>
        <v>13.250999999999999</v>
      </c>
      <c r="N253" s="190">
        <f t="shared" si="38"/>
        <v>0</v>
      </c>
      <c r="O253" s="201">
        <f t="shared" si="39"/>
        <v>0</v>
      </c>
      <c r="P253" s="190"/>
      <c r="Q253" s="8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202"/>
    </row>
    <row r="254" spans="1:30" s="79" customFormat="1" ht="30" customHeight="1" x14ac:dyDescent="0.2">
      <c r="A254" s="203" t="s">
        <v>78</v>
      </c>
      <c r="B254" s="204"/>
      <c r="C254" s="205"/>
      <c r="D254" s="190">
        <v>16</v>
      </c>
      <c r="E254" s="190"/>
      <c r="F254" s="191">
        <v>3</v>
      </c>
      <c r="G254" s="200">
        <f>+D252+1*(VLOOKUP(D254,$B$10:$G$16,6))+(10*(D254/1000))+1*(VLOOKUP(D254,$B$10:$G$16,6))+(10*(D254/1000))</f>
        <v>4.4169999999999998</v>
      </c>
      <c r="H254" s="190">
        <f>+F254*G254*C252</f>
        <v>13.250999999999999</v>
      </c>
      <c r="I254" s="190"/>
      <c r="J254" s="190">
        <f t="shared" si="34"/>
        <v>0</v>
      </c>
      <c r="K254" s="190">
        <f t="shared" si="35"/>
        <v>0</v>
      </c>
      <c r="L254" s="190">
        <f t="shared" si="36"/>
        <v>0</v>
      </c>
      <c r="M254" s="190">
        <f t="shared" si="37"/>
        <v>13.250999999999999</v>
      </c>
      <c r="N254" s="190">
        <f t="shared" si="38"/>
        <v>0</v>
      </c>
      <c r="O254" s="201">
        <f t="shared" si="39"/>
        <v>0</v>
      </c>
      <c r="P254" s="190"/>
      <c r="Q254" s="8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202"/>
    </row>
    <row r="255" spans="1:30" s="79" customFormat="1" ht="30" customHeight="1" x14ac:dyDescent="0.2">
      <c r="A255" s="206" t="s">
        <v>105</v>
      </c>
      <c r="B255" s="207"/>
      <c r="C255" s="208"/>
      <c r="D255" s="209">
        <v>8</v>
      </c>
      <c r="E255" s="209">
        <v>0.1</v>
      </c>
      <c r="F255" s="210">
        <f>ROUND((((D252/3)*3)/(E255))+1,0)</f>
        <v>29</v>
      </c>
      <c r="G255" s="211">
        <f>((2*(E252-(2*$B$6)+F252-(2*$B$6)))+(VLOOKUP(D255,$B$30:$C$36,2,)))</f>
        <v>1.5599999999999998</v>
      </c>
      <c r="H255" s="209">
        <f>+F255*G255*C252</f>
        <v>45.239999999999995</v>
      </c>
      <c r="I255" s="209"/>
      <c r="J255" s="190">
        <f>IF($D255=$J$52,$H255,0)</f>
        <v>45.239999999999995</v>
      </c>
      <c r="K255" s="190">
        <f t="shared" si="35"/>
        <v>0</v>
      </c>
      <c r="L255" s="190">
        <f t="shared" si="36"/>
        <v>0</v>
      </c>
      <c r="M255" s="190">
        <f t="shared" si="37"/>
        <v>0</v>
      </c>
      <c r="N255" s="190">
        <f t="shared" si="38"/>
        <v>0</v>
      </c>
      <c r="O255" s="201">
        <f t="shared" si="39"/>
        <v>0</v>
      </c>
      <c r="P255" s="209"/>
      <c r="Q255" s="8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202"/>
    </row>
    <row r="256" spans="1:30" ht="30.75" customHeight="1" x14ac:dyDescent="0.25">
      <c r="A256" s="229"/>
      <c r="B256" s="229"/>
      <c r="C256" s="229"/>
      <c r="D256" s="229"/>
      <c r="E256" s="229"/>
      <c r="F256" s="230"/>
      <c r="G256" s="231"/>
      <c r="H256" s="229"/>
      <c r="I256" s="229"/>
      <c r="J256" s="232"/>
      <c r="K256" s="232"/>
      <c r="L256" s="232"/>
      <c r="M256" s="232"/>
      <c r="N256" s="232"/>
      <c r="O256" s="232"/>
      <c r="P256" s="229"/>
      <c r="Q256" s="8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202"/>
    </row>
    <row r="257" spans="1:30" s="194" customFormat="1" ht="30" customHeight="1" x14ac:dyDescent="0.2">
      <c r="A257" s="190">
        <v>23</v>
      </c>
      <c r="B257" s="190" t="s">
        <v>128</v>
      </c>
      <c r="C257" s="190">
        <v>1</v>
      </c>
      <c r="D257" s="190">
        <v>2.847</v>
      </c>
      <c r="E257" s="190">
        <v>0.15</v>
      </c>
      <c r="F257" s="191">
        <v>0.23</v>
      </c>
      <c r="G257" s="191"/>
      <c r="H257" s="190"/>
      <c r="I257" s="190">
        <f>+PRODUCT(C257:F257)</f>
        <v>9.8221500000000003E-2</v>
      </c>
      <c r="J257" s="190">
        <f t="shared" si="34"/>
        <v>0</v>
      </c>
      <c r="K257" s="190">
        <f t="shared" si="35"/>
        <v>0</v>
      </c>
      <c r="L257" s="190">
        <f t="shared" si="36"/>
        <v>0</v>
      </c>
      <c r="M257" s="190">
        <f t="shared" si="37"/>
        <v>0</v>
      </c>
      <c r="N257" s="190">
        <f t="shared" si="38"/>
        <v>0</v>
      </c>
      <c r="O257" s="201">
        <f t="shared" si="39"/>
        <v>0</v>
      </c>
      <c r="P257" s="190">
        <f>(IF(F257&gt;0.6,(ROUND(D257/0.5*2,0)),(ROUND(D257/0.5*1,0))))*C257</f>
        <v>6</v>
      </c>
      <c r="Q257" s="192" t="s">
        <v>75</v>
      </c>
      <c r="R257" s="193">
        <v>0.15</v>
      </c>
      <c r="S257" s="193">
        <v>0.125</v>
      </c>
      <c r="T257" s="193">
        <f>+PRODUCT(C257:E257)</f>
        <v>0.42704999999999999</v>
      </c>
      <c r="U257" s="193">
        <f>+PRODUCT(D257,(F257-R257))</f>
        <v>0.22776000000000005</v>
      </c>
      <c r="V257" s="193">
        <f>+PRODUCT(D257,(F257-S257))</f>
        <v>0.29893500000000001</v>
      </c>
      <c r="W257" s="193">
        <f>+PRODUCT(T257,C257)</f>
        <v>0.42704999999999999</v>
      </c>
      <c r="X257" s="193">
        <f>+IF(Q257="internal",IF(F257=$X$52,U257+V257,0),0)</f>
        <v>0</v>
      </c>
      <c r="Y257" s="193">
        <f>+IF(Q257="internal",IF(F257&lt;$Y$52,U257+V257,0),0)</f>
        <v>0.52669500000000002</v>
      </c>
      <c r="Z257" s="193">
        <f>+IF(Q257="internal",IF(F257&gt;$Z$52,U257+V257,0),0)</f>
        <v>0</v>
      </c>
      <c r="AA257" s="193">
        <f>+IF(Q257="external",IF(F257=$AA$52,U257+V257,0),0)</f>
        <v>0</v>
      </c>
      <c r="AB257" s="193">
        <f>+IF(Q257="external",IF(F257&lt;$AB$52,U257+V257,0),0)</f>
        <v>0</v>
      </c>
      <c r="AC257" s="193">
        <f>+IF(Q257="external",IF(F257&gt;$AC$52,U257+V257,0),0)</f>
        <v>0</v>
      </c>
      <c r="AD257" s="93"/>
    </row>
    <row r="258" spans="1:30" s="194" customFormat="1" ht="30" customHeight="1" x14ac:dyDescent="0.2">
      <c r="A258" s="195" t="s">
        <v>76</v>
      </c>
      <c r="B258" s="196"/>
      <c r="C258" s="197"/>
      <c r="D258" s="198">
        <v>12</v>
      </c>
      <c r="E258" s="198"/>
      <c r="F258" s="199">
        <v>2</v>
      </c>
      <c r="G258" s="200">
        <f>+D257+(0.075*2)</f>
        <v>2.9969999999999999</v>
      </c>
      <c r="H258" s="198">
        <f>+F258*G258*C257</f>
        <v>5.9939999999999998</v>
      </c>
      <c r="I258" s="198"/>
      <c r="J258" s="190">
        <f t="shared" si="34"/>
        <v>0</v>
      </c>
      <c r="K258" s="190">
        <f t="shared" si="35"/>
        <v>0</v>
      </c>
      <c r="L258" s="190">
        <f t="shared" si="36"/>
        <v>5.9939999999999998</v>
      </c>
      <c r="M258" s="190">
        <f t="shared" si="37"/>
        <v>0</v>
      </c>
      <c r="N258" s="190">
        <f t="shared" si="38"/>
        <v>0</v>
      </c>
      <c r="O258" s="201">
        <f t="shared" si="39"/>
        <v>0</v>
      </c>
      <c r="P258" s="190"/>
      <c r="Q258" s="8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202"/>
    </row>
    <row r="259" spans="1:30" ht="34.5" customHeight="1" x14ac:dyDescent="0.25">
      <c r="A259" s="206" t="s">
        <v>108</v>
      </c>
      <c r="B259" s="207"/>
      <c r="C259" s="208"/>
      <c r="D259" s="209">
        <v>8</v>
      </c>
      <c r="E259" s="209">
        <v>0.2</v>
      </c>
      <c r="F259" s="210">
        <f>ROUND((((D257/3)*3)/(E259))+1,0)</f>
        <v>15</v>
      </c>
      <c r="G259" s="211">
        <f>((1*(E257-(2*$B$6)+(2*F257)+(VLOOKUP(D259,$B$30:$C$36,2,)))))+2*(VLOOKUP(D259,$B$10:$G$16,6))</f>
        <v>1.36</v>
      </c>
      <c r="H259" s="209">
        <f>+F259*G259*C257</f>
        <v>20.400000000000002</v>
      </c>
      <c r="I259" s="209"/>
      <c r="J259" s="190">
        <f t="shared" si="34"/>
        <v>20.400000000000002</v>
      </c>
      <c r="K259" s="190">
        <f t="shared" si="35"/>
        <v>0</v>
      </c>
      <c r="L259" s="190">
        <f t="shared" si="36"/>
        <v>0</v>
      </c>
      <c r="M259" s="190">
        <f t="shared" si="37"/>
        <v>0</v>
      </c>
      <c r="N259" s="190">
        <f t="shared" si="38"/>
        <v>0</v>
      </c>
      <c r="O259" s="201">
        <f t="shared" si="39"/>
        <v>0</v>
      </c>
      <c r="P259" s="209"/>
    </row>
    <row r="260" spans="1:30" s="116" customFormat="1" ht="30" customHeight="1" x14ac:dyDescent="0.2">
      <c r="A260" s="149" t="s">
        <v>129</v>
      </c>
      <c r="B260" s="150"/>
      <c r="C260" s="151"/>
      <c r="D260" s="152">
        <v>8</v>
      </c>
      <c r="E260" s="152">
        <v>0.2</v>
      </c>
      <c r="F260" s="112">
        <f>ROUND((F257)/(E260)+1,0)*2</f>
        <v>4</v>
      </c>
      <c r="G260" s="153">
        <f>+$D257+(2*0.075)</f>
        <v>2.9969999999999999</v>
      </c>
      <c r="H260" s="152">
        <f>+F260*G260*C257</f>
        <v>11.988</v>
      </c>
      <c r="I260" s="152"/>
      <c r="J260" s="111">
        <f t="shared" si="34"/>
        <v>11.988</v>
      </c>
      <c r="K260" s="111">
        <f t="shared" si="35"/>
        <v>0</v>
      </c>
      <c r="L260" s="111">
        <f t="shared" si="36"/>
        <v>0</v>
      </c>
      <c r="M260" s="111">
        <f t="shared" si="37"/>
        <v>0</v>
      </c>
      <c r="N260" s="111">
        <f t="shared" si="38"/>
        <v>0</v>
      </c>
      <c r="O260" s="147">
        <f t="shared" si="39"/>
        <v>0</v>
      </c>
      <c r="P260" s="111"/>
      <c r="Q260" s="118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20"/>
    </row>
    <row r="261" spans="1:30" ht="30.75" customHeight="1" x14ac:dyDescent="0.25">
      <c r="A261" s="229"/>
      <c r="B261" s="229"/>
      <c r="C261" s="229"/>
      <c r="D261" s="229"/>
      <c r="E261" s="229"/>
      <c r="F261" s="230"/>
      <c r="G261" s="231"/>
      <c r="H261" s="229"/>
      <c r="I261" s="229"/>
      <c r="J261" s="232"/>
      <c r="K261" s="232"/>
      <c r="L261" s="232"/>
      <c r="M261" s="232"/>
      <c r="N261" s="232"/>
      <c r="O261" s="232"/>
      <c r="P261" s="229"/>
      <c r="Q261" s="8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202"/>
    </row>
    <row r="262" spans="1:30" s="116" customFormat="1" ht="30" customHeight="1" x14ac:dyDescent="0.2">
      <c r="A262" s="111">
        <v>24</v>
      </c>
      <c r="B262" s="111" t="s">
        <v>130</v>
      </c>
      <c r="C262" s="111">
        <v>1</v>
      </c>
      <c r="D262" s="111">
        <v>2.847</v>
      </c>
      <c r="E262" s="111">
        <v>0.3</v>
      </c>
      <c r="F262" s="112">
        <v>0.6</v>
      </c>
      <c r="G262" s="112"/>
      <c r="H262" s="111"/>
      <c r="I262" s="111">
        <f>+PRODUCT(C262:F262)</f>
        <v>0.51245999999999992</v>
      </c>
      <c r="J262" s="111">
        <f t="shared" si="34"/>
        <v>0</v>
      </c>
      <c r="K262" s="111">
        <f t="shared" si="35"/>
        <v>0</v>
      </c>
      <c r="L262" s="111">
        <f t="shared" si="36"/>
        <v>0</v>
      </c>
      <c r="M262" s="111">
        <f t="shared" si="37"/>
        <v>0</v>
      </c>
      <c r="N262" s="111">
        <f t="shared" si="38"/>
        <v>0</v>
      </c>
      <c r="O262" s="147">
        <f t="shared" si="39"/>
        <v>0</v>
      </c>
      <c r="P262" s="111">
        <f>(IF(F262&gt;0.6,(ROUND(D262/0.5*2,0)),(ROUND(D262/0.5*1,0))))*C262</f>
        <v>6</v>
      </c>
      <c r="Q262" s="113" t="s">
        <v>75</v>
      </c>
      <c r="R262" s="114">
        <v>0.125</v>
      </c>
      <c r="S262" s="114">
        <v>0.125</v>
      </c>
      <c r="T262" s="114">
        <f>+PRODUCT(C262:E262)</f>
        <v>0.85409999999999997</v>
      </c>
      <c r="U262" s="114">
        <f>+PRODUCT(D262,(F262-R262))</f>
        <v>1.352325</v>
      </c>
      <c r="V262" s="114">
        <f>+PRODUCT(D262,(F262-R262))</f>
        <v>1.352325</v>
      </c>
      <c r="W262" s="114">
        <f>+PRODUCT(T262,C262)</f>
        <v>0.85409999999999997</v>
      </c>
      <c r="X262" s="114">
        <f>+IF(Q262="internal",IF(F262=$X$52,U262+V262,0),0)</f>
        <v>2.70465</v>
      </c>
      <c r="Y262" s="114">
        <f>+IF(Q262="internal",IF(F262&lt;$Y$52,U262+V262,0),0)</f>
        <v>0</v>
      </c>
      <c r="Z262" s="114">
        <f>+IF(Q262="internal",IF(F262&gt;$Z$52,U262+V262,0),0)</f>
        <v>0</v>
      </c>
      <c r="AA262" s="114">
        <f>+IF(Q262="external",IF(F262=$AA$52,U262+V262,0),0)</f>
        <v>0</v>
      </c>
      <c r="AB262" s="114">
        <f>+IF(Q262="external",IF(F262&lt;$AB$52,U262+V262,0),0)</f>
        <v>0</v>
      </c>
      <c r="AC262" s="114">
        <f>+IF(Q262="external",IF(F262&gt;$AC$52,U262+V262,0),0)</f>
        <v>0</v>
      </c>
      <c r="AD262" s="115"/>
    </row>
    <row r="263" spans="1:30" s="116" customFormat="1" ht="30" customHeight="1" x14ac:dyDescent="0.2">
      <c r="A263" s="149" t="s">
        <v>76</v>
      </c>
      <c r="B263" s="150"/>
      <c r="C263" s="151"/>
      <c r="D263" s="152">
        <v>16</v>
      </c>
      <c r="E263" s="152"/>
      <c r="F263" s="165">
        <v>3</v>
      </c>
      <c r="G263" s="153">
        <f>+D262+1*(VLOOKUP(D263,$B$10:$G$16,6))+(10*(D263/1000))+1*(VLOOKUP(D263,$B$10:$G$16,6))+(10*(D263/1000))</f>
        <v>4.4169999999999998</v>
      </c>
      <c r="H263" s="152">
        <f>+F263*G263*C262</f>
        <v>13.250999999999999</v>
      </c>
      <c r="I263" s="152"/>
      <c r="J263" s="111">
        <f t="shared" si="34"/>
        <v>0</v>
      </c>
      <c r="K263" s="111">
        <f t="shared" si="35"/>
        <v>0</v>
      </c>
      <c r="L263" s="111">
        <f t="shared" si="36"/>
        <v>0</v>
      </c>
      <c r="M263" s="111">
        <f t="shared" si="37"/>
        <v>13.250999999999999</v>
      </c>
      <c r="N263" s="111">
        <f t="shared" si="38"/>
        <v>0</v>
      </c>
      <c r="O263" s="147">
        <f t="shared" si="39"/>
        <v>0</v>
      </c>
      <c r="P263" s="111"/>
      <c r="Q263" s="118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20"/>
    </row>
    <row r="264" spans="1:30" s="127" customFormat="1" ht="30" customHeight="1" x14ac:dyDescent="0.2">
      <c r="A264" s="157" t="s">
        <v>78</v>
      </c>
      <c r="B264" s="158"/>
      <c r="C264" s="159"/>
      <c r="D264" s="111">
        <v>16</v>
      </c>
      <c r="E264" s="111"/>
      <c r="F264" s="112">
        <v>3</v>
      </c>
      <c r="G264" s="153">
        <f>+D262+1*(VLOOKUP(D264,$B$10:$G$16,6))+(10*(D264/1000))+1*(VLOOKUP(D264,$B$10:$G$16,6))+(10*(D264/1000))</f>
        <v>4.4169999999999998</v>
      </c>
      <c r="H264" s="111">
        <f>+F264*G264*C262</f>
        <v>13.250999999999999</v>
      </c>
      <c r="I264" s="111"/>
      <c r="J264" s="111">
        <f t="shared" si="34"/>
        <v>0</v>
      </c>
      <c r="K264" s="111">
        <f t="shared" si="35"/>
        <v>0</v>
      </c>
      <c r="L264" s="111">
        <f t="shared" si="36"/>
        <v>0</v>
      </c>
      <c r="M264" s="111">
        <f t="shared" si="37"/>
        <v>13.250999999999999</v>
      </c>
      <c r="N264" s="111">
        <f t="shared" si="38"/>
        <v>0</v>
      </c>
      <c r="O264" s="147">
        <f t="shared" si="39"/>
        <v>0</v>
      </c>
      <c r="P264" s="111"/>
      <c r="Q264" s="118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20"/>
    </row>
    <row r="265" spans="1:30" s="127" customFormat="1" ht="30" customHeight="1" x14ac:dyDescent="0.2">
      <c r="A265" s="135" t="s">
        <v>120</v>
      </c>
      <c r="B265" s="136"/>
      <c r="C265" s="137"/>
      <c r="D265" s="129">
        <v>10</v>
      </c>
      <c r="E265" s="129">
        <v>0.1</v>
      </c>
      <c r="F265" s="138">
        <f>ROUND((((D262/3)*2)/(E265))+1,0)</f>
        <v>20</v>
      </c>
      <c r="G265" s="130">
        <f>((2*(E262-(2*$B$6)+F262-(2*$B$6)))+(VLOOKUP(D265,$B$30:$C$36,2,)))</f>
        <v>1.76</v>
      </c>
      <c r="H265" s="129">
        <f>+F265*G265*C262</f>
        <v>35.200000000000003</v>
      </c>
      <c r="I265" s="129"/>
      <c r="J265" s="111">
        <f t="shared" si="34"/>
        <v>0</v>
      </c>
      <c r="K265" s="111">
        <f t="shared" si="35"/>
        <v>35.200000000000003</v>
      </c>
      <c r="L265" s="111">
        <f t="shared" si="36"/>
        <v>0</v>
      </c>
      <c r="M265" s="111">
        <f t="shared" si="37"/>
        <v>0</v>
      </c>
      <c r="N265" s="111">
        <f t="shared" si="38"/>
        <v>0</v>
      </c>
      <c r="O265" s="147">
        <f t="shared" si="39"/>
        <v>0</v>
      </c>
      <c r="P265" s="129"/>
      <c r="Q265" s="118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20"/>
    </row>
    <row r="266" spans="1:30" s="127" customFormat="1" ht="30" customHeight="1" x14ac:dyDescent="0.2">
      <c r="A266" s="135" t="s">
        <v>127</v>
      </c>
      <c r="B266" s="136"/>
      <c r="C266" s="137"/>
      <c r="D266" s="129">
        <v>10</v>
      </c>
      <c r="E266" s="129">
        <v>0.17499999999999999</v>
      </c>
      <c r="F266" s="138">
        <f>ROUND((((D262/3)*1)/(E266))+1,0)</f>
        <v>6</v>
      </c>
      <c r="G266" s="130">
        <f>((2*(E262-(2*$B$6)+F262-(2*$B$6)))+(VLOOKUP(D266,$B$30:$C$36,2,)))</f>
        <v>1.76</v>
      </c>
      <c r="H266" s="129">
        <f>+F266*G266*C262</f>
        <v>10.56</v>
      </c>
      <c r="I266" s="129"/>
      <c r="J266" s="111">
        <f t="shared" si="34"/>
        <v>0</v>
      </c>
      <c r="K266" s="111">
        <f t="shared" si="35"/>
        <v>10.56</v>
      </c>
      <c r="L266" s="111">
        <f t="shared" si="36"/>
        <v>0</v>
      </c>
      <c r="M266" s="111">
        <f t="shared" si="37"/>
        <v>0</v>
      </c>
      <c r="N266" s="111">
        <f t="shared" si="38"/>
        <v>0</v>
      </c>
      <c r="O266" s="147">
        <f t="shared" si="39"/>
        <v>0</v>
      </c>
      <c r="P266" s="129"/>
      <c r="Q266" s="118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20"/>
    </row>
    <row r="267" spans="1:30" ht="30.75" customHeight="1" x14ac:dyDescent="0.25">
      <c r="A267" s="229"/>
      <c r="B267" s="229"/>
      <c r="C267" s="229"/>
      <c r="D267" s="229"/>
      <c r="E267" s="229"/>
      <c r="F267" s="230"/>
      <c r="G267" s="231"/>
      <c r="H267" s="229"/>
      <c r="I267" s="229"/>
      <c r="J267" s="232"/>
      <c r="K267" s="232"/>
      <c r="L267" s="232"/>
      <c r="M267" s="232"/>
      <c r="N267" s="232"/>
      <c r="O267" s="232"/>
      <c r="P267" s="229"/>
      <c r="Q267" s="8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202"/>
    </row>
    <row r="268" spans="1:30" s="194" customFormat="1" ht="30" customHeight="1" x14ac:dyDescent="0.2">
      <c r="A268" s="190">
        <v>25</v>
      </c>
      <c r="B268" s="190" t="s">
        <v>131</v>
      </c>
      <c r="C268" s="190">
        <v>1</v>
      </c>
      <c r="D268" s="190">
        <v>0.70199999999999996</v>
      </c>
      <c r="E268" s="190">
        <v>0.3</v>
      </c>
      <c r="F268" s="191">
        <v>1.7475000000000001</v>
      </c>
      <c r="G268" s="191"/>
      <c r="H268" s="190"/>
      <c r="I268" s="190">
        <f>+PRODUCT(C268:F268)</f>
        <v>0.3680235</v>
      </c>
      <c r="J268" s="190">
        <f t="shared" ref="J268:J307" si="40">IF($D268=$J$52,$H268,0)</f>
        <v>0</v>
      </c>
      <c r="K268" s="190">
        <f t="shared" ref="K268:K307" si="41">IF($D268=$K$52,$H268,0)</f>
        <v>0</v>
      </c>
      <c r="L268" s="190">
        <f t="shared" ref="L268:L307" si="42">IF($D268=$L$52,$H268,0)</f>
        <v>0</v>
      </c>
      <c r="M268" s="190">
        <f t="shared" ref="M268:M307" si="43">IF($D268=$M$52,$H268,0)</f>
        <v>0</v>
      </c>
      <c r="N268" s="190">
        <f t="shared" ref="N268:N307" si="44">IF($D268=$N$52,$H268,0)</f>
        <v>0</v>
      </c>
      <c r="O268" s="201">
        <f t="shared" ref="O268:O307" si="45">IF($D268=$O$52,$H268,0)</f>
        <v>0</v>
      </c>
      <c r="P268" s="190">
        <f>(IF(F268&gt;0.6,(ROUND(D268/0.5*2,0)),(ROUND(D268/0.5*1,0))))*C268</f>
        <v>3</v>
      </c>
      <c r="Q268" s="192" t="s">
        <v>75</v>
      </c>
      <c r="R268" s="193">
        <v>0.15</v>
      </c>
      <c r="S268" s="193">
        <v>0.15</v>
      </c>
      <c r="T268" s="193">
        <f>+PRODUCT(C268:E268)</f>
        <v>0.21059999999999998</v>
      </c>
      <c r="U268" s="193">
        <f>+PRODUCT(D268,(F268-R268))</f>
        <v>1.121445</v>
      </c>
      <c r="V268" s="193">
        <f>+PRODUCT(D268,(F268-S268))</f>
        <v>1.121445</v>
      </c>
      <c r="W268" s="193">
        <f>+PRODUCT(T268,C268)</f>
        <v>0.21059999999999998</v>
      </c>
      <c r="X268" s="193">
        <f>+IF(Q268="internal",IF(F268=$X$52,U268+V268,0),0)</f>
        <v>0</v>
      </c>
      <c r="Y268" s="193">
        <f>+IF(Q268="internal",IF(F268&lt;$Y$52,U268+V268,0),0)</f>
        <v>0</v>
      </c>
      <c r="Z268" s="193">
        <f>+IF(Q268="internal",IF(F268&gt;$Z$52,U268+V268,0),0)</f>
        <v>2.2428900000000001</v>
      </c>
      <c r="AA268" s="193">
        <f>+IF(Q268="external",IF(F268=$AA$52,U268+V268,0),0)</f>
        <v>0</v>
      </c>
      <c r="AB268" s="193">
        <f>+IF(Q268="external",IF(F268&lt;$AB$52,U268+V268,0),0)</f>
        <v>0</v>
      </c>
      <c r="AC268" s="193">
        <f>+IF(Q268="external",IF(F268&gt;$AC$52,U268+V268,0),0)</f>
        <v>0</v>
      </c>
      <c r="AD268" s="93"/>
    </row>
    <row r="269" spans="1:30" s="194" customFormat="1" ht="30" customHeight="1" x14ac:dyDescent="0.2">
      <c r="A269" s="195" t="s">
        <v>76</v>
      </c>
      <c r="B269" s="196"/>
      <c r="C269" s="197"/>
      <c r="D269" s="198">
        <v>20</v>
      </c>
      <c r="E269" s="198"/>
      <c r="F269" s="199">
        <v>3</v>
      </c>
      <c r="G269" s="200">
        <f>+D268+1*(VLOOKUP(D269,$B$10:$G$16,6))+(10*(D269/1000))+1*(VLOOKUP(D269,$B$10:$G$16,6))+(10*(D269/1000))</f>
        <v>2.702</v>
      </c>
      <c r="H269" s="198">
        <f>+F269*G269*C268</f>
        <v>8.1059999999999999</v>
      </c>
      <c r="I269" s="198"/>
      <c r="J269" s="190">
        <f t="shared" si="40"/>
        <v>0</v>
      </c>
      <c r="K269" s="190">
        <f t="shared" si="41"/>
        <v>0</v>
      </c>
      <c r="L269" s="190">
        <f t="shared" si="42"/>
        <v>0</v>
      </c>
      <c r="M269" s="190">
        <f t="shared" si="43"/>
        <v>0</v>
      </c>
      <c r="N269" s="190">
        <f t="shared" si="44"/>
        <v>8.1059999999999999</v>
      </c>
      <c r="O269" s="201">
        <f t="shared" si="45"/>
        <v>0</v>
      </c>
      <c r="P269" s="190"/>
      <c r="Q269" s="8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202"/>
    </row>
    <row r="270" spans="1:30" s="194" customFormat="1" ht="30" customHeight="1" x14ac:dyDescent="0.2">
      <c r="A270" s="233" t="s">
        <v>77</v>
      </c>
      <c r="B270" s="234"/>
      <c r="C270" s="235"/>
      <c r="D270" s="198">
        <v>20</v>
      </c>
      <c r="E270" s="190"/>
      <c r="F270" s="199">
        <v>3</v>
      </c>
      <c r="G270" s="200">
        <f>+D268+1*(VLOOKUP(D270,$B$10:$G$16,6))+(10*(D270/1000))+1*(VLOOKUP(D270,$B$10:$G$16,6))+(10*(D270/1000))</f>
        <v>2.702</v>
      </c>
      <c r="H270" s="190">
        <f>+F270*G270*C268</f>
        <v>8.1059999999999999</v>
      </c>
      <c r="I270" s="190"/>
      <c r="J270" s="190">
        <f t="shared" si="40"/>
        <v>0</v>
      </c>
      <c r="K270" s="190">
        <f t="shared" si="41"/>
        <v>0</v>
      </c>
      <c r="L270" s="190">
        <f t="shared" si="42"/>
        <v>0</v>
      </c>
      <c r="M270" s="190">
        <f t="shared" si="43"/>
        <v>0</v>
      </c>
      <c r="N270" s="190">
        <f t="shared" si="44"/>
        <v>8.1059999999999999</v>
      </c>
      <c r="O270" s="201">
        <f t="shared" si="45"/>
        <v>0</v>
      </c>
      <c r="P270" s="190"/>
      <c r="Q270" s="8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202"/>
    </row>
    <row r="271" spans="1:30" s="194" customFormat="1" ht="30" customHeight="1" x14ac:dyDescent="0.2">
      <c r="A271" s="203" t="s">
        <v>78</v>
      </c>
      <c r="B271" s="204"/>
      <c r="C271" s="205"/>
      <c r="D271" s="198">
        <v>20</v>
      </c>
      <c r="E271" s="190"/>
      <c r="F271" s="191">
        <v>3</v>
      </c>
      <c r="G271" s="200">
        <f>+D268+1*(VLOOKUP(D271,$B$10:$G$16,6))+(10*(D271/1000))+1*(VLOOKUP(D271,$B$10:$G$16,6))+(10*(D271/1000))</f>
        <v>2.702</v>
      </c>
      <c r="H271" s="190">
        <f>+F271*G271*C268</f>
        <v>8.1059999999999999</v>
      </c>
      <c r="I271" s="190"/>
      <c r="J271" s="190">
        <f t="shared" si="40"/>
        <v>0</v>
      </c>
      <c r="K271" s="190">
        <f t="shared" si="41"/>
        <v>0</v>
      </c>
      <c r="L271" s="190">
        <f t="shared" si="42"/>
        <v>0</v>
      </c>
      <c r="M271" s="190">
        <f t="shared" si="43"/>
        <v>0</v>
      </c>
      <c r="N271" s="190">
        <f t="shared" si="44"/>
        <v>8.1059999999999999</v>
      </c>
      <c r="O271" s="201">
        <f t="shared" si="45"/>
        <v>0</v>
      </c>
      <c r="P271" s="190"/>
      <c r="Q271" s="8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202"/>
    </row>
    <row r="272" spans="1:30" s="194" customFormat="1" ht="30" customHeight="1" x14ac:dyDescent="0.2">
      <c r="A272" s="233" t="s">
        <v>119</v>
      </c>
      <c r="B272" s="234"/>
      <c r="C272" s="235"/>
      <c r="D272" s="198">
        <v>20</v>
      </c>
      <c r="E272" s="190"/>
      <c r="F272" s="191">
        <v>3</v>
      </c>
      <c r="G272" s="200">
        <f>+D268+1*(VLOOKUP(D272,$B$10:$G$16,6))+(10*(D272/1000))+1*(VLOOKUP(D272,$B$10:$G$16,6))+(10*(D272/1000))</f>
        <v>2.702</v>
      </c>
      <c r="H272" s="190">
        <f>+F272*G272*C268</f>
        <v>8.1059999999999999</v>
      </c>
      <c r="I272" s="190"/>
      <c r="J272" s="190">
        <f t="shared" si="40"/>
        <v>0</v>
      </c>
      <c r="K272" s="190">
        <f t="shared" si="41"/>
        <v>0</v>
      </c>
      <c r="L272" s="190">
        <f t="shared" si="42"/>
        <v>0</v>
      </c>
      <c r="M272" s="190">
        <f t="shared" si="43"/>
        <v>0</v>
      </c>
      <c r="N272" s="190">
        <f t="shared" si="44"/>
        <v>8.1059999999999999</v>
      </c>
      <c r="O272" s="201">
        <f t="shared" si="45"/>
        <v>0</v>
      </c>
      <c r="P272" s="190"/>
      <c r="Q272" s="8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202"/>
    </row>
    <row r="273" spans="1:30" s="79" customFormat="1" ht="30" customHeight="1" x14ac:dyDescent="0.2">
      <c r="A273" s="203" t="s">
        <v>80</v>
      </c>
      <c r="B273" s="204"/>
      <c r="C273" s="205"/>
      <c r="D273" s="190">
        <v>25</v>
      </c>
      <c r="E273" s="190">
        <v>1</v>
      </c>
      <c r="F273" s="191">
        <f>ROUND((0.702+0.702)/(E273)+1,0)</f>
        <v>2</v>
      </c>
      <c r="G273" s="191">
        <f>VLOOKUP(E268,$B$40:$E$49,4,0)</f>
        <v>0.36443309607454283</v>
      </c>
      <c r="H273" s="190">
        <f>+F273*G273*C268</f>
        <v>0.72886619214908566</v>
      </c>
      <c r="I273" s="190"/>
      <c r="J273" s="190">
        <f t="shared" si="40"/>
        <v>0</v>
      </c>
      <c r="K273" s="190">
        <f t="shared" si="41"/>
        <v>0</v>
      </c>
      <c r="L273" s="190">
        <f t="shared" si="42"/>
        <v>0</v>
      </c>
      <c r="M273" s="190">
        <f t="shared" si="43"/>
        <v>0</v>
      </c>
      <c r="N273" s="190">
        <f t="shared" si="44"/>
        <v>0</v>
      </c>
      <c r="O273" s="201">
        <f t="shared" si="45"/>
        <v>0.72886619214908566</v>
      </c>
      <c r="P273" s="190"/>
      <c r="Q273" s="8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202"/>
    </row>
    <row r="274" spans="1:30" s="79" customFormat="1" ht="30" customHeight="1" x14ac:dyDescent="0.2">
      <c r="A274" s="206" t="s">
        <v>120</v>
      </c>
      <c r="B274" s="207"/>
      <c r="C274" s="208"/>
      <c r="D274" s="209">
        <v>10</v>
      </c>
      <c r="E274" s="209">
        <v>0.1</v>
      </c>
      <c r="F274" s="210">
        <f>ROUND((((D268/3)*2)/(E274))+1,0)</f>
        <v>6</v>
      </c>
      <c r="G274" s="211">
        <f>((2*(E268-(2*$B$6)+F268-(2*$B$6)))+(VLOOKUP(D274,$B$30:$C$36,2,)))</f>
        <v>4.0549999999999997</v>
      </c>
      <c r="H274" s="209">
        <f>+F274*G274*C268</f>
        <v>24.33</v>
      </c>
      <c r="I274" s="209"/>
      <c r="J274" s="190">
        <f t="shared" si="40"/>
        <v>0</v>
      </c>
      <c r="K274" s="190">
        <f t="shared" si="41"/>
        <v>24.33</v>
      </c>
      <c r="L274" s="190">
        <f t="shared" si="42"/>
        <v>0</v>
      </c>
      <c r="M274" s="190">
        <f t="shared" si="43"/>
        <v>0</v>
      </c>
      <c r="N274" s="190">
        <f t="shared" si="44"/>
        <v>0</v>
      </c>
      <c r="O274" s="201">
        <f t="shared" si="45"/>
        <v>0</v>
      </c>
      <c r="P274" s="209"/>
      <c r="Q274" s="8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202"/>
    </row>
    <row r="275" spans="1:30" ht="30.75" customHeight="1" x14ac:dyDescent="0.25">
      <c r="A275" s="229"/>
      <c r="B275" s="229"/>
      <c r="C275" s="229"/>
      <c r="D275" s="229"/>
      <c r="E275" s="229"/>
      <c r="F275" s="230"/>
      <c r="G275" s="231"/>
      <c r="H275" s="229"/>
      <c r="I275" s="229"/>
      <c r="J275" s="232"/>
      <c r="K275" s="232"/>
      <c r="L275" s="232"/>
      <c r="M275" s="232"/>
      <c r="N275" s="232"/>
      <c r="O275" s="232"/>
      <c r="P275" s="229"/>
      <c r="Q275" s="8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202"/>
    </row>
    <row r="276" spans="1:30" s="116" customFormat="1" ht="30" customHeight="1" x14ac:dyDescent="0.2">
      <c r="A276" s="111">
        <v>26</v>
      </c>
      <c r="B276" s="111" t="s">
        <v>132</v>
      </c>
      <c r="C276" s="111">
        <v>1</v>
      </c>
      <c r="D276" s="111">
        <v>3.6</v>
      </c>
      <c r="E276" s="111">
        <v>0.3</v>
      </c>
      <c r="F276" s="112">
        <v>0.92500000000000004</v>
      </c>
      <c r="G276" s="112"/>
      <c r="H276" s="111"/>
      <c r="I276" s="111">
        <f>+PRODUCT(C276:F276)</f>
        <v>0.99900000000000011</v>
      </c>
      <c r="J276" s="111">
        <f t="shared" si="40"/>
        <v>0</v>
      </c>
      <c r="K276" s="111">
        <f t="shared" si="41"/>
        <v>0</v>
      </c>
      <c r="L276" s="111">
        <f t="shared" si="42"/>
        <v>0</v>
      </c>
      <c r="M276" s="111">
        <f t="shared" si="43"/>
        <v>0</v>
      </c>
      <c r="N276" s="111">
        <f t="shared" si="44"/>
        <v>0</v>
      </c>
      <c r="O276" s="147">
        <f t="shared" si="45"/>
        <v>0</v>
      </c>
      <c r="P276" s="111">
        <f>(IF(F276&gt;0.6,(ROUND(D276/0.5*2,0)),(ROUND(D276/0.5*1,0))))*C276</f>
        <v>14</v>
      </c>
      <c r="Q276" s="113" t="s">
        <v>75</v>
      </c>
      <c r="R276" s="114">
        <v>0.17499999999999999</v>
      </c>
      <c r="S276" s="114">
        <v>0.15</v>
      </c>
      <c r="T276" s="114">
        <f>+PRODUCT(C276:E276)</f>
        <v>1.08</v>
      </c>
      <c r="U276" s="114">
        <f>+PRODUCT(D276,(F276-R276))</f>
        <v>2.7</v>
      </c>
      <c r="V276" s="114">
        <f>+PRODUCT(D276,(F276-S276))</f>
        <v>2.79</v>
      </c>
      <c r="W276" s="114">
        <f>+PRODUCT(T276,C276)</f>
        <v>1.08</v>
      </c>
      <c r="X276" s="114">
        <f>+IF(Q276="internal",IF(F276=$X$52,U276+V276,0),0)</f>
        <v>0</v>
      </c>
      <c r="Y276" s="114">
        <f>+IF(Q276="internal",IF(F276&lt;$Y$52,U276+V276,0),0)</f>
        <v>0</v>
      </c>
      <c r="Z276" s="114">
        <f>+IF(Q276="internal",IF(F276&gt;$Z$52,U276+V276,0),0)</f>
        <v>5.49</v>
      </c>
      <c r="AA276" s="114">
        <f>+IF(Q276="external",IF(F276=$AA$52,U276+V276,0),0)</f>
        <v>0</v>
      </c>
      <c r="AB276" s="114">
        <f>+IF(Q276="external",IF(F276&lt;$AB$52,U276+V276,0),0)</f>
        <v>0</v>
      </c>
      <c r="AC276" s="114">
        <f>+IF(Q276="external",IF(F276&gt;$AC$52,U276+V276,0),0)</f>
        <v>0</v>
      </c>
      <c r="AD276" s="115"/>
    </row>
    <row r="277" spans="1:30" s="116" customFormat="1" ht="30" customHeight="1" x14ac:dyDescent="0.2">
      <c r="A277" s="149" t="s">
        <v>76</v>
      </c>
      <c r="B277" s="150"/>
      <c r="C277" s="151"/>
      <c r="D277" s="152">
        <v>16</v>
      </c>
      <c r="E277" s="152"/>
      <c r="F277" s="165">
        <v>3</v>
      </c>
      <c r="G277" s="153">
        <f>+D276+2*(VLOOKUP(D277,$B$10:$G$16,6)+(10*(D277/1000)))</f>
        <v>5.17</v>
      </c>
      <c r="H277" s="152">
        <f>+F277*G277*C276</f>
        <v>15.51</v>
      </c>
      <c r="I277" s="152"/>
      <c r="J277" s="111">
        <f t="shared" si="40"/>
        <v>0</v>
      </c>
      <c r="K277" s="111">
        <f t="shared" si="41"/>
        <v>0</v>
      </c>
      <c r="L277" s="111">
        <f t="shared" si="42"/>
        <v>0</v>
      </c>
      <c r="M277" s="111">
        <f t="shared" si="43"/>
        <v>15.51</v>
      </c>
      <c r="N277" s="111">
        <f t="shared" si="44"/>
        <v>0</v>
      </c>
      <c r="O277" s="147">
        <f t="shared" si="45"/>
        <v>0</v>
      </c>
      <c r="P277" s="111"/>
      <c r="Q277" s="118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20"/>
    </row>
    <row r="278" spans="1:30" s="116" customFormat="1" ht="30" customHeight="1" x14ac:dyDescent="0.2">
      <c r="A278" s="154" t="s">
        <v>77</v>
      </c>
      <c r="B278" s="155"/>
      <c r="C278" s="156"/>
      <c r="D278" s="111">
        <v>12</v>
      </c>
      <c r="E278" s="111"/>
      <c r="F278" s="112">
        <v>2</v>
      </c>
      <c r="G278" s="153">
        <f>+D276+2*(VLOOKUP(D278,$B$10:$G$16,6)+(10*(D278/1000)))</f>
        <v>4.79</v>
      </c>
      <c r="H278" s="111">
        <f>+F278*G278*C276</f>
        <v>9.58</v>
      </c>
      <c r="I278" s="111"/>
      <c r="J278" s="111">
        <f t="shared" si="40"/>
        <v>0</v>
      </c>
      <c r="K278" s="111">
        <f t="shared" si="41"/>
        <v>0</v>
      </c>
      <c r="L278" s="111">
        <f t="shared" si="42"/>
        <v>9.58</v>
      </c>
      <c r="M278" s="111">
        <f t="shared" si="43"/>
        <v>0</v>
      </c>
      <c r="N278" s="111">
        <f t="shared" si="44"/>
        <v>0</v>
      </c>
      <c r="O278" s="147">
        <f t="shared" si="45"/>
        <v>0</v>
      </c>
      <c r="P278" s="111"/>
      <c r="Q278" s="118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20"/>
    </row>
    <row r="279" spans="1:30" s="116" customFormat="1" ht="30" customHeight="1" x14ac:dyDescent="0.2">
      <c r="A279" s="157" t="s">
        <v>78</v>
      </c>
      <c r="B279" s="158"/>
      <c r="C279" s="159"/>
      <c r="D279" s="111">
        <v>16</v>
      </c>
      <c r="E279" s="111"/>
      <c r="F279" s="112">
        <v>3</v>
      </c>
      <c r="G279" s="153">
        <f>+D276+2*(VLOOKUP(D279,$B$10:$G$16,6)+(10*(D279/1000)))</f>
        <v>5.17</v>
      </c>
      <c r="H279" s="111">
        <f>+F279*G279*C276</f>
        <v>15.51</v>
      </c>
      <c r="I279" s="111"/>
      <c r="J279" s="111">
        <f t="shared" si="40"/>
        <v>0</v>
      </c>
      <c r="K279" s="111">
        <f t="shared" si="41"/>
        <v>0</v>
      </c>
      <c r="L279" s="111">
        <f t="shared" si="42"/>
        <v>0</v>
      </c>
      <c r="M279" s="111">
        <f t="shared" si="43"/>
        <v>15.51</v>
      </c>
      <c r="N279" s="111">
        <f t="shared" si="44"/>
        <v>0</v>
      </c>
      <c r="O279" s="147">
        <f t="shared" si="45"/>
        <v>0</v>
      </c>
      <c r="P279" s="111"/>
      <c r="Q279" s="118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20"/>
    </row>
    <row r="280" spans="1:30" s="116" customFormat="1" ht="30" customHeight="1" x14ac:dyDescent="0.2">
      <c r="A280" s="154" t="s">
        <v>93</v>
      </c>
      <c r="B280" s="155"/>
      <c r="C280" s="156"/>
      <c r="D280" s="111">
        <v>12</v>
      </c>
      <c r="E280" s="111"/>
      <c r="F280" s="112">
        <v>2</v>
      </c>
      <c r="G280" s="153">
        <f>+D276+2*(VLOOKUP(D280,$B$10:$G$16,6)+(10*(D280/1000)))</f>
        <v>4.79</v>
      </c>
      <c r="H280" s="111">
        <f>+F280*G280*C276</f>
        <v>9.58</v>
      </c>
      <c r="I280" s="111"/>
      <c r="J280" s="111">
        <f t="shared" si="40"/>
        <v>0</v>
      </c>
      <c r="K280" s="111">
        <f t="shared" si="41"/>
        <v>0</v>
      </c>
      <c r="L280" s="111">
        <f t="shared" si="42"/>
        <v>9.58</v>
      </c>
      <c r="M280" s="111">
        <f t="shared" si="43"/>
        <v>0</v>
      </c>
      <c r="N280" s="111">
        <f t="shared" si="44"/>
        <v>0</v>
      </c>
      <c r="O280" s="147">
        <f t="shared" si="45"/>
        <v>0</v>
      </c>
      <c r="P280" s="111"/>
      <c r="Q280" s="118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20"/>
    </row>
    <row r="281" spans="1:30" s="127" customFormat="1" ht="30" customHeight="1" x14ac:dyDescent="0.2">
      <c r="A281" s="157" t="s">
        <v>80</v>
      </c>
      <c r="B281" s="158"/>
      <c r="C281" s="159"/>
      <c r="D281" s="111">
        <v>25</v>
      </c>
      <c r="E281" s="111">
        <v>1</v>
      </c>
      <c r="F281" s="112">
        <f>ROUND((3.6+3.6)/(E281)+1,0)</f>
        <v>8</v>
      </c>
      <c r="G281" s="112">
        <f>VLOOKUP(E276,$B$40:$E$49,4,0)</f>
        <v>0.36443309607454283</v>
      </c>
      <c r="H281" s="111">
        <f>+F281*G281*C276</f>
        <v>2.9154647685963426</v>
      </c>
      <c r="I281" s="111"/>
      <c r="J281" s="111">
        <f t="shared" si="40"/>
        <v>0</v>
      </c>
      <c r="K281" s="111">
        <f t="shared" si="41"/>
        <v>0</v>
      </c>
      <c r="L281" s="111">
        <f t="shared" si="42"/>
        <v>0</v>
      </c>
      <c r="M281" s="111">
        <f t="shared" si="43"/>
        <v>0</v>
      </c>
      <c r="N281" s="111">
        <f t="shared" si="44"/>
        <v>0</v>
      </c>
      <c r="O281" s="147">
        <f t="shared" si="45"/>
        <v>2.9154647685963426</v>
      </c>
      <c r="P281" s="111"/>
      <c r="Q281" s="118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20"/>
    </row>
    <row r="282" spans="1:30" s="127" customFormat="1" ht="30" customHeight="1" x14ac:dyDescent="0.2">
      <c r="A282" s="135" t="s">
        <v>120</v>
      </c>
      <c r="B282" s="136"/>
      <c r="C282" s="137"/>
      <c r="D282" s="129">
        <v>10</v>
      </c>
      <c r="E282" s="129">
        <v>0.1</v>
      </c>
      <c r="F282" s="138">
        <f>ROUND((((D276/3)*2)/(E282))+1,0)</f>
        <v>25</v>
      </c>
      <c r="G282" s="130">
        <f>((2*(E276-(2*$B$6)+F276-(2*$B$6)))+(VLOOKUP(D282,$B$30:$C$36,2,)))</f>
        <v>2.41</v>
      </c>
      <c r="H282" s="129">
        <f>+F282*G282*C276</f>
        <v>60.25</v>
      </c>
      <c r="I282" s="129"/>
      <c r="J282" s="111">
        <f t="shared" si="40"/>
        <v>0</v>
      </c>
      <c r="K282" s="111">
        <f t="shared" si="41"/>
        <v>60.25</v>
      </c>
      <c r="L282" s="111">
        <f t="shared" si="42"/>
        <v>0</v>
      </c>
      <c r="M282" s="111">
        <f t="shared" si="43"/>
        <v>0</v>
      </c>
      <c r="N282" s="111">
        <f t="shared" si="44"/>
        <v>0</v>
      </c>
      <c r="O282" s="147">
        <f t="shared" si="45"/>
        <v>0</v>
      </c>
      <c r="P282" s="129"/>
      <c r="Q282" s="118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20"/>
    </row>
    <row r="283" spans="1:30" s="186" customFormat="1" ht="33" customHeight="1" x14ac:dyDescent="0.25">
      <c r="A283" s="135" t="s">
        <v>133</v>
      </c>
      <c r="B283" s="136"/>
      <c r="C283" s="137"/>
      <c r="D283" s="129">
        <v>10</v>
      </c>
      <c r="E283" s="129">
        <v>0.125</v>
      </c>
      <c r="F283" s="138">
        <f>ROUND((((D276/3)*1)/(E283))+1,0)</f>
        <v>11</v>
      </c>
      <c r="G283" s="130">
        <f>((2*(E276-(2*$B$6)+F276-(2*$B$6)))+(VLOOKUP(D283,$B$30:$C$36,2,)))</f>
        <v>2.41</v>
      </c>
      <c r="H283" s="129">
        <f>+F283*G283*C276</f>
        <v>26.51</v>
      </c>
      <c r="I283" s="129"/>
      <c r="J283" s="111">
        <f t="shared" si="40"/>
        <v>0</v>
      </c>
      <c r="K283" s="111">
        <f t="shared" si="41"/>
        <v>26.51</v>
      </c>
      <c r="L283" s="111">
        <f t="shared" si="42"/>
        <v>0</v>
      </c>
      <c r="M283" s="111">
        <f t="shared" si="43"/>
        <v>0</v>
      </c>
      <c r="N283" s="111">
        <f t="shared" si="44"/>
        <v>0</v>
      </c>
      <c r="O283" s="147">
        <f t="shared" si="45"/>
        <v>0</v>
      </c>
      <c r="P283" s="129"/>
    </row>
    <row r="284" spans="1:30" ht="30.75" customHeight="1" x14ac:dyDescent="0.25">
      <c r="A284" s="229"/>
      <c r="B284" s="229"/>
      <c r="C284" s="229"/>
      <c r="D284" s="229"/>
      <c r="E284" s="229"/>
      <c r="F284" s="230"/>
      <c r="G284" s="231"/>
      <c r="H284" s="229"/>
      <c r="I284" s="229"/>
      <c r="J284" s="232"/>
      <c r="K284" s="232"/>
      <c r="L284" s="232"/>
      <c r="M284" s="232"/>
      <c r="N284" s="232"/>
      <c r="O284" s="232"/>
      <c r="P284" s="229"/>
      <c r="Q284" s="8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202"/>
    </row>
    <row r="285" spans="1:30" s="116" customFormat="1" ht="30" customHeight="1" x14ac:dyDescent="0.2">
      <c r="A285" s="111">
        <v>27</v>
      </c>
      <c r="B285" s="111" t="s">
        <v>134</v>
      </c>
      <c r="C285" s="111">
        <v>1</v>
      </c>
      <c r="D285" s="111">
        <v>2.452</v>
      </c>
      <c r="E285" s="111">
        <v>0.3</v>
      </c>
      <c r="F285" s="112">
        <v>0.6</v>
      </c>
      <c r="G285" s="112"/>
      <c r="H285" s="111"/>
      <c r="I285" s="111">
        <f>+PRODUCT(C285:F285)</f>
        <v>0.44135999999999992</v>
      </c>
      <c r="J285" s="111">
        <f t="shared" si="40"/>
        <v>0</v>
      </c>
      <c r="K285" s="111">
        <f t="shared" si="41"/>
        <v>0</v>
      </c>
      <c r="L285" s="111">
        <f t="shared" si="42"/>
        <v>0</v>
      </c>
      <c r="M285" s="111">
        <f t="shared" si="43"/>
        <v>0</v>
      </c>
      <c r="N285" s="111">
        <f t="shared" si="44"/>
        <v>0</v>
      </c>
      <c r="O285" s="147">
        <f t="shared" si="45"/>
        <v>0</v>
      </c>
      <c r="P285" s="111">
        <f>(IF(F285&gt;0.6,(ROUND(D285/0.5*2,0)),(ROUND(D285/0.5*1,0))))*C285</f>
        <v>5</v>
      </c>
      <c r="Q285" s="113" t="s">
        <v>75</v>
      </c>
      <c r="R285" s="114">
        <v>0.125</v>
      </c>
      <c r="S285" s="114">
        <v>0.125</v>
      </c>
      <c r="T285" s="114">
        <f>+PRODUCT(C285:E285)</f>
        <v>0.73559999999999992</v>
      </c>
      <c r="U285" s="114">
        <f>+PRODUCT(D285,(F285-R285))</f>
        <v>1.1646999999999998</v>
      </c>
      <c r="V285" s="114">
        <f>+PRODUCT(D285,(F285-S285))</f>
        <v>1.1646999999999998</v>
      </c>
      <c r="W285" s="114">
        <f>+PRODUCT(T285,C285)</f>
        <v>0.73559999999999992</v>
      </c>
      <c r="X285" s="114">
        <f>+IF(Q285="internal",IF(F285=$X$52,U285+V285,0),0)</f>
        <v>2.3293999999999997</v>
      </c>
      <c r="Y285" s="114">
        <f>+IF(Q285="internal",IF(F285&lt;$Y$52,U285+V285,0),0)</f>
        <v>0</v>
      </c>
      <c r="Z285" s="114">
        <f>+IF(Q285="internal",IF(F285&gt;$Z$52,U285+V285,0),0)</f>
        <v>0</v>
      </c>
      <c r="AA285" s="114">
        <f>+IF(Q285="external",IF(F285=$AA$52,U285+V285,0),0)</f>
        <v>0</v>
      </c>
      <c r="AB285" s="114">
        <f>+IF(Q285="external",IF(F285&lt;$AB$52,U285+V285,0),0)</f>
        <v>0</v>
      </c>
      <c r="AC285" s="114">
        <f>+IF(Q285="external",IF(F285&gt;$AC$52,U285+V285,0),0)</f>
        <v>0</v>
      </c>
      <c r="AD285" s="115"/>
    </row>
    <row r="286" spans="1:30" s="116" customFormat="1" ht="30" customHeight="1" x14ac:dyDescent="0.2">
      <c r="A286" s="149" t="s">
        <v>76</v>
      </c>
      <c r="B286" s="150"/>
      <c r="C286" s="151"/>
      <c r="D286" s="152">
        <v>16</v>
      </c>
      <c r="E286" s="152"/>
      <c r="F286" s="165">
        <v>3</v>
      </c>
      <c r="G286" s="153">
        <f>+D285+1*(VLOOKUP(D286,$B$10:$G$16,6))+(10*(D286/1000))+1*(VLOOKUP(D286,$B$10:$G$16,6))+(10*(267/1000))</f>
        <v>6.532</v>
      </c>
      <c r="H286" s="152">
        <f>+F286*G286*C285</f>
        <v>19.596</v>
      </c>
      <c r="I286" s="152"/>
      <c r="J286" s="111">
        <f t="shared" si="40"/>
        <v>0</v>
      </c>
      <c r="K286" s="111">
        <f t="shared" si="41"/>
        <v>0</v>
      </c>
      <c r="L286" s="111">
        <f t="shared" si="42"/>
        <v>0</v>
      </c>
      <c r="M286" s="111">
        <f t="shared" si="43"/>
        <v>19.596</v>
      </c>
      <c r="N286" s="111">
        <f t="shared" si="44"/>
        <v>0</v>
      </c>
      <c r="O286" s="147">
        <f t="shared" si="45"/>
        <v>0</v>
      </c>
      <c r="P286" s="111"/>
      <c r="Q286" s="118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20"/>
    </row>
    <row r="287" spans="1:30" s="116" customFormat="1" ht="30" customHeight="1" x14ac:dyDescent="0.2">
      <c r="A287" s="154" t="s">
        <v>77</v>
      </c>
      <c r="B287" s="155"/>
      <c r="C287" s="156"/>
      <c r="D287" s="111">
        <v>12</v>
      </c>
      <c r="E287" s="111"/>
      <c r="F287" s="112">
        <v>2</v>
      </c>
      <c r="G287" s="153">
        <f>+D285+1*(VLOOKUP(D287,$B$10:$G$16,6))+(10*(D287/1000))+1*(VLOOKUP(D287,$B$10:$G$16,6))+(10*(D287/1000))</f>
        <v>3.6420000000000003</v>
      </c>
      <c r="H287" s="111">
        <f>+F287*G287*C285</f>
        <v>7.2840000000000007</v>
      </c>
      <c r="I287" s="111"/>
      <c r="J287" s="111">
        <f t="shared" si="40"/>
        <v>0</v>
      </c>
      <c r="K287" s="111">
        <f t="shared" si="41"/>
        <v>0</v>
      </c>
      <c r="L287" s="111">
        <f t="shared" si="42"/>
        <v>7.2840000000000007</v>
      </c>
      <c r="M287" s="111">
        <f t="shared" si="43"/>
        <v>0</v>
      </c>
      <c r="N287" s="111">
        <f t="shared" si="44"/>
        <v>0</v>
      </c>
      <c r="O287" s="147">
        <f t="shared" si="45"/>
        <v>0</v>
      </c>
      <c r="P287" s="111"/>
      <c r="Q287" s="118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20"/>
    </row>
    <row r="288" spans="1:30" s="116" customFormat="1" ht="31.5" customHeight="1" x14ac:dyDescent="0.2">
      <c r="A288" s="157" t="s">
        <v>78</v>
      </c>
      <c r="B288" s="158"/>
      <c r="C288" s="159"/>
      <c r="D288" s="111">
        <v>16</v>
      </c>
      <c r="E288" s="111"/>
      <c r="F288" s="112">
        <v>3</v>
      </c>
      <c r="G288" s="153">
        <f>+D285+1*(VLOOKUP(D288,$B$10:$G$16,6))+(10*(D288/1000))+1*(VLOOKUP(D288,$B$10:$G$16,6))+(10*(D288/1000))</f>
        <v>4.0220000000000002</v>
      </c>
      <c r="H288" s="111">
        <f>+F288*G288*C285</f>
        <v>12.066000000000001</v>
      </c>
      <c r="I288" s="111"/>
      <c r="J288" s="111">
        <f t="shared" si="40"/>
        <v>0</v>
      </c>
      <c r="K288" s="111">
        <f t="shared" si="41"/>
        <v>0</v>
      </c>
      <c r="L288" s="111">
        <f t="shared" si="42"/>
        <v>0</v>
      </c>
      <c r="M288" s="111">
        <f t="shared" si="43"/>
        <v>12.066000000000001</v>
      </c>
      <c r="N288" s="111">
        <f t="shared" si="44"/>
        <v>0</v>
      </c>
      <c r="O288" s="147">
        <f t="shared" si="45"/>
        <v>0</v>
      </c>
      <c r="P288" s="111"/>
      <c r="Q288" s="118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20"/>
    </row>
    <row r="289" spans="1:30" s="127" customFormat="1" ht="30" customHeight="1" x14ac:dyDescent="0.2">
      <c r="A289" s="157" t="s">
        <v>80</v>
      </c>
      <c r="B289" s="158"/>
      <c r="C289" s="159"/>
      <c r="D289" s="111">
        <v>25</v>
      </c>
      <c r="E289" s="111">
        <v>1</v>
      </c>
      <c r="F289" s="112">
        <f>ROUND((2.45)/(E289)+1,0)</f>
        <v>3</v>
      </c>
      <c r="G289" s="112">
        <f>VLOOKUP(E285,$B$40:$E$49,4,0)</f>
        <v>0.36443309607454283</v>
      </c>
      <c r="H289" s="111">
        <f>+F289*G289*C285</f>
        <v>1.0932992882236285</v>
      </c>
      <c r="I289" s="111"/>
      <c r="J289" s="111">
        <f t="shared" si="40"/>
        <v>0</v>
      </c>
      <c r="K289" s="111">
        <f t="shared" si="41"/>
        <v>0</v>
      </c>
      <c r="L289" s="111">
        <f t="shared" si="42"/>
        <v>0</v>
      </c>
      <c r="M289" s="111">
        <f t="shared" si="43"/>
        <v>0</v>
      </c>
      <c r="N289" s="111">
        <f t="shared" si="44"/>
        <v>0</v>
      </c>
      <c r="O289" s="147">
        <f t="shared" si="45"/>
        <v>1.0932992882236285</v>
      </c>
      <c r="P289" s="111"/>
      <c r="Q289" s="118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20"/>
    </row>
    <row r="290" spans="1:30" s="127" customFormat="1" ht="30" customHeight="1" x14ac:dyDescent="0.2">
      <c r="A290" s="135" t="s">
        <v>114</v>
      </c>
      <c r="B290" s="136"/>
      <c r="C290" s="137"/>
      <c r="D290" s="129">
        <v>12</v>
      </c>
      <c r="E290" s="129">
        <v>0.1</v>
      </c>
      <c r="F290" s="138">
        <f>ROUND((((D285/3)*2)/(E290))+1,0)</f>
        <v>17</v>
      </c>
      <c r="G290" s="130">
        <f>((2*(E285-(2*$B$6)+F285-(2*$B$6)))+(VLOOKUP(D290,$B$30:$C$36,2,)))</f>
        <v>1.8</v>
      </c>
      <c r="H290" s="129">
        <f>+F290*G290*C285</f>
        <v>30.6</v>
      </c>
      <c r="I290" s="129"/>
      <c r="J290" s="111">
        <f t="shared" si="40"/>
        <v>0</v>
      </c>
      <c r="K290" s="111">
        <f t="shared" si="41"/>
        <v>0</v>
      </c>
      <c r="L290" s="111">
        <f t="shared" si="42"/>
        <v>30.6</v>
      </c>
      <c r="M290" s="111">
        <f t="shared" si="43"/>
        <v>0</v>
      </c>
      <c r="N290" s="111">
        <f t="shared" si="44"/>
        <v>0</v>
      </c>
      <c r="O290" s="147">
        <f t="shared" si="45"/>
        <v>0</v>
      </c>
      <c r="P290" s="129"/>
      <c r="Q290" s="118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20"/>
    </row>
    <row r="291" spans="1:30" s="186" customFormat="1" ht="31.5" customHeight="1" x14ac:dyDescent="0.25">
      <c r="A291" s="135" t="s">
        <v>135</v>
      </c>
      <c r="B291" s="136"/>
      <c r="C291" s="137"/>
      <c r="D291" s="129">
        <v>12</v>
      </c>
      <c r="E291" s="129">
        <v>0.15</v>
      </c>
      <c r="F291" s="138">
        <f>ROUND((((D285/3)*1)/(E291))+1,0)</f>
        <v>6</v>
      </c>
      <c r="G291" s="130">
        <f>((2*(E285-(2*$B$6)+F285-(2*$B$6)))+(VLOOKUP(D291,$B$30:$C$36,2,)))</f>
        <v>1.8</v>
      </c>
      <c r="H291" s="129">
        <f>+F291*G291*C285</f>
        <v>10.8</v>
      </c>
      <c r="I291" s="129"/>
      <c r="J291" s="111">
        <f t="shared" si="40"/>
        <v>0</v>
      </c>
      <c r="K291" s="111">
        <f t="shared" si="41"/>
        <v>0</v>
      </c>
      <c r="L291" s="111">
        <f t="shared" si="42"/>
        <v>10.8</v>
      </c>
      <c r="M291" s="111">
        <f t="shared" si="43"/>
        <v>0</v>
      </c>
      <c r="N291" s="111">
        <f t="shared" si="44"/>
        <v>0</v>
      </c>
      <c r="O291" s="147">
        <f t="shared" si="45"/>
        <v>0</v>
      </c>
      <c r="P291" s="129"/>
    </row>
    <row r="292" spans="1:30" ht="30.75" customHeight="1" x14ac:dyDescent="0.25">
      <c r="A292" s="229"/>
      <c r="B292" s="229"/>
      <c r="C292" s="229"/>
      <c r="D292" s="229"/>
      <c r="E292" s="229"/>
      <c r="F292" s="230"/>
      <c r="G292" s="231"/>
      <c r="H292" s="229"/>
      <c r="I292" s="229"/>
      <c r="J292" s="232"/>
      <c r="K292" s="232"/>
      <c r="L292" s="232"/>
      <c r="M292" s="232"/>
      <c r="N292" s="232"/>
      <c r="O292" s="232"/>
      <c r="P292" s="229"/>
      <c r="Q292" s="8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202"/>
    </row>
    <row r="293" spans="1:30" s="116" customFormat="1" ht="30" customHeight="1" x14ac:dyDescent="0.2">
      <c r="A293" s="111">
        <v>28</v>
      </c>
      <c r="B293" s="111" t="s">
        <v>136</v>
      </c>
      <c r="C293" s="111">
        <v>1</v>
      </c>
      <c r="D293" s="111">
        <v>0.97</v>
      </c>
      <c r="E293" s="111">
        <v>0.3</v>
      </c>
      <c r="F293" s="112">
        <v>0.6</v>
      </c>
      <c r="G293" s="112"/>
      <c r="H293" s="111"/>
      <c r="I293" s="111">
        <f>+PRODUCT(C293:F293)</f>
        <v>0.17459999999999998</v>
      </c>
      <c r="J293" s="111">
        <f t="shared" si="40"/>
        <v>0</v>
      </c>
      <c r="K293" s="111">
        <f t="shared" si="41"/>
        <v>0</v>
      </c>
      <c r="L293" s="111">
        <f t="shared" si="42"/>
        <v>0</v>
      </c>
      <c r="M293" s="111">
        <f t="shared" si="43"/>
        <v>0</v>
      </c>
      <c r="N293" s="111">
        <f t="shared" si="44"/>
        <v>0</v>
      </c>
      <c r="O293" s="147">
        <f t="shared" si="45"/>
        <v>0</v>
      </c>
      <c r="P293" s="111">
        <f>(IF(F293&gt;0.6,(ROUND(D293/0.5*2,0)),(ROUND(D293/0.5*1,0))))*C293</f>
        <v>2</v>
      </c>
      <c r="Q293" s="113" t="s">
        <v>75</v>
      </c>
      <c r="R293" s="114">
        <v>0.15</v>
      </c>
      <c r="S293" s="114">
        <v>0.125</v>
      </c>
      <c r="T293" s="114">
        <f>+PRODUCT(C293:E293)</f>
        <v>0.29099999999999998</v>
      </c>
      <c r="U293" s="114">
        <f>+PRODUCT(D293,(F293-R293))</f>
        <v>0.43649999999999994</v>
      </c>
      <c r="V293" s="114">
        <f>+PRODUCT(D293,(F293-S293))</f>
        <v>0.46074999999999999</v>
      </c>
      <c r="W293" s="114">
        <f>+PRODUCT(T293,C293)</f>
        <v>0.29099999999999998</v>
      </c>
      <c r="X293" s="114">
        <f>+IF(Q293="internal",IF(F293=$X$52,U293+V293,0),0)</f>
        <v>0.89724999999999988</v>
      </c>
      <c r="Y293" s="114">
        <f>+IF(Q293="internal",IF(F293&lt;$Y$52,U293+V293,0),0)</f>
        <v>0</v>
      </c>
      <c r="Z293" s="114">
        <f>+IF(Q293="internal",IF(F293&gt;$Z$52,U293+V293,0),0)</f>
        <v>0</v>
      </c>
      <c r="AA293" s="114">
        <f>+IF(Q293="external",IF(F293=$AA$52,U293+V293,0),0)</f>
        <v>0</v>
      </c>
      <c r="AB293" s="114">
        <f>+IF(Q293="external",IF(F293&lt;$AB$52,U293+V293,0),0)</f>
        <v>0</v>
      </c>
      <c r="AC293" s="114">
        <f>+IF(Q293="external",IF(F293&gt;$AC$52,U293+V293,0),0)</f>
        <v>0</v>
      </c>
      <c r="AD293" s="115"/>
    </row>
    <row r="294" spans="1:30" s="116" customFormat="1" ht="30" customHeight="1" x14ac:dyDescent="0.2">
      <c r="A294" s="149" t="s">
        <v>76</v>
      </c>
      <c r="B294" s="150"/>
      <c r="C294" s="151"/>
      <c r="D294" s="152">
        <v>16</v>
      </c>
      <c r="E294" s="152"/>
      <c r="F294" s="165">
        <v>3</v>
      </c>
      <c r="G294" s="153">
        <f>+D293+1*(VLOOKUP(D294,$B$10:$G$16,6))+(10*(D294/1000))+1*(VLOOKUP(D294,$B$10:$G$16,6))+(10*(D294/1000))</f>
        <v>2.54</v>
      </c>
      <c r="H294" s="152">
        <f>+F294*G294*C293</f>
        <v>7.62</v>
      </c>
      <c r="I294" s="152"/>
      <c r="J294" s="111">
        <f t="shared" si="40"/>
        <v>0</v>
      </c>
      <c r="K294" s="111">
        <f t="shared" si="41"/>
        <v>0</v>
      </c>
      <c r="L294" s="111">
        <f t="shared" si="42"/>
        <v>0</v>
      </c>
      <c r="M294" s="111">
        <f t="shared" si="43"/>
        <v>7.62</v>
      </c>
      <c r="N294" s="111">
        <f t="shared" si="44"/>
        <v>0</v>
      </c>
      <c r="O294" s="147">
        <f t="shared" si="45"/>
        <v>0</v>
      </c>
      <c r="P294" s="111"/>
      <c r="Q294" s="118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20"/>
    </row>
    <row r="295" spans="1:30" s="127" customFormat="1" ht="30" customHeight="1" x14ac:dyDescent="0.2">
      <c r="A295" s="157" t="s">
        <v>78</v>
      </c>
      <c r="B295" s="158"/>
      <c r="C295" s="159"/>
      <c r="D295" s="111">
        <v>16</v>
      </c>
      <c r="E295" s="111"/>
      <c r="F295" s="112">
        <v>3</v>
      </c>
      <c r="G295" s="153">
        <f>+D293+1*(VLOOKUP(D295,$B$10:$G$16,6))+(10*(D295/1000))+1*(VLOOKUP(D295,$B$10:$G$16,6))+(10*(D295/1000))</f>
        <v>2.54</v>
      </c>
      <c r="H295" s="111">
        <f>+F295*G295*C293</f>
        <v>7.62</v>
      </c>
      <c r="I295" s="111"/>
      <c r="J295" s="111">
        <f t="shared" si="40"/>
        <v>0</v>
      </c>
      <c r="K295" s="111">
        <f t="shared" si="41"/>
        <v>0</v>
      </c>
      <c r="L295" s="111">
        <f t="shared" si="42"/>
        <v>0</v>
      </c>
      <c r="M295" s="111">
        <f t="shared" si="43"/>
        <v>7.62</v>
      </c>
      <c r="N295" s="111">
        <f t="shared" si="44"/>
        <v>0</v>
      </c>
      <c r="O295" s="147">
        <f t="shared" si="45"/>
        <v>0</v>
      </c>
      <c r="P295" s="111"/>
      <c r="Q295" s="118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20"/>
    </row>
    <row r="296" spans="1:30" s="127" customFormat="1" ht="30" customHeight="1" x14ac:dyDescent="0.2">
      <c r="A296" s="135" t="s">
        <v>105</v>
      </c>
      <c r="B296" s="136"/>
      <c r="C296" s="137"/>
      <c r="D296" s="129">
        <v>8</v>
      </c>
      <c r="E296" s="129">
        <v>0.1</v>
      </c>
      <c r="F296" s="138">
        <f>ROUND((((D293/3)*3)/(E296))+1,0)</f>
        <v>11</v>
      </c>
      <c r="G296" s="130">
        <f>((2*(E293-(2*$B$6)+F293-(2*$B$6)))+(VLOOKUP(D296,$B$30:$C$36,2,)))</f>
        <v>1.72</v>
      </c>
      <c r="H296" s="129">
        <f>+F296*G296*C293</f>
        <v>18.919999999999998</v>
      </c>
      <c r="I296" s="129"/>
      <c r="J296" s="111">
        <f t="shared" si="40"/>
        <v>18.919999999999998</v>
      </c>
      <c r="K296" s="111">
        <f t="shared" si="41"/>
        <v>0</v>
      </c>
      <c r="L296" s="111">
        <f t="shared" si="42"/>
        <v>0</v>
      </c>
      <c r="M296" s="111">
        <f t="shared" si="43"/>
        <v>0</v>
      </c>
      <c r="N296" s="111">
        <f t="shared" si="44"/>
        <v>0</v>
      </c>
      <c r="O296" s="147">
        <f t="shared" si="45"/>
        <v>0</v>
      </c>
      <c r="P296" s="129"/>
      <c r="Q296" s="118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20"/>
    </row>
    <row r="297" spans="1:30" ht="30.75" customHeight="1" x14ac:dyDescent="0.25">
      <c r="A297" s="229"/>
      <c r="B297" s="229"/>
      <c r="C297" s="229"/>
      <c r="D297" s="229"/>
      <c r="E297" s="229"/>
      <c r="F297" s="230"/>
      <c r="G297" s="231"/>
      <c r="H297" s="229"/>
      <c r="I297" s="229"/>
      <c r="J297" s="232"/>
      <c r="K297" s="232"/>
      <c r="L297" s="232"/>
      <c r="M297" s="232"/>
      <c r="N297" s="232"/>
      <c r="O297" s="232"/>
      <c r="P297" s="229"/>
      <c r="Q297" s="8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202"/>
    </row>
    <row r="298" spans="1:30" s="116" customFormat="1" ht="30" customHeight="1" x14ac:dyDescent="0.2">
      <c r="A298" s="111">
        <v>29</v>
      </c>
      <c r="B298" s="111" t="s">
        <v>137</v>
      </c>
      <c r="C298" s="111">
        <v>1</v>
      </c>
      <c r="D298" s="111">
        <v>1.2549999999999999</v>
      </c>
      <c r="E298" s="111">
        <v>0.3</v>
      </c>
      <c r="F298" s="112">
        <f>2.0975</f>
        <v>2.0975000000000001</v>
      </c>
      <c r="G298" s="112"/>
      <c r="H298" s="111"/>
      <c r="I298" s="111">
        <f>+PRODUCT(C298:F298)</f>
        <v>0.78970874999999996</v>
      </c>
      <c r="J298" s="111">
        <f t="shared" si="40"/>
        <v>0</v>
      </c>
      <c r="K298" s="111">
        <f t="shared" si="41"/>
        <v>0</v>
      </c>
      <c r="L298" s="111">
        <f t="shared" si="42"/>
        <v>0</v>
      </c>
      <c r="M298" s="111">
        <f t="shared" si="43"/>
        <v>0</v>
      </c>
      <c r="N298" s="111">
        <f t="shared" si="44"/>
        <v>0</v>
      </c>
      <c r="O298" s="147">
        <f t="shared" si="45"/>
        <v>0</v>
      </c>
      <c r="P298" s="111">
        <f>(IF(F298&gt;0.6,(ROUND(D298/0.5*2,0)),(ROUND(D298/0.5*1,0))))*C298</f>
        <v>5</v>
      </c>
      <c r="Q298" s="113" t="s">
        <v>75</v>
      </c>
      <c r="R298" s="114">
        <v>0.15</v>
      </c>
      <c r="S298" s="114">
        <v>0.15</v>
      </c>
      <c r="T298" s="114">
        <f>+PRODUCT(C298:E298)</f>
        <v>0.37649999999999995</v>
      </c>
      <c r="U298" s="114">
        <f>+PRODUCT(D298,(F298-R298))</f>
        <v>2.4441125000000001</v>
      </c>
      <c r="V298" s="114">
        <f>+PRODUCT(D298,(F298-S298))</f>
        <v>2.4441125000000001</v>
      </c>
      <c r="W298" s="114">
        <f>+PRODUCT(T298,C298)</f>
        <v>0.37649999999999995</v>
      </c>
      <c r="X298" s="114">
        <f>+IF(Q298="internal",IF(F298=$X$52,U298+V298,0),0)</f>
        <v>0</v>
      </c>
      <c r="Y298" s="114">
        <f>+IF(Q298="internal",IF(F298&lt;$Y$52,U298+V298,0),0)</f>
        <v>0</v>
      </c>
      <c r="Z298" s="114">
        <f>+IF(Q298="internal",IF(F298&gt;$Z$52,U298+V298,0),0)</f>
        <v>4.8882250000000003</v>
      </c>
      <c r="AA298" s="114">
        <f>+IF(Q298="external",IF(F298=$AA$52,U298+V298,0),0)</f>
        <v>0</v>
      </c>
      <c r="AB298" s="114">
        <f>+IF(Q298="external",IF(F298&lt;$AB$52,U298+V298,0),0)</f>
        <v>0</v>
      </c>
      <c r="AC298" s="114">
        <f>+IF(Q298="external",IF(F298&gt;$AC$52,U298+V298,0),0)</f>
        <v>0</v>
      </c>
      <c r="AD298" s="115"/>
    </row>
    <row r="299" spans="1:30" s="116" customFormat="1" ht="30" customHeight="1" x14ac:dyDescent="0.2">
      <c r="A299" s="149" t="s">
        <v>76</v>
      </c>
      <c r="B299" s="150"/>
      <c r="C299" s="151"/>
      <c r="D299" s="152">
        <v>20</v>
      </c>
      <c r="E299" s="152"/>
      <c r="F299" s="165">
        <v>3</v>
      </c>
      <c r="G299" s="153">
        <f>+D298+1*(VLOOKUP(D299,$B$10:$G$16,6))+(10*(D299/1000))+1*(VLOOKUP(D299,$B$10:$G$16,6))+(10*(D299/1000))</f>
        <v>3.2549999999999999</v>
      </c>
      <c r="H299" s="152">
        <f>+F299*G299*C298</f>
        <v>9.7650000000000006</v>
      </c>
      <c r="I299" s="152"/>
      <c r="J299" s="111">
        <f t="shared" si="40"/>
        <v>0</v>
      </c>
      <c r="K299" s="111">
        <f t="shared" si="41"/>
        <v>0</v>
      </c>
      <c r="L299" s="111">
        <f t="shared" si="42"/>
        <v>0</v>
      </c>
      <c r="M299" s="111">
        <f t="shared" si="43"/>
        <v>0</v>
      </c>
      <c r="N299" s="111">
        <f t="shared" si="44"/>
        <v>9.7650000000000006</v>
      </c>
      <c r="O299" s="147">
        <f t="shared" si="45"/>
        <v>0</v>
      </c>
      <c r="P299" s="111"/>
      <c r="Q299" s="118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20"/>
    </row>
    <row r="300" spans="1:30" s="116" customFormat="1" ht="30" customHeight="1" x14ac:dyDescent="0.2">
      <c r="A300" s="154" t="s">
        <v>77</v>
      </c>
      <c r="B300" s="155"/>
      <c r="C300" s="156"/>
      <c r="D300" s="152">
        <v>20</v>
      </c>
      <c r="E300" s="111"/>
      <c r="F300" s="165">
        <v>3</v>
      </c>
      <c r="G300" s="153">
        <f>+D298+1*(VLOOKUP(D300,$B$10:$G$16,6))+(10*(D300/1000))+1*(VLOOKUP(D300,$B$10:$G$16,6))+(10*(D300/1000))</f>
        <v>3.2549999999999999</v>
      </c>
      <c r="H300" s="111">
        <f t="shared" ref="H300" si="46">+F300*G300*C298</f>
        <v>9.7650000000000006</v>
      </c>
      <c r="I300" s="111"/>
      <c r="J300" s="111">
        <f t="shared" si="40"/>
        <v>0</v>
      </c>
      <c r="K300" s="111">
        <f t="shared" si="41"/>
        <v>0</v>
      </c>
      <c r="L300" s="111">
        <f t="shared" si="42"/>
        <v>0</v>
      </c>
      <c r="M300" s="111">
        <f t="shared" si="43"/>
        <v>0</v>
      </c>
      <c r="N300" s="111">
        <f t="shared" si="44"/>
        <v>9.7650000000000006</v>
      </c>
      <c r="O300" s="147">
        <f t="shared" si="45"/>
        <v>0</v>
      </c>
      <c r="P300" s="111"/>
      <c r="Q300" s="118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20"/>
    </row>
    <row r="301" spans="1:30" s="116" customFormat="1" ht="30" customHeight="1" x14ac:dyDescent="0.2">
      <c r="A301" s="154" t="s">
        <v>77</v>
      </c>
      <c r="B301" s="155"/>
      <c r="C301" s="156"/>
      <c r="D301" s="111">
        <v>12</v>
      </c>
      <c r="E301" s="111"/>
      <c r="F301" s="112">
        <v>2</v>
      </c>
      <c r="G301" s="153">
        <f>+D298+1*(VLOOKUP(D301,$B$10:$G$16,6))+(10*(D301/1000))+1*(VLOOKUP(D301,$B$10:$G$16,6))+(10*(D301/1000))</f>
        <v>2.4450000000000003</v>
      </c>
      <c r="H301" s="111">
        <f>+F301*G301*C298</f>
        <v>4.8900000000000006</v>
      </c>
      <c r="I301" s="111"/>
      <c r="J301" s="111">
        <f t="shared" si="40"/>
        <v>0</v>
      </c>
      <c r="K301" s="111">
        <f t="shared" si="41"/>
        <v>0</v>
      </c>
      <c r="L301" s="111">
        <f t="shared" si="42"/>
        <v>4.8900000000000006</v>
      </c>
      <c r="M301" s="111">
        <f t="shared" si="43"/>
        <v>0</v>
      </c>
      <c r="N301" s="111">
        <f t="shared" si="44"/>
        <v>0</v>
      </c>
      <c r="O301" s="147">
        <f t="shared" si="45"/>
        <v>0</v>
      </c>
      <c r="P301" s="111"/>
      <c r="Q301" s="118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20"/>
    </row>
    <row r="302" spans="1:30" s="116" customFormat="1" ht="30" customHeight="1" x14ac:dyDescent="0.2">
      <c r="A302" s="157" t="s">
        <v>78</v>
      </c>
      <c r="B302" s="158"/>
      <c r="C302" s="159"/>
      <c r="D302" s="111">
        <v>20</v>
      </c>
      <c r="E302" s="111"/>
      <c r="F302" s="112">
        <v>3</v>
      </c>
      <c r="G302" s="153">
        <f>+D298+1*(VLOOKUP(D302,$B$10:$G$16,6))+(10*(D302/1000))+1*(VLOOKUP(D302,$B$10:$G$16,6))+(10*(D302/1000))</f>
        <v>3.2549999999999999</v>
      </c>
      <c r="H302" s="111">
        <f>+F302*G302*C298</f>
        <v>9.7650000000000006</v>
      </c>
      <c r="I302" s="111"/>
      <c r="J302" s="111">
        <f t="shared" si="40"/>
        <v>0</v>
      </c>
      <c r="K302" s="111">
        <f t="shared" si="41"/>
        <v>0</v>
      </c>
      <c r="L302" s="111">
        <f t="shared" si="42"/>
        <v>0</v>
      </c>
      <c r="M302" s="111">
        <f t="shared" si="43"/>
        <v>0</v>
      </c>
      <c r="N302" s="111">
        <f t="shared" si="44"/>
        <v>9.7650000000000006</v>
      </c>
      <c r="O302" s="147">
        <f t="shared" si="45"/>
        <v>0</v>
      </c>
      <c r="P302" s="111"/>
      <c r="Q302" s="118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20"/>
    </row>
    <row r="303" spans="1:30" s="116" customFormat="1" ht="30" customHeight="1" x14ac:dyDescent="0.2">
      <c r="A303" s="154" t="s">
        <v>93</v>
      </c>
      <c r="B303" s="155"/>
      <c r="C303" s="156"/>
      <c r="D303" s="111">
        <v>20</v>
      </c>
      <c r="E303" s="111"/>
      <c r="F303" s="112">
        <v>3</v>
      </c>
      <c r="G303" s="153">
        <f>+D298+1*((VLOOKUP(D303,$B$10:$G$16,6))+(10*(D303/1000)))+1*((VLOOKUP(D303,$B$10:$G$16,6))+(10*(D303/1000)))</f>
        <v>3.2549999999999999</v>
      </c>
      <c r="H303" s="111">
        <f>+F303*G303*C298</f>
        <v>9.7650000000000006</v>
      </c>
      <c r="I303" s="111"/>
      <c r="J303" s="111">
        <f t="shared" si="40"/>
        <v>0</v>
      </c>
      <c r="K303" s="111">
        <f t="shared" si="41"/>
        <v>0</v>
      </c>
      <c r="L303" s="111">
        <f t="shared" si="42"/>
        <v>0</v>
      </c>
      <c r="M303" s="111">
        <f t="shared" si="43"/>
        <v>0</v>
      </c>
      <c r="N303" s="111">
        <f t="shared" si="44"/>
        <v>9.7650000000000006</v>
      </c>
      <c r="O303" s="147">
        <f t="shared" si="45"/>
        <v>0</v>
      </c>
      <c r="P303" s="111"/>
      <c r="Q303" s="118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20"/>
    </row>
    <row r="304" spans="1:30" s="116" customFormat="1" ht="30" customHeight="1" x14ac:dyDescent="0.2">
      <c r="A304" s="154" t="s">
        <v>93</v>
      </c>
      <c r="B304" s="155"/>
      <c r="C304" s="156"/>
      <c r="D304" s="111">
        <v>12</v>
      </c>
      <c r="E304" s="111"/>
      <c r="F304" s="112">
        <v>2</v>
      </c>
      <c r="G304" s="153">
        <f>+D298+1*((VLOOKUP(D304,$B$10:$G$16,6))+(10*(D304/1000)))+1*((VLOOKUP(D304,$B$10:$G$16,6))+(10*(D304/1000)))</f>
        <v>2.4449999999999998</v>
      </c>
      <c r="H304" s="111">
        <f>+F304*G304*C298</f>
        <v>4.8899999999999997</v>
      </c>
      <c r="I304" s="111"/>
      <c r="J304" s="111">
        <f t="shared" si="40"/>
        <v>0</v>
      </c>
      <c r="K304" s="111">
        <f t="shared" si="41"/>
        <v>0</v>
      </c>
      <c r="L304" s="111">
        <f t="shared" si="42"/>
        <v>4.8899999999999997</v>
      </c>
      <c r="M304" s="111">
        <f t="shared" si="43"/>
        <v>0</v>
      </c>
      <c r="N304" s="111">
        <f t="shared" si="44"/>
        <v>0</v>
      </c>
      <c r="O304" s="147">
        <f t="shared" si="45"/>
        <v>0</v>
      </c>
      <c r="P304" s="111"/>
      <c r="Q304" s="118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20"/>
    </row>
    <row r="305" spans="1:30" s="127" customFormat="1" ht="30" customHeight="1" x14ac:dyDescent="0.2">
      <c r="A305" s="157" t="s">
        <v>80</v>
      </c>
      <c r="B305" s="158"/>
      <c r="C305" s="159"/>
      <c r="D305" s="111">
        <v>25</v>
      </c>
      <c r="E305" s="111">
        <v>1</v>
      </c>
      <c r="F305" s="112">
        <f>ROUND((3.6+3.6)/(E305)+1,0)</f>
        <v>8</v>
      </c>
      <c r="G305" s="112">
        <f>VLOOKUP(E298,$B$40:$E$49,4,0)</f>
        <v>0.36443309607454283</v>
      </c>
      <c r="H305" s="111">
        <f>+F305*G305*C298</f>
        <v>2.9154647685963426</v>
      </c>
      <c r="I305" s="111"/>
      <c r="J305" s="111">
        <f t="shared" si="40"/>
        <v>0</v>
      </c>
      <c r="K305" s="111">
        <f t="shared" si="41"/>
        <v>0</v>
      </c>
      <c r="L305" s="111">
        <f t="shared" si="42"/>
        <v>0</v>
      </c>
      <c r="M305" s="111">
        <f t="shared" si="43"/>
        <v>0</v>
      </c>
      <c r="N305" s="111">
        <f t="shared" si="44"/>
        <v>0</v>
      </c>
      <c r="O305" s="147">
        <f t="shared" si="45"/>
        <v>2.9154647685963426</v>
      </c>
      <c r="P305" s="111"/>
      <c r="Q305" s="118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20"/>
    </row>
    <row r="306" spans="1:30" s="127" customFormat="1" ht="30" customHeight="1" x14ac:dyDescent="0.2">
      <c r="A306" s="139" t="s">
        <v>124</v>
      </c>
      <c r="B306" s="140"/>
      <c r="C306" s="141"/>
      <c r="D306" s="123">
        <v>12</v>
      </c>
      <c r="E306" s="123">
        <v>0.1</v>
      </c>
      <c r="F306" s="124">
        <f>ROUND((((D298/3)*2)/(E306))+1,0)</f>
        <v>9</v>
      </c>
      <c r="G306" s="125">
        <f>((2*(E298-(2*$B$6)+F298-(2*$B$6)))+(VLOOKUP(D306,$B$30:$C$36,2,)))</f>
        <v>4.7950000000000008</v>
      </c>
      <c r="H306" s="123">
        <f>+F306*G306*C298</f>
        <v>43.155000000000008</v>
      </c>
      <c r="I306" s="123"/>
      <c r="J306" s="126">
        <f t="shared" si="40"/>
        <v>0</v>
      </c>
      <c r="K306" s="126">
        <f t="shared" si="41"/>
        <v>0</v>
      </c>
      <c r="L306" s="126">
        <f t="shared" si="42"/>
        <v>43.155000000000008</v>
      </c>
      <c r="M306" s="126">
        <f t="shared" si="43"/>
        <v>0</v>
      </c>
      <c r="N306" s="126">
        <f t="shared" si="44"/>
        <v>0</v>
      </c>
      <c r="O306" s="238">
        <f t="shared" si="45"/>
        <v>0</v>
      </c>
      <c r="P306" s="123"/>
      <c r="Q306" s="118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20"/>
    </row>
    <row r="307" spans="1:30" s="239" customFormat="1" ht="30" customHeight="1" x14ac:dyDescent="0.25">
      <c r="A307" s="209"/>
      <c r="B307" s="209" t="s">
        <v>96</v>
      </c>
      <c r="C307" s="209"/>
      <c r="D307" s="209">
        <v>12</v>
      </c>
      <c r="E307" s="209">
        <v>0.1</v>
      </c>
      <c r="F307" s="219">
        <f>ROUNDUP((((D298/3)*3)/(E307))+1,0)</f>
        <v>14</v>
      </c>
      <c r="G307" s="211">
        <f>(F298-(2*$B$6)+(VLOOKUP(D307,$B$30:$C$36,2,)))</f>
        <v>2.2774999999999999</v>
      </c>
      <c r="H307" s="209">
        <f>+F307*G307*C298</f>
        <v>31.884999999999998</v>
      </c>
      <c r="I307" s="209"/>
      <c r="J307" s="126">
        <f t="shared" si="40"/>
        <v>0</v>
      </c>
      <c r="K307" s="126">
        <f t="shared" si="41"/>
        <v>0</v>
      </c>
      <c r="L307" s="126">
        <f t="shared" si="42"/>
        <v>31.884999999999998</v>
      </c>
      <c r="M307" s="126">
        <f t="shared" si="43"/>
        <v>0</v>
      </c>
      <c r="N307" s="126">
        <f t="shared" si="44"/>
        <v>0</v>
      </c>
      <c r="O307" s="238">
        <f t="shared" si="45"/>
        <v>0</v>
      </c>
      <c r="P307" s="123"/>
      <c r="Q307" s="209"/>
    </row>
    <row r="308" spans="1:30" ht="30.75" customHeight="1" x14ac:dyDescent="0.25">
      <c r="A308" s="229"/>
      <c r="B308" s="229"/>
      <c r="C308" s="229"/>
      <c r="D308" s="229"/>
      <c r="E308" s="229"/>
      <c r="F308" s="230"/>
      <c r="G308" s="231"/>
      <c r="H308" s="229"/>
      <c r="I308" s="229"/>
      <c r="J308" s="232"/>
      <c r="K308" s="232"/>
      <c r="L308" s="232"/>
      <c r="M308" s="232"/>
      <c r="N308" s="232"/>
      <c r="O308" s="232"/>
      <c r="P308" s="229"/>
      <c r="Q308" s="8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202"/>
    </row>
    <row r="309" spans="1:30" s="116" customFormat="1" ht="30" customHeight="1" x14ac:dyDescent="0.2">
      <c r="A309" s="111">
        <v>30</v>
      </c>
      <c r="B309" s="111" t="s">
        <v>138</v>
      </c>
      <c r="C309" s="111">
        <v>1</v>
      </c>
      <c r="D309" s="111">
        <v>3.4</v>
      </c>
      <c r="E309" s="111">
        <v>0.3</v>
      </c>
      <c r="F309" s="112">
        <v>0.6</v>
      </c>
      <c r="G309" s="112"/>
      <c r="H309" s="111"/>
      <c r="I309" s="111">
        <f>+PRODUCT(C309:F309)</f>
        <v>0.61199999999999999</v>
      </c>
      <c r="J309" s="111">
        <f>IF($D309=$J$52,$H309,0)</f>
        <v>0</v>
      </c>
      <c r="K309" s="111">
        <f>IF($D309=$K$52,$H309,0)</f>
        <v>0</v>
      </c>
      <c r="L309" s="111">
        <f>IF($D309=$L$52,$H309,0)</f>
        <v>0</v>
      </c>
      <c r="M309" s="111">
        <f>IF($D309=$M$52,$H309,0)</f>
        <v>0</v>
      </c>
      <c r="N309" s="111">
        <f>IF($D309=$N$52,$H309,0)</f>
        <v>0</v>
      </c>
      <c r="O309" s="147">
        <f>IF($D309=$O$52,$H309,0)</f>
        <v>0</v>
      </c>
      <c r="P309" s="111">
        <f>(IF(F309&gt;0.6,(ROUND(D309/0.5*2,0)),(ROUND(D309/0.5*1,0))))*C309</f>
        <v>7</v>
      </c>
      <c r="Q309" s="113" t="s">
        <v>75</v>
      </c>
      <c r="R309" s="114">
        <v>0.15</v>
      </c>
      <c r="S309" s="114">
        <v>0.125</v>
      </c>
      <c r="T309" s="114">
        <f>+PRODUCT(C309:E309)</f>
        <v>1.02</v>
      </c>
      <c r="U309" s="114">
        <f>+PRODUCT(D309,(F309-R309))</f>
        <v>1.5299999999999998</v>
      </c>
      <c r="V309" s="114">
        <f>+PRODUCT(D309,(F309-S309))</f>
        <v>1.615</v>
      </c>
      <c r="W309" s="114">
        <f>+PRODUCT(T309,C309)</f>
        <v>1.02</v>
      </c>
      <c r="X309" s="114">
        <f>+IF(Q309="internal",IF(F309=$X$52,U309+V309,0),0)</f>
        <v>3.1449999999999996</v>
      </c>
      <c r="Y309" s="114">
        <f>+IF(Q309="internal",IF(F309&lt;$Y$52,U309+V309,0),0)</f>
        <v>0</v>
      </c>
      <c r="Z309" s="114">
        <f>+IF(Q309="internal",IF(F309&gt;$Z$52,U309+V309,0),0)</f>
        <v>0</v>
      </c>
      <c r="AA309" s="114">
        <f>+IF(Q309="external",IF(F309=$AA$52,U309+V309,0),0)</f>
        <v>0</v>
      </c>
      <c r="AB309" s="114">
        <f>+IF(Q309="external",IF(F309&lt;$AB$52,U309+V309,0),0)</f>
        <v>0</v>
      </c>
      <c r="AC309" s="114">
        <f>+IF(Q309="external",IF(F309&gt;$AC$52,U309+V309,0),0)</f>
        <v>0</v>
      </c>
      <c r="AD309" s="115"/>
    </row>
    <row r="310" spans="1:30" s="116" customFormat="1" ht="30" customHeight="1" x14ac:dyDescent="0.2">
      <c r="A310" s="149" t="s">
        <v>76</v>
      </c>
      <c r="B310" s="150"/>
      <c r="C310" s="151"/>
      <c r="D310" s="152">
        <v>16</v>
      </c>
      <c r="E310" s="152"/>
      <c r="F310" s="165">
        <v>3</v>
      </c>
      <c r="G310" s="153">
        <f>+D309+2*(VLOOKUP(D310,$B$10:$G$16,6))+(10*(D310/1000))</f>
        <v>4.8100000000000005</v>
      </c>
      <c r="H310" s="152">
        <f>+F310*G310*C309</f>
        <v>14.430000000000001</v>
      </c>
      <c r="I310" s="152"/>
      <c r="J310" s="111">
        <f>IF($D310=$J$52,$H310,0)</f>
        <v>0</v>
      </c>
      <c r="K310" s="111">
        <f>IF($D310=$K$52,$H310,0)</f>
        <v>0</v>
      </c>
      <c r="L310" s="111">
        <f>IF($D310=$L$52,$H310,0)</f>
        <v>0</v>
      </c>
      <c r="M310" s="111">
        <f>IF($D310=$M$52,$H310,0)</f>
        <v>14.430000000000001</v>
      </c>
      <c r="N310" s="111">
        <f>IF($D310=$N$52,$H310,0)</f>
        <v>0</v>
      </c>
      <c r="O310" s="147">
        <f>IF($D310=$O$52,$H310,0)</f>
        <v>0</v>
      </c>
      <c r="P310" s="111"/>
      <c r="Q310" s="118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20"/>
    </row>
    <row r="311" spans="1:30" s="116" customFormat="1" ht="30" customHeight="1" x14ac:dyDescent="0.2">
      <c r="A311" s="157" t="s">
        <v>78</v>
      </c>
      <c r="B311" s="158"/>
      <c r="C311" s="159"/>
      <c r="D311" s="111">
        <v>16</v>
      </c>
      <c r="E311" s="111"/>
      <c r="F311" s="112">
        <v>3</v>
      </c>
      <c r="G311" s="153">
        <f>+D309+2*(VLOOKUP(D311,$B$10:$G$16,6))+(10*(D311/1000))</f>
        <v>4.8100000000000005</v>
      </c>
      <c r="H311" s="111">
        <f>+F311*G311*C309</f>
        <v>14.430000000000001</v>
      </c>
      <c r="I311" s="111"/>
      <c r="J311" s="111">
        <f>IF($D311=$J$52,$H311,0)</f>
        <v>0</v>
      </c>
      <c r="K311" s="111">
        <f>IF($D311=$K$52,$H311,0)</f>
        <v>0</v>
      </c>
      <c r="L311" s="111">
        <f>IF($D311=$L$52,$H311,0)</f>
        <v>0</v>
      </c>
      <c r="M311" s="111">
        <f>IF($D311=$M$52,$H311,0)</f>
        <v>14.430000000000001</v>
      </c>
      <c r="N311" s="111">
        <f>IF($D311=$N$52,$H311,0)</f>
        <v>0</v>
      </c>
      <c r="O311" s="147">
        <f>IF($D311=$O$52,$H311,0)</f>
        <v>0</v>
      </c>
      <c r="P311" s="111"/>
      <c r="Q311" s="118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20"/>
    </row>
    <row r="312" spans="1:30" s="116" customFormat="1" ht="30" customHeight="1" x14ac:dyDescent="0.2">
      <c r="A312" s="154" t="s">
        <v>93</v>
      </c>
      <c r="B312" s="155"/>
      <c r="C312" s="156"/>
      <c r="D312" s="111">
        <v>12</v>
      </c>
      <c r="E312" s="111"/>
      <c r="F312" s="112">
        <v>2</v>
      </c>
      <c r="G312" s="153">
        <f>+D309+2*(VLOOKUP(D312,$B$10:$G$16,6))+(10*(D312/1000))</f>
        <v>4.47</v>
      </c>
      <c r="H312" s="111">
        <f>+F312*G312*C309</f>
        <v>8.94</v>
      </c>
      <c r="I312" s="111"/>
      <c r="J312" s="111">
        <f t="shared" ref="J312:J313" si="47">IF($D312=$J$52,$H312,0)</f>
        <v>0</v>
      </c>
      <c r="K312" s="111">
        <f t="shared" ref="K312:K313" si="48">IF($D312=$K$52,$H312,0)</f>
        <v>0</v>
      </c>
      <c r="L312" s="111">
        <f t="shared" ref="L312:L313" si="49">IF($D312=$L$52,$H312,0)</f>
        <v>8.94</v>
      </c>
      <c r="M312" s="111">
        <f t="shared" ref="M312:M313" si="50">IF($D312=$M$52,$H312,0)</f>
        <v>0</v>
      </c>
      <c r="N312" s="111">
        <f t="shared" ref="N312:N313" si="51">IF($D312=$N$52,$H312,0)</f>
        <v>0</v>
      </c>
      <c r="O312" s="147">
        <f t="shared" ref="O312:O313" si="52">IF($D312=$O$52,$H312,0)</f>
        <v>0</v>
      </c>
      <c r="P312" s="111"/>
      <c r="Q312" s="118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20"/>
    </row>
    <row r="313" spans="1:30" s="127" customFormat="1" ht="30" customHeight="1" x14ac:dyDescent="0.2">
      <c r="A313" s="157" t="s">
        <v>80</v>
      </c>
      <c r="B313" s="158"/>
      <c r="C313" s="159"/>
      <c r="D313" s="111">
        <v>25</v>
      </c>
      <c r="E313" s="111">
        <v>1</v>
      </c>
      <c r="F313" s="112">
        <f>ROUND((3.4)/(E313)+1,0)</f>
        <v>4</v>
      </c>
      <c r="G313" s="112">
        <f>VLOOKUP(E309,$B$40:$E$49,4,0)</f>
        <v>0.36443309607454283</v>
      </c>
      <c r="H313" s="111">
        <f>+F313*G313*C309</f>
        <v>1.4577323842981713</v>
      </c>
      <c r="I313" s="111"/>
      <c r="J313" s="111">
        <f t="shared" si="47"/>
        <v>0</v>
      </c>
      <c r="K313" s="111">
        <f t="shared" si="48"/>
        <v>0</v>
      </c>
      <c r="L313" s="111">
        <f t="shared" si="49"/>
        <v>0</v>
      </c>
      <c r="M313" s="111">
        <f t="shared" si="50"/>
        <v>0</v>
      </c>
      <c r="N313" s="111">
        <f t="shared" si="51"/>
        <v>0</v>
      </c>
      <c r="O313" s="147">
        <f t="shared" si="52"/>
        <v>1.4577323842981713</v>
      </c>
      <c r="P313" s="111"/>
      <c r="Q313" s="118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20"/>
    </row>
    <row r="314" spans="1:30" s="127" customFormat="1" ht="30" customHeight="1" x14ac:dyDescent="0.2">
      <c r="A314" s="135" t="s">
        <v>105</v>
      </c>
      <c r="B314" s="136"/>
      <c r="C314" s="137"/>
      <c r="D314" s="129">
        <v>8</v>
      </c>
      <c r="E314" s="129">
        <v>0.1</v>
      </c>
      <c r="F314" s="138">
        <f>ROUND((((D309/3)*2)/(E314))+1,0)</f>
        <v>24</v>
      </c>
      <c r="G314" s="130">
        <f>((2*(E309-(2*$B$6)+F309-(2*$B$6)))+(VLOOKUP(D314,$B$30:$C$36,2,)))</f>
        <v>1.72</v>
      </c>
      <c r="H314" s="129">
        <f>+F314*G314*C309</f>
        <v>41.28</v>
      </c>
      <c r="I314" s="129"/>
      <c r="J314" s="111">
        <f>IF($D314=$J$52,$H314,0)</f>
        <v>41.28</v>
      </c>
      <c r="K314" s="111">
        <f>IF($D314=$K$52,$H314,0)</f>
        <v>0</v>
      </c>
      <c r="L314" s="111">
        <f>IF($D314=$L$52,$H314,0)</f>
        <v>0</v>
      </c>
      <c r="M314" s="111">
        <f>IF($D314=$M$52,$H314,0)</f>
        <v>0</v>
      </c>
      <c r="N314" s="111">
        <f>IF($D314=$N$52,$H314,0)</f>
        <v>0</v>
      </c>
      <c r="O314" s="147">
        <f>IF($D314=$O$52,$H314,0)</f>
        <v>0</v>
      </c>
      <c r="P314" s="129"/>
      <c r="Q314" s="118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20"/>
    </row>
    <row r="315" spans="1:30" s="127" customFormat="1" ht="30" customHeight="1" x14ac:dyDescent="0.2">
      <c r="A315" s="135" t="s">
        <v>103</v>
      </c>
      <c r="B315" s="136"/>
      <c r="C315" s="137"/>
      <c r="D315" s="129">
        <v>8</v>
      </c>
      <c r="E315" s="129">
        <v>0.125</v>
      </c>
      <c r="F315" s="138">
        <f>ROUND((((D309/3)*1)/(E315))+1,0)</f>
        <v>10</v>
      </c>
      <c r="G315" s="130">
        <f>((2*(E309-(2*$B$6)+F309-(2*$B$6)))+(VLOOKUP(D315,$B$30:$C$36,2,)))</f>
        <v>1.72</v>
      </c>
      <c r="H315" s="129">
        <f>+F315*G315*C309</f>
        <v>17.2</v>
      </c>
      <c r="I315" s="129"/>
      <c r="J315" s="111">
        <f>IF($D315=$J$52,$H315,0)</f>
        <v>17.2</v>
      </c>
      <c r="K315" s="111">
        <f>IF($D315=$K$52,$H315,0)</f>
        <v>0</v>
      </c>
      <c r="L315" s="111">
        <f>IF($D315=$L$52,$H315,0)</f>
        <v>0</v>
      </c>
      <c r="M315" s="111">
        <f>IF($D315=$M$52,$H315,0)</f>
        <v>0</v>
      </c>
      <c r="N315" s="111">
        <f>IF($D315=$N$52,$H315,0)</f>
        <v>0</v>
      </c>
      <c r="O315" s="147">
        <f>IF($D315=$O$52,$H315,0)</f>
        <v>0</v>
      </c>
      <c r="P315" s="129"/>
      <c r="Q315" s="118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20"/>
    </row>
    <row r="316" spans="1:30" ht="30.75" customHeight="1" x14ac:dyDescent="0.25">
      <c r="A316" s="229"/>
      <c r="B316" s="229"/>
      <c r="C316" s="229"/>
      <c r="D316" s="229"/>
      <c r="E316" s="229"/>
      <c r="F316" s="230"/>
      <c r="G316" s="231"/>
      <c r="H316" s="229"/>
      <c r="I316" s="229"/>
      <c r="J316" s="232"/>
      <c r="K316" s="232"/>
      <c r="L316" s="232"/>
      <c r="M316" s="232"/>
      <c r="N316" s="232"/>
      <c r="O316" s="232"/>
      <c r="P316" s="229"/>
      <c r="Q316" s="8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202"/>
    </row>
    <row r="317" spans="1:30" s="116" customFormat="1" ht="30" customHeight="1" x14ac:dyDescent="0.2">
      <c r="A317" s="111">
        <v>31</v>
      </c>
      <c r="B317" s="111" t="s">
        <v>139</v>
      </c>
      <c r="C317" s="111">
        <v>1</v>
      </c>
      <c r="D317" s="111">
        <v>0.85</v>
      </c>
      <c r="E317" s="111">
        <v>0.3</v>
      </c>
      <c r="F317" s="112">
        <v>0.6</v>
      </c>
      <c r="G317" s="112"/>
      <c r="H317" s="111"/>
      <c r="I317" s="111">
        <f>+PRODUCT(C317:F317)</f>
        <v>0.153</v>
      </c>
      <c r="J317" s="111">
        <f>IF($D317=$J$52,$H317,0)</f>
        <v>0</v>
      </c>
      <c r="K317" s="111">
        <f>IF($D317=$K$52,$H317,0)</f>
        <v>0</v>
      </c>
      <c r="L317" s="111">
        <f>IF($D317=$L$52,$H317,0)</f>
        <v>0</v>
      </c>
      <c r="M317" s="111">
        <f>IF($D317=$M$52,$H317,0)</f>
        <v>0</v>
      </c>
      <c r="N317" s="111">
        <f>IF($D317=$N$52,$H317,0)</f>
        <v>0</v>
      </c>
      <c r="O317" s="147">
        <f>IF($D317=$O$52,$H317,0)</f>
        <v>0</v>
      </c>
      <c r="P317" s="111">
        <f>(IF(F317&gt;0.6,(ROUND(D317/0.5*2,0)),(ROUND(D317/0.5*1,0))))*C317</f>
        <v>2</v>
      </c>
      <c r="Q317" s="113" t="s">
        <v>75</v>
      </c>
      <c r="R317" s="114">
        <v>0.15</v>
      </c>
      <c r="S317" s="114">
        <v>0.15</v>
      </c>
      <c r="T317" s="114">
        <f>+PRODUCT(C317:E317)</f>
        <v>0.255</v>
      </c>
      <c r="U317" s="114">
        <f>+PRODUCT(D317,(F317-R317))</f>
        <v>0.38249999999999995</v>
      </c>
      <c r="V317" s="114">
        <f>+PRODUCT(D317,(F317-S317))</f>
        <v>0.38249999999999995</v>
      </c>
      <c r="W317" s="114">
        <f>+PRODUCT(T317,C317)</f>
        <v>0.255</v>
      </c>
      <c r="X317" s="114">
        <f>+IF(Q317="internal",IF(F317=$X$52,U317+V317,0),0)</f>
        <v>0.7649999999999999</v>
      </c>
      <c r="Y317" s="114">
        <f>+IF(Q317="internal",IF(F317&lt;$Y$52,U317+V317,0),0)</f>
        <v>0</v>
      </c>
      <c r="Z317" s="114">
        <f>+IF(Q317="internal",IF(F317&gt;$Z$52,U317+V317,0),0)</f>
        <v>0</v>
      </c>
      <c r="AA317" s="114">
        <f>+IF(Q317="external",IF(F317=$AA$52,U317+V317,0),0)</f>
        <v>0</v>
      </c>
      <c r="AB317" s="114">
        <f>+IF(Q317="external",IF(F317&lt;$AB$52,U317+V317,0),0)</f>
        <v>0</v>
      </c>
      <c r="AC317" s="114">
        <f>+IF(Q317="external",IF(F317&gt;$AC$52,U317+V317,0),0)</f>
        <v>0</v>
      </c>
      <c r="AD317" s="115"/>
    </row>
    <row r="318" spans="1:30" s="116" customFormat="1" ht="30" customHeight="1" x14ac:dyDescent="0.2">
      <c r="A318" s="149" t="s">
        <v>76</v>
      </c>
      <c r="B318" s="150"/>
      <c r="C318" s="151"/>
      <c r="D318" s="152">
        <v>16</v>
      </c>
      <c r="E318" s="152"/>
      <c r="F318" s="165">
        <v>3</v>
      </c>
      <c r="G318" s="153">
        <f>+D317+1*(VLOOKUP(D318,$B$10:$G$16,6))+(10*(D318/1000))+1*(VLOOKUP(D318,$B$10:$G$16,6))+(10*(D318/1000))</f>
        <v>2.42</v>
      </c>
      <c r="H318" s="152">
        <f>+F318*G318*C317</f>
        <v>7.26</v>
      </c>
      <c r="I318" s="152"/>
      <c r="J318" s="111">
        <f>IF($D318=$J$52,$H318,0)</f>
        <v>0</v>
      </c>
      <c r="K318" s="111">
        <f>IF($D318=$K$52,$H318,0)</f>
        <v>0</v>
      </c>
      <c r="L318" s="111">
        <f>IF($D318=$L$52,$H318,0)</f>
        <v>0</v>
      </c>
      <c r="M318" s="111">
        <f>IF($D318=$M$52,$H318,0)</f>
        <v>7.26</v>
      </c>
      <c r="N318" s="111">
        <f>IF($D318=$N$52,$H318,0)</f>
        <v>0</v>
      </c>
      <c r="O318" s="147">
        <f>IF($D318=$O$52,$H318,0)</f>
        <v>0</v>
      </c>
      <c r="P318" s="111"/>
      <c r="Q318" s="118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20"/>
    </row>
    <row r="319" spans="1:30" s="116" customFormat="1" ht="30" customHeight="1" x14ac:dyDescent="0.2">
      <c r="A319" s="157" t="s">
        <v>78</v>
      </c>
      <c r="B319" s="158"/>
      <c r="C319" s="159"/>
      <c r="D319" s="111">
        <v>16</v>
      </c>
      <c r="E319" s="111"/>
      <c r="F319" s="112">
        <v>3</v>
      </c>
      <c r="G319" s="153">
        <f>+D317+1*(VLOOKUP(D319,$B$10:$G$16,6))+(10*(D319/1000))+1*(VLOOKUP(D319,$B$10:$G$16,6))+(10*(D319/1000))</f>
        <v>2.42</v>
      </c>
      <c r="H319" s="111">
        <f>+F319*G319*C317</f>
        <v>7.26</v>
      </c>
      <c r="I319" s="111"/>
      <c r="J319" s="111">
        <f>IF($D319=$J$52,$H319,0)</f>
        <v>0</v>
      </c>
      <c r="K319" s="111">
        <f>IF($D319=$K$52,$H319,0)</f>
        <v>0</v>
      </c>
      <c r="L319" s="111">
        <f>IF($D319=$L$52,$H319,0)</f>
        <v>0</v>
      </c>
      <c r="M319" s="111">
        <f>IF($D319=$M$52,$H319,0)</f>
        <v>7.26</v>
      </c>
      <c r="N319" s="111">
        <f>IF($D319=$N$52,$H319,0)</f>
        <v>0</v>
      </c>
      <c r="O319" s="147">
        <f>IF($D319=$O$52,$H319,0)</f>
        <v>0</v>
      </c>
      <c r="P319" s="111"/>
      <c r="Q319" s="118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20"/>
    </row>
    <row r="320" spans="1:30" s="127" customFormat="1" ht="30" customHeight="1" x14ac:dyDescent="0.2">
      <c r="A320" s="135" t="s">
        <v>105</v>
      </c>
      <c r="B320" s="136"/>
      <c r="C320" s="137"/>
      <c r="D320" s="129">
        <v>8</v>
      </c>
      <c r="E320" s="129">
        <v>0.1</v>
      </c>
      <c r="F320" s="138">
        <f>ROUND((((D317/3)*3)/(E320))+1,0)</f>
        <v>10</v>
      </c>
      <c r="G320" s="130">
        <f>((2*(E317-(2*$B$6)+F317-(2*$B$6)))+(VLOOKUP(D320,$B$30:$C$36,2,)))</f>
        <v>1.72</v>
      </c>
      <c r="H320" s="129">
        <f>+F320*G320*C317</f>
        <v>17.2</v>
      </c>
      <c r="I320" s="129"/>
      <c r="J320" s="111">
        <f>IF($D320=$J$52,$H320,0)</f>
        <v>17.2</v>
      </c>
      <c r="K320" s="111">
        <f>IF($D320=$K$52,$H320,0)</f>
        <v>0</v>
      </c>
      <c r="L320" s="111">
        <f>IF($D320=$L$52,$H320,0)</f>
        <v>0</v>
      </c>
      <c r="M320" s="111">
        <f>IF($D320=$M$52,$H320,0)</f>
        <v>0</v>
      </c>
      <c r="N320" s="111">
        <f>IF($D320=$N$52,$H320,0)</f>
        <v>0</v>
      </c>
      <c r="O320" s="147">
        <f>IF($D320=$O$52,$H320,0)</f>
        <v>0</v>
      </c>
      <c r="P320" s="129"/>
      <c r="Q320" s="118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20"/>
    </row>
    <row r="321" spans="1:30" ht="30.75" customHeight="1" x14ac:dyDescent="0.25">
      <c r="A321" s="229"/>
      <c r="B321" s="229"/>
      <c r="C321" s="229"/>
      <c r="D321" s="229"/>
      <c r="E321" s="229"/>
      <c r="F321" s="230"/>
      <c r="G321" s="231"/>
      <c r="H321" s="229"/>
      <c r="I321" s="229"/>
      <c r="J321" s="232"/>
      <c r="K321" s="232"/>
      <c r="L321" s="232"/>
      <c r="M321" s="232"/>
      <c r="N321" s="232"/>
      <c r="O321" s="232"/>
      <c r="P321" s="229"/>
      <c r="Q321" s="8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202"/>
    </row>
    <row r="322" spans="1:30" s="116" customFormat="1" ht="30" customHeight="1" x14ac:dyDescent="0.2">
      <c r="A322" s="111">
        <v>32</v>
      </c>
      <c r="B322" s="111" t="s">
        <v>140</v>
      </c>
      <c r="C322" s="111">
        <v>1</v>
      </c>
      <c r="D322" s="111">
        <v>1.8</v>
      </c>
      <c r="E322" s="111">
        <v>0.3</v>
      </c>
      <c r="F322" s="111">
        <v>0.6</v>
      </c>
      <c r="G322" s="112"/>
      <c r="H322" s="111"/>
      <c r="I322" s="111">
        <f>+PRODUCT(C322:F322)</f>
        <v>0.32400000000000001</v>
      </c>
      <c r="J322" s="111">
        <f t="shared" ref="J322:J326" si="53">IF($D322=$J$52,$H322,0)</f>
        <v>0</v>
      </c>
      <c r="K322" s="111">
        <f t="shared" ref="K322:K326" si="54">IF($D322=$K$52,$H322,0)</f>
        <v>0</v>
      </c>
      <c r="L322" s="111">
        <f t="shared" ref="L322:L326" si="55">IF($D322=$L$52,$H322,0)</f>
        <v>0</v>
      </c>
      <c r="M322" s="111">
        <f t="shared" ref="M322:M326" si="56">IF($D322=$M$52,$H322,0)</f>
        <v>0</v>
      </c>
      <c r="N322" s="111">
        <f t="shared" ref="N322:N326" si="57">IF($D322=$N$52,$H322,0)</f>
        <v>0</v>
      </c>
      <c r="O322" s="147">
        <f t="shared" ref="O322:O326" si="58">IF($D322=$O$52,$H322,0)</f>
        <v>0</v>
      </c>
      <c r="P322" s="111">
        <f>(IF(F322&gt;0.6,(ROUND(D322/0.5*2,0)),(ROUND(D322/0.5*1,0))))*C322</f>
        <v>4</v>
      </c>
      <c r="Q322" s="113" t="s">
        <v>75</v>
      </c>
      <c r="R322" s="114">
        <v>0.15</v>
      </c>
      <c r="S322" s="114">
        <v>0.15</v>
      </c>
      <c r="T322" s="114">
        <f>+PRODUCT(C322:E322)</f>
        <v>0.54</v>
      </c>
      <c r="U322" s="114">
        <f>+PRODUCT(D322,(F322-R322))</f>
        <v>0.80999999999999994</v>
      </c>
      <c r="V322" s="114">
        <f>+PRODUCT(D322,(F322-S322))</f>
        <v>0.80999999999999994</v>
      </c>
      <c r="W322" s="114">
        <f>+PRODUCT(T322,C322)</f>
        <v>0.54</v>
      </c>
      <c r="X322" s="114">
        <f>+IF(Q322="internal",IF(F322=$X$52,U322+V322,0),0)</f>
        <v>1.6199999999999999</v>
      </c>
      <c r="Y322" s="114">
        <f>+IF(Q322="internal",IF(F322&lt;$Y$52,U322+V322,0),0)</f>
        <v>0</v>
      </c>
      <c r="Z322" s="114">
        <f>+IF(Q322="internal",IF(F322&gt;$Z$52,U322+V322,0),0)</f>
        <v>0</v>
      </c>
      <c r="AA322" s="114">
        <f>+IF(Q322="external",IF(F322=$AA$52,U322+V322,0),0)</f>
        <v>0</v>
      </c>
      <c r="AB322" s="114">
        <f>+IF(Q322="external",IF(F322&lt;$AB$52,U322+V322,0),0)</f>
        <v>0</v>
      </c>
      <c r="AC322" s="114">
        <f>+IF(Q322="external",IF(F322&gt;$AC$52,U322+V322,0),0)</f>
        <v>0</v>
      </c>
      <c r="AD322" s="115"/>
    </row>
    <row r="323" spans="1:30" s="116" customFormat="1" ht="30" customHeight="1" x14ac:dyDescent="0.2">
      <c r="A323" s="149" t="s">
        <v>76</v>
      </c>
      <c r="B323" s="150"/>
      <c r="C323" s="151"/>
      <c r="D323" s="152">
        <v>16</v>
      </c>
      <c r="E323" s="152"/>
      <c r="F323" s="165">
        <v>3</v>
      </c>
      <c r="G323" s="153">
        <f>+D322+1*(VLOOKUP(D323,$B$10:$G$16,6))+(10*(D323/1000))+1*(VLOOKUP(D323,$B$10:$G$16,6))+(10*(D323/1000))</f>
        <v>3.37</v>
      </c>
      <c r="H323" s="152">
        <f>+F323*G323*C322</f>
        <v>10.11</v>
      </c>
      <c r="I323" s="152"/>
      <c r="J323" s="111">
        <f t="shared" si="53"/>
        <v>0</v>
      </c>
      <c r="K323" s="111">
        <f t="shared" si="54"/>
        <v>0</v>
      </c>
      <c r="L323" s="111">
        <f t="shared" si="55"/>
        <v>0</v>
      </c>
      <c r="M323" s="111">
        <f t="shared" si="56"/>
        <v>10.11</v>
      </c>
      <c r="N323" s="111">
        <f t="shared" si="57"/>
        <v>0</v>
      </c>
      <c r="O323" s="147">
        <f t="shared" si="58"/>
        <v>0</v>
      </c>
      <c r="P323" s="111"/>
      <c r="Q323" s="118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20"/>
    </row>
    <row r="324" spans="1:30" s="116" customFormat="1" ht="30" customHeight="1" x14ac:dyDescent="0.2">
      <c r="A324" s="157" t="s">
        <v>78</v>
      </c>
      <c r="B324" s="158"/>
      <c r="C324" s="159"/>
      <c r="D324" s="111">
        <v>16</v>
      </c>
      <c r="E324" s="111"/>
      <c r="F324" s="112">
        <v>3</v>
      </c>
      <c r="G324" s="153">
        <f>+D322+1*(VLOOKUP(D324,$B$10:$G$16,6))+(10*(D324/1000))+1*(VLOOKUP(D324,$B$10:$G$16,6))+(10*(D324/1000))</f>
        <v>3.37</v>
      </c>
      <c r="H324" s="111">
        <f>+F324*G324*C322</f>
        <v>10.11</v>
      </c>
      <c r="I324" s="111"/>
      <c r="J324" s="111">
        <f t="shared" si="53"/>
        <v>0</v>
      </c>
      <c r="K324" s="111">
        <f t="shared" si="54"/>
        <v>0</v>
      </c>
      <c r="L324" s="111">
        <f t="shared" si="55"/>
        <v>0</v>
      </c>
      <c r="M324" s="111">
        <f t="shared" si="56"/>
        <v>10.11</v>
      </c>
      <c r="N324" s="111">
        <f t="shared" si="57"/>
        <v>0</v>
      </c>
      <c r="O324" s="147">
        <f t="shared" si="58"/>
        <v>0</v>
      </c>
      <c r="P324" s="111"/>
      <c r="Q324" s="118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20"/>
    </row>
    <row r="325" spans="1:30" s="186" customFormat="1" ht="32.25" customHeight="1" x14ac:dyDescent="0.25">
      <c r="A325" s="135" t="s">
        <v>105</v>
      </c>
      <c r="B325" s="136"/>
      <c r="C325" s="137"/>
      <c r="D325" s="129">
        <v>8</v>
      </c>
      <c r="E325" s="129">
        <v>0.1</v>
      </c>
      <c r="F325" s="138">
        <f>ROUND((((D322/3)*2)/(E325))+1,0)</f>
        <v>13</v>
      </c>
      <c r="G325" s="130">
        <f>((2*(E322-(2*$B$6)+F322-(2*$B$6)))+(VLOOKUP(D325,$B$30:$C$36,2,)))</f>
        <v>1.72</v>
      </c>
      <c r="H325" s="129">
        <f>+F325*G325*C322</f>
        <v>22.36</v>
      </c>
      <c r="I325" s="129"/>
      <c r="J325" s="111">
        <f t="shared" si="53"/>
        <v>22.36</v>
      </c>
      <c r="K325" s="111">
        <f t="shared" si="54"/>
        <v>0</v>
      </c>
      <c r="L325" s="111">
        <f t="shared" si="55"/>
        <v>0</v>
      </c>
      <c r="M325" s="111">
        <f t="shared" si="56"/>
        <v>0</v>
      </c>
      <c r="N325" s="111">
        <f t="shared" si="57"/>
        <v>0</v>
      </c>
      <c r="O325" s="147">
        <f t="shared" si="58"/>
        <v>0</v>
      </c>
      <c r="P325" s="129"/>
    </row>
    <row r="326" spans="1:30" s="186" customFormat="1" ht="32.25" customHeight="1" x14ac:dyDescent="0.25">
      <c r="A326" s="135" t="s">
        <v>103</v>
      </c>
      <c r="B326" s="136"/>
      <c r="C326" s="137"/>
      <c r="D326" s="129">
        <v>8</v>
      </c>
      <c r="E326" s="129">
        <v>0.125</v>
      </c>
      <c r="F326" s="138">
        <f>ROUND((((D322/3)*1)/(E326))+1,0)</f>
        <v>6</v>
      </c>
      <c r="G326" s="130">
        <f>((2*(E322-(2*$B$6)+F322-(2*$B$6)))+(VLOOKUP(D326,$B$30:$C$36,2,)))</f>
        <v>1.72</v>
      </c>
      <c r="H326" s="129">
        <f>+F326*G326*C322</f>
        <v>10.32</v>
      </c>
      <c r="I326" s="129"/>
      <c r="J326" s="111">
        <f t="shared" si="53"/>
        <v>10.32</v>
      </c>
      <c r="K326" s="111">
        <f t="shared" si="54"/>
        <v>0</v>
      </c>
      <c r="L326" s="111">
        <f t="shared" si="55"/>
        <v>0</v>
      </c>
      <c r="M326" s="111">
        <f t="shared" si="56"/>
        <v>0</v>
      </c>
      <c r="N326" s="111">
        <f t="shared" si="57"/>
        <v>0</v>
      </c>
      <c r="O326" s="147">
        <f t="shared" si="58"/>
        <v>0</v>
      </c>
      <c r="P326" s="129"/>
    </row>
    <row r="327" spans="1:30" ht="30.75" customHeight="1" x14ac:dyDescent="0.25">
      <c r="A327" s="229"/>
      <c r="B327" s="229"/>
      <c r="C327" s="229"/>
      <c r="D327" s="229"/>
      <c r="E327" s="229"/>
      <c r="F327" s="230"/>
      <c r="G327" s="231"/>
      <c r="H327" s="229"/>
      <c r="I327" s="229"/>
      <c r="J327" s="232"/>
      <c r="K327" s="232"/>
      <c r="L327" s="232"/>
      <c r="M327" s="232"/>
      <c r="N327" s="232"/>
      <c r="O327" s="232"/>
      <c r="P327" s="229"/>
      <c r="Q327" s="8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202"/>
    </row>
    <row r="328" spans="1:30" s="116" customFormat="1" ht="30" customHeight="1" x14ac:dyDescent="0.2">
      <c r="A328" s="111">
        <v>33</v>
      </c>
      <c r="B328" s="111" t="s">
        <v>141</v>
      </c>
      <c r="C328" s="111">
        <v>1</v>
      </c>
      <c r="D328" s="111">
        <v>6.2</v>
      </c>
      <c r="E328" s="111">
        <v>0.3</v>
      </c>
      <c r="F328" s="111">
        <v>0.6</v>
      </c>
      <c r="G328" s="112"/>
      <c r="H328" s="111"/>
      <c r="I328" s="111">
        <f>+PRODUCT(C328:F328)</f>
        <v>1.1159999999999999</v>
      </c>
      <c r="J328" s="111">
        <f t="shared" ref="J328:J336" si="59">IF($D328=$J$52,$H328,0)</f>
        <v>0</v>
      </c>
      <c r="K328" s="111">
        <f t="shared" ref="K328:K336" si="60">IF($D328=$K$52,$H328,0)</f>
        <v>0</v>
      </c>
      <c r="L328" s="111">
        <f t="shared" ref="L328:L336" si="61">IF($D328=$L$52,$H328,0)</f>
        <v>0</v>
      </c>
      <c r="M328" s="111">
        <f t="shared" ref="M328:M336" si="62">IF($D328=$M$52,$H328,0)</f>
        <v>0</v>
      </c>
      <c r="N328" s="111">
        <f t="shared" ref="N328:N336" si="63">IF($D328=$N$52,$H328,0)</f>
        <v>0</v>
      </c>
      <c r="O328" s="147">
        <f t="shared" ref="O328:O336" si="64">IF($D328=$O$52,$H328,0)</f>
        <v>0</v>
      </c>
      <c r="P328" s="111">
        <f>(IF(F328&gt;0.6,(ROUND(D328/0.5*2,0)),(ROUND(D328/0.5*1,0))))*C328</f>
        <v>12</v>
      </c>
      <c r="Q328" s="113" t="s">
        <v>75</v>
      </c>
      <c r="R328" s="114">
        <v>0.15</v>
      </c>
      <c r="S328" s="114">
        <v>0.15</v>
      </c>
      <c r="T328" s="114">
        <f>+PRODUCT(C328:E328)</f>
        <v>1.8599999999999999</v>
      </c>
      <c r="U328" s="114">
        <f>+PRODUCT(D328,(F328-R328))</f>
        <v>2.7899999999999996</v>
      </c>
      <c r="V328" s="114">
        <f>+PRODUCT(D328,(F328-S328))</f>
        <v>2.7899999999999996</v>
      </c>
      <c r="W328" s="114">
        <f>+PRODUCT(T328,C328)</f>
        <v>1.8599999999999999</v>
      </c>
      <c r="X328" s="114">
        <f>+IF(Q328="internal",IF(F328=$X$52,U328+V328,0),0)</f>
        <v>5.5799999999999992</v>
      </c>
      <c r="Y328" s="114">
        <f>+IF(Q328="internal",IF(F328&lt;$Y$52,U328+V328,0),0)</f>
        <v>0</v>
      </c>
      <c r="Z328" s="114">
        <f>+IF(Q328="internal",IF(F328&gt;$Z$52,U328+V328,0),0)</f>
        <v>0</v>
      </c>
      <c r="AA328" s="114">
        <f>+IF(Q328="external",IF(F328=$AA$52,U328+V328,0),0)</f>
        <v>0</v>
      </c>
      <c r="AB328" s="114">
        <f>+IF(Q328="external",IF(F328&lt;$AB$52,U328+V328,0),0)</f>
        <v>0</v>
      </c>
      <c r="AC328" s="114">
        <f>+IF(Q328="external",IF(F328&gt;$AC$52,U328+V328,0),0)</f>
        <v>0</v>
      </c>
      <c r="AD328" s="115"/>
    </row>
    <row r="329" spans="1:30" s="116" customFormat="1" ht="30" customHeight="1" x14ac:dyDescent="0.2">
      <c r="A329" s="149" t="s">
        <v>76</v>
      </c>
      <c r="B329" s="150"/>
      <c r="C329" s="151"/>
      <c r="D329" s="152">
        <v>16</v>
      </c>
      <c r="E329" s="152"/>
      <c r="F329" s="165">
        <v>3</v>
      </c>
      <c r="G329" s="153">
        <f>+D328+1*(VLOOKUP(D329,$B$10:$G$16,6))+(10*(D329/1000))+0.4/2</f>
        <v>7.1850000000000005</v>
      </c>
      <c r="H329" s="152">
        <f>+F329*G329*C328</f>
        <v>21.555</v>
      </c>
      <c r="I329" s="152"/>
      <c r="J329" s="111">
        <f t="shared" si="59"/>
        <v>0</v>
      </c>
      <c r="K329" s="111">
        <f t="shared" si="60"/>
        <v>0</v>
      </c>
      <c r="L329" s="111">
        <f t="shared" si="61"/>
        <v>0</v>
      </c>
      <c r="M329" s="111">
        <f t="shared" si="62"/>
        <v>21.555</v>
      </c>
      <c r="N329" s="111">
        <f t="shared" si="63"/>
        <v>0</v>
      </c>
      <c r="O329" s="147">
        <f t="shared" si="64"/>
        <v>0</v>
      </c>
      <c r="P329" s="111"/>
      <c r="Q329" s="118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20"/>
    </row>
    <row r="330" spans="1:30" s="116" customFormat="1" ht="30" customHeight="1" x14ac:dyDescent="0.2">
      <c r="A330" s="154" t="s">
        <v>77</v>
      </c>
      <c r="B330" s="155"/>
      <c r="C330" s="156"/>
      <c r="D330" s="152">
        <v>16</v>
      </c>
      <c r="E330" s="111"/>
      <c r="F330" s="112">
        <v>2</v>
      </c>
      <c r="G330" s="153">
        <f>1.6+1*(VLOOKUP(D330,$B$10:$G$16,6))+(10*(D330/1000))</f>
        <v>2.3850000000000002</v>
      </c>
      <c r="H330" s="111">
        <f>+F330*G330*C328</f>
        <v>4.7700000000000005</v>
      </c>
      <c r="I330" s="111"/>
      <c r="J330" s="111">
        <f t="shared" si="59"/>
        <v>0</v>
      </c>
      <c r="K330" s="111">
        <f t="shared" si="60"/>
        <v>0</v>
      </c>
      <c r="L330" s="111">
        <f t="shared" si="61"/>
        <v>0</v>
      </c>
      <c r="M330" s="111">
        <f t="shared" si="62"/>
        <v>4.7700000000000005</v>
      </c>
      <c r="N330" s="111">
        <f t="shared" si="63"/>
        <v>0</v>
      </c>
      <c r="O330" s="147">
        <f t="shared" si="64"/>
        <v>0</v>
      </c>
      <c r="P330" s="111"/>
      <c r="Q330" s="118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20"/>
    </row>
    <row r="331" spans="1:30" s="116" customFormat="1" ht="30" customHeight="1" x14ac:dyDescent="0.2">
      <c r="A331" s="154" t="s">
        <v>77</v>
      </c>
      <c r="B331" s="155"/>
      <c r="C331" s="156"/>
      <c r="D331" s="152">
        <v>16</v>
      </c>
      <c r="E331" s="111"/>
      <c r="F331" s="112">
        <v>2</v>
      </c>
      <c r="G331" s="153">
        <f>1.6+C33</f>
        <v>1.9200000000000002</v>
      </c>
      <c r="H331" s="111">
        <f>+F331*G331*C328</f>
        <v>3.8400000000000003</v>
      </c>
      <c r="I331" s="111"/>
      <c r="J331" s="111">
        <f t="shared" si="59"/>
        <v>0</v>
      </c>
      <c r="K331" s="111">
        <f t="shared" si="60"/>
        <v>0</v>
      </c>
      <c r="L331" s="111">
        <f t="shared" si="61"/>
        <v>0</v>
      </c>
      <c r="M331" s="111">
        <f t="shared" si="62"/>
        <v>3.8400000000000003</v>
      </c>
      <c r="N331" s="111">
        <f t="shared" si="63"/>
        <v>0</v>
      </c>
      <c r="O331" s="147">
        <f t="shared" si="64"/>
        <v>0</v>
      </c>
      <c r="P331" s="111"/>
      <c r="Q331" s="118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20"/>
    </row>
    <row r="332" spans="1:30" s="116" customFormat="1" ht="30" customHeight="1" x14ac:dyDescent="0.2">
      <c r="A332" s="157" t="s">
        <v>78</v>
      </c>
      <c r="B332" s="158"/>
      <c r="C332" s="159"/>
      <c r="D332" s="152">
        <v>16</v>
      </c>
      <c r="E332" s="111"/>
      <c r="F332" s="112">
        <v>2</v>
      </c>
      <c r="G332" s="153">
        <f>+D328+1*(VLOOKUP(D332,$B$10:$G$16,6))+(10*(D332/1000))+0.4/2</f>
        <v>7.1850000000000005</v>
      </c>
      <c r="H332" s="111">
        <f>+F332*G332*C328</f>
        <v>14.370000000000001</v>
      </c>
      <c r="I332" s="111"/>
      <c r="J332" s="111">
        <f t="shared" si="59"/>
        <v>0</v>
      </c>
      <c r="K332" s="111">
        <f t="shared" si="60"/>
        <v>0</v>
      </c>
      <c r="L332" s="111">
        <f t="shared" si="61"/>
        <v>0</v>
      </c>
      <c r="M332" s="111">
        <f t="shared" si="62"/>
        <v>14.370000000000001</v>
      </c>
      <c r="N332" s="111">
        <f t="shared" si="63"/>
        <v>0</v>
      </c>
      <c r="O332" s="147">
        <f t="shared" si="64"/>
        <v>0</v>
      </c>
      <c r="P332" s="111"/>
      <c r="Q332" s="118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20"/>
    </row>
    <row r="333" spans="1:30" s="116" customFormat="1" ht="30" customHeight="1" x14ac:dyDescent="0.2">
      <c r="A333" s="154" t="s">
        <v>119</v>
      </c>
      <c r="B333" s="155"/>
      <c r="C333" s="156"/>
      <c r="D333" s="111">
        <v>12</v>
      </c>
      <c r="E333" s="111"/>
      <c r="F333" s="112">
        <v>2</v>
      </c>
      <c r="G333" s="153">
        <f>6.2-0.65-0.95</f>
        <v>4.5999999999999996</v>
      </c>
      <c r="H333" s="111">
        <f>+F333*G333*C328</f>
        <v>9.1999999999999993</v>
      </c>
      <c r="I333" s="111"/>
      <c r="J333" s="111">
        <f t="shared" si="59"/>
        <v>0</v>
      </c>
      <c r="K333" s="111">
        <f t="shared" si="60"/>
        <v>0</v>
      </c>
      <c r="L333" s="111">
        <f t="shared" si="61"/>
        <v>9.1999999999999993</v>
      </c>
      <c r="M333" s="111">
        <f t="shared" si="62"/>
        <v>0</v>
      </c>
      <c r="N333" s="111">
        <f t="shared" si="63"/>
        <v>0</v>
      </c>
      <c r="O333" s="147">
        <f t="shared" si="64"/>
        <v>0</v>
      </c>
      <c r="P333" s="111"/>
      <c r="Q333" s="118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20"/>
    </row>
    <row r="334" spans="1:30" s="127" customFormat="1" ht="30" customHeight="1" x14ac:dyDescent="0.2">
      <c r="A334" s="157" t="s">
        <v>80</v>
      </c>
      <c r="B334" s="158"/>
      <c r="C334" s="159"/>
      <c r="D334" s="111">
        <v>25</v>
      </c>
      <c r="E334" s="111">
        <v>1</v>
      </c>
      <c r="F334" s="112">
        <f>ROUND((1.6+(6.2-0.65-0.95))/(E334)+1,0)</f>
        <v>7</v>
      </c>
      <c r="G334" s="112">
        <f>VLOOKUP(E328,$B$40:$E$49,4,0)</f>
        <v>0.36443309607454283</v>
      </c>
      <c r="H334" s="111">
        <f>+F334*G334*C328</f>
        <v>2.5510316725217996</v>
      </c>
      <c r="I334" s="111"/>
      <c r="J334" s="111">
        <f t="shared" si="59"/>
        <v>0</v>
      </c>
      <c r="K334" s="111">
        <f t="shared" si="60"/>
        <v>0</v>
      </c>
      <c r="L334" s="111">
        <f t="shared" si="61"/>
        <v>0</v>
      </c>
      <c r="M334" s="111">
        <f t="shared" si="62"/>
        <v>0</v>
      </c>
      <c r="N334" s="111">
        <f t="shared" si="63"/>
        <v>0</v>
      </c>
      <c r="O334" s="147">
        <f t="shared" si="64"/>
        <v>2.5510316725217996</v>
      </c>
      <c r="P334" s="111"/>
      <c r="Q334" s="118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20"/>
    </row>
    <row r="335" spans="1:30" s="186" customFormat="1" ht="33.75" customHeight="1" x14ac:dyDescent="0.25">
      <c r="A335" s="135" t="s">
        <v>120</v>
      </c>
      <c r="B335" s="136"/>
      <c r="C335" s="137"/>
      <c r="D335" s="129">
        <v>10</v>
      </c>
      <c r="E335" s="129">
        <v>0.1</v>
      </c>
      <c r="F335" s="138">
        <f>ROUND((((D328/3)*2)/(E335))+1,0)</f>
        <v>42</v>
      </c>
      <c r="G335" s="130">
        <f>((2*(E328-(2*$B$6)+F328-(2*$B$6)))+(VLOOKUP(D335,$B$30:$C$36,2,)))</f>
        <v>1.76</v>
      </c>
      <c r="H335" s="129">
        <f>+F335*G335*C328</f>
        <v>73.92</v>
      </c>
      <c r="I335" s="129"/>
      <c r="J335" s="111">
        <f t="shared" si="59"/>
        <v>0</v>
      </c>
      <c r="K335" s="111">
        <f t="shared" si="60"/>
        <v>73.92</v>
      </c>
      <c r="L335" s="111">
        <f t="shared" si="61"/>
        <v>0</v>
      </c>
      <c r="M335" s="111">
        <f t="shared" si="62"/>
        <v>0</v>
      </c>
      <c r="N335" s="111">
        <f t="shared" si="63"/>
        <v>0</v>
      </c>
      <c r="O335" s="147">
        <f t="shared" si="64"/>
        <v>0</v>
      </c>
      <c r="P335" s="129"/>
    </row>
    <row r="336" spans="1:30" s="186" customFormat="1" ht="33.75" customHeight="1" x14ac:dyDescent="0.25">
      <c r="A336" s="135" t="s">
        <v>121</v>
      </c>
      <c r="B336" s="136"/>
      <c r="C336" s="137"/>
      <c r="D336" s="129">
        <v>10</v>
      </c>
      <c r="E336" s="129">
        <v>0.15</v>
      </c>
      <c r="F336" s="138">
        <f>ROUND((((D328/3)*1)/(E336))+1,0)</f>
        <v>15</v>
      </c>
      <c r="G336" s="130">
        <f>((2*(E328-(2*$B$6)+F328-(2*$B$6)))+(VLOOKUP(D336,$B$30:$C$36,2,)))</f>
        <v>1.76</v>
      </c>
      <c r="H336" s="129">
        <f>+F336*G336*C328</f>
        <v>26.4</v>
      </c>
      <c r="I336" s="129"/>
      <c r="J336" s="111">
        <f t="shared" si="59"/>
        <v>0</v>
      </c>
      <c r="K336" s="111">
        <f t="shared" si="60"/>
        <v>26.4</v>
      </c>
      <c r="L336" s="111">
        <f t="shared" si="61"/>
        <v>0</v>
      </c>
      <c r="M336" s="111">
        <f t="shared" si="62"/>
        <v>0</v>
      </c>
      <c r="N336" s="111">
        <f t="shared" si="63"/>
        <v>0</v>
      </c>
      <c r="O336" s="147">
        <f t="shared" si="64"/>
        <v>0</v>
      </c>
      <c r="P336" s="129"/>
    </row>
    <row r="337" spans="1:30" ht="30.75" customHeight="1" x14ac:dyDescent="0.25">
      <c r="A337" s="229"/>
      <c r="B337" s="229"/>
      <c r="C337" s="229"/>
      <c r="D337" s="229"/>
      <c r="E337" s="229"/>
      <c r="F337" s="230"/>
      <c r="G337" s="231"/>
      <c r="H337" s="229"/>
      <c r="I337" s="229"/>
      <c r="J337" s="232"/>
      <c r="K337" s="232"/>
      <c r="L337" s="232"/>
      <c r="M337" s="232"/>
      <c r="N337" s="232"/>
      <c r="O337" s="232"/>
      <c r="P337" s="229"/>
      <c r="Q337" s="8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202"/>
    </row>
    <row r="338" spans="1:30" s="116" customFormat="1" ht="30" customHeight="1" x14ac:dyDescent="0.2">
      <c r="A338" s="111">
        <v>34</v>
      </c>
      <c r="B338" s="190" t="s">
        <v>142</v>
      </c>
      <c r="C338" s="111">
        <v>1</v>
      </c>
      <c r="D338" s="111">
        <v>0.87</v>
      </c>
      <c r="E338" s="111">
        <v>0.3</v>
      </c>
      <c r="F338" s="111">
        <v>0.6</v>
      </c>
      <c r="G338" s="112"/>
      <c r="H338" s="111"/>
      <c r="I338" s="111">
        <f>+PRODUCT(C338:F338)</f>
        <v>0.15659999999999999</v>
      </c>
      <c r="J338" s="111">
        <f>IF($D338=$J$52,$H338,0)</f>
        <v>0</v>
      </c>
      <c r="K338" s="111">
        <f>IF($D338=$K$52,$H338,0)</f>
        <v>0</v>
      </c>
      <c r="L338" s="111">
        <f>IF($D338=$L$52,$H338,0)</f>
        <v>0</v>
      </c>
      <c r="M338" s="111">
        <f>IF($D338=$M$52,$H338,0)</f>
        <v>0</v>
      </c>
      <c r="N338" s="111">
        <f>IF($D338=$N$52,$H338,0)</f>
        <v>0</v>
      </c>
      <c r="O338" s="147">
        <f>IF($D338=$O$52,$H338,0)</f>
        <v>0</v>
      </c>
      <c r="P338" s="111">
        <f>(IF(F338&gt;0.6,(ROUND(D338/0.5*2,0)),(ROUND(D338/0.5*1,0))))*C338</f>
        <v>2</v>
      </c>
      <c r="Q338" s="113" t="s">
        <v>75</v>
      </c>
      <c r="R338" s="114">
        <v>0.15</v>
      </c>
      <c r="S338" s="114">
        <v>0.15</v>
      </c>
      <c r="T338" s="114">
        <f>+PRODUCT(C338:E338)</f>
        <v>0.26100000000000001</v>
      </c>
      <c r="U338" s="114">
        <f>+PRODUCT(D338,(F338-R338))</f>
        <v>0.39149999999999996</v>
      </c>
      <c r="V338" s="114">
        <f>+PRODUCT(D338,(F338-S338))</f>
        <v>0.39149999999999996</v>
      </c>
      <c r="W338" s="114">
        <f>+PRODUCT(T338,C338)</f>
        <v>0.26100000000000001</v>
      </c>
      <c r="X338" s="114">
        <f>+IF(Q338="internal",IF(F338=$X$52,U338+V338,0),0)</f>
        <v>0.78299999999999992</v>
      </c>
      <c r="Y338" s="114">
        <f>+IF(Q338="internal",IF(F338&lt;$Y$52,U338+V338,0),0)</f>
        <v>0</v>
      </c>
      <c r="Z338" s="114">
        <f>+IF(Q338="internal",IF(F338&gt;$Z$52,U338+V338,0),0)</f>
        <v>0</v>
      </c>
      <c r="AA338" s="114">
        <f>+IF(Q338="external",IF(F338=$AA$52,U338+V338,0),0)</f>
        <v>0</v>
      </c>
      <c r="AB338" s="114">
        <f>+IF(Q338="external",IF(F338&lt;$AB$52,U338+V338,0),0)</f>
        <v>0</v>
      </c>
      <c r="AC338" s="114">
        <f>+IF(Q338="external",IF(F338&gt;$AC$52,U338+V338,0),0)</f>
        <v>0</v>
      </c>
      <c r="AD338" s="115"/>
    </row>
    <row r="339" spans="1:30" s="116" customFormat="1" ht="30" customHeight="1" x14ac:dyDescent="0.2">
      <c r="A339" s="149" t="s">
        <v>76</v>
      </c>
      <c r="B339" s="150"/>
      <c r="C339" s="151"/>
      <c r="D339" s="152">
        <v>16</v>
      </c>
      <c r="E339" s="152"/>
      <c r="F339" s="165">
        <v>3</v>
      </c>
      <c r="G339" s="153">
        <f>+D338+0.4/2+1.03/2</f>
        <v>1.585</v>
      </c>
      <c r="H339" s="152">
        <f>+F339*G339*C338</f>
        <v>4.7549999999999999</v>
      </c>
      <c r="I339" s="152"/>
      <c r="J339" s="111">
        <f>IF($D339=$J$52,$H339,0)</f>
        <v>0</v>
      </c>
      <c r="K339" s="111">
        <f>IF($D339=$K$52,$H339,0)</f>
        <v>0</v>
      </c>
      <c r="L339" s="111">
        <f>IF($D339=$L$52,$H339,0)</f>
        <v>0</v>
      </c>
      <c r="M339" s="111">
        <f>IF($D339=$M$52,$H339,0)</f>
        <v>4.7549999999999999</v>
      </c>
      <c r="N339" s="111">
        <f>IF($D339=$N$52,$H339,0)</f>
        <v>0</v>
      </c>
      <c r="O339" s="147">
        <f>IF($D339=$O$52,$H339,0)</f>
        <v>0</v>
      </c>
      <c r="P339" s="111"/>
      <c r="Q339" s="118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20"/>
    </row>
    <row r="340" spans="1:30" s="116" customFormat="1" ht="30" customHeight="1" x14ac:dyDescent="0.2">
      <c r="A340" s="154" t="s">
        <v>77</v>
      </c>
      <c r="B340" s="155"/>
      <c r="C340" s="156"/>
      <c r="D340" s="152">
        <v>25</v>
      </c>
      <c r="E340" s="111"/>
      <c r="F340" s="112">
        <v>3</v>
      </c>
      <c r="G340" s="153">
        <f>+D338+0.4/2+1.03/2</f>
        <v>1.585</v>
      </c>
      <c r="H340" s="111">
        <f>+F340*G340*C338</f>
        <v>4.7549999999999999</v>
      </c>
      <c r="I340" s="111"/>
      <c r="J340" s="111">
        <f t="shared" ref="J340" si="65">IF($D340=$J$52,$H340,0)</f>
        <v>0</v>
      </c>
      <c r="K340" s="111">
        <f t="shared" ref="K340" si="66">IF($D340=$K$52,$H340,0)</f>
        <v>0</v>
      </c>
      <c r="L340" s="111">
        <f t="shared" ref="L340" si="67">IF($D340=$L$52,$H340,0)</f>
        <v>0</v>
      </c>
      <c r="M340" s="111">
        <f t="shared" ref="M340" si="68">IF($D340=$M$52,$H340,0)</f>
        <v>0</v>
      </c>
      <c r="N340" s="111">
        <f t="shared" ref="N340" si="69">IF($D340=$N$52,$H340,0)</f>
        <v>0</v>
      </c>
      <c r="O340" s="147">
        <f t="shared" ref="O340" si="70">IF($D340=$O$52,$H340,0)</f>
        <v>4.7549999999999999</v>
      </c>
      <c r="P340" s="111"/>
      <c r="Q340" s="118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20"/>
    </row>
    <row r="341" spans="1:30" s="127" customFormat="1" ht="30" customHeight="1" x14ac:dyDescent="0.2">
      <c r="A341" s="157" t="s">
        <v>78</v>
      </c>
      <c r="B341" s="158"/>
      <c r="C341" s="159"/>
      <c r="D341" s="152">
        <v>20</v>
      </c>
      <c r="E341" s="111"/>
      <c r="F341" s="112">
        <v>3</v>
      </c>
      <c r="G341" s="153">
        <f>+D338+0.4/2+1.03/2</f>
        <v>1.585</v>
      </c>
      <c r="H341" s="111">
        <f>+F341*G341*C338</f>
        <v>4.7549999999999999</v>
      </c>
      <c r="I341" s="111"/>
      <c r="J341" s="111">
        <f>IF($D341=$J$52,$H341,0)</f>
        <v>0</v>
      </c>
      <c r="K341" s="111">
        <f>IF($D341=$K$52,$H341,0)</f>
        <v>0</v>
      </c>
      <c r="L341" s="111">
        <f>IF($D341=$L$52,$H341,0)</f>
        <v>0</v>
      </c>
      <c r="M341" s="111">
        <f>IF($D341=$M$52,$H341,0)</f>
        <v>0</v>
      </c>
      <c r="N341" s="111">
        <f>IF($D341=$N$52,$H341,0)</f>
        <v>4.7549999999999999</v>
      </c>
      <c r="O341" s="147">
        <f>IF($D341=$O$52,$H341,0)</f>
        <v>0</v>
      </c>
      <c r="P341" s="111"/>
      <c r="Q341" s="118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20"/>
    </row>
    <row r="342" spans="1:30" s="127" customFormat="1" ht="30" customHeight="1" x14ac:dyDescent="0.2">
      <c r="A342" s="157" t="s">
        <v>80</v>
      </c>
      <c r="B342" s="158"/>
      <c r="C342" s="159"/>
      <c r="D342" s="111">
        <v>25</v>
      </c>
      <c r="E342" s="111">
        <v>1</v>
      </c>
      <c r="F342" s="112">
        <f>ROUND((0.97)/(E342)+1,0)</f>
        <v>2</v>
      </c>
      <c r="G342" s="112">
        <f>VLOOKUP(E338,$B$40:$E$49,4,0)</f>
        <v>0.36443309607454283</v>
      </c>
      <c r="H342" s="111">
        <f>+F342*G342*C338</f>
        <v>0.72886619214908566</v>
      </c>
      <c r="I342" s="111"/>
      <c r="J342" s="111">
        <f t="shared" ref="J342" si="71">IF($D342=$J$52,$H342,0)</f>
        <v>0</v>
      </c>
      <c r="K342" s="111">
        <f t="shared" ref="K342" si="72">IF($D342=$K$52,$H342,0)</f>
        <v>0</v>
      </c>
      <c r="L342" s="111">
        <f t="shared" ref="L342" si="73">IF($D342=$L$52,$H342,0)</f>
        <v>0</v>
      </c>
      <c r="M342" s="111">
        <f t="shared" ref="M342" si="74">IF($D342=$M$52,$H342,0)</f>
        <v>0</v>
      </c>
      <c r="N342" s="111">
        <f t="shared" ref="N342" si="75">IF($D342=$N$52,$H342,0)</f>
        <v>0</v>
      </c>
      <c r="O342" s="147">
        <f t="shared" ref="O342" si="76">IF($D342=$O$52,$H342,0)</f>
        <v>0.72886619214908566</v>
      </c>
      <c r="P342" s="111"/>
      <c r="Q342" s="118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20"/>
    </row>
    <row r="343" spans="1:30" s="186" customFormat="1" ht="33.75" customHeight="1" x14ac:dyDescent="0.25">
      <c r="A343" s="135" t="s">
        <v>105</v>
      </c>
      <c r="B343" s="136"/>
      <c r="C343" s="137"/>
      <c r="D343" s="129">
        <v>8</v>
      </c>
      <c r="E343" s="129">
        <v>0.1</v>
      </c>
      <c r="F343" s="138">
        <f>ROUND((((D338/3)*3)/(E343))+1,0)</f>
        <v>10</v>
      </c>
      <c r="G343" s="130">
        <f>((2*(E338-(2*$B$6)+F338-(2*$B$6)))+(VLOOKUP(D343,$B$30:$C$36,2,)))</f>
        <v>1.72</v>
      </c>
      <c r="H343" s="129">
        <f>+F343*G343*C338</f>
        <v>17.2</v>
      </c>
      <c r="I343" s="129"/>
      <c r="J343" s="111">
        <f>IF($D343=$J$52,$H343,0)</f>
        <v>17.2</v>
      </c>
      <c r="K343" s="111">
        <f>IF($D343=$K$52,$H343,0)</f>
        <v>0</v>
      </c>
      <c r="L343" s="111">
        <f>IF($D343=$L$52,$H343,0)</f>
        <v>0</v>
      </c>
      <c r="M343" s="111">
        <f>IF($D343=$M$52,$H343,0)</f>
        <v>0</v>
      </c>
      <c r="N343" s="111">
        <f>IF($D343=$N$52,$H343,0)</f>
        <v>0</v>
      </c>
      <c r="O343" s="147">
        <f>IF($D343=$O$52,$H343,0)</f>
        <v>0</v>
      </c>
      <c r="P343" s="129"/>
    </row>
    <row r="344" spans="1:30" ht="30.75" customHeight="1" x14ac:dyDescent="0.25">
      <c r="A344" s="229"/>
      <c r="B344" s="229"/>
      <c r="C344" s="229"/>
      <c r="D344" s="229"/>
      <c r="E344" s="229"/>
      <c r="F344" s="230"/>
      <c r="G344" s="231"/>
      <c r="H344" s="229"/>
      <c r="I344" s="229"/>
      <c r="J344" s="232"/>
      <c r="K344" s="232"/>
      <c r="L344" s="232"/>
      <c r="M344" s="232"/>
      <c r="N344" s="232"/>
      <c r="O344" s="232"/>
      <c r="P344" s="229"/>
      <c r="Q344" s="8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202"/>
    </row>
    <row r="345" spans="1:30" s="116" customFormat="1" ht="30" customHeight="1" x14ac:dyDescent="0.2">
      <c r="A345" s="111">
        <v>35</v>
      </c>
      <c r="B345" s="111" t="s">
        <v>143</v>
      </c>
      <c r="C345" s="111">
        <v>1</v>
      </c>
      <c r="D345" s="111">
        <v>0.97</v>
      </c>
      <c r="E345" s="111">
        <v>0.3</v>
      </c>
      <c r="F345" s="111">
        <v>0.6</v>
      </c>
      <c r="G345" s="112"/>
      <c r="H345" s="111"/>
      <c r="I345" s="111">
        <f>+PRODUCT(C345:F345)</f>
        <v>0.17459999999999998</v>
      </c>
      <c r="J345" s="111">
        <f t="shared" ref="J345:J351" si="77">IF($D345=$J$52,$H345,0)</f>
        <v>0</v>
      </c>
      <c r="K345" s="111">
        <f t="shared" ref="K345:K351" si="78">IF($D345=$K$52,$H345,0)</f>
        <v>0</v>
      </c>
      <c r="L345" s="111">
        <f t="shared" ref="L345:L351" si="79">IF($D345=$L$52,$H345,0)</f>
        <v>0</v>
      </c>
      <c r="M345" s="111">
        <f t="shared" ref="M345:M351" si="80">IF($D345=$M$52,$H345,0)</f>
        <v>0</v>
      </c>
      <c r="N345" s="111">
        <f t="shared" ref="N345:N351" si="81">IF($D345=$N$52,$H345,0)</f>
        <v>0</v>
      </c>
      <c r="O345" s="147">
        <f t="shared" ref="O345:O351" si="82">IF($D345=$O$52,$H345,0)</f>
        <v>0</v>
      </c>
      <c r="P345" s="111">
        <f>(IF(F345&gt;0.6,(ROUND(D345/0.5*2,0)),(ROUND(D345/0.5*1,0))))*C345</f>
        <v>2</v>
      </c>
      <c r="Q345" s="113" t="s">
        <v>75</v>
      </c>
      <c r="R345" s="114">
        <v>0.15</v>
      </c>
      <c r="S345" s="114">
        <v>0.15</v>
      </c>
      <c r="T345" s="114">
        <f>+PRODUCT(C345:E345)</f>
        <v>0.29099999999999998</v>
      </c>
      <c r="U345" s="114">
        <f>+PRODUCT(D345,(F345-R345))</f>
        <v>0.43649999999999994</v>
      </c>
      <c r="V345" s="114">
        <f>+PRODUCT(D345,(F345-S345))</f>
        <v>0.43649999999999994</v>
      </c>
      <c r="W345" s="114">
        <f>+PRODUCT(T345,C345)</f>
        <v>0.29099999999999998</v>
      </c>
      <c r="X345" s="114">
        <f>+IF(Q345="internal",IF(F345=$X$52,U345+V345,0),0)</f>
        <v>0.87299999999999989</v>
      </c>
      <c r="Y345" s="114">
        <f>+IF(Q345="internal",IF(F345&lt;$Y$52,U345+V345,0),0)</f>
        <v>0</v>
      </c>
      <c r="Z345" s="114">
        <f>+IF(Q345="internal",IF(F345&gt;$Z$52,U345+V345,0),0)</f>
        <v>0</v>
      </c>
      <c r="AA345" s="114">
        <f>+IF(Q345="external",IF(F345=$AA$52,U345+V345,0),0)</f>
        <v>0</v>
      </c>
      <c r="AB345" s="114">
        <f>+IF(Q345="external",IF(F345&lt;$AB$52,U345+V345,0),0)</f>
        <v>0</v>
      </c>
      <c r="AC345" s="114">
        <f>+IF(Q345="external",IF(F345&gt;$AC$52,U345+V345,0),0)</f>
        <v>0</v>
      </c>
      <c r="AD345" s="115"/>
    </row>
    <row r="346" spans="1:30" s="116" customFormat="1" ht="30" customHeight="1" x14ac:dyDescent="0.2">
      <c r="A346" s="149" t="s">
        <v>76</v>
      </c>
      <c r="B346" s="150"/>
      <c r="C346" s="151"/>
      <c r="D346" s="152">
        <v>16</v>
      </c>
      <c r="E346" s="152"/>
      <c r="F346" s="165">
        <v>3</v>
      </c>
      <c r="G346" s="153">
        <f>+D345+1*(VLOOKUP(D346,$B$10:$G$16,6))+(10*(D346/1000))+1.03/2</f>
        <v>2.27</v>
      </c>
      <c r="H346" s="152">
        <f>+F346*G346*C345</f>
        <v>6.8100000000000005</v>
      </c>
      <c r="I346" s="152"/>
      <c r="J346" s="111">
        <f t="shared" si="77"/>
        <v>0</v>
      </c>
      <c r="K346" s="111">
        <f t="shared" si="78"/>
        <v>0</v>
      </c>
      <c r="L346" s="111">
        <f t="shared" si="79"/>
        <v>0</v>
      </c>
      <c r="M346" s="111">
        <f t="shared" si="80"/>
        <v>6.8100000000000005</v>
      </c>
      <c r="N346" s="111">
        <f t="shared" si="81"/>
        <v>0</v>
      </c>
      <c r="O346" s="147">
        <f t="shared" si="82"/>
        <v>0</v>
      </c>
      <c r="P346" s="111"/>
      <c r="Q346" s="118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20"/>
    </row>
    <row r="347" spans="1:30" s="116" customFormat="1" ht="30" customHeight="1" x14ac:dyDescent="0.2">
      <c r="A347" s="154" t="s">
        <v>77</v>
      </c>
      <c r="B347" s="155"/>
      <c r="C347" s="156"/>
      <c r="D347" s="152">
        <v>25</v>
      </c>
      <c r="E347" s="111"/>
      <c r="F347" s="112">
        <v>3</v>
      </c>
      <c r="G347" s="153">
        <f>+D345+1*(VLOOKUP(D347,$B$10:$G$16,6))+(10*(D347/1000))+1.03/2</f>
        <v>2.7349999999999999</v>
      </c>
      <c r="H347" s="111">
        <f>+F347*G347*C345</f>
        <v>8.2050000000000001</v>
      </c>
      <c r="I347" s="111"/>
      <c r="J347" s="111">
        <f t="shared" si="77"/>
        <v>0</v>
      </c>
      <c r="K347" s="111">
        <f t="shared" si="78"/>
        <v>0</v>
      </c>
      <c r="L347" s="111">
        <f t="shared" si="79"/>
        <v>0</v>
      </c>
      <c r="M347" s="111">
        <f t="shared" si="80"/>
        <v>0</v>
      </c>
      <c r="N347" s="111">
        <f t="shared" si="81"/>
        <v>0</v>
      </c>
      <c r="O347" s="147">
        <f t="shared" si="82"/>
        <v>8.2050000000000001</v>
      </c>
      <c r="P347" s="111"/>
      <c r="Q347" s="118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20"/>
    </row>
    <row r="348" spans="1:30" s="116" customFormat="1" ht="30" customHeight="1" x14ac:dyDescent="0.2">
      <c r="A348" s="157" t="s">
        <v>78</v>
      </c>
      <c r="B348" s="158"/>
      <c r="C348" s="159"/>
      <c r="D348" s="111">
        <v>20</v>
      </c>
      <c r="E348" s="111"/>
      <c r="F348" s="112">
        <v>3</v>
      </c>
      <c r="G348" s="153">
        <f>+D345+1*(VLOOKUP(D348,$B$10:$G$16,6))+(10*(D348/1000))+1.03/2</f>
        <v>2.4849999999999999</v>
      </c>
      <c r="H348" s="111">
        <f>+F348*G348*C345</f>
        <v>7.4550000000000001</v>
      </c>
      <c r="I348" s="111"/>
      <c r="J348" s="111">
        <f t="shared" si="77"/>
        <v>0</v>
      </c>
      <c r="K348" s="111">
        <f t="shared" si="78"/>
        <v>0</v>
      </c>
      <c r="L348" s="111">
        <f t="shared" si="79"/>
        <v>0</v>
      </c>
      <c r="M348" s="111">
        <f t="shared" si="80"/>
        <v>0</v>
      </c>
      <c r="N348" s="111">
        <f t="shared" si="81"/>
        <v>7.4550000000000001</v>
      </c>
      <c r="O348" s="147">
        <f t="shared" si="82"/>
        <v>0</v>
      </c>
      <c r="P348" s="111"/>
      <c r="Q348" s="118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20"/>
    </row>
    <row r="349" spans="1:30" s="127" customFormat="1" ht="30" customHeight="1" x14ac:dyDescent="0.2">
      <c r="A349" s="157" t="s">
        <v>79</v>
      </c>
      <c r="B349" s="158"/>
      <c r="C349" s="159"/>
      <c r="D349" s="152">
        <v>20</v>
      </c>
      <c r="E349" s="111"/>
      <c r="F349" s="112">
        <v>3</v>
      </c>
      <c r="G349" s="153">
        <f>+D345+2*(VLOOKUP(D349,$B$10:$G$16,6))+(10*(D349/1000))</f>
        <v>2.7700000000000005</v>
      </c>
      <c r="H349" s="111">
        <f>+F349*G349*C345</f>
        <v>8.3100000000000023</v>
      </c>
      <c r="I349" s="111"/>
      <c r="J349" s="111">
        <f>IF($D349=$J$52,$H349,0)</f>
        <v>0</v>
      </c>
      <c r="K349" s="111">
        <f>IF($D349=$K$52,$H349,0)</f>
        <v>0</v>
      </c>
      <c r="L349" s="111">
        <f>IF($D349=$L$52,$H349,0)</f>
        <v>0</v>
      </c>
      <c r="M349" s="111">
        <f>IF($D349=$M$52,$H349,0)</f>
        <v>0</v>
      </c>
      <c r="N349" s="111">
        <f>IF($D349=$N$52,$H349,0)</f>
        <v>8.3100000000000023</v>
      </c>
      <c r="O349" s="147">
        <f>IF($D349=$O$52,$H349,0)</f>
        <v>0</v>
      </c>
      <c r="P349" s="111"/>
      <c r="Q349" s="118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20"/>
    </row>
    <row r="350" spans="1:30" s="127" customFormat="1" ht="30" customHeight="1" x14ac:dyDescent="0.2">
      <c r="A350" s="157" t="s">
        <v>80</v>
      </c>
      <c r="B350" s="158"/>
      <c r="C350" s="159"/>
      <c r="D350" s="111">
        <v>25</v>
      </c>
      <c r="E350" s="111">
        <v>1</v>
      </c>
      <c r="F350" s="112">
        <f>ROUND((0.97)/(E350)+1,0)</f>
        <v>2</v>
      </c>
      <c r="G350" s="112">
        <f>VLOOKUP(E345,$B$40:$E$49,4,0)</f>
        <v>0.36443309607454283</v>
      </c>
      <c r="H350" s="111">
        <f>+F350*G350*C345</f>
        <v>0.72886619214908566</v>
      </c>
      <c r="I350" s="111"/>
      <c r="J350" s="111">
        <f t="shared" si="77"/>
        <v>0</v>
      </c>
      <c r="K350" s="111">
        <f t="shared" si="78"/>
        <v>0</v>
      </c>
      <c r="L350" s="111">
        <f t="shared" si="79"/>
        <v>0</v>
      </c>
      <c r="M350" s="111">
        <f t="shared" si="80"/>
        <v>0</v>
      </c>
      <c r="N350" s="111">
        <f t="shared" si="81"/>
        <v>0</v>
      </c>
      <c r="O350" s="147">
        <f t="shared" si="82"/>
        <v>0.72886619214908566</v>
      </c>
      <c r="P350" s="111"/>
      <c r="Q350" s="118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20"/>
    </row>
    <row r="351" spans="1:30" s="127" customFormat="1" ht="30" customHeight="1" x14ac:dyDescent="0.2">
      <c r="A351" s="135" t="s">
        <v>124</v>
      </c>
      <c r="B351" s="136"/>
      <c r="C351" s="137"/>
      <c r="D351" s="129">
        <v>12</v>
      </c>
      <c r="E351" s="129">
        <v>0.1</v>
      </c>
      <c r="F351" s="138">
        <f>ROUND((((D344/3)*3)/(E351))+1,0)</f>
        <v>1</v>
      </c>
      <c r="G351" s="130">
        <f>((2*(E345-(2*$B$6)+F345-(2*$B$6)))+(VLOOKUP(D351,$B$30:$C$36,2,)))</f>
        <v>1.8</v>
      </c>
      <c r="H351" s="129">
        <f>+F351*G351*C345</f>
        <v>1.8</v>
      </c>
      <c r="I351" s="129"/>
      <c r="J351" s="111">
        <f t="shared" si="77"/>
        <v>0</v>
      </c>
      <c r="K351" s="111">
        <f t="shared" si="78"/>
        <v>0</v>
      </c>
      <c r="L351" s="111">
        <f t="shared" si="79"/>
        <v>1.8</v>
      </c>
      <c r="M351" s="111">
        <f t="shared" si="80"/>
        <v>0</v>
      </c>
      <c r="N351" s="111">
        <f t="shared" si="81"/>
        <v>0</v>
      </c>
      <c r="O351" s="147">
        <f t="shared" si="82"/>
        <v>0</v>
      </c>
      <c r="P351" s="129"/>
      <c r="Q351" s="118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20"/>
    </row>
    <row r="352" spans="1:30" s="239" customFormat="1" ht="30" customHeight="1" x14ac:dyDescent="0.25">
      <c r="A352" s="209"/>
      <c r="B352" s="209" t="s">
        <v>96</v>
      </c>
      <c r="C352" s="209"/>
      <c r="D352" s="209">
        <v>12</v>
      </c>
      <c r="E352" s="209">
        <v>0.1</v>
      </c>
      <c r="F352" s="219">
        <f>ROUNDUP((((D345/3)*3)/(E352))+1,0)</f>
        <v>11</v>
      </c>
      <c r="G352" s="211">
        <f>(F345-(2*$B$6)+(VLOOKUP(D352,$B$30:$C$36,2,)))</f>
        <v>0.78</v>
      </c>
      <c r="H352" s="209">
        <f>+F352*G352*C345</f>
        <v>8.58</v>
      </c>
      <c r="I352" s="209"/>
      <c r="J352" s="190">
        <f>IF($D352=$J$335,$H352,0)</f>
        <v>0</v>
      </c>
      <c r="K352" s="190">
        <f>IF($D352=$K$52,$H352,0)</f>
        <v>0</v>
      </c>
      <c r="L352" s="111">
        <f>IF($D352=$L$52,$H352,0)</f>
        <v>8.58</v>
      </c>
      <c r="M352" s="190">
        <f t="shared" ref="M352" si="83">IF($D352=$M$335,$H352,0)</f>
        <v>0</v>
      </c>
      <c r="N352" s="190">
        <f t="shared" ref="N352" si="84">IF($D352=$N$335,$H352,0)</f>
        <v>0</v>
      </c>
      <c r="O352" s="190">
        <f t="shared" ref="O352" si="85">IF($D352=$O$335,$H352,0)</f>
        <v>0</v>
      </c>
      <c r="P352" s="209"/>
      <c r="Q352" s="209"/>
    </row>
    <row r="353" spans="1:30" ht="30.75" customHeight="1" x14ac:dyDescent="0.25">
      <c r="A353" s="229"/>
      <c r="B353" s="229"/>
      <c r="C353" s="229"/>
      <c r="D353" s="229"/>
      <c r="E353" s="229"/>
      <c r="F353" s="230"/>
      <c r="G353" s="231"/>
      <c r="H353" s="229"/>
      <c r="I353" s="229"/>
      <c r="J353" s="232"/>
      <c r="K353" s="232"/>
      <c r="L353" s="232"/>
      <c r="M353" s="232"/>
      <c r="N353" s="232"/>
      <c r="O353" s="232"/>
      <c r="P353" s="229"/>
      <c r="Q353" s="8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202"/>
    </row>
    <row r="354" spans="1:30" s="116" customFormat="1" ht="30" customHeight="1" x14ac:dyDescent="0.2">
      <c r="A354" s="111">
        <v>36</v>
      </c>
      <c r="B354" s="111" t="s">
        <v>144</v>
      </c>
      <c r="C354" s="111">
        <v>1</v>
      </c>
      <c r="D354" s="111">
        <v>7.5</v>
      </c>
      <c r="E354" s="111">
        <v>0.3</v>
      </c>
      <c r="F354" s="111">
        <v>2.1</v>
      </c>
      <c r="G354" s="112"/>
      <c r="H354" s="111"/>
      <c r="I354" s="111">
        <f>+PRODUCT(C354:F354)</f>
        <v>4.7250000000000005</v>
      </c>
      <c r="J354" s="111">
        <f t="shared" ref="J354:J363" si="86">IF($D354=$J$52,$H354,0)</f>
        <v>0</v>
      </c>
      <c r="K354" s="111">
        <f t="shared" ref="K354:K364" si="87">IF($D354=$K$52,$H354,0)</f>
        <v>0</v>
      </c>
      <c r="L354" s="111">
        <f t="shared" ref="L354:L364" si="88">IF($D354=$L$52,$H354,0)</f>
        <v>0</v>
      </c>
      <c r="M354" s="111">
        <f t="shared" ref="M354:M364" si="89">IF($D354=$M$52,$H354,0)</f>
        <v>0</v>
      </c>
      <c r="N354" s="111">
        <f t="shared" ref="N354:N364" si="90">IF($D354=$N$52,$H354,0)</f>
        <v>0</v>
      </c>
      <c r="O354" s="147">
        <f t="shared" ref="O354:O364" si="91">IF($D354=$O$52,$H354,0)</f>
        <v>0</v>
      </c>
      <c r="P354" s="111">
        <f>(IF(F354&gt;0.6,(ROUND(D354/0.5*2,0)),(ROUND(D354/0.5*1,0))))*C354</f>
        <v>30</v>
      </c>
      <c r="Q354" s="113" t="s">
        <v>75</v>
      </c>
      <c r="R354" s="114">
        <v>0.15</v>
      </c>
      <c r="S354" s="114">
        <v>0.125</v>
      </c>
      <c r="T354" s="114">
        <f>+PRODUCT(C354:E354)</f>
        <v>2.25</v>
      </c>
      <c r="U354" s="114">
        <f>+PRODUCT(D354,(F354-R354))</f>
        <v>14.625000000000002</v>
      </c>
      <c r="V354" s="114">
        <f>+PRODUCT(D354,(F354-S354))</f>
        <v>14.8125</v>
      </c>
      <c r="W354" s="114">
        <f>+PRODUCT(T354,C354)</f>
        <v>2.25</v>
      </c>
      <c r="X354" s="114">
        <f>+IF(Q354="internal",IF(F354=$X$52,U354+V354,0),0)</f>
        <v>0</v>
      </c>
      <c r="Y354" s="114">
        <f>+IF(Q354="internal",IF(F354&lt;$Y$52,U354+V354,0),0)</f>
        <v>0</v>
      </c>
      <c r="Z354" s="114">
        <f>+IF(Q354="internal",IF(F354&gt;$Z$52,U354+V354,0),0)</f>
        <v>29.4375</v>
      </c>
      <c r="AA354" s="114">
        <f>+IF(Q354="external",IF(F354=$AA$52,U354+V354,0),0)</f>
        <v>0</v>
      </c>
      <c r="AB354" s="114">
        <f>+IF(Q354="external",IF(F354&lt;$AB$52,U354+V354,0),0)</f>
        <v>0</v>
      </c>
      <c r="AC354" s="114">
        <f>+IF(Q354="external",IF(F354&gt;$AC$52,U354+V354,0),0)</f>
        <v>0</v>
      </c>
      <c r="AD354" s="115"/>
    </row>
    <row r="355" spans="1:30" s="116" customFormat="1" ht="30" customHeight="1" x14ac:dyDescent="0.2">
      <c r="A355" s="149" t="s">
        <v>76</v>
      </c>
      <c r="B355" s="150"/>
      <c r="C355" s="151"/>
      <c r="D355" s="152">
        <v>20</v>
      </c>
      <c r="E355" s="152"/>
      <c r="F355" s="165">
        <v>3</v>
      </c>
      <c r="G355" s="153">
        <f>+$D354+2*(VLOOKUP(D355,$B$10:$G$16,6))+(10*(D355/1000))</f>
        <v>9.2999999999999989</v>
      </c>
      <c r="H355" s="152">
        <f>+F355*G355*C354</f>
        <v>27.9</v>
      </c>
      <c r="I355" s="152"/>
      <c r="J355" s="111">
        <f t="shared" si="86"/>
        <v>0</v>
      </c>
      <c r="K355" s="111">
        <f t="shared" si="87"/>
        <v>0</v>
      </c>
      <c r="L355" s="111">
        <f t="shared" si="88"/>
        <v>0</v>
      </c>
      <c r="M355" s="111">
        <f t="shared" si="89"/>
        <v>0</v>
      </c>
      <c r="N355" s="111">
        <f t="shared" si="90"/>
        <v>27.9</v>
      </c>
      <c r="O355" s="147">
        <f t="shared" si="91"/>
        <v>0</v>
      </c>
      <c r="P355" s="111"/>
      <c r="Q355" s="118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20"/>
    </row>
    <row r="356" spans="1:30" s="116" customFormat="1" ht="30" customHeight="1" x14ac:dyDescent="0.2">
      <c r="A356" s="154" t="s">
        <v>77</v>
      </c>
      <c r="B356" s="155"/>
      <c r="C356" s="156"/>
      <c r="D356" s="111">
        <v>20</v>
      </c>
      <c r="E356" s="111"/>
      <c r="F356" s="112">
        <v>3</v>
      </c>
      <c r="G356" s="153">
        <f>D354+2*(VLOOKUP(D356,$B$10:$G$16,6))+(10*(D356/1000))</f>
        <v>9.2999999999999989</v>
      </c>
      <c r="H356" s="111">
        <f>+F356*G356*C354</f>
        <v>27.9</v>
      </c>
      <c r="I356" s="111"/>
      <c r="J356" s="111">
        <f t="shared" si="86"/>
        <v>0</v>
      </c>
      <c r="K356" s="111">
        <f t="shared" si="87"/>
        <v>0</v>
      </c>
      <c r="L356" s="111">
        <f t="shared" si="88"/>
        <v>0</v>
      </c>
      <c r="M356" s="111">
        <f t="shared" si="89"/>
        <v>0</v>
      </c>
      <c r="N356" s="111">
        <f t="shared" si="90"/>
        <v>27.9</v>
      </c>
      <c r="O356" s="147">
        <f t="shared" si="91"/>
        <v>0</v>
      </c>
      <c r="P356" s="111"/>
      <c r="Q356" s="118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20"/>
    </row>
    <row r="357" spans="1:30" s="116" customFormat="1" ht="30" customHeight="1" x14ac:dyDescent="0.2">
      <c r="A357" s="154" t="s">
        <v>77</v>
      </c>
      <c r="B357" s="155"/>
      <c r="C357" s="156"/>
      <c r="D357" s="111">
        <v>12</v>
      </c>
      <c r="E357" s="111"/>
      <c r="F357" s="112">
        <v>2</v>
      </c>
      <c r="G357" s="153">
        <f>D354+2*(VLOOKUP(D357,$B$10:$G$16,6))+(10*(D357/1000))</f>
        <v>8.5699999999999985</v>
      </c>
      <c r="H357" s="111">
        <f>+F357*G357*C354</f>
        <v>17.139999999999997</v>
      </c>
      <c r="I357" s="111"/>
      <c r="J357" s="111">
        <f t="shared" si="86"/>
        <v>0</v>
      </c>
      <c r="K357" s="111">
        <f t="shared" si="87"/>
        <v>0</v>
      </c>
      <c r="L357" s="111">
        <f t="shared" si="88"/>
        <v>17.139999999999997</v>
      </c>
      <c r="M357" s="111">
        <f t="shared" si="89"/>
        <v>0</v>
      </c>
      <c r="N357" s="111">
        <f t="shared" si="90"/>
        <v>0</v>
      </c>
      <c r="O357" s="147">
        <f t="shared" si="91"/>
        <v>0</v>
      </c>
      <c r="P357" s="111"/>
      <c r="Q357" s="118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20"/>
    </row>
    <row r="358" spans="1:30" s="116" customFormat="1" ht="30" customHeight="1" x14ac:dyDescent="0.2">
      <c r="A358" s="157" t="s">
        <v>78</v>
      </c>
      <c r="B358" s="158"/>
      <c r="C358" s="159"/>
      <c r="D358" s="111">
        <v>20</v>
      </c>
      <c r="E358" s="111"/>
      <c r="F358" s="112">
        <v>3</v>
      </c>
      <c r="G358" s="153">
        <f>+$D354+2*(VLOOKUP(D358,$B$10:$G$16,6))+(10*(D358/1000))</f>
        <v>9.2999999999999989</v>
      </c>
      <c r="H358" s="111">
        <f>+F358*G358*C354</f>
        <v>27.9</v>
      </c>
      <c r="I358" s="111"/>
      <c r="J358" s="111">
        <f t="shared" si="86"/>
        <v>0</v>
      </c>
      <c r="K358" s="111">
        <f t="shared" si="87"/>
        <v>0</v>
      </c>
      <c r="L358" s="111">
        <f t="shared" si="88"/>
        <v>0</v>
      </c>
      <c r="M358" s="111">
        <f t="shared" si="89"/>
        <v>0</v>
      </c>
      <c r="N358" s="111">
        <f t="shared" si="90"/>
        <v>27.9</v>
      </c>
      <c r="O358" s="147">
        <f t="shared" si="91"/>
        <v>0</v>
      </c>
      <c r="P358" s="111"/>
      <c r="Q358" s="118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20"/>
    </row>
    <row r="359" spans="1:30" s="116" customFormat="1" ht="30" customHeight="1" x14ac:dyDescent="0.2">
      <c r="A359" s="154" t="s">
        <v>119</v>
      </c>
      <c r="B359" s="155"/>
      <c r="C359" s="156"/>
      <c r="D359" s="111">
        <v>20</v>
      </c>
      <c r="E359" s="111"/>
      <c r="F359" s="112">
        <v>3</v>
      </c>
      <c r="G359" s="153">
        <f>+$D354+2*(VLOOKUP(D359,$B$10:$G$16,6))+(10*(D359/1000))</f>
        <v>9.2999999999999989</v>
      </c>
      <c r="H359" s="111">
        <f>+F359*G359*C354</f>
        <v>27.9</v>
      </c>
      <c r="I359" s="111"/>
      <c r="J359" s="111">
        <f t="shared" si="86"/>
        <v>0</v>
      </c>
      <c r="K359" s="111">
        <f t="shared" si="87"/>
        <v>0</v>
      </c>
      <c r="L359" s="111">
        <f t="shared" si="88"/>
        <v>0</v>
      </c>
      <c r="M359" s="111">
        <f t="shared" si="89"/>
        <v>0</v>
      </c>
      <c r="N359" s="111">
        <f t="shared" si="90"/>
        <v>27.9</v>
      </c>
      <c r="O359" s="147">
        <f t="shared" si="91"/>
        <v>0</v>
      </c>
      <c r="P359" s="111"/>
      <c r="Q359" s="118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20"/>
    </row>
    <row r="360" spans="1:30" s="116" customFormat="1" ht="30" customHeight="1" x14ac:dyDescent="0.2">
      <c r="A360" s="154" t="s">
        <v>119</v>
      </c>
      <c r="B360" s="155"/>
      <c r="C360" s="156"/>
      <c r="D360" s="111">
        <v>12</v>
      </c>
      <c r="E360" s="111"/>
      <c r="F360" s="112">
        <v>2</v>
      </c>
      <c r="G360" s="153">
        <f>+$D354+2*(VLOOKUP(D360,$B$10:$G$16,6))+(10*(D360/1000))</f>
        <v>8.5699999999999985</v>
      </c>
      <c r="H360" s="111">
        <f>+F360*G360*C354</f>
        <v>17.139999999999997</v>
      </c>
      <c r="I360" s="111"/>
      <c r="J360" s="111">
        <f t="shared" si="86"/>
        <v>0</v>
      </c>
      <c r="K360" s="111">
        <f t="shared" si="87"/>
        <v>0</v>
      </c>
      <c r="L360" s="111">
        <f t="shared" si="88"/>
        <v>17.139999999999997</v>
      </c>
      <c r="M360" s="111">
        <f t="shared" si="89"/>
        <v>0</v>
      </c>
      <c r="N360" s="111">
        <f t="shared" si="90"/>
        <v>0</v>
      </c>
      <c r="O360" s="147">
        <f t="shared" si="91"/>
        <v>0</v>
      </c>
      <c r="P360" s="111"/>
      <c r="Q360" s="118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20"/>
    </row>
    <row r="361" spans="1:30" s="127" customFormat="1" ht="30" customHeight="1" x14ac:dyDescent="0.2">
      <c r="A361" s="157" t="s">
        <v>80</v>
      </c>
      <c r="B361" s="158"/>
      <c r="C361" s="159"/>
      <c r="D361" s="111">
        <v>25</v>
      </c>
      <c r="E361" s="111">
        <v>1</v>
      </c>
      <c r="F361" s="112">
        <f>ROUND((7.5*4)/(E361)+1,0)</f>
        <v>31</v>
      </c>
      <c r="G361" s="112">
        <f>VLOOKUP(E354,$B$40:$E$49,4,0)</f>
        <v>0.36443309607454283</v>
      </c>
      <c r="H361" s="111">
        <f>+F361*G361*C354</f>
        <v>11.297425978310828</v>
      </c>
      <c r="I361" s="111"/>
      <c r="J361" s="111">
        <f t="shared" si="86"/>
        <v>0</v>
      </c>
      <c r="K361" s="111">
        <f t="shared" si="87"/>
        <v>0</v>
      </c>
      <c r="L361" s="111">
        <f t="shared" si="88"/>
        <v>0</v>
      </c>
      <c r="M361" s="111">
        <f t="shared" si="89"/>
        <v>0</v>
      </c>
      <c r="N361" s="111">
        <f t="shared" si="90"/>
        <v>0</v>
      </c>
      <c r="O361" s="147">
        <f t="shared" si="91"/>
        <v>11.297425978310828</v>
      </c>
      <c r="P361" s="111"/>
      <c r="Q361" s="118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20"/>
    </row>
    <row r="362" spans="1:30" s="127" customFormat="1" ht="30" customHeight="1" x14ac:dyDescent="0.2">
      <c r="A362" s="135" t="s">
        <v>124</v>
      </c>
      <c r="B362" s="136"/>
      <c r="C362" s="137"/>
      <c r="D362" s="129">
        <v>12</v>
      </c>
      <c r="E362" s="129">
        <v>0.1</v>
      </c>
      <c r="F362" s="138">
        <f>ROUND((((D354/3)*2)/(E362))+1,0)</f>
        <v>51</v>
      </c>
      <c r="G362" s="130">
        <f>((2*(E354-(2*$B$6)+F354-(2*$B$6)))+(VLOOKUP(D362,$B$30:$C$36,2,)))</f>
        <v>4.8</v>
      </c>
      <c r="H362" s="129">
        <f>+F362*G362*C354</f>
        <v>244.79999999999998</v>
      </c>
      <c r="I362" s="129"/>
      <c r="J362" s="111">
        <f t="shared" si="86"/>
        <v>0</v>
      </c>
      <c r="K362" s="111">
        <f t="shared" si="87"/>
        <v>0</v>
      </c>
      <c r="L362" s="111">
        <f t="shared" si="88"/>
        <v>244.79999999999998</v>
      </c>
      <c r="M362" s="111">
        <f t="shared" si="89"/>
        <v>0</v>
      </c>
      <c r="N362" s="111">
        <f t="shared" si="90"/>
        <v>0</v>
      </c>
      <c r="O362" s="147">
        <f t="shared" si="91"/>
        <v>0</v>
      </c>
      <c r="P362" s="129"/>
      <c r="Q362" s="118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20"/>
    </row>
    <row r="363" spans="1:30" s="186" customFormat="1" ht="31.5" customHeight="1" x14ac:dyDescent="0.25">
      <c r="A363" s="135" t="s">
        <v>145</v>
      </c>
      <c r="B363" s="136"/>
      <c r="C363" s="137"/>
      <c r="D363" s="129">
        <v>12</v>
      </c>
      <c r="E363" s="129">
        <v>0.125</v>
      </c>
      <c r="F363" s="138">
        <f>ROUND((((D354/3)*1)/(E363))+1,0)</f>
        <v>21</v>
      </c>
      <c r="G363" s="130">
        <f>((2*(E354-(2*$B$6)+F354-(2*$B$6)))+(VLOOKUP(D363,$B$30:$C$36,2,)))</f>
        <v>4.8</v>
      </c>
      <c r="H363" s="129">
        <f>+F363*G363*C354</f>
        <v>100.8</v>
      </c>
      <c r="I363" s="129"/>
      <c r="J363" s="111">
        <f t="shared" si="86"/>
        <v>0</v>
      </c>
      <c r="K363" s="111">
        <f t="shared" si="87"/>
        <v>0</v>
      </c>
      <c r="L363" s="111">
        <f t="shared" si="88"/>
        <v>100.8</v>
      </c>
      <c r="M363" s="111">
        <f t="shared" si="89"/>
        <v>0</v>
      </c>
      <c r="N363" s="111">
        <f t="shared" si="90"/>
        <v>0</v>
      </c>
      <c r="O363" s="147">
        <f t="shared" si="91"/>
        <v>0</v>
      </c>
      <c r="P363" s="129"/>
    </row>
    <row r="364" spans="1:30" s="239" customFormat="1" ht="30" customHeight="1" x14ac:dyDescent="0.25">
      <c r="A364" s="209"/>
      <c r="B364" s="209" t="s">
        <v>96</v>
      </c>
      <c r="C364" s="209"/>
      <c r="D364" s="209">
        <v>12</v>
      </c>
      <c r="E364" s="209">
        <v>0.1</v>
      </c>
      <c r="F364" s="219">
        <f>ROUNDUP((((D354/3)*3)/(E364))+1,0)</f>
        <v>76</v>
      </c>
      <c r="G364" s="211">
        <f>(F354-(2*$B$6)+(VLOOKUP(D364,$B$30:$C$36,2,)))</f>
        <v>2.2800000000000002</v>
      </c>
      <c r="H364" s="209">
        <f>+F364*G364*C354</f>
        <v>173.28000000000003</v>
      </c>
      <c r="I364" s="209"/>
      <c r="J364" s="190">
        <f>IF($D364=$J$335,$H364,0)</f>
        <v>0</v>
      </c>
      <c r="K364" s="111">
        <f t="shared" si="87"/>
        <v>0</v>
      </c>
      <c r="L364" s="111">
        <f t="shared" si="88"/>
        <v>173.28000000000003</v>
      </c>
      <c r="M364" s="111">
        <f t="shared" si="89"/>
        <v>0</v>
      </c>
      <c r="N364" s="111">
        <f t="shared" si="90"/>
        <v>0</v>
      </c>
      <c r="O364" s="147">
        <f t="shared" si="91"/>
        <v>0</v>
      </c>
      <c r="P364" s="209"/>
      <c r="Q364" s="209"/>
    </row>
    <row r="365" spans="1:30" ht="30.75" customHeight="1" x14ac:dyDescent="0.25">
      <c r="A365" s="229"/>
      <c r="B365" s="229"/>
      <c r="C365" s="229"/>
      <c r="D365" s="229"/>
      <c r="E365" s="229"/>
      <c r="F365" s="230"/>
      <c r="G365" s="231"/>
      <c r="H365" s="229"/>
      <c r="I365" s="229"/>
      <c r="J365" s="232"/>
      <c r="K365" s="232"/>
      <c r="L365" s="232"/>
      <c r="M365" s="232"/>
      <c r="N365" s="232"/>
      <c r="O365" s="232"/>
      <c r="P365" s="229"/>
      <c r="Q365" s="8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202"/>
    </row>
    <row r="366" spans="1:30" s="116" customFormat="1" ht="30" customHeight="1" x14ac:dyDescent="0.2">
      <c r="A366" s="111">
        <v>37</v>
      </c>
      <c r="B366" s="111" t="s">
        <v>146</v>
      </c>
      <c r="C366" s="111">
        <v>1</v>
      </c>
      <c r="D366" s="111">
        <v>0.85</v>
      </c>
      <c r="E366" s="111">
        <v>0.2</v>
      </c>
      <c r="F366" s="111">
        <v>0.6</v>
      </c>
      <c r="G366" s="112"/>
      <c r="H366" s="111"/>
      <c r="I366" s="111">
        <f>+PRODUCT(C366:F366)</f>
        <v>0.10200000000000001</v>
      </c>
      <c r="J366" s="111">
        <f>IF($D366=$J$52,$H366,0)</f>
        <v>0</v>
      </c>
      <c r="K366" s="111">
        <f>IF($D366=$K$52,$H366,0)</f>
        <v>0</v>
      </c>
      <c r="L366" s="111">
        <f>IF($D366=$L$52,$H366,0)</f>
        <v>0</v>
      </c>
      <c r="M366" s="111">
        <f>IF($D366=$M$52,$H366,0)</f>
        <v>0</v>
      </c>
      <c r="N366" s="111">
        <f>IF($D366=$N$52,$H366,0)</f>
        <v>0</v>
      </c>
      <c r="O366" s="147">
        <f>IF($D366=$O$52,$H366,0)</f>
        <v>0</v>
      </c>
      <c r="P366" s="111">
        <f>(IF(F366&gt;0.6,(ROUND(D366/0.5*2,0)),(ROUND(D366/0.5*1,0))))*C366</f>
        <v>2</v>
      </c>
      <c r="Q366" s="113" t="s">
        <v>75</v>
      </c>
      <c r="R366" s="114">
        <v>0.125</v>
      </c>
      <c r="S366" s="114">
        <v>0.125</v>
      </c>
      <c r="T366" s="114">
        <f>+PRODUCT(C366:E366)</f>
        <v>0.17</v>
      </c>
      <c r="U366" s="114">
        <f>+PRODUCT(D366,(F366-R366))</f>
        <v>0.40375</v>
      </c>
      <c r="V366" s="114">
        <f>+PRODUCT(D366,(F366-R366))</f>
        <v>0.40375</v>
      </c>
      <c r="W366" s="114">
        <f>+PRODUCT(T366,C366)</f>
        <v>0.17</v>
      </c>
      <c r="X366" s="114">
        <f>+IF(Q366="internal",IF(F366=$X$52,U366+V366,0),0)</f>
        <v>0.8075</v>
      </c>
      <c r="Y366" s="114">
        <f>+IF(Q366="internal",IF(F366&lt;$Y$52,U366+V366,0),0)</f>
        <v>0</v>
      </c>
      <c r="Z366" s="114">
        <f>+IF(Q366="internal",IF(F366&gt;$Z$52,U366+V366,0),0)</f>
        <v>0</v>
      </c>
      <c r="AA366" s="114">
        <f>+IF(Q366="external",IF(F366=$AA$52,U366+V366,0),0)</f>
        <v>0</v>
      </c>
      <c r="AB366" s="114">
        <f>+IF(Q366="external",IF(F366&lt;$AB$52,U366+V366,0),0)</f>
        <v>0</v>
      </c>
      <c r="AC366" s="114">
        <f>+IF(Q366="external",IF(F366&gt;$AC$52,U366+V366,0),0)</f>
        <v>0</v>
      </c>
      <c r="AD366" s="115"/>
    </row>
    <row r="367" spans="1:30" s="116" customFormat="1" ht="30" customHeight="1" x14ac:dyDescent="0.2">
      <c r="A367" s="149" t="s">
        <v>76</v>
      </c>
      <c r="B367" s="150"/>
      <c r="C367" s="151"/>
      <c r="D367" s="152">
        <v>16</v>
      </c>
      <c r="E367" s="152"/>
      <c r="F367" s="165">
        <v>2</v>
      </c>
      <c r="G367" s="153">
        <f>+$D366+2*(VLOOKUP(D367,$B$10:$G$16,6))+(10*(D367/1000))</f>
        <v>2.2600000000000002</v>
      </c>
      <c r="H367" s="152">
        <f>+F367*G367*C366</f>
        <v>4.5200000000000005</v>
      </c>
      <c r="I367" s="152"/>
      <c r="J367" s="111">
        <f>IF($D367=$J$52,$H367,0)</f>
        <v>0</v>
      </c>
      <c r="K367" s="111">
        <f>IF($D367=$K$52,$H367,0)</f>
        <v>0</v>
      </c>
      <c r="L367" s="111">
        <f>IF($D367=$L$52,$H367,0)</f>
        <v>0</v>
      </c>
      <c r="M367" s="111">
        <f>IF($D367=$M$52,$H367,0)</f>
        <v>4.5200000000000005</v>
      </c>
      <c r="N367" s="111">
        <f>IF($D367=$N$52,$H367,0)</f>
        <v>0</v>
      </c>
      <c r="O367" s="147">
        <f>IF($D367=$O$52,$H367,0)</f>
        <v>0</v>
      </c>
      <c r="P367" s="111"/>
      <c r="Q367" s="118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20"/>
    </row>
    <row r="368" spans="1:30" s="127" customFormat="1" ht="30" customHeight="1" x14ac:dyDescent="0.2">
      <c r="A368" s="157" t="s">
        <v>78</v>
      </c>
      <c r="B368" s="158"/>
      <c r="C368" s="159"/>
      <c r="D368" s="111">
        <v>16</v>
      </c>
      <c r="E368" s="111"/>
      <c r="F368" s="112">
        <v>2</v>
      </c>
      <c r="G368" s="153">
        <f>+$D366+2*(VLOOKUP(D368,$B$10:$G$16,6))+(10*(D368/1000))</f>
        <v>2.2600000000000002</v>
      </c>
      <c r="H368" s="111">
        <f>+F368*G368*C366</f>
        <v>4.5200000000000005</v>
      </c>
      <c r="I368" s="111"/>
      <c r="J368" s="111">
        <f>IF($D368=$J$52,$H368,0)</f>
        <v>0</v>
      </c>
      <c r="K368" s="111">
        <f>IF($D368=$K$52,$H368,0)</f>
        <v>0</v>
      </c>
      <c r="L368" s="111">
        <f>IF($D368=$L$52,$H368,0)</f>
        <v>0</v>
      </c>
      <c r="M368" s="111">
        <f>IF($D368=$M$52,$H368,0)</f>
        <v>4.5200000000000005</v>
      </c>
      <c r="N368" s="111">
        <f>IF($D368=$N$52,$H368,0)</f>
        <v>0</v>
      </c>
      <c r="O368" s="147">
        <f>IF($D368=$O$52,$H368,0)</f>
        <v>0</v>
      </c>
      <c r="P368" s="111"/>
      <c r="Q368" s="118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20"/>
    </row>
    <row r="369" spans="1:30" s="127" customFormat="1" ht="30" customHeight="1" x14ac:dyDescent="0.2">
      <c r="A369" s="135" t="s">
        <v>105</v>
      </c>
      <c r="B369" s="136"/>
      <c r="C369" s="137"/>
      <c r="D369" s="129">
        <v>8</v>
      </c>
      <c r="E369" s="129">
        <v>0.1</v>
      </c>
      <c r="F369" s="138">
        <f>ROUND((((D366/3)*3)/(E369))+1,0)</f>
        <v>10</v>
      </c>
      <c r="G369" s="130">
        <f>((2*(E366-(2*$B$6)+F366-(2*$B$6)))+(VLOOKUP(D369,$B$30:$C$36,2,)))</f>
        <v>1.5199999999999998</v>
      </c>
      <c r="H369" s="129">
        <f>+F369*G369*C366</f>
        <v>15.199999999999998</v>
      </c>
      <c r="I369" s="129"/>
      <c r="J369" s="111">
        <f>IF($D369=$J$52,$H369,0)</f>
        <v>15.199999999999998</v>
      </c>
      <c r="K369" s="111">
        <f>IF($D369=$K$52,$H369,0)</f>
        <v>0</v>
      </c>
      <c r="L369" s="111">
        <f>IF($D369=$L$52,$H369,0)</f>
        <v>0</v>
      </c>
      <c r="M369" s="111">
        <f>IF($D369=$M$52,$H369,0)</f>
        <v>0</v>
      </c>
      <c r="N369" s="111">
        <f>IF($D369=$N$52,$H369,0)</f>
        <v>0</v>
      </c>
      <c r="O369" s="147">
        <f>IF($D369=$O$52,$H369,0)</f>
        <v>0</v>
      </c>
      <c r="P369" s="129"/>
      <c r="Q369" s="118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20"/>
    </row>
    <row r="370" spans="1:30" ht="30.75" customHeight="1" x14ac:dyDescent="0.25">
      <c r="A370" s="229"/>
      <c r="B370" s="229"/>
      <c r="C370" s="229"/>
      <c r="D370" s="229"/>
      <c r="E370" s="229"/>
      <c r="F370" s="230"/>
      <c r="G370" s="231"/>
      <c r="H370" s="229"/>
      <c r="I370" s="229"/>
      <c r="J370" s="232"/>
      <c r="K370" s="232"/>
      <c r="L370" s="232"/>
      <c r="M370" s="232"/>
      <c r="N370" s="232"/>
      <c r="O370" s="232"/>
      <c r="P370" s="229"/>
      <c r="Q370" s="8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202"/>
    </row>
    <row r="371" spans="1:30" s="116" customFormat="1" ht="30" customHeight="1" x14ac:dyDescent="0.2">
      <c r="A371" s="111">
        <v>38</v>
      </c>
      <c r="B371" s="111" t="s">
        <v>147</v>
      </c>
      <c r="C371" s="111">
        <v>1</v>
      </c>
      <c r="D371" s="111">
        <v>2.0499999999999998</v>
      </c>
      <c r="E371" s="111">
        <v>0.3</v>
      </c>
      <c r="F371" s="111">
        <v>0.6</v>
      </c>
      <c r="G371" s="112"/>
      <c r="H371" s="111"/>
      <c r="I371" s="111">
        <f>+PRODUCT(C371:F371)</f>
        <v>0.36899999999999994</v>
      </c>
      <c r="J371" s="111">
        <f>IF($D371=$J$52,$H371,0)</f>
        <v>0</v>
      </c>
      <c r="K371" s="111">
        <f>IF($D371=$K$52,$H371,0)</f>
        <v>0</v>
      </c>
      <c r="L371" s="111">
        <f>IF($D371=$L$52,$H371,0)</f>
        <v>0</v>
      </c>
      <c r="M371" s="111">
        <f>IF($D371=$M$52,$H371,0)</f>
        <v>0</v>
      </c>
      <c r="N371" s="111">
        <f>IF($D371=$N$52,$H371,0)</f>
        <v>0</v>
      </c>
      <c r="O371" s="147">
        <f>IF($D371=$O$52,$H371,0)</f>
        <v>0</v>
      </c>
      <c r="P371" s="111">
        <f>(IF(F371&gt;0.6,(ROUND(D371/0.5*2,0)),(ROUND(D371/0.5*1,0))))*C371</f>
        <v>4</v>
      </c>
      <c r="Q371" s="113" t="s">
        <v>75</v>
      </c>
      <c r="R371" s="114">
        <v>0.15</v>
      </c>
      <c r="S371" s="114">
        <v>0.15</v>
      </c>
      <c r="T371" s="114">
        <f>+PRODUCT(C371:E371)</f>
        <v>0.61499999999999988</v>
      </c>
      <c r="U371" s="114">
        <f>+PRODUCT(D371,(F371-R371))</f>
        <v>0.92249999999999988</v>
      </c>
      <c r="V371" s="114">
        <f>+PRODUCT(D371,(F371-R371))</f>
        <v>0.92249999999999988</v>
      </c>
      <c r="W371" s="114">
        <f>+PRODUCT(T371,C371)</f>
        <v>0.61499999999999988</v>
      </c>
      <c r="X371" s="114">
        <f>+IF(Q371="internal",IF(F371=$X$52,U371+V371,0),0)</f>
        <v>1.8449999999999998</v>
      </c>
      <c r="Y371" s="114">
        <f>+IF(Q371="internal",IF(F371&lt;$Y$52,U371+V371,0),0)</f>
        <v>0</v>
      </c>
      <c r="Z371" s="114">
        <f>+IF(Q371="internal",IF(F371&gt;$Z$52,U371+V371,0),0)</f>
        <v>0</v>
      </c>
      <c r="AA371" s="114">
        <f>+IF(Q371="external",IF(F371=$AA$52,U371+V371,0),0)</f>
        <v>0</v>
      </c>
      <c r="AB371" s="114">
        <f>+IF(Q371="external",IF(F371&lt;$AB$52,U371+V371,0),0)</f>
        <v>0</v>
      </c>
      <c r="AC371" s="114">
        <f>+IF(Q371="external",IF(F371&gt;$AC$52,U371+V371,0),0)</f>
        <v>0</v>
      </c>
      <c r="AD371" s="115"/>
    </row>
    <row r="372" spans="1:30" s="116" customFormat="1" ht="30" customHeight="1" x14ac:dyDescent="0.2">
      <c r="A372" s="149" t="s">
        <v>76</v>
      </c>
      <c r="B372" s="150"/>
      <c r="C372" s="151"/>
      <c r="D372" s="152">
        <v>16</v>
      </c>
      <c r="E372" s="152"/>
      <c r="F372" s="165">
        <v>3</v>
      </c>
      <c r="G372" s="153">
        <f>+D371+1*(VLOOKUP(D372,$B$10:$G$16,6))+(10*(D372/1000))+1*(VLOOKUP(D372,$B$10:$G$16,6))+(10*(D372/1000))</f>
        <v>3.62</v>
      </c>
      <c r="H372" s="152">
        <f>+F372*G372*C371</f>
        <v>10.86</v>
      </c>
      <c r="I372" s="152"/>
      <c r="J372" s="111">
        <f>IF($D372=$J$52,$H372,0)</f>
        <v>0</v>
      </c>
      <c r="K372" s="111">
        <f>IF($D372=$K$52,$H372,0)</f>
        <v>0</v>
      </c>
      <c r="L372" s="111">
        <f>IF($D372=$L$52,$H372,0)</f>
        <v>0</v>
      </c>
      <c r="M372" s="111">
        <f>IF($D372=$M$52,$H372,0)</f>
        <v>10.86</v>
      </c>
      <c r="N372" s="111">
        <f>IF($D372=$N$52,$H372,0)</f>
        <v>0</v>
      </c>
      <c r="O372" s="147">
        <f>IF($D372=$O$52,$H372,0)</f>
        <v>0</v>
      </c>
      <c r="P372" s="111"/>
      <c r="Q372" s="118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20"/>
    </row>
    <row r="373" spans="1:30" s="116" customFormat="1" ht="30" customHeight="1" x14ac:dyDescent="0.2">
      <c r="A373" s="154" t="s">
        <v>77</v>
      </c>
      <c r="B373" s="155"/>
      <c r="C373" s="156"/>
      <c r="D373" s="152">
        <v>16</v>
      </c>
      <c r="E373" s="111"/>
      <c r="F373" s="112">
        <v>2</v>
      </c>
      <c r="G373" s="153">
        <f>+D371+1*(VLOOKUP(D373,$B$10:$G$16,6))+(10*(D373/1000))+1*(VLOOKUP(D373,$B$10:$G$16,6))+(10*(D373/1000))</f>
        <v>3.62</v>
      </c>
      <c r="H373" s="111">
        <f>+F373*G373*C371</f>
        <v>7.24</v>
      </c>
      <c r="I373" s="111"/>
      <c r="J373" s="111">
        <f t="shared" ref="J373" si="92">IF($D373=$J$52,$H373,0)</f>
        <v>0</v>
      </c>
      <c r="K373" s="111">
        <f t="shared" ref="K373" si="93">IF($D373=$K$52,$H373,0)</f>
        <v>0</v>
      </c>
      <c r="L373" s="111">
        <f t="shared" ref="L373" si="94">IF($D373=$L$52,$H373,0)</f>
        <v>0</v>
      </c>
      <c r="M373" s="111">
        <f t="shared" ref="M373" si="95">IF($D373=$M$52,$H373,0)</f>
        <v>7.24</v>
      </c>
      <c r="N373" s="111">
        <f t="shared" ref="N373" si="96">IF($D373=$N$52,$H373,0)</f>
        <v>0</v>
      </c>
      <c r="O373" s="147">
        <f t="shared" ref="O373" si="97">IF($D373=$O$52,$H373,0)</f>
        <v>0</v>
      </c>
      <c r="P373" s="111"/>
      <c r="Q373" s="118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20"/>
    </row>
    <row r="374" spans="1:30" s="127" customFormat="1" ht="30" customHeight="1" x14ac:dyDescent="0.2">
      <c r="A374" s="157" t="s">
        <v>78</v>
      </c>
      <c r="B374" s="158"/>
      <c r="C374" s="159"/>
      <c r="D374" s="111">
        <v>16</v>
      </c>
      <c r="E374" s="111"/>
      <c r="F374" s="112">
        <v>3</v>
      </c>
      <c r="G374" s="153">
        <f>+D371+1*(VLOOKUP(D374,$B$10:$G$16,6))+(10*(D374/1000))+1*(VLOOKUP(D374,$B$10:$G$16,6))+(10*(D374/1000))</f>
        <v>3.62</v>
      </c>
      <c r="H374" s="111">
        <f>+F374*G374*C371</f>
        <v>10.86</v>
      </c>
      <c r="I374" s="111"/>
      <c r="J374" s="111">
        <f>IF($D374=$J$52,$H374,0)</f>
        <v>0</v>
      </c>
      <c r="K374" s="111">
        <f>IF($D374=$K$52,$H374,0)</f>
        <v>0</v>
      </c>
      <c r="L374" s="111">
        <f>IF($D374=$L$52,$H374,0)</f>
        <v>0</v>
      </c>
      <c r="M374" s="111">
        <f>IF($D374=$M$52,$H374,0)</f>
        <v>10.86</v>
      </c>
      <c r="N374" s="111">
        <f>IF($D374=$N$52,$H374,0)</f>
        <v>0</v>
      </c>
      <c r="O374" s="147">
        <f>IF($D374=$O$52,$H374,0)</f>
        <v>0</v>
      </c>
      <c r="P374" s="111"/>
      <c r="Q374" s="118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20"/>
    </row>
    <row r="375" spans="1:30" s="116" customFormat="1" ht="30" customHeight="1" x14ac:dyDescent="0.2">
      <c r="A375" s="154" t="s">
        <v>119</v>
      </c>
      <c r="B375" s="155"/>
      <c r="C375" s="156"/>
      <c r="D375" s="111">
        <v>16</v>
      </c>
      <c r="E375" s="111"/>
      <c r="F375" s="112">
        <v>2</v>
      </c>
      <c r="G375" s="153">
        <f>+D371+1*(VLOOKUP(D375,$B$10:$G$16,6))+(10*(D375/1000))+1*(VLOOKUP(D375,$B$10:$G$16,6))+(10*(D375/1000))</f>
        <v>3.62</v>
      </c>
      <c r="H375" s="111">
        <f>+F375*G375*C371</f>
        <v>7.24</v>
      </c>
      <c r="I375" s="111"/>
      <c r="J375" s="111">
        <f t="shared" ref="J375" si="98">IF($D375=$J$52,$H375,0)</f>
        <v>0</v>
      </c>
      <c r="K375" s="111">
        <f t="shared" ref="K375" si="99">IF($D375=$K$52,$H375,0)</f>
        <v>0</v>
      </c>
      <c r="L375" s="111">
        <f t="shared" ref="L375" si="100">IF($D375=$L$52,$H375,0)</f>
        <v>0</v>
      </c>
      <c r="M375" s="111">
        <f t="shared" ref="M375" si="101">IF($D375=$M$52,$H375,0)</f>
        <v>7.24</v>
      </c>
      <c r="N375" s="111">
        <f t="shared" ref="N375" si="102">IF($D375=$N$52,$H375,0)</f>
        <v>0</v>
      </c>
      <c r="O375" s="147">
        <f t="shared" ref="O375" si="103">IF($D375=$O$52,$H375,0)</f>
        <v>0</v>
      </c>
      <c r="P375" s="111"/>
      <c r="Q375" s="118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20"/>
    </row>
    <row r="376" spans="1:30" s="127" customFormat="1" ht="30" customHeight="1" x14ac:dyDescent="0.2">
      <c r="A376" s="135" t="s">
        <v>114</v>
      </c>
      <c r="B376" s="136"/>
      <c r="C376" s="137"/>
      <c r="D376" s="129">
        <v>12</v>
      </c>
      <c r="E376" s="129">
        <v>0.1</v>
      </c>
      <c r="F376" s="138">
        <f>ROUND((((D371/3)*2)/(E376))+1,0)</f>
        <v>15</v>
      </c>
      <c r="G376" s="130">
        <f>((2*(E371-(2*$B$6)+F371-(2*$B$6)))+(VLOOKUP(D376,$B$30:$C$36,2,)))</f>
        <v>1.8</v>
      </c>
      <c r="H376" s="129">
        <f>+F376*G376*C371</f>
        <v>27</v>
      </c>
      <c r="I376" s="129"/>
      <c r="J376" s="111">
        <f>IF($D376=$J$52,$H376,0)</f>
        <v>0</v>
      </c>
      <c r="K376" s="111">
        <f>IF($D376=$K$52,$H376,0)</f>
        <v>0</v>
      </c>
      <c r="L376" s="111">
        <f>IF($D376=$L$52,$H376,0)</f>
        <v>27</v>
      </c>
      <c r="M376" s="111">
        <f>IF($D376=$M$52,$H376,0)</f>
        <v>0</v>
      </c>
      <c r="N376" s="111">
        <f>IF($D376=$N$52,$H376,0)</f>
        <v>0</v>
      </c>
      <c r="O376" s="147">
        <f>IF($D376=$O$52,$H376,0)</f>
        <v>0</v>
      </c>
      <c r="P376" s="129"/>
      <c r="Q376" s="118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20"/>
    </row>
    <row r="377" spans="1:30" s="127" customFormat="1" ht="30" customHeight="1" x14ac:dyDescent="0.2">
      <c r="A377" s="135" t="s">
        <v>117</v>
      </c>
      <c r="B377" s="136"/>
      <c r="C377" s="137"/>
      <c r="D377" s="129">
        <v>12</v>
      </c>
      <c r="E377" s="129">
        <v>0.125</v>
      </c>
      <c r="F377" s="138">
        <f>ROUND((((D371/3)*1)/(E377))+1,0)</f>
        <v>6</v>
      </c>
      <c r="G377" s="130">
        <f>((2*(E371-(2*$B$6)+F371-(2*$B$6)))+(VLOOKUP(D377,$B$30:$C$36,2,)))</f>
        <v>1.8</v>
      </c>
      <c r="H377" s="129">
        <f>+F377*G377*C371</f>
        <v>10.8</v>
      </c>
      <c r="I377" s="129"/>
      <c r="J377" s="111">
        <f>IF($D377=$J$52,$H377,0)</f>
        <v>0</v>
      </c>
      <c r="K377" s="111">
        <f>IF($D377=$K$52,$H377,0)</f>
        <v>0</v>
      </c>
      <c r="L377" s="111">
        <f>IF($D377=$L$52,$H377,0)</f>
        <v>10.8</v>
      </c>
      <c r="M377" s="111">
        <f>IF($D377=$M$52,$H377,0)</f>
        <v>0</v>
      </c>
      <c r="N377" s="111">
        <f>IF($D377=$N$52,$H377,0)</f>
        <v>0</v>
      </c>
      <c r="O377" s="147">
        <f>IF($D377=$O$52,$H377,0)</f>
        <v>0</v>
      </c>
      <c r="P377" s="129"/>
      <c r="Q377" s="118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20"/>
    </row>
    <row r="378" spans="1:30" ht="30.75" customHeight="1" x14ac:dyDescent="0.25">
      <c r="A378" s="229"/>
      <c r="B378" s="229"/>
      <c r="C378" s="229"/>
      <c r="D378" s="229"/>
      <c r="E378" s="229"/>
      <c r="F378" s="230"/>
      <c r="G378" s="231"/>
      <c r="H378" s="229"/>
      <c r="I378" s="229"/>
      <c r="J378" s="232"/>
      <c r="K378" s="232"/>
      <c r="L378" s="232"/>
      <c r="M378" s="232"/>
      <c r="N378" s="232"/>
      <c r="O378" s="232"/>
      <c r="P378" s="229"/>
      <c r="Q378" s="8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202"/>
    </row>
    <row r="379" spans="1:30" s="116" customFormat="1" ht="30" customHeight="1" x14ac:dyDescent="0.2">
      <c r="A379" s="111">
        <v>39</v>
      </c>
      <c r="B379" s="111" t="s">
        <v>148</v>
      </c>
      <c r="C379" s="111">
        <v>1</v>
      </c>
      <c r="D379" s="111">
        <v>0.85</v>
      </c>
      <c r="E379" s="111">
        <v>0.2</v>
      </c>
      <c r="F379" s="111">
        <v>0.6</v>
      </c>
      <c r="G379" s="112"/>
      <c r="H379" s="111"/>
      <c r="I379" s="111">
        <f>+PRODUCT(C379:F379)</f>
        <v>0.10200000000000001</v>
      </c>
      <c r="J379" s="111">
        <f t="shared" ref="J379:J384" si="104">IF($D379=$J$52,$H379,0)</f>
        <v>0</v>
      </c>
      <c r="K379" s="111">
        <f t="shared" ref="K379:K384" si="105">IF($D379=$K$52,$H379,0)</f>
        <v>0</v>
      </c>
      <c r="L379" s="111">
        <f t="shared" ref="L379:L384" si="106">IF($D379=$L$52,$H379,0)</f>
        <v>0</v>
      </c>
      <c r="M379" s="111">
        <f t="shared" ref="M379:M384" si="107">IF($D379=$M$52,$H379,0)</f>
        <v>0</v>
      </c>
      <c r="N379" s="111">
        <f t="shared" ref="N379:N384" si="108">IF($D379=$N$52,$H379,0)</f>
        <v>0</v>
      </c>
      <c r="O379" s="147">
        <f t="shared" ref="O379:O384" si="109">IF($D379=$O$52,$H379,0)</f>
        <v>0</v>
      </c>
      <c r="P379" s="111">
        <f>(IF(F379&gt;0.6,(ROUND(D379/0.5*2,0)),(ROUND(D379/0.5*1,0))))*C379</f>
        <v>2</v>
      </c>
      <c r="Q379" s="113" t="s">
        <v>75</v>
      </c>
      <c r="R379" s="114">
        <v>0.15</v>
      </c>
      <c r="S379" s="114">
        <v>0.125</v>
      </c>
      <c r="T379" s="114">
        <f>+PRODUCT(C379:E379)</f>
        <v>0.17</v>
      </c>
      <c r="U379" s="114">
        <f>+PRODUCT(D379,(F379-R379))</f>
        <v>0.38249999999999995</v>
      </c>
      <c r="V379" s="114">
        <f>+PRODUCT(D379,(F379-S379))</f>
        <v>0.40375</v>
      </c>
      <c r="W379" s="114">
        <f>+PRODUCT(T379,C379)</f>
        <v>0.17</v>
      </c>
      <c r="X379" s="114">
        <f>+IF(Q379="internal",IF(F379=$X$52,U379+V379,0),0)</f>
        <v>0.78624999999999989</v>
      </c>
      <c r="Y379" s="114">
        <f>+IF(Q379="internal",IF(F379&lt;$Y$52,U379+V379,0),0)</f>
        <v>0</v>
      </c>
      <c r="Z379" s="114">
        <f>+IF(Q379="internal",IF(F379&gt;$Z$52,U379+V379,0),0)</f>
        <v>0</v>
      </c>
      <c r="AA379" s="114">
        <f>+IF(Q379="external",IF(F379=$AA$52,U379+V379,0),0)</f>
        <v>0</v>
      </c>
      <c r="AB379" s="114">
        <f>+IF(Q379="external",IF(F379&lt;$AB$52,U379+V379,0),0)</f>
        <v>0</v>
      </c>
      <c r="AC379" s="114">
        <f>+IF(Q379="external",IF(F379&gt;$AC$52,U379+V379,0),0)</f>
        <v>0</v>
      </c>
      <c r="AD379" s="115"/>
    </row>
    <row r="380" spans="1:30" s="116" customFormat="1" ht="30" customHeight="1" x14ac:dyDescent="0.2">
      <c r="A380" s="149" t="s">
        <v>76</v>
      </c>
      <c r="B380" s="150"/>
      <c r="C380" s="151"/>
      <c r="D380" s="152">
        <v>16</v>
      </c>
      <c r="E380" s="152"/>
      <c r="F380" s="165">
        <v>2</v>
      </c>
      <c r="G380" s="153">
        <f>+$D379+2*(VLOOKUP(D380,$B$10:$G$16,6))+(10*(D380/1000))</f>
        <v>2.2600000000000002</v>
      </c>
      <c r="H380" s="152">
        <f>+F380*G380*C379</f>
        <v>4.5200000000000005</v>
      </c>
      <c r="I380" s="152"/>
      <c r="J380" s="111">
        <f t="shared" si="104"/>
        <v>0</v>
      </c>
      <c r="K380" s="111">
        <f t="shared" si="105"/>
        <v>0</v>
      </c>
      <c r="L380" s="111">
        <f t="shared" si="106"/>
        <v>0</v>
      </c>
      <c r="M380" s="111">
        <f t="shared" si="107"/>
        <v>4.5200000000000005</v>
      </c>
      <c r="N380" s="111">
        <f t="shared" si="108"/>
        <v>0</v>
      </c>
      <c r="O380" s="147">
        <f t="shared" si="109"/>
        <v>0</v>
      </c>
      <c r="P380" s="111"/>
      <c r="Q380" s="118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20"/>
    </row>
    <row r="381" spans="1:30" s="116" customFormat="1" ht="30" customHeight="1" x14ac:dyDescent="0.2">
      <c r="A381" s="154" t="s">
        <v>77</v>
      </c>
      <c r="B381" s="155"/>
      <c r="C381" s="156"/>
      <c r="D381" s="111">
        <v>12</v>
      </c>
      <c r="E381" s="111"/>
      <c r="F381" s="112">
        <v>2</v>
      </c>
      <c r="G381" s="153">
        <f>D379+2*(VLOOKUP(D381,$B$10:$G$16,6))+(10*(D381/1000))</f>
        <v>1.92</v>
      </c>
      <c r="H381" s="111">
        <f>+F381*G381*C379</f>
        <v>3.84</v>
      </c>
      <c r="I381" s="111"/>
      <c r="J381" s="111">
        <f t="shared" si="104"/>
        <v>0</v>
      </c>
      <c r="K381" s="111">
        <f t="shared" si="105"/>
        <v>0</v>
      </c>
      <c r="L381" s="111">
        <f t="shared" si="106"/>
        <v>3.84</v>
      </c>
      <c r="M381" s="111">
        <f t="shared" si="107"/>
        <v>0</v>
      </c>
      <c r="N381" s="111">
        <f t="shared" si="108"/>
        <v>0</v>
      </c>
      <c r="O381" s="147">
        <f t="shared" si="109"/>
        <v>0</v>
      </c>
      <c r="P381" s="111"/>
      <c r="Q381" s="118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20"/>
    </row>
    <row r="382" spans="1:30" s="116" customFormat="1" ht="30" customHeight="1" x14ac:dyDescent="0.2">
      <c r="A382" s="157" t="s">
        <v>78</v>
      </c>
      <c r="B382" s="158"/>
      <c r="C382" s="159"/>
      <c r="D382" s="111">
        <v>16</v>
      </c>
      <c r="E382" s="111"/>
      <c r="F382" s="112">
        <v>2</v>
      </c>
      <c r="G382" s="153">
        <f>+$D379+2*(VLOOKUP(D382,$B$10:$G$16,6)+(10*(D382/1000)))</f>
        <v>2.42</v>
      </c>
      <c r="H382" s="111">
        <f>+F382*G382*C379</f>
        <v>4.84</v>
      </c>
      <c r="I382" s="111"/>
      <c r="J382" s="111">
        <f t="shared" si="104"/>
        <v>0</v>
      </c>
      <c r="K382" s="111">
        <f t="shared" si="105"/>
        <v>0</v>
      </c>
      <c r="L382" s="111">
        <f t="shared" si="106"/>
        <v>0</v>
      </c>
      <c r="M382" s="111">
        <f t="shared" si="107"/>
        <v>4.84</v>
      </c>
      <c r="N382" s="111">
        <f t="shared" si="108"/>
        <v>0</v>
      </c>
      <c r="O382" s="147">
        <f t="shared" si="109"/>
        <v>0</v>
      </c>
      <c r="P382" s="111"/>
      <c r="Q382" s="118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20"/>
    </row>
    <row r="383" spans="1:30" s="127" customFormat="1" ht="30" customHeight="1" x14ac:dyDescent="0.2">
      <c r="A383" s="157" t="s">
        <v>80</v>
      </c>
      <c r="B383" s="158"/>
      <c r="C383" s="159"/>
      <c r="D383" s="111">
        <v>25</v>
      </c>
      <c r="E383" s="111">
        <v>1</v>
      </c>
      <c r="F383" s="112">
        <f>ROUND((0.85)/(E383)+1,0)</f>
        <v>2</v>
      </c>
      <c r="G383" s="112">
        <f>VLOOKUP(E379,$B$40:$E$49,4,0)</f>
        <v>0.22295539738302861</v>
      </c>
      <c r="H383" s="111">
        <f>+F383*G383*C379</f>
        <v>0.44591079476605722</v>
      </c>
      <c r="I383" s="111"/>
      <c r="J383" s="111">
        <f t="shared" si="104"/>
        <v>0</v>
      </c>
      <c r="K383" s="111">
        <f t="shared" si="105"/>
        <v>0</v>
      </c>
      <c r="L383" s="111">
        <f t="shared" si="106"/>
        <v>0</v>
      </c>
      <c r="M383" s="111">
        <f t="shared" si="107"/>
        <v>0</v>
      </c>
      <c r="N383" s="111">
        <f t="shared" si="108"/>
        <v>0</v>
      </c>
      <c r="O383" s="147">
        <f t="shared" si="109"/>
        <v>0.44591079476605722</v>
      </c>
      <c r="P383" s="111"/>
      <c r="Q383" s="118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20"/>
    </row>
    <row r="384" spans="1:30" s="186" customFormat="1" ht="32.25" customHeight="1" x14ac:dyDescent="0.25">
      <c r="A384" s="135" t="s">
        <v>105</v>
      </c>
      <c r="B384" s="136"/>
      <c r="C384" s="137"/>
      <c r="D384" s="129">
        <v>8</v>
      </c>
      <c r="E384" s="129">
        <v>0.1</v>
      </c>
      <c r="F384" s="138">
        <f>ROUND((((D379/3)*3)/(E384))+1,0)</f>
        <v>10</v>
      </c>
      <c r="G384" s="130">
        <f>((2*(E379-(2*$B$6)+F379-(2*$B$6)))+(VLOOKUP(D384,$B$30:$C$36,2,)))</f>
        <v>1.5199999999999998</v>
      </c>
      <c r="H384" s="129">
        <f>+F384*G384*C379</f>
        <v>15.199999999999998</v>
      </c>
      <c r="I384" s="129"/>
      <c r="J384" s="111">
        <f t="shared" si="104"/>
        <v>15.199999999999998</v>
      </c>
      <c r="K384" s="111">
        <f t="shared" si="105"/>
        <v>0</v>
      </c>
      <c r="L384" s="111">
        <f t="shared" si="106"/>
        <v>0</v>
      </c>
      <c r="M384" s="111">
        <f t="shared" si="107"/>
        <v>0</v>
      </c>
      <c r="N384" s="111">
        <f t="shared" si="108"/>
        <v>0</v>
      </c>
      <c r="O384" s="147">
        <f t="shared" si="109"/>
        <v>0</v>
      </c>
      <c r="P384" s="129"/>
    </row>
    <row r="385" spans="1:30" ht="30.75" customHeight="1" x14ac:dyDescent="0.25">
      <c r="A385" s="229"/>
      <c r="B385" s="229"/>
      <c r="C385" s="229"/>
      <c r="D385" s="229"/>
      <c r="E385" s="229"/>
      <c r="F385" s="230"/>
      <c r="G385" s="231"/>
      <c r="H385" s="229"/>
      <c r="I385" s="229"/>
      <c r="J385" s="232"/>
      <c r="K385" s="232"/>
      <c r="L385" s="232"/>
      <c r="M385" s="232"/>
      <c r="N385" s="232"/>
      <c r="O385" s="232"/>
      <c r="P385" s="229"/>
      <c r="Q385" s="8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202"/>
    </row>
    <row r="386" spans="1:30" s="116" customFormat="1" ht="30" customHeight="1" x14ac:dyDescent="0.2">
      <c r="A386" s="111">
        <v>40</v>
      </c>
      <c r="B386" s="111" t="s">
        <v>149</v>
      </c>
      <c r="C386" s="111">
        <v>1</v>
      </c>
      <c r="D386" s="111">
        <v>1.76</v>
      </c>
      <c r="E386" s="111">
        <v>0.3</v>
      </c>
      <c r="F386" s="111">
        <v>0.6</v>
      </c>
      <c r="G386" s="112"/>
      <c r="H386" s="111"/>
      <c r="I386" s="111">
        <f>+PRODUCT(C386:F386)</f>
        <v>0.31680000000000003</v>
      </c>
      <c r="J386" s="111">
        <f t="shared" ref="J386:J389" si="110">IF($D386=$J$52,$H386,0)</f>
        <v>0</v>
      </c>
      <c r="K386" s="111">
        <f t="shared" ref="K386:K389" si="111">IF($D386=$K$52,$H386,0)</f>
        <v>0</v>
      </c>
      <c r="L386" s="111">
        <f t="shared" ref="L386:L389" si="112">IF($D386=$L$52,$H386,0)</f>
        <v>0</v>
      </c>
      <c r="M386" s="111">
        <f t="shared" ref="M386:M389" si="113">IF($D386=$M$52,$H386,0)</f>
        <v>0</v>
      </c>
      <c r="N386" s="111">
        <f t="shared" ref="N386:N389" si="114">IF($D386=$N$52,$H386,0)</f>
        <v>0</v>
      </c>
      <c r="O386" s="147">
        <f t="shared" ref="O386:O389" si="115">IF($D386=$O$52,$H386,0)</f>
        <v>0</v>
      </c>
      <c r="P386" s="111">
        <f>(IF(F386&gt;0.6,(ROUND(D386/0.5*2,0)),(ROUND(D386/0.5*1,0))))*C386</f>
        <v>4</v>
      </c>
      <c r="Q386" s="113" t="s">
        <v>75</v>
      </c>
      <c r="R386" s="114">
        <v>0.15</v>
      </c>
      <c r="S386" s="114">
        <v>0.125</v>
      </c>
      <c r="T386" s="114">
        <f>+PRODUCT(C386:E386)</f>
        <v>0.52800000000000002</v>
      </c>
      <c r="U386" s="114">
        <f>+PRODUCT(D386,(F386-R386))</f>
        <v>0.79199999999999993</v>
      </c>
      <c r="V386" s="114">
        <f>+PRODUCT(D386,(F386-S386))</f>
        <v>0.83599999999999997</v>
      </c>
      <c r="W386" s="114">
        <f>+PRODUCT(T386,C386)</f>
        <v>0.52800000000000002</v>
      </c>
      <c r="X386" s="114">
        <f>+IF(Q386="internal",IF(F386=$X$52,U386+V386,0),0)</f>
        <v>1.6279999999999999</v>
      </c>
      <c r="Y386" s="114">
        <f>+IF(Q386="internal",IF(F386&lt;$Y$52,U386+V386,0),0)</f>
        <v>0</v>
      </c>
      <c r="Z386" s="114">
        <f>+IF(Q386="internal",IF(F386&gt;$Z$52,U386+V386,0),0)</f>
        <v>0</v>
      </c>
      <c r="AA386" s="114">
        <f>+IF(Q386="external",IF(F386=$AA$52,U386+V386,0),0)</f>
        <v>0</v>
      </c>
      <c r="AB386" s="114">
        <f>+IF(Q386="external",IF(F386&lt;$AB$52,U386+V386,0),0)</f>
        <v>0</v>
      </c>
      <c r="AC386" s="114">
        <f>+IF(Q386="external",IF(F386&gt;$AC$52,U386+V386,0),0)</f>
        <v>0</v>
      </c>
      <c r="AD386" s="115"/>
    </row>
    <row r="387" spans="1:30" s="116" customFormat="1" ht="30" customHeight="1" x14ac:dyDescent="0.2">
      <c r="A387" s="149" t="s">
        <v>76</v>
      </c>
      <c r="B387" s="150"/>
      <c r="C387" s="151"/>
      <c r="D387" s="152">
        <v>16</v>
      </c>
      <c r="E387" s="152"/>
      <c r="F387" s="165">
        <v>3</v>
      </c>
      <c r="G387" s="153">
        <f>+D386+1*(VLOOKUP(D387,$B$10:$G$16,6))+(10*(D387/1000))+1*(VLOOKUP(D387,$B$10:$G$16,6))+(10*(D387/1000))</f>
        <v>3.33</v>
      </c>
      <c r="H387" s="152">
        <f>+F387*G387*C386</f>
        <v>9.99</v>
      </c>
      <c r="I387" s="152"/>
      <c r="J387" s="111">
        <f t="shared" si="110"/>
        <v>0</v>
      </c>
      <c r="K387" s="111">
        <f t="shared" si="111"/>
        <v>0</v>
      </c>
      <c r="L387" s="111">
        <f t="shared" si="112"/>
        <v>0</v>
      </c>
      <c r="M387" s="111">
        <f t="shared" si="113"/>
        <v>9.99</v>
      </c>
      <c r="N387" s="111">
        <f t="shared" si="114"/>
        <v>0</v>
      </c>
      <c r="O387" s="147">
        <f t="shared" si="115"/>
        <v>0</v>
      </c>
      <c r="P387" s="111"/>
      <c r="Q387" s="118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20"/>
    </row>
    <row r="388" spans="1:30" s="116" customFormat="1" ht="30" customHeight="1" x14ac:dyDescent="0.2">
      <c r="A388" s="157" t="s">
        <v>78</v>
      </c>
      <c r="B388" s="158"/>
      <c r="C388" s="159"/>
      <c r="D388" s="111">
        <v>16</v>
      </c>
      <c r="E388" s="111"/>
      <c r="F388" s="112">
        <v>3</v>
      </c>
      <c r="G388" s="153">
        <f>+D386+1*(VLOOKUP(D388,$B$10:$G$16,6))+(10*(D388/1000))+1*(VLOOKUP(D388,$B$10:$G$16,6))+(10*(D388/1000))</f>
        <v>3.33</v>
      </c>
      <c r="H388" s="111">
        <f>+F388*G388*C386</f>
        <v>9.99</v>
      </c>
      <c r="I388" s="111"/>
      <c r="J388" s="111">
        <f t="shared" si="110"/>
        <v>0</v>
      </c>
      <c r="K388" s="111">
        <f t="shared" si="111"/>
        <v>0</v>
      </c>
      <c r="L388" s="111">
        <f t="shared" si="112"/>
        <v>0</v>
      </c>
      <c r="M388" s="111">
        <f t="shared" si="113"/>
        <v>9.99</v>
      </c>
      <c r="N388" s="111">
        <f t="shared" si="114"/>
        <v>0</v>
      </c>
      <c r="O388" s="147">
        <f t="shared" si="115"/>
        <v>0</v>
      </c>
      <c r="P388" s="111"/>
      <c r="Q388" s="118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20"/>
    </row>
    <row r="389" spans="1:30" s="127" customFormat="1" ht="30" customHeight="1" x14ac:dyDescent="0.2">
      <c r="A389" s="135" t="s">
        <v>120</v>
      </c>
      <c r="B389" s="136"/>
      <c r="C389" s="137"/>
      <c r="D389" s="129">
        <v>10</v>
      </c>
      <c r="E389" s="129">
        <v>0.1</v>
      </c>
      <c r="F389" s="138">
        <f>ROUND((((D386/3)*3)/(E389))+1,0)</f>
        <v>19</v>
      </c>
      <c r="G389" s="130">
        <f>((2*(E386-(2*$B$6)+F386-(2*$B$6)))+(VLOOKUP(D389,$B$30:$C$36,2,)))</f>
        <v>1.76</v>
      </c>
      <c r="H389" s="129">
        <f>+F389*G389*C386</f>
        <v>33.44</v>
      </c>
      <c r="I389" s="129"/>
      <c r="J389" s="111">
        <f t="shared" si="110"/>
        <v>0</v>
      </c>
      <c r="K389" s="111">
        <f t="shared" si="111"/>
        <v>33.44</v>
      </c>
      <c r="L389" s="111">
        <f t="shared" si="112"/>
        <v>0</v>
      </c>
      <c r="M389" s="111">
        <f t="shared" si="113"/>
        <v>0</v>
      </c>
      <c r="N389" s="111">
        <f t="shared" si="114"/>
        <v>0</v>
      </c>
      <c r="O389" s="147">
        <f t="shared" si="115"/>
        <v>0</v>
      </c>
      <c r="P389" s="129"/>
      <c r="Q389" s="118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20"/>
    </row>
    <row r="390" spans="1:30" ht="30.75" customHeight="1" x14ac:dyDescent="0.25">
      <c r="A390" s="229"/>
      <c r="B390" s="229"/>
      <c r="C390" s="229"/>
      <c r="D390" s="229"/>
      <c r="E390" s="229"/>
      <c r="F390" s="230"/>
      <c r="G390" s="231"/>
      <c r="H390" s="229"/>
      <c r="I390" s="229"/>
      <c r="J390" s="232"/>
      <c r="K390" s="232"/>
      <c r="L390" s="232"/>
      <c r="M390" s="232"/>
      <c r="N390" s="232"/>
      <c r="O390" s="232"/>
      <c r="P390" s="229"/>
      <c r="Q390" s="8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202"/>
    </row>
    <row r="391" spans="1:30" s="194" customFormat="1" ht="30" customHeight="1" x14ac:dyDescent="0.2">
      <c r="A391" s="190">
        <v>41</v>
      </c>
      <c r="B391" s="190" t="s">
        <v>150</v>
      </c>
      <c r="C391" s="190">
        <v>1</v>
      </c>
      <c r="D391" s="190">
        <v>1.0669999999999999</v>
      </c>
      <c r="E391" s="190">
        <v>0.3</v>
      </c>
      <c r="F391" s="190">
        <v>0.6</v>
      </c>
      <c r="G391" s="191"/>
      <c r="H391" s="190"/>
      <c r="I391" s="190">
        <f>+PRODUCT(C391:F391)</f>
        <v>0.19205999999999998</v>
      </c>
      <c r="J391" s="190">
        <f>IF($D391=$J$52,$H391,0)</f>
        <v>0</v>
      </c>
      <c r="K391" s="190">
        <f>IF($D391=$K$52,$H391,0)</f>
        <v>0</v>
      </c>
      <c r="L391" s="190">
        <f>IF($D391=$L$52,$H391,0)</f>
        <v>0</v>
      </c>
      <c r="M391" s="190">
        <f>IF($D391=$M$52,$H391,0)</f>
        <v>0</v>
      </c>
      <c r="N391" s="190">
        <f>IF($D391=$N$52,$H391,0)</f>
        <v>0</v>
      </c>
      <c r="O391" s="201">
        <f>IF($D391=$O$52,$H391,0)</f>
        <v>0</v>
      </c>
      <c r="P391" s="190">
        <f>(IF(F391&gt;0.6,(ROUND(D391/0.5*2,0)),(ROUND(D391/0.5*1,0))))*C391</f>
        <v>2</v>
      </c>
      <c r="Q391" s="192" t="s">
        <v>75</v>
      </c>
      <c r="R391" s="193">
        <v>0.125</v>
      </c>
      <c r="S391" s="193">
        <v>0.125</v>
      </c>
      <c r="T391" s="193">
        <f>+PRODUCT(C391:E391)</f>
        <v>0.3201</v>
      </c>
      <c r="U391" s="193">
        <f>+PRODUCT(D391,(F391-R391))</f>
        <v>0.50682499999999997</v>
      </c>
      <c r="V391" s="193">
        <f>+PRODUCT(D391,(F391-R391))</f>
        <v>0.50682499999999997</v>
      </c>
      <c r="W391" s="193">
        <f>+PRODUCT(T391,C391)</f>
        <v>0.3201</v>
      </c>
      <c r="X391" s="193">
        <f>+IF(Q391="internal",IF(F391=$X$52,U391+V391,0),0)</f>
        <v>1.0136499999999999</v>
      </c>
      <c r="Y391" s="193">
        <f>+IF(Q391="internal",IF(F391&lt;$Y$52,U391+V391,0),0)</f>
        <v>0</v>
      </c>
      <c r="Z391" s="193">
        <f>+IF(Q391="internal",IF(F391&gt;$Z$52,U391+V391,0),0)</f>
        <v>0</v>
      </c>
      <c r="AA391" s="193">
        <f>+IF(Q391="external",IF(F391=$AA$52,U391+V391,0),0)</f>
        <v>0</v>
      </c>
      <c r="AB391" s="193">
        <f>+IF(Q391="external",IF(F391&lt;$AB$52,U391+V391,0),0)</f>
        <v>0</v>
      </c>
      <c r="AC391" s="193">
        <f>+IF(Q391="external",IF(F391&gt;$AC$52,U391+V391,0),0)</f>
        <v>0</v>
      </c>
      <c r="AD391" s="93"/>
    </row>
    <row r="392" spans="1:30" s="116" customFormat="1" ht="30" customHeight="1" x14ac:dyDescent="0.2">
      <c r="A392" s="149" t="s">
        <v>76</v>
      </c>
      <c r="B392" s="150"/>
      <c r="C392" s="151"/>
      <c r="D392" s="152">
        <v>16</v>
      </c>
      <c r="E392" s="152"/>
      <c r="F392" s="165">
        <v>3</v>
      </c>
      <c r="G392" s="153">
        <f>+$D391+2*(VLOOKUP(D392,$B$10:$G$16,6))+(10*(D392/1000))</f>
        <v>2.4770000000000003</v>
      </c>
      <c r="H392" s="152">
        <f>+F392*G392*C391</f>
        <v>7.4310000000000009</v>
      </c>
      <c r="I392" s="152"/>
      <c r="J392" s="111">
        <f>IF($D392=$J$52,$H392,0)</f>
        <v>0</v>
      </c>
      <c r="K392" s="111">
        <f>IF($D392=$K$52,$H392,0)</f>
        <v>0</v>
      </c>
      <c r="L392" s="111">
        <f>IF($D392=$L$52,$H392,0)</f>
        <v>0</v>
      </c>
      <c r="M392" s="111">
        <f>IF($D392=$M$52,$H392,0)</f>
        <v>7.4310000000000009</v>
      </c>
      <c r="N392" s="111">
        <f>IF($D392=$N$52,$H392,0)</f>
        <v>0</v>
      </c>
      <c r="O392" s="147">
        <f>IF($D392=$O$52,$H392,0)</f>
        <v>0</v>
      </c>
      <c r="P392" s="111"/>
      <c r="Q392" s="118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20"/>
    </row>
    <row r="393" spans="1:30" s="116" customFormat="1" ht="30" customHeight="1" x14ac:dyDescent="0.2">
      <c r="A393" s="154" t="s">
        <v>77</v>
      </c>
      <c r="B393" s="155"/>
      <c r="C393" s="156"/>
      <c r="D393" s="152">
        <v>16</v>
      </c>
      <c r="E393" s="111"/>
      <c r="F393" s="112">
        <v>2</v>
      </c>
      <c r="G393" s="153">
        <f>D391+2*(VLOOKUP(D393,$B$10:$G$16,6))+(10*(D393/1000))</f>
        <v>2.4770000000000003</v>
      </c>
      <c r="H393" s="111">
        <f>+F393*G393*C391</f>
        <v>4.9540000000000006</v>
      </c>
      <c r="I393" s="111"/>
      <c r="J393" s="111">
        <f t="shared" ref="J393" si="116">IF($D393=$J$52,$H393,0)</f>
        <v>0</v>
      </c>
      <c r="K393" s="111">
        <f t="shared" ref="K393" si="117">IF($D393=$K$52,$H393,0)</f>
        <v>0</v>
      </c>
      <c r="L393" s="111">
        <f t="shared" ref="L393" si="118">IF($D393=$L$52,$H393,0)</f>
        <v>0</v>
      </c>
      <c r="M393" s="111">
        <f t="shared" ref="M393" si="119">IF($D393=$M$52,$H393,0)</f>
        <v>4.9540000000000006</v>
      </c>
      <c r="N393" s="111">
        <f t="shared" ref="N393" si="120">IF($D393=$N$52,$H393,0)</f>
        <v>0</v>
      </c>
      <c r="O393" s="147">
        <f t="shared" ref="O393" si="121">IF($D393=$O$52,$H393,0)</f>
        <v>0</v>
      </c>
      <c r="P393" s="111"/>
      <c r="Q393" s="118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20"/>
    </row>
    <row r="394" spans="1:30" s="127" customFormat="1" ht="30" customHeight="1" x14ac:dyDescent="0.2">
      <c r="A394" s="157" t="s">
        <v>78</v>
      </c>
      <c r="B394" s="158"/>
      <c r="C394" s="159"/>
      <c r="D394" s="111">
        <v>16</v>
      </c>
      <c r="E394" s="111"/>
      <c r="F394" s="112">
        <v>3</v>
      </c>
      <c r="G394" s="153">
        <f>+$D391+2*(VLOOKUP(D394,$B$10:$G$16,6))+(10*(D394/1000))</f>
        <v>2.4770000000000003</v>
      </c>
      <c r="H394" s="111">
        <f>+F394*G394*C391</f>
        <v>7.4310000000000009</v>
      </c>
      <c r="I394" s="111"/>
      <c r="J394" s="111">
        <f>IF($D394=$J$52,$H394,0)</f>
        <v>0</v>
      </c>
      <c r="K394" s="111">
        <f>IF($D394=$K$52,$H394,0)</f>
        <v>0</v>
      </c>
      <c r="L394" s="111">
        <f>IF($D394=$L$52,$H394,0)</f>
        <v>0</v>
      </c>
      <c r="M394" s="111">
        <f>IF($D394=$M$52,$H394,0)</f>
        <v>7.4310000000000009</v>
      </c>
      <c r="N394" s="111">
        <f>IF($D394=$N$52,$H394,0)</f>
        <v>0</v>
      </c>
      <c r="O394" s="147">
        <f>IF($D394=$O$52,$H394,0)</f>
        <v>0</v>
      </c>
      <c r="P394" s="111"/>
      <c r="Q394" s="118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20"/>
    </row>
    <row r="395" spans="1:30" s="127" customFormat="1" ht="30" customHeight="1" x14ac:dyDescent="0.2">
      <c r="A395" s="157" t="s">
        <v>80</v>
      </c>
      <c r="B395" s="158"/>
      <c r="C395" s="159"/>
      <c r="D395" s="111">
        <v>25</v>
      </c>
      <c r="E395" s="111">
        <v>1</v>
      </c>
      <c r="F395" s="112">
        <f>ROUND((1.07)/(E395)+1,0)</f>
        <v>2</v>
      </c>
      <c r="G395" s="112">
        <f>VLOOKUP(E391,$B$40:$E$49,4,0)</f>
        <v>0.36443309607454283</v>
      </c>
      <c r="H395" s="111">
        <f>+F395*G395*C391</f>
        <v>0.72886619214908566</v>
      </c>
      <c r="I395" s="111"/>
      <c r="J395" s="111">
        <f t="shared" ref="J395" si="122">IF($D395=$J$52,$H395,0)</f>
        <v>0</v>
      </c>
      <c r="K395" s="111">
        <f t="shared" ref="K395" si="123">IF($D395=$K$52,$H395,0)</f>
        <v>0</v>
      </c>
      <c r="L395" s="111">
        <f t="shared" ref="L395" si="124">IF($D395=$L$52,$H395,0)</f>
        <v>0</v>
      </c>
      <c r="M395" s="111">
        <f t="shared" ref="M395" si="125">IF($D395=$M$52,$H395,0)</f>
        <v>0</v>
      </c>
      <c r="N395" s="111">
        <f t="shared" ref="N395" si="126">IF($D395=$N$52,$H395,0)</f>
        <v>0</v>
      </c>
      <c r="O395" s="147">
        <f t="shared" ref="O395" si="127">IF($D395=$O$52,$H395,0)</f>
        <v>0.72886619214908566</v>
      </c>
      <c r="P395" s="111"/>
      <c r="Q395" s="118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20"/>
    </row>
    <row r="396" spans="1:30" s="186" customFormat="1" ht="29.25" customHeight="1" x14ac:dyDescent="0.25">
      <c r="A396" s="135" t="s">
        <v>114</v>
      </c>
      <c r="B396" s="136"/>
      <c r="C396" s="137"/>
      <c r="D396" s="129">
        <v>12</v>
      </c>
      <c r="E396" s="129">
        <v>0.1</v>
      </c>
      <c r="F396" s="138">
        <f>ROUND((((D391/3)*3)/(E396))+1,0)</f>
        <v>12</v>
      </c>
      <c r="G396" s="130">
        <f>((2*(E391-(2*$B$6)+F391-(2*$B$6)))+(VLOOKUP(D396,$B$30:$C$36,2,)))</f>
        <v>1.8</v>
      </c>
      <c r="H396" s="129">
        <f>+F396*G396*C391</f>
        <v>21.6</v>
      </c>
      <c r="I396" s="129"/>
      <c r="J396" s="111">
        <f>IF($D396=$J$52,$H396,0)</f>
        <v>0</v>
      </c>
      <c r="K396" s="111">
        <f>IF($D396=$K$52,$H396,0)</f>
        <v>0</v>
      </c>
      <c r="L396" s="111">
        <f>IF($D396=$L$52,$H396,0)</f>
        <v>21.6</v>
      </c>
      <c r="M396" s="111">
        <f>IF($D396=$M$52,$H396,0)</f>
        <v>0</v>
      </c>
      <c r="N396" s="111">
        <f>IF($D396=$N$52,$H396,0)</f>
        <v>0</v>
      </c>
      <c r="O396" s="147">
        <f>IF($D396=$O$52,$H396,0)</f>
        <v>0</v>
      </c>
      <c r="P396" s="129"/>
    </row>
    <row r="397" spans="1:30" ht="30.75" customHeight="1" x14ac:dyDescent="0.25">
      <c r="A397" s="229"/>
      <c r="B397" s="229"/>
      <c r="C397" s="229"/>
      <c r="D397" s="229"/>
      <c r="E397" s="229"/>
      <c r="F397" s="230"/>
      <c r="G397" s="231"/>
      <c r="H397" s="229"/>
      <c r="I397" s="229"/>
      <c r="J397" s="232"/>
      <c r="K397" s="232"/>
      <c r="L397" s="232"/>
      <c r="M397" s="232"/>
      <c r="N397" s="232"/>
      <c r="O397" s="232"/>
      <c r="P397" s="229"/>
      <c r="Q397" s="8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202"/>
    </row>
    <row r="398" spans="1:30" s="116" customFormat="1" ht="30" customHeight="1" x14ac:dyDescent="0.2">
      <c r="A398" s="111">
        <v>42</v>
      </c>
      <c r="B398" s="111" t="s">
        <v>151</v>
      </c>
      <c r="C398" s="111">
        <v>1</v>
      </c>
      <c r="D398" s="111">
        <v>3.4</v>
      </c>
      <c r="E398" s="111">
        <v>0.3</v>
      </c>
      <c r="F398" s="111">
        <v>0.6</v>
      </c>
      <c r="G398" s="112"/>
      <c r="H398" s="111"/>
      <c r="I398" s="111">
        <f>+PRODUCT(C398:F398)</f>
        <v>0.61199999999999999</v>
      </c>
      <c r="J398" s="111">
        <f t="shared" ref="J398:J402" si="128">IF($D398=$J$52,$H398,0)</f>
        <v>0</v>
      </c>
      <c r="K398" s="111">
        <f t="shared" ref="K398:K402" si="129">IF($D398=$K$52,$H398,0)</f>
        <v>0</v>
      </c>
      <c r="L398" s="111">
        <f t="shared" ref="L398:L402" si="130">IF($D398=$L$52,$H398,0)</f>
        <v>0</v>
      </c>
      <c r="M398" s="111">
        <f t="shared" ref="M398:M402" si="131">IF($D398=$M$52,$H398,0)</f>
        <v>0</v>
      </c>
      <c r="N398" s="111">
        <f t="shared" ref="N398:N402" si="132">IF($D398=$N$52,$H398,0)</f>
        <v>0</v>
      </c>
      <c r="O398" s="147">
        <f t="shared" ref="O398:O402" si="133">IF($D398=$O$52,$H398,0)</f>
        <v>0</v>
      </c>
      <c r="P398" s="111">
        <f>(IF(F398&gt;0.6,(ROUND(D398/0.5*2,0)),(ROUND(D398/0.5*1,0))))*C398</f>
        <v>7</v>
      </c>
      <c r="Q398" s="113" t="s">
        <v>75</v>
      </c>
      <c r="R398" s="114">
        <v>0.15</v>
      </c>
      <c r="S398" s="114">
        <v>0.15</v>
      </c>
      <c r="T398" s="114">
        <f>+PRODUCT(C398:E398)</f>
        <v>1.02</v>
      </c>
      <c r="U398" s="114">
        <f>+PRODUCT(D398,(F398-R398))</f>
        <v>1.5299999999999998</v>
      </c>
      <c r="V398" s="114">
        <f>+PRODUCT(D398,(F398-R398))</f>
        <v>1.5299999999999998</v>
      </c>
      <c r="W398" s="114">
        <f>+PRODUCT(T398,C398)</f>
        <v>1.02</v>
      </c>
      <c r="X398" s="114">
        <f>+IF(Q398="internal",IF(F398=$X$52,U398+V398,0),0)</f>
        <v>3.0599999999999996</v>
      </c>
      <c r="Y398" s="114">
        <f>+IF(Q398="internal",IF(F398&lt;$Y$52,U398+V398,0),0)</f>
        <v>0</v>
      </c>
      <c r="Z398" s="114">
        <f>+IF(Q398="internal",IF(F398&gt;$Z$52,U398+V398,0),0)</f>
        <v>0</v>
      </c>
      <c r="AA398" s="114">
        <f>+IF(Q398="external",IF(F398=$AA$52,U398+V398,0),0)</f>
        <v>0</v>
      </c>
      <c r="AB398" s="114">
        <f>+IF(Q398="external",IF(F398&lt;$AB$52,U398+V398,0),0)</f>
        <v>0</v>
      </c>
      <c r="AC398" s="114">
        <f>+IF(Q398="external",IF(F398&gt;$AC$52,U398+V398,0),0)</f>
        <v>0</v>
      </c>
      <c r="AD398" s="115"/>
    </row>
    <row r="399" spans="1:30" s="116" customFormat="1" ht="30" customHeight="1" x14ac:dyDescent="0.2">
      <c r="A399" s="149" t="s">
        <v>76</v>
      </c>
      <c r="B399" s="150"/>
      <c r="C399" s="151"/>
      <c r="D399" s="152">
        <v>16</v>
      </c>
      <c r="E399" s="152"/>
      <c r="F399" s="165">
        <v>3</v>
      </c>
      <c r="G399" s="153">
        <f>+$D398+1*(VLOOKUP(D399,$B$10:$G$16,6))+(10*(D399/1000))+0.3/2</f>
        <v>4.3350000000000009</v>
      </c>
      <c r="H399" s="152">
        <f>+F399*G399*C398</f>
        <v>13.005000000000003</v>
      </c>
      <c r="I399" s="152"/>
      <c r="J399" s="111">
        <f t="shared" si="128"/>
        <v>0</v>
      </c>
      <c r="K399" s="111">
        <f t="shared" si="129"/>
        <v>0</v>
      </c>
      <c r="L399" s="111">
        <f t="shared" si="130"/>
        <v>0</v>
      </c>
      <c r="M399" s="111">
        <f t="shared" si="131"/>
        <v>13.005000000000003</v>
      </c>
      <c r="N399" s="111">
        <f t="shared" si="132"/>
        <v>0</v>
      </c>
      <c r="O399" s="147">
        <f t="shared" si="133"/>
        <v>0</v>
      </c>
      <c r="P399" s="111"/>
      <c r="Q399" s="118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20"/>
    </row>
    <row r="400" spans="1:30" s="116" customFormat="1" ht="30" customHeight="1" x14ac:dyDescent="0.2">
      <c r="A400" s="157" t="s">
        <v>78</v>
      </c>
      <c r="B400" s="158"/>
      <c r="C400" s="159"/>
      <c r="D400" s="111">
        <v>16</v>
      </c>
      <c r="E400" s="111"/>
      <c r="F400" s="112">
        <v>3</v>
      </c>
      <c r="G400" s="153">
        <f>+$D398+1*(VLOOKUP(D400,$B$10:$G$16,6))+(10*(D400/1000))+0.3/2</f>
        <v>4.3350000000000009</v>
      </c>
      <c r="H400" s="111">
        <f>+F400*G400*C398</f>
        <v>13.005000000000003</v>
      </c>
      <c r="I400" s="111"/>
      <c r="J400" s="111">
        <f t="shared" si="128"/>
        <v>0</v>
      </c>
      <c r="K400" s="111">
        <f t="shared" si="129"/>
        <v>0</v>
      </c>
      <c r="L400" s="111">
        <f t="shared" si="130"/>
        <v>0</v>
      </c>
      <c r="M400" s="111">
        <f t="shared" si="131"/>
        <v>13.005000000000003</v>
      </c>
      <c r="N400" s="111">
        <f t="shared" si="132"/>
        <v>0</v>
      </c>
      <c r="O400" s="147">
        <f t="shared" si="133"/>
        <v>0</v>
      </c>
      <c r="P400" s="111"/>
      <c r="Q400" s="118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20"/>
    </row>
    <row r="401" spans="1:30" s="186" customFormat="1" ht="29.25" customHeight="1" x14ac:dyDescent="0.25">
      <c r="A401" s="135" t="s">
        <v>120</v>
      </c>
      <c r="B401" s="136"/>
      <c r="C401" s="137"/>
      <c r="D401" s="129">
        <v>10</v>
      </c>
      <c r="E401" s="129">
        <v>0.1</v>
      </c>
      <c r="F401" s="138">
        <f>ROUND((((D398/3)*2)/(E401))+1,0)</f>
        <v>24</v>
      </c>
      <c r="G401" s="130">
        <f>((2*(E398-(2*$B$6)+F398-(2*$B$6)))+(VLOOKUP(D401,$B$30:$C$36,2,)))</f>
        <v>1.76</v>
      </c>
      <c r="H401" s="129">
        <f>+F401*G401*C398</f>
        <v>42.24</v>
      </c>
      <c r="I401" s="129"/>
      <c r="J401" s="111">
        <f t="shared" si="128"/>
        <v>0</v>
      </c>
      <c r="K401" s="111">
        <f t="shared" si="129"/>
        <v>42.24</v>
      </c>
      <c r="L401" s="111">
        <f t="shared" si="130"/>
        <v>0</v>
      </c>
      <c r="M401" s="111">
        <f t="shared" si="131"/>
        <v>0</v>
      </c>
      <c r="N401" s="111">
        <f t="shared" si="132"/>
        <v>0</v>
      </c>
      <c r="O401" s="147">
        <f t="shared" si="133"/>
        <v>0</v>
      </c>
      <c r="P401" s="129"/>
    </row>
    <row r="402" spans="1:30" s="186" customFormat="1" ht="29.25" customHeight="1" x14ac:dyDescent="0.25">
      <c r="A402" s="135" t="s">
        <v>127</v>
      </c>
      <c r="B402" s="136"/>
      <c r="C402" s="137"/>
      <c r="D402" s="129">
        <v>10</v>
      </c>
      <c r="E402" s="129">
        <v>0.17499999999999999</v>
      </c>
      <c r="F402" s="138">
        <f>ROUND((((D398/3)*1)/(E402))+1,0)</f>
        <v>7</v>
      </c>
      <c r="G402" s="130">
        <f>((2*(E398-(2*$B$6)+F398-(2*$B$6)))+(VLOOKUP(D402,$B$30:$C$36,2,)))</f>
        <v>1.76</v>
      </c>
      <c r="H402" s="129">
        <f>+F402*G402*C398</f>
        <v>12.32</v>
      </c>
      <c r="I402" s="129"/>
      <c r="J402" s="111">
        <f t="shared" si="128"/>
        <v>0</v>
      </c>
      <c r="K402" s="111">
        <f t="shared" si="129"/>
        <v>12.32</v>
      </c>
      <c r="L402" s="111">
        <f t="shared" si="130"/>
        <v>0</v>
      </c>
      <c r="M402" s="111">
        <f t="shared" si="131"/>
        <v>0</v>
      </c>
      <c r="N402" s="111">
        <f t="shared" si="132"/>
        <v>0</v>
      </c>
      <c r="O402" s="147">
        <f t="shared" si="133"/>
        <v>0</v>
      </c>
      <c r="P402" s="129"/>
    </row>
    <row r="403" spans="1:30" ht="30.75" customHeight="1" x14ac:dyDescent="0.25">
      <c r="A403" s="229"/>
      <c r="B403" s="229"/>
      <c r="C403" s="229"/>
      <c r="D403" s="229"/>
      <c r="E403" s="229"/>
      <c r="F403" s="230"/>
      <c r="G403" s="231"/>
      <c r="H403" s="229"/>
      <c r="I403" s="229"/>
      <c r="J403" s="232"/>
      <c r="K403" s="232"/>
      <c r="L403" s="232"/>
      <c r="M403" s="232"/>
      <c r="N403" s="232"/>
      <c r="O403" s="232"/>
      <c r="P403" s="229"/>
      <c r="Q403" s="8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202"/>
    </row>
    <row r="404" spans="1:30" s="116" customFormat="1" ht="30" customHeight="1" x14ac:dyDescent="0.2">
      <c r="A404" s="111">
        <v>43</v>
      </c>
      <c r="B404" s="111" t="s">
        <v>152</v>
      </c>
      <c r="C404" s="111">
        <v>1</v>
      </c>
      <c r="D404" s="111">
        <v>2.7</v>
      </c>
      <c r="E404" s="111">
        <v>0.3</v>
      </c>
      <c r="F404" s="111">
        <v>0.6</v>
      </c>
      <c r="G404" s="112"/>
      <c r="H404" s="111"/>
      <c r="I404" s="111">
        <f>+PRODUCT(C404:F404)</f>
        <v>0.48599999999999999</v>
      </c>
      <c r="J404" s="111">
        <f t="shared" ref="J404:J408" si="134">IF($D404=$J$52,$H404,0)</f>
        <v>0</v>
      </c>
      <c r="K404" s="111">
        <f t="shared" ref="K404:K408" si="135">IF($D404=$K$52,$H404,0)</f>
        <v>0</v>
      </c>
      <c r="L404" s="111">
        <f t="shared" ref="L404:L408" si="136">IF($D404=$L$52,$H404,0)</f>
        <v>0</v>
      </c>
      <c r="M404" s="111">
        <f t="shared" ref="M404:M408" si="137">IF($D404=$M$52,$H404,0)</f>
        <v>0</v>
      </c>
      <c r="N404" s="111">
        <f t="shared" ref="N404:N408" si="138">IF($D404=$N$52,$H404,0)</f>
        <v>0</v>
      </c>
      <c r="O404" s="147">
        <f t="shared" ref="O404:O408" si="139">IF($D404=$O$52,$H404,0)</f>
        <v>0</v>
      </c>
      <c r="P404" s="111">
        <f>(IF(F404&gt;0.6,(ROUND(D404/0.5*2,0)),(ROUND(D404/0.5*1,0))))*C404</f>
        <v>5</v>
      </c>
      <c r="Q404" s="113" t="s">
        <v>75</v>
      </c>
      <c r="R404" s="114">
        <v>0.15</v>
      </c>
      <c r="S404" s="114">
        <v>0.125</v>
      </c>
      <c r="T404" s="114">
        <f>+PRODUCT(C404:E404)</f>
        <v>0.81</v>
      </c>
      <c r="U404" s="114">
        <f>+PRODUCT(D404,(F404-R404))</f>
        <v>1.2149999999999999</v>
      </c>
      <c r="V404" s="114">
        <f>+PRODUCT(D404,(F404-S404))</f>
        <v>1.2825</v>
      </c>
      <c r="W404" s="114">
        <f>+PRODUCT(T404,C404)</f>
        <v>0.81</v>
      </c>
      <c r="X404" s="114">
        <f>+IF(Q404="internal",IF(F404=$X$52,U404+V404,0),0)</f>
        <v>2.4974999999999996</v>
      </c>
      <c r="Y404" s="114">
        <f>+IF(Q404="internal",IF(F404&lt;$Y$52,U404+V404,0),0)</f>
        <v>0</v>
      </c>
      <c r="Z404" s="114">
        <f>+IF(Q404="internal",IF(F404&gt;$Z$52,U404+V404,0),0)</f>
        <v>0</v>
      </c>
      <c r="AA404" s="114">
        <f>+IF(Q404="external",IF(F404=$AA$52,U404+V404,0),0)</f>
        <v>0</v>
      </c>
      <c r="AB404" s="114">
        <f>+IF(Q404="external",IF(F404&lt;$AB$52,U404+V404,0),0)</f>
        <v>0</v>
      </c>
      <c r="AC404" s="114">
        <f>+IF(Q404="external",IF(F404&gt;$AC$52,U404+V404,0),0)</f>
        <v>0</v>
      </c>
      <c r="AD404" s="115"/>
    </row>
    <row r="405" spans="1:30" s="116" customFormat="1" ht="30" customHeight="1" x14ac:dyDescent="0.2">
      <c r="A405" s="149" t="s">
        <v>76</v>
      </c>
      <c r="B405" s="150"/>
      <c r="C405" s="151"/>
      <c r="D405" s="152">
        <v>16</v>
      </c>
      <c r="E405" s="152"/>
      <c r="F405" s="165">
        <v>3</v>
      </c>
      <c r="G405" s="153">
        <f>+$D404+1*(VLOOKUP(D405,$B$10:$G$16,6))*0.3/2+(10*(D405/1000))</f>
        <v>2.9537500000000003</v>
      </c>
      <c r="H405" s="152">
        <f>+F405*G405*C404</f>
        <v>8.8612500000000018</v>
      </c>
      <c r="I405" s="152"/>
      <c r="J405" s="111">
        <f t="shared" si="134"/>
        <v>0</v>
      </c>
      <c r="K405" s="111">
        <f t="shared" si="135"/>
        <v>0</v>
      </c>
      <c r="L405" s="111">
        <f t="shared" si="136"/>
        <v>0</v>
      </c>
      <c r="M405" s="111">
        <f t="shared" si="137"/>
        <v>8.8612500000000018</v>
      </c>
      <c r="N405" s="111">
        <f t="shared" si="138"/>
        <v>0</v>
      </c>
      <c r="O405" s="147">
        <f t="shared" si="139"/>
        <v>0</v>
      </c>
      <c r="P405" s="111"/>
      <c r="Q405" s="118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20"/>
    </row>
    <row r="406" spans="1:30" s="116" customFormat="1" ht="30" customHeight="1" x14ac:dyDescent="0.2">
      <c r="A406" s="157" t="s">
        <v>78</v>
      </c>
      <c r="B406" s="158"/>
      <c r="C406" s="159"/>
      <c r="D406" s="111">
        <v>16</v>
      </c>
      <c r="E406" s="111"/>
      <c r="F406" s="112">
        <v>3</v>
      </c>
      <c r="G406" s="153">
        <f>+$D404+1*(VLOOKUP(D406,$B$10:$G$16,6))*0.3/2+(10*(D406/1000))</f>
        <v>2.9537500000000003</v>
      </c>
      <c r="H406" s="111">
        <f>+F406*G406*C404</f>
        <v>8.8612500000000018</v>
      </c>
      <c r="I406" s="111"/>
      <c r="J406" s="111">
        <f t="shared" si="134"/>
        <v>0</v>
      </c>
      <c r="K406" s="111">
        <f t="shared" si="135"/>
        <v>0</v>
      </c>
      <c r="L406" s="111">
        <f t="shared" si="136"/>
        <v>0</v>
      </c>
      <c r="M406" s="111">
        <f t="shared" si="137"/>
        <v>8.8612500000000018</v>
      </c>
      <c r="N406" s="111">
        <f t="shared" si="138"/>
        <v>0</v>
      </c>
      <c r="O406" s="147">
        <f t="shared" si="139"/>
        <v>0</v>
      </c>
      <c r="P406" s="111"/>
      <c r="Q406" s="118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20"/>
    </row>
    <row r="407" spans="1:30" s="186" customFormat="1" ht="34.5" customHeight="1" x14ac:dyDescent="0.25">
      <c r="A407" s="135" t="s">
        <v>105</v>
      </c>
      <c r="B407" s="136"/>
      <c r="C407" s="137"/>
      <c r="D407" s="129">
        <v>8</v>
      </c>
      <c r="E407" s="129">
        <v>0.1</v>
      </c>
      <c r="F407" s="138">
        <f>ROUND((((D404/3)*2)/(E407))+1,0)</f>
        <v>19</v>
      </c>
      <c r="G407" s="130">
        <f>((2*(E404-(2*$B$6)+F404-(2*$B$6)))+(VLOOKUP(D407,$B$30:$C$36,2,)))</f>
        <v>1.72</v>
      </c>
      <c r="H407" s="129">
        <f>+F407*G407*C404</f>
        <v>32.68</v>
      </c>
      <c r="I407" s="129"/>
      <c r="J407" s="111">
        <f t="shared" si="134"/>
        <v>32.68</v>
      </c>
      <c r="K407" s="111">
        <f t="shared" si="135"/>
        <v>0</v>
      </c>
      <c r="L407" s="111">
        <f t="shared" si="136"/>
        <v>0</v>
      </c>
      <c r="M407" s="111">
        <f t="shared" si="137"/>
        <v>0</v>
      </c>
      <c r="N407" s="111">
        <f t="shared" si="138"/>
        <v>0</v>
      </c>
      <c r="O407" s="147">
        <f t="shared" si="139"/>
        <v>0</v>
      </c>
      <c r="P407" s="129"/>
    </row>
    <row r="408" spans="1:30" s="186" customFormat="1" ht="35.25" customHeight="1" x14ac:dyDescent="0.25">
      <c r="A408" s="135" t="s">
        <v>103</v>
      </c>
      <c r="B408" s="136"/>
      <c r="C408" s="137"/>
      <c r="D408" s="129">
        <v>8</v>
      </c>
      <c r="E408" s="129">
        <v>0.125</v>
      </c>
      <c r="F408" s="138">
        <f>ROUND((((D404/3)*1)/(E408))+1,0)</f>
        <v>8</v>
      </c>
      <c r="G408" s="130">
        <f>((2*(E404-(2*$B$6)+F404-(2*$B$6)))+(VLOOKUP(D408,$B$30:$C$36,2,)))</f>
        <v>1.72</v>
      </c>
      <c r="H408" s="129">
        <f>+F408*G408*C404</f>
        <v>13.76</v>
      </c>
      <c r="I408" s="129"/>
      <c r="J408" s="111">
        <f t="shared" si="134"/>
        <v>13.76</v>
      </c>
      <c r="K408" s="111">
        <f t="shared" si="135"/>
        <v>0</v>
      </c>
      <c r="L408" s="111">
        <f t="shared" si="136"/>
        <v>0</v>
      </c>
      <c r="M408" s="111">
        <f t="shared" si="137"/>
        <v>0</v>
      </c>
      <c r="N408" s="111">
        <f t="shared" si="138"/>
        <v>0</v>
      </c>
      <c r="O408" s="147">
        <f t="shared" si="139"/>
        <v>0</v>
      </c>
      <c r="P408" s="129"/>
    </row>
    <row r="409" spans="1:30" ht="30.75" customHeight="1" x14ac:dyDescent="0.25">
      <c r="A409" s="229"/>
      <c r="B409" s="229"/>
      <c r="C409" s="229"/>
      <c r="D409" s="229"/>
      <c r="E409" s="229"/>
      <c r="F409" s="230"/>
      <c r="G409" s="231"/>
      <c r="H409" s="229"/>
      <c r="I409" s="229"/>
      <c r="J409" s="232"/>
      <c r="K409" s="232"/>
      <c r="L409" s="232"/>
      <c r="M409" s="232"/>
      <c r="N409" s="232"/>
      <c r="O409" s="232"/>
      <c r="P409" s="229"/>
      <c r="Q409" s="8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202"/>
    </row>
    <row r="410" spans="1:30" s="194" customFormat="1" ht="30" customHeight="1" x14ac:dyDescent="0.2">
      <c r="A410" s="190">
        <v>44</v>
      </c>
      <c r="B410" s="190" t="s">
        <v>153</v>
      </c>
      <c r="C410" s="190">
        <v>1</v>
      </c>
      <c r="D410" s="190">
        <v>1.8</v>
      </c>
      <c r="E410" s="190">
        <v>0.3</v>
      </c>
      <c r="F410" s="190">
        <v>0.6</v>
      </c>
      <c r="G410" s="191"/>
      <c r="H410" s="190"/>
      <c r="I410" s="190">
        <f>+PRODUCT(C410:F410)</f>
        <v>0.32400000000000001</v>
      </c>
      <c r="J410" s="190">
        <f>IF($D410=$J$52,$H410,0)</f>
        <v>0</v>
      </c>
      <c r="K410" s="190">
        <f>IF($D410=$K$52,$H410,0)</f>
        <v>0</v>
      </c>
      <c r="L410" s="190">
        <f>IF($D410=$L$52,$H410,0)</f>
        <v>0</v>
      </c>
      <c r="M410" s="190">
        <f>IF($D410=$M$52,$H410,0)</f>
        <v>0</v>
      </c>
      <c r="N410" s="190">
        <f>IF($D410=$N$52,$H410,0)</f>
        <v>0</v>
      </c>
      <c r="O410" s="201">
        <f>IF($D410=$O$52,$H410,0)</f>
        <v>0</v>
      </c>
      <c r="P410" s="190">
        <f>(IF(F410&gt;0.6,(ROUND(D410/0.5*2,0)),(ROUND(D410/0.5*1,0))))*C410</f>
        <v>4</v>
      </c>
      <c r="Q410" s="192" t="s">
        <v>75</v>
      </c>
      <c r="R410" s="193">
        <v>0.15</v>
      </c>
      <c r="S410" s="193">
        <v>0.15</v>
      </c>
      <c r="T410" s="193">
        <f>+PRODUCT(C410:E410)</f>
        <v>0.54</v>
      </c>
      <c r="U410" s="193">
        <f>+PRODUCT(D410,(F410-R410))</f>
        <v>0.80999999999999994</v>
      </c>
      <c r="V410" s="193">
        <f>+PRODUCT(D410,(F410-R410))</f>
        <v>0.80999999999999994</v>
      </c>
      <c r="W410" s="193">
        <f>+PRODUCT(T410,C410)</f>
        <v>0.54</v>
      </c>
      <c r="X410" s="193">
        <f>+IF(Q410="internal",IF(F410=$X$52,U410+V410,0),0)</f>
        <v>1.6199999999999999</v>
      </c>
      <c r="Y410" s="193">
        <f>+IF(Q410="internal",IF(F410&lt;$Y$52,U410+V410,0),0)</f>
        <v>0</v>
      </c>
      <c r="Z410" s="193">
        <f>+IF(Q410="internal",IF(F410&gt;$Z$52,U410+V410,0),0)</f>
        <v>0</v>
      </c>
      <c r="AA410" s="193">
        <f>+IF(Q410="external",IF(F410=$AA$52,U410+V410,0),0)</f>
        <v>0</v>
      </c>
      <c r="AB410" s="193">
        <f>+IF(Q410="external",IF(F410&lt;$AB$52,U410+V410,0),0)</f>
        <v>0</v>
      </c>
      <c r="AC410" s="193">
        <f>+IF(Q410="external",IF(F410&gt;$AC$52,U410+V410,0),0)</f>
        <v>0</v>
      </c>
      <c r="AD410" s="93"/>
    </row>
    <row r="411" spans="1:30" s="116" customFormat="1" ht="30" customHeight="1" x14ac:dyDescent="0.2">
      <c r="A411" s="149" t="s">
        <v>76</v>
      </c>
      <c r="B411" s="150"/>
      <c r="C411" s="151"/>
      <c r="D411" s="152">
        <v>16</v>
      </c>
      <c r="E411" s="152"/>
      <c r="F411" s="165">
        <v>3</v>
      </c>
      <c r="G411" s="153">
        <f>+$D410+1*(VLOOKUP(D411,$B$10:$G$16,6))+(10*(D411/1000))+1*(VLOOKUP(D411,$B$10:$G$16,6))+(10*(D411/1000))</f>
        <v>3.37</v>
      </c>
      <c r="H411" s="152">
        <f>+F411*G411*C410</f>
        <v>10.11</v>
      </c>
      <c r="I411" s="152"/>
      <c r="J411" s="111">
        <f>IF($D411=$J$52,$H411,0)</f>
        <v>0</v>
      </c>
      <c r="K411" s="111">
        <f>IF($D411=$K$52,$H411,0)</f>
        <v>0</v>
      </c>
      <c r="L411" s="111">
        <f>IF($D411=$L$52,$H411,0)</f>
        <v>0</v>
      </c>
      <c r="M411" s="111">
        <f>IF($D411=$M$52,$H411,0)</f>
        <v>10.11</v>
      </c>
      <c r="N411" s="111">
        <f>IF($D411=$N$52,$H411,0)</f>
        <v>0</v>
      </c>
      <c r="O411" s="147">
        <f>IF($D411=$O$52,$H411,0)</f>
        <v>0</v>
      </c>
      <c r="P411" s="111"/>
      <c r="Q411" s="118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20"/>
    </row>
    <row r="412" spans="1:30" s="116" customFormat="1" ht="30" customHeight="1" x14ac:dyDescent="0.2">
      <c r="A412" s="154" t="s">
        <v>77</v>
      </c>
      <c r="B412" s="155"/>
      <c r="C412" s="156"/>
      <c r="D412" s="152">
        <v>12</v>
      </c>
      <c r="E412" s="111"/>
      <c r="F412" s="112">
        <v>2</v>
      </c>
      <c r="G412" s="153">
        <f>+$D410+1*(VLOOKUP(D412,$B$10:$G$16,6))+(10*(D412/1000))+1*(VLOOKUP(D412,$B$10:$G$16,6))+(10*(D412/1000))</f>
        <v>2.99</v>
      </c>
      <c r="H412" s="111">
        <f>+F412*G412*C410</f>
        <v>5.98</v>
      </c>
      <c r="I412" s="111"/>
      <c r="J412" s="111">
        <f t="shared" ref="J412" si="140">IF($D412=$J$52,$H412,0)</f>
        <v>0</v>
      </c>
      <c r="K412" s="111">
        <f t="shared" ref="K412" si="141">IF($D412=$K$52,$H412,0)</f>
        <v>0</v>
      </c>
      <c r="L412" s="111">
        <f t="shared" ref="L412" si="142">IF($D412=$L$52,$H412,0)</f>
        <v>5.98</v>
      </c>
      <c r="M412" s="111">
        <f t="shared" ref="M412" si="143">IF($D412=$M$52,$H412,0)</f>
        <v>0</v>
      </c>
      <c r="N412" s="111">
        <f t="shared" ref="N412" si="144">IF($D412=$N$52,$H412,0)</f>
        <v>0</v>
      </c>
      <c r="O412" s="147">
        <f t="shared" ref="O412" si="145">IF($D412=$O$52,$H412,0)</f>
        <v>0</v>
      </c>
      <c r="P412" s="111"/>
      <c r="Q412" s="118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20"/>
    </row>
    <row r="413" spans="1:30" s="127" customFormat="1" ht="30" customHeight="1" x14ac:dyDescent="0.2">
      <c r="A413" s="157" t="s">
        <v>78</v>
      </c>
      <c r="B413" s="158"/>
      <c r="C413" s="159"/>
      <c r="D413" s="111">
        <v>16</v>
      </c>
      <c r="E413" s="111"/>
      <c r="F413" s="112">
        <v>3</v>
      </c>
      <c r="G413" s="153">
        <f>+$D410+1*(VLOOKUP(D413,$B$10:$G$16,6))+(10*(D413/1000))+1*(VLOOKUP(D413,$B$10:$G$16,6))+(10*(D413/1000))</f>
        <v>3.37</v>
      </c>
      <c r="H413" s="111">
        <f>+F413*G413*C410</f>
        <v>10.11</v>
      </c>
      <c r="I413" s="111"/>
      <c r="J413" s="111">
        <f>IF($D413=$J$52,$H413,0)</f>
        <v>0</v>
      </c>
      <c r="K413" s="111">
        <f>IF($D413=$K$52,$H413,0)</f>
        <v>0</v>
      </c>
      <c r="L413" s="111">
        <f>IF($D413=$L$52,$H413,0)</f>
        <v>0</v>
      </c>
      <c r="M413" s="111">
        <f>IF($D413=$M$52,$H413,0)</f>
        <v>10.11</v>
      </c>
      <c r="N413" s="111">
        <f>IF($D413=$N$52,$H413,0)</f>
        <v>0</v>
      </c>
      <c r="O413" s="147">
        <f>IF($D413=$O$52,$H413,0)</f>
        <v>0</v>
      </c>
      <c r="P413" s="111"/>
      <c r="Q413" s="118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20"/>
    </row>
    <row r="414" spans="1:30" s="127" customFormat="1" ht="30" customHeight="1" x14ac:dyDescent="0.2">
      <c r="A414" s="157" t="s">
        <v>80</v>
      </c>
      <c r="B414" s="158"/>
      <c r="C414" s="159"/>
      <c r="D414" s="111">
        <v>25</v>
      </c>
      <c r="E414" s="111">
        <v>1</v>
      </c>
      <c r="F414" s="112">
        <f>ROUND((1.8)/(E414)+1,0)</f>
        <v>3</v>
      </c>
      <c r="G414" s="112">
        <f>VLOOKUP(E410,$B$40:$E$49,4,0)</f>
        <v>0.36443309607454283</v>
      </c>
      <c r="H414" s="111">
        <f>+F414*G414*C410</f>
        <v>1.0932992882236285</v>
      </c>
      <c r="I414" s="111"/>
      <c r="J414" s="111">
        <f t="shared" ref="J414" si="146">IF($D414=$J$52,$H414,0)</f>
        <v>0</v>
      </c>
      <c r="K414" s="111">
        <f t="shared" ref="K414" si="147">IF($D414=$K$52,$H414,0)</f>
        <v>0</v>
      </c>
      <c r="L414" s="111">
        <f t="shared" ref="L414" si="148">IF($D414=$L$52,$H414,0)</f>
        <v>0</v>
      </c>
      <c r="M414" s="111">
        <f t="shared" ref="M414" si="149">IF($D414=$M$52,$H414,0)</f>
        <v>0</v>
      </c>
      <c r="N414" s="111">
        <f t="shared" ref="N414" si="150">IF($D414=$N$52,$H414,0)</f>
        <v>0</v>
      </c>
      <c r="O414" s="147">
        <f t="shared" ref="O414" si="151">IF($D414=$O$52,$H414,0)</f>
        <v>1.0932992882236285</v>
      </c>
      <c r="P414" s="111"/>
      <c r="Q414" s="118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20"/>
    </row>
    <row r="415" spans="1:30" s="186" customFormat="1" ht="29.25" customHeight="1" x14ac:dyDescent="0.25">
      <c r="A415" s="135" t="s">
        <v>105</v>
      </c>
      <c r="B415" s="136"/>
      <c r="C415" s="137"/>
      <c r="D415" s="129">
        <v>8</v>
      </c>
      <c r="E415" s="129">
        <v>0.1</v>
      </c>
      <c r="F415" s="138">
        <f>ROUND((((D410/3)*2)/(E415))+1,0)</f>
        <v>13</v>
      </c>
      <c r="G415" s="130">
        <f>((2*(E410-(2*$B$6)+F410-(2*$B$6)))+(VLOOKUP(D415,$B$30:$C$36,2,)))</f>
        <v>1.72</v>
      </c>
      <c r="H415" s="129">
        <f>+F415*G415*C410</f>
        <v>22.36</v>
      </c>
      <c r="I415" s="129"/>
      <c r="J415" s="111">
        <f>IF($D415=$J$52,$H415,0)</f>
        <v>22.36</v>
      </c>
      <c r="K415" s="111">
        <f>IF($D415=$K$52,$H415,0)</f>
        <v>0</v>
      </c>
      <c r="L415" s="111">
        <f>IF($D415=$L$52,$H415,0)</f>
        <v>0</v>
      </c>
      <c r="M415" s="111">
        <f>IF($D415=$M$52,$H415,0)</f>
        <v>0</v>
      </c>
      <c r="N415" s="111">
        <f>IF($D415=$N$52,$H415,0)</f>
        <v>0</v>
      </c>
      <c r="O415" s="147">
        <f>IF($D415=$O$52,$H415,0)</f>
        <v>0</v>
      </c>
      <c r="P415" s="129"/>
    </row>
    <row r="416" spans="1:30" s="186" customFormat="1" ht="29.25" customHeight="1" x14ac:dyDescent="0.25">
      <c r="A416" s="135" t="s">
        <v>103</v>
      </c>
      <c r="B416" s="136"/>
      <c r="C416" s="137"/>
      <c r="D416" s="129">
        <v>8</v>
      </c>
      <c r="E416" s="129">
        <v>0.125</v>
      </c>
      <c r="F416" s="138">
        <f>ROUND((((D410/3)*1)/(E416))+1,0)</f>
        <v>6</v>
      </c>
      <c r="G416" s="130">
        <f>((2*(E410-(2*$B$6)+F410-(2*$B$6)))+(VLOOKUP(D416,$B$30:$C$36,2,)))</f>
        <v>1.72</v>
      </c>
      <c r="H416" s="129">
        <f>+F416*G416*C410</f>
        <v>10.32</v>
      </c>
      <c r="I416" s="129"/>
      <c r="J416" s="111">
        <f>IF($D416=$J$52,$H416,0)</f>
        <v>10.32</v>
      </c>
      <c r="K416" s="111">
        <f>IF($D416=$K$52,$H416,0)</f>
        <v>0</v>
      </c>
      <c r="L416" s="111">
        <f>IF($D416=$L$52,$H416,0)</f>
        <v>0</v>
      </c>
      <c r="M416" s="111">
        <f>IF($D416=$M$52,$H416,0)</f>
        <v>0</v>
      </c>
      <c r="N416" s="111">
        <f>IF($D416=$N$52,$H416,0)</f>
        <v>0</v>
      </c>
      <c r="O416" s="147">
        <f>IF($D416=$O$52,$H416,0)</f>
        <v>0</v>
      </c>
      <c r="P416" s="129"/>
    </row>
    <row r="417" spans="1:30" ht="30.75" customHeight="1" x14ac:dyDescent="0.25">
      <c r="A417" s="229"/>
      <c r="B417" s="229"/>
      <c r="C417" s="229"/>
      <c r="D417" s="229"/>
      <c r="E417" s="229"/>
      <c r="F417" s="230"/>
      <c r="G417" s="231"/>
      <c r="H417" s="229"/>
      <c r="I417" s="229"/>
      <c r="J417" s="232"/>
      <c r="K417" s="232"/>
      <c r="L417" s="232"/>
      <c r="M417" s="232"/>
      <c r="N417" s="232"/>
      <c r="O417" s="232"/>
      <c r="P417" s="229"/>
      <c r="Q417" s="8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202"/>
    </row>
    <row r="418" spans="1:30" s="116" customFormat="1" ht="30" customHeight="1" x14ac:dyDescent="0.2">
      <c r="A418" s="111">
        <v>45</v>
      </c>
      <c r="B418" s="111" t="s">
        <v>154</v>
      </c>
      <c r="C418" s="111">
        <v>1</v>
      </c>
      <c r="D418" s="111">
        <v>1.208</v>
      </c>
      <c r="E418" s="111">
        <v>0.3</v>
      </c>
      <c r="F418" s="111">
        <v>0.6</v>
      </c>
      <c r="G418" s="112"/>
      <c r="H418" s="111"/>
      <c r="I418" s="111">
        <f>+PRODUCT(C418:F418)</f>
        <v>0.21743999999999999</v>
      </c>
      <c r="J418" s="111">
        <f t="shared" ref="J418:J425" si="152">IF($D418=$J$52,$H418,0)</f>
        <v>0</v>
      </c>
      <c r="K418" s="111">
        <f t="shared" ref="K418:K425" si="153">IF($D418=$K$52,$H418,0)</f>
        <v>0</v>
      </c>
      <c r="L418" s="111">
        <f t="shared" ref="L418:L425" si="154">IF($D418=$L$52,$H418,0)</f>
        <v>0</v>
      </c>
      <c r="M418" s="111">
        <f t="shared" ref="M418:M425" si="155">IF($D418=$M$52,$H418,0)</f>
        <v>0</v>
      </c>
      <c r="N418" s="111">
        <f t="shared" ref="N418:N425" si="156">IF($D418=$N$52,$H418,0)</f>
        <v>0</v>
      </c>
      <c r="O418" s="147">
        <f t="shared" ref="O418:O425" si="157">IF($D418=$O$52,$H418,0)</f>
        <v>0</v>
      </c>
      <c r="P418" s="111">
        <f>(IF(F418&gt;0.6,(ROUND(D418/0.5*2,0)),(ROUND(D418/0.5*1,0))))*C418</f>
        <v>2</v>
      </c>
      <c r="Q418" s="113" t="s">
        <v>75</v>
      </c>
      <c r="R418" s="114">
        <v>0.15</v>
      </c>
      <c r="S418" s="114">
        <v>0.15</v>
      </c>
      <c r="T418" s="114">
        <f>+PRODUCT(C418:E418)</f>
        <v>0.3624</v>
      </c>
      <c r="U418" s="114">
        <f>+PRODUCT(D418,(F418-R418))</f>
        <v>0.54359999999999997</v>
      </c>
      <c r="V418" s="114">
        <f>+PRODUCT(D418,(F418-R418))</f>
        <v>0.54359999999999997</v>
      </c>
      <c r="W418" s="114">
        <f>+PRODUCT(T418,C418)</f>
        <v>0.3624</v>
      </c>
      <c r="X418" s="114">
        <f>+IF(Q418="internal",IF(F418=$X$52,U418+V418,0),0)</f>
        <v>1.0871999999999999</v>
      </c>
      <c r="Y418" s="114">
        <f>+IF(Q418="internal",IF(F418&lt;$Y$52,U418+V418,0),0)</f>
        <v>0</v>
      </c>
      <c r="Z418" s="114">
        <f>+IF(Q418="internal",IF(F418&gt;$Z$52,U418+V418,0),0)</f>
        <v>0</v>
      </c>
      <c r="AA418" s="114">
        <f>+IF(Q418="external",IF(F418=$AA$52,U418+V418,0),0)</f>
        <v>0</v>
      </c>
      <c r="AB418" s="114">
        <f>+IF(Q418="external",IF(F418&lt;$AB$52,U418+V418,0),0)</f>
        <v>0</v>
      </c>
      <c r="AC418" s="114">
        <f>+IF(Q418="external",IF(F418&gt;$AC$52,U418+V418,0),0)</f>
        <v>0</v>
      </c>
      <c r="AD418" s="115"/>
    </row>
    <row r="419" spans="1:30" s="116" customFormat="1" ht="30" customHeight="1" x14ac:dyDescent="0.2">
      <c r="A419" s="149" t="s">
        <v>76</v>
      </c>
      <c r="B419" s="150"/>
      <c r="C419" s="151"/>
      <c r="D419" s="152">
        <v>16</v>
      </c>
      <c r="E419" s="152"/>
      <c r="F419" s="165">
        <v>3</v>
      </c>
      <c r="G419" s="153">
        <f>+$D418+1*(VLOOKUP(D419,$B$10:$G$16,6))+(0.292/2)+(10*(D419/1000))</f>
        <v>2.1389999999999998</v>
      </c>
      <c r="H419" s="152">
        <f>+F419*G419*C418</f>
        <v>6.4169999999999998</v>
      </c>
      <c r="I419" s="152"/>
      <c r="J419" s="111">
        <f t="shared" si="152"/>
        <v>0</v>
      </c>
      <c r="K419" s="111">
        <f t="shared" si="153"/>
        <v>0</v>
      </c>
      <c r="L419" s="111">
        <f t="shared" si="154"/>
        <v>0</v>
      </c>
      <c r="M419" s="111">
        <f t="shared" si="155"/>
        <v>6.4169999999999998</v>
      </c>
      <c r="N419" s="111">
        <f t="shared" si="156"/>
        <v>0</v>
      </c>
      <c r="O419" s="147">
        <f t="shared" si="157"/>
        <v>0</v>
      </c>
      <c r="P419" s="111"/>
      <c r="Q419" s="118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20"/>
    </row>
    <row r="420" spans="1:30" s="116" customFormat="1" ht="30" customHeight="1" x14ac:dyDescent="0.2">
      <c r="A420" s="154" t="s">
        <v>77</v>
      </c>
      <c r="B420" s="155"/>
      <c r="C420" s="156"/>
      <c r="D420" s="111">
        <v>16</v>
      </c>
      <c r="E420" s="111"/>
      <c r="F420" s="112">
        <v>2</v>
      </c>
      <c r="G420" s="153">
        <f>+$D418+1*(VLOOKUP(D420,$B$10:$G$16,6))+(0.292/2)+(10*(D420/1000))</f>
        <v>2.1389999999999998</v>
      </c>
      <c r="H420" s="111">
        <f>+F420*G420*C418</f>
        <v>4.2779999999999996</v>
      </c>
      <c r="I420" s="111"/>
      <c r="J420" s="111">
        <f t="shared" si="152"/>
        <v>0</v>
      </c>
      <c r="K420" s="111">
        <f t="shared" si="153"/>
        <v>0</v>
      </c>
      <c r="L420" s="111">
        <f t="shared" si="154"/>
        <v>0</v>
      </c>
      <c r="M420" s="111">
        <f t="shared" si="155"/>
        <v>4.2779999999999996</v>
      </c>
      <c r="N420" s="111">
        <f t="shared" si="156"/>
        <v>0</v>
      </c>
      <c r="O420" s="147">
        <f t="shared" si="157"/>
        <v>0</v>
      </c>
      <c r="P420" s="111"/>
      <c r="Q420" s="118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20"/>
    </row>
    <row r="421" spans="1:30" s="116" customFormat="1" ht="30" customHeight="1" x14ac:dyDescent="0.2">
      <c r="A421" s="157" t="s">
        <v>78</v>
      </c>
      <c r="B421" s="158"/>
      <c r="C421" s="159"/>
      <c r="D421" s="111">
        <v>16</v>
      </c>
      <c r="E421" s="111"/>
      <c r="F421" s="112">
        <v>3</v>
      </c>
      <c r="G421" s="153">
        <f>+$D418+1*(VLOOKUP(D421,$B$10:$G$16,6))+(0.292/2)+(10*(D421/1000))</f>
        <v>2.1389999999999998</v>
      </c>
      <c r="H421" s="111">
        <f>+F421*G421*C418</f>
        <v>6.4169999999999998</v>
      </c>
      <c r="I421" s="111"/>
      <c r="J421" s="111">
        <f t="shared" si="152"/>
        <v>0</v>
      </c>
      <c r="K421" s="111">
        <f t="shared" si="153"/>
        <v>0</v>
      </c>
      <c r="L421" s="111">
        <f t="shared" si="154"/>
        <v>0</v>
      </c>
      <c r="M421" s="111">
        <f t="shared" si="155"/>
        <v>6.4169999999999998</v>
      </c>
      <c r="N421" s="111">
        <f t="shared" si="156"/>
        <v>0</v>
      </c>
      <c r="O421" s="147">
        <f t="shared" si="157"/>
        <v>0</v>
      </c>
      <c r="P421" s="111"/>
      <c r="Q421" s="118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20"/>
    </row>
    <row r="422" spans="1:30" s="116" customFormat="1" ht="30" customHeight="1" x14ac:dyDescent="0.2">
      <c r="A422" s="154" t="s">
        <v>119</v>
      </c>
      <c r="B422" s="155"/>
      <c r="C422" s="156"/>
      <c r="D422" s="111">
        <v>12</v>
      </c>
      <c r="E422" s="111"/>
      <c r="F422" s="112">
        <v>2</v>
      </c>
      <c r="G422" s="153">
        <f>+$D418+1*(VLOOKUP(D422,$B$10:$G$16,6))+(0.292/2)+(10*(D422/1000))</f>
        <v>1.9489999999999998</v>
      </c>
      <c r="H422" s="111">
        <f>+F422*G422*C418</f>
        <v>3.8979999999999997</v>
      </c>
      <c r="I422" s="111"/>
      <c r="J422" s="111">
        <f t="shared" si="152"/>
        <v>0</v>
      </c>
      <c r="K422" s="111">
        <f t="shared" si="153"/>
        <v>0</v>
      </c>
      <c r="L422" s="111">
        <f t="shared" si="154"/>
        <v>3.8979999999999997</v>
      </c>
      <c r="M422" s="111">
        <f t="shared" si="155"/>
        <v>0</v>
      </c>
      <c r="N422" s="111">
        <f t="shared" si="156"/>
        <v>0</v>
      </c>
      <c r="O422" s="147">
        <f t="shared" si="157"/>
        <v>0</v>
      </c>
      <c r="P422" s="111"/>
      <c r="Q422" s="118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20"/>
    </row>
    <row r="423" spans="1:30" s="127" customFormat="1" ht="30" customHeight="1" x14ac:dyDescent="0.2">
      <c r="A423" s="157" t="s">
        <v>80</v>
      </c>
      <c r="B423" s="158"/>
      <c r="C423" s="159"/>
      <c r="D423" s="111">
        <v>25</v>
      </c>
      <c r="E423" s="111">
        <v>1</v>
      </c>
      <c r="F423" s="112">
        <f>ROUND((1.208+1.208)/(E423)+1,0)</f>
        <v>3</v>
      </c>
      <c r="G423" s="112">
        <f>VLOOKUP(E418,$B$40:$E$49,4,0)</f>
        <v>0.36443309607454283</v>
      </c>
      <c r="H423" s="111">
        <f>+F423*G423*C418</f>
        <v>1.0932992882236285</v>
      </c>
      <c r="I423" s="111"/>
      <c r="J423" s="111">
        <f t="shared" si="152"/>
        <v>0</v>
      </c>
      <c r="K423" s="111">
        <f t="shared" si="153"/>
        <v>0</v>
      </c>
      <c r="L423" s="111">
        <f t="shared" si="154"/>
        <v>0</v>
      </c>
      <c r="M423" s="111">
        <f t="shared" si="155"/>
        <v>0</v>
      </c>
      <c r="N423" s="111">
        <f t="shared" si="156"/>
        <v>0</v>
      </c>
      <c r="O423" s="147">
        <f t="shared" si="157"/>
        <v>1.0932992882236285</v>
      </c>
      <c r="P423" s="111"/>
      <c r="Q423" s="118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20"/>
    </row>
    <row r="424" spans="1:30" s="127" customFormat="1" ht="30" customHeight="1" x14ac:dyDescent="0.2">
      <c r="A424" s="135" t="s">
        <v>114</v>
      </c>
      <c r="B424" s="136"/>
      <c r="C424" s="137"/>
      <c r="D424" s="129">
        <v>12</v>
      </c>
      <c r="E424" s="129">
        <v>0.1</v>
      </c>
      <c r="F424" s="138">
        <f>ROUND((((D418/3)*2)/(E424))+1,0)</f>
        <v>9</v>
      </c>
      <c r="G424" s="130">
        <f>((2*(E418-(2*$B$6)+F418-(2*$B$6)))+(VLOOKUP(D424,$B$30:$C$36,2,)))</f>
        <v>1.8</v>
      </c>
      <c r="H424" s="129">
        <f>+F424*G424*C418</f>
        <v>16.2</v>
      </c>
      <c r="I424" s="129"/>
      <c r="J424" s="111">
        <f t="shared" si="152"/>
        <v>0</v>
      </c>
      <c r="K424" s="111">
        <f t="shared" si="153"/>
        <v>0</v>
      </c>
      <c r="L424" s="111">
        <f t="shared" si="154"/>
        <v>16.2</v>
      </c>
      <c r="M424" s="111">
        <f t="shared" si="155"/>
        <v>0</v>
      </c>
      <c r="N424" s="111">
        <f t="shared" si="156"/>
        <v>0</v>
      </c>
      <c r="O424" s="147">
        <f t="shared" si="157"/>
        <v>0</v>
      </c>
      <c r="P424" s="129"/>
      <c r="Q424" s="118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20"/>
    </row>
    <row r="425" spans="1:30" s="186" customFormat="1" ht="32.25" customHeight="1" x14ac:dyDescent="0.25">
      <c r="A425" s="135" t="s">
        <v>117</v>
      </c>
      <c r="B425" s="136"/>
      <c r="C425" s="137"/>
      <c r="D425" s="129">
        <v>12</v>
      </c>
      <c r="E425" s="129">
        <v>0.15</v>
      </c>
      <c r="F425" s="138">
        <f>ROUND((((D418/3)*1)/(E425))+1,0)</f>
        <v>4</v>
      </c>
      <c r="G425" s="130">
        <f>((2*(E418-(2*$B$6)+F418-(2*$B$6)))+(VLOOKUP(D425,$B$30:$C$36,2,)))</f>
        <v>1.8</v>
      </c>
      <c r="H425" s="129">
        <f>+F425*G425*C418</f>
        <v>7.2</v>
      </c>
      <c r="I425" s="129"/>
      <c r="J425" s="111">
        <f t="shared" si="152"/>
        <v>0</v>
      </c>
      <c r="K425" s="111">
        <f t="shared" si="153"/>
        <v>0</v>
      </c>
      <c r="L425" s="111">
        <f t="shared" si="154"/>
        <v>7.2</v>
      </c>
      <c r="M425" s="111">
        <f t="shared" si="155"/>
        <v>0</v>
      </c>
      <c r="N425" s="111">
        <f t="shared" si="156"/>
        <v>0</v>
      </c>
      <c r="O425" s="147">
        <f t="shared" si="157"/>
        <v>0</v>
      </c>
      <c r="P425" s="129"/>
    </row>
    <row r="426" spans="1:30" ht="30.75" customHeight="1" x14ac:dyDescent="0.25">
      <c r="A426" s="229"/>
      <c r="B426" s="229"/>
      <c r="C426" s="229"/>
      <c r="D426" s="229"/>
      <c r="E426" s="229"/>
      <c r="F426" s="230"/>
      <c r="G426" s="231"/>
      <c r="H426" s="229"/>
      <c r="I426" s="229"/>
      <c r="J426" s="232"/>
      <c r="K426" s="232"/>
      <c r="L426" s="232"/>
      <c r="M426" s="232"/>
      <c r="N426" s="232"/>
      <c r="O426" s="232"/>
      <c r="P426" s="229"/>
      <c r="Q426" s="8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202"/>
    </row>
    <row r="427" spans="1:30" s="116" customFormat="1" ht="30" customHeight="1" x14ac:dyDescent="0.2">
      <c r="A427" s="111">
        <v>46</v>
      </c>
      <c r="B427" s="111" t="s">
        <v>155</v>
      </c>
      <c r="C427" s="111">
        <v>1</v>
      </c>
      <c r="D427" s="111">
        <v>2.008</v>
      </c>
      <c r="E427" s="111">
        <v>0.3</v>
      </c>
      <c r="F427" s="111">
        <v>0.6</v>
      </c>
      <c r="G427" s="112"/>
      <c r="H427" s="111"/>
      <c r="I427" s="111">
        <f>+PRODUCT(C427:F427)</f>
        <v>0.36143999999999993</v>
      </c>
      <c r="J427" s="111">
        <f t="shared" ref="J427:J434" si="158">IF($D427=$J$52,$H427,0)</f>
        <v>0</v>
      </c>
      <c r="K427" s="111">
        <f t="shared" ref="K427:K434" si="159">IF($D427=$K$52,$H427,0)</f>
        <v>0</v>
      </c>
      <c r="L427" s="111">
        <f t="shared" ref="L427:L434" si="160">IF($D427=$L$52,$H427,0)</f>
        <v>0</v>
      </c>
      <c r="M427" s="111">
        <f t="shared" ref="M427:M434" si="161">IF($D427=$M$52,$H427,0)</f>
        <v>0</v>
      </c>
      <c r="N427" s="111">
        <f t="shared" ref="N427:N434" si="162">IF($D427=$N$52,$H427,0)</f>
        <v>0</v>
      </c>
      <c r="O427" s="147">
        <f t="shared" ref="O427:O434" si="163">IF($D427=$O$52,$H427,0)</f>
        <v>0</v>
      </c>
      <c r="P427" s="111">
        <f>(IF(F427&gt;0.6,(ROUND(D427/0.5*2,0)),(ROUND(D427/0.5*1,0))))*C427</f>
        <v>4</v>
      </c>
      <c r="Q427" s="113" t="s">
        <v>75</v>
      </c>
      <c r="R427" s="114">
        <v>0.15</v>
      </c>
      <c r="S427" s="114">
        <v>0.15</v>
      </c>
      <c r="T427" s="114">
        <f>+PRODUCT(C427:E427)</f>
        <v>0.60239999999999994</v>
      </c>
      <c r="U427" s="114">
        <f>+PRODUCT(D427,(F427-R427))</f>
        <v>0.90359999999999996</v>
      </c>
      <c r="V427" s="114">
        <f>+PRODUCT(D427,(F427-R427))</f>
        <v>0.90359999999999996</v>
      </c>
      <c r="W427" s="114">
        <f>+PRODUCT(T427,C427)</f>
        <v>0.60239999999999994</v>
      </c>
      <c r="X427" s="114">
        <f>+IF(Q427="internal",IF(F427=$X$52,U427+V427,0),0)</f>
        <v>1.8071999999999999</v>
      </c>
      <c r="Y427" s="114">
        <f>+IF(Q427="internal",IF(F427&lt;$Y$52,U427+V427,0),0)</f>
        <v>0</v>
      </c>
      <c r="Z427" s="114">
        <f>+IF(Q427="internal",IF(F427&gt;$Z$52,U427+V427,0),0)</f>
        <v>0</v>
      </c>
      <c r="AA427" s="114">
        <f>+IF(Q427="external",IF(F427=$AA$52,U427+V427,0),0)</f>
        <v>0</v>
      </c>
      <c r="AB427" s="114">
        <f>+IF(Q427="external",IF(F427&lt;$AB$52,U427+V427,0),0)</f>
        <v>0</v>
      </c>
      <c r="AC427" s="114">
        <f>+IF(Q427="external",IF(F427&gt;$AC$52,U427+V427,0),0)</f>
        <v>0</v>
      </c>
      <c r="AD427" s="115"/>
    </row>
    <row r="428" spans="1:30" s="116" customFormat="1" ht="30" customHeight="1" x14ac:dyDescent="0.2">
      <c r="A428" s="149" t="s">
        <v>76</v>
      </c>
      <c r="B428" s="150"/>
      <c r="C428" s="151"/>
      <c r="D428" s="152">
        <v>16</v>
      </c>
      <c r="E428" s="152"/>
      <c r="F428" s="165">
        <v>3</v>
      </c>
      <c r="G428" s="153">
        <f>+$D427+1*(VLOOKUP(D428,$B$10:$G$16,6))+(10*(D428/1000))+(0.3/2)</f>
        <v>2.9430000000000001</v>
      </c>
      <c r="H428" s="152">
        <f>+F428*G428*C427</f>
        <v>8.8290000000000006</v>
      </c>
      <c r="I428" s="152"/>
      <c r="J428" s="111">
        <f t="shared" si="158"/>
        <v>0</v>
      </c>
      <c r="K428" s="111">
        <f t="shared" si="159"/>
        <v>0</v>
      </c>
      <c r="L428" s="111">
        <f t="shared" si="160"/>
        <v>0</v>
      </c>
      <c r="M428" s="111">
        <f t="shared" si="161"/>
        <v>8.8290000000000006</v>
      </c>
      <c r="N428" s="111">
        <f t="shared" si="162"/>
        <v>0</v>
      </c>
      <c r="O428" s="147">
        <f t="shared" si="163"/>
        <v>0</v>
      </c>
      <c r="P428" s="111"/>
      <c r="Q428" s="118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20"/>
    </row>
    <row r="429" spans="1:30" s="116" customFormat="1" ht="30" customHeight="1" x14ac:dyDescent="0.2">
      <c r="A429" s="154" t="s">
        <v>77</v>
      </c>
      <c r="B429" s="155"/>
      <c r="C429" s="156"/>
      <c r="D429" s="111">
        <v>16</v>
      </c>
      <c r="E429" s="111"/>
      <c r="F429" s="112">
        <v>2</v>
      </c>
      <c r="G429" s="153">
        <f>0.5+0.292/2</f>
        <v>0.64600000000000002</v>
      </c>
      <c r="H429" s="111">
        <f>+F429*G429*C427</f>
        <v>1.292</v>
      </c>
      <c r="I429" s="111"/>
      <c r="J429" s="111">
        <f t="shared" si="158"/>
        <v>0</v>
      </c>
      <c r="K429" s="111">
        <f t="shared" si="159"/>
        <v>0</v>
      </c>
      <c r="L429" s="111">
        <f t="shared" si="160"/>
        <v>0</v>
      </c>
      <c r="M429" s="111">
        <f t="shared" si="161"/>
        <v>1.292</v>
      </c>
      <c r="N429" s="111">
        <f t="shared" si="162"/>
        <v>0</v>
      </c>
      <c r="O429" s="147">
        <f t="shared" si="163"/>
        <v>0</v>
      </c>
      <c r="P429" s="111"/>
      <c r="Q429" s="118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20"/>
    </row>
    <row r="430" spans="1:30" s="116" customFormat="1" ht="30" customHeight="1" x14ac:dyDescent="0.2">
      <c r="A430" s="157" t="s">
        <v>78</v>
      </c>
      <c r="B430" s="158"/>
      <c r="C430" s="159"/>
      <c r="D430" s="111">
        <v>16</v>
      </c>
      <c r="E430" s="111"/>
      <c r="F430" s="112">
        <v>3</v>
      </c>
      <c r="G430" s="153">
        <f>+$D427+1*(VLOOKUP(D430,$B$10:$G$16,6))+(0.292/2)+(10*(D430/1000))</f>
        <v>2.9390000000000001</v>
      </c>
      <c r="H430" s="111">
        <f>+F430*G430*C427</f>
        <v>8.8170000000000002</v>
      </c>
      <c r="I430" s="111"/>
      <c r="J430" s="111">
        <f t="shared" si="158"/>
        <v>0</v>
      </c>
      <c r="K430" s="111">
        <f t="shared" si="159"/>
        <v>0</v>
      </c>
      <c r="L430" s="111">
        <f t="shared" si="160"/>
        <v>0</v>
      </c>
      <c r="M430" s="111">
        <f t="shared" si="161"/>
        <v>8.8170000000000002</v>
      </c>
      <c r="N430" s="111">
        <f t="shared" si="162"/>
        <v>0</v>
      </c>
      <c r="O430" s="147">
        <f t="shared" si="163"/>
        <v>0</v>
      </c>
      <c r="P430" s="111"/>
      <c r="Q430" s="118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20"/>
    </row>
    <row r="431" spans="1:30" s="116" customFormat="1" ht="30" customHeight="1" x14ac:dyDescent="0.2">
      <c r="A431" s="154" t="s">
        <v>119</v>
      </c>
      <c r="B431" s="155"/>
      <c r="C431" s="156"/>
      <c r="D431" s="111">
        <v>12</v>
      </c>
      <c r="E431" s="111"/>
      <c r="F431" s="112">
        <v>2</v>
      </c>
      <c r="G431" s="153">
        <f>+$D427+1*(VLOOKUP(D431,$B$10:$G$16,6))+(0.292/2)+(10*(D431/1000))</f>
        <v>2.7490000000000001</v>
      </c>
      <c r="H431" s="111">
        <f>+F431*G431*C427</f>
        <v>5.4980000000000002</v>
      </c>
      <c r="I431" s="111"/>
      <c r="J431" s="111">
        <f t="shared" si="158"/>
        <v>0</v>
      </c>
      <c r="K431" s="111">
        <f t="shared" si="159"/>
        <v>0</v>
      </c>
      <c r="L431" s="111">
        <f t="shared" si="160"/>
        <v>5.4980000000000002</v>
      </c>
      <c r="M431" s="111">
        <f t="shared" si="161"/>
        <v>0</v>
      </c>
      <c r="N431" s="111">
        <f t="shared" si="162"/>
        <v>0</v>
      </c>
      <c r="O431" s="147">
        <f t="shared" si="163"/>
        <v>0</v>
      </c>
      <c r="P431" s="111"/>
      <c r="Q431" s="118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20"/>
    </row>
    <row r="432" spans="1:30" s="127" customFormat="1" ht="30" customHeight="1" x14ac:dyDescent="0.2">
      <c r="A432" s="157" t="s">
        <v>80</v>
      </c>
      <c r="B432" s="158"/>
      <c r="C432" s="159"/>
      <c r="D432" s="111">
        <v>25</v>
      </c>
      <c r="E432" s="111">
        <v>1</v>
      </c>
      <c r="F432" s="112">
        <f>ROUND((2.008+2.008)/(E432)+1,0)</f>
        <v>5</v>
      </c>
      <c r="G432" s="112">
        <f>VLOOKUP(E427,$B$40:$E$49,4,0)</f>
        <v>0.36443309607454283</v>
      </c>
      <c r="H432" s="111">
        <f>+F432*G432*C427</f>
        <v>1.8221654803727141</v>
      </c>
      <c r="I432" s="111"/>
      <c r="J432" s="111">
        <f t="shared" si="158"/>
        <v>0</v>
      </c>
      <c r="K432" s="111">
        <f t="shared" si="159"/>
        <v>0</v>
      </c>
      <c r="L432" s="111">
        <f t="shared" si="160"/>
        <v>0</v>
      </c>
      <c r="M432" s="111">
        <f t="shared" si="161"/>
        <v>0</v>
      </c>
      <c r="N432" s="111">
        <f t="shared" si="162"/>
        <v>0</v>
      </c>
      <c r="O432" s="147">
        <f t="shared" si="163"/>
        <v>1.8221654803727141</v>
      </c>
      <c r="P432" s="111"/>
      <c r="Q432" s="118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20"/>
    </row>
    <row r="433" spans="1:30" s="127" customFormat="1" ht="30" customHeight="1" x14ac:dyDescent="0.2">
      <c r="A433" s="135" t="s">
        <v>105</v>
      </c>
      <c r="B433" s="136"/>
      <c r="C433" s="137"/>
      <c r="D433" s="129">
        <v>8</v>
      </c>
      <c r="E433" s="129">
        <v>0.1</v>
      </c>
      <c r="F433" s="138">
        <f>ROUND((((D427/3)*2)/(E433))+1,0)</f>
        <v>14</v>
      </c>
      <c r="G433" s="130">
        <f>((2*(E427-(2*$B$6)+F427-(2*$B$6)))+(VLOOKUP(D433,$B$30:$C$36,2,)))</f>
        <v>1.72</v>
      </c>
      <c r="H433" s="129">
        <f>+F433*G433*C427</f>
        <v>24.08</v>
      </c>
      <c r="I433" s="129"/>
      <c r="J433" s="111">
        <f t="shared" si="158"/>
        <v>24.08</v>
      </c>
      <c r="K433" s="111">
        <f t="shared" si="159"/>
        <v>0</v>
      </c>
      <c r="L433" s="111">
        <f t="shared" si="160"/>
        <v>0</v>
      </c>
      <c r="M433" s="111">
        <f t="shared" si="161"/>
        <v>0</v>
      </c>
      <c r="N433" s="111">
        <f t="shared" si="162"/>
        <v>0</v>
      </c>
      <c r="O433" s="147">
        <f t="shared" si="163"/>
        <v>0</v>
      </c>
      <c r="P433" s="129"/>
      <c r="Q433" s="118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20"/>
    </row>
    <row r="434" spans="1:30" s="186" customFormat="1" ht="30.75" customHeight="1" x14ac:dyDescent="0.25">
      <c r="A434" s="135" t="s">
        <v>103</v>
      </c>
      <c r="B434" s="136"/>
      <c r="C434" s="137"/>
      <c r="D434" s="129">
        <v>8</v>
      </c>
      <c r="E434" s="129">
        <v>0.125</v>
      </c>
      <c r="F434" s="138">
        <f>ROUND((((D427/3)*1)/(E434))+1,0)</f>
        <v>6</v>
      </c>
      <c r="G434" s="130">
        <f>((2*(E427-(2*$B$6)+F427-(2*$B$6)))+(VLOOKUP(D434,$B$30:$C$36,2,)))</f>
        <v>1.72</v>
      </c>
      <c r="H434" s="129">
        <f>+F434*G434*C427</f>
        <v>10.32</v>
      </c>
      <c r="I434" s="129"/>
      <c r="J434" s="111">
        <f t="shared" si="158"/>
        <v>10.32</v>
      </c>
      <c r="K434" s="111">
        <f t="shared" si="159"/>
        <v>0</v>
      </c>
      <c r="L434" s="111">
        <f t="shared" si="160"/>
        <v>0</v>
      </c>
      <c r="M434" s="111">
        <f t="shared" si="161"/>
        <v>0</v>
      </c>
      <c r="N434" s="111">
        <f t="shared" si="162"/>
        <v>0</v>
      </c>
      <c r="O434" s="147">
        <f t="shared" si="163"/>
        <v>0</v>
      </c>
      <c r="P434" s="129"/>
    </row>
    <row r="435" spans="1:30" ht="30.75" customHeight="1" x14ac:dyDescent="0.25">
      <c r="A435" s="229"/>
      <c r="B435" s="229"/>
      <c r="C435" s="229"/>
      <c r="D435" s="229"/>
      <c r="E435" s="229"/>
      <c r="F435" s="230"/>
      <c r="G435" s="231"/>
      <c r="H435" s="229"/>
      <c r="I435" s="229"/>
      <c r="J435" s="232"/>
      <c r="K435" s="232"/>
      <c r="L435" s="232"/>
      <c r="M435" s="232"/>
      <c r="N435" s="232"/>
      <c r="O435" s="232"/>
      <c r="P435" s="229"/>
      <c r="Q435" s="8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202"/>
    </row>
    <row r="436" spans="1:30" s="116" customFormat="1" ht="30" customHeight="1" x14ac:dyDescent="0.2">
      <c r="A436" s="111">
        <v>47</v>
      </c>
      <c r="B436" s="111" t="s">
        <v>156</v>
      </c>
      <c r="C436" s="111">
        <v>1</v>
      </c>
      <c r="D436" s="111">
        <v>0.878</v>
      </c>
      <c r="E436" s="111">
        <v>0.3</v>
      </c>
      <c r="F436" s="111">
        <v>0.6</v>
      </c>
      <c r="G436" s="112"/>
      <c r="H436" s="111"/>
      <c r="I436" s="111">
        <f>+PRODUCT(C436:F436)</f>
        <v>0.15803999999999999</v>
      </c>
      <c r="J436" s="111">
        <f>IF($D436=$J$52,$H436,0)</f>
        <v>0</v>
      </c>
      <c r="K436" s="111">
        <f>IF($D436=$K$52,$H436,0)</f>
        <v>0</v>
      </c>
      <c r="L436" s="111">
        <f>IF($D436=$L$52,$H436,0)</f>
        <v>0</v>
      </c>
      <c r="M436" s="111">
        <f>IF($D436=$M$52,$H436,0)</f>
        <v>0</v>
      </c>
      <c r="N436" s="111">
        <f>IF($D436=$N$52,$H436,0)</f>
        <v>0</v>
      </c>
      <c r="O436" s="147">
        <f>IF($D436=$O$52,$H436,0)</f>
        <v>0</v>
      </c>
      <c r="P436" s="111">
        <f>(IF(F436&gt;0.6,(ROUND(D436/0.5*2,0)),(ROUND(D436/0.5*1,0))))*C436</f>
        <v>2</v>
      </c>
      <c r="Q436" s="113" t="s">
        <v>75</v>
      </c>
      <c r="R436" s="114">
        <v>0.15</v>
      </c>
      <c r="S436" s="114">
        <v>0.15</v>
      </c>
      <c r="T436" s="114">
        <f>+PRODUCT(C436:E436)</f>
        <v>0.26339999999999997</v>
      </c>
      <c r="U436" s="114">
        <f>+PRODUCT(D436,(F436-R436))</f>
        <v>0.39509999999999995</v>
      </c>
      <c r="V436" s="114">
        <f>+PRODUCT(D436,(F436-R436))</f>
        <v>0.39509999999999995</v>
      </c>
      <c r="W436" s="114">
        <f>+PRODUCT(T436,C436)</f>
        <v>0.26339999999999997</v>
      </c>
      <c r="X436" s="114">
        <f>+IF(Q436="internal",IF(F436=$X$52,U436+V436,0),0)</f>
        <v>0.7901999999999999</v>
      </c>
      <c r="Y436" s="114">
        <f>+IF(Q436="internal",IF(F436&lt;$Y$52,U436+V436,0),0)</f>
        <v>0</v>
      </c>
      <c r="Z436" s="114">
        <f>+IF(Q436="internal",IF(F436&gt;$Z$52,U436+V436,0),0)</f>
        <v>0</v>
      </c>
      <c r="AA436" s="114">
        <f>+IF(Q436="external",IF(F436=$AA$52,U436+V436,0),0)</f>
        <v>0</v>
      </c>
      <c r="AB436" s="114">
        <f>+IF(Q436="external",IF(F436&lt;$AB$52,U436+V436,0),0)</f>
        <v>0</v>
      </c>
      <c r="AC436" s="114">
        <f>+IF(Q436="external",IF(F436&gt;$AC$52,U436+V436,0),0)</f>
        <v>0</v>
      </c>
      <c r="AD436" s="115"/>
    </row>
    <row r="437" spans="1:30" s="116" customFormat="1" ht="30" customHeight="1" x14ac:dyDescent="0.2">
      <c r="A437" s="149" t="s">
        <v>76</v>
      </c>
      <c r="B437" s="150"/>
      <c r="C437" s="151"/>
      <c r="D437" s="152">
        <v>16</v>
      </c>
      <c r="E437" s="152"/>
      <c r="F437" s="165">
        <v>3</v>
      </c>
      <c r="G437" s="153">
        <f>+$D436+2*(VLOOKUP(D437,$B$10:$G$16,6))+(10*(D437/1000))</f>
        <v>2.2880000000000003</v>
      </c>
      <c r="H437" s="152">
        <f>+F437*G437*C436</f>
        <v>6.8640000000000008</v>
      </c>
      <c r="I437" s="152"/>
      <c r="J437" s="111">
        <f>IF($D437=$J$52,$H437,0)</f>
        <v>0</v>
      </c>
      <c r="K437" s="111">
        <f>IF($D437=$K$52,$H437,0)</f>
        <v>0</v>
      </c>
      <c r="L437" s="111">
        <f>IF($D437=$L$52,$H437,0)</f>
        <v>0</v>
      </c>
      <c r="M437" s="111">
        <f>IF($D437=$M$52,$H437,0)</f>
        <v>6.8640000000000008</v>
      </c>
      <c r="N437" s="111">
        <f>IF($D437=$N$52,$H437,0)</f>
        <v>0</v>
      </c>
      <c r="O437" s="147">
        <f>IF($D437=$O$52,$H437,0)</f>
        <v>0</v>
      </c>
      <c r="P437" s="111"/>
      <c r="Q437" s="118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20"/>
    </row>
    <row r="438" spans="1:30" s="116" customFormat="1" ht="30" customHeight="1" x14ac:dyDescent="0.2">
      <c r="A438" s="154" t="s">
        <v>77</v>
      </c>
      <c r="B438" s="155"/>
      <c r="C438" s="156"/>
      <c r="D438" s="111">
        <v>12</v>
      </c>
      <c r="E438" s="111"/>
      <c r="F438" s="112">
        <v>2</v>
      </c>
      <c r="G438" s="153">
        <f>+$D436+2*(VLOOKUP(D438,$B$10:$G$16,6))+(10*(D438/1000))</f>
        <v>1.948</v>
      </c>
      <c r="H438" s="111">
        <f>+F438*G438*C436</f>
        <v>3.8959999999999999</v>
      </c>
      <c r="I438" s="111"/>
      <c r="J438" s="111">
        <f t="shared" ref="J438" si="164">IF($D438=$J$52,$H438,0)</f>
        <v>0</v>
      </c>
      <c r="K438" s="111">
        <f t="shared" ref="K438" si="165">IF($D438=$K$52,$H438,0)</f>
        <v>0</v>
      </c>
      <c r="L438" s="111">
        <f t="shared" ref="L438" si="166">IF($D438=$L$52,$H438,0)</f>
        <v>3.8959999999999999</v>
      </c>
      <c r="M438" s="111">
        <f t="shared" ref="M438" si="167">IF($D438=$M$52,$H438,0)</f>
        <v>0</v>
      </c>
      <c r="N438" s="111">
        <f t="shared" ref="N438" si="168">IF($D438=$N$52,$H438,0)</f>
        <v>0</v>
      </c>
      <c r="O438" s="147">
        <f t="shared" ref="O438" si="169">IF($D438=$O$52,$H438,0)</f>
        <v>0</v>
      </c>
      <c r="P438" s="111"/>
      <c r="Q438" s="118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20"/>
    </row>
    <row r="439" spans="1:30" s="127" customFormat="1" ht="30" customHeight="1" x14ac:dyDescent="0.2">
      <c r="A439" s="157" t="s">
        <v>78</v>
      </c>
      <c r="B439" s="158"/>
      <c r="C439" s="159"/>
      <c r="D439" s="111">
        <v>16</v>
      </c>
      <c r="E439" s="111"/>
      <c r="F439" s="112">
        <v>3</v>
      </c>
      <c r="G439" s="153">
        <f>+$D436+2*(VLOOKUP(D439,$B$10:$G$16,6))+(10*(D439/1000))</f>
        <v>2.2880000000000003</v>
      </c>
      <c r="H439" s="111">
        <f>+F439*G439*C436</f>
        <v>6.8640000000000008</v>
      </c>
      <c r="I439" s="111"/>
      <c r="J439" s="111">
        <f>IF($D439=$J$52,$H439,0)</f>
        <v>0</v>
      </c>
      <c r="K439" s="111">
        <f>IF($D439=$K$52,$H439,0)</f>
        <v>0</v>
      </c>
      <c r="L439" s="111">
        <f>IF($D439=$L$52,$H439,0)</f>
        <v>0</v>
      </c>
      <c r="M439" s="111">
        <f>IF($D439=$M$52,$H439,0)</f>
        <v>6.8640000000000008</v>
      </c>
      <c r="N439" s="111">
        <f>IF($D439=$N$52,$H439,0)</f>
        <v>0</v>
      </c>
      <c r="O439" s="147">
        <f>IF($D439=$O$52,$H439,0)</f>
        <v>0</v>
      </c>
      <c r="P439" s="111"/>
      <c r="Q439" s="118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20"/>
    </row>
    <row r="440" spans="1:30" s="127" customFormat="1" ht="30" customHeight="1" x14ac:dyDescent="0.2">
      <c r="A440" s="157" t="s">
        <v>80</v>
      </c>
      <c r="B440" s="158"/>
      <c r="C440" s="159"/>
      <c r="D440" s="111">
        <v>25</v>
      </c>
      <c r="E440" s="111">
        <v>1</v>
      </c>
      <c r="F440" s="112">
        <f>ROUND((0.878)/(E440)+1,0)</f>
        <v>2</v>
      </c>
      <c r="G440" s="112">
        <f>VLOOKUP(E436,$B$40:$E$49,4,0)*3</f>
        <v>1.0932992882236285</v>
      </c>
      <c r="H440" s="111">
        <f>+F440*G440*C436</f>
        <v>2.1865985764472571</v>
      </c>
      <c r="I440" s="111"/>
      <c r="J440" s="111">
        <f t="shared" ref="J440" si="170">IF($D440=$J$52,$H440,0)</f>
        <v>0</v>
      </c>
      <c r="K440" s="111">
        <f t="shared" ref="K440" si="171">IF($D440=$K$52,$H440,0)</f>
        <v>0</v>
      </c>
      <c r="L440" s="111">
        <f t="shared" ref="L440" si="172">IF($D440=$L$52,$H440,0)</f>
        <v>0</v>
      </c>
      <c r="M440" s="111">
        <f t="shared" ref="M440" si="173">IF($D440=$M$52,$H440,0)</f>
        <v>0</v>
      </c>
      <c r="N440" s="111">
        <f t="shared" ref="N440" si="174">IF($D440=$N$52,$H440,0)</f>
        <v>0</v>
      </c>
      <c r="O440" s="147">
        <f t="shared" ref="O440" si="175">IF($D440=$O$52,$H440,0)</f>
        <v>2.1865985764472571</v>
      </c>
      <c r="P440" s="111"/>
      <c r="Q440" s="118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20"/>
    </row>
    <row r="441" spans="1:30" s="127" customFormat="1" ht="30" customHeight="1" x14ac:dyDescent="0.2">
      <c r="A441" s="135" t="s">
        <v>120</v>
      </c>
      <c r="B441" s="136"/>
      <c r="C441" s="137"/>
      <c r="D441" s="129">
        <v>10</v>
      </c>
      <c r="E441" s="129">
        <v>0.1</v>
      </c>
      <c r="F441" s="138">
        <f>ROUND((((D436/3)*2)/(E441))+1,0)</f>
        <v>7</v>
      </c>
      <c r="G441" s="153">
        <f>+$D436+2*(VLOOKUP(D441,$B$10:$G$16,6))+(10*2*(D441/1000))</f>
        <v>1.8779999999999999</v>
      </c>
      <c r="H441" s="129">
        <f>+F441*G441*C436</f>
        <v>13.145999999999999</v>
      </c>
      <c r="I441" s="129"/>
      <c r="J441" s="111">
        <f>IF($D441=$J$52,$H441,0)</f>
        <v>0</v>
      </c>
      <c r="K441" s="111">
        <f>IF($D441=$K$52,$H441,0)</f>
        <v>13.145999999999999</v>
      </c>
      <c r="L441" s="111">
        <f>IF($D441=$L$52,$H441,0)</f>
        <v>0</v>
      </c>
      <c r="M441" s="111">
        <f>IF($D441=$M$52,$H441,0)</f>
        <v>0</v>
      </c>
      <c r="N441" s="111">
        <f>IF($D441=$N$52,$H441,0)</f>
        <v>0</v>
      </c>
      <c r="O441" s="147">
        <f>IF($D441=$O$52,$H441,0)</f>
        <v>0</v>
      </c>
      <c r="P441" s="129"/>
      <c r="Q441" s="118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20"/>
    </row>
    <row r="442" spans="1:30" ht="30.75" customHeight="1" x14ac:dyDescent="0.25">
      <c r="A442" s="229"/>
      <c r="B442" s="229"/>
      <c r="C442" s="229"/>
      <c r="D442" s="229"/>
      <c r="E442" s="229"/>
      <c r="F442" s="230"/>
      <c r="G442" s="231"/>
      <c r="H442" s="229"/>
      <c r="I442" s="229"/>
      <c r="J442" s="232"/>
      <c r="K442" s="232"/>
      <c r="L442" s="232"/>
      <c r="M442" s="232"/>
      <c r="N442" s="232"/>
      <c r="O442" s="232"/>
      <c r="P442" s="229"/>
      <c r="Q442" s="8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202"/>
    </row>
    <row r="443" spans="1:30" s="116" customFormat="1" ht="30" customHeight="1" x14ac:dyDescent="0.2">
      <c r="A443" s="111">
        <v>48</v>
      </c>
      <c r="B443" s="111" t="s">
        <v>157</v>
      </c>
      <c r="C443" s="111">
        <v>1</v>
      </c>
      <c r="D443" s="111">
        <v>1</v>
      </c>
      <c r="E443" s="111">
        <v>0.2</v>
      </c>
      <c r="F443" s="111">
        <v>0.6</v>
      </c>
      <c r="G443" s="112"/>
      <c r="H443" s="111"/>
      <c r="I443" s="111">
        <f>+PRODUCT(C443:F443)</f>
        <v>0.12</v>
      </c>
      <c r="J443" s="111">
        <f>IF($D443=$J$52,$H443,0)</f>
        <v>0</v>
      </c>
      <c r="K443" s="111">
        <f>IF($D443=$K$52,$H443,0)</f>
        <v>0</v>
      </c>
      <c r="L443" s="111">
        <f>IF($D443=$L$52,$H443,0)</f>
        <v>0</v>
      </c>
      <c r="M443" s="111">
        <f>IF($D443=$M$52,$H443,0)</f>
        <v>0</v>
      </c>
      <c r="N443" s="111">
        <f>IF($D443=$N$52,$H443,0)</f>
        <v>0</v>
      </c>
      <c r="O443" s="147">
        <f>IF($D443=$O$52,$H443,0)</f>
        <v>0</v>
      </c>
      <c r="P443" s="111">
        <f>(IF(F443&gt;0.6,(ROUND(D443/0.5*2,0)),(ROUND(D443/0.5*1,0))))*C443</f>
        <v>2</v>
      </c>
      <c r="Q443" s="113" t="s">
        <v>75</v>
      </c>
      <c r="R443" s="114">
        <v>0.15</v>
      </c>
      <c r="S443" s="114">
        <v>0.125</v>
      </c>
      <c r="T443" s="114">
        <f>+PRODUCT(C443:E443)</f>
        <v>0.2</v>
      </c>
      <c r="U443" s="114">
        <f>+PRODUCT(D443,(F443-R443))</f>
        <v>0.44999999999999996</v>
      </c>
      <c r="V443" s="114">
        <f>+PRODUCT(D443,(F443-S443))</f>
        <v>0.47499999999999998</v>
      </c>
      <c r="W443" s="114">
        <f>+PRODUCT(T443,C443)</f>
        <v>0.2</v>
      </c>
      <c r="X443" s="114">
        <f>+IF(Q443="internal",IF(F443=$X$52,U443+V443,0),0)</f>
        <v>0.92499999999999993</v>
      </c>
      <c r="Y443" s="114">
        <f>+IF(Q443="internal",IF(F443&lt;$Y$52,U443+V443,0),0)</f>
        <v>0</v>
      </c>
      <c r="Z443" s="114">
        <f>+IF(Q443="internal",IF(F443&gt;$Z$52,U443+V443,0),0)</f>
        <v>0</v>
      </c>
      <c r="AA443" s="114">
        <f>+IF(Q443="external",IF(F443=$AA$52,U443+V443,0),0)</f>
        <v>0</v>
      </c>
      <c r="AB443" s="114">
        <f>+IF(Q443="external",IF(F443&lt;$AB$52,U443+V443,0),0)</f>
        <v>0</v>
      </c>
      <c r="AC443" s="114">
        <f>+IF(Q443="external",IF(F443&gt;$AC$52,U443+V443,0),0)</f>
        <v>0</v>
      </c>
      <c r="AD443" s="115"/>
    </row>
    <row r="444" spans="1:30" s="116" customFormat="1" ht="30" customHeight="1" x14ac:dyDescent="0.2">
      <c r="A444" s="149" t="s">
        <v>76</v>
      </c>
      <c r="B444" s="150"/>
      <c r="C444" s="151"/>
      <c r="D444" s="152">
        <v>16</v>
      </c>
      <c r="E444" s="152"/>
      <c r="F444" s="165">
        <v>2</v>
      </c>
      <c r="G444" s="153">
        <f>+$D443+1*(VLOOKUP(D444,$B$10:$G$16,6))+(10*(D444/1000))+1*(VLOOKUP(D444,$B$10:$G$16,6))+(10*(D444/1000))</f>
        <v>2.5700000000000003</v>
      </c>
      <c r="H444" s="152">
        <f>+F444*G444*C443</f>
        <v>5.1400000000000006</v>
      </c>
      <c r="I444" s="152"/>
      <c r="J444" s="111">
        <f>IF($D444=$J$52,$H444,0)</f>
        <v>0</v>
      </c>
      <c r="K444" s="111">
        <f>IF($D444=$K$52,$H444,0)</f>
        <v>0</v>
      </c>
      <c r="L444" s="111">
        <f>IF($D444=$L$52,$H444,0)</f>
        <v>0</v>
      </c>
      <c r="M444" s="111">
        <f>IF($D444=$M$52,$H444,0)</f>
        <v>5.1400000000000006</v>
      </c>
      <c r="N444" s="111">
        <f>IF($D444=$N$52,$H444,0)</f>
        <v>0</v>
      </c>
      <c r="O444" s="147">
        <f>IF($D444=$O$52,$H444,0)</f>
        <v>0</v>
      </c>
      <c r="P444" s="111"/>
      <c r="Q444" s="118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20"/>
    </row>
    <row r="445" spans="1:30" s="116" customFormat="1" ht="30" customHeight="1" x14ac:dyDescent="0.2">
      <c r="A445" s="154" t="s">
        <v>77</v>
      </c>
      <c r="B445" s="155"/>
      <c r="C445" s="156"/>
      <c r="D445" s="111">
        <v>12</v>
      </c>
      <c r="E445" s="111"/>
      <c r="F445" s="112">
        <v>2</v>
      </c>
      <c r="G445" s="153">
        <f>+$D443+1*(VLOOKUP(D445,$B$10:$G$16,6))+(10*(D445/1000))+1*(VLOOKUP(D445,$B$10:$G$16,6))+(10*(D445/1000))</f>
        <v>2.1900000000000004</v>
      </c>
      <c r="H445" s="111">
        <f>+F445*G445*C443</f>
        <v>4.3800000000000008</v>
      </c>
      <c r="I445" s="111"/>
      <c r="J445" s="111">
        <f t="shared" ref="J445" si="176">IF($D445=$J$52,$H445,0)</f>
        <v>0</v>
      </c>
      <c r="K445" s="111">
        <f t="shared" ref="K445" si="177">IF($D445=$K$52,$H445,0)</f>
        <v>0</v>
      </c>
      <c r="L445" s="111">
        <f t="shared" ref="L445" si="178">IF($D445=$L$52,$H445,0)</f>
        <v>4.3800000000000008</v>
      </c>
      <c r="M445" s="111">
        <f t="shared" ref="M445" si="179">IF($D445=$M$52,$H445,0)</f>
        <v>0</v>
      </c>
      <c r="N445" s="111">
        <f t="shared" ref="N445" si="180">IF($D445=$N$52,$H445,0)</f>
        <v>0</v>
      </c>
      <c r="O445" s="147">
        <f t="shared" ref="O445" si="181">IF($D445=$O$52,$H445,0)</f>
        <v>0</v>
      </c>
      <c r="P445" s="111"/>
      <c r="Q445" s="118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20"/>
    </row>
    <row r="446" spans="1:30" s="127" customFormat="1" ht="30" customHeight="1" x14ac:dyDescent="0.2">
      <c r="A446" s="157" t="s">
        <v>78</v>
      </c>
      <c r="B446" s="158"/>
      <c r="C446" s="159"/>
      <c r="D446" s="111">
        <v>16</v>
      </c>
      <c r="E446" s="111"/>
      <c r="F446" s="112">
        <v>2</v>
      </c>
      <c r="G446" s="153">
        <f>+$D443+1*(VLOOKUP(D446,$B$10:$G$16,6))+(10*(D446/1000))+1*(VLOOKUP(D446,$B$10:$G$16,6))+(10*(D446/1000))</f>
        <v>2.5700000000000003</v>
      </c>
      <c r="H446" s="111">
        <f>+F446*G446*C443</f>
        <v>5.1400000000000006</v>
      </c>
      <c r="I446" s="111"/>
      <c r="J446" s="111">
        <f>IF($D446=$J$52,$H446,0)</f>
        <v>0</v>
      </c>
      <c r="K446" s="111">
        <f>IF($D446=$K$52,$H446,0)</f>
        <v>0</v>
      </c>
      <c r="L446" s="111">
        <f>IF($D446=$L$52,$H446,0)</f>
        <v>0</v>
      </c>
      <c r="M446" s="111">
        <f>IF($D446=$M$52,$H446,0)</f>
        <v>5.1400000000000006</v>
      </c>
      <c r="N446" s="111">
        <f>IF($D446=$N$52,$H446,0)</f>
        <v>0</v>
      </c>
      <c r="O446" s="147">
        <f>IF($D446=$O$52,$H446,0)</f>
        <v>0</v>
      </c>
      <c r="P446" s="111"/>
      <c r="Q446" s="118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20"/>
    </row>
    <row r="447" spans="1:30" s="116" customFormat="1" ht="30" customHeight="1" x14ac:dyDescent="0.2">
      <c r="A447" s="154" t="s">
        <v>119</v>
      </c>
      <c r="B447" s="155"/>
      <c r="C447" s="156"/>
      <c r="D447" s="111">
        <v>12</v>
      </c>
      <c r="E447" s="111"/>
      <c r="F447" s="112">
        <v>2</v>
      </c>
      <c r="G447" s="153">
        <f>+$D443+1*(VLOOKUP(D447,$B$10:$G$16,6))+(10*(D447/1000))+1*(VLOOKUP(D447,$B$10:$G$16,6))+(10*(D447/1000))</f>
        <v>2.1900000000000004</v>
      </c>
      <c r="H447" s="111">
        <f>+F447*G447*C443</f>
        <v>4.3800000000000008</v>
      </c>
      <c r="I447" s="111"/>
      <c r="J447" s="111">
        <f t="shared" ref="J447:J448" si="182">IF($D447=$J$52,$H447,0)</f>
        <v>0</v>
      </c>
      <c r="K447" s="111">
        <f t="shared" ref="K447:K448" si="183">IF($D447=$K$52,$H447,0)</f>
        <v>0</v>
      </c>
      <c r="L447" s="111">
        <f t="shared" ref="L447:L448" si="184">IF($D447=$L$52,$H447,0)</f>
        <v>4.3800000000000008</v>
      </c>
      <c r="M447" s="111">
        <f t="shared" ref="M447:M448" si="185">IF($D447=$M$52,$H447,0)</f>
        <v>0</v>
      </c>
      <c r="N447" s="111">
        <f t="shared" ref="N447:N448" si="186">IF($D447=$N$52,$H447,0)</f>
        <v>0</v>
      </c>
      <c r="O447" s="147">
        <f t="shared" ref="O447:O448" si="187">IF($D447=$O$52,$H447,0)</f>
        <v>0</v>
      </c>
      <c r="P447" s="111"/>
      <c r="Q447" s="118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20"/>
    </row>
    <row r="448" spans="1:30" s="127" customFormat="1" ht="30" customHeight="1" x14ac:dyDescent="0.2">
      <c r="A448" s="157" t="s">
        <v>80</v>
      </c>
      <c r="B448" s="158"/>
      <c r="C448" s="159"/>
      <c r="D448" s="111">
        <v>25</v>
      </c>
      <c r="E448" s="111">
        <v>1</v>
      </c>
      <c r="F448" s="112">
        <f>ROUND((1+1)/(E448)+1,0)</f>
        <v>3</v>
      </c>
      <c r="G448" s="112">
        <f>VLOOKUP(E443,$B$40:$E$49,4,0)</f>
        <v>0.22295539738302861</v>
      </c>
      <c r="H448" s="111">
        <f>+F448*G448*C443</f>
        <v>0.66886619214908583</v>
      </c>
      <c r="I448" s="111"/>
      <c r="J448" s="111">
        <f t="shared" si="182"/>
        <v>0</v>
      </c>
      <c r="K448" s="111">
        <f t="shared" si="183"/>
        <v>0</v>
      </c>
      <c r="L448" s="111">
        <f t="shared" si="184"/>
        <v>0</v>
      </c>
      <c r="M448" s="111">
        <f t="shared" si="185"/>
        <v>0</v>
      </c>
      <c r="N448" s="111">
        <f t="shared" si="186"/>
        <v>0</v>
      </c>
      <c r="O448" s="147">
        <f t="shared" si="187"/>
        <v>0.66886619214908583</v>
      </c>
      <c r="P448" s="111"/>
      <c r="Q448" s="118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20"/>
    </row>
    <row r="449" spans="1:30" s="127" customFormat="1" ht="30" customHeight="1" x14ac:dyDescent="0.2">
      <c r="A449" s="135" t="s">
        <v>120</v>
      </c>
      <c r="B449" s="136"/>
      <c r="C449" s="137"/>
      <c r="D449" s="129">
        <v>10</v>
      </c>
      <c r="E449" s="129">
        <v>0.1</v>
      </c>
      <c r="F449" s="138">
        <f>ROUND((((D443/3)*3)/(E449))+1,0)</f>
        <v>11</v>
      </c>
      <c r="G449" s="130">
        <f>((2*(E443-(2*$B$6)+F443-(2*$B$6)))+(VLOOKUP(D449,$B$30:$C$36,2,)))</f>
        <v>1.5599999999999998</v>
      </c>
      <c r="H449" s="129">
        <f>+F449*G449*C443</f>
        <v>17.159999999999997</v>
      </c>
      <c r="I449" s="129"/>
      <c r="J449" s="111">
        <f>IF($D449=$J$52,$H449,0)</f>
        <v>0</v>
      </c>
      <c r="K449" s="111">
        <f>IF($D449=$K$52,$H449,0)</f>
        <v>17.159999999999997</v>
      </c>
      <c r="L449" s="111">
        <f>IF($D449=$L$52,$H449,0)</f>
        <v>0</v>
      </c>
      <c r="M449" s="111">
        <f>IF($D449=$M$52,$H449,0)</f>
        <v>0</v>
      </c>
      <c r="N449" s="111">
        <f>IF($D449=$N$52,$H449,0)</f>
        <v>0</v>
      </c>
      <c r="O449" s="147">
        <f>IF($D449=$O$52,$H449,0)</f>
        <v>0</v>
      </c>
      <c r="P449" s="129"/>
      <c r="Q449" s="118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20"/>
    </row>
    <row r="450" spans="1:30" ht="30.75" customHeight="1" x14ac:dyDescent="0.25">
      <c r="A450" s="229"/>
      <c r="B450" s="229"/>
      <c r="C450" s="229"/>
      <c r="D450" s="229"/>
      <c r="E450" s="229"/>
      <c r="F450" s="230"/>
      <c r="G450" s="231"/>
      <c r="H450" s="229"/>
      <c r="I450" s="229"/>
      <c r="J450" s="232"/>
      <c r="K450" s="232"/>
      <c r="L450" s="232"/>
      <c r="M450" s="232"/>
      <c r="N450" s="232"/>
      <c r="O450" s="232"/>
      <c r="P450" s="229"/>
      <c r="Q450" s="8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202"/>
    </row>
    <row r="451" spans="1:30" s="116" customFormat="1" ht="30" customHeight="1" x14ac:dyDescent="0.2">
      <c r="A451" s="111">
        <v>49</v>
      </c>
      <c r="B451" s="111" t="s">
        <v>158</v>
      </c>
      <c r="C451" s="111">
        <v>1</v>
      </c>
      <c r="D451" s="111">
        <v>2.1749999999999998</v>
      </c>
      <c r="E451" s="111">
        <v>0.3</v>
      </c>
      <c r="F451" s="111">
        <v>0.92500000000000004</v>
      </c>
      <c r="G451" s="112"/>
      <c r="H451" s="111"/>
      <c r="I451" s="111">
        <f>+PRODUCT(C451:F451)</f>
        <v>0.6035625</v>
      </c>
      <c r="J451" s="111">
        <f>IF($D451=$J$52,$H451,0)</f>
        <v>0</v>
      </c>
      <c r="K451" s="111">
        <f>IF($D451=$K$52,$H451,0)</f>
        <v>0</v>
      </c>
      <c r="L451" s="111">
        <f>IF($D451=$L$52,$H451,0)</f>
        <v>0</v>
      </c>
      <c r="M451" s="111">
        <f>IF($D451=$M$52,$H451,0)</f>
        <v>0</v>
      </c>
      <c r="N451" s="111">
        <f>IF($D451=$N$52,$H451,0)</f>
        <v>0</v>
      </c>
      <c r="O451" s="147">
        <f>IF($D451=$O$52,$H451,0)</f>
        <v>0</v>
      </c>
      <c r="P451" s="111">
        <f>(IF(F451&gt;0.6,(ROUND(D451/0.5*2,0)),(ROUND(D451/0.5*1,0))))*C451</f>
        <v>9</v>
      </c>
      <c r="Q451" s="113" t="s">
        <v>75</v>
      </c>
      <c r="R451" s="114">
        <v>0.17499999999999999</v>
      </c>
      <c r="S451" s="114">
        <v>0.15</v>
      </c>
      <c r="T451" s="114">
        <f>+PRODUCT(C451:E451)</f>
        <v>0.65249999999999997</v>
      </c>
      <c r="U451" s="114">
        <f>+PRODUCT(D451,(F451-R451))</f>
        <v>1.6312499999999999</v>
      </c>
      <c r="V451" s="114">
        <f>+PRODUCT(D451,(F451-S451))</f>
        <v>1.6856249999999999</v>
      </c>
      <c r="W451" s="114">
        <f>+PRODUCT(T451,C451)</f>
        <v>0.65249999999999997</v>
      </c>
      <c r="X451" s="114">
        <f>+IF(Q451="internal",IF(F451=$X$52,U451+V451,0),0)</f>
        <v>0</v>
      </c>
      <c r="Y451" s="114">
        <f>+IF(Q451="internal",IF(F451&lt;$Y$52,U451+V451,0),0)</f>
        <v>0</v>
      </c>
      <c r="Z451" s="114">
        <f>+IF(Q451="internal",IF(F451&gt;$Z$52,U451+V451,0),0)</f>
        <v>3.3168749999999996</v>
      </c>
      <c r="AA451" s="114">
        <f>+IF(Q451="external",IF(F451=$AA$52,U451+V451,0),0)</f>
        <v>0</v>
      </c>
      <c r="AB451" s="114">
        <f>+IF(Q451="external",IF(F451&lt;$AB$52,U451+V451,0),0)</f>
        <v>0</v>
      </c>
      <c r="AC451" s="114">
        <f>+IF(Q451="external",IF(F451&gt;$AC$52,U451+V451,0),0)</f>
        <v>0</v>
      </c>
      <c r="AD451" s="115"/>
    </row>
    <row r="452" spans="1:30" s="116" customFormat="1" ht="30" customHeight="1" x14ac:dyDescent="0.2">
      <c r="A452" s="149" t="s">
        <v>76</v>
      </c>
      <c r="B452" s="150"/>
      <c r="C452" s="151"/>
      <c r="D452" s="152">
        <v>20</v>
      </c>
      <c r="E452" s="152"/>
      <c r="F452" s="165">
        <v>3</v>
      </c>
      <c r="G452" s="153">
        <f>+$D451+1*(VLOOKUP(D452,$B$10:$G$16,6))+(10*(D452/1000))+(0.43/2)</f>
        <v>3.3899999999999997</v>
      </c>
      <c r="H452" s="152">
        <f>+F452*G452*C451</f>
        <v>10.169999999999998</v>
      </c>
      <c r="I452" s="152"/>
      <c r="J452" s="111">
        <f>IF($D452=$J$52,$H452,0)</f>
        <v>0</v>
      </c>
      <c r="K452" s="111">
        <f>IF($D452=$K$52,$H452,0)</f>
        <v>0</v>
      </c>
      <c r="L452" s="111">
        <f>IF($D452=$L$52,$H452,0)</f>
        <v>0</v>
      </c>
      <c r="M452" s="111">
        <f>IF($D452=$M$52,$H452,0)</f>
        <v>0</v>
      </c>
      <c r="N452" s="111">
        <f>IF($D452=$N$52,$H452,0)</f>
        <v>10.169999999999998</v>
      </c>
      <c r="O452" s="147">
        <f>IF($D452=$O$52,$H452,0)</f>
        <v>0</v>
      </c>
      <c r="P452" s="111"/>
      <c r="Q452" s="118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20"/>
    </row>
    <row r="453" spans="1:30" s="116" customFormat="1" ht="30" customHeight="1" x14ac:dyDescent="0.2">
      <c r="A453" s="154" t="s">
        <v>77</v>
      </c>
      <c r="B453" s="155"/>
      <c r="C453" s="156"/>
      <c r="D453" s="111">
        <v>12</v>
      </c>
      <c r="E453" s="111"/>
      <c r="F453" s="112">
        <v>2</v>
      </c>
      <c r="G453" s="153">
        <f>0.5+1*(VLOOKUP(D453,$B$10:$G$16,6))+(10*(D453/1000))</f>
        <v>1.095</v>
      </c>
      <c r="H453" s="111">
        <f>+F453*G453*C451</f>
        <v>2.19</v>
      </c>
      <c r="I453" s="111"/>
      <c r="J453" s="111">
        <f t="shared" ref="J453:J455" si="188">IF($D453=$J$52,$H453,0)</f>
        <v>0</v>
      </c>
      <c r="K453" s="111">
        <f t="shared" ref="K453:K455" si="189">IF($D453=$K$52,$H453,0)</f>
        <v>0</v>
      </c>
      <c r="L453" s="111">
        <f t="shared" ref="L453:L455" si="190">IF($D453=$L$52,$H453,0)</f>
        <v>2.19</v>
      </c>
      <c r="M453" s="111">
        <f t="shared" ref="M453:M455" si="191">IF($D453=$M$52,$H453,0)</f>
        <v>0</v>
      </c>
      <c r="N453" s="111">
        <f t="shared" ref="N453:N455" si="192">IF($D453=$N$52,$H453,0)</f>
        <v>0</v>
      </c>
      <c r="O453" s="147">
        <f t="shared" ref="O453:O455" si="193">IF($D453=$O$52,$H453,0)</f>
        <v>0</v>
      </c>
      <c r="P453" s="111"/>
      <c r="Q453" s="118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20"/>
    </row>
    <row r="454" spans="1:30" s="116" customFormat="1" ht="30" customHeight="1" x14ac:dyDescent="0.2">
      <c r="A454" s="154" t="s">
        <v>77</v>
      </c>
      <c r="B454" s="155"/>
      <c r="C454" s="156"/>
      <c r="D454" s="111">
        <v>20</v>
      </c>
      <c r="E454" s="111"/>
      <c r="F454" s="112">
        <v>3</v>
      </c>
      <c r="G454" s="153">
        <f>0.5+0.16</f>
        <v>0.66</v>
      </c>
      <c r="H454" s="111">
        <f>+F454*G454*C451</f>
        <v>1.98</v>
      </c>
      <c r="I454" s="111"/>
      <c r="J454" s="111">
        <f t="shared" si="188"/>
        <v>0</v>
      </c>
      <c r="K454" s="111">
        <f t="shared" si="189"/>
        <v>0</v>
      </c>
      <c r="L454" s="111">
        <f t="shared" si="190"/>
        <v>0</v>
      </c>
      <c r="M454" s="111">
        <f t="shared" si="191"/>
        <v>0</v>
      </c>
      <c r="N454" s="111">
        <f t="shared" si="192"/>
        <v>1.98</v>
      </c>
      <c r="O454" s="147">
        <f t="shared" si="193"/>
        <v>0</v>
      </c>
      <c r="P454" s="111"/>
      <c r="Q454" s="118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20"/>
    </row>
    <row r="455" spans="1:30" s="116" customFormat="1" ht="30" customHeight="1" x14ac:dyDescent="0.2">
      <c r="A455" s="154" t="s">
        <v>77</v>
      </c>
      <c r="B455" s="155"/>
      <c r="C455" s="156"/>
      <c r="D455" s="111">
        <v>12</v>
      </c>
      <c r="E455" s="111"/>
      <c r="F455" s="112">
        <v>2</v>
      </c>
      <c r="G455" s="153">
        <f>0.5+0.16</f>
        <v>0.66</v>
      </c>
      <c r="H455" s="111">
        <f>+F455*G455*C451</f>
        <v>1.32</v>
      </c>
      <c r="I455" s="111"/>
      <c r="J455" s="111">
        <f t="shared" si="188"/>
        <v>0</v>
      </c>
      <c r="K455" s="111">
        <f t="shared" si="189"/>
        <v>0</v>
      </c>
      <c r="L455" s="111">
        <f t="shared" si="190"/>
        <v>1.32</v>
      </c>
      <c r="M455" s="111">
        <f t="shared" si="191"/>
        <v>0</v>
      </c>
      <c r="N455" s="111">
        <f t="shared" si="192"/>
        <v>0</v>
      </c>
      <c r="O455" s="147">
        <f t="shared" si="193"/>
        <v>0</v>
      </c>
      <c r="P455" s="111"/>
      <c r="Q455" s="118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20"/>
    </row>
    <row r="456" spans="1:30" s="127" customFormat="1" ht="30" customHeight="1" x14ac:dyDescent="0.2">
      <c r="A456" s="157" t="s">
        <v>78</v>
      </c>
      <c r="B456" s="158"/>
      <c r="C456" s="159"/>
      <c r="D456" s="111">
        <v>16</v>
      </c>
      <c r="E456" s="111"/>
      <c r="F456" s="112">
        <v>3</v>
      </c>
      <c r="G456" s="153">
        <f>+$D451+2*(VLOOKUP(D456,$B$10:$G$16,6))+(10*(D456/1000))</f>
        <v>3.585</v>
      </c>
      <c r="H456" s="111">
        <f>+F456*G456*C451</f>
        <v>10.754999999999999</v>
      </c>
      <c r="I456" s="111"/>
      <c r="J456" s="111">
        <f>IF($D456=$J$52,$H456,0)</f>
        <v>0</v>
      </c>
      <c r="K456" s="111">
        <f>IF($D456=$K$52,$H456,0)</f>
        <v>0</v>
      </c>
      <c r="L456" s="111">
        <f>IF($D456=$L$52,$H456,0)</f>
        <v>0</v>
      </c>
      <c r="M456" s="111">
        <f>IF($D456=$M$52,$H456,0)</f>
        <v>10.754999999999999</v>
      </c>
      <c r="N456" s="111">
        <f>IF($D456=$N$52,$H456,0)</f>
        <v>0</v>
      </c>
      <c r="O456" s="147">
        <f>IF($D456=$O$52,$H456,0)</f>
        <v>0</v>
      </c>
      <c r="P456" s="111"/>
      <c r="Q456" s="118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20"/>
    </row>
    <row r="457" spans="1:30" s="116" customFormat="1" ht="30" customHeight="1" x14ac:dyDescent="0.2">
      <c r="A457" s="154" t="s">
        <v>119</v>
      </c>
      <c r="B457" s="155"/>
      <c r="C457" s="156"/>
      <c r="D457" s="111">
        <v>12</v>
      </c>
      <c r="E457" s="111"/>
      <c r="F457" s="112">
        <v>2</v>
      </c>
      <c r="G457" s="153">
        <f>+$D451+2*(VLOOKUP(D457,$B$10:$G$16,6))+(10*(D457/1000))</f>
        <v>3.2450000000000001</v>
      </c>
      <c r="H457" s="111">
        <f>+F457*G457*C451</f>
        <v>6.49</v>
      </c>
      <c r="I457" s="111"/>
      <c r="J457" s="111">
        <f t="shared" ref="J457:J458" si="194">IF($D457=$J$52,$H457,0)</f>
        <v>0</v>
      </c>
      <c r="K457" s="111">
        <f t="shared" ref="K457:K458" si="195">IF($D457=$K$52,$H457,0)</f>
        <v>0</v>
      </c>
      <c r="L457" s="111">
        <f t="shared" ref="L457:L458" si="196">IF($D457=$L$52,$H457,0)</f>
        <v>6.49</v>
      </c>
      <c r="M457" s="111">
        <f t="shared" ref="M457:M458" si="197">IF($D457=$M$52,$H457,0)</f>
        <v>0</v>
      </c>
      <c r="N457" s="111">
        <f t="shared" ref="N457:N458" si="198">IF($D457=$N$52,$H457,0)</f>
        <v>0</v>
      </c>
      <c r="O457" s="147">
        <f t="shared" ref="O457:O458" si="199">IF($D457=$O$52,$H457,0)</f>
        <v>0</v>
      </c>
      <c r="P457" s="111"/>
      <c r="Q457" s="118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20"/>
    </row>
    <row r="458" spans="1:30" s="127" customFormat="1" ht="30" customHeight="1" x14ac:dyDescent="0.2">
      <c r="A458" s="157" t="s">
        <v>80</v>
      </c>
      <c r="B458" s="158"/>
      <c r="C458" s="159"/>
      <c r="D458" s="111">
        <v>25</v>
      </c>
      <c r="E458" s="111">
        <v>1</v>
      </c>
      <c r="F458" s="112">
        <f>ROUND((2.175+0.5+0.5)/(E458)+1,0)</f>
        <v>4</v>
      </c>
      <c r="G458" s="112">
        <f>VLOOKUP(E451,$B$40:$E$49,4,0)</f>
        <v>0.36443309607454283</v>
      </c>
      <c r="H458" s="111">
        <f>+F458*G458*C451</f>
        <v>1.4577323842981713</v>
      </c>
      <c r="I458" s="111"/>
      <c r="J458" s="111">
        <f t="shared" si="194"/>
        <v>0</v>
      </c>
      <c r="K458" s="111">
        <f t="shared" si="195"/>
        <v>0</v>
      </c>
      <c r="L458" s="111">
        <f t="shared" si="196"/>
        <v>0</v>
      </c>
      <c r="M458" s="111">
        <f t="shared" si="197"/>
        <v>0</v>
      </c>
      <c r="N458" s="111">
        <f t="shared" si="198"/>
        <v>0</v>
      </c>
      <c r="O458" s="147">
        <f t="shared" si="199"/>
        <v>1.4577323842981713</v>
      </c>
      <c r="P458" s="111"/>
      <c r="Q458" s="118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20"/>
    </row>
    <row r="459" spans="1:30" s="127" customFormat="1" ht="30" customHeight="1" x14ac:dyDescent="0.2">
      <c r="A459" s="135" t="s">
        <v>159</v>
      </c>
      <c r="B459" s="136"/>
      <c r="C459" s="137"/>
      <c r="D459" s="129">
        <v>10</v>
      </c>
      <c r="E459" s="129">
        <v>0.1</v>
      </c>
      <c r="F459" s="138">
        <f>ROUND((((D451/3)*3)/(E459))+1,0)</f>
        <v>23</v>
      </c>
      <c r="G459" s="130">
        <f>((2*(E451-(2*$B$6)+F451-(2*$B$6)))+(VLOOKUP(D459,$B$30:$C$36,2,)))</f>
        <v>2.41</v>
      </c>
      <c r="H459" s="129">
        <f>+F459*G459*C451</f>
        <v>55.430000000000007</v>
      </c>
      <c r="I459" s="129"/>
      <c r="J459" s="111">
        <f>IF($D459=$J$52,$H459,0)</f>
        <v>0</v>
      </c>
      <c r="K459" s="111">
        <f>IF($D459=$K$52,$H459,0)</f>
        <v>55.430000000000007</v>
      </c>
      <c r="L459" s="111">
        <f>IF($D459=$L$52,$H459,0)</f>
        <v>0</v>
      </c>
      <c r="M459" s="111">
        <f>IF($D459=$M$52,$H459,0)</f>
        <v>0</v>
      </c>
      <c r="N459" s="111">
        <f>IF($D459=$N$52,$H459,0)</f>
        <v>0</v>
      </c>
      <c r="O459" s="147">
        <f>IF($D459=$O$52,$H459,0)</f>
        <v>0</v>
      </c>
      <c r="P459" s="129"/>
      <c r="Q459" s="118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20"/>
    </row>
    <row r="460" spans="1:30" s="239" customFormat="1" ht="30" customHeight="1" x14ac:dyDescent="0.25">
      <c r="A460" s="209"/>
      <c r="B460" s="209" t="s">
        <v>96</v>
      </c>
      <c r="C460" s="209"/>
      <c r="D460" s="209">
        <v>10</v>
      </c>
      <c r="E460" s="209">
        <v>0.1</v>
      </c>
      <c r="F460" s="219">
        <f>ROUNDUP((((D451/3)*3)/(E460))+1,0)</f>
        <v>23</v>
      </c>
      <c r="G460" s="211">
        <f>(F451-(2*$B$6)+(VLOOKUP(D460,$B$30:$C$36,2,)))</f>
        <v>1.0649999999999999</v>
      </c>
      <c r="H460" s="209">
        <f>+F460*G460*C451</f>
        <v>24.494999999999997</v>
      </c>
      <c r="I460" s="209"/>
      <c r="J460" s="190">
        <f>IF($D460=$J$335,$H460,0)</f>
        <v>0</v>
      </c>
      <c r="K460" s="190">
        <f>IF($D460=$K$52,$H460,0)</f>
        <v>24.494999999999997</v>
      </c>
      <c r="L460" s="190">
        <f>IF($D460=$L$335,$H460,0)</f>
        <v>0</v>
      </c>
      <c r="M460" s="190">
        <f t="shared" ref="M460" si="200">IF($D460=$M$335,$H460,0)</f>
        <v>0</v>
      </c>
      <c r="N460" s="190">
        <f t="shared" ref="N460" si="201">IF($D460=$N$335,$H460,0)</f>
        <v>0</v>
      </c>
      <c r="O460" s="190">
        <f t="shared" ref="O460" si="202">IF($D460=$O$335,$H460,0)</f>
        <v>0</v>
      </c>
      <c r="P460" s="209"/>
      <c r="Q460" s="209"/>
    </row>
    <row r="461" spans="1:30" s="116" customFormat="1" ht="30" customHeight="1" x14ac:dyDescent="0.25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240"/>
      <c r="Q461" s="118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20"/>
    </row>
    <row r="462" spans="1:30" s="194" customFormat="1" ht="30" customHeight="1" x14ac:dyDescent="0.2">
      <c r="A462" s="190">
        <v>50</v>
      </c>
      <c r="B462" s="190" t="s">
        <v>160</v>
      </c>
      <c r="C462" s="190">
        <v>1</v>
      </c>
      <c r="D462" s="190">
        <v>3.05</v>
      </c>
      <c r="E462" s="190">
        <v>0.3</v>
      </c>
      <c r="F462" s="190">
        <v>2.0975000000000001</v>
      </c>
      <c r="G462" s="191"/>
      <c r="H462" s="190"/>
      <c r="I462" s="190">
        <f>+PRODUCT(C462:F462)</f>
        <v>1.9192125</v>
      </c>
      <c r="J462" s="190">
        <f>IF($D462=$J$52,$H462,0)</f>
        <v>0</v>
      </c>
      <c r="K462" s="190">
        <f>IF($D462=$K$52,$H462,0)</f>
        <v>0</v>
      </c>
      <c r="L462" s="190">
        <f>IF($D462=$L$52,$H462,0)</f>
        <v>0</v>
      </c>
      <c r="M462" s="190">
        <f>IF($D462=$M$52,$H462,0)</f>
        <v>0</v>
      </c>
      <c r="N462" s="190">
        <f>IF($D462=$N$52,$H462,0)</f>
        <v>0</v>
      </c>
      <c r="O462" s="201">
        <f>IF($D462=$O$52,$H462,0)</f>
        <v>0</v>
      </c>
      <c r="P462" s="190">
        <f>(IF(F462&gt;0.6,(ROUND(D462/0.5*2,0)),(ROUND(D462/0.5*1,0))))*C462</f>
        <v>12</v>
      </c>
      <c r="Q462" s="192" t="s">
        <v>75</v>
      </c>
      <c r="R462" s="193">
        <v>0.15</v>
      </c>
      <c r="S462" s="193">
        <v>0.125</v>
      </c>
      <c r="T462" s="193">
        <f>+PRODUCT(C462:E462)</f>
        <v>0.91499999999999992</v>
      </c>
      <c r="U462" s="193">
        <f>+PRODUCT(D462,(F462-R462))</f>
        <v>5.9398750000000007</v>
      </c>
      <c r="V462" s="193">
        <f>+PRODUCT(D462,(F462))</f>
        <v>6.3973750000000003</v>
      </c>
      <c r="W462" s="193">
        <f>+PRODUCT(T462,C462)</f>
        <v>0.91499999999999992</v>
      </c>
      <c r="X462" s="193">
        <f>+IF(Q462="internal",IF(F462=$X$52,U462+V462,0),0)</f>
        <v>0</v>
      </c>
      <c r="Y462" s="193">
        <f>+IF(Q462="internal",IF(F462&lt;$Y$52,U462+V462,0),0)</f>
        <v>0</v>
      </c>
      <c r="Z462" s="193">
        <f>+IF(Q462="internal",IF(F462&gt;$Z$52,U462+V462,0),0)</f>
        <v>12.337250000000001</v>
      </c>
      <c r="AA462" s="193">
        <f>+IF(Q462="external",IF(F462=$AA$52,U462+V462,0),0)</f>
        <v>0</v>
      </c>
      <c r="AB462" s="193">
        <f>+IF(Q462="external",IF(F462&lt;$AB$52,U462+V462,0),0)</f>
        <v>0</v>
      </c>
      <c r="AC462" s="193">
        <f>+IF(Q462="external",IF(F462&gt;$AC$52,U462+V462,0),0)</f>
        <v>0</v>
      </c>
      <c r="AD462" s="93"/>
    </row>
    <row r="463" spans="1:30" s="194" customFormat="1" ht="30" customHeight="1" x14ac:dyDescent="0.2">
      <c r="A463" s="195" t="s">
        <v>76</v>
      </c>
      <c r="B463" s="196"/>
      <c r="C463" s="197"/>
      <c r="D463" s="198">
        <v>20</v>
      </c>
      <c r="E463" s="198"/>
      <c r="F463" s="199">
        <v>3</v>
      </c>
      <c r="G463" s="200">
        <f>+$D462+2*(VLOOKUP(D463,$B$10:$G$16,6))+(10*(D463/1000))</f>
        <v>4.8500000000000005</v>
      </c>
      <c r="H463" s="198">
        <f>+F463*G463*C462</f>
        <v>14.55</v>
      </c>
      <c r="I463" s="198"/>
      <c r="J463" s="190">
        <f>IF($D463=$J$52,$H463,0)</f>
        <v>0</v>
      </c>
      <c r="K463" s="190">
        <f>IF($D463=$K$52,$H463,0)</f>
        <v>0</v>
      </c>
      <c r="L463" s="190">
        <f>IF($D463=$L$52,$H463,0)</f>
        <v>0</v>
      </c>
      <c r="M463" s="190">
        <f>IF($D463=$M$52,$H463,0)</f>
        <v>0</v>
      </c>
      <c r="N463" s="190">
        <f>IF($D463=$N$52,$H463,0)</f>
        <v>14.55</v>
      </c>
      <c r="O463" s="201">
        <f>IF($D463=$O$52,$H463,0)</f>
        <v>0</v>
      </c>
      <c r="P463" s="190"/>
      <c r="Q463" s="8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202"/>
    </row>
    <row r="464" spans="1:30" s="194" customFormat="1" ht="30" customHeight="1" x14ac:dyDescent="0.2">
      <c r="A464" s="233" t="s">
        <v>77</v>
      </c>
      <c r="B464" s="234"/>
      <c r="C464" s="235"/>
      <c r="D464" s="190">
        <v>20</v>
      </c>
      <c r="E464" s="190"/>
      <c r="F464" s="191">
        <v>3</v>
      </c>
      <c r="G464" s="200">
        <f>+$D462+2*(VLOOKUP(D464,$B$10:$G$16,6))+(10*(D464/1000))</f>
        <v>4.8500000000000005</v>
      </c>
      <c r="H464" s="190">
        <f>+F464*G464*C462</f>
        <v>14.55</v>
      </c>
      <c r="I464" s="190"/>
      <c r="J464" s="190">
        <f t="shared" ref="J464:J465" si="203">IF($D464=$J$52,$H464,0)</f>
        <v>0</v>
      </c>
      <c r="K464" s="190">
        <f t="shared" ref="K464:K465" si="204">IF($D464=$K$52,$H464,0)</f>
        <v>0</v>
      </c>
      <c r="L464" s="190">
        <f t="shared" ref="L464:L465" si="205">IF($D464=$L$52,$H464,0)</f>
        <v>0</v>
      </c>
      <c r="M464" s="190">
        <f t="shared" ref="M464:M465" si="206">IF($D464=$M$52,$H464,0)</f>
        <v>0</v>
      </c>
      <c r="N464" s="190">
        <f t="shared" ref="N464:N465" si="207">IF($D464=$N$52,$H464,0)</f>
        <v>14.55</v>
      </c>
      <c r="O464" s="201">
        <f t="shared" ref="O464:O465" si="208">IF($D464=$O$52,$H464,0)</f>
        <v>0</v>
      </c>
      <c r="P464" s="190"/>
      <c r="Q464" s="8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202"/>
    </row>
    <row r="465" spans="1:30" s="194" customFormat="1" ht="30" customHeight="1" x14ac:dyDescent="0.2">
      <c r="A465" s="233" t="s">
        <v>77</v>
      </c>
      <c r="B465" s="234"/>
      <c r="C465" s="235"/>
      <c r="D465" s="190">
        <v>12</v>
      </c>
      <c r="E465" s="190"/>
      <c r="F465" s="191">
        <v>2</v>
      </c>
      <c r="G465" s="200">
        <f>+$D462+2*(VLOOKUP(D465,$B$10:$G$16,6))+(10*(D465/1000))</f>
        <v>4.12</v>
      </c>
      <c r="H465" s="190">
        <f>+F465*G465*C462</f>
        <v>8.24</v>
      </c>
      <c r="I465" s="190"/>
      <c r="J465" s="190">
        <f t="shared" si="203"/>
        <v>0</v>
      </c>
      <c r="K465" s="190">
        <f t="shared" si="204"/>
        <v>0</v>
      </c>
      <c r="L465" s="190">
        <f t="shared" si="205"/>
        <v>8.24</v>
      </c>
      <c r="M465" s="190">
        <f t="shared" si="206"/>
        <v>0</v>
      </c>
      <c r="N465" s="190">
        <f t="shared" si="207"/>
        <v>0</v>
      </c>
      <c r="O465" s="201">
        <f t="shared" si="208"/>
        <v>0</v>
      </c>
      <c r="P465" s="190"/>
      <c r="Q465" s="8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202"/>
    </row>
    <row r="466" spans="1:30" s="194" customFormat="1" ht="30" customHeight="1" x14ac:dyDescent="0.2">
      <c r="A466" s="203" t="s">
        <v>78</v>
      </c>
      <c r="B466" s="204"/>
      <c r="C466" s="205"/>
      <c r="D466" s="198">
        <v>20</v>
      </c>
      <c r="E466" s="190"/>
      <c r="F466" s="191">
        <v>3</v>
      </c>
      <c r="G466" s="200">
        <f>+$D462+2*(VLOOKUP(D466,$B$10:$G$16,6))+(10*(D466/1000))</f>
        <v>4.8500000000000005</v>
      </c>
      <c r="H466" s="190">
        <f>+F466*G466*C462</f>
        <v>14.55</v>
      </c>
      <c r="I466" s="190"/>
      <c r="J466" s="190">
        <f>IF($D466=$J$52,$H466,0)</f>
        <v>0</v>
      </c>
      <c r="K466" s="190">
        <f>IF($D466=$K$52,$H466,0)</f>
        <v>0</v>
      </c>
      <c r="L466" s="190">
        <f>IF($D466=$L$52,$H466,0)</f>
        <v>0</v>
      </c>
      <c r="M466" s="190">
        <f>IF($D466=$M$52,$H466,0)</f>
        <v>0</v>
      </c>
      <c r="N466" s="190">
        <f>IF($D466=$N$52,$H466,0)</f>
        <v>14.55</v>
      </c>
      <c r="O466" s="201">
        <f>IF($D466=$O$52,$H466,0)</f>
        <v>0</v>
      </c>
      <c r="P466" s="190"/>
      <c r="Q466" s="8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202"/>
    </row>
    <row r="467" spans="1:30" s="194" customFormat="1" ht="30" customHeight="1" x14ac:dyDescent="0.2">
      <c r="A467" s="233" t="s">
        <v>119</v>
      </c>
      <c r="B467" s="234"/>
      <c r="C467" s="235"/>
      <c r="D467" s="190">
        <v>20</v>
      </c>
      <c r="E467" s="190"/>
      <c r="F467" s="191">
        <v>3</v>
      </c>
      <c r="G467" s="200">
        <f>+$D462+2*(VLOOKUP(D467,$B$10:$G$16,6))+(10*(D467/1000))</f>
        <v>4.8500000000000005</v>
      </c>
      <c r="H467" s="190">
        <f>+F467*G467*C462</f>
        <v>14.55</v>
      </c>
      <c r="I467" s="190"/>
      <c r="J467" s="190">
        <f t="shared" ref="J467:J469" si="209">IF($D467=$J$52,$H467,0)</f>
        <v>0</v>
      </c>
      <c r="K467" s="190">
        <f t="shared" ref="K467:K469" si="210">IF($D467=$K$52,$H467,0)</f>
        <v>0</v>
      </c>
      <c r="L467" s="190">
        <f t="shared" ref="L467:L469" si="211">IF($D467=$L$52,$H467,0)</f>
        <v>0</v>
      </c>
      <c r="M467" s="190">
        <f t="shared" ref="M467:M469" si="212">IF($D467=$M$52,$H467,0)</f>
        <v>0</v>
      </c>
      <c r="N467" s="190">
        <f t="shared" ref="N467:N469" si="213">IF($D467=$N$52,$H467,0)</f>
        <v>14.55</v>
      </c>
      <c r="O467" s="201">
        <f t="shared" ref="O467:O469" si="214">IF($D467=$O$52,$H467,0)</f>
        <v>0</v>
      </c>
      <c r="P467" s="190"/>
      <c r="Q467" s="8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202"/>
    </row>
    <row r="468" spans="1:30" s="194" customFormat="1" ht="30" customHeight="1" x14ac:dyDescent="0.2">
      <c r="A468" s="233" t="s">
        <v>119</v>
      </c>
      <c r="B468" s="234"/>
      <c r="C468" s="235"/>
      <c r="D468" s="190">
        <v>12</v>
      </c>
      <c r="E468" s="190"/>
      <c r="F468" s="191">
        <v>2</v>
      </c>
      <c r="G468" s="200">
        <f>+$D462+2*(VLOOKUP(D468,$B$10:$G$16,6))+(10*(D468/1000))</f>
        <v>4.12</v>
      </c>
      <c r="H468" s="190">
        <f>+F468*G468*C462</f>
        <v>8.24</v>
      </c>
      <c r="I468" s="190"/>
      <c r="J468" s="190">
        <f t="shared" si="209"/>
        <v>0</v>
      </c>
      <c r="K468" s="190">
        <f t="shared" si="210"/>
        <v>0</v>
      </c>
      <c r="L468" s="190">
        <f t="shared" si="211"/>
        <v>8.24</v>
      </c>
      <c r="M468" s="190">
        <f t="shared" si="212"/>
        <v>0</v>
      </c>
      <c r="N468" s="190">
        <f t="shared" si="213"/>
        <v>0</v>
      </c>
      <c r="O468" s="201">
        <f t="shared" si="214"/>
        <v>0</v>
      </c>
      <c r="P468" s="190"/>
      <c r="Q468" s="8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202"/>
    </row>
    <row r="469" spans="1:30" s="79" customFormat="1" ht="30" customHeight="1" x14ac:dyDescent="0.2">
      <c r="A469" s="203" t="s">
        <v>80</v>
      </c>
      <c r="B469" s="204"/>
      <c r="C469" s="205"/>
      <c r="D469" s="190">
        <v>25</v>
      </c>
      <c r="E469" s="190">
        <v>1</v>
      </c>
      <c r="F469" s="191">
        <f>ROUND((3.05*4)/(E469)+1,0)</f>
        <v>13</v>
      </c>
      <c r="G469" s="191">
        <f>VLOOKUP(E462,$B$40:$E$49,4,0)</f>
        <v>0.36443309607454283</v>
      </c>
      <c r="H469" s="190">
        <f>+F469*G469*C462</f>
        <v>4.7376302489690572</v>
      </c>
      <c r="I469" s="190"/>
      <c r="J469" s="190">
        <f t="shared" si="209"/>
        <v>0</v>
      </c>
      <c r="K469" s="190">
        <f t="shared" si="210"/>
        <v>0</v>
      </c>
      <c r="L469" s="190">
        <f t="shared" si="211"/>
        <v>0</v>
      </c>
      <c r="M469" s="190">
        <f t="shared" si="212"/>
        <v>0</v>
      </c>
      <c r="N469" s="190">
        <f t="shared" si="213"/>
        <v>0</v>
      </c>
      <c r="O469" s="201">
        <f t="shared" si="214"/>
        <v>4.7376302489690572</v>
      </c>
      <c r="P469" s="190"/>
      <c r="Q469" s="8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202"/>
    </row>
    <row r="470" spans="1:30" s="79" customFormat="1" ht="30" customHeight="1" x14ac:dyDescent="0.2">
      <c r="A470" s="206" t="s">
        <v>114</v>
      </c>
      <c r="B470" s="207"/>
      <c r="C470" s="208"/>
      <c r="D470" s="209">
        <v>12</v>
      </c>
      <c r="E470" s="209">
        <v>0.1</v>
      </c>
      <c r="F470" s="210">
        <f>ROUND((((D462/3)*2)/(E470))+1,0)</f>
        <v>21</v>
      </c>
      <c r="G470" s="211">
        <f>((2*(E462-(2*$B$6)+F462-(2*$B$6)))+(VLOOKUP(D470,$B$30:$C$36,2,)))</f>
        <v>4.7950000000000008</v>
      </c>
      <c r="H470" s="209">
        <f>+F470*G470*C462</f>
        <v>100.69500000000002</v>
      </c>
      <c r="I470" s="209"/>
      <c r="J470" s="190">
        <f>IF($D470=$J$52,$H470,0)</f>
        <v>0</v>
      </c>
      <c r="K470" s="190">
        <f>IF($D470=$K$52,$H470,0)</f>
        <v>0</v>
      </c>
      <c r="L470" s="190">
        <f>IF($D470=$L$52,$H470,0)</f>
        <v>100.69500000000002</v>
      </c>
      <c r="M470" s="190">
        <f>IF($D470=$M$52,$H470,0)</f>
        <v>0</v>
      </c>
      <c r="N470" s="190">
        <f>IF($D470=$N$52,$H470,0)</f>
        <v>0</v>
      </c>
      <c r="O470" s="201">
        <f>IF($D470=$O$52,$H470,0)</f>
        <v>0</v>
      </c>
      <c r="P470" s="209"/>
      <c r="Q470" s="8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202"/>
    </row>
    <row r="471" spans="1:30" s="79" customFormat="1" ht="30" customHeight="1" x14ac:dyDescent="0.25">
      <c r="A471" s="206" t="s">
        <v>135</v>
      </c>
      <c r="B471" s="207"/>
      <c r="C471" s="208"/>
      <c r="D471" s="209">
        <v>12</v>
      </c>
      <c r="E471" s="209">
        <v>0.15</v>
      </c>
      <c r="F471" s="210">
        <f>ROUND((((D462/3)*1)/(E471))+1,0)</f>
        <v>8</v>
      </c>
      <c r="G471" s="211">
        <f>((2*(E462-(2*$B$6)+F462-(2*$B$6)))+(VLOOKUP(D471,$B$30:$C$36,2,)))</f>
        <v>4.7950000000000008</v>
      </c>
      <c r="H471" s="209">
        <f>+F471*G471*C462</f>
        <v>38.360000000000007</v>
      </c>
      <c r="I471" s="209"/>
      <c r="J471" s="190">
        <f>IF($D471=$J$52,$H471,0)</f>
        <v>0</v>
      </c>
      <c r="K471" s="190">
        <f>IF($D471=$K$52,$H471,0)</f>
        <v>0</v>
      </c>
      <c r="L471" s="190">
        <f>IF($D471=$L$52,$H471,0)</f>
        <v>38.360000000000007</v>
      </c>
      <c r="M471" s="190">
        <f>IF($D471=$M$52,$H471,0)</f>
        <v>0</v>
      </c>
      <c r="N471" s="190">
        <f>IF($D471=$N$52,$H471,0)</f>
        <v>0</v>
      </c>
      <c r="O471" s="201">
        <f>IF($D471=$O$52,$H471,0)</f>
        <v>0</v>
      </c>
      <c r="P471" s="209"/>
      <c r="Q471" s="38"/>
    </row>
    <row r="472" spans="1:30" s="116" customFormat="1" ht="30" customHeight="1" x14ac:dyDescent="0.25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240"/>
      <c r="Q472" s="118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20"/>
    </row>
    <row r="473" spans="1:30" s="116" customFormat="1" ht="30" customHeight="1" x14ac:dyDescent="0.2">
      <c r="A473" s="111">
        <v>51</v>
      </c>
      <c r="B473" s="111" t="s">
        <v>161</v>
      </c>
      <c r="C473" s="111">
        <v>1</v>
      </c>
      <c r="D473" s="111">
        <v>2.125</v>
      </c>
      <c r="E473" s="111">
        <v>0.3</v>
      </c>
      <c r="F473" s="111">
        <v>0.92500000000000004</v>
      </c>
      <c r="G473" s="112"/>
      <c r="H473" s="111"/>
      <c r="I473" s="111">
        <f>+PRODUCT(C473:F473)</f>
        <v>0.58968750000000003</v>
      </c>
      <c r="J473" s="111">
        <f t="shared" ref="J473:J481" si="215">IF($D473=$J$52,$H473,0)</f>
        <v>0</v>
      </c>
      <c r="K473" s="111">
        <f t="shared" ref="K473:K481" si="216">IF($D473=$K$52,$H473,0)</f>
        <v>0</v>
      </c>
      <c r="L473" s="111">
        <f t="shared" ref="L473:L481" si="217">IF($D473=$L$52,$H473,0)</f>
        <v>0</v>
      </c>
      <c r="M473" s="111">
        <f t="shared" ref="M473:M481" si="218">IF($D473=$M$52,$H473,0)</f>
        <v>0</v>
      </c>
      <c r="N473" s="111">
        <f t="shared" ref="N473:N481" si="219">IF($D473=$N$52,$H473,0)</f>
        <v>0</v>
      </c>
      <c r="O473" s="147">
        <f t="shared" ref="O473:O481" si="220">IF($D473=$O$52,$H473,0)</f>
        <v>0</v>
      </c>
      <c r="P473" s="111">
        <f>(IF(F473&gt;0.6,(ROUND(D473/0.5*2,0)),(ROUND(D473/0.5*1,0))))*C473</f>
        <v>9</v>
      </c>
      <c r="Q473" s="113" t="s">
        <v>75</v>
      </c>
      <c r="R473" s="114">
        <v>0.17499999999999999</v>
      </c>
      <c r="S473" s="114">
        <v>0.15</v>
      </c>
      <c r="T473" s="114">
        <f>+PRODUCT(C473:E473)</f>
        <v>0.63749999999999996</v>
      </c>
      <c r="U473" s="114">
        <f>+PRODUCT(D473,(F473-R473))</f>
        <v>1.59375</v>
      </c>
      <c r="V473" s="114">
        <f>+PRODUCT(D473,(F473-S473))</f>
        <v>1.6468750000000001</v>
      </c>
      <c r="W473" s="114">
        <f>+PRODUCT(T473,C473)</f>
        <v>0.63749999999999996</v>
      </c>
      <c r="X473" s="114">
        <f>+IF(Q473="internal",IF(F473=$X$52,U473+V473,0),0)</f>
        <v>0</v>
      </c>
      <c r="Y473" s="114">
        <f>+IF(Q473="internal",IF(F473&lt;$Y$52,U473+V473,0),0)</f>
        <v>0</v>
      </c>
      <c r="Z473" s="114">
        <f>+IF(Q473="internal",IF(F473&gt;$Z$52,U473+V473,0),0)</f>
        <v>3.2406250000000001</v>
      </c>
      <c r="AA473" s="114">
        <f>+IF(Q473="external",IF(F473=$AA$52,U473+V473,0),0)</f>
        <v>0</v>
      </c>
      <c r="AB473" s="114">
        <f>+IF(Q473="external",IF(F473&lt;$AB$52,U473+V473,0),0)</f>
        <v>0</v>
      </c>
      <c r="AC473" s="114">
        <f>+IF(Q473="external",IF(F473&gt;$AC$52,U473+V473,0),0)</f>
        <v>0</v>
      </c>
      <c r="AD473" s="115"/>
    </row>
    <row r="474" spans="1:30" s="116" customFormat="1" ht="30" customHeight="1" x14ac:dyDescent="0.2">
      <c r="A474" s="149" t="s">
        <v>76</v>
      </c>
      <c r="B474" s="150"/>
      <c r="C474" s="151"/>
      <c r="D474" s="152">
        <v>20</v>
      </c>
      <c r="E474" s="152"/>
      <c r="F474" s="165">
        <v>3</v>
      </c>
      <c r="G474" s="153">
        <f>+$D473+0.3/2+0.748/2</f>
        <v>2.649</v>
      </c>
      <c r="H474" s="152">
        <f>+F474*G474*C473</f>
        <v>7.9470000000000001</v>
      </c>
      <c r="I474" s="152"/>
      <c r="J474" s="111">
        <f t="shared" si="215"/>
        <v>0</v>
      </c>
      <c r="K474" s="111">
        <f t="shared" si="216"/>
        <v>0</v>
      </c>
      <c r="L474" s="111">
        <f t="shared" si="217"/>
        <v>0</v>
      </c>
      <c r="M474" s="111">
        <f t="shared" si="218"/>
        <v>0</v>
      </c>
      <c r="N474" s="111">
        <f t="shared" si="219"/>
        <v>7.9470000000000001</v>
      </c>
      <c r="O474" s="147">
        <f t="shared" si="220"/>
        <v>0</v>
      </c>
      <c r="P474" s="111"/>
      <c r="Q474" s="118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20"/>
    </row>
    <row r="475" spans="1:30" s="116" customFormat="1" ht="30" customHeight="1" x14ac:dyDescent="0.2">
      <c r="A475" s="149" t="s">
        <v>162</v>
      </c>
      <c r="B475" s="150"/>
      <c r="C475" s="151"/>
      <c r="D475" s="152">
        <v>12</v>
      </c>
      <c r="E475" s="152"/>
      <c r="F475" s="165">
        <v>2</v>
      </c>
      <c r="G475" s="153">
        <f>+$D473+0.3/2+0.748/2</f>
        <v>2.649</v>
      </c>
      <c r="H475" s="152">
        <f>+F475*G475*C473</f>
        <v>5.298</v>
      </c>
      <c r="I475" s="152"/>
      <c r="J475" s="111">
        <f t="shared" si="215"/>
        <v>0</v>
      </c>
      <c r="K475" s="111">
        <f t="shared" si="216"/>
        <v>0</v>
      </c>
      <c r="L475" s="111">
        <f t="shared" si="217"/>
        <v>5.298</v>
      </c>
      <c r="M475" s="111">
        <f t="shared" si="218"/>
        <v>0</v>
      </c>
      <c r="N475" s="111">
        <f t="shared" si="219"/>
        <v>0</v>
      </c>
      <c r="O475" s="147">
        <f t="shared" si="220"/>
        <v>0</v>
      </c>
      <c r="P475" s="111"/>
      <c r="Q475" s="118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20"/>
    </row>
    <row r="476" spans="1:30" s="116" customFormat="1" ht="30" customHeight="1" x14ac:dyDescent="0.2">
      <c r="A476" s="149" t="s">
        <v>162</v>
      </c>
      <c r="B476" s="150"/>
      <c r="C476" s="151"/>
      <c r="D476" s="152">
        <v>12</v>
      </c>
      <c r="E476" s="152"/>
      <c r="F476" s="165">
        <v>2</v>
      </c>
      <c r="G476" s="153">
        <f>0.55+0.3/2</f>
        <v>0.70000000000000007</v>
      </c>
      <c r="H476" s="152">
        <f>+F476*G476*C473</f>
        <v>1.4000000000000001</v>
      </c>
      <c r="I476" s="152"/>
      <c r="J476" s="111">
        <f t="shared" si="215"/>
        <v>0</v>
      </c>
      <c r="K476" s="111">
        <f t="shared" si="216"/>
        <v>0</v>
      </c>
      <c r="L476" s="111">
        <f t="shared" si="217"/>
        <v>1.4000000000000001</v>
      </c>
      <c r="M476" s="111">
        <f t="shared" si="218"/>
        <v>0</v>
      </c>
      <c r="N476" s="111">
        <f t="shared" si="219"/>
        <v>0</v>
      </c>
      <c r="O476" s="147">
        <f t="shared" si="220"/>
        <v>0</v>
      </c>
      <c r="P476" s="111"/>
      <c r="Q476" s="118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20"/>
    </row>
    <row r="477" spans="1:30" s="116" customFormat="1" ht="30" customHeight="1" x14ac:dyDescent="0.2">
      <c r="A477" s="149" t="s">
        <v>162</v>
      </c>
      <c r="B477" s="150"/>
      <c r="C477" s="151"/>
      <c r="D477" s="152">
        <v>12</v>
      </c>
      <c r="E477" s="152"/>
      <c r="F477" s="165">
        <v>2</v>
      </c>
      <c r="G477" s="153">
        <f>0.55+0.748/2</f>
        <v>0.92400000000000004</v>
      </c>
      <c r="H477" s="152">
        <f>+F477*G477*C473</f>
        <v>1.8480000000000001</v>
      </c>
      <c r="I477" s="152"/>
      <c r="J477" s="111">
        <f t="shared" si="215"/>
        <v>0</v>
      </c>
      <c r="K477" s="111">
        <f t="shared" si="216"/>
        <v>0</v>
      </c>
      <c r="L477" s="111">
        <f t="shared" si="217"/>
        <v>1.8480000000000001</v>
      </c>
      <c r="M477" s="111">
        <f t="shared" si="218"/>
        <v>0</v>
      </c>
      <c r="N477" s="111">
        <f t="shared" si="219"/>
        <v>0</v>
      </c>
      <c r="O477" s="147">
        <f t="shared" si="220"/>
        <v>0</v>
      </c>
      <c r="P477" s="111"/>
      <c r="Q477" s="118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20"/>
    </row>
    <row r="478" spans="1:30" s="116" customFormat="1" ht="30" customHeight="1" x14ac:dyDescent="0.2">
      <c r="A478" s="157" t="s">
        <v>78</v>
      </c>
      <c r="B478" s="158"/>
      <c r="C478" s="159"/>
      <c r="D478" s="111">
        <v>16</v>
      </c>
      <c r="E478" s="111"/>
      <c r="F478" s="112">
        <v>3</v>
      </c>
      <c r="G478" s="153">
        <f>+$D473+2*(VLOOKUP(D478,$B$10:$G$16,6))+(10*(D478/1000))</f>
        <v>3.5350000000000001</v>
      </c>
      <c r="H478" s="111">
        <f>+F478*G478*C473</f>
        <v>10.605</v>
      </c>
      <c r="I478" s="111"/>
      <c r="J478" s="111">
        <f t="shared" si="215"/>
        <v>0</v>
      </c>
      <c r="K478" s="111">
        <f t="shared" si="216"/>
        <v>0</v>
      </c>
      <c r="L478" s="111">
        <f t="shared" si="217"/>
        <v>0</v>
      </c>
      <c r="M478" s="111">
        <f t="shared" si="218"/>
        <v>10.605</v>
      </c>
      <c r="N478" s="111">
        <f t="shared" si="219"/>
        <v>0</v>
      </c>
      <c r="O478" s="147">
        <f t="shared" si="220"/>
        <v>0</v>
      </c>
      <c r="P478" s="111"/>
      <c r="Q478" s="118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20"/>
    </row>
    <row r="479" spans="1:30" s="116" customFormat="1" ht="30" customHeight="1" x14ac:dyDescent="0.2">
      <c r="A479" s="157" t="s">
        <v>79</v>
      </c>
      <c r="B479" s="158"/>
      <c r="C479" s="159"/>
      <c r="D479" s="111">
        <v>12</v>
      </c>
      <c r="E479" s="111"/>
      <c r="F479" s="112">
        <v>3</v>
      </c>
      <c r="G479" s="153">
        <f>+$D473+2*(VLOOKUP(D479,$B$10:$G$16,6))+(10*(D437/1000))</f>
        <v>3.2350000000000003</v>
      </c>
      <c r="H479" s="111">
        <f>+F479*G479*C473</f>
        <v>9.7050000000000018</v>
      </c>
      <c r="I479" s="111"/>
      <c r="J479" s="111">
        <f t="shared" si="215"/>
        <v>0</v>
      </c>
      <c r="K479" s="111">
        <f t="shared" si="216"/>
        <v>0</v>
      </c>
      <c r="L479" s="111">
        <f t="shared" si="217"/>
        <v>9.7050000000000018</v>
      </c>
      <c r="M479" s="111">
        <f t="shared" si="218"/>
        <v>0</v>
      </c>
      <c r="N479" s="111">
        <f t="shared" si="219"/>
        <v>0</v>
      </c>
      <c r="O479" s="147">
        <f t="shared" si="220"/>
        <v>0</v>
      </c>
      <c r="P479" s="111"/>
      <c r="Q479" s="118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20"/>
    </row>
    <row r="480" spans="1:30" s="127" customFormat="1" ht="30" customHeight="1" x14ac:dyDescent="0.2">
      <c r="A480" s="157" t="s">
        <v>80</v>
      </c>
      <c r="B480" s="158"/>
      <c r="C480" s="159"/>
      <c r="D480" s="111">
        <v>25</v>
      </c>
      <c r="E480" s="111">
        <v>1</v>
      </c>
      <c r="F480" s="112">
        <f>ROUND((2.125+2.125+0.55+0.55)/(E480)+1,0)</f>
        <v>6</v>
      </c>
      <c r="G480" s="112">
        <f>VLOOKUP(E473,$B$40:$E$49,4,0)</f>
        <v>0.36443309607454283</v>
      </c>
      <c r="H480" s="111">
        <f>+F480*G480*C473</f>
        <v>2.1865985764472571</v>
      </c>
      <c r="I480" s="111"/>
      <c r="J480" s="111">
        <f t="shared" si="215"/>
        <v>0</v>
      </c>
      <c r="K480" s="111">
        <f t="shared" si="216"/>
        <v>0</v>
      </c>
      <c r="L480" s="111">
        <f t="shared" si="217"/>
        <v>0</v>
      </c>
      <c r="M480" s="111">
        <f t="shared" si="218"/>
        <v>0</v>
      </c>
      <c r="N480" s="111">
        <f t="shared" si="219"/>
        <v>0</v>
      </c>
      <c r="O480" s="147">
        <f t="shared" si="220"/>
        <v>2.1865985764472571</v>
      </c>
      <c r="P480" s="111"/>
      <c r="Q480" s="118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20"/>
    </row>
    <row r="481" spans="1:30" s="127" customFormat="1" ht="30" customHeight="1" x14ac:dyDescent="0.2">
      <c r="A481" s="135" t="s">
        <v>120</v>
      </c>
      <c r="B481" s="136"/>
      <c r="C481" s="137"/>
      <c r="D481" s="129">
        <v>10</v>
      </c>
      <c r="E481" s="129">
        <v>0.1</v>
      </c>
      <c r="F481" s="138">
        <f>ROUND((((D473/3)*3)/(E481))+1,0)</f>
        <v>22</v>
      </c>
      <c r="G481" s="130">
        <f>((2*(E473-(2*$B$6)+F473-(2*$B$6)))+(VLOOKUP(D481,$B$30:$C$36,2,)))</f>
        <v>2.41</v>
      </c>
      <c r="H481" s="129">
        <f>+F481*G481*C473</f>
        <v>53.02</v>
      </c>
      <c r="I481" s="129"/>
      <c r="J481" s="111">
        <f t="shared" si="215"/>
        <v>0</v>
      </c>
      <c r="K481" s="111">
        <f t="shared" si="216"/>
        <v>53.02</v>
      </c>
      <c r="L481" s="111">
        <f t="shared" si="217"/>
        <v>0</v>
      </c>
      <c r="M481" s="111">
        <f t="shared" si="218"/>
        <v>0</v>
      </c>
      <c r="N481" s="111">
        <f t="shared" si="219"/>
        <v>0</v>
      </c>
      <c r="O481" s="147">
        <f t="shared" si="220"/>
        <v>0</v>
      </c>
      <c r="P481" s="129"/>
      <c r="Q481" s="118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20"/>
    </row>
    <row r="482" spans="1:30" s="116" customFormat="1" ht="30" customHeight="1" x14ac:dyDescent="0.25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240"/>
      <c r="Q482" s="118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20"/>
    </row>
    <row r="483" spans="1:30" s="194" customFormat="1" ht="30" customHeight="1" x14ac:dyDescent="0.2">
      <c r="A483" s="190">
        <v>52</v>
      </c>
      <c r="B483" s="190" t="s">
        <v>163</v>
      </c>
      <c r="C483" s="190">
        <v>1</v>
      </c>
      <c r="D483" s="190">
        <v>0.65500000000000003</v>
      </c>
      <c r="E483" s="190">
        <v>0.3</v>
      </c>
      <c r="F483" s="190">
        <v>2.0975000000000001</v>
      </c>
      <c r="G483" s="191"/>
      <c r="H483" s="190"/>
      <c r="I483" s="190">
        <f>+PRODUCT(C483:F483)</f>
        <v>0.41215875000000002</v>
      </c>
      <c r="J483" s="190">
        <f t="shared" ref="J483:J496" si="221">IF($D483=$J$52,$H483,0)</f>
        <v>0</v>
      </c>
      <c r="K483" s="190">
        <f t="shared" ref="K483:K496" si="222">IF($D483=$K$52,$H483,0)</f>
        <v>0</v>
      </c>
      <c r="L483" s="190">
        <f t="shared" ref="L483:L496" si="223">IF($D483=$L$52,$H483,0)</f>
        <v>0</v>
      </c>
      <c r="M483" s="190">
        <f t="shared" ref="M483:M496" si="224">IF($D483=$M$52,$H483,0)</f>
        <v>0</v>
      </c>
      <c r="N483" s="190">
        <f t="shared" ref="N483:N496" si="225">IF($D483=$N$52,$H483,0)</f>
        <v>0</v>
      </c>
      <c r="O483" s="201">
        <f t="shared" ref="O483:O496" si="226">IF($D483=$O$52,$H483,0)</f>
        <v>0</v>
      </c>
      <c r="P483" s="190">
        <f>(IF(F483&gt;0.6,(ROUND(D483/0.5*2,0)),(ROUND(D483/0.5*1,0))))*C483</f>
        <v>3</v>
      </c>
      <c r="Q483" s="192" t="s">
        <v>75</v>
      </c>
      <c r="R483" s="193">
        <v>0.15</v>
      </c>
      <c r="S483" s="193">
        <v>0.15</v>
      </c>
      <c r="T483" s="193">
        <f>+PRODUCT(C483:E483)</f>
        <v>0.19650000000000001</v>
      </c>
      <c r="U483" s="193">
        <f>+PRODUCT(D483,(F483-R483))</f>
        <v>1.2756125000000003</v>
      </c>
      <c r="V483" s="193">
        <f>+PRODUCT(D483,(F483-S483))</f>
        <v>1.2756125000000003</v>
      </c>
      <c r="W483" s="193">
        <f>+PRODUCT(T483,C483)</f>
        <v>0.19650000000000001</v>
      </c>
      <c r="X483" s="193">
        <f>+IF(Q483="internal",IF(F483=$X$52,U483+V483,0),0)</f>
        <v>0</v>
      </c>
      <c r="Y483" s="193">
        <f>+IF(Q483="internal",IF(F483&lt;$Y$52,U483+V483,0),0)</f>
        <v>0</v>
      </c>
      <c r="Z483" s="193">
        <f>+IF(Q483="internal",IF(F483&gt;$Z$52,U483+V483,0),0)</f>
        <v>2.5512250000000005</v>
      </c>
      <c r="AA483" s="193">
        <f>+IF(Q483="external",IF(F483=$AA$52,U483+V483,0),0)</f>
        <v>0</v>
      </c>
      <c r="AB483" s="193">
        <f>+IF(Q483="external",IF(F483&lt;$AB$52,U483+V483,0),0)</f>
        <v>0</v>
      </c>
      <c r="AC483" s="193">
        <f>+IF(Q483="external",IF(F483&gt;$AC$52,U483+V483,0),0)</f>
        <v>0</v>
      </c>
      <c r="AD483" s="93"/>
    </row>
    <row r="484" spans="1:30" s="194" customFormat="1" ht="30" customHeight="1" x14ac:dyDescent="0.2">
      <c r="A484" s="195" t="s">
        <v>76</v>
      </c>
      <c r="B484" s="196"/>
      <c r="C484" s="197"/>
      <c r="D484" s="198">
        <v>20</v>
      </c>
      <c r="E484" s="198"/>
      <c r="F484" s="199">
        <v>3</v>
      </c>
      <c r="G484" s="200">
        <f>+$D483+2*(VLOOKUP(D484,$B$10:$G$16,6)+(10*(D484/1000)))</f>
        <v>2.6550000000000002</v>
      </c>
      <c r="H484" s="198">
        <f>+F484*G484*C483</f>
        <v>7.9650000000000007</v>
      </c>
      <c r="I484" s="198"/>
      <c r="J484" s="190">
        <f t="shared" si="221"/>
        <v>0</v>
      </c>
      <c r="K484" s="190">
        <f t="shared" si="222"/>
        <v>0</v>
      </c>
      <c r="L484" s="190">
        <f t="shared" si="223"/>
        <v>0</v>
      </c>
      <c r="M484" s="190">
        <f t="shared" si="224"/>
        <v>0</v>
      </c>
      <c r="N484" s="190">
        <f t="shared" si="225"/>
        <v>7.9650000000000007</v>
      </c>
      <c r="O484" s="201">
        <f t="shared" si="226"/>
        <v>0</v>
      </c>
      <c r="P484" s="190"/>
      <c r="Q484" s="8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202"/>
    </row>
    <row r="485" spans="1:30" s="194" customFormat="1" ht="30" customHeight="1" x14ac:dyDescent="0.2">
      <c r="A485" s="195" t="s">
        <v>162</v>
      </c>
      <c r="B485" s="196"/>
      <c r="C485" s="197"/>
      <c r="D485" s="198">
        <v>20</v>
      </c>
      <c r="E485" s="198"/>
      <c r="F485" s="199">
        <v>3</v>
      </c>
      <c r="G485" s="200">
        <f>+$D483+2*(VLOOKUP(D485,$B$10:$G$16,6)+(10*(D485/1000)))</f>
        <v>2.6550000000000002</v>
      </c>
      <c r="H485" s="198">
        <f>+F485*G485*C483</f>
        <v>7.9650000000000007</v>
      </c>
      <c r="I485" s="198"/>
      <c r="J485" s="190">
        <f t="shared" si="221"/>
        <v>0</v>
      </c>
      <c r="K485" s="190">
        <f t="shared" si="222"/>
        <v>0</v>
      </c>
      <c r="L485" s="190">
        <f t="shared" si="223"/>
        <v>0</v>
      </c>
      <c r="M485" s="190">
        <f t="shared" si="224"/>
        <v>0</v>
      </c>
      <c r="N485" s="190">
        <f t="shared" si="225"/>
        <v>7.9650000000000007</v>
      </c>
      <c r="O485" s="201">
        <f t="shared" si="226"/>
        <v>0</v>
      </c>
      <c r="P485" s="190"/>
      <c r="Q485" s="8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202"/>
    </row>
    <row r="486" spans="1:30" s="194" customFormat="1" ht="30" customHeight="1" x14ac:dyDescent="0.2">
      <c r="A486" s="195" t="s">
        <v>162</v>
      </c>
      <c r="B486" s="196"/>
      <c r="C486" s="197"/>
      <c r="D486" s="198">
        <v>12</v>
      </c>
      <c r="E486" s="198"/>
      <c r="F486" s="199">
        <v>2</v>
      </c>
      <c r="G486" s="200">
        <f>+$D483+2*(VLOOKUP(D486,$B$10:$G$16,6)+(10*(D486/1000)))</f>
        <v>1.845</v>
      </c>
      <c r="H486" s="198">
        <f>+F486*G486*C483</f>
        <v>3.69</v>
      </c>
      <c r="I486" s="198"/>
      <c r="J486" s="190">
        <f t="shared" si="221"/>
        <v>0</v>
      </c>
      <c r="K486" s="190">
        <f t="shared" si="222"/>
        <v>0</v>
      </c>
      <c r="L486" s="190">
        <f t="shared" si="223"/>
        <v>3.69</v>
      </c>
      <c r="M486" s="190">
        <f t="shared" si="224"/>
        <v>0</v>
      </c>
      <c r="N486" s="190">
        <f t="shared" si="225"/>
        <v>0</v>
      </c>
      <c r="O486" s="201">
        <f t="shared" si="226"/>
        <v>0</v>
      </c>
      <c r="P486" s="190"/>
      <c r="Q486" s="8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202"/>
    </row>
    <row r="487" spans="1:30" s="194" customFormat="1" ht="30" customHeight="1" x14ac:dyDescent="0.2">
      <c r="A487" s="203" t="s">
        <v>78</v>
      </c>
      <c r="B487" s="204"/>
      <c r="C487" s="205"/>
      <c r="D487" s="198">
        <v>20</v>
      </c>
      <c r="E487" s="190"/>
      <c r="F487" s="191">
        <v>3</v>
      </c>
      <c r="G487" s="200">
        <f>+$D483+2*(VLOOKUP(D487,$B$10:$G$16,6)+(10*(D487/1000)))</f>
        <v>2.6550000000000002</v>
      </c>
      <c r="H487" s="190">
        <f>+F487*G487*C483</f>
        <v>7.9650000000000007</v>
      </c>
      <c r="I487" s="190"/>
      <c r="J487" s="190">
        <f t="shared" si="221"/>
        <v>0</v>
      </c>
      <c r="K487" s="190">
        <f t="shared" si="222"/>
        <v>0</v>
      </c>
      <c r="L487" s="190">
        <f t="shared" si="223"/>
        <v>0</v>
      </c>
      <c r="M487" s="190">
        <f t="shared" si="224"/>
        <v>0</v>
      </c>
      <c r="N487" s="190">
        <f t="shared" si="225"/>
        <v>7.9650000000000007</v>
      </c>
      <c r="O487" s="201">
        <f t="shared" si="226"/>
        <v>0</v>
      </c>
      <c r="P487" s="190"/>
      <c r="Q487" s="8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202"/>
    </row>
    <row r="488" spans="1:30" s="194" customFormat="1" ht="30" customHeight="1" x14ac:dyDescent="0.2">
      <c r="A488" s="203" t="s">
        <v>79</v>
      </c>
      <c r="B488" s="204"/>
      <c r="C488" s="205"/>
      <c r="D488" s="198">
        <v>20</v>
      </c>
      <c r="E488" s="190"/>
      <c r="F488" s="191">
        <v>2</v>
      </c>
      <c r="G488" s="200">
        <f>+$D483+2*(VLOOKUP(D488,$B$10:$G$16,6)+(10*(D488/1000)))</f>
        <v>2.6550000000000002</v>
      </c>
      <c r="H488" s="190">
        <f>+F488*G488*C483</f>
        <v>5.3100000000000005</v>
      </c>
      <c r="I488" s="190"/>
      <c r="J488" s="190">
        <f t="shared" si="221"/>
        <v>0</v>
      </c>
      <c r="K488" s="190">
        <f t="shared" si="222"/>
        <v>0</v>
      </c>
      <c r="L488" s="190">
        <f t="shared" si="223"/>
        <v>0</v>
      </c>
      <c r="M488" s="190">
        <f t="shared" si="224"/>
        <v>0</v>
      </c>
      <c r="N488" s="190">
        <f t="shared" si="225"/>
        <v>5.3100000000000005</v>
      </c>
      <c r="O488" s="201">
        <f t="shared" si="226"/>
        <v>0</v>
      </c>
      <c r="P488" s="190"/>
      <c r="Q488" s="8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202"/>
    </row>
    <row r="489" spans="1:30" s="194" customFormat="1" ht="30" customHeight="1" x14ac:dyDescent="0.2">
      <c r="A489" s="203" t="s">
        <v>79</v>
      </c>
      <c r="B489" s="204"/>
      <c r="C489" s="205"/>
      <c r="D489" s="198">
        <v>12</v>
      </c>
      <c r="E489" s="190"/>
      <c r="F489" s="191">
        <v>2</v>
      </c>
      <c r="G489" s="200">
        <f>+$D483+2*(VLOOKUP(D489,$B$10:$G$16,6)+(10*(D489/1000)))</f>
        <v>1.845</v>
      </c>
      <c r="H489" s="190">
        <f>+F489*G489*C483</f>
        <v>3.69</v>
      </c>
      <c r="I489" s="190"/>
      <c r="J489" s="190">
        <f t="shared" si="221"/>
        <v>0</v>
      </c>
      <c r="K489" s="190">
        <f t="shared" si="222"/>
        <v>0</v>
      </c>
      <c r="L489" s="190">
        <f t="shared" si="223"/>
        <v>3.69</v>
      </c>
      <c r="M489" s="190">
        <f t="shared" si="224"/>
        <v>0</v>
      </c>
      <c r="N489" s="190">
        <f t="shared" si="225"/>
        <v>0</v>
      </c>
      <c r="O489" s="201">
        <f t="shared" si="226"/>
        <v>0</v>
      </c>
      <c r="P489" s="190"/>
      <c r="Q489" s="8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202"/>
    </row>
    <row r="490" spans="1:30" s="79" customFormat="1" ht="30" customHeight="1" x14ac:dyDescent="0.2">
      <c r="A490" s="203" t="s">
        <v>80</v>
      </c>
      <c r="B490" s="204"/>
      <c r="C490" s="205"/>
      <c r="D490" s="190">
        <v>25</v>
      </c>
      <c r="E490" s="190">
        <v>1</v>
      </c>
      <c r="F490" s="191">
        <f>ROUND((0.655*4)/(E490)+1,0)</f>
        <v>4</v>
      </c>
      <c r="G490" s="191">
        <f>VLOOKUP(E483,$B$40:$E$49,4,0)</f>
        <v>0.36443309607454283</v>
      </c>
      <c r="H490" s="190">
        <f>+F490*G490*C483</f>
        <v>1.4577323842981713</v>
      </c>
      <c r="I490" s="190"/>
      <c r="J490" s="190">
        <f t="shared" si="221"/>
        <v>0</v>
      </c>
      <c r="K490" s="190">
        <f t="shared" si="222"/>
        <v>0</v>
      </c>
      <c r="L490" s="190">
        <f t="shared" si="223"/>
        <v>0</v>
      </c>
      <c r="M490" s="190">
        <f t="shared" si="224"/>
        <v>0</v>
      </c>
      <c r="N490" s="190">
        <f t="shared" si="225"/>
        <v>0</v>
      </c>
      <c r="O490" s="201">
        <f t="shared" si="226"/>
        <v>1.4577323842981713</v>
      </c>
      <c r="P490" s="190"/>
      <c r="Q490" s="8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202"/>
    </row>
    <row r="491" spans="1:30" s="79" customFormat="1" ht="30" customHeight="1" x14ac:dyDescent="0.2">
      <c r="A491" s="135" t="s">
        <v>114</v>
      </c>
      <c r="B491" s="136"/>
      <c r="C491" s="137"/>
      <c r="D491" s="209">
        <v>12</v>
      </c>
      <c r="E491" s="209">
        <v>0.1</v>
      </c>
      <c r="F491" s="210">
        <f>ROUND((((D483/3)*3)/(E491))+1,0)</f>
        <v>8</v>
      </c>
      <c r="G491" s="211">
        <f>((2*(E483-(2*$B$6)+F483-(2*$B$6)))+(VLOOKUP(D491,$B$30:$C$36,2,)))</f>
        <v>4.7950000000000008</v>
      </c>
      <c r="H491" s="209">
        <f>+F491*G491*C483</f>
        <v>38.360000000000007</v>
      </c>
      <c r="I491" s="209"/>
      <c r="J491" s="190">
        <f t="shared" si="221"/>
        <v>0</v>
      </c>
      <c r="K491" s="190">
        <f t="shared" si="222"/>
        <v>0</v>
      </c>
      <c r="L491" s="190">
        <f t="shared" si="223"/>
        <v>38.360000000000007</v>
      </c>
      <c r="M491" s="190">
        <f t="shared" si="224"/>
        <v>0</v>
      </c>
      <c r="N491" s="190">
        <f t="shared" si="225"/>
        <v>0</v>
      </c>
      <c r="O491" s="201">
        <f t="shared" si="226"/>
        <v>0</v>
      </c>
      <c r="P491" s="209"/>
      <c r="Q491" s="8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202"/>
    </row>
    <row r="492" spans="1:30" s="116" customFormat="1" ht="30" customHeight="1" x14ac:dyDescent="0.25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240"/>
      <c r="Q492" s="118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20"/>
    </row>
    <row r="493" spans="1:30" s="127" customFormat="1" ht="30" customHeight="1" x14ac:dyDescent="0.2">
      <c r="A493" s="129">
        <v>50</v>
      </c>
      <c r="B493" s="129" t="s">
        <v>163</v>
      </c>
      <c r="C493" s="129">
        <v>1</v>
      </c>
      <c r="D493" s="129">
        <v>0.65500000000000003</v>
      </c>
      <c r="E493" s="129">
        <v>0.2</v>
      </c>
      <c r="F493" s="129">
        <v>0.94750000000000001</v>
      </c>
      <c r="G493" s="117"/>
      <c r="H493" s="129"/>
      <c r="I493" s="129">
        <f>+PRODUCT(C493:F493)</f>
        <v>0.12412250000000001</v>
      </c>
      <c r="J493" s="129">
        <f t="shared" si="221"/>
        <v>0</v>
      </c>
      <c r="K493" s="129">
        <f t="shared" si="222"/>
        <v>0</v>
      </c>
      <c r="L493" s="129">
        <f t="shared" si="223"/>
        <v>0</v>
      </c>
      <c r="M493" s="129">
        <f t="shared" si="224"/>
        <v>0</v>
      </c>
      <c r="N493" s="129">
        <f t="shared" si="225"/>
        <v>0</v>
      </c>
      <c r="O493" s="179">
        <f t="shared" si="226"/>
        <v>0</v>
      </c>
      <c r="P493" s="129">
        <f>(IF(F493&gt;0.6,(ROUND(D493/0.5*2,0)),(ROUND(D493/0.5*1,0))))*C493</f>
        <v>3</v>
      </c>
      <c r="Q493" s="113" t="s">
        <v>75</v>
      </c>
      <c r="R493" s="114">
        <v>0.15</v>
      </c>
      <c r="S493" s="114">
        <v>0.15</v>
      </c>
      <c r="T493" s="114">
        <f>+PRODUCT(C493:E493)</f>
        <v>0.13100000000000001</v>
      </c>
      <c r="U493" s="114">
        <f>+PRODUCT(D493,(F493))</f>
        <v>0.62061250000000001</v>
      </c>
      <c r="V493" s="114">
        <f>+PRODUCT(D493,(F493))</f>
        <v>0.62061250000000001</v>
      </c>
      <c r="W493" s="114">
        <f>+PRODUCT(T493,C493)</f>
        <v>0.13100000000000001</v>
      </c>
      <c r="X493" s="114">
        <f>+IF(Q493="internal",IF(F493=$X$52,U493+V493,0),0)</f>
        <v>0</v>
      </c>
      <c r="Y493" s="114">
        <f>+IF(Q493="internal",IF(F493&lt;$Y$52,U493+V493,0),0)</f>
        <v>0</v>
      </c>
      <c r="Z493" s="114">
        <f>+IF(Q493="internal",IF(F493&gt;$Z$52,U493+V493,0),0)</f>
        <v>1.241225</v>
      </c>
      <c r="AA493" s="114">
        <f>+IF(Q493="external",IF(F493=$AA$52,U493+V493,0),0)</f>
        <v>0</v>
      </c>
      <c r="AB493" s="114">
        <f>+IF(Q493="external",IF(F493&lt;$AB$52,U493+V493,0),0)</f>
        <v>0</v>
      </c>
      <c r="AC493" s="114">
        <f>+IF(Q493="external",IF(F493&gt;$AC$52,U493+V493,0),0)</f>
        <v>0</v>
      </c>
      <c r="AD493" s="115"/>
    </row>
    <row r="494" spans="1:30" s="127" customFormat="1" ht="30" customHeight="1" x14ac:dyDescent="0.2">
      <c r="A494" s="241" t="s">
        <v>76</v>
      </c>
      <c r="B494" s="242"/>
      <c r="C494" s="243"/>
      <c r="D494" s="244">
        <v>10</v>
      </c>
      <c r="E494" s="244"/>
      <c r="F494" s="153">
        <v>2</v>
      </c>
      <c r="G494" s="153">
        <f>+$D493+(0.075*2)</f>
        <v>0.80500000000000005</v>
      </c>
      <c r="H494" s="244">
        <f>+F494*G494*C493</f>
        <v>1.61</v>
      </c>
      <c r="I494" s="244"/>
      <c r="J494" s="129">
        <f t="shared" si="221"/>
        <v>0</v>
      </c>
      <c r="K494" s="129">
        <f t="shared" si="222"/>
        <v>1.61</v>
      </c>
      <c r="L494" s="129">
        <f t="shared" si="223"/>
        <v>0</v>
      </c>
      <c r="M494" s="129">
        <f t="shared" si="224"/>
        <v>0</v>
      </c>
      <c r="N494" s="129">
        <f t="shared" si="225"/>
        <v>0</v>
      </c>
      <c r="O494" s="179">
        <f t="shared" si="226"/>
        <v>0</v>
      </c>
      <c r="P494" s="129"/>
      <c r="Q494" s="118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20"/>
    </row>
    <row r="495" spans="1:30" ht="34.5" customHeight="1" x14ac:dyDescent="0.25">
      <c r="A495" s="206" t="s">
        <v>108</v>
      </c>
      <c r="B495" s="207"/>
      <c r="C495" s="208"/>
      <c r="D495" s="209">
        <v>8</v>
      </c>
      <c r="E495" s="209">
        <v>0.2</v>
      </c>
      <c r="F495" s="210">
        <f>ROUND((((D493/3)*3)/(E495))+1,0)</f>
        <v>4</v>
      </c>
      <c r="G495" s="211">
        <f>((1*(E493-(2*$B$6)+(2*F493)+(VLOOKUP(D495,$B$30:$C$36,2,)))))+2*(VLOOKUP(D495,$B$10:$G$16,6))</f>
        <v>2.8450000000000002</v>
      </c>
      <c r="H495" s="209">
        <f>+F495*G495*C493</f>
        <v>11.38</v>
      </c>
      <c r="I495" s="209"/>
      <c r="J495" s="190">
        <f t="shared" si="221"/>
        <v>11.38</v>
      </c>
      <c r="K495" s="190">
        <f t="shared" si="222"/>
        <v>0</v>
      </c>
      <c r="L495" s="190">
        <f t="shared" si="223"/>
        <v>0</v>
      </c>
      <c r="M495" s="190">
        <f t="shared" si="224"/>
        <v>0</v>
      </c>
      <c r="N495" s="190">
        <f t="shared" si="225"/>
        <v>0</v>
      </c>
      <c r="O495" s="201">
        <f t="shared" si="226"/>
        <v>0</v>
      </c>
      <c r="P495" s="209"/>
    </row>
    <row r="496" spans="1:30" s="116" customFormat="1" ht="30" customHeight="1" x14ac:dyDescent="0.2">
      <c r="A496" s="149" t="s">
        <v>129</v>
      </c>
      <c r="B496" s="150"/>
      <c r="C496" s="151"/>
      <c r="D496" s="152">
        <v>8</v>
      </c>
      <c r="E496" s="152">
        <v>0.2</v>
      </c>
      <c r="F496" s="112">
        <f>ROUND((F493)/(E496)+1,0)*2</f>
        <v>12</v>
      </c>
      <c r="G496" s="153">
        <f>+$D493+(2*0.075)</f>
        <v>0.80500000000000005</v>
      </c>
      <c r="H496" s="152">
        <f>+F496*G496*C493</f>
        <v>9.66</v>
      </c>
      <c r="I496" s="152"/>
      <c r="J496" s="111">
        <f t="shared" si="221"/>
        <v>9.66</v>
      </c>
      <c r="K496" s="111">
        <f t="shared" si="222"/>
        <v>0</v>
      </c>
      <c r="L496" s="111">
        <f t="shared" si="223"/>
        <v>0</v>
      </c>
      <c r="M496" s="111">
        <f t="shared" si="224"/>
        <v>0</v>
      </c>
      <c r="N496" s="111">
        <f t="shared" si="225"/>
        <v>0</v>
      </c>
      <c r="O496" s="147">
        <f t="shared" si="226"/>
        <v>0</v>
      </c>
      <c r="P496" s="111"/>
      <c r="Q496" s="118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20"/>
    </row>
    <row r="497" spans="1:30" s="194" customFormat="1" ht="30" customHeight="1" x14ac:dyDescent="0.2">
      <c r="A497" s="245"/>
      <c r="B497" s="246"/>
      <c r="C497" s="247"/>
      <c r="D497" s="198"/>
      <c r="E497" s="198"/>
      <c r="F497" s="199"/>
      <c r="G497" s="200"/>
      <c r="H497" s="198"/>
      <c r="I497" s="198"/>
      <c r="J497" s="190"/>
      <c r="K497" s="190"/>
      <c r="L497" s="190"/>
      <c r="M497" s="190"/>
      <c r="N497" s="190"/>
      <c r="O497" s="201"/>
      <c r="P497" s="190"/>
      <c r="Q497" s="8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202"/>
    </row>
    <row r="498" spans="1:30" s="116" customFormat="1" ht="30" customHeight="1" x14ac:dyDescent="0.2">
      <c r="A498" s="111">
        <v>54</v>
      </c>
      <c r="B498" s="111" t="s">
        <v>164</v>
      </c>
      <c r="C498" s="111">
        <v>1</v>
      </c>
      <c r="D498" s="111">
        <v>1.76</v>
      </c>
      <c r="E498" s="111">
        <v>0.3</v>
      </c>
      <c r="F498" s="111">
        <v>0.6</v>
      </c>
      <c r="G498" s="112"/>
      <c r="H498" s="111"/>
      <c r="I498" s="111">
        <f>+PRODUCT(C498:F498)</f>
        <v>0.31680000000000003</v>
      </c>
      <c r="J498" s="111">
        <f>IF($D498=$J$52,$H498,0)</f>
        <v>0</v>
      </c>
      <c r="K498" s="111">
        <f>IF($D498=$K$52,$H498,0)</f>
        <v>0</v>
      </c>
      <c r="L498" s="111">
        <f>IF($D498=$L$52,$H498,0)</f>
        <v>0</v>
      </c>
      <c r="M498" s="111">
        <f>IF($D498=$M$52,$H498,0)</f>
        <v>0</v>
      </c>
      <c r="N498" s="111">
        <f>IF($D498=$N$52,$H498,0)</f>
        <v>0</v>
      </c>
      <c r="O498" s="147">
        <f>IF($D498=$O$52,$H498,0)</f>
        <v>0</v>
      </c>
      <c r="P498" s="111">
        <f>(IF(F498&gt;0.6,(ROUND(D498/0.5*2,0)),(ROUND(D498/0.5*1,0))))*C498</f>
        <v>4</v>
      </c>
      <c r="Q498" s="113" t="s">
        <v>75</v>
      </c>
      <c r="R498" s="114">
        <v>0.15</v>
      </c>
      <c r="S498" s="114">
        <v>0.125</v>
      </c>
      <c r="T498" s="114">
        <f>+PRODUCT(C498:E498)</f>
        <v>0.52800000000000002</v>
      </c>
      <c r="U498" s="114">
        <f>+PRODUCT(D498,(F498-R498))</f>
        <v>0.79199999999999993</v>
      </c>
      <c r="V498" s="114">
        <f>+PRODUCT(D498,(F498-S498))</f>
        <v>0.83599999999999997</v>
      </c>
      <c r="W498" s="114">
        <f>+PRODUCT(T498,C498)</f>
        <v>0.52800000000000002</v>
      </c>
      <c r="X498" s="114">
        <f>+IF(Q498="internal",IF(F498=$X$52,U498+V498,0),0)</f>
        <v>1.6279999999999999</v>
      </c>
      <c r="Y498" s="114">
        <f>+IF(Q498="internal",IF(F498&lt;$Y$52,U498+V498,0),0)</f>
        <v>0</v>
      </c>
      <c r="Z498" s="114">
        <f>+IF(Q498="internal",IF(F498&gt;$Z$52,U498+V498,0),0)</f>
        <v>0</v>
      </c>
      <c r="AA498" s="114">
        <f>+IF(Q498="external",IF(F498=$AA$52,U498+V498,0),0)</f>
        <v>0</v>
      </c>
      <c r="AB498" s="114">
        <f>+IF(Q498="external",IF(F498&lt;$AB$52,U498+V498,0),0)</f>
        <v>0</v>
      </c>
      <c r="AC498" s="114">
        <f>+IF(Q498="external",IF(F498&gt;$AC$52,U498+V498,0),0)</f>
        <v>0</v>
      </c>
      <c r="AD498" s="115"/>
    </row>
    <row r="499" spans="1:30" s="116" customFormat="1" ht="30" customHeight="1" x14ac:dyDescent="0.2">
      <c r="A499" s="149" t="s">
        <v>76</v>
      </c>
      <c r="B499" s="150"/>
      <c r="C499" s="151"/>
      <c r="D499" s="152">
        <v>16</v>
      </c>
      <c r="E499" s="152"/>
      <c r="F499" s="165">
        <v>3</v>
      </c>
      <c r="G499" s="153">
        <f>+$D498+(0.507/2)+1*(VLOOKUP(D499,$B$10:$G$16,6))+(10*(D499/1000))+1*(VLOOKUP(D499,$B$10:$G$16,6))+(10*(D499/1000))</f>
        <v>3.5835000000000004</v>
      </c>
      <c r="H499" s="152">
        <f>+F499*G499*C498</f>
        <v>10.750500000000001</v>
      </c>
      <c r="I499" s="152"/>
      <c r="J499" s="111">
        <f>IF($D499=$J$52,$H499,0)</f>
        <v>0</v>
      </c>
      <c r="K499" s="111">
        <f>IF($D499=$K$52,$H499,0)</f>
        <v>0</v>
      </c>
      <c r="L499" s="111">
        <f>IF($D499=$L$52,$H499,0)</f>
        <v>0</v>
      </c>
      <c r="M499" s="111">
        <f>IF($D499=$M$52,$H499,0)</f>
        <v>10.750500000000001</v>
      </c>
      <c r="N499" s="111">
        <f>IF($D499=$N$52,$H499,0)</f>
        <v>0</v>
      </c>
      <c r="O499" s="147">
        <f>IF($D499=$O$52,$H499,0)</f>
        <v>0</v>
      </c>
      <c r="P499" s="111"/>
      <c r="Q499" s="118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20"/>
    </row>
    <row r="500" spans="1:30" s="116" customFormat="1" ht="30" customHeight="1" x14ac:dyDescent="0.2">
      <c r="A500" s="149" t="s">
        <v>162</v>
      </c>
      <c r="B500" s="150"/>
      <c r="C500" s="151"/>
      <c r="D500" s="152">
        <v>16</v>
      </c>
      <c r="E500" s="152"/>
      <c r="F500" s="165">
        <v>3</v>
      </c>
      <c r="G500" s="153">
        <f>+$D498+(0.507/2)+1*(VLOOKUP(D500,$B$10:$G$16,6))+(10*(D500/1000))+1*(VLOOKUP(D500,$B$10:$G$16,6))+(10*(D500/1000))</f>
        <v>3.5835000000000004</v>
      </c>
      <c r="H500" s="152">
        <f>+F500*G500*C498</f>
        <v>10.750500000000001</v>
      </c>
      <c r="I500" s="152"/>
      <c r="J500" s="111">
        <f t="shared" ref="J500" si="227">IF($D500=$J$52,$H500,0)</f>
        <v>0</v>
      </c>
      <c r="K500" s="111">
        <f t="shared" ref="K500" si="228">IF($D500=$K$52,$H500,0)</f>
        <v>0</v>
      </c>
      <c r="L500" s="111">
        <f t="shared" ref="L500" si="229">IF($D500=$L$52,$H500,0)</f>
        <v>0</v>
      </c>
      <c r="M500" s="111">
        <f t="shared" ref="M500" si="230">IF($D500=$M$52,$H500,0)</f>
        <v>10.750500000000001</v>
      </c>
      <c r="N500" s="111">
        <f t="shared" ref="N500" si="231">IF($D500=$N$52,$H500,0)</f>
        <v>0</v>
      </c>
      <c r="O500" s="147">
        <f t="shared" ref="O500" si="232">IF($D500=$O$52,$H500,0)</f>
        <v>0</v>
      </c>
      <c r="P500" s="111"/>
      <c r="Q500" s="118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20"/>
    </row>
    <row r="501" spans="1:30" s="116" customFormat="1" ht="30" customHeight="1" x14ac:dyDescent="0.2">
      <c r="A501" s="157" t="s">
        <v>78</v>
      </c>
      <c r="B501" s="158"/>
      <c r="C501" s="159"/>
      <c r="D501" s="111">
        <v>16</v>
      </c>
      <c r="E501" s="111"/>
      <c r="F501" s="112">
        <v>3</v>
      </c>
      <c r="G501" s="153">
        <f>+$D498+(0.507/2)+1*(VLOOKUP(D501,$B$10:$G$16,6))+(10*(D501/1000))+1*(VLOOKUP(D501,$B$10:$G$16,6))+(10*(D501/1000))</f>
        <v>3.5835000000000004</v>
      </c>
      <c r="H501" s="111">
        <f>+F501*G501*C498</f>
        <v>10.750500000000001</v>
      </c>
      <c r="I501" s="111"/>
      <c r="J501" s="111">
        <f>IF($D501=$J$52,$H501,0)</f>
        <v>0</v>
      </c>
      <c r="K501" s="111">
        <f>IF($D501=$K$52,$H501,0)</f>
        <v>0</v>
      </c>
      <c r="L501" s="111">
        <f>IF($D501=$L$52,$H501,0)</f>
        <v>0</v>
      </c>
      <c r="M501" s="111">
        <f>IF($D501=$M$52,$H501,0)</f>
        <v>10.750500000000001</v>
      </c>
      <c r="N501" s="111">
        <f>IF($D501=$N$52,$H501,0)</f>
        <v>0</v>
      </c>
      <c r="O501" s="147">
        <f>IF($D501=$O$52,$H501,0)</f>
        <v>0</v>
      </c>
      <c r="P501" s="111"/>
      <c r="Q501" s="118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20"/>
    </row>
    <row r="502" spans="1:30" s="116" customFormat="1" ht="30" customHeight="1" x14ac:dyDescent="0.2">
      <c r="A502" s="157" t="s">
        <v>79</v>
      </c>
      <c r="B502" s="158"/>
      <c r="C502" s="159"/>
      <c r="D502" s="111">
        <v>16</v>
      </c>
      <c r="E502" s="111"/>
      <c r="F502" s="112">
        <v>3</v>
      </c>
      <c r="G502" s="153">
        <f>+$D498+(0.507/2)+1*(VLOOKUP(D502,$B$10:$G$16,6))+(10*(D502/1000))+1*(VLOOKUP(D502,$B$10:$G$16,6))+(10*(D502/1000))</f>
        <v>3.5835000000000004</v>
      </c>
      <c r="H502" s="111">
        <f>+F502*G502*C498</f>
        <v>10.750500000000001</v>
      </c>
      <c r="I502" s="111"/>
      <c r="J502" s="111">
        <f t="shared" ref="J502:J503" si="233">IF($D502=$J$52,$H502,0)</f>
        <v>0</v>
      </c>
      <c r="K502" s="111">
        <f t="shared" ref="K502:K503" si="234">IF($D502=$K$52,$H502,0)</f>
        <v>0</v>
      </c>
      <c r="L502" s="111">
        <f t="shared" ref="L502:L503" si="235">IF($D502=$L$52,$H502,0)</f>
        <v>0</v>
      </c>
      <c r="M502" s="111">
        <f t="shared" ref="M502:M503" si="236">IF($D502=$M$52,$H502,0)</f>
        <v>10.750500000000001</v>
      </c>
      <c r="N502" s="111">
        <f t="shared" ref="N502:N503" si="237">IF($D502=$N$52,$H502,0)</f>
        <v>0</v>
      </c>
      <c r="O502" s="147">
        <f t="shared" ref="O502:O503" si="238">IF($D502=$O$52,$H502,0)</f>
        <v>0</v>
      </c>
      <c r="P502" s="111"/>
      <c r="Q502" s="118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20"/>
    </row>
    <row r="503" spans="1:30" s="127" customFormat="1" ht="30" customHeight="1" x14ac:dyDescent="0.2">
      <c r="A503" s="157" t="s">
        <v>80</v>
      </c>
      <c r="B503" s="158"/>
      <c r="C503" s="159"/>
      <c r="D503" s="111">
        <v>25</v>
      </c>
      <c r="E503" s="111">
        <v>1</v>
      </c>
      <c r="F503" s="112">
        <f>ROUND((D498*2)/(E503)+1,0)</f>
        <v>5</v>
      </c>
      <c r="G503" s="112">
        <f>VLOOKUP(E498,$B$40:$E$49,4,0)</f>
        <v>0.36443309607454283</v>
      </c>
      <c r="H503" s="111">
        <f>+F503*G503*C498</f>
        <v>1.8221654803727141</v>
      </c>
      <c r="I503" s="111"/>
      <c r="J503" s="111">
        <f t="shared" si="233"/>
        <v>0</v>
      </c>
      <c r="K503" s="111">
        <f t="shared" si="234"/>
        <v>0</v>
      </c>
      <c r="L503" s="111">
        <f t="shared" si="235"/>
        <v>0</v>
      </c>
      <c r="M503" s="111">
        <f t="shared" si="236"/>
        <v>0</v>
      </c>
      <c r="N503" s="111">
        <f t="shared" si="237"/>
        <v>0</v>
      </c>
      <c r="O503" s="147">
        <f t="shared" si="238"/>
        <v>1.8221654803727141</v>
      </c>
      <c r="P503" s="111"/>
      <c r="Q503" s="118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20"/>
    </row>
    <row r="504" spans="1:30" s="127" customFormat="1" ht="30" customHeight="1" x14ac:dyDescent="0.2">
      <c r="A504" s="135" t="s">
        <v>124</v>
      </c>
      <c r="B504" s="136"/>
      <c r="C504" s="137"/>
      <c r="D504" s="129">
        <v>12</v>
      </c>
      <c r="E504" s="129">
        <v>0.1</v>
      </c>
      <c r="F504" s="138">
        <f>ROUND((((D498/3)*3)/(E504))+1,0)</f>
        <v>19</v>
      </c>
      <c r="G504" s="130">
        <f>((2*(E498-(2*$B$6)+F498-(2*$B$6)))+(VLOOKUP(D504,$B$30:$C$36,2,)))</f>
        <v>1.8</v>
      </c>
      <c r="H504" s="129">
        <f>+F504*G504*C498</f>
        <v>34.200000000000003</v>
      </c>
      <c r="I504" s="129"/>
      <c r="J504" s="111">
        <f>IF($D504=$J$52,$H504,0)</f>
        <v>0</v>
      </c>
      <c r="K504" s="111">
        <f>IF($D504=$K$52,$H504,0)</f>
        <v>0</v>
      </c>
      <c r="L504" s="111">
        <f>IF($D504=$L$52,$H504,0)</f>
        <v>34.200000000000003</v>
      </c>
      <c r="M504" s="111">
        <f>IF($D504=$M$52,$H504,0)</f>
        <v>0</v>
      </c>
      <c r="N504" s="111">
        <f>IF($D504=$N$52,$H504,0)</f>
        <v>0</v>
      </c>
      <c r="O504" s="147">
        <f>IF($D504=$O$52,$H504,0)</f>
        <v>0</v>
      </c>
      <c r="P504" s="129"/>
      <c r="Q504" s="118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20"/>
    </row>
    <row r="505" spans="1:30" s="239" customFormat="1" ht="30" customHeight="1" x14ac:dyDescent="0.25">
      <c r="A505" s="209"/>
      <c r="B505" s="209" t="s">
        <v>96</v>
      </c>
      <c r="C505" s="209"/>
      <c r="D505" s="209">
        <v>12</v>
      </c>
      <c r="E505" s="209">
        <v>0.1</v>
      </c>
      <c r="F505" s="219">
        <f>ROUNDUP((((D498/3)*3)/(E505))+1,0)</f>
        <v>19</v>
      </c>
      <c r="G505" s="211">
        <f>(F498-(2*$B$6)+(VLOOKUP(D505,$B$30:$C$36,2,)))</f>
        <v>0.78</v>
      </c>
      <c r="H505" s="209">
        <f>+F505*G505*C498</f>
        <v>14.82</v>
      </c>
      <c r="I505" s="209"/>
      <c r="J505" s="111">
        <f>IF($D505=$J$52,$H505,0)</f>
        <v>0</v>
      </c>
      <c r="K505" s="111">
        <f>IF($D505=$K$52,$H505,0)</f>
        <v>0</v>
      </c>
      <c r="L505" s="111">
        <f>IF($D505=$L$52,$H505,0)</f>
        <v>14.82</v>
      </c>
      <c r="M505" s="111">
        <f>IF($D505=$M$52,$H505,0)</f>
        <v>0</v>
      </c>
      <c r="N505" s="111">
        <f>IF($D505=$N$52,$H505,0)</f>
        <v>0</v>
      </c>
      <c r="O505" s="147">
        <f>IF($D505=$O$52,$H505,0)</f>
        <v>0</v>
      </c>
      <c r="P505" s="129"/>
      <c r="Q505" s="209"/>
    </row>
    <row r="506" spans="1:30" s="116" customFormat="1" ht="30" customHeight="1" x14ac:dyDescent="0.25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240"/>
      <c r="Q506" s="118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20"/>
    </row>
    <row r="507" spans="1:30" s="116" customFormat="1" ht="30" customHeight="1" x14ac:dyDescent="0.2">
      <c r="A507" s="111">
        <v>55</v>
      </c>
      <c r="B507" s="111" t="s">
        <v>165</v>
      </c>
      <c r="C507" s="111">
        <v>1</v>
      </c>
      <c r="D507" s="111">
        <v>0.65500000000000003</v>
      </c>
      <c r="E507" s="111">
        <v>0.3</v>
      </c>
      <c r="F507" s="111">
        <v>1.5475000000000001</v>
      </c>
      <c r="G507" s="112"/>
      <c r="H507" s="111"/>
      <c r="I507" s="111">
        <f>+PRODUCT(C507:F507)</f>
        <v>0.30408375000000004</v>
      </c>
      <c r="J507" s="111">
        <f t="shared" ref="J507:J513" si="239">IF($D507=$J$52,$H507,0)</f>
        <v>0</v>
      </c>
      <c r="K507" s="111">
        <f t="shared" ref="K507:K513" si="240">IF($D507=$K$52,$H507,0)</f>
        <v>0</v>
      </c>
      <c r="L507" s="111">
        <f t="shared" ref="L507:L513" si="241">IF($D507=$L$52,$H507,0)</f>
        <v>0</v>
      </c>
      <c r="M507" s="111">
        <f t="shared" ref="M507:M513" si="242">IF($D507=$M$52,$H507,0)</f>
        <v>0</v>
      </c>
      <c r="N507" s="111">
        <f t="shared" ref="N507:N513" si="243">IF($D507=$N$52,$H507,0)</f>
        <v>0</v>
      </c>
      <c r="O507" s="147">
        <f t="shared" ref="O507:O513" si="244">IF($D507=$O$52,$H507,0)</f>
        <v>0</v>
      </c>
      <c r="P507" s="111">
        <f>(IF(F507&gt;0.6,(ROUND(D507/0.5*2,0)),(ROUND(D507/0.5*1,0))))*C507</f>
        <v>3</v>
      </c>
      <c r="Q507" s="113" t="s">
        <v>75</v>
      </c>
      <c r="R507" s="114">
        <v>0.15</v>
      </c>
      <c r="S507" s="114">
        <v>0.125</v>
      </c>
      <c r="T507" s="114">
        <f>+PRODUCT(C507:E507)</f>
        <v>0.19650000000000001</v>
      </c>
      <c r="U507" s="114">
        <f>+PRODUCT(D507,(F507-R507))</f>
        <v>0.91536250000000019</v>
      </c>
      <c r="V507" s="114">
        <f>+PRODUCT(D507,(F507-S507))</f>
        <v>0.93173750000000011</v>
      </c>
      <c r="W507" s="114">
        <f>+PRODUCT(T507,C507)</f>
        <v>0.19650000000000001</v>
      </c>
      <c r="X507" s="114">
        <f>+IF(Q507="internal",IF(F507=$X$52,U507+V507,0),0)</f>
        <v>0</v>
      </c>
      <c r="Y507" s="114">
        <f>+IF(Q507="internal",IF(F507&lt;$Y$52,U507+V507,0),0)</f>
        <v>0</v>
      </c>
      <c r="Z507" s="114">
        <f>+IF(Q507="internal",IF(F507&gt;$Z$52,U507+V507,0),0)</f>
        <v>1.8471000000000002</v>
      </c>
      <c r="AA507" s="114">
        <f>+IF(Q507="external",IF(F507=$AA$52,U507+V507,0),0)</f>
        <v>0</v>
      </c>
      <c r="AB507" s="114">
        <f>+IF(Q507="external",IF(F507&lt;$AB$52,U507+V507,0),0)</f>
        <v>0</v>
      </c>
      <c r="AC507" s="114">
        <f>+IF(Q507="external",IF(F507&gt;$AC$52,U507+V507,0),0)</f>
        <v>0</v>
      </c>
      <c r="AD507" s="115"/>
    </row>
    <row r="508" spans="1:30" s="116" customFormat="1" ht="30" customHeight="1" x14ac:dyDescent="0.2">
      <c r="A508" s="149" t="s">
        <v>76</v>
      </c>
      <c r="B508" s="150"/>
      <c r="C508" s="151"/>
      <c r="D508" s="152">
        <v>20</v>
      </c>
      <c r="E508" s="152"/>
      <c r="F508" s="165">
        <v>3</v>
      </c>
      <c r="G508" s="153">
        <f>+$D507+2*(VLOOKUP(D508,$B$10:$G$16,6))+(10*(D508/1000))</f>
        <v>2.4550000000000001</v>
      </c>
      <c r="H508" s="152">
        <f>+F508*G508*C507</f>
        <v>7.3650000000000002</v>
      </c>
      <c r="I508" s="152"/>
      <c r="J508" s="111">
        <f t="shared" si="239"/>
        <v>0</v>
      </c>
      <c r="K508" s="111">
        <f t="shared" si="240"/>
        <v>0</v>
      </c>
      <c r="L508" s="111">
        <f t="shared" si="241"/>
        <v>0</v>
      </c>
      <c r="M508" s="111">
        <f t="shared" si="242"/>
        <v>0</v>
      </c>
      <c r="N508" s="111">
        <f t="shared" si="243"/>
        <v>7.3650000000000002</v>
      </c>
      <c r="O508" s="147">
        <f t="shared" si="244"/>
        <v>0</v>
      </c>
      <c r="P508" s="111"/>
      <c r="Q508" s="118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20"/>
    </row>
    <row r="509" spans="1:30" s="116" customFormat="1" ht="30" customHeight="1" x14ac:dyDescent="0.2">
      <c r="A509" s="149" t="s">
        <v>162</v>
      </c>
      <c r="B509" s="150"/>
      <c r="C509" s="151"/>
      <c r="D509" s="152">
        <v>16</v>
      </c>
      <c r="E509" s="152"/>
      <c r="F509" s="165">
        <v>3</v>
      </c>
      <c r="G509" s="153">
        <f>+$D507+2*(VLOOKUP(D509,$B$10:$G$16,6))+(10*(D509/1000))</f>
        <v>2.0649999999999999</v>
      </c>
      <c r="H509" s="152">
        <f>+F509*G509*C507</f>
        <v>6.1950000000000003</v>
      </c>
      <c r="I509" s="152"/>
      <c r="J509" s="111">
        <f t="shared" si="239"/>
        <v>0</v>
      </c>
      <c r="K509" s="111">
        <f t="shared" si="240"/>
        <v>0</v>
      </c>
      <c r="L509" s="111">
        <f t="shared" si="241"/>
        <v>0</v>
      </c>
      <c r="M509" s="111">
        <f t="shared" si="242"/>
        <v>6.1950000000000003</v>
      </c>
      <c r="N509" s="111">
        <f t="shared" si="243"/>
        <v>0</v>
      </c>
      <c r="O509" s="147">
        <f t="shared" si="244"/>
        <v>0</v>
      </c>
      <c r="P509" s="111"/>
      <c r="Q509" s="118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20"/>
    </row>
    <row r="510" spans="1:30" s="116" customFormat="1" ht="30" customHeight="1" x14ac:dyDescent="0.2">
      <c r="A510" s="157" t="s">
        <v>78</v>
      </c>
      <c r="B510" s="158"/>
      <c r="C510" s="159"/>
      <c r="D510" s="111">
        <v>20</v>
      </c>
      <c r="E510" s="111"/>
      <c r="F510" s="112">
        <v>3</v>
      </c>
      <c r="G510" s="153">
        <f>+$D507+2*(VLOOKUP(D510,$B$10:$G$16,6))+(10*(D510/1000))</f>
        <v>2.4550000000000001</v>
      </c>
      <c r="H510" s="111">
        <f>+F510*G510*C507</f>
        <v>7.3650000000000002</v>
      </c>
      <c r="I510" s="111"/>
      <c r="J510" s="111">
        <f t="shared" si="239"/>
        <v>0</v>
      </c>
      <c r="K510" s="111">
        <f t="shared" si="240"/>
        <v>0</v>
      </c>
      <c r="L510" s="111">
        <f t="shared" si="241"/>
        <v>0</v>
      </c>
      <c r="M510" s="111">
        <f t="shared" si="242"/>
        <v>0</v>
      </c>
      <c r="N510" s="111">
        <f t="shared" si="243"/>
        <v>7.3650000000000002</v>
      </c>
      <c r="O510" s="147">
        <f t="shared" si="244"/>
        <v>0</v>
      </c>
      <c r="P510" s="111"/>
      <c r="Q510" s="118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20"/>
    </row>
    <row r="511" spans="1:30" s="116" customFormat="1" ht="30" customHeight="1" x14ac:dyDescent="0.2">
      <c r="A511" s="149" t="s">
        <v>166</v>
      </c>
      <c r="B511" s="150"/>
      <c r="C511" s="151"/>
      <c r="D511" s="152">
        <v>16</v>
      </c>
      <c r="E511" s="152"/>
      <c r="F511" s="165">
        <v>3</v>
      </c>
      <c r="G511" s="153">
        <f>+$D507+2*(VLOOKUP(D511,$B$10:$G$16,6))+(10*(D511/1000))</f>
        <v>2.0649999999999999</v>
      </c>
      <c r="H511" s="152">
        <f>+F511*G511*C507</f>
        <v>6.1950000000000003</v>
      </c>
      <c r="I511" s="152"/>
      <c r="J511" s="111">
        <f t="shared" si="239"/>
        <v>0</v>
      </c>
      <c r="K511" s="111">
        <f t="shared" si="240"/>
        <v>0</v>
      </c>
      <c r="L511" s="111">
        <f t="shared" si="241"/>
        <v>0</v>
      </c>
      <c r="M511" s="111">
        <f t="shared" si="242"/>
        <v>6.1950000000000003</v>
      </c>
      <c r="N511" s="111">
        <f t="shared" si="243"/>
        <v>0</v>
      </c>
      <c r="O511" s="147">
        <f t="shared" si="244"/>
        <v>0</v>
      </c>
      <c r="P511" s="111"/>
      <c r="Q511" s="118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20"/>
    </row>
    <row r="512" spans="1:30" s="127" customFormat="1" ht="30" customHeight="1" x14ac:dyDescent="0.2">
      <c r="A512" s="157" t="s">
        <v>80</v>
      </c>
      <c r="B512" s="158"/>
      <c r="C512" s="159"/>
      <c r="D512" s="111">
        <v>25</v>
      </c>
      <c r="E512" s="111">
        <v>1</v>
      </c>
      <c r="F512" s="112">
        <f>ROUND((0.655*2)/(E512)+1,0)</f>
        <v>2</v>
      </c>
      <c r="G512" s="112">
        <f>VLOOKUP(E507,$B$40:$E$49,4,0)</f>
        <v>0.36443309607454283</v>
      </c>
      <c r="H512" s="111">
        <f>+F512*G512*C507</f>
        <v>0.72886619214908566</v>
      </c>
      <c r="I512" s="111"/>
      <c r="J512" s="111">
        <f t="shared" si="239"/>
        <v>0</v>
      </c>
      <c r="K512" s="111">
        <f t="shared" si="240"/>
        <v>0</v>
      </c>
      <c r="L512" s="111">
        <f t="shared" si="241"/>
        <v>0</v>
      </c>
      <c r="M512" s="111">
        <f t="shared" si="242"/>
        <v>0</v>
      </c>
      <c r="N512" s="111">
        <f t="shared" si="243"/>
        <v>0</v>
      </c>
      <c r="O512" s="147">
        <f t="shared" si="244"/>
        <v>0.72886619214908566</v>
      </c>
      <c r="P512" s="111"/>
      <c r="Q512" s="118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20"/>
    </row>
    <row r="513" spans="1:30" s="127" customFormat="1" ht="30" customHeight="1" x14ac:dyDescent="0.2">
      <c r="A513" s="135" t="s">
        <v>105</v>
      </c>
      <c r="B513" s="136"/>
      <c r="C513" s="137"/>
      <c r="D513" s="129">
        <v>8</v>
      </c>
      <c r="E513" s="129">
        <v>0.1</v>
      </c>
      <c r="F513" s="138">
        <f>ROUND((((D507/3)*3)/(E513))+1,0)</f>
        <v>8</v>
      </c>
      <c r="G513" s="130">
        <f>((2*(E507-(2*$B$6)+F507-(2*$B$6)))+(VLOOKUP(D513,$B$30:$C$36,2,)))</f>
        <v>3.6150000000000002</v>
      </c>
      <c r="H513" s="129">
        <f>+F513*G513*C507</f>
        <v>28.92</v>
      </c>
      <c r="I513" s="129"/>
      <c r="J513" s="111">
        <f t="shared" si="239"/>
        <v>28.92</v>
      </c>
      <c r="K513" s="111">
        <f t="shared" si="240"/>
        <v>0</v>
      </c>
      <c r="L513" s="111">
        <f t="shared" si="241"/>
        <v>0</v>
      </c>
      <c r="M513" s="111">
        <f t="shared" si="242"/>
        <v>0</v>
      </c>
      <c r="N513" s="111">
        <f t="shared" si="243"/>
        <v>0</v>
      </c>
      <c r="O513" s="147">
        <f t="shared" si="244"/>
        <v>0</v>
      </c>
      <c r="P513" s="129"/>
      <c r="Q513" s="118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20"/>
    </row>
    <row r="514" spans="1:30" s="116" customFormat="1" ht="30" customHeight="1" x14ac:dyDescent="0.25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240"/>
      <c r="Q514" s="118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20"/>
    </row>
    <row r="515" spans="1:30" s="116" customFormat="1" ht="30" customHeight="1" x14ac:dyDescent="0.2">
      <c r="A515" s="111">
        <v>56</v>
      </c>
      <c r="B515" s="111" t="s">
        <v>167</v>
      </c>
      <c r="C515" s="111">
        <v>1</v>
      </c>
      <c r="D515" s="111">
        <v>1.45</v>
      </c>
      <c r="E515" s="111">
        <v>0.3</v>
      </c>
      <c r="F515" s="111">
        <v>0.6</v>
      </c>
      <c r="G515" s="112"/>
      <c r="H515" s="111"/>
      <c r="I515" s="111">
        <f>+PRODUCT(C515:F515)</f>
        <v>0.26100000000000001</v>
      </c>
      <c r="J515" s="111">
        <f t="shared" ref="J515:J519" si="245">IF($D515=$J$52,$H515,0)</f>
        <v>0</v>
      </c>
      <c r="K515" s="111">
        <f t="shared" ref="K515:K519" si="246">IF($D515=$K$52,$H515,0)</f>
        <v>0</v>
      </c>
      <c r="L515" s="111">
        <f t="shared" ref="L515:L519" si="247">IF($D515=$L$52,$H515,0)</f>
        <v>0</v>
      </c>
      <c r="M515" s="111">
        <f t="shared" ref="M515:M519" si="248">IF($D515=$M$52,$H515,0)</f>
        <v>0</v>
      </c>
      <c r="N515" s="111">
        <f t="shared" ref="N515:N519" si="249">IF($D515=$N$52,$H515,0)</f>
        <v>0</v>
      </c>
      <c r="O515" s="147">
        <f t="shared" ref="O515:O519" si="250">IF($D515=$O$52,$H515,0)</f>
        <v>0</v>
      </c>
      <c r="P515" s="111">
        <f>(IF(F515&gt;0.6,(ROUND(D515/0.5*2,0)),(ROUND(D515/0.5*1,0))))*C515</f>
        <v>3</v>
      </c>
      <c r="Q515" s="113" t="s">
        <v>75</v>
      </c>
      <c r="R515" s="114">
        <v>0.15</v>
      </c>
      <c r="S515" s="114">
        <v>0.125</v>
      </c>
      <c r="T515" s="114">
        <f>+PRODUCT(C515:E515)</f>
        <v>0.435</v>
      </c>
      <c r="U515" s="114">
        <f>+PRODUCT(D515,(F515-R515))</f>
        <v>0.65249999999999997</v>
      </c>
      <c r="V515" s="114">
        <f>+PRODUCT(D515,(F515-S515))</f>
        <v>0.68874999999999997</v>
      </c>
      <c r="W515" s="114">
        <f>+PRODUCT(T515,C515)</f>
        <v>0.435</v>
      </c>
      <c r="X515" s="114">
        <f>+IF(Q515="internal",IF(F515=$X$52,U515+V515,0),0)</f>
        <v>1.3412500000000001</v>
      </c>
      <c r="Y515" s="114">
        <f>+IF(Q515="internal",IF(F515&lt;$Y$52,U515+V515,0),0)</f>
        <v>0</v>
      </c>
      <c r="Z515" s="114">
        <f>+IF(Q515="internal",IF(F515&gt;$Z$52,U515+V515,0),0)</f>
        <v>0</v>
      </c>
      <c r="AA515" s="114">
        <f>+IF(Q515="external",IF(F515=$AA$52,U515+V515,0),0)</f>
        <v>0</v>
      </c>
      <c r="AB515" s="114">
        <f>+IF(Q515="external",IF(F515&lt;$AB$52,U515+V515,0),0)</f>
        <v>0</v>
      </c>
      <c r="AC515" s="114">
        <f>+IF(Q515="external",IF(F515&gt;$AC$52,U515+V515,0),0)</f>
        <v>0</v>
      </c>
      <c r="AD515" s="115"/>
    </row>
    <row r="516" spans="1:30" s="116" customFormat="1" ht="30" customHeight="1" x14ac:dyDescent="0.2">
      <c r="A516" s="149" t="s">
        <v>76</v>
      </c>
      <c r="B516" s="150"/>
      <c r="C516" s="151"/>
      <c r="D516" s="152">
        <v>16</v>
      </c>
      <c r="E516" s="152"/>
      <c r="F516" s="165">
        <v>3</v>
      </c>
      <c r="G516" s="153">
        <f>+$D515+1*(VLOOKUP(D516,$B$10:$G$16,6))+(10*(D516/1000))+1*(VLOOKUP(D516,$B$10:$G$16,6))+(10*(D516/1000))</f>
        <v>3.0200000000000005</v>
      </c>
      <c r="H516" s="152">
        <f>+F516*G516*C515</f>
        <v>9.0600000000000023</v>
      </c>
      <c r="I516" s="152"/>
      <c r="J516" s="111">
        <f t="shared" si="245"/>
        <v>0</v>
      </c>
      <c r="K516" s="111">
        <f t="shared" si="246"/>
        <v>0</v>
      </c>
      <c r="L516" s="111">
        <f t="shared" si="247"/>
        <v>0</v>
      </c>
      <c r="M516" s="111">
        <f t="shared" si="248"/>
        <v>9.0600000000000023</v>
      </c>
      <c r="N516" s="111">
        <f t="shared" si="249"/>
        <v>0</v>
      </c>
      <c r="O516" s="147">
        <f t="shared" si="250"/>
        <v>0</v>
      </c>
      <c r="P516" s="111"/>
      <c r="Q516" s="118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20"/>
    </row>
    <row r="517" spans="1:30" s="116" customFormat="1" ht="30" customHeight="1" x14ac:dyDescent="0.2">
      <c r="A517" s="157" t="s">
        <v>78</v>
      </c>
      <c r="B517" s="158"/>
      <c r="C517" s="159"/>
      <c r="D517" s="111">
        <v>16</v>
      </c>
      <c r="E517" s="111"/>
      <c r="F517" s="112">
        <v>3</v>
      </c>
      <c r="G517" s="153">
        <f>+$D515+1*(VLOOKUP(D517,$B$10:$G$16,6))+(10*(D517/1000))+1*(VLOOKUP(D517,$B$10:$G$16,6))+(10*(D517/1000))</f>
        <v>3.0200000000000005</v>
      </c>
      <c r="H517" s="111">
        <f>+F517*G517*C515</f>
        <v>9.0600000000000023</v>
      </c>
      <c r="I517" s="111"/>
      <c r="J517" s="111">
        <f t="shared" si="245"/>
        <v>0</v>
      </c>
      <c r="K517" s="111">
        <f t="shared" si="246"/>
        <v>0</v>
      </c>
      <c r="L517" s="111">
        <f t="shared" si="247"/>
        <v>0</v>
      </c>
      <c r="M517" s="111">
        <f t="shared" si="248"/>
        <v>9.0600000000000023</v>
      </c>
      <c r="N517" s="111">
        <f t="shared" si="249"/>
        <v>0</v>
      </c>
      <c r="O517" s="147">
        <f t="shared" si="250"/>
        <v>0</v>
      </c>
      <c r="P517" s="111"/>
      <c r="Q517" s="118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20"/>
    </row>
    <row r="518" spans="1:30" s="127" customFormat="1" ht="30" customHeight="1" x14ac:dyDescent="0.2">
      <c r="A518" s="135" t="s">
        <v>114</v>
      </c>
      <c r="B518" s="136"/>
      <c r="C518" s="137"/>
      <c r="D518" s="129">
        <v>12</v>
      </c>
      <c r="E518" s="129">
        <v>0.1</v>
      </c>
      <c r="F518" s="138">
        <f>ROUND((((D515/3)*2)/(E518))+1,0)</f>
        <v>11</v>
      </c>
      <c r="G518" s="130">
        <f>((2*(E515-(2*$B$6)+F515-(2*$B$6)))+(VLOOKUP(D518,$B$30:$C$36,2,)))</f>
        <v>1.8</v>
      </c>
      <c r="H518" s="129">
        <f>+F518*G518*C515</f>
        <v>19.8</v>
      </c>
      <c r="I518" s="129"/>
      <c r="J518" s="111">
        <f t="shared" si="245"/>
        <v>0</v>
      </c>
      <c r="K518" s="111">
        <f t="shared" si="246"/>
        <v>0</v>
      </c>
      <c r="L518" s="111">
        <f t="shared" si="247"/>
        <v>19.8</v>
      </c>
      <c r="M518" s="111">
        <f t="shared" si="248"/>
        <v>0</v>
      </c>
      <c r="N518" s="111">
        <f t="shared" si="249"/>
        <v>0</v>
      </c>
      <c r="O518" s="147">
        <f t="shared" si="250"/>
        <v>0</v>
      </c>
      <c r="P518" s="129"/>
      <c r="Q518" s="118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20"/>
    </row>
    <row r="519" spans="1:30" s="127" customFormat="1" ht="30" customHeight="1" x14ac:dyDescent="0.2">
      <c r="A519" s="135" t="s">
        <v>117</v>
      </c>
      <c r="B519" s="136"/>
      <c r="C519" s="137"/>
      <c r="D519" s="129">
        <v>12</v>
      </c>
      <c r="E519" s="129">
        <v>0.125</v>
      </c>
      <c r="F519" s="138">
        <f>ROUND((((D515/3)*2)/(E519))+1,0)</f>
        <v>9</v>
      </c>
      <c r="G519" s="130">
        <f>((2*(E515-(2*$B$6)+F515-(2*$B$6)))+(VLOOKUP(D519,$B$30:$C$36,2,)))</f>
        <v>1.8</v>
      </c>
      <c r="H519" s="129">
        <f>+F519*G519*C515</f>
        <v>16.2</v>
      </c>
      <c r="I519" s="129"/>
      <c r="J519" s="111">
        <f t="shared" si="245"/>
        <v>0</v>
      </c>
      <c r="K519" s="111">
        <f t="shared" si="246"/>
        <v>0</v>
      </c>
      <c r="L519" s="111">
        <f t="shared" si="247"/>
        <v>16.2</v>
      </c>
      <c r="M519" s="111">
        <f t="shared" si="248"/>
        <v>0</v>
      </c>
      <c r="N519" s="111">
        <f t="shared" si="249"/>
        <v>0</v>
      </c>
      <c r="O519" s="147">
        <f t="shared" si="250"/>
        <v>0</v>
      </c>
      <c r="P519" s="129"/>
      <c r="Q519" s="118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20"/>
    </row>
    <row r="520" spans="1:30" s="116" customFormat="1" ht="30" customHeight="1" x14ac:dyDescent="0.25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240"/>
      <c r="Q520" s="118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20"/>
    </row>
    <row r="521" spans="1:30" s="116" customFormat="1" ht="30" customHeight="1" x14ac:dyDescent="0.2">
      <c r="A521" s="111">
        <v>57</v>
      </c>
      <c r="B521" s="111" t="s">
        <v>168</v>
      </c>
      <c r="C521" s="111">
        <v>1</v>
      </c>
      <c r="D521" s="111">
        <v>1.3560000000000001</v>
      </c>
      <c r="E521" s="111">
        <v>0.3</v>
      </c>
      <c r="F521" s="111">
        <v>0.6</v>
      </c>
      <c r="G521" s="112"/>
      <c r="H521" s="111"/>
      <c r="I521" s="111">
        <f>+PRODUCT(C521:F521)</f>
        <v>0.24407999999999999</v>
      </c>
      <c r="J521" s="111">
        <f t="shared" ref="J521:J524" si="251">IF($D521=$J$52,$H521,0)</f>
        <v>0</v>
      </c>
      <c r="K521" s="111">
        <f t="shared" ref="K521:K524" si="252">IF($D521=$K$52,$H521,0)</f>
        <v>0</v>
      </c>
      <c r="L521" s="111">
        <f t="shared" ref="L521:L524" si="253">IF($D521=$L$52,$H521,0)</f>
        <v>0</v>
      </c>
      <c r="M521" s="111">
        <f t="shared" ref="M521:M524" si="254">IF($D521=$M$52,$H521,0)</f>
        <v>0</v>
      </c>
      <c r="N521" s="111">
        <f t="shared" ref="N521:N524" si="255">IF($D521=$N$52,$H521,0)</f>
        <v>0</v>
      </c>
      <c r="O521" s="147">
        <f t="shared" ref="O521:O524" si="256">IF($D521=$O$52,$H521,0)</f>
        <v>0</v>
      </c>
      <c r="P521" s="111">
        <f>(IF(F521&gt;0.6,(ROUND(D521/0.5*2,0)),(ROUND(D521/0.5*1,0))))*C521</f>
        <v>3</v>
      </c>
      <c r="Q521" s="113" t="s">
        <v>75</v>
      </c>
      <c r="R521" s="114">
        <v>0.17499999999999999</v>
      </c>
      <c r="S521" s="114">
        <v>0</v>
      </c>
      <c r="T521" s="114">
        <f>+PRODUCT(C521:E521)</f>
        <v>0.40679999999999999</v>
      </c>
      <c r="U521" s="114">
        <f>+PRODUCT(D521,(F521))</f>
        <v>0.81359999999999999</v>
      </c>
      <c r="V521" s="114">
        <f>+PRODUCT(D521,(F521))</f>
        <v>0.81359999999999999</v>
      </c>
      <c r="W521" s="114">
        <f>+PRODUCT(T521,C521)</f>
        <v>0.40679999999999999</v>
      </c>
      <c r="X521" s="114">
        <f>+IF(Q521="internal",IF(F521=$X$52,U521+V521,0),0)</f>
        <v>1.6272</v>
      </c>
      <c r="Y521" s="114">
        <f>+IF(Q521="internal",IF(F521&lt;$Y$52,U521+V521,0),0)</f>
        <v>0</v>
      </c>
      <c r="Z521" s="114">
        <f>+IF(Q521="internal",IF(F521&gt;$Z$52,U521+V521,0),0)</f>
        <v>0</v>
      </c>
      <c r="AA521" s="114">
        <f>+IF(Q521="external",IF(F521=$AA$52,U521+V521,0),0)</f>
        <v>0</v>
      </c>
      <c r="AB521" s="114">
        <f>+IF(Q521="external",IF(F521&lt;$AB$52,U521+V521,0),0)</f>
        <v>0</v>
      </c>
      <c r="AC521" s="114">
        <f>+IF(Q521="external",IF(F521&gt;$AC$52,U521+V521,0),0)</f>
        <v>0</v>
      </c>
      <c r="AD521" s="115"/>
    </row>
    <row r="522" spans="1:30" s="116" customFormat="1" ht="30" customHeight="1" x14ac:dyDescent="0.2">
      <c r="A522" s="149" t="s">
        <v>76</v>
      </c>
      <c r="B522" s="150"/>
      <c r="C522" s="151"/>
      <c r="D522" s="152">
        <v>16</v>
      </c>
      <c r="E522" s="152"/>
      <c r="F522" s="165">
        <v>3</v>
      </c>
      <c r="G522" s="153">
        <f>+$D521+1*(VLOOKUP(D522,$B$10:$G$16,6))+(10*(D522/1000))+1*(VLOOKUP(D522,$B$10:$G$16,6))+(10*(D522/1000))</f>
        <v>2.9260000000000002</v>
      </c>
      <c r="H522" s="152">
        <f>+F522*G522*C521</f>
        <v>8.7780000000000005</v>
      </c>
      <c r="I522" s="152"/>
      <c r="J522" s="111">
        <f t="shared" si="251"/>
        <v>0</v>
      </c>
      <c r="K522" s="111">
        <f t="shared" si="252"/>
        <v>0</v>
      </c>
      <c r="L522" s="111">
        <f t="shared" si="253"/>
        <v>0</v>
      </c>
      <c r="M522" s="111">
        <f t="shared" si="254"/>
        <v>8.7780000000000005</v>
      </c>
      <c r="N522" s="111">
        <f t="shared" si="255"/>
        <v>0</v>
      </c>
      <c r="O522" s="147">
        <f t="shared" si="256"/>
        <v>0</v>
      </c>
      <c r="P522" s="111"/>
      <c r="Q522" s="118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20"/>
    </row>
    <row r="523" spans="1:30" s="116" customFormat="1" ht="30" customHeight="1" x14ac:dyDescent="0.2">
      <c r="A523" s="157" t="s">
        <v>78</v>
      </c>
      <c r="B523" s="158"/>
      <c r="C523" s="159"/>
      <c r="D523" s="152">
        <v>16</v>
      </c>
      <c r="E523" s="111"/>
      <c r="F523" s="112">
        <v>3</v>
      </c>
      <c r="G523" s="153">
        <f>+$D521+1*(VLOOKUP(D523,$B$10:$G$16,6))+(10*(D523/1000))+1*(VLOOKUP(D523,$B$10:$G$16,6))+(10*(D523/1000))</f>
        <v>2.9260000000000002</v>
      </c>
      <c r="H523" s="111">
        <f>+F523*G523*C521</f>
        <v>8.7780000000000005</v>
      </c>
      <c r="I523" s="111"/>
      <c r="J523" s="111">
        <f t="shared" si="251"/>
        <v>0</v>
      </c>
      <c r="K523" s="111">
        <f t="shared" si="252"/>
        <v>0</v>
      </c>
      <c r="L523" s="111">
        <f t="shared" si="253"/>
        <v>0</v>
      </c>
      <c r="M523" s="111">
        <f t="shared" si="254"/>
        <v>8.7780000000000005</v>
      </c>
      <c r="N523" s="111">
        <f t="shared" si="255"/>
        <v>0</v>
      </c>
      <c r="O523" s="147">
        <f t="shared" si="256"/>
        <v>0</v>
      </c>
      <c r="P523" s="111"/>
      <c r="Q523" s="118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20"/>
    </row>
    <row r="524" spans="1:30" s="127" customFormat="1" ht="30" customHeight="1" x14ac:dyDescent="0.2">
      <c r="A524" s="135" t="s">
        <v>114</v>
      </c>
      <c r="B524" s="136"/>
      <c r="C524" s="137"/>
      <c r="D524" s="129">
        <v>12</v>
      </c>
      <c r="E524" s="129">
        <v>0.1</v>
      </c>
      <c r="F524" s="138">
        <f>ROUND((((D521/3)*3)/(E524))+1,0)</f>
        <v>15</v>
      </c>
      <c r="G524" s="130">
        <f>((2*(E521-(2*$B$6)+F521-(2*$B$6)))+(VLOOKUP(D524,$B$30:$C$36,2,)))</f>
        <v>1.8</v>
      </c>
      <c r="H524" s="129">
        <f>+F524*G524*C521</f>
        <v>27</v>
      </c>
      <c r="I524" s="129"/>
      <c r="J524" s="111">
        <f t="shared" si="251"/>
        <v>0</v>
      </c>
      <c r="K524" s="111">
        <f t="shared" si="252"/>
        <v>0</v>
      </c>
      <c r="L524" s="111">
        <f t="shared" si="253"/>
        <v>27</v>
      </c>
      <c r="M524" s="111">
        <f t="shared" si="254"/>
        <v>0</v>
      </c>
      <c r="N524" s="111">
        <f t="shared" si="255"/>
        <v>0</v>
      </c>
      <c r="O524" s="147">
        <f t="shared" si="256"/>
        <v>0</v>
      </c>
      <c r="P524" s="129"/>
      <c r="Q524" s="118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20"/>
    </row>
    <row r="525" spans="1:30" s="116" customFormat="1" ht="30" customHeight="1" x14ac:dyDescent="0.25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240"/>
      <c r="Q525" s="118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20"/>
    </row>
    <row r="526" spans="1:30" s="116" customFormat="1" ht="30" customHeight="1" x14ac:dyDescent="0.2">
      <c r="A526" s="111">
        <v>58</v>
      </c>
      <c r="B526" s="111" t="s">
        <v>169</v>
      </c>
      <c r="C526" s="111">
        <v>1</v>
      </c>
      <c r="D526" s="111">
        <v>1.8</v>
      </c>
      <c r="E526" s="111">
        <v>0.3</v>
      </c>
      <c r="F526" s="111">
        <v>2.0975000000000001</v>
      </c>
      <c r="G526" s="112"/>
      <c r="H526" s="111"/>
      <c r="I526" s="111">
        <f>+PRODUCT(C526:F526)</f>
        <v>1.1326500000000002</v>
      </c>
      <c r="J526" s="111">
        <f t="shared" ref="J526:J535" si="257">IF($D526=$J$52,$H526,0)</f>
        <v>0</v>
      </c>
      <c r="K526" s="111">
        <f t="shared" ref="K526:K535" si="258">IF($D526=$K$52,$H526,0)</f>
        <v>0</v>
      </c>
      <c r="L526" s="111">
        <f t="shared" ref="L526:L535" si="259">IF($D526=$L$52,$H526,0)</f>
        <v>0</v>
      </c>
      <c r="M526" s="111">
        <f t="shared" ref="M526:M535" si="260">IF($D526=$M$52,$H526,0)</f>
        <v>0</v>
      </c>
      <c r="N526" s="111">
        <f t="shared" ref="N526:N535" si="261">IF($D526=$N$52,$H526,0)</f>
        <v>0</v>
      </c>
      <c r="O526" s="147">
        <f t="shared" ref="O526:O535" si="262">IF($D526=$O$52,$H526,0)</f>
        <v>0</v>
      </c>
      <c r="P526" s="111">
        <f>(IF(F526&gt;0.6,(ROUND(D526/0.5*2,0)),(ROUND(D526/0.5*1,0))))*C526</f>
        <v>7</v>
      </c>
      <c r="Q526" s="113" t="s">
        <v>75</v>
      </c>
      <c r="R526" s="114">
        <v>0.15</v>
      </c>
      <c r="S526" s="114">
        <v>0.15</v>
      </c>
      <c r="T526" s="114">
        <f>+PRODUCT(C526:E526)</f>
        <v>0.54</v>
      </c>
      <c r="U526" s="114">
        <f>+PRODUCT(D526,(F526-R526))</f>
        <v>3.5055000000000005</v>
      </c>
      <c r="V526" s="114">
        <f>+PRODUCT(D526,(F526-R526))</f>
        <v>3.5055000000000005</v>
      </c>
      <c r="W526" s="114">
        <f>+PRODUCT(T526,C526)</f>
        <v>0.54</v>
      </c>
      <c r="X526" s="114">
        <f>+IF(Q526="internal",IF(F526=$X$52,U526+V526,0),0)</f>
        <v>0</v>
      </c>
      <c r="Y526" s="114">
        <f>+IF(Q526="internal",IF(F526&lt;$Y$52,U526+V526,0),0)</f>
        <v>0</v>
      </c>
      <c r="Z526" s="114">
        <f>+IF(Q526="internal",IF(F526&gt;$Z$52,U526+V526,0),0)</f>
        <v>7.011000000000001</v>
      </c>
      <c r="AA526" s="114">
        <f>+IF(Q526="external",IF(F526=$AA$52,U526+V526,0),0)</f>
        <v>0</v>
      </c>
      <c r="AB526" s="114">
        <f>+IF(Q526="external",IF(F526&lt;$AB$52,U526+V526,0),0)</f>
        <v>0</v>
      </c>
      <c r="AC526" s="114">
        <f>+IF(Q526="external",IF(F526&gt;$AC$52,U526+V526,0),0)</f>
        <v>0</v>
      </c>
      <c r="AD526" s="115"/>
    </row>
    <row r="527" spans="1:30" s="116" customFormat="1" ht="30" customHeight="1" x14ac:dyDescent="0.2">
      <c r="A527" s="149" t="s">
        <v>76</v>
      </c>
      <c r="B527" s="150"/>
      <c r="C527" s="151"/>
      <c r="D527" s="152">
        <v>20</v>
      </c>
      <c r="E527" s="152"/>
      <c r="F527" s="165">
        <v>3</v>
      </c>
      <c r="G527" s="153">
        <f>+$D526+2*(VLOOKUP(D527,$B$10:$G$16,6))+(10*(D527/1000))</f>
        <v>3.6000000000000005</v>
      </c>
      <c r="H527" s="152">
        <f>+F527*G527*C526</f>
        <v>10.8</v>
      </c>
      <c r="I527" s="152"/>
      <c r="J527" s="111">
        <f t="shared" si="257"/>
        <v>0</v>
      </c>
      <c r="K527" s="111">
        <f t="shared" si="258"/>
        <v>0</v>
      </c>
      <c r="L527" s="111">
        <f t="shared" si="259"/>
        <v>0</v>
      </c>
      <c r="M527" s="111">
        <f t="shared" si="260"/>
        <v>0</v>
      </c>
      <c r="N527" s="111">
        <f t="shared" si="261"/>
        <v>10.8</v>
      </c>
      <c r="O527" s="147">
        <f t="shared" si="262"/>
        <v>0</v>
      </c>
      <c r="P527" s="111"/>
      <c r="Q527" s="118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20"/>
    </row>
    <row r="528" spans="1:30" s="116" customFormat="1" ht="30" customHeight="1" x14ac:dyDescent="0.2">
      <c r="A528" s="149" t="s">
        <v>162</v>
      </c>
      <c r="B528" s="150"/>
      <c r="C528" s="151"/>
      <c r="D528" s="152">
        <v>20</v>
      </c>
      <c r="E528" s="152"/>
      <c r="F528" s="165">
        <v>3</v>
      </c>
      <c r="G528" s="153">
        <f>+$D526+2*(VLOOKUP(D528,$B$10:$G$16,6))+(10*(D528/1000))</f>
        <v>3.6000000000000005</v>
      </c>
      <c r="H528" s="152">
        <f>+F528*G528*C526</f>
        <v>10.8</v>
      </c>
      <c r="I528" s="152"/>
      <c r="J528" s="111">
        <f t="shared" si="257"/>
        <v>0</v>
      </c>
      <c r="K528" s="111">
        <f t="shared" si="258"/>
        <v>0</v>
      </c>
      <c r="L528" s="111">
        <f t="shared" si="259"/>
        <v>0</v>
      </c>
      <c r="M528" s="111">
        <f t="shared" si="260"/>
        <v>0</v>
      </c>
      <c r="N528" s="111">
        <f t="shared" si="261"/>
        <v>10.8</v>
      </c>
      <c r="O528" s="147">
        <f t="shared" si="262"/>
        <v>0</v>
      </c>
      <c r="P528" s="111"/>
      <c r="Q528" s="118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20"/>
    </row>
    <row r="529" spans="1:30" s="116" customFormat="1" ht="30" customHeight="1" x14ac:dyDescent="0.2">
      <c r="A529" s="149" t="s">
        <v>162</v>
      </c>
      <c r="B529" s="150"/>
      <c r="C529" s="151"/>
      <c r="D529" s="152">
        <v>12</v>
      </c>
      <c r="E529" s="152"/>
      <c r="F529" s="165">
        <v>2</v>
      </c>
      <c r="G529" s="153">
        <f>+$D526+2*(VLOOKUP(D529,$B$10:$G$16,6))+(10*(D529/1000))</f>
        <v>2.87</v>
      </c>
      <c r="H529" s="152">
        <f>+F529*G529*C526</f>
        <v>5.74</v>
      </c>
      <c r="I529" s="152"/>
      <c r="J529" s="111">
        <f t="shared" si="257"/>
        <v>0</v>
      </c>
      <c r="K529" s="111">
        <f t="shared" si="258"/>
        <v>0</v>
      </c>
      <c r="L529" s="111">
        <f t="shared" si="259"/>
        <v>5.74</v>
      </c>
      <c r="M529" s="111">
        <f t="shared" si="260"/>
        <v>0</v>
      </c>
      <c r="N529" s="111">
        <f t="shared" si="261"/>
        <v>0</v>
      </c>
      <c r="O529" s="147">
        <f t="shared" si="262"/>
        <v>0</v>
      </c>
      <c r="P529" s="111"/>
      <c r="Q529" s="118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20"/>
    </row>
    <row r="530" spans="1:30" s="116" customFormat="1" ht="30" customHeight="1" x14ac:dyDescent="0.2">
      <c r="A530" s="157" t="s">
        <v>78</v>
      </c>
      <c r="B530" s="158"/>
      <c r="C530" s="159"/>
      <c r="D530" s="111">
        <v>20</v>
      </c>
      <c r="E530" s="111"/>
      <c r="F530" s="112">
        <v>3</v>
      </c>
      <c r="G530" s="153">
        <f>+$D526+2*(VLOOKUP(D530,$B$10:$G$16,6))+(10*(D530/1000))</f>
        <v>3.6000000000000005</v>
      </c>
      <c r="H530" s="111">
        <f>+F530*G530*C526</f>
        <v>10.8</v>
      </c>
      <c r="I530" s="111"/>
      <c r="J530" s="111">
        <f t="shared" si="257"/>
        <v>0</v>
      </c>
      <c r="K530" s="111">
        <f t="shared" si="258"/>
        <v>0</v>
      </c>
      <c r="L530" s="111">
        <f t="shared" si="259"/>
        <v>0</v>
      </c>
      <c r="M530" s="111">
        <f t="shared" si="260"/>
        <v>0</v>
      </c>
      <c r="N530" s="111">
        <f t="shared" si="261"/>
        <v>10.8</v>
      </c>
      <c r="O530" s="147">
        <f t="shared" si="262"/>
        <v>0</v>
      </c>
      <c r="P530" s="111"/>
      <c r="Q530" s="118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20"/>
    </row>
    <row r="531" spans="1:30" s="116" customFormat="1" ht="30" customHeight="1" x14ac:dyDescent="0.2">
      <c r="A531" s="149" t="s">
        <v>166</v>
      </c>
      <c r="B531" s="150"/>
      <c r="C531" s="151"/>
      <c r="D531" s="152">
        <v>20</v>
      </c>
      <c r="E531" s="152"/>
      <c r="F531" s="165">
        <v>3</v>
      </c>
      <c r="G531" s="153">
        <f>+$D526+2*(VLOOKUP(D531,$B$10:$G$16,6))+(10*(D531/1000))</f>
        <v>3.6000000000000005</v>
      </c>
      <c r="H531" s="152">
        <f>+F531*G531*C526</f>
        <v>10.8</v>
      </c>
      <c r="I531" s="152"/>
      <c r="J531" s="111">
        <f t="shared" si="257"/>
        <v>0</v>
      </c>
      <c r="K531" s="111">
        <f t="shared" si="258"/>
        <v>0</v>
      </c>
      <c r="L531" s="111">
        <f t="shared" si="259"/>
        <v>0</v>
      </c>
      <c r="M531" s="111">
        <f t="shared" si="260"/>
        <v>0</v>
      </c>
      <c r="N531" s="111">
        <f t="shared" si="261"/>
        <v>10.8</v>
      </c>
      <c r="O531" s="147">
        <f t="shared" si="262"/>
        <v>0</v>
      </c>
      <c r="P531" s="111"/>
      <c r="Q531" s="118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20"/>
    </row>
    <row r="532" spans="1:30" s="116" customFormat="1" ht="30" customHeight="1" x14ac:dyDescent="0.2">
      <c r="A532" s="149" t="s">
        <v>166</v>
      </c>
      <c r="B532" s="150"/>
      <c r="C532" s="151"/>
      <c r="D532" s="152">
        <v>12</v>
      </c>
      <c r="E532" s="152"/>
      <c r="F532" s="165">
        <v>2</v>
      </c>
      <c r="G532" s="153">
        <f>+$D526+2*(VLOOKUP(D532,$B$10:$G$16,6))+(10*(D532/1000))</f>
        <v>2.87</v>
      </c>
      <c r="H532" s="152">
        <f>+F532*G532*C526</f>
        <v>5.74</v>
      </c>
      <c r="I532" s="152"/>
      <c r="J532" s="111">
        <f t="shared" si="257"/>
        <v>0</v>
      </c>
      <c r="K532" s="111">
        <f t="shared" si="258"/>
        <v>0</v>
      </c>
      <c r="L532" s="111">
        <f t="shared" si="259"/>
        <v>5.74</v>
      </c>
      <c r="M532" s="111">
        <f t="shared" si="260"/>
        <v>0</v>
      </c>
      <c r="N532" s="111">
        <f t="shared" si="261"/>
        <v>0</v>
      </c>
      <c r="O532" s="147">
        <f t="shared" si="262"/>
        <v>0</v>
      </c>
      <c r="P532" s="111"/>
      <c r="Q532" s="118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20"/>
    </row>
    <row r="533" spans="1:30" s="127" customFormat="1" ht="30" customHeight="1" x14ac:dyDescent="0.2">
      <c r="A533" s="157" t="s">
        <v>80</v>
      </c>
      <c r="B533" s="158"/>
      <c r="C533" s="159"/>
      <c r="D533" s="111">
        <v>25</v>
      </c>
      <c r="E533" s="111">
        <v>1</v>
      </c>
      <c r="F533" s="112">
        <f>ROUND((1.8*4)/(E533)+1,0)</f>
        <v>8</v>
      </c>
      <c r="G533" s="112">
        <f>VLOOKUP(E526,$B$40:$E$49,4,0)</f>
        <v>0.36443309607454283</v>
      </c>
      <c r="H533" s="111">
        <f>+F533*G533*C526</f>
        <v>2.9154647685963426</v>
      </c>
      <c r="I533" s="111"/>
      <c r="J533" s="111">
        <f t="shared" si="257"/>
        <v>0</v>
      </c>
      <c r="K533" s="111">
        <f t="shared" si="258"/>
        <v>0</v>
      </c>
      <c r="L533" s="111">
        <f t="shared" si="259"/>
        <v>0</v>
      </c>
      <c r="M533" s="111">
        <f t="shared" si="260"/>
        <v>0</v>
      </c>
      <c r="N533" s="111">
        <f t="shared" si="261"/>
        <v>0</v>
      </c>
      <c r="O533" s="147">
        <f t="shared" si="262"/>
        <v>2.9154647685963426</v>
      </c>
      <c r="P533" s="111"/>
      <c r="Q533" s="118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20"/>
    </row>
    <row r="534" spans="1:30" s="186" customFormat="1" ht="30" customHeight="1" x14ac:dyDescent="0.25">
      <c r="A534" s="135" t="s">
        <v>124</v>
      </c>
      <c r="B534" s="136"/>
      <c r="C534" s="137"/>
      <c r="D534" s="129">
        <v>12</v>
      </c>
      <c r="E534" s="129">
        <v>0.1</v>
      </c>
      <c r="F534" s="138">
        <f>ROUND((((D526/3)*3)/(E534))+1,0)</f>
        <v>19</v>
      </c>
      <c r="G534" s="130">
        <f>((2*(E526-(2*$B$6)+F526-(2*$B$6)))+(VLOOKUP(D534,$B$30:$C$36,2,)))</f>
        <v>4.7950000000000008</v>
      </c>
      <c r="H534" s="129">
        <f>+F534*G534*C526</f>
        <v>91.105000000000018</v>
      </c>
      <c r="I534" s="129"/>
      <c r="J534" s="111">
        <f t="shared" si="257"/>
        <v>0</v>
      </c>
      <c r="K534" s="111">
        <f t="shared" si="258"/>
        <v>0</v>
      </c>
      <c r="L534" s="111">
        <f t="shared" si="259"/>
        <v>91.105000000000018</v>
      </c>
      <c r="M534" s="111">
        <f t="shared" si="260"/>
        <v>0</v>
      </c>
      <c r="N534" s="111">
        <f t="shared" si="261"/>
        <v>0</v>
      </c>
      <c r="O534" s="147">
        <f t="shared" si="262"/>
        <v>0</v>
      </c>
      <c r="P534" s="129"/>
    </row>
    <row r="535" spans="1:30" s="239" customFormat="1" ht="30" customHeight="1" x14ac:dyDescent="0.25">
      <c r="A535" s="209"/>
      <c r="B535" s="209" t="s">
        <v>96</v>
      </c>
      <c r="C535" s="209"/>
      <c r="D535" s="209">
        <v>12</v>
      </c>
      <c r="E535" s="209">
        <v>0.1</v>
      </c>
      <c r="F535" s="219">
        <f>ROUNDUP((((D526/3)*3)/(E535))+1,0)</f>
        <v>19</v>
      </c>
      <c r="G535" s="211">
        <f>(F526-(2*$B$6)+(VLOOKUP(D535,$B$30:$C$36,2,)))</f>
        <v>2.2774999999999999</v>
      </c>
      <c r="H535" s="209">
        <f>+F535*G535*C526</f>
        <v>43.272499999999994</v>
      </c>
      <c r="I535" s="209"/>
      <c r="J535" s="111">
        <f t="shared" si="257"/>
        <v>0</v>
      </c>
      <c r="K535" s="111">
        <f t="shared" si="258"/>
        <v>0</v>
      </c>
      <c r="L535" s="111">
        <f t="shared" si="259"/>
        <v>43.272499999999994</v>
      </c>
      <c r="M535" s="111">
        <f t="shared" si="260"/>
        <v>0</v>
      </c>
      <c r="N535" s="111">
        <f t="shared" si="261"/>
        <v>0</v>
      </c>
      <c r="O535" s="147">
        <f t="shared" si="262"/>
        <v>0</v>
      </c>
      <c r="P535" s="129"/>
      <c r="Q535" s="209"/>
    </row>
    <row r="536" spans="1:30" s="116" customFormat="1" ht="30" customHeight="1" x14ac:dyDescent="0.25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240"/>
      <c r="Q536" s="118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20"/>
    </row>
    <row r="537" spans="1:30" s="116" customFormat="1" ht="30" customHeight="1" x14ac:dyDescent="0.2">
      <c r="A537" s="111">
        <v>59</v>
      </c>
      <c r="B537" s="111" t="s">
        <v>170</v>
      </c>
      <c r="C537" s="111">
        <v>1</v>
      </c>
      <c r="D537" s="111">
        <v>0.97</v>
      </c>
      <c r="E537" s="111">
        <v>0.3</v>
      </c>
      <c r="F537" s="111">
        <v>0.6</v>
      </c>
      <c r="G537" s="112"/>
      <c r="H537" s="111"/>
      <c r="I537" s="111">
        <f>+PRODUCT(C537:F537)</f>
        <v>0.17459999999999998</v>
      </c>
      <c r="J537" s="111">
        <f t="shared" ref="J537:J544" si="263">IF($D537=$J$52,$H537,0)</f>
        <v>0</v>
      </c>
      <c r="K537" s="111">
        <f t="shared" ref="K537:K544" si="264">IF($D537=$K$52,$H537,0)</f>
        <v>0</v>
      </c>
      <c r="L537" s="111">
        <f t="shared" ref="L537:L544" si="265">IF($D537=$L$52,$H537,0)</f>
        <v>0</v>
      </c>
      <c r="M537" s="111">
        <f t="shared" ref="M537:M544" si="266">IF($D537=$M$52,$H537,0)</f>
        <v>0</v>
      </c>
      <c r="N537" s="111">
        <f t="shared" ref="N537:N544" si="267">IF($D537=$N$52,$H537,0)</f>
        <v>0</v>
      </c>
      <c r="O537" s="147">
        <f t="shared" ref="O537:O544" si="268">IF($D537=$O$52,$H537,0)</f>
        <v>0</v>
      </c>
      <c r="P537" s="111">
        <f>(IF(F537&gt;0.6,(ROUND(D537/0.5*2,0)),(ROUND(D537/0.5*1,0))))*C537</f>
        <v>2</v>
      </c>
      <c r="Q537" s="113" t="s">
        <v>75</v>
      </c>
      <c r="R537" s="114">
        <v>0.15</v>
      </c>
      <c r="S537" s="114">
        <v>0.15</v>
      </c>
      <c r="T537" s="114">
        <f>+PRODUCT(C537:E537)</f>
        <v>0.29099999999999998</v>
      </c>
      <c r="U537" s="114">
        <f>+PRODUCT(D537,(F537-R537))</f>
        <v>0.43649999999999994</v>
      </c>
      <c r="V537" s="114">
        <f>+PRODUCT(D537,(F537-R537))</f>
        <v>0.43649999999999994</v>
      </c>
      <c r="W537" s="114">
        <f>+PRODUCT(T537,C537)</f>
        <v>0.29099999999999998</v>
      </c>
      <c r="X537" s="114">
        <f>+IF(Q537="internal",IF(F537=$X$52,U537+V537,0),0)</f>
        <v>0.87299999999999989</v>
      </c>
      <c r="Y537" s="114">
        <f>+IF(Q537="internal",IF(F537&lt;$Y$52,U537+V537,0),0)</f>
        <v>0</v>
      </c>
      <c r="Z537" s="114">
        <f>+IF(Q537="internal",IF(F537&gt;$Z$52,U537+V537,0),0)</f>
        <v>0</v>
      </c>
      <c r="AA537" s="114">
        <f>+IF(Q537="external",IF(F537=$AA$52,U537+V537,0),0)</f>
        <v>0</v>
      </c>
      <c r="AB537" s="114">
        <f>+IF(Q537="external",IF(F537&lt;$AB$52,U537+V537,0),0)</f>
        <v>0</v>
      </c>
      <c r="AC537" s="114">
        <f>+IF(Q537="external",IF(F537&gt;$AC$52,U537+V537,0),0)</f>
        <v>0</v>
      </c>
      <c r="AD537" s="115"/>
    </row>
    <row r="538" spans="1:30" s="116" customFormat="1" ht="30" customHeight="1" x14ac:dyDescent="0.2">
      <c r="A538" s="149" t="s">
        <v>76</v>
      </c>
      <c r="B538" s="150"/>
      <c r="C538" s="151"/>
      <c r="D538" s="152">
        <v>20</v>
      </c>
      <c r="E538" s="152"/>
      <c r="F538" s="165">
        <v>3</v>
      </c>
      <c r="G538" s="153">
        <f>+$D537+1*(VLOOKUP(D538,$B$10:$G$16,6))+(10*(D538/1000))+1*(VLOOKUP(D538,$B$10:$G$16,6))+(10*(D538/1000))</f>
        <v>2.97</v>
      </c>
      <c r="H538" s="152">
        <f>+F538*G538*C537</f>
        <v>8.91</v>
      </c>
      <c r="I538" s="152"/>
      <c r="J538" s="111">
        <f t="shared" si="263"/>
        <v>0</v>
      </c>
      <c r="K538" s="111">
        <f t="shared" si="264"/>
        <v>0</v>
      </c>
      <c r="L538" s="111">
        <f t="shared" si="265"/>
        <v>0</v>
      </c>
      <c r="M538" s="111">
        <f t="shared" si="266"/>
        <v>0</v>
      </c>
      <c r="N538" s="111">
        <f t="shared" si="267"/>
        <v>8.91</v>
      </c>
      <c r="O538" s="147">
        <f t="shared" si="268"/>
        <v>0</v>
      </c>
      <c r="P538" s="111"/>
      <c r="Q538" s="118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20"/>
    </row>
    <row r="539" spans="1:30" s="116" customFormat="1" ht="30" customHeight="1" x14ac:dyDescent="0.2">
      <c r="A539" s="149" t="s">
        <v>162</v>
      </c>
      <c r="B539" s="150"/>
      <c r="C539" s="151"/>
      <c r="D539" s="152">
        <v>16</v>
      </c>
      <c r="E539" s="152"/>
      <c r="F539" s="165">
        <v>3</v>
      </c>
      <c r="G539" s="153">
        <f>+$D537+2*(VLOOKUP(D539,$B$10:$G$16,6))+(10*(D539/1000))</f>
        <v>2.38</v>
      </c>
      <c r="H539" s="152">
        <f>+F539*G539*C537</f>
        <v>7.14</v>
      </c>
      <c r="I539" s="152"/>
      <c r="J539" s="111">
        <f t="shared" si="263"/>
        <v>0</v>
      </c>
      <c r="K539" s="111">
        <f t="shared" si="264"/>
        <v>0</v>
      </c>
      <c r="L539" s="111">
        <f t="shared" si="265"/>
        <v>0</v>
      </c>
      <c r="M539" s="111">
        <f t="shared" si="266"/>
        <v>7.14</v>
      </c>
      <c r="N539" s="111">
        <f t="shared" si="267"/>
        <v>0</v>
      </c>
      <c r="O539" s="147">
        <f t="shared" si="268"/>
        <v>0</v>
      </c>
      <c r="P539" s="111"/>
      <c r="Q539" s="118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20"/>
    </row>
    <row r="540" spans="1:30" s="116" customFormat="1" ht="30" customHeight="1" x14ac:dyDescent="0.2">
      <c r="A540" s="157" t="s">
        <v>78</v>
      </c>
      <c r="B540" s="158"/>
      <c r="C540" s="159"/>
      <c r="D540" s="111">
        <v>20</v>
      </c>
      <c r="E540" s="111"/>
      <c r="F540" s="112">
        <v>3</v>
      </c>
      <c r="G540" s="153">
        <f>+$D537+1*(VLOOKUP(D540,$B$10:$G$16,6))+(10*(D540/1000))+1*(VLOOKUP(D540,$B$10:$G$16,6))+(10*(D540/1000))</f>
        <v>2.97</v>
      </c>
      <c r="H540" s="111">
        <f>+F540*G540*C537</f>
        <v>8.91</v>
      </c>
      <c r="I540" s="111"/>
      <c r="J540" s="111">
        <f t="shared" si="263"/>
        <v>0</v>
      </c>
      <c r="K540" s="111">
        <f t="shared" si="264"/>
        <v>0</v>
      </c>
      <c r="L540" s="111">
        <f t="shared" si="265"/>
        <v>0</v>
      </c>
      <c r="M540" s="111">
        <f t="shared" si="266"/>
        <v>0</v>
      </c>
      <c r="N540" s="111">
        <f t="shared" si="267"/>
        <v>8.91</v>
      </c>
      <c r="O540" s="147">
        <f t="shared" si="268"/>
        <v>0</v>
      </c>
      <c r="P540" s="111"/>
      <c r="Q540" s="118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20"/>
    </row>
    <row r="541" spans="1:30" s="116" customFormat="1" ht="30" customHeight="1" x14ac:dyDescent="0.2">
      <c r="A541" s="157" t="s">
        <v>79</v>
      </c>
      <c r="B541" s="158"/>
      <c r="C541" s="159"/>
      <c r="D541" s="111">
        <v>16</v>
      </c>
      <c r="E541" s="111"/>
      <c r="F541" s="112">
        <v>3</v>
      </c>
      <c r="G541" s="153">
        <f>+$D537+2*(VLOOKUP(D541,$B$10:$G$16,6))+(10*(D541/1000))</f>
        <v>2.38</v>
      </c>
      <c r="H541" s="111">
        <f>+F541*G541*C537</f>
        <v>7.14</v>
      </c>
      <c r="I541" s="111"/>
      <c r="J541" s="111">
        <f t="shared" si="263"/>
        <v>0</v>
      </c>
      <c r="K541" s="111">
        <f t="shared" si="264"/>
        <v>0</v>
      </c>
      <c r="L541" s="111">
        <f t="shared" si="265"/>
        <v>0</v>
      </c>
      <c r="M541" s="111">
        <f t="shared" si="266"/>
        <v>7.14</v>
      </c>
      <c r="N541" s="111">
        <f t="shared" si="267"/>
        <v>0</v>
      </c>
      <c r="O541" s="147">
        <f t="shared" si="268"/>
        <v>0</v>
      </c>
      <c r="P541" s="111"/>
      <c r="Q541" s="118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20"/>
    </row>
    <row r="542" spans="1:30" s="127" customFormat="1" ht="30" customHeight="1" x14ac:dyDescent="0.2">
      <c r="A542" s="157" t="s">
        <v>80</v>
      </c>
      <c r="B542" s="158"/>
      <c r="C542" s="159"/>
      <c r="D542" s="111">
        <v>25</v>
      </c>
      <c r="E542" s="111">
        <v>1</v>
      </c>
      <c r="F542" s="112">
        <f>ROUND((0.97+0.97)/(E542)+1,0)</f>
        <v>3</v>
      </c>
      <c r="G542" s="112">
        <f>VLOOKUP(E537,$B$40:$E$49,4,0)</f>
        <v>0.36443309607454283</v>
      </c>
      <c r="H542" s="111">
        <f>+F542*G542*C537</f>
        <v>1.0932992882236285</v>
      </c>
      <c r="I542" s="111"/>
      <c r="J542" s="111">
        <f t="shared" si="263"/>
        <v>0</v>
      </c>
      <c r="K542" s="111">
        <f t="shared" si="264"/>
        <v>0</v>
      </c>
      <c r="L542" s="111">
        <f t="shared" si="265"/>
        <v>0</v>
      </c>
      <c r="M542" s="111">
        <f t="shared" si="266"/>
        <v>0</v>
      </c>
      <c r="N542" s="111">
        <f t="shared" si="267"/>
        <v>0</v>
      </c>
      <c r="O542" s="147">
        <f t="shared" si="268"/>
        <v>1.0932992882236285</v>
      </c>
      <c r="P542" s="111"/>
      <c r="Q542" s="118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20"/>
    </row>
    <row r="543" spans="1:30" s="127" customFormat="1" ht="30" customHeight="1" x14ac:dyDescent="0.2">
      <c r="A543" s="135" t="s">
        <v>124</v>
      </c>
      <c r="B543" s="136"/>
      <c r="C543" s="137"/>
      <c r="D543" s="129">
        <v>12</v>
      </c>
      <c r="E543" s="129">
        <v>0.1</v>
      </c>
      <c r="F543" s="138">
        <f>ROUND((((D537/3)*2)/(E543))+1,0)</f>
        <v>7</v>
      </c>
      <c r="G543" s="130">
        <f>((2*(E537-(2*$B$6)+F537-(2*$B$6)))+(VLOOKUP(D543,$B$30:$C$36,2,)))</f>
        <v>1.8</v>
      </c>
      <c r="H543" s="129">
        <f>+F543*G543*C537</f>
        <v>12.6</v>
      </c>
      <c r="I543" s="129"/>
      <c r="J543" s="111">
        <f t="shared" si="263"/>
        <v>0</v>
      </c>
      <c r="K543" s="111">
        <f t="shared" si="264"/>
        <v>0</v>
      </c>
      <c r="L543" s="111">
        <f t="shared" si="265"/>
        <v>12.6</v>
      </c>
      <c r="M543" s="111">
        <f t="shared" si="266"/>
        <v>0</v>
      </c>
      <c r="N543" s="111">
        <f t="shared" si="267"/>
        <v>0</v>
      </c>
      <c r="O543" s="147">
        <f t="shared" si="268"/>
        <v>0</v>
      </c>
      <c r="P543" s="129"/>
      <c r="Q543" s="118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20"/>
    </row>
    <row r="544" spans="1:30" s="239" customFormat="1" ht="30" customHeight="1" x14ac:dyDescent="0.25">
      <c r="A544" s="209"/>
      <c r="B544" s="209" t="s">
        <v>96</v>
      </c>
      <c r="C544" s="209"/>
      <c r="D544" s="209">
        <v>12</v>
      </c>
      <c r="E544" s="209">
        <v>0.1</v>
      </c>
      <c r="F544" s="219">
        <f>ROUNDUP((((D537/3)*3)/(E544))+1,0)</f>
        <v>11</v>
      </c>
      <c r="G544" s="211">
        <f>(F537-(2*$B$6)+(VLOOKUP(D544,$B$30:$C$36,2,)))</f>
        <v>0.78</v>
      </c>
      <c r="H544" s="209">
        <f>+F544*G544*C537</f>
        <v>8.58</v>
      </c>
      <c r="I544" s="209"/>
      <c r="J544" s="111">
        <f t="shared" si="263"/>
        <v>0</v>
      </c>
      <c r="K544" s="111">
        <f t="shared" si="264"/>
        <v>0</v>
      </c>
      <c r="L544" s="111">
        <f t="shared" si="265"/>
        <v>8.58</v>
      </c>
      <c r="M544" s="111">
        <f t="shared" si="266"/>
        <v>0</v>
      </c>
      <c r="N544" s="111">
        <f t="shared" si="267"/>
        <v>0</v>
      </c>
      <c r="O544" s="147">
        <f t="shared" si="268"/>
        <v>0</v>
      </c>
      <c r="P544" s="129"/>
      <c r="Q544" s="209"/>
    </row>
    <row r="545" spans="1:30" s="116" customFormat="1" ht="30" customHeight="1" x14ac:dyDescent="0.25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240"/>
      <c r="Q545" s="118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20"/>
    </row>
    <row r="546" spans="1:30" s="116" customFormat="1" ht="30" customHeight="1" x14ac:dyDescent="0.2">
      <c r="A546" s="111">
        <v>60</v>
      </c>
      <c r="B546" s="111" t="s">
        <v>171</v>
      </c>
      <c r="C546" s="111">
        <v>1</v>
      </c>
      <c r="D546" s="111">
        <v>6.2</v>
      </c>
      <c r="E546" s="111">
        <v>0.3</v>
      </c>
      <c r="F546" s="111">
        <v>0.6</v>
      </c>
      <c r="G546" s="112"/>
      <c r="H546" s="111"/>
      <c r="I546" s="111">
        <f>+PRODUCT(C546:F546)</f>
        <v>1.1159999999999999</v>
      </c>
      <c r="J546" s="111">
        <f>IF($D546=$J$52,$H546,0)</f>
        <v>0</v>
      </c>
      <c r="K546" s="111">
        <f>IF($D546=$K$52,$H546,0)</f>
        <v>0</v>
      </c>
      <c r="L546" s="111">
        <f>IF($D546=$L$52,$H546,0)</f>
        <v>0</v>
      </c>
      <c r="M546" s="111">
        <f>IF($D546=$M$52,$H546,0)</f>
        <v>0</v>
      </c>
      <c r="N546" s="111">
        <f>IF($D546=$N$52,$H546,0)</f>
        <v>0</v>
      </c>
      <c r="O546" s="147">
        <f>IF($D546=$O$52,$H546,0)</f>
        <v>0</v>
      </c>
      <c r="P546" s="111">
        <f>(IF(F546&gt;0.6,(ROUND(D546/0.5*2,0)),(ROUND(D546/0.5*1,0))))*C546</f>
        <v>12</v>
      </c>
      <c r="Q546" s="113" t="s">
        <v>75</v>
      </c>
      <c r="R546" s="114">
        <v>0.15</v>
      </c>
      <c r="S546" s="114">
        <v>0.15</v>
      </c>
      <c r="T546" s="114">
        <f>+PRODUCT(C546:E546)</f>
        <v>1.8599999999999999</v>
      </c>
      <c r="U546" s="114">
        <f>+PRODUCT(D546,(F546-R546))</f>
        <v>2.7899999999999996</v>
      </c>
      <c r="V546" s="114">
        <f>+PRODUCT(D546,(F546-R546))</f>
        <v>2.7899999999999996</v>
      </c>
      <c r="W546" s="114">
        <f>+PRODUCT(T546,C546)</f>
        <v>1.8599999999999999</v>
      </c>
      <c r="X546" s="114">
        <f>+IF(Q546="internal",IF(F546=$X$52,U546+V546,0),0)</f>
        <v>5.5799999999999992</v>
      </c>
      <c r="Y546" s="114">
        <f>+IF(Q546="internal",IF(F546&lt;$Y$52,U546+V546,0),0)</f>
        <v>0</v>
      </c>
      <c r="Z546" s="114">
        <f>+IF(Q546="internal",IF(F546&gt;$Z$52,U546+V546,0),0)</f>
        <v>0</v>
      </c>
      <c r="AA546" s="114">
        <f>+IF(Q546="external",IF(F546=$AA$52,U546+V546,0),0)</f>
        <v>0</v>
      </c>
      <c r="AB546" s="114">
        <f>+IF(Q546="external",IF(F546&lt;$AB$52,U546+V546,0),0)</f>
        <v>0</v>
      </c>
      <c r="AC546" s="114">
        <f>+IF(Q546="external",IF(F546&gt;$AC$52,U546+V546,0),0)</f>
        <v>0</v>
      </c>
      <c r="AD546" s="115"/>
    </row>
    <row r="547" spans="1:30" s="116" customFormat="1" ht="30" customHeight="1" x14ac:dyDescent="0.2">
      <c r="A547" s="149" t="s">
        <v>76</v>
      </c>
      <c r="B547" s="150"/>
      <c r="C547" s="151"/>
      <c r="D547" s="152">
        <v>16</v>
      </c>
      <c r="E547" s="152"/>
      <c r="F547" s="165">
        <v>3</v>
      </c>
      <c r="G547" s="153">
        <f>+$D546+1*(VLOOKUP(D547,$B$10:$G$16,6))+(10*(D547/1000))+1*(VLOOKUP(D547,$B$10:$G$16,6))+(10*(D547/1000))</f>
        <v>7.7700000000000005</v>
      </c>
      <c r="H547" s="152">
        <f>+F547*G547*C546</f>
        <v>23.310000000000002</v>
      </c>
      <c r="I547" s="152"/>
      <c r="J547" s="111">
        <f>IF($D547=$J$52,$H547,0)</f>
        <v>0</v>
      </c>
      <c r="K547" s="111">
        <f>IF($D547=$K$52,$H547,0)</f>
        <v>0</v>
      </c>
      <c r="L547" s="111">
        <f>IF($D547=$L$52,$H547,0)</f>
        <v>0</v>
      </c>
      <c r="M547" s="111">
        <f>IF($D547=$M$52,$H547,0)</f>
        <v>23.310000000000002</v>
      </c>
      <c r="N547" s="111">
        <f>IF($D547=$N$52,$H547,0)</f>
        <v>0</v>
      </c>
      <c r="O547" s="147">
        <f>IF($D547=$O$52,$H547,0)</f>
        <v>0</v>
      </c>
      <c r="P547" s="111"/>
      <c r="Q547" s="118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20"/>
    </row>
    <row r="548" spans="1:30" s="116" customFormat="1" ht="30" customHeight="1" x14ac:dyDescent="0.2">
      <c r="A548" s="149" t="s">
        <v>162</v>
      </c>
      <c r="B548" s="150"/>
      <c r="C548" s="151"/>
      <c r="D548" s="152">
        <v>16</v>
      </c>
      <c r="E548" s="152"/>
      <c r="F548" s="165">
        <v>2</v>
      </c>
      <c r="G548" s="153">
        <f>+$D546+1*(VLOOKUP(D548,$B$10:$G$16,6))+(10*(D548/1000))+1*(VLOOKUP(D548,$B$10:$G$16,6))+(10*(D548/1000))</f>
        <v>7.7700000000000005</v>
      </c>
      <c r="H548" s="152">
        <f>+F548*G548*C546</f>
        <v>15.540000000000001</v>
      </c>
      <c r="I548" s="152"/>
      <c r="J548" s="111">
        <f t="shared" ref="J548" si="269">IF($D548=$J$52,$H548,0)</f>
        <v>0</v>
      </c>
      <c r="K548" s="111">
        <f t="shared" ref="K548" si="270">IF($D548=$K$52,$H548,0)</f>
        <v>0</v>
      </c>
      <c r="L548" s="111">
        <f t="shared" ref="L548" si="271">IF($D548=$L$52,$H548,0)</f>
        <v>0</v>
      </c>
      <c r="M548" s="111">
        <f t="shared" ref="M548" si="272">IF($D548=$M$52,$H548,0)</f>
        <v>15.540000000000001</v>
      </c>
      <c r="N548" s="111">
        <f t="shared" ref="N548" si="273">IF($D548=$N$52,$H548,0)</f>
        <v>0</v>
      </c>
      <c r="O548" s="147">
        <f t="shared" ref="O548" si="274">IF($D548=$O$52,$H548,0)</f>
        <v>0</v>
      </c>
      <c r="P548" s="111"/>
      <c r="Q548" s="118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20"/>
    </row>
    <row r="549" spans="1:30" s="116" customFormat="1" ht="30" customHeight="1" x14ac:dyDescent="0.2">
      <c r="A549" s="157" t="s">
        <v>78</v>
      </c>
      <c r="B549" s="158"/>
      <c r="C549" s="159"/>
      <c r="D549" s="111">
        <v>16</v>
      </c>
      <c r="E549" s="111"/>
      <c r="F549" s="112">
        <v>3</v>
      </c>
      <c r="G549" s="153">
        <f>+$D546+1*(VLOOKUP(D549,$B$10:$G$16,6))+(10*(D549/1000))+1*(VLOOKUP(D549,$B$10:$G$16,6))+(10*(D549/1000))</f>
        <v>7.7700000000000005</v>
      </c>
      <c r="H549" s="111">
        <f>+F549*G549*C546</f>
        <v>23.310000000000002</v>
      </c>
      <c r="I549" s="111"/>
      <c r="J549" s="111">
        <f>IF($D549=$J$52,$H549,0)</f>
        <v>0</v>
      </c>
      <c r="K549" s="111">
        <f>IF($D549=$K$52,$H549,0)</f>
        <v>0</v>
      </c>
      <c r="L549" s="111">
        <f>IF($D549=$L$52,$H549,0)</f>
        <v>0</v>
      </c>
      <c r="M549" s="111">
        <f>IF($D549=$M$52,$H549,0)</f>
        <v>23.310000000000002</v>
      </c>
      <c r="N549" s="111">
        <f>IF($D549=$N$52,$H549,0)</f>
        <v>0</v>
      </c>
      <c r="O549" s="147">
        <f>IF($D549=$O$52,$H549,0)</f>
        <v>0</v>
      </c>
      <c r="P549" s="111"/>
      <c r="Q549" s="118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20"/>
    </row>
    <row r="550" spans="1:30" s="116" customFormat="1" ht="30" customHeight="1" x14ac:dyDescent="0.2">
      <c r="A550" s="157" t="s">
        <v>79</v>
      </c>
      <c r="B550" s="158"/>
      <c r="C550" s="159"/>
      <c r="D550" s="111">
        <v>16</v>
      </c>
      <c r="E550" s="111"/>
      <c r="F550" s="112">
        <v>2</v>
      </c>
      <c r="G550" s="153">
        <f>+$D546+1*(VLOOKUP(D550,$B$10:$G$16,6))+(10*(D550/1000))+1*(VLOOKUP(D550,$B$10:$G$16,6))+(10*(D550/1000))</f>
        <v>7.7700000000000005</v>
      </c>
      <c r="H550" s="111">
        <f>+F550*G550*C546</f>
        <v>15.540000000000001</v>
      </c>
      <c r="I550" s="111"/>
      <c r="J550" s="111">
        <f t="shared" ref="J550:J551" si="275">IF($D550=$J$52,$H550,0)</f>
        <v>0</v>
      </c>
      <c r="K550" s="111">
        <f t="shared" ref="K550:K551" si="276">IF($D550=$K$52,$H550,0)</f>
        <v>0</v>
      </c>
      <c r="L550" s="111">
        <f t="shared" ref="L550:L551" si="277">IF($D550=$L$52,$H550,0)</f>
        <v>0</v>
      </c>
      <c r="M550" s="111">
        <f t="shared" ref="M550:M551" si="278">IF($D550=$M$52,$H550,0)</f>
        <v>15.540000000000001</v>
      </c>
      <c r="N550" s="111">
        <f t="shared" ref="N550:N551" si="279">IF($D550=$N$52,$H550,0)</f>
        <v>0</v>
      </c>
      <c r="O550" s="147">
        <f t="shared" ref="O550:O551" si="280">IF($D550=$O$52,$H550,0)</f>
        <v>0</v>
      </c>
      <c r="P550" s="111"/>
      <c r="Q550" s="118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20"/>
    </row>
    <row r="551" spans="1:30" s="127" customFormat="1" ht="30" customHeight="1" x14ac:dyDescent="0.2">
      <c r="A551" s="157" t="s">
        <v>80</v>
      </c>
      <c r="B551" s="158"/>
      <c r="C551" s="159"/>
      <c r="D551" s="111">
        <v>25</v>
      </c>
      <c r="E551" s="111">
        <v>1</v>
      </c>
      <c r="F551" s="112">
        <f>ROUND((6.2+6.2)/(E551)+1,0)</f>
        <v>13</v>
      </c>
      <c r="G551" s="112">
        <f>VLOOKUP(E546,$B$40:$E$49,4,0)</f>
        <v>0.36443309607454283</v>
      </c>
      <c r="H551" s="111">
        <f>+F551*G551*C546</f>
        <v>4.7376302489690572</v>
      </c>
      <c r="I551" s="111"/>
      <c r="J551" s="111">
        <f t="shared" si="275"/>
        <v>0</v>
      </c>
      <c r="K551" s="111">
        <f t="shared" si="276"/>
        <v>0</v>
      </c>
      <c r="L551" s="111">
        <f t="shared" si="277"/>
        <v>0</v>
      </c>
      <c r="M551" s="111">
        <f t="shared" si="278"/>
        <v>0</v>
      </c>
      <c r="N551" s="111">
        <f t="shared" si="279"/>
        <v>0</v>
      </c>
      <c r="O551" s="147">
        <f t="shared" si="280"/>
        <v>4.7376302489690572</v>
      </c>
      <c r="P551" s="111"/>
      <c r="Q551" s="118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20"/>
    </row>
    <row r="552" spans="1:30" s="127" customFormat="1" ht="30" customHeight="1" x14ac:dyDescent="0.25">
      <c r="A552" s="135" t="s">
        <v>120</v>
      </c>
      <c r="B552" s="136"/>
      <c r="C552" s="137"/>
      <c r="D552" s="129">
        <v>10</v>
      </c>
      <c r="E552" s="129">
        <v>0.1</v>
      </c>
      <c r="F552" s="138">
        <f>ROUND((((D546/3)*2)/(E552))+1,0)</f>
        <v>42</v>
      </c>
      <c r="G552" s="130">
        <f>((2*(E546-(2*$B$6)+F546-(2*$B$6)))+(VLOOKUP(D552,$B$30:$C$36,2,)))</f>
        <v>1.76</v>
      </c>
      <c r="H552" s="129">
        <f>+F552*G552*C546</f>
        <v>73.92</v>
      </c>
      <c r="I552" s="129"/>
      <c r="J552" s="111">
        <f>IF($D552=$J$52,$H552,0)</f>
        <v>0</v>
      </c>
      <c r="K552" s="111">
        <f>IF($D552=$K$52,$H552,0)</f>
        <v>73.92</v>
      </c>
      <c r="L552" s="111">
        <f>IF($D552=$L$52,$H552,0)</f>
        <v>0</v>
      </c>
      <c r="M552" s="111">
        <f>IF($D552=$M$52,$H552,0)</f>
        <v>0</v>
      </c>
      <c r="N552" s="111">
        <f>IF($D552=$N$52,$H552,0)</f>
        <v>0</v>
      </c>
      <c r="O552" s="147">
        <f>IF($D552=$O$52,$H552,0)</f>
        <v>0</v>
      </c>
      <c r="P552" s="129"/>
      <c r="Q552" s="131"/>
    </row>
    <row r="553" spans="1:30" s="127" customFormat="1" ht="30" customHeight="1" x14ac:dyDescent="0.25">
      <c r="A553" s="135" t="s">
        <v>121</v>
      </c>
      <c r="B553" s="136"/>
      <c r="C553" s="137"/>
      <c r="D553" s="129">
        <v>10</v>
      </c>
      <c r="E553" s="129">
        <v>0.15</v>
      </c>
      <c r="F553" s="138">
        <f>ROUND((((D547/3)*1)/(E553))+1,0)</f>
        <v>37</v>
      </c>
      <c r="G553" s="130">
        <f>((2*(E547-(2*$B$6)+F547-(2*$B$6)))+(VLOOKUP(D553,$B$30:$C$36,2,)))</f>
        <v>5.96</v>
      </c>
      <c r="H553" s="129">
        <f>+F553*G553*C546</f>
        <v>220.52</v>
      </c>
      <c r="I553" s="129"/>
      <c r="J553" s="111">
        <f>IF($D553=$J$52,$H553,0)</f>
        <v>0</v>
      </c>
      <c r="K553" s="111">
        <f>IF($D553=$K$52,$H553,0)</f>
        <v>220.52</v>
      </c>
      <c r="L553" s="111">
        <f>IF($D553=$L$52,$H553,0)</f>
        <v>0</v>
      </c>
      <c r="M553" s="111">
        <f>IF($D553=$M$52,$H553,0)</f>
        <v>0</v>
      </c>
      <c r="N553" s="111">
        <f>IF($D553=$N$52,$H553,0)</f>
        <v>0</v>
      </c>
      <c r="O553" s="147">
        <f>IF($D553=$O$52,$H553,0)</f>
        <v>0</v>
      </c>
      <c r="P553" s="129"/>
      <c r="Q553" s="131"/>
    </row>
    <row r="554" spans="1:30" s="116" customFormat="1" ht="30" customHeight="1" x14ac:dyDescent="0.25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240"/>
      <c r="Q554" s="118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20"/>
    </row>
    <row r="555" spans="1:30" s="116" customFormat="1" ht="30" customHeight="1" x14ac:dyDescent="0.2">
      <c r="A555" s="111">
        <v>61</v>
      </c>
      <c r="B555" s="111" t="s">
        <v>172</v>
      </c>
      <c r="C555" s="111">
        <v>1</v>
      </c>
      <c r="D555" s="111">
        <v>0.9</v>
      </c>
      <c r="E555" s="111">
        <v>0.3</v>
      </c>
      <c r="F555" s="111">
        <v>0.6</v>
      </c>
      <c r="G555" s="112"/>
      <c r="H555" s="111"/>
      <c r="I555" s="111">
        <f>+PRODUCT(C555:F555)</f>
        <v>0.16200000000000001</v>
      </c>
      <c r="J555" s="111">
        <f t="shared" ref="J555:J558" si="281">IF($D555=$J$52,$H555,0)</f>
        <v>0</v>
      </c>
      <c r="K555" s="111">
        <f t="shared" ref="K555:K558" si="282">IF($D555=$K$52,$H555,0)</f>
        <v>0</v>
      </c>
      <c r="L555" s="111">
        <f t="shared" ref="L555:L558" si="283">IF($D555=$L$52,$H555,0)</f>
        <v>0</v>
      </c>
      <c r="M555" s="111">
        <f t="shared" ref="M555:M558" si="284">IF($D555=$M$52,$H555,0)</f>
        <v>0</v>
      </c>
      <c r="N555" s="111">
        <f t="shared" ref="N555:N558" si="285">IF($D555=$N$52,$H555,0)</f>
        <v>0</v>
      </c>
      <c r="O555" s="147">
        <f t="shared" ref="O555:O558" si="286">IF($D555=$O$52,$H555,0)</f>
        <v>0</v>
      </c>
      <c r="P555" s="111">
        <f>(IF(F555&gt;0.6,(ROUND(D555/0.5*2,0)),(ROUND(D555/0.5*1,0))))*C555</f>
        <v>2</v>
      </c>
      <c r="Q555" s="113" t="s">
        <v>75</v>
      </c>
      <c r="R555" s="114">
        <v>0.15</v>
      </c>
      <c r="S555" s="114">
        <v>0.125</v>
      </c>
      <c r="T555" s="114">
        <f>+PRODUCT(C555:E555)</f>
        <v>0.27</v>
      </c>
      <c r="U555" s="114">
        <f>+PRODUCT(D555,(F555-R555))</f>
        <v>0.40499999999999997</v>
      </c>
      <c r="V555" s="114">
        <f>+PRODUCT(D555,(F555-S555))</f>
        <v>0.42749999999999999</v>
      </c>
      <c r="W555" s="114">
        <f>+PRODUCT(T555,C555)</f>
        <v>0.27</v>
      </c>
      <c r="X555" s="114">
        <f>+IF(Q555="internal",IF(F555=$X$52,U555+V555,0),0)</f>
        <v>0.83250000000000002</v>
      </c>
      <c r="Y555" s="114">
        <f>+IF(Q555="internal",IF(F555&lt;$Y$52,U555+V555,0),0)</f>
        <v>0</v>
      </c>
      <c r="Z555" s="114">
        <f>+IF(Q555="internal",IF(F555&gt;$Z$52,U555+V555,0),0)</f>
        <v>0</v>
      </c>
      <c r="AA555" s="114">
        <f>+IF(Q555="external",IF(F555=$AA$52,U555+V555,0),0)</f>
        <v>0</v>
      </c>
      <c r="AB555" s="114">
        <f>+IF(Q555="external",IF(F555&lt;$AB$52,U555+V555,0),0)</f>
        <v>0</v>
      </c>
      <c r="AC555" s="114">
        <f>+IF(Q555="external",IF(F555&gt;$AC$52,U555+V555,0),0)</f>
        <v>0</v>
      </c>
      <c r="AD555" s="115"/>
    </row>
    <row r="556" spans="1:30" s="116" customFormat="1" ht="30" customHeight="1" x14ac:dyDescent="0.2">
      <c r="A556" s="149" t="s">
        <v>76</v>
      </c>
      <c r="B556" s="150"/>
      <c r="C556" s="151"/>
      <c r="D556" s="152">
        <v>16</v>
      </c>
      <c r="E556" s="152"/>
      <c r="F556" s="165">
        <v>3</v>
      </c>
      <c r="G556" s="153">
        <f>+$D555+1*(VLOOKUP(D556,$B$10:$G$16,6))+(10*(D556/1000))+1*(VLOOKUP(D556,$B$10:$G$16,6))+(10*(D556/1000))</f>
        <v>2.4699999999999998</v>
      </c>
      <c r="H556" s="152">
        <f>+F556*G556*C555</f>
        <v>7.4099999999999993</v>
      </c>
      <c r="I556" s="152"/>
      <c r="J556" s="111">
        <f t="shared" si="281"/>
        <v>0</v>
      </c>
      <c r="K556" s="111">
        <f t="shared" si="282"/>
        <v>0</v>
      </c>
      <c r="L556" s="111">
        <f t="shared" si="283"/>
        <v>0</v>
      </c>
      <c r="M556" s="111">
        <f t="shared" si="284"/>
        <v>7.4099999999999993</v>
      </c>
      <c r="N556" s="111">
        <f t="shared" si="285"/>
        <v>0</v>
      </c>
      <c r="O556" s="147">
        <f t="shared" si="286"/>
        <v>0</v>
      </c>
      <c r="P556" s="111"/>
      <c r="Q556" s="118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20"/>
    </row>
    <row r="557" spans="1:30" s="116" customFormat="1" ht="30" customHeight="1" x14ac:dyDescent="0.2">
      <c r="A557" s="157" t="s">
        <v>78</v>
      </c>
      <c r="B557" s="158"/>
      <c r="C557" s="159"/>
      <c r="D557" s="111">
        <v>16</v>
      </c>
      <c r="E557" s="111"/>
      <c r="F557" s="112">
        <v>3</v>
      </c>
      <c r="G557" s="153">
        <f>+$D555+1*(VLOOKUP(D557,$B$10:$G$16,6))+(10*(D557/1000))+1*(VLOOKUP(D557,$B$10:$G$16,6))+(10*(D557/1000))</f>
        <v>2.4699999999999998</v>
      </c>
      <c r="H557" s="111">
        <f>+F557*G557*C555</f>
        <v>7.4099999999999993</v>
      </c>
      <c r="I557" s="111"/>
      <c r="J557" s="111">
        <f t="shared" si="281"/>
        <v>0</v>
      </c>
      <c r="K557" s="111">
        <f t="shared" si="282"/>
        <v>0</v>
      </c>
      <c r="L557" s="111">
        <f t="shared" si="283"/>
        <v>0</v>
      </c>
      <c r="M557" s="111">
        <f t="shared" si="284"/>
        <v>7.4099999999999993</v>
      </c>
      <c r="N557" s="111">
        <f t="shared" si="285"/>
        <v>0</v>
      </c>
      <c r="O557" s="147">
        <f t="shared" si="286"/>
        <v>0</v>
      </c>
      <c r="P557" s="111"/>
      <c r="Q557" s="118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20"/>
    </row>
    <row r="558" spans="1:30" s="127" customFormat="1" ht="30" customHeight="1" x14ac:dyDescent="0.2">
      <c r="A558" s="135" t="s">
        <v>105</v>
      </c>
      <c r="B558" s="136"/>
      <c r="C558" s="137"/>
      <c r="D558" s="129">
        <v>8</v>
      </c>
      <c r="E558" s="129">
        <v>0.1</v>
      </c>
      <c r="F558" s="138">
        <f>ROUND((((D555/3)*3)/(E558))+1,0)</f>
        <v>10</v>
      </c>
      <c r="G558" s="130">
        <f>((2*(E555-(2*$B$6)+F555-(2*$B$6)))+(VLOOKUP(D558,$B$30:$C$36,2,)))</f>
        <v>1.72</v>
      </c>
      <c r="H558" s="129">
        <f>+F558*G558*C555</f>
        <v>17.2</v>
      </c>
      <c r="I558" s="129"/>
      <c r="J558" s="111">
        <f t="shared" si="281"/>
        <v>17.2</v>
      </c>
      <c r="K558" s="111">
        <f t="shared" si="282"/>
        <v>0</v>
      </c>
      <c r="L558" s="111">
        <f t="shared" si="283"/>
        <v>0</v>
      </c>
      <c r="M558" s="111">
        <f t="shared" si="284"/>
        <v>0</v>
      </c>
      <c r="N558" s="111">
        <f t="shared" si="285"/>
        <v>0</v>
      </c>
      <c r="O558" s="147">
        <f t="shared" si="286"/>
        <v>0</v>
      </c>
      <c r="P558" s="129"/>
      <c r="Q558" s="118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20"/>
    </row>
    <row r="559" spans="1:30" s="116" customFormat="1" ht="30" customHeight="1" x14ac:dyDescent="0.25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240"/>
      <c r="Q559" s="118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20"/>
    </row>
    <row r="560" spans="1:30" s="116" customFormat="1" ht="30" customHeight="1" x14ac:dyDescent="0.2">
      <c r="A560" s="111">
        <v>62</v>
      </c>
      <c r="B560" s="111" t="s">
        <v>173</v>
      </c>
      <c r="C560" s="111">
        <v>1</v>
      </c>
      <c r="D560" s="111">
        <v>1.9059999999999999</v>
      </c>
      <c r="E560" s="111">
        <v>0.3</v>
      </c>
      <c r="F560" s="111">
        <v>1.3474999999999999</v>
      </c>
      <c r="G560" s="112"/>
      <c r="H560" s="111"/>
      <c r="I560" s="111">
        <f>+PRODUCT(C560:F560)</f>
        <v>0.77050049999999992</v>
      </c>
      <c r="J560" s="111">
        <f t="shared" ref="J560:J567" si="287">IF($D560=$J$52,$H560,0)</f>
        <v>0</v>
      </c>
      <c r="K560" s="111">
        <f t="shared" ref="K560:K567" si="288">IF($D560=$K$52,$H560,0)</f>
        <v>0</v>
      </c>
      <c r="L560" s="111">
        <f t="shared" ref="L560:L567" si="289">IF($D560=$L$52,$H560,0)</f>
        <v>0</v>
      </c>
      <c r="M560" s="111">
        <f t="shared" ref="M560:M567" si="290">IF($D560=$M$52,$H560,0)</f>
        <v>0</v>
      </c>
      <c r="N560" s="111">
        <f t="shared" ref="N560:N567" si="291">IF($D560=$N$52,$H560,0)</f>
        <v>0</v>
      </c>
      <c r="O560" s="147">
        <f t="shared" ref="O560:O567" si="292">IF($D560=$O$52,$H560,0)</f>
        <v>0</v>
      </c>
      <c r="P560" s="111">
        <f>(IF(F560&gt;0.6,(ROUND(D560/0.5*2,0)),(ROUND(D560/0.5*1,0))))*C560</f>
        <v>8</v>
      </c>
      <c r="Q560" s="113" t="s">
        <v>75</v>
      </c>
      <c r="R560" s="114">
        <v>0.17499999999999999</v>
      </c>
      <c r="S560" s="114">
        <v>0.17499999999999999</v>
      </c>
      <c r="T560" s="114">
        <f>+PRODUCT(C560:E560)</f>
        <v>0.57179999999999997</v>
      </c>
      <c r="U560" s="114">
        <f>+PRODUCT(D560,(F560-R560))</f>
        <v>2.2347849999999996</v>
      </c>
      <c r="V560" s="114">
        <f>+PRODUCT(D560,(F560-R560))</f>
        <v>2.2347849999999996</v>
      </c>
      <c r="W560" s="114">
        <f>+PRODUCT(T560,C560)</f>
        <v>0.57179999999999997</v>
      </c>
      <c r="X560" s="114">
        <f>+IF(Q560="internal",IF(F560=$X$52,U560+V560,0),0)</f>
        <v>0</v>
      </c>
      <c r="Y560" s="114">
        <f>+IF(Q560="internal",IF(F560&lt;$Y$52,U560+V560,0),0)</f>
        <v>0</v>
      </c>
      <c r="Z560" s="114">
        <f>+IF(Q560="internal",IF(F560&gt;$Z$52,U560+V560,0),0)</f>
        <v>4.4695699999999992</v>
      </c>
      <c r="AA560" s="114">
        <f>+IF(Q560="external",IF(F560=$AA$52,U560+V560,0),0)</f>
        <v>0</v>
      </c>
      <c r="AB560" s="114">
        <f>+IF(Q560="external",IF(F560&lt;$AB$52,U560+V560,0),0)</f>
        <v>0</v>
      </c>
      <c r="AC560" s="114">
        <f>+IF(Q560="external",IF(F560&gt;$AC$52,U560+V560,0),0)</f>
        <v>0</v>
      </c>
      <c r="AD560" s="115"/>
    </row>
    <row r="561" spans="1:30" s="116" customFormat="1" ht="30" customHeight="1" x14ac:dyDescent="0.2">
      <c r="A561" s="149" t="s">
        <v>76</v>
      </c>
      <c r="B561" s="150"/>
      <c r="C561" s="151"/>
      <c r="D561" s="152">
        <v>20</v>
      </c>
      <c r="E561" s="152"/>
      <c r="F561" s="165">
        <v>3</v>
      </c>
      <c r="G561" s="153">
        <f>+$D560+1*(VLOOKUP(D561,$B$10:$G$16,6))+(10*(D561/1000))+1*(VLOOKUP(D561,$B$10:$G$16,6))+(10*(D561/1000))</f>
        <v>3.9060000000000006</v>
      </c>
      <c r="H561" s="152">
        <f>+F561*G561*C560</f>
        <v>11.718000000000002</v>
      </c>
      <c r="I561" s="152"/>
      <c r="J561" s="111">
        <f t="shared" si="287"/>
        <v>0</v>
      </c>
      <c r="K561" s="111">
        <f t="shared" si="288"/>
        <v>0</v>
      </c>
      <c r="L561" s="111">
        <f t="shared" si="289"/>
        <v>0</v>
      </c>
      <c r="M561" s="111">
        <f t="shared" si="290"/>
        <v>0</v>
      </c>
      <c r="N561" s="111">
        <f t="shared" si="291"/>
        <v>11.718000000000002</v>
      </c>
      <c r="O561" s="147">
        <f t="shared" si="292"/>
        <v>0</v>
      </c>
      <c r="P561" s="111"/>
      <c r="Q561" s="118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20"/>
    </row>
    <row r="562" spans="1:30" s="116" customFormat="1" ht="30" customHeight="1" x14ac:dyDescent="0.2">
      <c r="A562" s="149" t="s">
        <v>162</v>
      </c>
      <c r="B562" s="150"/>
      <c r="C562" s="151"/>
      <c r="D562" s="152">
        <v>16</v>
      </c>
      <c r="E562" s="152"/>
      <c r="F562" s="165">
        <v>2</v>
      </c>
      <c r="G562" s="153">
        <f>+$D560+1*(VLOOKUP(D562,$B$10:$G$16,6))+(10*(D562/1000))+1*(VLOOKUP(D562,$B$10:$G$16,6))+(10*(D562/1000))</f>
        <v>3.476</v>
      </c>
      <c r="H562" s="152">
        <f>+F562*G562*C560</f>
        <v>6.952</v>
      </c>
      <c r="I562" s="152"/>
      <c r="J562" s="111">
        <f t="shared" si="287"/>
        <v>0</v>
      </c>
      <c r="K562" s="111">
        <f t="shared" si="288"/>
        <v>0</v>
      </c>
      <c r="L562" s="111">
        <f t="shared" si="289"/>
        <v>0</v>
      </c>
      <c r="M562" s="111">
        <f t="shared" si="290"/>
        <v>6.952</v>
      </c>
      <c r="N562" s="111">
        <f t="shared" si="291"/>
        <v>0</v>
      </c>
      <c r="O562" s="147">
        <f t="shared" si="292"/>
        <v>0</v>
      </c>
      <c r="P562" s="111"/>
      <c r="Q562" s="118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20"/>
    </row>
    <row r="563" spans="1:30" s="116" customFormat="1" ht="30" customHeight="1" x14ac:dyDescent="0.2">
      <c r="A563" s="157" t="s">
        <v>78</v>
      </c>
      <c r="B563" s="158"/>
      <c r="C563" s="159"/>
      <c r="D563" s="111">
        <v>20</v>
      </c>
      <c r="E563" s="111"/>
      <c r="F563" s="112">
        <v>3</v>
      </c>
      <c r="G563" s="153">
        <f>+$D560+1*(VLOOKUP(D563,$B$10:$G$16,6))+(10*(D563/1000))+1*(VLOOKUP(D563,$B$10:$G$16,6))+(10*(D563/1000))</f>
        <v>3.9060000000000006</v>
      </c>
      <c r="H563" s="111">
        <f>+F563*G563*C560</f>
        <v>11.718000000000002</v>
      </c>
      <c r="I563" s="111"/>
      <c r="J563" s="111">
        <f t="shared" si="287"/>
        <v>0</v>
      </c>
      <c r="K563" s="111">
        <f t="shared" si="288"/>
        <v>0</v>
      </c>
      <c r="L563" s="111">
        <f t="shared" si="289"/>
        <v>0</v>
      </c>
      <c r="M563" s="111">
        <f t="shared" si="290"/>
        <v>0</v>
      </c>
      <c r="N563" s="111">
        <f t="shared" si="291"/>
        <v>11.718000000000002</v>
      </c>
      <c r="O563" s="147">
        <f t="shared" si="292"/>
        <v>0</v>
      </c>
      <c r="P563" s="111"/>
      <c r="Q563" s="118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20"/>
    </row>
    <row r="564" spans="1:30" s="116" customFormat="1" ht="30" customHeight="1" x14ac:dyDescent="0.2">
      <c r="A564" s="157" t="s">
        <v>79</v>
      </c>
      <c r="B564" s="158"/>
      <c r="C564" s="159"/>
      <c r="D564" s="111">
        <v>16</v>
      </c>
      <c r="E564" s="111"/>
      <c r="F564" s="112">
        <v>2</v>
      </c>
      <c r="G564" s="153">
        <f>+$D560+1*(VLOOKUP(D564,$B$10:$G$16,6))+(10*(D564/1000))+1*(VLOOKUP(D564,$B$10:$G$16,6))+(10*(D564/1000))</f>
        <v>3.476</v>
      </c>
      <c r="H564" s="111">
        <f>+F564*G564*C560</f>
        <v>6.952</v>
      </c>
      <c r="I564" s="111"/>
      <c r="J564" s="111">
        <f t="shared" si="287"/>
        <v>0</v>
      </c>
      <c r="K564" s="111">
        <f t="shared" si="288"/>
        <v>0</v>
      </c>
      <c r="L564" s="111">
        <f t="shared" si="289"/>
        <v>0</v>
      </c>
      <c r="M564" s="111">
        <f t="shared" si="290"/>
        <v>6.952</v>
      </c>
      <c r="N564" s="111">
        <f t="shared" si="291"/>
        <v>0</v>
      </c>
      <c r="O564" s="147">
        <f t="shared" si="292"/>
        <v>0</v>
      </c>
      <c r="P564" s="111"/>
      <c r="Q564" s="118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20"/>
    </row>
    <row r="565" spans="1:30" s="127" customFormat="1" ht="30" customHeight="1" x14ac:dyDescent="0.2">
      <c r="A565" s="157" t="s">
        <v>80</v>
      </c>
      <c r="B565" s="158"/>
      <c r="C565" s="159"/>
      <c r="D565" s="111">
        <v>25</v>
      </c>
      <c r="E565" s="111">
        <v>1</v>
      </c>
      <c r="F565" s="112">
        <f>ROUND((1.906+1.906)/(E565)+1,0)</f>
        <v>5</v>
      </c>
      <c r="G565" s="112">
        <f>VLOOKUP(E560,$B$40:$E$49,4,0)</f>
        <v>0.36443309607454283</v>
      </c>
      <c r="H565" s="111">
        <f>+F565*G565*C560</f>
        <v>1.8221654803727141</v>
      </c>
      <c r="I565" s="111"/>
      <c r="J565" s="111">
        <f t="shared" si="287"/>
        <v>0</v>
      </c>
      <c r="K565" s="111">
        <f t="shared" si="288"/>
        <v>0</v>
      </c>
      <c r="L565" s="111">
        <f t="shared" si="289"/>
        <v>0</v>
      </c>
      <c r="M565" s="111">
        <f t="shared" si="290"/>
        <v>0</v>
      </c>
      <c r="N565" s="111">
        <f t="shared" si="291"/>
        <v>0</v>
      </c>
      <c r="O565" s="147">
        <f t="shared" si="292"/>
        <v>1.8221654803727141</v>
      </c>
      <c r="P565" s="111"/>
      <c r="Q565" s="118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20"/>
    </row>
    <row r="566" spans="1:30" s="186" customFormat="1" ht="31.5" customHeight="1" x14ac:dyDescent="0.25">
      <c r="A566" s="135" t="s">
        <v>120</v>
      </c>
      <c r="B566" s="136"/>
      <c r="C566" s="137"/>
      <c r="D566" s="129">
        <v>10</v>
      </c>
      <c r="E566" s="129">
        <v>0.1</v>
      </c>
      <c r="F566" s="138">
        <f>ROUND((((D560/3)*2)/(E566))+1,0)</f>
        <v>14</v>
      </c>
      <c r="G566" s="130">
        <f>((2*(E560-(2*$B$6)+F560-(2*$B$6)))+(VLOOKUP(D566,$B$30:$C$36,2,)))</f>
        <v>3.2549999999999999</v>
      </c>
      <c r="H566" s="129">
        <f>+F566*G566*C560</f>
        <v>45.57</v>
      </c>
      <c r="I566" s="129"/>
      <c r="J566" s="111">
        <f t="shared" si="287"/>
        <v>0</v>
      </c>
      <c r="K566" s="111">
        <f t="shared" si="288"/>
        <v>45.57</v>
      </c>
      <c r="L566" s="111">
        <f t="shared" si="289"/>
        <v>0</v>
      </c>
      <c r="M566" s="111">
        <f t="shared" si="290"/>
        <v>0</v>
      </c>
      <c r="N566" s="111">
        <f t="shared" si="291"/>
        <v>0</v>
      </c>
      <c r="O566" s="147">
        <f t="shared" si="292"/>
        <v>0</v>
      </c>
      <c r="P566" s="129"/>
    </row>
    <row r="567" spans="1:30" s="186" customFormat="1" ht="31.5" customHeight="1" x14ac:dyDescent="0.25">
      <c r="A567" s="135" t="s">
        <v>133</v>
      </c>
      <c r="B567" s="136"/>
      <c r="C567" s="137"/>
      <c r="D567" s="129">
        <v>10</v>
      </c>
      <c r="E567" s="129">
        <v>0.125</v>
      </c>
      <c r="F567" s="138">
        <f>ROUND((((D561/3)*1)/(E567))+1,0)</f>
        <v>54</v>
      </c>
      <c r="G567" s="130">
        <f>((2*(E561-(2*$B$6)+F561-(2*$B$6)))+(VLOOKUP(D567,$B$30:$C$36,2,)))</f>
        <v>5.96</v>
      </c>
      <c r="H567" s="129">
        <f>+F567*G567*C560</f>
        <v>321.83999999999997</v>
      </c>
      <c r="I567" s="129"/>
      <c r="J567" s="111">
        <f t="shared" si="287"/>
        <v>0</v>
      </c>
      <c r="K567" s="111">
        <f t="shared" si="288"/>
        <v>321.83999999999997</v>
      </c>
      <c r="L567" s="111">
        <f t="shared" si="289"/>
        <v>0</v>
      </c>
      <c r="M567" s="111">
        <f t="shared" si="290"/>
        <v>0</v>
      </c>
      <c r="N567" s="111">
        <f t="shared" si="291"/>
        <v>0</v>
      </c>
      <c r="O567" s="147">
        <f t="shared" si="292"/>
        <v>0</v>
      </c>
      <c r="P567" s="129"/>
    </row>
    <row r="568" spans="1:30" s="116" customFormat="1" ht="30" customHeight="1" x14ac:dyDescent="0.25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240"/>
      <c r="Q568" s="118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20"/>
    </row>
    <row r="569" spans="1:30" s="116" customFormat="1" ht="30" customHeight="1" x14ac:dyDescent="0.2">
      <c r="A569" s="111">
        <v>63</v>
      </c>
      <c r="B569" s="111" t="s">
        <v>174</v>
      </c>
      <c r="C569" s="111">
        <v>1</v>
      </c>
      <c r="D569" s="111">
        <v>1.905</v>
      </c>
      <c r="E569" s="111">
        <v>0.3</v>
      </c>
      <c r="F569" s="111">
        <v>1.3474999999999999</v>
      </c>
      <c r="G569" s="112"/>
      <c r="H569" s="111"/>
      <c r="I569" s="111">
        <f>+PRODUCT(C569:F569)</f>
        <v>0.77009624999999993</v>
      </c>
      <c r="J569" s="111">
        <f t="shared" ref="J569:J576" si="293">IF($D569=$J$52,$H569,0)</f>
        <v>0</v>
      </c>
      <c r="K569" s="111">
        <f t="shared" ref="K569:K576" si="294">IF($D569=$K$52,$H569,0)</f>
        <v>0</v>
      </c>
      <c r="L569" s="111">
        <f t="shared" ref="L569:L576" si="295">IF($D569=$L$52,$H569,0)</f>
        <v>0</v>
      </c>
      <c r="M569" s="111">
        <f t="shared" ref="M569:M576" si="296">IF($D569=$M$52,$H569,0)</f>
        <v>0</v>
      </c>
      <c r="N569" s="111">
        <f t="shared" ref="N569:N576" si="297">IF($D569=$N$52,$H569,0)</f>
        <v>0</v>
      </c>
      <c r="O569" s="147">
        <f t="shared" ref="O569:O576" si="298">IF($D569=$O$52,$H569,0)</f>
        <v>0</v>
      </c>
      <c r="P569" s="111">
        <f>(IF(F569&gt;0.6,(ROUND(D569/0.5*2,0)),(ROUND(D569/0.5*1,0))))*C569</f>
        <v>8</v>
      </c>
      <c r="Q569" s="113" t="s">
        <v>75</v>
      </c>
      <c r="R569" s="114">
        <v>0.17499999999999999</v>
      </c>
      <c r="S569" s="114">
        <v>0.17499999999999999</v>
      </c>
      <c r="T569" s="114">
        <f>+PRODUCT(C569:E569)</f>
        <v>0.57150000000000001</v>
      </c>
      <c r="U569" s="114">
        <f>+PRODUCT(D569,(F569-R569))</f>
        <v>2.2336125</v>
      </c>
      <c r="V569" s="114">
        <f>+PRODUCT(D569,(F569-R569))</f>
        <v>2.2336125</v>
      </c>
      <c r="W569" s="114">
        <f>+PRODUCT(T569,C569)</f>
        <v>0.57150000000000001</v>
      </c>
      <c r="X569" s="114">
        <f>+IF(Q569="internal",IF(F569=$X$52,U569+V569,0),0)</f>
        <v>0</v>
      </c>
      <c r="Y569" s="114">
        <f>+IF(Q569="internal",IF(F569&lt;$Y$52,U569+V569,0),0)</f>
        <v>0</v>
      </c>
      <c r="Z569" s="114">
        <f>+IF(Q569="internal",IF(F569&gt;$Z$52,U569+V569,0),0)</f>
        <v>4.467225</v>
      </c>
      <c r="AA569" s="114">
        <f>+IF(Q569="external",IF(F569=$AA$52,U569+V569,0),0)</f>
        <v>0</v>
      </c>
      <c r="AB569" s="114">
        <f>+IF(Q569="external",IF(F569&lt;$AB$52,U569+V569,0),0)</f>
        <v>0</v>
      </c>
      <c r="AC569" s="114">
        <f>+IF(Q569="external",IF(F569&gt;$AC$52,U569+V569,0),0)</f>
        <v>0</v>
      </c>
      <c r="AD569" s="115"/>
    </row>
    <row r="570" spans="1:30" s="116" customFormat="1" ht="30" customHeight="1" x14ac:dyDescent="0.2">
      <c r="A570" s="149" t="s">
        <v>76</v>
      </c>
      <c r="B570" s="150"/>
      <c r="C570" s="151"/>
      <c r="D570" s="152">
        <v>20</v>
      </c>
      <c r="E570" s="152"/>
      <c r="F570" s="165">
        <v>3</v>
      </c>
      <c r="G570" s="153">
        <f>+$D569+2*(VLOOKUP(D570,$B$10:$G$16,6))+(10*(D570/1000))</f>
        <v>3.7050000000000001</v>
      </c>
      <c r="H570" s="152">
        <f>+F570*G570*C569</f>
        <v>11.115</v>
      </c>
      <c r="I570" s="152"/>
      <c r="J570" s="111">
        <f t="shared" si="293"/>
        <v>0</v>
      </c>
      <c r="K570" s="111">
        <f t="shared" si="294"/>
        <v>0</v>
      </c>
      <c r="L570" s="111">
        <f t="shared" si="295"/>
        <v>0</v>
      </c>
      <c r="M570" s="111">
        <f t="shared" si="296"/>
        <v>0</v>
      </c>
      <c r="N570" s="111">
        <f t="shared" si="297"/>
        <v>11.115</v>
      </c>
      <c r="O570" s="147">
        <f t="shared" si="298"/>
        <v>0</v>
      </c>
      <c r="P570" s="111"/>
      <c r="Q570" s="118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20"/>
    </row>
    <row r="571" spans="1:30" s="116" customFormat="1" ht="30" customHeight="1" x14ac:dyDescent="0.2">
      <c r="A571" s="149" t="s">
        <v>162</v>
      </c>
      <c r="B571" s="150"/>
      <c r="C571" s="151"/>
      <c r="D571" s="152">
        <v>16</v>
      </c>
      <c r="E571" s="152"/>
      <c r="F571" s="165">
        <v>2</v>
      </c>
      <c r="G571" s="153">
        <f>+$D569+2*(VLOOKUP(D571,$B$10:$G$16,6))+(10*(D571/1000))</f>
        <v>3.3150000000000004</v>
      </c>
      <c r="H571" s="152">
        <f>+F571*G571*C569</f>
        <v>6.6300000000000008</v>
      </c>
      <c r="I571" s="152"/>
      <c r="J571" s="111">
        <f t="shared" si="293"/>
        <v>0</v>
      </c>
      <c r="K571" s="111">
        <f t="shared" si="294"/>
        <v>0</v>
      </c>
      <c r="L571" s="111">
        <f t="shared" si="295"/>
        <v>0</v>
      </c>
      <c r="M571" s="111">
        <f t="shared" si="296"/>
        <v>6.6300000000000008</v>
      </c>
      <c r="N571" s="111">
        <f t="shared" si="297"/>
        <v>0</v>
      </c>
      <c r="O571" s="147">
        <f t="shared" si="298"/>
        <v>0</v>
      </c>
      <c r="P571" s="111"/>
      <c r="Q571" s="118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20"/>
    </row>
    <row r="572" spans="1:30" s="116" customFormat="1" ht="30" customHeight="1" x14ac:dyDescent="0.2">
      <c r="A572" s="157" t="s">
        <v>78</v>
      </c>
      <c r="B572" s="158"/>
      <c r="C572" s="159"/>
      <c r="D572" s="111">
        <v>20</v>
      </c>
      <c r="E572" s="111"/>
      <c r="F572" s="112">
        <v>3</v>
      </c>
      <c r="G572" s="153">
        <f>+$D569+2*(VLOOKUP(D572,$B$10:$G$16,6))+(10*(D572/1000))</f>
        <v>3.7050000000000001</v>
      </c>
      <c r="H572" s="111">
        <f>+F572*G572*C569</f>
        <v>11.115</v>
      </c>
      <c r="I572" s="111"/>
      <c r="J572" s="111">
        <f t="shared" si="293"/>
        <v>0</v>
      </c>
      <c r="K572" s="111">
        <f t="shared" si="294"/>
        <v>0</v>
      </c>
      <c r="L572" s="111">
        <f t="shared" si="295"/>
        <v>0</v>
      </c>
      <c r="M572" s="111">
        <f t="shared" si="296"/>
        <v>0</v>
      </c>
      <c r="N572" s="111">
        <f t="shared" si="297"/>
        <v>11.115</v>
      </c>
      <c r="O572" s="147">
        <f t="shared" si="298"/>
        <v>0</v>
      </c>
      <c r="P572" s="111"/>
      <c r="Q572" s="118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20"/>
    </row>
    <row r="573" spans="1:30" s="116" customFormat="1" ht="30" customHeight="1" x14ac:dyDescent="0.2">
      <c r="A573" s="157" t="s">
        <v>79</v>
      </c>
      <c r="B573" s="158"/>
      <c r="C573" s="159"/>
      <c r="D573" s="111">
        <v>16</v>
      </c>
      <c r="E573" s="111"/>
      <c r="F573" s="112">
        <v>2</v>
      </c>
      <c r="G573" s="153">
        <f>+$D569+2*(VLOOKUP(D573,$B$10:$G$16,6))+(10*(D573/1000))</f>
        <v>3.3150000000000004</v>
      </c>
      <c r="H573" s="111">
        <f>+F573*G573*C569</f>
        <v>6.6300000000000008</v>
      </c>
      <c r="I573" s="111"/>
      <c r="J573" s="111">
        <f t="shared" si="293"/>
        <v>0</v>
      </c>
      <c r="K573" s="111">
        <f t="shared" si="294"/>
        <v>0</v>
      </c>
      <c r="L573" s="111">
        <f t="shared" si="295"/>
        <v>0</v>
      </c>
      <c r="M573" s="111">
        <f t="shared" si="296"/>
        <v>6.6300000000000008</v>
      </c>
      <c r="N573" s="111">
        <f t="shared" si="297"/>
        <v>0</v>
      </c>
      <c r="O573" s="147">
        <f t="shared" si="298"/>
        <v>0</v>
      </c>
      <c r="P573" s="111"/>
      <c r="Q573" s="118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20"/>
    </row>
    <row r="574" spans="1:30" s="127" customFormat="1" ht="30" customHeight="1" x14ac:dyDescent="0.2">
      <c r="A574" s="157" t="s">
        <v>80</v>
      </c>
      <c r="B574" s="158"/>
      <c r="C574" s="159"/>
      <c r="D574" s="111">
        <v>25</v>
      </c>
      <c r="E574" s="111">
        <v>1</v>
      </c>
      <c r="F574" s="112">
        <f>ROUND((1.905+1.905)/(E574)+1,0)</f>
        <v>5</v>
      </c>
      <c r="G574" s="112">
        <f>VLOOKUP(E569,$B$40:$E$49,4,0)</f>
        <v>0.36443309607454283</v>
      </c>
      <c r="H574" s="111">
        <f>+F574*G574*C569</f>
        <v>1.8221654803727141</v>
      </c>
      <c r="I574" s="111"/>
      <c r="J574" s="111">
        <f t="shared" si="293"/>
        <v>0</v>
      </c>
      <c r="K574" s="111">
        <f t="shared" si="294"/>
        <v>0</v>
      </c>
      <c r="L574" s="111">
        <f t="shared" si="295"/>
        <v>0</v>
      </c>
      <c r="M574" s="111">
        <f t="shared" si="296"/>
        <v>0</v>
      </c>
      <c r="N574" s="111">
        <f t="shared" si="297"/>
        <v>0</v>
      </c>
      <c r="O574" s="147">
        <f t="shared" si="298"/>
        <v>1.8221654803727141</v>
      </c>
      <c r="P574" s="111"/>
      <c r="Q574" s="118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20"/>
    </row>
    <row r="575" spans="1:30" s="127" customFormat="1" ht="30" customHeight="1" x14ac:dyDescent="0.2">
      <c r="A575" s="135" t="s">
        <v>120</v>
      </c>
      <c r="B575" s="136"/>
      <c r="C575" s="137"/>
      <c r="D575" s="129">
        <v>10</v>
      </c>
      <c r="E575" s="129">
        <v>0.1</v>
      </c>
      <c r="F575" s="138">
        <f>ROUND((((D569/3)*2)/(E575))+1,0)</f>
        <v>14</v>
      </c>
      <c r="G575" s="130">
        <f>((2*(E569-(2*$B$6)+F569-(2*$B$6)))+(VLOOKUP(D575,$B$30:$C$36,2,)))</f>
        <v>3.2549999999999999</v>
      </c>
      <c r="H575" s="129">
        <f>+F575*G575*C569</f>
        <v>45.57</v>
      </c>
      <c r="I575" s="129"/>
      <c r="J575" s="111">
        <f t="shared" si="293"/>
        <v>0</v>
      </c>
      <c r="K575" s="111">
        <f t="shared" si="294"/>
        <v>45.57</v>
      </c>
      <c r="L575" s="111">
        <f t="shared" si="295"/>
        <v>0</v>
      </c>
      <c r="M575" s="111">
        <f t="shared" si="296"/>
        <v>0</v>
      </c>
      <c r="N575" s="111">
        <f t="shared" si="297"/>
        <v>0</v>
      </c>
      <c r="O575" s="147">
        <f t="shared" si="298"/>
        <v>0</v>
      </c>
      <c r="P575" s="129"/>
      <c r="Q575" s="118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20"/>
    </row>
    <row r="576" spans="1:30" s="186" customFormat="1" ht="31.5" customHeight="1" x14ac:dyDescent="0.25">
      <c r="A576" s="135" t="s">
        <v>133</v>
      </c>
      <c r="B576" s="136"/>
      <c r="C576" s="137"/>
      <c r="D576" s="129">
        <v>10</v>
      </c>
      <c r="E576" s="129">
        <v>0.125</v>
      </c>
      <c r="F576" s="138">
        <f>ROUND((((D569/3)*1)/(E576))+1,0)</f>
        <v>6</v>
      </c>
      <c r="G576" s="130">
        <f>((2*(E570-(2*$B$6)+F570-(2*$B$6)))+(VLOOKUP(D576,$B$30:$C$36,2,)))</f>
        <v>5.96</v>
      </c>
      <c r="H576" s="129">
        <f>+F576*G576*C569</f>
        <v>35.76</v>
      </c>
      <c r="I576" s="129"/>
      <c r="J576" s="111">
        <f t="shared" si="293"/>
        <v>0</v>
      </c>
      <c r="K576" s="111">
        <f t="shared" si="294"/>
        <v>35.76</v>
      </c>
      <c r="L576" s="111">
        <f t="shared" si="295"/>
        <v>0</v>
      </c>
      <c r="M576" s="111">
        <f t="shared" si="296"/>
        <v>0</v>
      </c>
      <c r="N576" s="111">
        <f t="shared" si="297"/>
        <v>0</v>
      </c>
      <c r="O576" s="147">
        <f t="shared" si="298"/>
        <v>0</v>
      </c>
      <c r="P576" s="129"/>
    </row>
    <row r="577" spans="1:30" s="116" customFormat="1" ht="30" customHeight="1" x14ac:dyDescent="0.25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240"/>
      <c r="Q577" s="118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20"/>
    </row>
    <row r="578" spans="1:30" s="116" customFormat="1" ht="30" customHeight="1" x14ac:dyDescent="0.2">
      <c r="A578" s="111">
        <v>64</v>
      </c>
      <c r="B578" s="111" t="s">
        <v>175</v>
      </c>
      <c r="C578" s="111">
        <v>1</v>
      </c>
      <c r="D578" s="111">
        <v>0.97</v>
      </c>
      <c r="E578" s="111">
        <v>0.3</v>
      </c>
      <c r="F578" s="111">
        <v>0.6</v>
      </c>
      <c r="G578" s="112"/>
      <c r="H578" s="111"/>
      <c r="I578" s="111">
        <f>+PRODUCT(C578:F578)</f>
        <v>0.17459999999999998</v>
      </c>
      <c r="J578" s="111">
        <f>IF($D578=$J$52,$H578,0)</f>
        <v>0</v>
      </c>
      <c r="K578" s="111">
        <f>IF($D578=$K$52,$H578,0)</f>
        <v>0</v>
      </c>
      <c r="L578" s="111">
        <f>IF($D578=$L$52,$H578,0)</f>
        <v>0</v>
      </c>
      <c r="M578" s="111">
        <f>IF($D578=$M$52,$H578,0)</f>
        <v>0</v>
      </c>
      <c r="N578" s="111">
        <f>IF($D578=$N$52,$H578,0)</f>
        <v>0</v>
      </c>
      <c r="O578" s="147">
        <f>IF($D578=$O$52,$H578,0)</f>
        <v>0</v>
      </c>
      <c r="P578" s="111">
        <f>(IF(F578&gt;0.6,(ROUND(D578/0.5*2,0)),(ROUND(D578/0.5*1,0))))*C578</f>
        <v>2</v>
      </c>
      <c r="Q578" s="113" t="s">
        <v>75</v>
      </c>
      <c r="R578" s="114">
        <v>0.125</v>
      </c>
      <c r="S578" s="114">
        <v>0.125</v>
      </c>
      <c r="T578" s="114">
        <f>+PRODUCT(C578:E578)</f>
        <v>0.29099999999999998</v>
      </c>
      <c r="U578" s="114">
        <f>+PRODUCT(D578,(F578-R578))</f>
        <v>0.46074999999999999</v>
      </c>
      <c r="V578" s="114">
        <f>+PRODUCT(D578,(F578-R578))</f>
        <v>0.46074999999999999</v>
      </c>
      <c r="W578" s="114">
        <f>+PRODUCT(T578,C578)</f>
        <v>0.29099999999999998</v>
      </c>
      <c r="X578" s="114">
        <f>+IF(Q578="internal",IF(F578=$X$52,U578+V578,0),0)</f>
        <v>0.92149999999999999</v>
      </c>
      <c r="Y578" s="114">
        <f>+IF(Q578="internal",IF(F578&lt;$Y$52,U578+V578,0),0)</f>
        <v>0</v>
      </c>
      <c r="Z578" s="114">
        <f>+IF(Q578="internal",IF(F578&gt;$Z$52,U578+V578,0),0)</f>
        <v>0</v>
      </c>
      <c r="AA578" s="114">
        <f>+IF(Q578="external",IF(F578=$AA$52,U578+V578,0),0)</f>
        <v>0</v>
      </c>
      <c r="AB578" s="114">
        <f>+IF(Q578="external",IF(F578&lt;$AB$52,U578+V578,0),0)</f>
        <v>0</v>
      </c>
      <c r="AC578" s="114">
        <f>+IF(Q578="external",IF(F578&gt;$AC$52,U578+V578,0),0)</f>
        <v>0</v>
      </c>
      <c r="AD578" s="115"/>
    </row>
    <row r="579" spans="1:30" s="116" customFormat="1" ht="30" customHeight="1" x14ac:dyDescent="0.2">
      <c r="A579" s="149" t="s">
        <v>76</v>
      </c>
      <c r="B579" s="150"/>
      <c r="C579" s="151"/>
      <c r="D579" s="152">
        <v>20</v>
      </c>
      <c r="E579" s="152"/>
      <c r="F579" s="165">
        <v>3</v>
      </c>
      <c r="G579" s="153">
        <f>+$D578+2*(VLOOKUP(D579,$B$10:$G$16,6))+(10*(D579/1000))</f>
        <v>2.7700000000000005</v>
      </c>
      <c r="H579" s="152">
        <f>+F579*G579*C578</f>
        <v>8.3100000000000023</v>
      </c>
      <c r="I579" s="152"/>
      <c r="J579" s="111">
        <f>IF($D579=$J$52,$H579,0)</f>
        <v>0</v>
      </c>
      <c r="K579" s="111">
        <f>IF($D579=$K$52,$H579,0)</f>
        <v>0</v>
      </c>
      <c r="L579" s="111">
        <f>IF($D579=$L$52,$H579,0)</f>
        <v>0</v>
      </c>
      <c r="M579" s="111">
        <f>IF($D579=$M$52,$H579,0)</f>
        <v>0</v>
      </c>
      <c r="N579" s="111">
        <f>IF($D579=$N$52,$H579,0)</f>
        <v>8.3100000000000023</v>
      </c>
      <c r="O579" s="147">
        <f>IF($D579=$O$52,$H579,0)</f>
        <v>0</v>
      </c>
      <c r="P579" s="111"/>
      <c r="Q579" s="118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20"/>
    </row>
    <row r="580" spans="1:30" s="116" customFormat="1" ht="30" customHeight="1" x14ac:dyDescent="0.2">
      <c r="A580" s="149" t="s">
        <v>162</v>
      </c>
      <c r="B580" s="150"/>
      <c r="C580" s="151"/>
      <c r="D580" s="152">
        <v>25</v>
      </c>
      <c r="E580" s="152"/>
      <c r="F580" s="165">
        <v>2</v>
      </c>
      <c r="G580" s="153">
        <f>+$D578+2*(VLOOKUP(D580,$B$10:$G$16,6))+(10*(D580/1000))</f>
        <v>3.2199999999999998</v>
      </c>
      <c r="H580" s="152">
        <f>+F580*G580*C578</f>
        <v>6.4399999999999995</v>
      </c>
      <c r="I580" s="152"/>
      <c r="J580" s="111">
        <f t="shared" ref="J580:J581" si="299">IF($D580=$J$52,$H580,0)</f>
        <v>0</v>
      </c>
      <c r="K580" s="111">
        <f t="shared" ref="K580:K581" si="300">IF($D580=$K$52,$H580,0)</f>
        <v>0</v>
      </c>
      <c r="L580" s="111">
        <f t="shared" ref="L580:L581" si="301">IF($D580=$L$52,$H580,0)</f>
        <v>0</v>
      </c>
      <c r="M580" s="111">
        <f t="shared" ref="M580:M581" si="302">IF($D580=$M$52,$H580,0)</f>
        <v>0</v>
      </c>
      <c r="N580" s="111">
        <f t="shared" ref="N580:N581" si="303">IF($D580=$N$52,$H580,0)</f>
        <v>0</v>
      </c>
      <c r="O580" s="147">
        <f t="shared" ref="O580:O581" si="304">IF($D580=$O$52,$H580,0)</f>
        <v>6.4399999999999995</v>
      </c>
      <c r="P580" s="111"/>
      <c r="Q580" s="118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20"/>
    </row>
    <row r="581" spans="1:30" s="116" customFormat="1" ht="30" customHeight="1" x14ac:dyDescent="0.2">
      <c r="A581" s="149" t="s">
        <v>162</v>
      </c>
      <c r="B581" s="150"/>
      <c r="C581" s="151"/>
      <c r="D581" s="152">
        <v>20</v>
      </c>
      <c r="E581" s="152"/>
      <c r="F581" s="165">
        <v>1</v>
      </c>
      <c r="G581" s="153">
        <f>+$D578+2*(VLOOKUP(D581,$B$10:$G$16,6))+(10*(D581/1000))</f>
        <v>2.7700000000000005</v>
      </c>
      <c r="H581" s="152">
        <f>+F581*G581*C578</f>
        <v>2.7700000000000005</v>
      </c>
      <c r="I581" s="152"/>
      <c r="J581" s="111">
        <f t="shared" si="299"/>
        <v>0</v>
      </c>
      <c r="K581" s="111">
        <f t="shared" si="300"/>
        <v>0</v>
      </c>
      <c r="L581" s="111">
        <f t="shared" si="301"/>
        <v>0</v>
      </c>
      <c r="M581" s="111">
        <f t="shared" si="302"/>
        <v>0</v>
      </c>
      <c r="N581" s="111">
        <f t="shared" si="303"/>
        <v>2.7700000000000005</v>
      </c>
      <c r="O581" s="147">
        <f t="shared" si="304"/>
        <v>0</v>
      </c>
      <c r="P581" s="111"/>
      <c r="Q581" s="118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20"/>
    </row>
    <row r="582" spans="1:30" s="116" customFormat="1" ht="30" customHeight="1" x14ac:dyDescent="0.2">
      <c r="A582" s="157" t="s">
        <v>78</v>
      </c>
      <c r="B582" s="158"/>
      <c r="C582" s="159"/>
      <c r="D582" s="111">
        <v>20</v>
      </c>
      <c r="E582" s="111"/>
      <c r="F582" s="112">
        <v>3</v>
      </c>
      <c r="G582" s="153">
        <f>+$D578+2*(VLOOKUP(D582,$B$10:$G$16,6))+(10*(D582/1000))</f>
        <v>2.7700000000000005</v>
      </c>
      <c r="H582" s="111">
        <f>+F582*G582*C578</f>
        <v>8.3100000000000023</v>
      </c>
      <c r="I582" s="111"/>
      <c r="J582" s="111">
        <f>IF($D582=$J$52,$H582,0)</f>
        <v>0</v>
      </c>
      <c r="K582" s="111">
        <f>IF($D582=$K$52,$H582,0)</f>
        <v>0</v>
      </c>
      <c r="L582" s="111">
        <f>IF($D582=$L$52,$H582,0)</f>
        <v>0</v>
      </c>
      <c r="M582" s="111">
        <f>IF($D582=$M$52,$H582,0)</f>
        <v>0</v>
      </c>
      <c r="N582" s="111">
        <f>IF($D582=$N$52,$H582,0)</f>
        <v>8.3100000000000023</v>
      </c>
      <c r="O582" s="147">
        <f>IF($D582=$O$52,$H582,0)</f>
        <v>0</v>
      </c>
      <c r="P582" s="111"/>
      <c r="Q582" s="118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20"/>
    </row>
    <row r="583" spans="1:30" s="116" customFormat="1" ht="30" customHeight="1" x14ac:dyDescent="0.2">
      <c r="A583" s="157" t="s">
        <v>79</v>
      </c>
      <c r="B583" s="158"/>
      <c r="C583" s="159"/>
      <c r="D583" s="111">
        <v>20</v>
      </c>
      <c r="E583" s="111"/>
      <c r="F583" s="112">
        <v>3</v>
      </c>
      <c r="G583" s="153">
        <f>+$D578+2*(VLOOKUP(D583,$B$10:$G$16,6))+(10*(D583/1000))</f>
        <v>2.7700000000000005</v>
      </c>
      <c r="H583" s="111">
        <f>+F583*G583*C578</f>
        <v>8.3100000000000023</v>
      </c>
      <c r="I583" s="111"/>
      <c r="J583" s="111">
        <f t="shared" ref="J583:J584" si="305">IF($D583=$J$52,$H583,0)</f>
        <v>0</v>
      </c>
      <c r="K583" s="111">
        <f t="shared" ref="K583:K584" si="306">IF($D583=$K$52,$H583,0)</f>
        <v>0</v>
      </c>
      <c r="L583" s="111">
        <f t="shared" ref="L583:L584" si="307">IF($D583=$L$52,$H583,0)</f>
        <v>0</v>
      </c>
      <c r="M583" s="111">
        <f t="shared" ref="M583:M584" si="308">IF($D583=$M$52,$H583,0)</f>
        <v>0</v>
      </c>
      <c r="N583" s="111">
        <f t="shared" ref="N583:N584" si="309">IF($D583=$N$52,$H583,0)</f>
        <v>8.3100000000000023</v>
      </c>
      <c r="O583" s="147">
        <f t="shared" ref="O583:O584" si="310">IF($D583=$O$52,$H583,0)</f>
        <v>0</v>
      </c>
      <c r="P583" s="111"/>
      <c r="Q583" s="118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20"/>
    </row>
    <row r="584" spans="1:30" s="127" customFormat="1" ht="30" customHeight="1" x14ac:dyDescent="0.2">
      <c r="A584" s="157" t="s">
        <v>80</v>
      </c>
      <c r="B584" s="158"/>
      <c r="C584" s="159"/>
      <c r="D584" s="111">
        <v>25</v>
      </c>
      <c r="E584" s="111">
        <v>1</v>
      </c>
      <c r="F584" s="112">
        <f>ROUND((0.97+0.97)/(E584)+1,0)</f>
        <v>3</v>
      </c>
      <c r="G584" s="112">
        <f>VLOOKUP(E578,$B$40:$E$49,4,0)</f>
        <v>0.36443309607454283</v>
      </c>
      <c r="H584" s="111">
        <f>+F584*G584*C578</f>
        <v>1.0932992882236285</v>
      </c>
      <c r="I584" s="111"/>
      <c r="J584" s="111">
        <f t="shared" si="305"/>
        <v>0</v>
      </c>
      <c r="K584" s="111">
        <f t="shared" si="306"/>
        <v>0</v>
      </c>
      <c r="L584" s="111">
        <f t="shared" si="307"/>
        <v>0</v>
      </c>
      <c r="M584" s="111">
        <f t="shared" si="308"/>
        <v>0</v>
      </c>
      <c r="N584" s="111">
        <f t="shared" si="309"/>
        <v>0</v>
      </c>
      <c r="O584" s="147">
        <f t="shared" si="310"/>
        <v>1.0932992882236285</v>
      </c>
      <c r="P584" s="111"/>
      <c r="Q584" s="118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20"/>
    </row>
    <row r="585" spans="1:30" s="127" customFormat="1" ht="30" customHeight="1" x14ac:dyDescent="0.2">
      <c r="A585" s="135" t="s">
        <v>124</v>
      </c>
      <c r="B585" s="136"/>
      <c r="C585" s="137"/>
      <c r="D585" s="129">
        <v>10</v>
      </c>
      <c r="E585" s="129">
        <v>0.1</v>
      </c>
      <c r="F585" s="138">
        <f>ROUND((((D578/3)*2)/(E585))+1,0)</f>
        <v>7</v>
      </c>
      <c r="G585" s="130">
        <f>((2*(E578-(2*$B$6)+F578-(2*$B$6)))+(VLOOKUP(D585,$B$30:$C$36,2,)))</f>
        <v>1.76</v>
      </c>
      <c r="H585" s="129">
        <f>+F585*G585*C578</f>
        <v>12.32</v>
      </c>
      <c r="I585" s="129"/>
      <c r="J585" s="111">
        <f>IF($D585=$J$52,$H585,0)</f>
        <v>0</v>
      </c>
      <c r="K585" s="111">
        <f>IF($D585=$K$52,$H585,0)</f>
        <v>12.32</v>
      </c>
      <c r="L585" s="111">
        <f>IF($D585=$L$52,$H585,0)</f>
        <v>0</v>
      </c>
      <c r="M585" s="111">
        <f>IF($D585=$M$52,$H585,0)</f>
        <v>0</v>
      </c>
      <c r="N585" s="111">
        <f>IF($D585=$N$52,$H585,0)</f>
        <v>0</v>
      </c>
      <c r="O585" s="147">
        <f>IF($D585=$O$52,$H585,0)</f>
        <v>0</v>
      </c>
      <c r="P585" s="129"/>
      <c r="Q585" s="118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20"/>
    </row>
    <row r="586" spans="1:30" s="239" customFormat="1" ht="30" customHeight="1" x14ac:dyDescent="0.25">
      <c r="A586" s="209"/>
      <c r="B586" s="209" t="s">
        <v>96</v>
      </c>
      <c r="C586" s="209"/>
      <c r="D586" s="209">
        <v>12</v>
      </c>
      <c r="E586" s="209">
        <v>0.1</v>
      </c>
      <c r="F586" s="219">
        <f>ROUNDUP((((D578/3)*3)/(E586))+1,0)</f>
        <v>11</v>
      </c>
      <c r="G586" s="211">
        <f>(F578-(2*$B$6)+(VLOOKUP(D586,$B$30:$C$36,2,)))</f>
        <v>0.78</v>
      </c>
      <c r="H586" s="209">
        <f>+F586*G586*C578</f>
        <v>8.58</v>
      </c>
      <c r="I586" s="209"/>
      <c r="J586" s="190">
        <f>IF($D586=$J$335,$H586,0)</f>
        <v>0</v>
      </c>
      <c r="K586" s="190">
        <f>IF($D586=$K$52,$H586,0)</f>
        <v>0</v>
      </c>
      <c r="L586" s="190">
        <f>IF($D586=$L$335,$H586,0)</f>
        <v>0</v>
      </c>
      <c r="M586" s="190">
        <f t="shared" ref="M586" si="311">IF($D586=$M$335,$H586,0)</f>
        <v>0</v>
      </c>
      <c r="N586" s="190">
        <f t="shared" ref="N586" si="312">IF($D586=$N$335,$H586,0)</f>
        <v>0</v>
      </c>
      <c r="O586" s="190">
        <f t="shared" ref="O586" si="313">IF($D586=$O$335,$H586,0)</f>
        <v>0</v>
      </c>
      <c r="P586" s="209"/>
      <c r="Q586" s="209"/>
    </row>
    <row r="587" spans="1:30" s="116" customFormat="1" ht="30" customHeight="1" x14ac:dyDescent="0.25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240"/>
      <c r="Q587" s="118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20"/>
    </row>
    <row r="588" spans="1:30" s="194" customFormat="1" ht="30" customHeight="1" x14ac:dyDescent="0.2">
      <c r="A588" s="190">
        <v>65</v>
      </c>
      <c r="B588" s="190" t="s">
        <v>176</v>
      </c>
      <c r="C588" s="190">
        <v>1</v>
      </c>
      <c r="D588" s="190">
        <v>0.72</v>
      </c>
      <c r="E588" s="190">
        <v>0.3</v>
      </c>
      <c r="F588" s="190">
        <v>0.52</v>
      </c>
      <c r="G588" s="191"/>
      <c r="H588" s="190"/>
      <c r="I588" s="190">
        <f>+PRODUCT(C588:F588)</f>
        <v>0.11232</v>
      </c>
      <c r="J588" s="190">
        <f>IF($D588=$J$52,$H588,0)</f>
        <v>0</v>
      </c>
      <c r="K588" s="190">
        <f>IF($D588=$K$52,$H588,0)</f>
        <v>0</v>
      </c>
      <c r="L588" s="190">
        <f>IF($D588=$L$52,$H588,0)</f>
        <v>0</v>
      </c>
      <c r="M588" s="190">
        <f>IF($D588=$M$52,$H588,0)</f>
        <v>0</v>
      </c>
      <c r="N588" s="190">
        <f>IF($D588=$N$52,$H588,0)</f>
        <v>0</v>
      </c>
      <c r="O588" s="201">
        <f>IF($D588=$O$52,$H588,0)</f>
        <v>0</v>
      </c>
      <c r="P588" s="190">
        <f>(IF(F588&gt;0.6,(ROUND(D588/0.5*2,0)),(ROUND(D588/0.5*1,0))))*C588</f>
        <v>1</v>
      </c>
      <c r="Q588" s="192" t="s">
        <v>75</v>
      </c>
      <c r="R588" s="193">
        <v>0.15</v>
      </c>
      <c r="S588" s="193">
        <v>0.125</v>
      </c>
      <c r="T588" s="193">
        <f>+PRODUCT(C588:E588)</f>
        <v>0.216</v>
      </c>
      <c r="U588" s="193">
        <f>+PRODUCT(D588,(F588-R588))</f>
        <v>0.26639999999999997</v>
      </c>
      <c r="V588" s="193">
        <f>+PRODUCT(D588,(F588-S588))</f>
        <v>0.28439999999999999</v>
      </c>
      <c r="W588" s="193">
        <f>+PRODUCT(T588,C588)</f>
        <v>0.216</v>
      </c>
      <c r="X588" s="193">
        <f>+IF(Q588="internal",IF(F588=$X$52,U588+V588,0),0)</f>
        <v>0</v>
      </c>
      <c r="Y588" s="193">
        <f>+IF(Q588="internal",IF(F588&lt;$Y$52,U588+V588,0),0)</f>
        <v>0.55079999999999996</v>
      </c>
      <c r="Z588" s="193">
        <f>+IF(Q588="internal",IF(F588&gt;$Z$52,U588+V588,0),0)</f>
        <v>0</v>
      </c>
      <c r="AA588" s="193">
        <f>+IF(Q588="external",IF(F588=$AA$52,U588+V588,0),0)</f>
        <v>0</v>
      </c>
      <c r="AB588" s="193">
        <f>+IF(Q588="external",IF(F588&lt;$AB$52,U588+V588,0),0)</f>
        <v>0</v>
      </c>
      <c r="AC588" s="193">
        <f>+IF(Q588="external",IF(F588&gt;$AC$52,U588+V588,0),0)</f>
        <v>0</v>
      </c>
      <c r="AD588" s="93"/>
    </row>
    <row r="589" spans="1:30" s="194" customFormat="1" ht="30" customHeight="1" x14ac:dyDescent="0.2">
      <c r="A589" s="195" t="s">
        <v>76</v>
      </c>
      <c r="B589" s="196"/>
      <c r="C589" s="197"/>
      <c r="D589" s="198">
        <v>20</v>
      </c>
      <c r="E589" s="198"/>
      <c r="F589" s="199">
        <v>3</v>
      </c>
      <c r="G589" s="200">
        <f>+$D588+1*(VLOOKUP(D589,$B$10:$G$16,6))+(10*(D589/1000))+1*(VLOOKUP(D589,$B$10:$G$16,6))+(10*(D589/1000))</f>
        <v>2.72</v>
      </c>
      <c r="H589" s="198">
        <f>+F589*G589*C588</f>
        <v>8.16</v>
      </c>
      <c r="I589" s="198"/>
      <c r="J589" s="190">
        <f>IF($D589=$J$52,$H589,0)</f>
        <v>0</v>
      </c>
      <c r="K589" s="190">
        <f>IF($D589=$K$52,$H589,0)</f>
        <v>0</v>
      </c>
      <c r="L589" s="190">
        <f>IF($D589=$L$52,$H589,0)</f>
        <v>0</v>
      </c>
      <c r="M589" s="190">
        <f>IF($D589=$M$52,$H589,0)</f>
        <v>0</v>
      </c>
      <c r="N589" s="190">
        <f>IF($D589=$N$52,$H589,0)</f>
        <v>8.16</v>
      </c>
      <c r="O589" s="201">
        <f>IF($D589=$O$52,$H589,0)</f>
        <v>0</v>
      </c>
      <c r="P589" s="190"/>
      <c r="Q589" s="8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202"/>
    </row>
    <row r="590" spans="1:30" s="194" customFormat="1" ht="30" customHeight="1" x14ac:dyDescent="0.2">
      <c r="A590" s="195" t="s">
        <v>162</v>
      </c>
      <c r="B590" s="196"/>
      <c r="C590" s="197"/>
      <c r="D590" s="198">
        <v>16</v>
      </c>
      <c r="E590" s="198"/>
      <c r="F590" s="199">
        <v>2</v>
      </c>
      <c r="G590" s="200">
        <f>+$D588+1*(VLOOKUP(D590,$B$10:$G$16,6))+(10*(D590/1000))+1*(VLOOKUP(D590,$B$10:$G$16,6))+(10*(D590/1000))</f>
        <v>2.29</v>
      </c>
      <c r="H590" s="198">
        <f>+F590*G590*C588</f>
        <v>4.58</v>
      </c>
      <c r="I590" s="198"/>
      <c r="J590" s="190">
        <f t="shared" ref="J590" si="314">IF($D590=$J$52,$H590,0)</f>
        <v>0</v>
      </c>
      <c r="K590" s="190">
        <f t="shared" ref="K590" si="315">IF($D590=$K$52,$H590,0)</f>
        <v>0</v>
      </c>
      <c r="L590" s="190">
        <f t="shared" ref="L590" si="316">IF($D590=$L$52,$H590,0)</f>
        <v>0</v>
      </c>
      <c r="M590" s="190">
        <f t="shared" ref="M590" si="317">IF($D590=$M$52,$H590,0)</f>
        <v>4.58</v>
      </c>
      <c r="N590" s="190">
        <f t="shared" ref="N590" si="318">IF($D590=$N$52,$H590,0)</f>
        <v>0</v>
      </c>
      <c r="O590" s="201">
        <f t="shared" ref="O590" si="319">IF($D590=$O$52,$H590,0)</f>
        <v>0</v>
      </c>
      <c r="P590" s="190"/>
      <c r="Q590" s="8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202"/>
    </row>
    <row r="591" spans="1:30" s="194" customFormat="1" ht="30" customHeight="1" x14ac:dyDescent="0.2">
      <c r="A591" s="203" t="s">
        <v>78</v>
      </c>
      <c r="B591" s="204"/>
      <c r="C591" s="205"/>
      <c r="D591" s="190">
        <v>16</v>
      </c>
      <c r="E591" s="190"/>
      <c r="F591" s="191">
        <v>3</v>
      </c>
      <c r="G591" s="200">
        <f>+$D588+1*(VLOOKUP(D591,$B$10:$G$16,6))+(10*(D591/1000))+1*(VLOOKUP(D591,$B$10:$G$16,6))+(10*(D591/1000))</f>
        <v>2.29</v>
      </c>
      <c r="H591" s="190">
        <f>+F591*G591*C588</f>
        <v>6.87</v>
      </c>
      <c r="I591" s="190"/>
      <c r="J591" s="190">
        <f>IF($D591=$J$52,$H591,0)</f>
        <v>0</v>
      </c>
      <c r="K591" s="190">
        <f>IF($D591=$K$52,$H591,0)</f>
        <v>0</v>
      </c>
      <c r="L591" s="190">
        <f>IF($D591=$L$52,$H591,0)</f>
        <v>0</v>
      </c>
      <c r="M591" s="190">
        <f>IF($D591=$M$52,$H591,0)</f>
        <v>6.87</v>
      </c>
      <c r="N591" s="190">
        <f>IF($D591=$N$52,$H591,0)</f>
        <v>0</v>
      </c>
      <c r="O591" s="201">
        <f>IF($D591=$O$52,$H591,0)</f>
        <v>0</v>
      </c>
      <c r="P591" s="190"/>
      <c r="Q591" s="8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202"/>
    </row>
    <row r="592" spans="1:30" s="194" customFormat="1" ht="30" customHeight="1" x14ac:dyDescent="0.2">
      <c r="A592" s="203" t="s">
        <v>79</v>
      </c>
      <c r="B592" s="204"/>
      <c r="C592" s="205"/>
      <c r="D592" s="190">
        <v>20</v>
      </c>
      <c r="E592" s="190"/>
      <c r="F592" s="191">
        <v>2</v>
      </c>
      <c r="G592" s="200">
        <f>+$D588+1*(VLOOKUP(D592,$B$10:$G$16,6))+(10*(D592/1000))+1*(VLOOKUP(D592,$B$10:$G$16,6))+(10*(D592/1000))</f>
        <v>2.72</v>
      </c>
      <c r="H592" s="190">
        <f>+F592*G592*C588</f>
        <v>5.44</v>
      </c>
      <c r="I592" s="190"/>
      <c r="J592" s="190">
        <f t="shared" ref="J592:J593" si="320">IF($D592=$J$52,$H592,0)</f>
        <v>0</v>
      </c>
      <c r="K592" s="190">
        <f t="shared" ref="K592:K593" si="321">IF($D592=$K$52,$H592,0)</f>
        <v>0</v>
      </c>
      <c r="L592" s="190">
        <f t="shared" ref="L592:L593" si="322">IF($D592=$L$52,$H592,0)</f>
        <v>0</v>
      </c>
      <c r="M592" s="190">
        <f t="shared" ref="M592:M593" si="323">IF($D592=$M$52,$H592,0)</f>
        <v>0</v>
      </c>
      <c r="N592" s="190">
        <f t="shared" ref="N592:N593" si="324">IF($D592=$N$52,$H592,0)</f>
        <v>5.44</v>
      </c>
      <c r="O592" s="201">
        <f t="shared" ref="O592:O593" si="325">IF($D592=$O$52,$H592,0)</f>
        <v>0</v>
      </c>
      <c r="P592" s="190"/>
      <c r="Q592" s="8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202"/>
    </row>
    <row r="593" spans="1:30" s="79" customFormat="1" ht="30" customHeight="1" x14ac:dyDescent="0.2">
      <c r="A593" s="203" t="s">
        <v>80</v>
      </c>
      <c r="B593" s="204"/>
      <c r="C593" s="205"/>
      <c r="D593" s="190">
        <v>25</v>
      </c>
      <c r="E593" s="190">
        <v>1</v>
      </c>
      <c r="F593" s="191">
        <f>ROUND((0.72+0.72)/(E593)+1,0)</f>
        <v>2</v>
      </c>
      <c r="G593" s="191">
        <f>VLOOKUP(E588,$B$40:$E$49,4,0)</f>
        <v>0.36443309607454283</v>
      </c>
      <c r="H593" s="190">
        <f>+F593*G593*C588</f>
        <v>0.72886619214908566</v>
      </c>
      <c r="I593" s="190"/>
      <c r="J593" s="190">
        <f t="shared" si="320"/>
        <v>0</v>
      </c>
      <c r="K593" s="190">
        <f t="shared" si="321"/>
        <v>0</v>
      </c>
      <c r="L593" s="190">
        <f t="shared" si="322"/>
        <v>0</v>
      </c>
      <c r="M593" s="190">
        <f t="shared" si="323"/>
        <v>0</v>
      </c>
      <c r="N593" s="190">
        <f t="shared" si="324"/>
        <v>0</v>
      </c>
      <c r="O593" s="201">
        <f t="shared" si="325"/>
        <v>0.72886619214908566</v>
      </c>
      <c r="P593" s="190"/>
      <c r="Q593" s="8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202"/>
    </row>
    <row r="594" spans="1:30" ht="34.5" customHeight="1" x14ac:dyDescent="0.25">
      <c r="A594" s="206" t="s">
        <v>124</v>
      </c>
      <c r="B594" s="207"/>
      <c r="C594" s="208"/>
      <c r="D594" s="209">
        <v>12</v>
      </c>
      <c r="E594" s="209">
        <v>0.1</v>
      </c>
      <c r="F594" s="210">
        <f>ROUND((((D588/3)*3)/(E594))+1,0)</f>
        <v>8</v>
      </c>
      <c r="G594" s="211">
        <f>((2*(E588-(2*$B$6)+F588-(2*$B$6)))+(VLOOKUP(D594,$B$30:$C$36,2,)))</f>
        <v>1.64</v>
      </c>
      <c r="H594" s="209">
        <f>+F594*G594*C588</f>
        <v>13.12</v>
      </c>
      <c r="I594" s="209"/>
      <c r="J594" s="190">
        <f>IF($D594=$J$52,$H594,0)</f>
        <v>0</v>
      </c>
      <c r="K594" s="190">
        <f>IF($D594=$K$52,$H594,0)</f>
        <v>0</v>
      </c>
      <c r="L594" s="190">
        <f>IF($D594=$L$52,$H594,0)</f>
        <v>13.12</v>
      </c>
      <c r="M594" s="190">
        <f>IF($D594=$M$52,$H594,0)</f>
        <v>0</v>
      </c>
      <c r="N594" s="190">
        <f>IF($D594=$N$52,$H594,0)</f>
        <v>0</v>
      </c>
      <c r="O594" s="201">
        <f>IF($D594=$O$52,$H594,0)</f>
        <v>0</v>
      </c>
      <c r="P594" s="209"/>
    </row>
    <row r="595" spans="1:30" s="239" customFormat="1" ht="30" customHeight="1" x14ac:dyDescent="0.25">
      <c r="A595" s="209"/>
      <c r="B595" s="209" t="s">
        <v>96</v>
      </c>
      <c r="C595" s="209"/>
      <c r="D595" s="209">
        <v>12</v>
      </c>
      <c r="E595" s="209">
        <v>0.1</v>
      </c>
      <c r="F595" s="219">
        <f>ROUNDUP((((D588/3)*3)/(E595))+1,0)</f>
        <v>9</v>
      </c>
      <c r="G595" s="211">
        <f>(F588-(2*$B$6)+(VLOOKUP(D595,$B$30:$C$36,2,)))</f>
        <v>0.7</v>
      </c>
      <c r="H595" s="209">
        <f>+F595*G595*C588</f>
        <v>6.3</v>
      </c>
      <c r="I595" s="209"/>
      <c r="J595" s="190">
        <f>IF($D595=$J$52,$H595,0)</f>
        <v>0</v>
      </c>
      <c r="K595" s="190">
        <f>IF($D595=$K$52,$H595,0)</f>
        <v>0</v>
      </c>
      <c r="L595" s="190">
        <f>IF($D595=$L$52,$H595,0)</f>
        <v>6.3</v>
      </c>
      <c r="M595" s="190">
        <f>IF($D595=$M$52,$H595,0)</f>
        <v>0</v>
      </c>
      <c r="N595" s="190">
        <f>IF($D595=$N$52,$H595,0)</f>
        <v>0</v>
      </c>
      <c r="O595" s="201">
        <f>IF($D595=$O$52,$H595,0)</f>
        <v>0</v>
      </c>
      <c r="P595" s="209"/>
      <c r="Q595" s="209"/>
    </row>
    <row r="596" spans="1:30" s="116" customFormat="1" ht="30" customHeight="1" x14ac:dyDescent="0.25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240"/>
      <c r="Q596" s="118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20"/>
    </row>
    <row r="597" spans="1:30" s="116" customFormat="1" ht="30" customHeight="1" x14ac:dyDescent="0.2">
      <c r="A597" s="111">
        <v>66</v>
      </c>
      <c r="B597" s="111" t="s">
        <v>176</v>
      </c>
      <c r="C597" s="111">
        <v>1</v>
      </c>
      <c r="D597" s="111">
        <v>0.72</v>
      </c>
      <c r="E597" s="111">
        <v>0.2</v>
      </c>
      <c r="F597" s="111">
        <v>1.2275</v>
      </c>
      <c r="G597" s="112"/>
      <c r="H597" s="111"/>
      <c r="I597" s="111">
        <f>+PRODUCT(C597:F597)</f>
        <v>0.17676</v>
      </c>
      <c r="J597" s="111">
        <f>IF($D597=$J$52,$H597,0)</f>
        <v>0</v>
      </c>
      <c r="K597" s="111">
        <f>IF($D597=$K$52,$H597,0)</f>
        <v>0</v>
      </c>
      <c r="L597" s="111">
        <f>IF($D597=$L$52,$H597,0)</f>
        <v>0</v>
      </c>
      <c r="M597" s="111">
        <f>IF($D597=$M$52,$H597,0)</f>
        <v>0</v>
      </c>
      <c r="N597" s="111">
        <f>IF($D597=$N$52,$H597,0)</f>
        <v>0</v>
      </c>
      <c r="O597" s="147">
        <f>IF($D597=$O$52,$H597,0)</f>
        <v>0</v>
      </c>
      <c r="P597" s="111">
        <f>(IF(F597&gt;0.6,(ROUND(D597/0.5*2,0)),(ROUND(D597/0.5*1,0))))*C597</f>
        <v>3</v>
      </c>
      <c r="Q597" s="113" t="s">
        <v>75</v>
      </c>
      <c r="R597" s="114">
        <v>0.15</v>
      </c>
      <c r="S597" s="114">
        <v>0.125</v>
      </c>
      <c r="T597" s="114">
        <f>+PRODUCT(C597:E597)</f>
        <v>0.14399999999999999</v>
      </c>
      <c r="U597" s="114">
        <f>+PRODUCT(D597,(F597))</f>
        <v>0.88380000000000003</v>
      </c>
      <c r="V597" s="114">
        <f>+PRODUCT(D597,(F597))</f>
        <v>0.88380000000000003</v>
      </c>
      <c r="W597" s="114">
        <f>+PRODUCT(T597,C597)</f>
        <v>0.14399999999999999</v>
      </c>
      <c r="X597" s="114">
        <f>+IF(Q597="internal",IF(F597=$X$52,U597+V597,0),0)</f>
        <v>0</v>
      </c>
      <c r="Y597" s="114">
        <f>+IF(Q597="internal",IF(F597&lt;$Y$52,U597+V597,0),0)</f>
        <v>0</v>
      </c>
      <c r="Z597" s="114">
        <f>+IF(Q597="internal",IF(F597&gt;$Z$52,U597+V597,0),0)</f>
        <v>1.7676000000000001</v>
      </c>
      <c r="AA597" s="114">
        <f>+IF(Q597="external",IF(F597=$AA$52,U597+V597,0),0)</f>
        <v>0</v>
      </c>
      <c r="AB597" s="114">
        <f>+IF(Q597="external",IF(F597&lt;$AB$52,U597+V597,0),0)</f>
        <v>0</v>
      </c>
      <c r="AC597" s="114">
        <f>+IF(Q597="external",IF(F597&gt;$AC$52,U597+V597,0),0)</f>
        <v>0</v>
      </c>
      <c r="AD597" s="115"/>
    </row>
    <row r="598" spans="1:30" s="116" customFormat="1" ht="30" customHeight="1" x14ac:dyDescent="0.2">
      <c r="A598" s="149" t="s">
        <v>76</v>
      </c>
      <c r="B598" s="150"/>
      <c r="C598" s="151"/>
      <c r="D598" s="152">
        <v>12</v>
      </c>
      <c r="E598" s="152"/>
      <c r="F598" s="165">
        <v>2</v>
      </c>
      <c r="G598" s="153">
        <f>+$D597+(0.075*2)</f>
        <v>0.87</v>
      </c>
      <c r="H598" s="152">
        <f>+F598*G598*C597</f>
        <v>1.74</v>
      </c>
      <c r="I598" s="152"/>
      <c r="J598" s="111">
        <f>IF($D598=$J$52,$H598,0)</f>
        <v>0</v>
      </c>
      <c r="K598" s="111">
        <f>IF($D598=$K$52,$H598,0)</f>
        <v>0</v>
      </c>
      <c r="L598" s="111">
        <f>IF($D598=$L$52,$H598,0)</f>
        <v>1.74</v>
      </c>
      <c r="M598" s="111">
        <f>IF($D598=$M$52,$H598,0)</f>
        <v>0</v>
      </c>
      <c r="N598" s="111">
        <f>IF($D598=$N$52,$H598,0)</f>
        <v>0</v>
      </c>
      <c r="O598" s="147">
        <f>IF($D598=$O$52,$H598,0)</f>
        <v>0</v>
      </c>
      <c r="P598" s="111"/>
      <c r="Q598" s="118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20"/>
    </row>
    <row r="599" spans="1:30" ht="34.5" customHeight="1" x14ac:dyDescent="0.25">
      <c r="A599" s="206" t="s">
        <v>177</v>
      </c>
      <c r="B599" s="207"/>
      <c r="C599" s="208"/>
      <c r="D599" s="209">
        <v>10</v>
      </c>
      <c r="E599" s="209">
        <v>0.15</v>
      </c>
      <c r="F599" s="210">
        <f>ROUND((((D597/3)*3)/(E599))+1,0)</f>
        <v>6</v>
      </c>
      <c r="G599" s="211">
        <f>((1*(E597-(2*$B$6)+(2*F597)+(VLOOKUP(D599,$B$30:$C$36,2,)))))+2*(VLOOKUP(D599,$B$10:$G$16,6))</f>
        <v>3.5950000000000006</v>
      </c>
      <c r="H599" s="209">
        <f>+F599*G599*C597</f>
        <v>21.570000000000004</v>
      </c>
      <c r="I599" s="209"/>
      <c r="J599" s="190">
        <f>IF($D599=$J$52,$H599,0)</f>
        <v>0</v>
      </c>
      <c r="K599" s="190">
        <f>IF($D599=$K$52,$H599,0)</f>
        <v>21.570000000000004</v>
      </c>
      <c r="L599" s="190">
        <f>IF($D599=$L$52,$H599,0)</f>
        <v>0</v>
      </c>
      <c r="M599" s="190">
        <f>IF($D599=$M$52,$H599,0)</f>
        <v>0</v>
      </c>
      <c r="N599" s="190">
        <f>IF($D599=$N$52,$H599,0)</f>
        <v>0</v>
      </c>
      <c r="O599" s="201">
        <f>IF($D599=$O$52,$H599,0)</f>
        <v>0</v>
      </c>
      <c r="P599" s="209"/>
    </row>
    <row r="600" spans="1:30" s="116" customFormat="1" ht="30" customHeight="1" x14ac:dyDescent="0.2">
      <c r="A600" s="149" t="s">
        <v>129</v>
      </c>
      <c r="B600" s="150"/>
      <c r="C600" s="151"/>
      <c r="D600" s="152">
        <v>8</v>
      </c>
      <c r="E600" s="152">
        <v>0.2</v>
      </c>
      <c r="F600" s="112">
        <f>ROUND((F598)/(E600)+1,0)</f>
        <v>11</v>
      </c>
      <c r="G600" s="153">
        <f>+$D597+(2*0.075)</f>
        <v>0.87</v>
      </c>
      <c r="H600" s="152">
        <f>+F600*G600*C597</f>
        <v>9.57</v>
      </c>
      <c r="I600" s="152"/>
      <c r="J600" s="111">
        <f t="shared" ref="J600" si="326">IF($D600=$J$52,$H600,0)</f>
        <v>9.57</v>
      </c>
      <c r="K600" s="111">
        <f t="shared" ref="K600" si="327">IF($D600=$K$52,$H600,0)</f>
        <v>0</v>
      </c>
      <c r="L600" s="111">
        <f t="shared" ref="L600" si="328">IF($D600=$L$52,$H600,0)</f>
        <v>0</v>
      </c>
      <c r="M600" s="111">
        <f t="shared" ref="M600" si="329">IF($D600=$M$52,$H600,0)</f>
        <v>0</v>
      </c>
      <c r="N600" s="111">
        <f t="shared" ref="N600" si="330">IF($D600=$N$52,$H600,0)</f>
        <v>0</v>
      </c>
      <c r="O600" s="147">
        <f t="shared" ref="O600" si="331">IF($D600=$O$52,$H600,0)</f>
        <v>0</v>
      </c>
      <c r="P600" s="111"/>
      <c r="Q600" s="118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20"/>
    </row>
    <row r="601" spans="1:30" s="194" customFormat="1" ht="30" customHeight="1" x14ac:dyDescent="0.2">
      <c r="A601" s="248"/>
      <c r="B601" s="248"/>
      <c r="C601" s="248"/>
      <c r="D601" s="216"/>
      <c r="E601" s="216"/>
      <c r="F601" s="248"/>
      <c r="G601" s="214"/>
      <c r="H601" s="216"/>
      <c r="I601" s="216"/>
      <c r="J601" s="216"/>
      <c r="K601" s="216"/>
      <c r="L601" s="216"/>
      <c r="M601" s="216"/>
      <c r="N601" s="216"/>
      <c r="O601" s="216"/>
      <c r="P601" s="216"/>
      <c r="Q601" s="8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202"/>
    </row>
    <row r="602" spans="1:30" s="178" customFormat="1" ht="30" customHeight="1" x14ac:dyDescent="0.2">
      <c r="A602" s="111">
        <v>67</v>
      </c>
      <c r="B602" s="111" t="s">
        <v>178</v>
      </c>
      <c r="C602" s="111">
        <v>1</v>
      </c>
      <c r="D602" s="111">
        <v>2.5</v>
      </c>
      <c r="E602" s="111">
        <v>0.2</v>
      </c>
      <c r="F602" s="111">
        <v>0.6</v>
      </c>
      <c r="G602" s="112"/>
      <c r="H602" s="111"/>
      <c r="I602" s="111">
        <f>+PRODUCT(C602:F602)</f>
        <v>0.3</v>
      </c>
      <c r="J602" s="111">
        <f>IF($D602=$J$52,$H602,0)</f>
        <v>0</v>
      </c>
      <c r="K602" s="111">
        <f>IF($D602=$K$52,$H602,0)</f>
        <v>0</v>
      </c>
      <c r="L602" s="111">
        <f>IF($D602=$L$52,$H602,0)</f>
        <v>0</v>
      </c>
      <c r="M602" s="111">
        <f>IF($D602=$M$52,$H602,0)</f>
        <v>0</v>
      </c>
      <c r="N602" s="111">
        <f>IF($D602=$N$52,$H602,0)</f>
        <v>0</v>
      </c>
      <c r="O602" s="147">
        <f>IF($D602=$O$52,$H602,0)</f>
        <v>0</v>
      </c>
      <c r="P602" s="111">
        <f>(IF(F602&gt;0.6,(ROUND(D602/0.5*2,0)),(ROUND(D602/0.5*1,0))))*C602</f>
        <v>5</v>
      </c>
      <c r="Q602" s="113" t="s">
        <v>75</v>
      </c>
      <c r="R602" s="114">
        <v>0.125</v>
      </c>
      <c r="S602" s="114">
        <v>0.125</v>
      </c>
      <c r="T602" s="114">
        <f>+PRODUCT(C602:E602)</f>
        <v>0.5</v>
      </c>
      <c r="U602" s="114">
        <f>+PRODUCT(D602,(F602-R602))</f>
        <v>1.1875</v>
      </c>
      <c r="V602" s="114">
        <f>+PRODUCT(D602,(F602-R602))</f>
        <v>1.1875</v>
      </c>
      <c r="W602" s="114">
        <f>+PRODUCT(T602,C602)</f>
        <v>0.5</v>
      </c>
      <c r="X602" s="114">
        <f>+IF(Q602="internal",IF(F602=$X$52,U602+V602,0),0)</f>
        <v>2.375</v>
      </c>
      <c r="Y602" s="114">
        <f>+IF(Q602="internal",IF(F602&lt;$Y$52,U602+V602,0),0)</f>
        <v>0</v>
      </c>
      <c r="Z602" s="114">
        <f>+IF(Q602="internal",IF(F602&gt;$Z$52,U602+V602,0),0)</f>
        <v>0</v>
      </c>
      <c r="AA602" s="114">
        <f>+IF(Q602="external",IF(F602=$AA$52,U602+V602,0),0)</f>
        <v>0</v>
      </c>
      <c r="AB602" s="114">
        <f>+IF(Q602="external",IF(F602&lt;$AB$52,U602+V602,0),0)</f>
        <v>0</v>
      </c>
      <c r="AC602" s="114">
        <f>+IF(Q602="external",IF(F602&gt;$AC$52,U602+V602,0),0)</f>
        <v>0</v>
      </c>
      <c r="AD602" s="115"/>
    </row>
    <row r="603" spans="1:30" s="116" customFormat="1" ht="30" customHeight="1" x14ac:dyDescent="0.2">
      <c r="A603" s="149" t="s">
        <v>76</v>
      </c>
      <c r="B603" s="150"/>
      <c r="C603" s="151"/>
      <c r="D603" s="152">
        <v>16</v>
      </c>
      <c r="E603" s="152"/>
      <c r="F603" s="165">
        <v>2</v>
      </c>
      <c r="G603" s="153">
        <f>+$D602+2*(VLOOKUP(D603,$B$10:$G$16,6))+(10*(D603/1000))</f>
        <v>3.91</v>
      </c>
      <c r="H603" s="152">
        <f>+F603*G603*C602</f>
        <v>7.82</v>
      </c>
      <c r="I603" s="152"/>
      <c r="J603" s="111">
        <f>IF($D603=$J$52,$H603,0)</f>
        <v>0</v>
      </c>
      <c r="K603" s="111">
        <f>IF($D603=$K$52,$H603,0)</f>
        <v>0</v>
      </c>
      <c r="L603" s="111">
        <f>IF($D603=$L$52,$H603,0)</f>
        <v>0</v>
      </c>
      <c r="M603" s="111">
        <f>IF($D603=$M$52,$H603,0)</f>
        <v>7.82</v>
      </c>
      <c r="N603" s="111">
        <f>IF($D603=$N$52,$H603,0)</f>
        <v>0</v>
      </c>
      <c r="O603" s="147">
        <f>IF($D603=$O$52,$H603,0)</f>
        <v>0</v>
      </c>
      <c r="P603" s="111"/>
      <c r="Q603" s="118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20"/>
    </row>
    <row r="604" spans="1:30" s="116" customFormat="1" ht="30" customHeight="1" x14ac:dyDescent="0.2">
      <c r="A604" s="157" t="s">
        <v>78</v>
      </c>
      <c r="B604" s="158"/>
      <c r="C604" s="159"/>
      <c r="D604" s="111">
        <v>16</v>
      </c>
      <c r="E604" s="111"/>
      <c r="F604" s="112">
        <v>2</v>
      </c>
      <c r="G604" s="153">
        <f>+$D602+2*(VLOOKUP(D604,$B$10:$G$16,6))+(10*(D604/1000))</f>
        <v>3.91</v>
      </c>
      <c r="H604" s="111">
        <f>+F604*G604*C602</f>
        <v>7.82</v>
      </c>
      <c r="I604" s="111"/>
      <c r="J604" s="111">
        <f>IF($D604=$J$52,$H604,0)</f>
        <v>0</v>
      </c>
      <c r="K604" s="111">
        <f>IF($D604=$K$52,$H604,0)</f>
        <v>0</v>
      </c>
      <c r="L604" s="111">
        <f>IF($D604=$L$52,$H604,0)</f>
        <v>0</v>
      </c>
      <c r="M604" s="111">
        <f>IF($D604=$M$52,$H604,0)</f>
        <v>7.82</v>
      </c>
      <c r="N604" s="111">
        <f>IF($D604=$N$52,$H604,0)</f>
        <v>0</v>
      </c>
      <c r="O604" s="147">
        <f>IF($D604=$O$52,$H604,0)</f>
        <v>0</v>
      </c>
      <c r="P604" s="111"/>
      <c r="Q604" s="118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20"/>
    </row>
    <row r="605" spans="1:30" s="116" customFormat="1" ht="30" customHeight="1" x14ac:dyDescent="0.2">
      <c r="A605" s="157" t="s">
        <v>79</v>
      </c>
      <c r="B605" s="158"/>
      <c r="C605" s="159"/>
      <c r="D605" s="111">
        <v>12</v>
      </c>
      <c r="E605" s="111"/>
      <c r="F605" s="112">
        <v>2</v>
      </c>
      <c r="G605" s="153">
        <f>2.5-0.4-0.4</f>
        <v>1.7000000000000002</v>
      </c>
      <c r="H605" s="111">
        <f>+F605*G605*C602</f>
        <v>3.4000000000000004</v>
      </c>
      <c r="I605" s="111"/>
      <c r="J605" s="111">
        <f t="shared" ref="J605:J606" si="332">IF($D605=$J$52,$H605,0)</f>
        <v>0</v>
      </c>
      <c r="K605" s="111">
        <f t="shared" ref="K605:K606" si="333">IF($D605=$K$52,$H605,0)</f>
        <v>0</v>
      </c>
      <c r="L605" s="111">
        <f t="shared" ref="L605:L606" si="334">IF($D605=$L$52,$H605,0)</f>
        <v>3.4000000000000004</v>
      </c>
      <c r="M605" s="111">
        <f t="shared" ref="M605:M606" si="335">IF($D605=$M$52,$H605,0)</f>
        <v>0</v>
      </c>
      <c r="N605" s="111">
        <f t="shared" ref="N605:N606" si="336">IF($D605=$N$52,$H605,0)</f>
        <v>0</v>
      </c>
      <c r="O605" s="147">
        <f t="shared" ref="O605:O606" si="337">IF($D605=$O$52,$H605,0)</f>
        <v>0</v>
      </c>
      <c r="P605" s="111"/>
      <c r="Q605" s="118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20"/>
    </row>
    <row r="606" spans="1:30" s="127" customFormat="1" ht="30" customHeight="1" x14ac:dyDescent="0.2">
      <c r="A606" s="157" t="s">
        <v>80</v>
      </c>
      <c r="B606" s="158"/>
      <c r="C606" s="159"/>
      <c r="D606" s="111">
        <v>25</v>
      </c>
      <c r="E606" s="111">
        <v>1</v>
      </c>
      <c r="F606" s="112">
        <f>ROUND((2.5-0.4-0.4)/(E606)+1,0)</f>
        <v>3</v>
      </c>
      <c r="G606" s="112">
        <f>VLOOKUP(E602,$B$40:$E$49,4,0)</f>
        <v>0.22295539738302861</v>
      </c>
      <c r="H606" s="111">
        <f>+F606*G606*C602</f>
        <v>0.66886619214908583</v>
      </c>
      <c r="I606" s="111"/>
      <c r="J606" s="111">
        <f t="shared" si="332"/>
        <v>0</v>
      </c>
      <c r="K606" s="111">
        <f t="shared" si="333"/>
        <v>0</v>
      </c>
      <c r="L606" s="111">
        <f t="shared" si="334"/>
        <v>0</v>
      </c>
      <c r="M606" s="111">
        <f t="shared" si="335"/>
        <v>0</v>
      </c>
      <c r="N606" s="111">
        <f t="shared" si="336"/>
        <v>0</v>
      </c>
      <c r="O606" s="147">
        <f t="shared" si="337"/>
        <v>0.66886619214908583</v>
      </c>
      <c r="P606" s="111"/>
      <c r="Q606" s="118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20"/>
    </row>
    <row r="607" spans="1:30" s="127" customFormat="1" ht="30" customHeight="1" x14ac:dyDescent="0.25">
      <c r="A607" s="135" t="s">
        <v>105</v>
      </c>
      <c r="B607" s="136"/>
      <c r="C607" s="137"/>
      <c r="D607" s="129">
        <v>8</v>
      </c>
      <c r="E607" s="129">
        <v>0.1</v>
      </c>
      <c r="F607" s="138">
        <f>ROUND((((D602/3)*2)/(E607))+1,0)</f>
        <v>18</v>
      </c>
      <c r="G607" s="130">
        <f>((2*(E602-(2*$B$6)+F602-(2*$B$6)))+(VLOOKUP(D607,$B$30:$C$36,2,)))</f>
        <v>1.5199999999999998</v>
      </c>
      <c r="H607" s="129">
        <f>+F607*G607*C602</f>
        <v>27.359999999999996</v>
      </c>
      <c r="I607" s="129"/>
      <c r="J607" s="111">
        <f>IF($D607=$J$52,$H607,0)</f>
        <v>27.359999999999996</v>
      </c>
      <c r="K607" s="111">
        <f>IF($D607=$K$52,$H607,0)</f>
        <v>0</v>
      </c>
      <c r="L607" s="111">
        <f>IF($D607=$L$52,$H607,0)</f>
        <v>0</v>
      </c>
      <c r="M607" s="111">
        <f>IF($D607=$M$52,$H607,0)</f>
        <v>0</v>
      </c>
      <c r="N607" s="111">
        <f>IF($D607=$N$52,$H607,0)</f>
        <v>0</v>
      </c>
      <c r="O607" s="147">
        <f>IF($D607=$O$52,$H607,0)</f>
        <v>0</v>
      </c>
      <c r="P607" s="129"/>
      <c r="Q607" s="131"/>
    </row>
    <row r="608" spans="1:30" s="127" customFormat="1" ht="30" customHeight="1" x14ac:dyDescent="0.25">
      <c r="A608" s="135" t="s">
        <v>179</v>
      </c>
      <c r="B608" s="136"/>
      <c r="C608" s="137"/>
      <c r="D608" s="129">
        <v>8</v>
      </c>
      <c r="E608" s="129">
        <v>0.15</v>
      </c>
      <c r="F608" s="138">
        <f>ROUND((((D603/3)*1)/(E608))+1,0)</f>
        <v>37</v>
      </c>
      <c r="G608" s="130">
        <f>((2*(E602-(2*$B$6)+F602-(2*$B$6)))+(VLOOKUP(D608,$B$30:$C$36,2,)))</f>
        <v>1.5199999999999998</v>
      </c>
      <c r="H608" s="129">
        <f>+F608*G608*C602</f>
        <v>56.239999999999995</v>
      </c>
      <c r="I608" s="129"/>
      <c r="J608" s="111">
        <f>IF($D608=$J$52,$H608,0)</f>
        <v>56.239999999999995</v>
      </c>
      <c r="K608" s="111">
        <f>IF($D608=$K$52,$H608,0)</f>
        <v>0</v>
      </c>
      <c r="L608" s="111">
        <f>IF($D608=$L$52,$H608,0)</f>
        <v>0</v>
      </c>
      <c r="M608" s="111">
        <f>IF($D608=$M$52,$H608,0)</f>
        <v>0</v>
      </c>
      <c r="N608" s="111">
        <f>IF($D608=$N$52,$H608,0)</f>
        <v>0</v>
      </c>
      <c r="O608" s="147">
        <f>IF($D608=$O$52,$H608,0)</f>
        <v>0</v>
      </c>
      <c r="P608" s="129"/>
      <c r="Q608" s="131"/>
    </row>
    <row r="609" spans="1:30" s="116" customFormat="1" ht="30" customHeight="1" x14ac:dyDescent="0.25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240"/>
      <c r="Q609" s="118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20"/>
    </row>
    <row r="610" spans="1:30" s="116" customFormat="1" ht="30" customHeight="1" x14ac:dyDescent="0.2">
      <c r="A610" s="111">
        <v>68</v>
      </c>
      <c r="B610" s="111" t="s">
        <v>180</v>
      </c>
      <c r="C610" s="111">
        <v>1</v>
      </c>
      <c r="D610" s="111">
        <v>1.75</v>
      </c>
      <c r="E610" s="111">
        <v>0.3</v>
      </c>
      <c r="F610" s="111">
        <v>0.6</v>
      </c>
      <c r="G610" s="112"/>
      <c r="H610" s="111"/>
      <c r="I610" s="111">
        <f>+PRODUCT(C610:F610)</f>
        <v>0.315</v>
      </c>
      <c r="J610" s="111">
        <f t="shared" ref="J610:J624" si="338">IF($D610=$J$52,$H610,0)</f>
        <v>0</v>
      </c>
      <c r="K610" s="111">
        <f t="shared" ref="K610:K624" si="339">IF($D610=$K$52,$H610,0)</f>
        <v>0</v>
      </c>
      <c r="L610" s="111">
        <f t="shared" ref="L610:L624" si="340">IF($D610=$L$52,$H610,0)</f>
        <v>0</v>
      </c>
      <c r="M610" s="111">
        <f t="shared" ref="M610:M624" si="341">IF($D610=$M$52,$H610,0)</f>
        <v>0</v>
      </c>
      <c r="N610" s="111">
        <f t="shared" ref="N610:N624" si="342">IF($D610=$N$52,$H610,0)</f>
        <v>0</v>
      </c>
      <c r="O610" s="147">
        <f t="shared" ref="O610:O624" si="343">IF($D610=$O$52,$H610,0)</f>
        <v>0</v>
      </c>
      <c r="P610" s="111">
        <f>(IF(F610&gt;0.6,(ROUND(D610/0.5*2,0)),(ROUND(D610/0.5*1,0))))*C610</f>
        <v>4</v>
      </c>
      <c r="Q610" s="113" t="s">
        <v>75</v>
      </c>
      <c r="R610" s="114">
        <v>0.125</v>
      </c>
      <c r="S610" s="114">
        <v>0.125</v>
      </c>
      <c r="T610" s="114">
        <f>+PRODUCT(C610:E610)</f>
        <v>0.52500000000000002</v>
      </c>
      <c r="U610" s="114">
        <f>+PRODUCT(D610,(F610-R610))</f>
        <v>0.83124999999999993</v>
      </c>
      <c r="V610" s="114">
        <f>+PRODUCT(D610,(F610-R610))</f>
        <v>0.83124999999999993</v>
      </c>
      <c r="W610" s="114">
        <f>+PRODUCT(T610,C610)</f>
        <v>0.52500000000000002</v>
      </c>
      <c r="X610" s="114">
        <f>+IF(Q610="internal",IF(F610=$X$52,U610+V610,0),0)</f>
        <v>1.6624999999999999</v>
      </c>
      <c r="Y610" s="114">
        <f>+IF(Q610="internal",IF(F610&lt;$Y$52,U610+V610,0),0)</f>
        <v>0</v>
      </c>
      <c r="Z610" s="114">
        <f>+IF(Q610="internal",IF(F610&gt;$Z$52,U610+V610,0),0)</f>
        <v>0</v>
      </c>
      <c r="AA610" s="114">
        <f>+IF(Q610="external",IF(F610=$AA$52,U610+V610,0),0)</f>
        <v>0</v>
      </c>
      <c r="AB610" s="114">
        <f>+IF(Q610="external",IF(F610&lt;$AB$52,U610+V610,0),0)</f>
        <v>0</v>
      </c>
      <c r="AC610" s="114">
        <f>+IF(Q610="external",IF(F610&gt;$AC$52,U610+V610,0),0)</f>
        <v>0</v>
      </c>
      <c r="AD610" s="115"/>
    </row>
    <row r="611" spans="1:30" s="116" customFormat="1" ht="30" customHeight="1" x14ac:dyDescent="0.2">
      <c r="A611" s="149" t="s">
        <v>76</v>
      </c>
      <c r="B611" s="150"/>
      <c r="C611" s="151"/>
      <c r="D611" s="152">
        <v>16</v>
      </c>
      <c r="E611" s="152"/>
      <c r="F611" s="165">
        <v>3</v>
      </c>
      <c r="G611" s="153">
        <f>+$D610+2*(VLOOKUP(D611,$B$10:$G$16,6))+(10*(D611/1000))</f>
        <v>3.16</v>
      </c>
      <c r="H611" s="152">
        <f>+F611*G611*C610</f>
        <v>9.48</v>
      </c>
      <c r="I611" s="152"/>
      <c r="J611" s="111">
        <f t="shared" si="338"/>
        <v>0</v>
      </c>
      <c r="K611" s="111">
        <f t="shared" si="339"/>
        <v>0</v>
      </c>
      <c r="L611" s="111">
        <f t="shared" si="340"/>
        <v>0</v>
      </c>
      <c r="M611" s="111">
        <f t="shared" si="341"/>
        <v>9.48</v>
      </c>
      <c r="N611" s="111">
        <f t="shared" si="342"/>
        <v>0</v>
      </c>
      <c r="O611" s="147">
        <f t="shared" si="343"/>
        <v>0</v>
      </c>
      <c r="P611" s="111"/>
      <c r="Q611" s="118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20"/>
    </row>
    <row r="612" spans="1:30" s="116" customFormat="1" ht="30" customHeight="1" x14ac:dyDescent="0.2">
      <c r="A612" s="157" t="s">
        <v>78</v>
      </c>
      <c r="B612" s="158"/>
      <c r="C612" s="159"/>
      <c r="D612" s="111">
        <v>16</v>
      </c>
      <c r="E612" s="111"/>
      <c r="F612" s="112">
        <v>3</v>
      </c>
      <c r="G612" s="153">
        <f>+$D610+2*(VLOOKUP(D612,$B$10:$G$16,6))+(10*(D612/1000))</f>
        <v>3.16</v>
      </c>
      <c r="H612" s="111">
        <f>+F612*G612*C610</f>
        <v>9.48</v>
      </c>
      <c r="I612" s="111"/>
      <c r="J612" s="111">
        <f t="shared" si="338"/>
        <v>0</v>
      </c>
      <c r="K612" s="111">
        <f t="shared" si="339"/>
        <v>0</v>
      </c>
      <c r="L612" s="111">
        <f t="shared" si="340"/>
        <v>0</v>
      </c>
      <c r="M612" s="111">
        <f t="shared" si="341"/>
        <v>9.48</v>
      </c>
      <c r="N612" s="111">
        <f t="shared" si="342"/>
        <v>0</v>
      </c>
      <c r="O612" s="147">
        <f t="shared" si="343"/>
        <v>0</v>
      </c>
      <c r="P612" s="111"/>
      <c r="Q612" s="118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20"/>
    </row>
    <row r="613" spans="1:30" s="127" customFormat="1" ht="30" customHeight="1" x14ac:dyDescent="0.25">
      <c r="A613" s="135" t="s">
        <v>114</v>
      </c>
      <c r="B613" s="136"/>
      <c r="C613" s="137"/>
      <c r="D613" s="129">
        <v>12</v>
      </c>
      <c r="E613" s="129">
        <v>0.1</v>
      </c>
      <c r="F613" s="138">
        <f>ROUND((((D610/3)*2)/(E613))+1,0)</f>
        <v>13</v>
      </c>
      <c r="G613" s="130">
        <f>((2*(E610-(2*$B$6)+F610-(2*$B$6)))+(VLOOKUP(D613,$B$30:$C$36,2,)))</f>
        <v>1.8</v>
      </c>
      <c r="H613" s="129">
        <f>+F613*G613*C610</f>
        <v>23.400000000000002</v>
      </c>
      <c r="I613" s="129"/>
      <c r="J613" s="111">
        <f t="shared" si="338"/>
        <v>0</v>
      </c>
      <c r="K613" s="111">
        <f t="shared" si="339"/>
        <v>0</v>
      </c>
      <c r="L613" s="111">
        <f t="shared" si="340"/>
        <v>23.400000000000002</v>
      </c>
      <c r="M613" s="111">
        <f t="shared" si="341"/>
        <v>0</v>
      </c>
      <c r="N613" s="111">
        <f t="shared" si="342"/>
        <v>0</v>
      </c>
      <c r="O613" s="147">
        <f t="shared" si="343"/>
        <v>0</v>
      </c>
      <c r="P613" s="129"/>
      <c r="Q613" s="131"/>
    </row>
    <row r="614" spans="1:30" s="127" customFormat="1" ht="30" customHeight="1" x14ac:dyDescent="0.25">
      <c r="A614" s="135" t="s">
        <v>135</v>
      </c>
      <c r="B614" s="136"/>
      <c r="C614" s="137"/>
      <c r="D614" s="129">
        <v>12</v>
      </c>
      <c r="E614" s="129">
        <v>0.15</v>
      </c>
      <c r="F614" s="138">
        <f>ROUND((((D611/3)*1)/(E614))+1,0)</f>
        <v>37</v>
      </c>
      <c r="G614" s="130">
        <f>((2*(E610-(2*$B$6)+F610-(2*$B$6)))+(VLOOKUP(D614,$B$30:$C$36,2,)))</f>
        <v>1.8</v>
      </c>
      <c r="H614" s="129">
        <f>+F614*G614*C610</f>
        <v>66.600000000000009</v>
      </c>
      <c r="I614" s="129"/>
      <c r="J614" s="111">
        <f t="shared" si="338"/>
        <v>0</v>
      </c>
      <c r="K614" s="111">
        <f t="shared" si="339"/>
        <v>0</v>
      </c>
      <c r="L614" s="111">
        <f t="shared" si="340"/>
        <v>66.600000000000009</v>
      </c>
      <c r="M614" s="111">
        <f t="shared" si="341"/>
        <v>0</v>
      </c>
      <c r="N614" s="111">
        <f t="shared" si="342"/>
        <v>0</v>
      </c>
      <c r="O614" s="147">
        <f t="shared" si="343"/>
        <v>0</v>
      </c>
      <c r="P614" s="129"/>
      <c r="Q614" s="131"/>
    </row>
    <row r="615" spans="1:30" s="116" customFormat="1" ht="30" customHeight="1" x14ac:dyDescent="0.25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240"/>
      <c r="Q615" s="118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20"/>
    </row>
    <row r="616" spans="1:30" s="194" customFormat="1" ht="30" customHeight="1" x14ac:dyDescent="0.2">
      <c r="A616" s="190">
        <v>69</v>
      </c>
      <c r="B616" s="190" t="s">
        <v>181</v>
      </c>
      <c r="C616" s="190">
        <v>1</v>
      </c>
      <c r="D616" s="190">
        <v>0.67800000000000005</v>
      </c>
      <c r="E616" s="190">
        <v>0.3</v>
      </c>
      <c r="F616" s="190">
        <v>0.52</v>
      </c>
      <c r="G616" s="191"/>
      <c r="H616" s="190"/>
      <c r="I616" s="190">
        <f>+PRODUCT(C616:F616)</f>
        <v>0.105768</v>
      </c>
      <c r="J616" s="190">
        <f t="shared" si="338"/>
        <v>0</v>
      </c>
      <c r="K616" s="190">
        <f t="shared" si="339"/>
        <v>0</v>
      </c>
      <c r="L616" s="190">
        <f t="shared" si="340"/>
        <v>0</v>
      </c>
      <c r="M616" s="190">
        <f t="shared" si="341"/>
        <v>0</v>
      </c>
      <c r="N616" s="190">
        <f t="shared" si="342"/>
        <v>0</v>
      </c>
      <c r="O616" s="201">
        <f t="shared" si="343"/>
        <v>0</v>
      </c>
      <c r="P616" s="190">
        <f>(IF(F616&gt;0.6,(ROUND(D616/0.5*2,0)),(ROUND(D616/0.5*1,0))))*C616</f>
        <v>1</v>
      </c>
      <c r="Q616" s="192" t="s">
        <v>75</v>
      </c>
      <c r="R616" s="193">
        <v>0.15</v>
      </c>
      <c r="S616" s="193">
        <v>0.125</v>
      </c>
      <c r="T616" s="193">
        <f>+PRODUCT(C616:E616)</f>
        <v>0.2034</v>
      </c>
      <c r="U616" s="193">
        <f>+PRODUCT(D616,(F616-R616))</f>
        <v>0.25086000000000003</v>
      </c>
      <c r="V616" s="193">
        <f>+PRODUCT(D616,(F616-S616))</f>
        <v>0.26781000000000005</v>
      </c>
      <c r="W616" s="193">
        <f>+PRODUCT(T616,C616)</f>
        <v>0.2034</v>
      </c>
      <c r="X616" s="193">
        <f>+IF(Q616="internal",IF(F616=$X$52,U616+V616,0),0)</f>
        <v>0</v>
      </c>
      <c r="Y616" s="193">
        <f>+IF(Q616="internal",IF(F616&lt;$Y$52,U616+V616,0),0)</f>
        <v>0.51867000000000008</v>
      </c>
      <c r="Z616" s="193">
        <f>+IF(Q616="internal",IF(F616&gt;$Z$52,U616+V616,0),0)</f>
        <v>0</v>
      </c>
      <c r="AA616" s="193">
        <f>+IF(Q616="external",IF(F616=$AA$52,U616+V616,0),0)</f>
        <v>0</v>
      </c>
      <c r="AB616" s="193">
        <f>+IF(Q616="external",IF(F616&lt;$AB$52,U616+V616,0),0)</f>
        <v>0</v>
      </c>
      <c r="AC616" s="193">
        <f>+IF(Q616="external",IF(F616&gt;$AC$52,U616+V616,0),0)</f>
        <v>0</v>
      </c>
      <c r="AD616" s="93"/>
    </row>
    <row r="617" spans="1:30" s="194" customFormat="1" ht="30" customHeight="1" x14ac:dyDescent="0.2">
      <c r="A617" s="195" t="s">
        <v>76</v>
      </c>
      <c r="B617" s="196"/>
      <c r="C617" s="197"/>
      <c r="D617" s="198">
        <v>16</v>
      </c>
      <c r="E617" s="198"/>
      <c r="F617" s="199">
        <v>3</v>
      </c>
      <c r="G617" s="200">
        <f>+$D616+2*(VLOOKUP(D617,$B$10:$G$16,6))+(10*(D617/1000))</f>
        <v>2.0880000000000001</v>
      </c>
      <c r="H617" s="198">
        <f>+F617*G617*C616</f>
        <v>6.2640000000000002</v>
      </c>
      <c r="I617" s="198"/>
      <c r="J617" s="190">
        <f t="shared" si="338"/>
        <v>0</v>
      </c>
      <c r="K617" s="190">
        <f t="shared" si="339"/>
        <v>0</v>
      </c>
      <c r="L617" s="190">
        <f t="shared" si="340"/>
        <v>0</v>
      </c>
      <c r="M617" s="190">
        <f t="shared" si="341"/>
        <v>6.2640000000000002</v>
      </c>
      <c r="N617" s="190">
        <f t="shared" si="342"/>
        <v>0</v>
      </c>
      <c r="O617" s="201">
        <f t="shared" si="343"/>
        <v>0</v>
      </c>
      <c r="P617" s="190"/>
      <c r="Q617" s="8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202"/>
    </row>
    <row r="618" spans="1:30" s="194" customFormat="1" ht="30" customHeight="1" x14ac:dyDescent="0.2">
      <c r="A618" s="195" t="s">
        <v>162</v>
      </c>
      <c r="B618" s="196"/>
      <c r="C618" s="197"/>
      <c r="D618" s="198">
        <v>12</v>
      </c>
      <c r="E618" s="198"/>
      <c r="F618" s="199">
        <v>2</v>
      </c>
      <c r="G618" s="200">
        <f>+$D616+2*(VLOOKUP(D618,$B$10:$G$16,6))+(10*(D618/1000))</f>
        <v>1.7480000000000002</v>
      </c>
      <c r="H618" s="198">
        <f>+F618*G618*C616</f>
        <v>3.4960000000000004</v>
      </c>
      <c r="I618" s="198"/>
      <c r="J618" s="190">
        <f t="shared" si="338"/>
        <v>0</v>
      </c>
      <c r="K618" s="190">
        <f t="shared" si="339"/>
        <v>0</v>
      </c>
      <c r="L618" s="190">
        <f t="shared" si="340"/>
        <v>3.4960000000000004</v>
      </c>
      <c r="M618" s="190">
        <f t="shared" si="341"/>
        <v>0</v>
      </c>
      <c r="N618" s="190">
        <f t="shared" si="342"/>
        <v>0</v>
      </c>
      <c r="O618" s="201">
        <f t="shared" si="343"/>
        <v>0</v>
      </c>
      <c r="P618" s="190"/>
      <c r="Q618" s="8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202"/>
    </row>
    <row r="619" spans="1:30" s="194" customFormat="1" ht="30" customHeight="1" x14ac:dyDescent="0.2">
      <c r="A619" s="203" t="s">
        <v>78</v>
      </c>
      <c r="B619" s="204"/>
      <c r="C619" s="205"/>
      <c r="D619" s="190">
        <v>16</v>
      </c>
      <c r="E619" s="190"/>
      <c r="F619" s="191">
        <v>3</v>
      </c>
      <c r="G619" s="200">
        <f>+$D616+2*(VLOOKUP(D619,$B$10:$G$16,6))+(10*(D619/1000))</f>
        <v>2.0880000000000001</v>
      </c>
      <c r="H619" s="190">
        <f>+F619*G619*C616</f>
        <v>6.2640000000000002</v>
      </c>
      <c r="I619" s="190"/>
      <c r="J619" s="190">
        <f t="shared" si="338"/>
        <v>0</v>
      </c>
      <c r="K619" s="190">
        <f t="shared" si="339"/>
        <v>0</v>
      </c>
      <c r="L619" s="190">
        <f t="shared" si="340"/>
        <v>0</v>
      </c>
      <c r="M619" s="190">
        <f t="shared" si="341"/>
        <v>6.2640000000000002</v>
      </c>
      <c r="N619" s="190">
        <f t="shared" si="342"/>
        <v>0</v>
      </c>
      <c r="O619" s="201">
        <f t="shared" si="343"/>
        <v>0</v>
      </c>
      <c r="P619" s="190"/>
      <c r="Q619" s="8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202"/>
    </row>
    <row r="620" spans="1:30" s="79" customFormat="1" ht="30" customHeight="1" x14ac:dyDescent="0.2">
      <c r="A620" s="203" t="s">
        <v>80</v>
      </c>
      <c r="B620" s="204"/>
      <c r="C620" s="205"/>
      <c r="D620" s="190">
        <v>25</v>
      </c>
      <c r="E620" s="190">
        <v>1</v>
      </c>
      <c r="F620" s="191">
        <f>ROUND((0.678)/(E620)+1,0)</f>
        <v>2</v>
      </c>
      <c r="G620" s="191">
        <f>VLOOKUP(E616,$B$40:$E$49,4,0)</f>
        <v>0.36443309607454283</v>
      </c>
      <c r="H620" s="190">
        <f>+F620*G620*C616</f>
        <v>0.72886619214908566</v>
      </c>
      <c r="I620" s="190"/>
      <c r="J620" s="190">
        <f t="shared" si="338"/>
        <v>0</v>
      </c>
      <c r="K620" s="190">
        <f t="shared" si="339"/>
        <v>0</v>
      </c>
      <c r="L620" s="190">
        <f t="shared" si="340"/>
        <v>0</v>
      </c>
      <c r="M620" s="190">
        <f t="shared" si="341"/>
        <v>0</v>
      </c>
      <c r="N620" s="190">
        <f t="shared" si="342"/>
        <v>0</v>
      </c>
      <c r="O620" s="201">
        <f t="shared" si="343"/>
        <v>0.72886619214908566</v>
      </c>
      <c r="P620" s="190"/>
      <c r="Q620" s="8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202"/>
    </row>
    <row r="621" spans="1:30" s="79" customFormat="1" ht="30" customHeight="1" x14ac:dyDescent="0.25">
      <c r="A621" s="206" t="s">
        <v>114</v>
      </c>
      <c r="B621" s="207"/>
      <c r="C621" s="208"/>
      <c r="D621" s="209">
        <v>12</v>
      </c>
      <c r="E621" s="209">
        <v>0.1</v>
      </c>
      <c r="F621" s="210">
        <f>ROUND((((D616/3)*3)/(E621))+1,0)</f>
        <v>8</v>
      </c>
      <c r="G621" s="211">
        <f>((2*(E616-(2*$B$6)+F616-(2*$B$6)))+(VLOOKUP(D621,$B$30:$C$36,2,)))</f>
        <v>1.64</v>
      </c>
      <c r="H621" s="209">
        <f>+F621*G621*C616</f>
        <v>13.12</v>
      </c>
      <c r="I621" s="209"/>
      <c r="J621" s="190">
        <f t="shared" si="338"/>
        <v>0</v>
      </c>
      <c r="K621" s="190">
        <f t="shared" si="339"/>
        <v>0</v>
      </c>
      <c r="L621" s="190">
        <f t="shared" si="340"/>
        <v>13.12</v>
      </c>
      <c r="M621" s="190">
        <f t="shared" si="341"/>
        <v>0</v>
      </c>
      <c r="N621" s="190">
        <f t="shared" si="342"/>
        <v>0</v>
      </c>
      <c r="O621" s="201">
        <f t="shared" si="343"/>
        <v>0</v>
      </c>
      <c r="P621" s="209"/>
      <c r="Q621" s="38"/>
    </row>
    <row r="622" spans="1:30" s="116" customFormat="1" ht="30" customHeight="1" x14ac:dyDescent="0.25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240"/>
      <c r="Q622" s="118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20"/>
    </row>
    <row r="623" spans="1:30" s="194" customFormat="1" ht="30" customHeight="1" x14ac:dyDescent="0.2">
      <c r="A623" s="190">
        <v>70</v>
      </c>
      <c r="B623" s="190" t="s">
        <v>181</v>
      </c>
      <c r="C623" s="190">
        <v>1</v>
      </c>
      <c r="D623" s="190">
        <v>0.67800000000000005</v>
      </c>
      <c r="E623" s="190">
        <v>0.2</v>
      </c>
      <c r="F623" s="190">
        <v>1.2275</v>
      </c>
      <c r="G623" s="191"/>
      <c r="H623" s="190"/>
      <c r="I623" s="190">
        <f>+PRODUCT(C623:F623)</f>
        <v>0.16644900000000004</v>
      </c>
      <c r="J623" s="190">
        <f t="shared" si="338"/>
        <v>0</v>
      </c>
      <c r="K623" s="190">
        <f t="shared" si="339"/>
        <v>0</v>
      </c>
      <c r="L623" s="190">
        <f t="shared" si="340"/>
        <v>0</v>
      </c>
      <c r="M623" s="190">
        <f t="shared" si="341"/>
        <v>0</v>
      </c>
      <c r="N623" s="190">
        <f t="shared" si="342"/>
        <v>0</v>
      </c>
      <c r="O623" s="201">
        <f t="shared" si="343"/>
        <v>0</v>
      </c>
      <c r="P623" s="190">
        <f>(IF(F623&gt;0.6,(ROUND(D623/0.5*2,0)),(ROUND(D623/0.5*1,0))))*C623</f>
        <v>3</v>
      </c>
      <c r="Q623" s="192" t="s">
        <v>75</v>
      </c>
      <c r="R623" s="193">
        <v>0.15</v>
      </c>
      <c r="S623" s="193">
        <v>0.125</v>
      </c>
      <c r="T623" s="193">
        <f>+PRODUCT(C623:E623)</f>
        <v>0.13560000000000003</v>
      </c>
      <c r="U623" s="193">
        <f>+PRODUCT(D623,(F623-R623))</f>
        <v>0.73054500000000011</v>
      </c>
      <c r="V623" s="193">
        <f>+PRODUCT(D623,(F623-S623))</f>
        <v>0.74749500000000002</v>
      </c>
      <c r="W623" s="193">
        <f>+PRODUCT(T623,C623)</f>
        <v>0.13560000000000003</v>
      </c>
      <c r="X623" s="193">
        <f>+IF(Q623="internal",IF(F623=$X$52,U623+V623,0),0)</f>
        <v>0</v>
      </c>
      <c r="Y623" s="193">
        <f>+IF(Q623="internal",IF(F623&lt;$Y$52,U623+V623,0),0)</f>
        <v>0</v>
      </c>
      <c r="Z623" s="193">
        <f>+IF(Q623="internal",IF(F623&gt;$Z$52,U623+V623,0),0)</f>
        <v>1.47804</v>
      </c>
      <c r="AA623" s="193">
        <f>+IF(Q623="external",IF(F623=$AA$52,U623+V623,0),0)</f>
        <v>0</v>
      </c>
      <c r="AB623" s="193">
        <f>+IF(Q623="external",IF(F623&lt;$AB$52,U623+V623,0),0)</f>
        <v>0</v>
      </c>
      <c r="AC623" s="193">
        <f>+IF(Q623="external",IF(F623&gt;$AC$52,U623+V623,0),0)</f>
        <v>0</v>
      </c>
      <c r="AD623" s="93"/>
    </row>
    <row r="624" spans="1:30" s="194" customFormat="1" ht="30" customHeight="1" x14ac:dyDescent="0.2">
      <c r="A624" s="195" t="s">
        <v>76</v>
      </c>
      <c r="B624" s="196"/>
      <c r="C624" s="197"/>
      <c r="D624" s="198">
        <v>12</v>
      </c>
      <c r="E624" s="198"/>
      <c r="F624" s="199">
        <v>2</v>
      </c>
      <c r="G624" s="200">
        <f>+$D623+(0.075*2)</f>
        <v>0.82800000000000007</v>
      </c>
      <c r="H624" s="198">
        <f>+F624*G624*C623</f>
        <v>1.6560000000000001</v>
      </c>
      <c r="I624" s="198"/>
      <c r="J624" s="190">
        <f t="shared" si="338"/>
        <v>0</v>
      </c>
      <c r="K624" s="190">
        <f t="shared" si="339"/>
        <v>0</v>
      </c>
      <c r="L624" s="190">
        <f t="shared" si="340"/>
        <v>1.6560000000000001</v>
      </c>
      <c r="M624" s="190">
        <f t="shared" si="341"/>
        <v>0</v>
      </c>
      <c r="N624" s="190">
        <f t="shared" si="342"/>
        <v>0</v>
      </c>
      <c r="O624" s="201">
        <f t="shared" si="343"/>
        <v>0</v>
      </c>
      <c r="P624" s="190"/>
      <c r="Q624" s="8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202"/>
    </row>
    <row r="625" spans="1:30" ht="34.5" customHeight="1" x14ac:dyDescent="0.25">
      <c r="A625" s="206" t="s">
        <v>177</v>
      </c>
      <c r="B625" s="207"/>
      <c r="C625" s="208"/>
      <c r="D625" s="209">
        <v>10</v>
      </c>
      <c r="E625" s="209">
        <v>0.15</v>
      </c>
      <c r="F625" s="210">
        <f>ROUND((((D623/3)*3)/(E625))+1,0)</f>
        <v>6</v>
      </c>
      <c r="G625" s="211">
        <f>((1*(E623-(2*$B$6)+(2*F623)+(VLOOKUP(D625,$B$30:$C$36,2,)))))+2*(VLOOKUP(D625,$B$10:$G$16,6))</f>
        <v>3.5950000000000006</v>
      </c>
      <c r="H625" s="209">
        <f>+F625*G625*C623</f>
        <v>21.570000000000004</v>
      </c>
      <c r="I625" s="209"/>
      <c r="J625" s="190">
        <f>IF($D625=$J$52,$H625,0)</f>
        <v>0</v>
      </c>
      <c r="K625" s="190">
        <f>IF($D625=$K$52,$H625,0)</f>
        <v>21.570000000000004</v>
      </c>
      <c r="L625" s="190">
        <f>IF($D625=$L$52,$H625,0)</f>
        <v>0</v>
      </c>
      <c r="M625" s="190">
        <f>IF($D625=$M$52,$H625,0)</f>
        <v>0</v>
      </c>
      <c r="N625" s="190">
        <f>IF($D625=$N$52,$H625,0)</f>
        <v>0</v>
      </c>
      <c r="O625" s="201">
        <f>IF($D625=$O$52,$H625,0)</f>
        <v>0</v>
      </c>
      <c r="P625" s="209"/>
    </row>
    <row r="626" spans="1:30" s="116" customFormat="1" ht="30" customHeight="1" x14ac:dyDescent="0.2">
      <c r="A626" s="149" t="s">
        <v>129</v>
      </c>
      <c r="B626" s="150"/>
      <c r="C626" s="151"/>
      <c r="D626" s="152">
        <v>8</v>
      </c>
      <c r="E626" s="152">
        <v>0.2</v>
      </c>
      <c r="F626" s="112">
        <f>ROUND((F624)/(E626)+1,0)</f>
        <v>11</v>
      </c>
      <c r="G626" s="153">
        <f>+$D623+(2*0.075)</f>
        <v>0.82800000000000007</v>
      </c>
      <c r="H626" s="152">
        <f>+F626*G626*C623</f>
        <v>9.1080000000000005</v>
      </c>
      <c r="I626" s="152"/>
      <c r="J626" s="111">
        <f t="shared" ref="J626" si="344">IF($D626=$J$52,$H626,0)</f>
        <v>9.1080000000000005</v>
      </c>
      <c r="K626" s="111">
        <f t="shared" ref="K626" si="345">IF($D626=$K$52,$H626,0)</f>
        <v>0</v>
      </c>
      <c r="L626" s="111">
        <f t="shared" ref="L626" si="346">IF($D626=$L$52,$H626,0)</f>
        <v>0</v>
      </c>
      <c r="M626" s="111">
        <f t="shared" ref="M626" si="347">IF($D626=$M$52,$H626,0)</f>
        <v>0</v>
      </c>
      <c r="N626" s="111">
        <f t="shared" ref="N626" si="348">IF($D626=$N$52,$H626,0)</f>
        <v>0</v>
      </c>
      <c r="O626" s="147">
        <f t="shared" ref="O626" si="349">IF($D626=$O$52,$H626,0)</f>
        <v>0</v>
      </c>
      <c r="P626" s="111"/>
      <c r="Q626" s="118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20"/>
    </row>
    <row r="627" spans="1:30" s="116" customFormat="1" ht="30" customHeight="1" x14ac:dyDescent="0.25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240"/>
      <c r="Q627" s="118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20"/>
    </row>
    <row r="628" spans="1:30" s="116" customFormat="1" ht="30" customHeight="1" x14ac:dyDescent="0.2">
      <c r="A628" s="111">
        <v>71</v>
      </c>
      <c r="B628" s="111" t="s">
        <v>182</v>
      </c>
      <c r="C628" s="111">
        <v>1</v>
      </c>
      <c r="D628" s="111">
        <v>0.97</v>
      </c>
      <c r="E628" s="111">
        <v>0.3</v>
      </c>
      <c r="F628" s="111">
        <v>0.6</v>
      </c>
      <c r="G628" s="112"/>
      <c r="H628" s="111"/>
      <c r="I628" s="111">
        <f>+PRODUCT(C628:F628)</f>
        <v>0.17459999999999998</v>
      </c>
      <c r="J628" s="111">
        <f>IF($D628=$J$52,$H628,0)</f>
        <v>0</v>
      </c>
      <c r="K628" s="111">
        <f>IF($D628=$K$52,$H628,0)</f>
        <v>0</v>
      </c>
      <c r="L628" s="111">
        <f>IF($D628=$L$52,$H628,0)</f>
        <v>0</v>
      </c>
      <c r="M628" s="111">
        <f>IF($D628=$M$52,$H628,0)</f>
        <v>0</v>
      </c>
      <c r="N628" s="111">
        <f>IF($D628=$N$52,$H628,0)</f>
        <v>0</v>
      </c>
      <c r="O628" s="147">
        <f>IF($D628=$O$52,$H628,0)</f>
        <v>0</v>
      </c>
      <c r="P628" s="111">
        <f>(IF(F628&gt;0.6,(ROUND(D628/0.5*2,0)),(ROUND(D628/0.5*1,0))))*C628</f>
        <v>2</v>
      </c>
      <c r="Q628" s="113" t="s">
        <v>75</v>
      </c>
      <c r="R628" s="114">
        <v>0.15</v>
      </c>
      <c r="S628" s="114">
        <v>0.125</v>
      </c>
      <c r="T628" s="114">
        <f>+PRODUCT(C628:E628)</f>
        <v>0.29099999999999998</v>
      </c>
      <c r="U628" s="114">
        <f>+PRODUCT(D628,(F628-R628))</f>
        <v>0.43649999999999994</v>
      </c>
      <c r="V628" s="114">
        <f>+PRODUCT(D628,(F628-S628))</f>
        <v>0.46074999999999999</v>
      </c>
      <c r="W628" s="114">
        <f>+PRODUCT(T628,C628)</f>
        <v>0.29099999999999998</v>
      </c>
      <c r="X628" s="114">
        <f>+IF(Q628="internal",IF(F628=$X$52,U628+V628,0),0)</f>
        <v>0.89724999999999988</v>
      </c>
      <c r="Y628" s="114">
        <f>+IF(Q628="internal",IF(F628&lt;$Y$52,U628+V628,0),0)</f>
        <v>0</v>
      </c>
      <c r="Z628" s="114">
        <f>+IF(Q628="internal",IF(F628&gt;$Z$52,U628+V628,0),0)</f>
        <v>0</v>
      </c>
      <c r="AA628" s="114">
        <f>+IF(Q628="external",IF(F628=$AA$52,U628+V628,0),0)</f>
        <v>0</v>
      </c>
      <c r="AB628" s="114">
        <f>+IF(Q628="external",IF(F628&lt;$AB$52,U628+V628,0),0)</f>
        <v>0</v>
      </c>
      <c r="AC628" s="114">
        <f>+IF(Q628="external",IF(F628&gt;$AC$52,U628+V628,0),0)</f>
        <v>0</v>
      </c>
      <c r="AD628" s="115"/>
    </row>
    <row r="629" spans="1:30" s="116" customFormat="1" ht="30" customHeight="1" x14ac:dyDescent="0.2">
      <c r="A629" s="149" t="s">
        <v>76</v>
      </c>
      <c r="B629" s="150"/>
      <c r="C629" s="151"/>
      <c r="D629" s="152">
        <v>16</v>
      </c>
      <c r="E629" s="152"/>
      <c r="F629" s="165">
        <v>3</v>
      </c>
      <c r="G629" s="153">
        <f>+$D628+1*(VLOOKUP(D629,$B$10:$G$16,6))+(10*(D629/1000))+1*(VLOOKUP(D629,$B$10:$G$16,6))+(10*(D629/1000))</f>
        <v>2.54</v>
      </c>
      <c r="H629" s="152">
        <f>+F629*G629*C628</f>
        <v>7.62</v>
      </c>
      <c r="I629" s="152"/>
      <c r="J629" s="111">
        <f>IF($D629=$J$52,$H629,0)</f>
        <v>0</v>
      </c>
      <c r="K629" s="111">
        <f>IF($D629=$K$52,$H629,0)</f>
        <v>0</v>
      </c>
      <c r="L629" s="111">
        <f>IF($D629=$L$52,$H629,0)</f>
        <v>0</v>
      </c>
      <c r="M629" s="111">
        <f>IF($D629=$M$52,$H629,0)</f>
        <v>7.62</v>
      </c>
      <c r="N629" s="111">
        <f>IF($D629=$N$52,$H629,0)</f>
        <v>0</v>
      </c>
      <c r="O629" s="147">
        <f>IF($D629=$O$52,$H629,0)</f>
        <v>0</v>
      </c>
      <c r="P629" s="111"/>
      <c r="Q629" s="118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20"/>
    </row>
    <row r="630" spans="1:30" s="127" customFormat="1" ht="30" customHeight="1" x14ac:dyDescent="0.2">
      <c r="A630" s="157" t="s">
        <v>78</v>
      </c>
      <c r="B630" s="158"/>
      <c r="C630" s="159"/>
      <c r="D630" s="111">
        <v>16</v>
      </c>
      <c r="E630" s="111"/>
      <c r="F630" s="112">
        <v>3</v>
      </c>
      <c r="G630" s="153">
        <f>+$D628+1*(VLOOKUP(D630,$B$10:$G$16,6))+(10*(D630/1000))+1*(VLOOKUP(D630,$B$10:$G$16,6))+(10*(D630/1000))</f>
        <v>2.54</v>
      </c>
      <c r="H630" s="111">
        <f>+F630*G630*C628</f>
        <v>7.62</v>
      </c>
      <c r="I630" s="111"/>
      <c r="J630" s="111">
        <f>IF($D630=$J$52,$H630,0)</f>
        <v>0</v>
      </c>
      <c r="K630" s="111">
        <f>IF($D630=$K$52,$H630,0)</f>
        <v>0</v>
      </c>
      <c r="L630" s="111">
        <f>IF($D630=$L$52,$H630,0)</f>
        <v>0</v>
      </c>
      <c r="M630" s="111">
        <f>IF($D630=$M$52,$H630,0)</f>
        <v>7.62</v>
      </c>
      <c r="N630" s="111">
        <f>IF($D630=$N$52,$H630,0)</f>
        <v>0</v>
      </c>
      <c r="O630" s="147">
        <f>IF($D630=$O$52,$H630,0)</f>
        <v>0</v>
      </c>
      <c r="P630" s="111"/>
      <c r="Q630" s="118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20"/>
    </row>
    <row r="631" spans="1:30" s="127" customFormat="1" ht="30" customHeight="1" x14ac:dyDescent="0.2">
      <c r="A631" s="135" t="s">
        <v>105</v>
      </c>
      <c r="B631" s="136"/>
      <c r="C631" s="137"/>
      <c r="D631" s="129">
        <v>8</v>
      </c>
      <c r="E631" s="129">
        <v>0.1</v>
      </c>
      <c r="F631" s="138">
        <f>ROUND((((D628/3)*2)/(E631))+1,0)</f>
        <v>7</v>
      </c>
      <c r="G631" s="130">
        <f>((2*(E628-(2*$B$6)+F628-(2*$B$6)))+(VLOOKUP(D631,$B$30:$C$36,2,)))</f>
        <v>1.72</v>
      </c>
      <c r="H631" s="129">
        <f>+F631*G631*C628</f>
        <v>12.04</v>
      </c>
      <c r="I631" s="129"/>
      <c r="J631" s="111">
        <f>IF($D631=$J$52,$H631,0)</f>
        <v>12.04</v>
      </c>
      <c r="K631" s="111">
        <f>IF($D631=$K$52,$H631,0)</f>
        <v>0</v>
      </c>
      <c r="L631" s="111">
        <f>IF($D631=$L$52,$H631,0)</f>
        <v>0</v>
      </c>
      <c r="M631" s="111">
        <f>IF($D631=$M$52,$H631,0)</f>
        <v>0</v>
      </c>
      <c r="N631" s="111">
        <f>IF($D631=$N$52,$H631,0)</f>
        <v>0</v>
      </c>
      <c r="O631" s="147">
        <f>IF($D631=$O$52,$H631,0)</f>
        <v>0</v>
      </c>
      <c r="P631" s="129"/>
      <c r="Q631" s="118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20"/>
    </row>
    <row r="632" spans="1:30" s="127" customFormat="1" ht="30" customHeight="1" x14ac:dyDescent="0.2">
      <c r="A632" s="135" t="s">
        <v>103</v>
      </c>
      <c r="B632" s="136"/>
      <c r="C632" s="137"/>
      <c r="D632" s="129">
        <v>8</v>
      </c>
      <c r="E632" s="129">
        <v>0.1</v>
      </c>
      <c r="F632" s="138">
        <f>ROUND((((D628/3)*1)/(E632))+1,0)</f>
        <v>4</v>
      </c>
      <c r="G632" s="130">
        <f>((2*(E628-(2*$B$6)+F628-(2*$B$6)))+(VLOOKUP(D632,$B$30:$C$36,2,)))</f>
        <v>1.72</v>
      </c>
      <c r="H632" s="129">
        <f>+F632*G632*C628</f>
        <v>6.88</v>
      </c>
      <c r="I632" s="129"/>
      <c r="J632" s="111">
        <f>IF($D632=$J$52,$H632,0)</f>
        <v>6.88</v>
      </c>
      <c r="K632" s="111">
        <f>IF($D632=$K$52,$H632,0)</f>
        <v>0</v>
      </c>
      <c r="L632" s="111">
        <f>IF($D632=$L$52,$H632,0)</f>
        <v>0</v>
      </c>
      <c r="M632" s="111">
        <f>IF($D632=$M$52,$H632,0)</f>
        <v>0</v>
      </c>
      <c r="N632" s="111">
        <f>IF($D632=$N$52,$H632,0)</f>
        <v>0</v>
      </c>
      <c r="O632" s="147">
        <f>IF($D632=$O$52,$H632,0)</f>
        <v>0</v>
      </c>
      <c r="P632" s="129"/>
      <c r="Q632" s="118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20"/>
    </row>
    <row r="633" spans="1:30" s="116" customFormat="1" ht="30" customHeight="1" x14ac:dyDescent="0.25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240"/>
      <c r="Q633" s="118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20"/>
    </row>
    <row r="634" spans="1:30" s="116" customFormat="1" ht="30" customHeight="1" x14ac:dyDescent="0.2">
      <c r="A634" s="111">
        <v>72</v>
      </c>
      <c r="B634" s="111" t="s">
        <v>183</v>
      </c>
      <c r="C634" s="111">
        <v>1</v>
      </c>
      <c r="D634" s="111">
        <v>3.95</v>
      </c>
      <c r="E634" s="111">
        <v>0.3</v>
      </c>
      <c r="F634" s="111">
        <v>0.92500000000000004</v>
      </c>
      <c r="G634" s="112"/>
      <c r="H634" s="111"/>
      <c r="I634" s="111">
        <f>+PRODUCT(C634:F634)</f>
        <v>1.096125</v>
      </c>
      <c r="J634" s="111">
        <f t="shared" ref="J634:J641" si="350">IF($D634=$J$52,$H634,0)</f>
        <v>0</v>
      </c>
      <c r="K634" s="111">
        <f t="shared" ref="K634:K641" si="351">IF($D634=$K$52,$H634,0)</f>
        <v>0</v>
      </c>
      <c r="L634" s="111">
        <f t="shared" ref="L634:L641" si="352">IF($D634=$L$52,$H634,0)</f>
        <v>0</v>
      </c>
      <c r="M634" s="111">
        <f t="shared" ref="M634:M641" si="353">IF($D634=$M$52,$H634,0)</f>
        <v>0</v>
      </c>
      <c r="N634" s="111">
        <f t="shared" ref="N634:N641" si="354">IF($D634=$N$52,$H634,0)</f>
        <v>0</v>
      </c>
      <c r="O634" s="147">
        <f t="shared" ref="O634:O641" si="355">IF($D634=$O$52,$H634,0)</f>
        <v>0</v>
      </c>
      <c r="P634" s="111">
        <f>(IF(F634&gt;0.6,(ROUND(D634/0.5*2,0)),(ROUND(D634/0.5*1,0))))*C634</f>
        <v>16</v>
      </c>
      <c r="Q634" s="113" t="s">
        <v>75</v>
      </c>
      <c r="R634" s="114">
        <v>0.17499999999999999</v>
      </c>
      <c r="S634" s="114">
        <v>0.15</v>
      </c>
      <c r="T634" s="114">
        <f>+PRODUCT(C634:E634)</f>
        <v>1.1850000000000001</v>
      </c>
      <c r="U634" s="114">
        <f>+PRODUCT(D634,(F634-R634))</f>
        <v>2.9625000000000004</v>
      </c>
      <c r="V634" s="114">
        <f>+PRODUCT(D634,(F634-S634))</f>
        <v>3.0612500000000002</v>
      </c>
      <c r="W634" s="114">
        <f>+PRODUCT(T634,C634)</f>
        <v>1.1850000000000001</v>
      </c>
      <c r="X634" s="114">
        <f>+IF(Q634="internal",IF(F634=$X$52,U634+V634,0),0)</f>
        <v>0</v>
      </c>
      <c r="Y634" s="114">
        <f>+IF(Q634="internal",IF(F634&lt;$Y$52,U634+V634,0),0)</f>
        <v>0</v>
      </c>
      <c r="Z634" s="114">
        <f>+IF(Q634="internal",IF(F634&gt;$Z$52,U634+V634,0),0)</f>
        <v>6.0237500000000006</v>
      </c>
      <c r="AA634" s="114">
        <f>+IF(Q634="external",IF(F634=$AA$52,U634+V634,0),0)</f>
        <v>0</v>
      </c>
      <c r="AB634" s="114">
        <f>+IF(Q634="external",IF(F634&lt;$AB$52,U634+V634,0),0)</f>
        <v>0</v>
      </c>
      <c r="AC634" s="114">
        <f>+IF(Q634="external",IF(F634&gt;$AC$52,U634+V634,0),0)</f>
        <v>0</v>
      </c>
      <c r="AD634" s="115"/>
    </row>
    <row r="635" spans="1:30" s="116" customFormat="1" ht="30" customHeight="1" x14ac:dyDescent="0.2">
      <c r="A635" s="149" t="s">
        <v>76</v>
      </c>
      <c r="B635" s="150"/>
      <c r="C635" s="151"/>
      <c r="D635" s="152">
        <v>16</v>
      </c>
      <c r="E635" s="152"/>
      <c r="F635" s="165">
        <v>3</v>
      </c>
      <c r="G635" s="153">
        <f>+$D634+2*(VLOOKUP(D635,$B$10:$G$16,6))+(10*(D635/1000))</f>
        <v>5.36</v>
      </c>
      <c r="H635" s="152">
        <f>+F635*G635*C634</f>
        <v>16.080000000000002</v>
      </c>
      <c r="I635" s="152"/>
      <c r="J635" s="111">
        <f t="shared" si="350"/>
        <v>0</v>
      </c>
      <c r="K635" s="111">
        <f t="shared" si="351"/>
        <v>0</v>
      </c>
      <c r="L635" s="111">
        <f t="shared" si="352"/>
        <v>0</v>
      </c>
      <c r="M635" s="111">
        <f t="shared" si="353"/>
        <v>16.080000000000002</v>
      </c>
      <c r="N635" s="111">
        <f t="shared" si="354"/>
        <v>0</v>
      </c>
      <c r="O635" s="147">
        <f t="shared" si="355"/>
        <v>0</v>
      </c>
      <c r="P635" s="111"/>
      <c r="Q635" s="118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20"/>
    </row>
    <row r="636" spans="1:30" s="116" customFormat="1" ht="30" customHeight="1" x14ac:dyDescent="0.2">
      <c r="A636" s="149" t="s">
        <v>162</v>
      </c>
      <c r="B636" s="150"/>
      <c r="C636" s="151"/>
      <c r="D636" s="152">
        <v>12</v>
      </c>
      <c r="E636" s="152"/>
      <c r="F636" s="165">
        <v>2</v>
      </c>
      <c r="G636" s="153">
        <f>+$D634+2*(VLOOKUP(D636,$B$10:$G$16,6))+(10*(D636/1000))</f>
        <v>5.0200000000000005</v>
      </c>
      <c r="H636" s="152">
        <f>+F636*G636*C634</f>
        <v>10.040000000000001</v>
      </c>
      <c r="I636" s="152"/>
      <c r="J636" s="111">
        <f t="shared" si="350"/>
        <v>0</v>
      </c>
      <c r="K636" s="111">
        <f t="shared" si="351"/>
        <v>0</v>
      </c>
      <c r="L636" s="111">
        <f t="shared" si="352"/>
        <v>10.040000000000001</v>
      </c>
      <c r="M636" s="111">
        <f t="shared" si="353"/>
        <v>0</v>
      </c>
      <c r="N636" s="111">
        <f t="shared" si="354"/>
        <v>0</v>
      </c>
      <c r="O636" s="147">
        <f t="shared" si="355"/>
        <v>0</v>
      </c>
      <c r="P636" s="111"/>
      <c r="Q636" s="118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20"/>
    </row>
    <row r="637" spans="1:30" s="116" customFormat="1" ht="30" customHeight="1" x14ac:dyDescent="0.2">
      <c r="A637" s="157" t="s">
        <v>78</v>
      </c>
      <c r="B637" s="158"/>
      <c r="C637" s="159"/>
      <c r="D637" s="111">
        <v>16</v>
      </c>
      <c r="E637" s="111"/>
      <c r="F637" s="112">
        <v>3</v>
      </c>
      <c r="G637" s="153">
        <f>+$D634+2*(VLOOKUP(D637,$B$10:$G$16,6))+(10*(D637/1000))</f>
        <v>5.36</v>
      </c>
      <c r="H637" s="111">
        <f>+F637*G637*C634</f>
        <v>16.080000000000002</v>
      </c>
      <c r="I637" s="111"/>
      <c r="J637" s="111">
        <f t="shared" si="350"/>
        <v>0</v>
      </c>
      <c r="K637" s="111">
        <f t="shared" si="351"/>
        <v>0</v>
      </c>
      <c r="L637" s="111">
        <f t="shared" si="352"/>
        <v>0</v>
      </c>
      <c r="M637" s="111">
        <f t="shared" si="353"/>
        <v>16.080000000000002</v>
      </c>
      <c r="N637" s="111">
        <f t="shared" si="354"/>
        <v>0</v>
      </c>
      <c r="O637" s="147">
        <f t="shared" si="355"/>
        <v>0</v>
      </c>
      <c r="P637" s="111"/>
      <c r="Q637" s="118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20"/>
    </row>
    <row r="638" spans="1:30" s="116" customFormat="1" ht="30" customHeight="1" x14ac:dyDescent="0.2">
      <c r="A638" s="157" t="s">
        <v>79</v>
      </c>
      <c r="B638" s="158"/>
      <c r="C638" s="159"/>
      <c r="D638" s="111">
        <v>12</v>
      </c>
      <c r="E638" s="111"/>
      <c r="F638" s="112">
        <v>3</v>
      </c>
      <c r="G638" s="153">
        <f>+$D634+2*(VLOOKUP(D638,$B$10:$G$16,6))+(10*(D638/1000))</f>
        <v>5.0200000000000005</v>
      </c>
      <c r="H638" s="111">
        <f>+F638*G638*C634</f>
        <v>15.060000000000002</v>
      </c>
      <c r="I638" s="111"/>
      <c r="J638" s="111">
        <f t="shared" si="350"/>
        <v>0</v>
      </c>
      <c r="K638" s="111">
        <f t="shared" si="351"/>
        <v>0</v>
      </c>
      <c r="L638" s="111">
        <f t="shared" si="352"/>
        <v>15.060000000000002</v>
      </c>
      <c r="M638" s="111">
        <f t="shared" si="353"/>
        <v>0</v>
      </c>
      <c r="N638" s="111">
        <f t="shared" si="354"/>
        <v>0</v>
      </c>
      <c r="O638" s="147">
        <f t="shared" si="355"/>
        <v>0</v>
      </c>
      <c r="P638" s="111"/>
      <c r="Q638" s="118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20"/>
    </row>
    <row r="639" spans="1:30" s="127" customFormat="1" ht="30" customHeight="1" x14ac:dyDescent="0.2">
      <c r="A639" s="157" t="s">
        <v>80</v>
      </c>
      <c r="B639" s="158"/>
      <c r="C639" s="159"/>
      <c r="D639" s="111">
        <v>25</v>
      </c>
      <c r="E639" s="111">
        <v>1</v>
      </c>
      <c r="F639" s="112">
        <f>ROUND((3.95+3.95)/(E639)+1,0)</f>
        <v>9</v>
      </c>
      <c r="G639" s="112">
        <f>VLOOKUP(E634,$B$40:$E$49,4,0)</f>
        <v>0.36443309607454283</v>
      </c>
      <c r="H639" s="111">
        <f>+F639*G639*C634</f>
        <v>3.2798978646708856</v>
      </c>
      <c r="I639" s="111"/>
      <c r="J639" s="111">
        <f t="shared" si="350"/>
        <v>0</v>
      </c>
      <c r="K639" s="111">
        <f t="shared" si="351"/>
        <v>0</v>
      </c>
      <c r="L639" s="111">
        <f t="shared" si="352"/>
        <v>0</v>
      </c>
      <c r="M639" s="111">
        <f t="shared" si="353"/>
        <v>0</v>
      </c>
      <c r="N639" s="111">
        <f t="shared" si="354"/>
        <v>0</v>
      </c>
      <c r="O639" s="147">
        <f t="shared" si="355"/>
        <v>3.2798978646708856</v>
      </c>
      <c r="P639" s="111"/>
      <c r="Q639" s="118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20"/>
    </row>
    <row r="640" spans="1:30" s="127" customFormat="1" ht="30" customHeight="1" x14ac:dyDescent="0.2">
      <c r="A640" s="135" t="s">
        <v>120</v>
      </c>
      <c r="B640" s="136"/>
      <c r="C640" s="137"/>
      <c r="D640" s="129">
        <v>10</v>
      </c>
      <c r="E640" s="129">
        <v>0.1</v>
      </c>
      <c r="F640" s="138">
        <f>ROUND((((D634/3)*2)/(E640))+1,0)</f>
        <v>27</v>
      </c>
      <c r="G640" s="130">
        <f>((2*(E634-(2*$B$6)+F634-(2*$B$6)))+(VLOOKUP(D640,$B$30:$C$36,2,)))</f>
        <v>2.41</v>
      </c>
      <c r="H640" s="129">
        <f>+F640*G640*C634</f>
        <v>65.070000000000007</v>
      </c>
      <c r="I640" s="129"/>
      <c r="J640" s="111">
        <f t="shared" si="350"/>
        <v>0</v>
      </c>
      <c r="K640" s="111">
        <f t="shared" si="351"/>
        <v>65.070000000000007</v>
      </c>
      <c r="L640" s="111">
        <f t="shared" si="352"/>
        <v>0</v>
      </c>
      <c r="M640" s="111">
        <f t="shared" si="353"/>
        <v>0</v>
      </c>
      <c r="N640" s="111">
        <f t="shared" si="354"/>
        <v>0</v>
      </c>
      <c r="O640" s="147">
        <f t="shared" si="355"/>
        <v>0</v>
      </c>
      <c r="P640" s="129"/>
      <c r="Q640" s="118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20"/>
    </row>
    <row r="641" spans="1:30" s="127" customFormat="1" ht="30" customHeight="1" x14ac:dyDescent="0.2">
      <c r="A641" s="135" t="s">
        <v>121</v>
      </c>
      <c r="B641" s="136"/>
      <c r="C641" s="137"/>
      <c r="D641" s="129">
        <v>10</v>
      </c>
      <c r="E641" s="129">
        <v>0.15</v>
      </c>
      <c r="F641" s="138">
        <f>ROUND((((D634/3)*1)/(E641))+1,0)</f>
        <v>10</v>
      </c>
      <c r="G641" s="130">
        <f>((2*(E634-(2*$B$6)+F634-(2*$B$6)))+(VLOOKUP(D641,$B$30:$C$36,2,)))</f>
        <v>2.41</v>
      </c>
      <c r="H641" s="129">
        <f>+F641*G641*C634</f>
        <v>24.1</v>
      </c>
      <c r="I641" s="129"/>
      <c r="J641" s="111">
        <f t="shared" si="350"/>
        <v>0</v>
      </c>
      <c r="K641" s="111">
        <f t="shared" si="351"/>
        <v>24.1</v>
      </c>
      <c r="L641" s="111">
        <f t="shared" si="352"/>
        <v>0</v>
      </c>
      <c r="M641" s="111">
        <f t="shared" si="353"/>
        <v>0</v>
      </c>
      <c r="N641" s="111">
        <f t="shared" si="354"/>
        <v>0</v>
      </c>
      <c r="O641" s="147">
        <f t="shared" si="355"/>
        <v>0</v>
      </c>
      <c r="P641" s="129"/>
      <c r="Q641" s="118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20"/>
    </row>
    <row r="642" spans="1:30" s="116" customFormat="1" ht="30" customHeight="1" x14ac:dyDescent="0.25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240"/>
      <c r="Q642" s="118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20"/>
    </row>
    <row r="643" spans="1:30" s="116" customFormat="1" ht="30" customHeight="1" x14ac:dyDescent="0.2">
      <c r="A643" s="111">
        <v>73</v>
      </c>
      <c r="B643" s="111" t="s">
        <v>184</v>
      </c>
      <c r="C643" s="111">
        <v>1</v>
      </c>
      <c r="D643" s="111">
        <v>1.7549999999999999</v>
      </c>
      <c r="E643" s="111">
        <v>0.3</v>
      </c>
      <c r="F643" s="111">
        <v>1.2224999999999999</v>
      </c>
      <c r="G643" s="112"/>
      <c r="H643" s="111"/>
      <c r="I643" s="111">
        <f>+PRODUCT(C643:F643)</f>
        <v>0.64364624999999986</v>
      </c>
      <c r="J643" s="111">
        <f t="shared" ref="J643:J650" si="356">IF($D643=$J$52,$H643,0)</f>
        <v>0</v>
      </c>
      <c r="K643" s="111">
        <f t="shared" ref="K643:K650" si="357">IF($D643=$K$52,$H643,0)</f>
        <v>0</v>
      </c>
      <c r="L643" s="111">
        <f t="shared" ref="L643:L650" si="358">IF($D643=$L$52,$H643,0)</f>
        <v>0</v>
      </c>
      <c r="M643" s="111">
        <f t="shared" ref="M643:M650" si="359">IF($D643=$M$52,$H643,0)</f>
        <v>0</v>
      </c>
      <c r="N643" s="111">
        <f t="shared" ref="N643:N650" si="360">IF($D643=$N$52,$H643,0)</f>
        <v>0</v>
      </c>
      <c r="O643" s="147">
        <f t="shared" ref="O643:O650" si="361">IF($D643=$O$52,$H643,0)</f>
        <v>0</v>
      </c>
      <c r="P643" s="111">
        <f>(IF(F643&gt;0.6,(ROUND(D643/0.5*2,0)),(ROUND(D643/0.5*1,0))))*C643</f>
        <v>7</v>
      </c>
      <c r="Q643" s="113" t="s">
        <v>75</v>
      </c>
      <c r="R643" s="114">
        <v>0.17499999999999999</v>
      </c>
      <c r="S643" s="114">
        <v>0.15</v>
      </c>
      <c r="T643" s="114">
        <f>+PRODUCT(C643:E643)</f>
        <v>0.52649999999999997</v>
      </c>
      <c r="U643" s="114">
        <f>+PRODUCT(D643,(F643-R643))</f>
        <v>1.8383624999999997</v>
      </c>
      <c r="V643" s="114">
        <f>+PRODUCT(D643,(F643-S643))</f>
        <v>1.8822375</v>
      </c>
      <c r="W643" s="114">
        <f>+PRODUCT(T643,C643)</f>
        <v>0.52649999999999997</v>
      </c>
      <c r="X643" s="114">
        <f>+IF(Q643="internal",IF(F643=$X$52,U643+V643,0),0)</f>
        <v>0</v>
      </c>
      <c r="Y643" s="114">
        <f>+IF(Q643="internal",IF(F643&lt;$Y$52,U643+V643,0),0)</f>
        <v>0</v>
      </c>
      <c r="Z643" s="114">
        <f>+IF(Q643="internal",IF(F643&gt;$Z$52,U643+V643,0),0)</f>
        <v>3.7205999999999997</v>
      </c>
      <c r="AA643" s="114">
        <f>+IF(Q643="external",IF(F643=$AA$52,U643+V643,0),0)</f>
        <v>0</v>
      </c>
      <c r="AB643" s="114">
        <f>+IF(Q643="external",IF(F643&lt;$AB$52,U643+V643,0),0)</f>
        <v>0</v>
      </c>
      <c r="AC643" s="114">
        <f>+IF(Q643="external",IF(F643&gt;$AC$52,U643+V643,0),0)</f>
        <v>0</v>
      </c>
      <c r="AD643" s="115"/>
    </row>
    <row r="644" spans="1:30" s="116" customFormat="1" ht="30" customHeight="1" x14ac:dyDescent="0.2">
      <c r="A644" s="149" t="s">
        <v>76</v>
      </c>
      <c r="B644" s="150"/>
      <c r="C644" s="151"/>
      <c r="D644" s="152">
        <v>16</v>
      </c>
      <c r="E644" s="152"/>
      <c r="F644" s="165">
        <v>3</v>
      </c>
      <c r="G644" s="153">
        <f>+$D643+1*(VLOOKUP(D644,$B$10:$G$16,6))+(10*(D644/1000))+1*(VLOOKUP(D644,$B$10:$G$16,6))+(10*(D644/1000))</f>
        <v>3.3250000000000002</v>
      </c>
      <c r="H644" s="152">
        <f>+F644*G644*C643</f>
        <v>9.9750000000000014</v>
      </c>
      <c r="I644" s="152"/>
      <c r="J644" s="111">
        <f t="shared" si="356"/>
        <v>0</v>
      </c>
      <c r="K644" s="111">
        <f t="shared" si="357"/>
        <v>0</v>
      </c>
      <c r="L644" s="111">
        <f t="shared" si="358"/>
        <v>0</v>
      </c>
      <c r="M644" s="111">
        <f t="shared" si="359"/>
        <v>9.9750000000000014</v>
      </c>
      <c r="N644" s="111">
        <f t="shared" si="360"/>
        <v>0</v>
      </c>
      <c r="O644" s="147">
        <f t="shared" si="361"/>
        <v>0</v>
      </c>
      <c r="P644" s="111"/>
      <c r="Q644" s="118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20"/>
    </row>
    <row r="645" spans="1:30" s="116" customFormat="1" ht="30" customHeight="1" x14ac:dyDescent="0.2">
      <c r="A645" s="149" t="s">
        <v>162</v>
      </c>
      <c r="B645" s="150"/>
      <c r="C645" s="151"/>
      <c r="D645" s="152">
        <v>12</v>
      </c>
      <c r="E645" s="152"/>
      <c r="F645" s="165">
        <v>2</v>
      </c>
      <c r="G645" s="153">
        <f>+$D643+1*(VLOOKUP(D644,$B$10:$G$16,6))+(10*(D644/1000))</f>
        <v>2.54</v>
      </c>
      <c r="H645" s="152">
        <f>+F645*G645*C643</f>
        <v>5.08</v>
      </c>
      <c r="I645" s="152"/>
      <c r="J645" s="111">
        <f t="shared" si="356"/>
        <v>0</v>
      </c>
      <c r="K645" s="111">
        <f t="shared" si="357"/>
        <v>0</v>
      </c>
      <c r="L645" s="111">
        <f t="shared" si="358"/>
        <v>5.08</v>
      </c>
      <c r="M645" s="111">
        <f t="shared" si="359"/>
        <v>0</v>
      </c>
      <c r="N645" s="111">
        <f t="shared" si="360"/>
        <v>0</v>
      </c>
      <c r="O645" s="147">
        <f t="shared" si="361"/>
        <v>0</v>
      </c>
      <c r="P645" s="111"/>
      <c r="Q645" s="118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20"/>
    </row>
    <row r="646" spans="1:30" s="116" customFormat="1" ht="30" customHeight="1" x14ac:dyDescent="0.2">
      <c r="A646" s="157" t="s">
        <v>78</v>
      </c>
      <c r="B646" s="158"/>
      <c r="C646" s="159"/>
      <c r="D646" s="111">
        <v>16</v>
      </c>
      <c r="E646" s="111"/>
      <c r="F646" s="112">
        <v>3</v>
      </c>
      <c r="G646" s="153">
        <f>+$D643+1*(VLOOKUP(D646,$B$10:$G$16,6))+(10*(D646/1000))+1*(VLOOKUP(D646,$B$10:$G$16,6))+(10*(D646/1000))</f>
        <v>3.3250000000000002</v>
      </c>
      <c r="H646" s="111">
        <f>+F646*G646*C643</f>
        <v>9.9750000000000014</v>
      </c>
      <c r="I646" s="111"/>
      <c r="J646" s="111">
        <f t="shared" si="356"/>
        <v>0</v>
      </c>
      <c r="K646" s="111">
        <f t="shared" si="357"/>
        <v>0</v>
      </c>
      <c r="L646" s="111">
        <f t="shared" si="358"/>
        <v>0</v>
      </c>
      <c r="M646" s="111">
        <f t="shared" si="359"/>
        <v>9.9750000000000014</v>
      </c>
      <c r="N646" s="111">
        <f t="shared" si="360"/>
        <v>0</v>
      </c>
      <c r="O646" s="147">
        <f t="shared" si="361"/>
        <v>0</v>
      </c>
      <c r="P646" s="111"/>
      <c r="Q646" s="118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20"/>
    </row>
    <row r="647" spans="1:30" s="116" customFormat="1" ht="30" customHeight="1" x14ac:dyDescent="0.2">
      <c r="A647" s="157" t="s">
        <v>79</v>
      </c>
      <c r="B647" s="158"/>
      <c r="C647" s="159"/>
      <c r="D647" s="111">
        <v>12</v>
      </c>
      <c r="E647" s="111"/>
      <c r="F647" s="112">
        <v>3</v>
      </c>
      <c r="G647" s="153">
        <f>+$D643+1*(VLOOKUP(D646,$B$10:$G$16,6))+(10*(D646/1000))</f>
        <v>2.54</v>
      </c>
      <c r="H647" s="111">
        <f>+F647*G647*C643</f>
        <v>7.62</v>
      </c>
      <c r="I647" s="111"/>
      <c r="J647" s="111">
        <f t="shared" si="356"/>
        <v>0</v>
      </c>
      <c r="K647" s="111">
        <f t="shared" si="357"/>
        <v>0</v>
      </c>
      <c r="L647" s="111">
        <f t="shared" si="358"/>
        <v>7.62</v>
      </c>
      <c r="M647" s="111">
        <f t="shared" si="359"/>
        <v>0</v>
      </c>
      <c r="N647" s="111">
        <f t="shared" si="360"/>
        <v>0</v>
      </c>
      <c r="O647" s="147">
        <f t="shared" si="361"/>
        <v>0</v>
      </c>
      <c r="P647" s="111"/>
      <c r="Q647" s="118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20"/>
    </row>
    <row r="648" spans="1:30" s="127" customFormat="1" ht="30" customHeight="1" x14ac:dyDescent="0.2">
      <c r="A648" s="157" t="s">
        <v>80</v>
      </c>
      <c r="B648" s="158"/>
      <c r="C648" s="159"/>
      <c r="D648" s="111">
        <v>25</v>
      </c>
      <c r="E648" s="111">
        <v>1</v>
      </c>
      <c r="F648" s="112">
        <f>ROUND((1.755+1.755)/(E648)+1,0)</f>
        <v>5</v>
      </c>
      <c r="G648" s="112">
        <f>VLOOKUP(E643,$B$40:$E$49,4,0)</f>
        <v>0.36443309607454283</v>
      </c>
      <c r="H648" s="111">
        <f>+F648*G648*C643</f>
        <v>1.8221654803727141</v>
      </c>
      <c r="I648" s="111"/>
      <c r="J648" s="111">
        <f t="shared" si="356"/>
        <v>0</v>
      </c>
      <c r="K648" s="111">
        <f t="shared" si="357"/>
        <v>0</v>
      </c>
      <c r="L648" s="111">
        <f t="shared" si="358"/>
        <v>0</v>
      </c>
      <c r="M648" s="111">
        <f t="shared" si="359"/>
        <v>0</v>
      </c>
      <c r="N648" s="111">
        <f t="shared" si="360"/>
        <v>0</v>
      </c>
      <c r="O648" s="147">
        <f t="shared" si="361"/>
        <v>1.8221654803727141</v>
      </c>
      <c r="P648" s="111"/>
      <c r="Q648" s="118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20"/>
    </row>
    <row r="649" spans="1:30" s="127" customFormat="1" ht="30" customHeight="1" x14ac:dyDescent="0.2">
      <c r="A649" s="135" t="s">
        <v>120</v>
      </c>
      <c r="B649" s="136"/>
      <c r="C649" s="137"/>
      <c r="D649" s="129">
        <v>10</v>
      </c>
      <c r="E649" s="129">
        <v>0.1</v>
      </c>
      <c r="F649" s="138">
        <f>ROUND((((D643/3)*2)/(E649))+1,0)</f>
        <v>13</v>
      </c>
      <c r="G649" s="130">
        <f>((2*(E643-(2*$B$6)+F643-(2*$B$6)))+(VLOOKUP(D649,$B$30:$C$36,2,)))</f>
        <v>3.0049999999999999</v>
      </c>
      <c r="H649" s="129">
        <f>+F649*G649*C643</f>
        <v>39.064999999999998</v>
      </c>
      <c r="I649" s="129"/>
      <c r="J649" s="111">
        <f t="shared" si="356"/>
        <v>0</v>
      </c>
      <c r="K649" s="111">
        <f t="shared" si="357"/>
        <v>39.064999999999998</v>
      </c>
      <c r="L649" s="111">
        <f t="shared" si="358"/>
        <v>0</v>
      </c>
      <c r="M649" s="111">
        <f t="shared" si="359"/>
        <v>0</v>
      </c>
      <c r="N649" s="111">
        <f t="shared" si="360"/>
        <v>0</v>
      </c>
      <c r="O649" s="147">
        <f t="shared" si="361"/>
        <v>0</v>
      </c>
      <c r="P649" s="129"/>
      <c r="Q649" s="118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20"/>
    </row>
    <row r="650" spans="1:30" s="127" customFormat="1" ht="30" customHeight="1" x14ac:dyDescent="0.2">
      <c r="A650" s="135" t="s">
        <v>133</v>
      </c>
      <c r="B650" s="136"/>
      <c r="C650" s="137"/>
      <c r="D650" s="129">
        <v>10</v>
      </c>
      <c r="E650" s="129">
        <v>0.125</v>
      </c>
      <c r="F650" s="138">
        <f>ROUND((((D643/3)*1)/(E650))+1,0)</f>
        <v>6</v>
      </c>
      <c r="G650" s="130">
        <f>((2*(E643-(2*$B$6)+F643-(2*$B$6)))+(VLOOKUP(D650,$B$30:$C$36,2,)))</f>
        <v>3.0049999999999999</v>
      </c>
      <c r="H650" s="129">
        <f>+F650*G650*C643</f>
        <v>18.03</v>
      </c>
      <c r="I650" s="129"/>
      <c r="J650" s="111">
        <f t="shared" si="356"/>
        <v>0</v>
      </c>
      <c r="K650" s="111">
        <f t="shared" si="357"/>
        <v>18.03</v>
      </c>
      <c r="L650" s="111">
        <f t="shared" si="358"/>
        <v>0</v>
      </c>
      <c r="M650" s="111">
        <f t="shared" si="359"/>
        <v>0</v>
      </c>
      <c r="N650" s="111">
        <f t="shared" si="360"/>
        <v>0</v>
      </c>
      <c r="O650" s="147">
        <f t="shared" si="361"/>
        <v>0</v>
      </c>
      <c r="P650" s="129"/>
      <c r="Q650" s="118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20"/>
    </row>
    <row r="651" spans="1:30" s="116" customFormat="1" ht="30" customHeight="1" x14ac:dyDescent="0.25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240"/>
      <c r="Q651" s="118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20"/>
    </row>
    <row r="652" spans="1:30" s="116" customFormat="1" ht="30" customHeight="1" x14ac:dyDescent="0.2">
      <c r="A652" s="111">
        <v>74</v>
      </c>
      <c r="B652" s="111" t="s">
        <v>185</v>
      </c>
      <c r="C652" s="111">
        <v>1</v>
      </c>
      <c r="D652" s="111">
        <v>6.2</v>
      </c>
      <c r="E652" s="111">
        <v>0.3</v>
      </c>
      <c r="F652" s="111">
        <v>0.92500000000000004</v>
      </c>
      <c r="G652" s="112"/>
      <c r="H652" s="111"/>
      <c r="I652" s="111">
        <f>+PRODUCT(C652:F652)</f>
        <v>1.7204999999999999</v>
      </c>
      <c r="J652" s="111">
        <f t="shared" ref="J652:J659" si="362">IF($D652=$J$52,$H652,0)</f>
        <v>0</v>
      </c>
      <c r="K652" s="111">
        <f t="shared" ref="K652:K659" si="363">IF($D652=$K$52,$H652,0)</f>
        <v>0</v>
      </c>
      <c r="L652" s="111">
        <f t="shared" ref="L652:L659" si="364">IF($D652=$L$52,$H652,0)</f>
        <v>0</v>
      </c>
      <c r="M652" s="111">
        <f t="shared" ref="M652:M659" si="365">IF($D652=$M$52,$H652,0)</f>
        <v>0</v>
      </c>
      <c r="N652" s="111">
        <f t="shared" ref="N652:N659" si="366">IF($D652=$N$52,$H652,0)</f>
        <v>0</v>
      </c>
      <c r="O652" s="147">
        <f t="shared" ref="O652:O659" si="367">IF($D652=$O$52,$H652,0)</f>
        <v>0</v>
      </c>
      <c r="P652" s="111">
        <f>(IF(F652&gt;0.6,(ROUND(D652/0.5*2,0)),(ROUND(D652/0.5*1,0))))*C652</f>
        <v>25</v>
      </c>
      <c r="Q652" s="113" t="s">
        <v>75</v>
      </c>
      <c r="R652" s="114">
        <v>0.17499999999999999</v>
      </c>
      <c r="S652" s="114">
        <v>0.15</v>
      </c>
      <c r="T652" s="114">
        <f>+PRODUCT(C652:E652)</f>
        <v>1.8599999999999999</v>
      </c>
      <c r="U652" s="114">
        <f>+PRODUCT(D652,(F652-R652))</f>
        <v>4.6500000000000004</v>
      </c>
      <c r="V652" s="114">
        <f>+PRODUCT(D652,(F652-S652))</f>
        <v>4.8050000000000006</v>
      </c>
      <c r="W652" s="114">
        <f>+PRODUCT(T652,C652)</f>
        <v>1.8599999999999999</v>
      </c>
      <c r="X652" s="114">
        <f>+IF(Q652="internal",IF(F652=$X$52,U652+V652,0),0)</f>
        <v>0</v>
      </c>
      <c r="Y652" s="114">
        <f>+IF(Q652="internal",IF(F652&lt;$Y$52,U652+V652,0),0)</f>
        <v>0</v>
      </c>
      <c r="Z652" s="114">
        <f>+IF(Q652="internal",IF(F652&gt;$Z$52,U652+V652,0),0)</f>
        <v>9.4550000000000018</v>
      </c>
      <c r="AA652" s="114">
        <f>+IF(Q652="external",IF(F652=$AA$52,U652+V652,0),0)</f>
        <v>0</v>
      </c>
      <c r="AB652" s="114">
        <f>+IF(Q652="external",IF(F652&lt;$AB$52,U652+V652,0),0)</f>
        <v>0</v>
      </c>
      <c r="AC652" s="114">
        <f>+IF(Q652="external",IF(F652&gt;$AC$52,U652+V652,0),0)</f>
        <v>0</v>
      </c>
      <c r="AD652" s="115"/>
    </row>
    <row r="653" spans="1:30" s="116" customFormat="1" ht="30" customHeight="1" x14ac:dyDescent="0.2">
      <c r="A653" s="149" t="s">
        <v>76</v>
      </c>
      <c r="B653" s="150"/>
      <c r="C653" s="151"/>
      <c r="D653" s="152">
        <v>16</v>
      </c>
      <c r="E653" s="152"/>
      <c r="F653" s="165">
        <v>3</v>
      </c>
      <c r="G653" s="153">
        <f>+$D652+2*(VLOOKUP(D653,$B$10:$G$16,6))+(10*(D653/1000))</f>
        <v>7.61</v>
      </c>
      <c r="H653" s="152">
        <f>+F653*G653*C652</f>
        <v>22.830000000000002</v>
      </c>
      <c r="I653" s="152"/>
      <c r="J653" s="111">
        <f t="shared" si="362"/>
        <v>0</v>
      </c>
      <c r="K653" s="111">
        <f t="shared" si="363"/>
        <v>0</v>
      </c>
      <c r="L653" s="111">
        <f t="shared" si="364"/>
        <v>0</v>
      </c>
      <c r="M653" s="111">
        <f t="shared" si="365"/>
        <v>22.830000000000002</v>
      </c>
      <c r="N653" s="111">
        <f t="shared" si="366"/>
        <v>0</v>
      </c>
      <c r="O653" s="147">
        <f t="shared" si="367"/>
        <v>0</v>
      </c>
      <c r="P653" s="111"/>
      <c r="Q653" s="118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20"/>
    </row>
    <row r="654" spans="1:30" s="116" customFormat="1" ht="30" customHeight="1" x14ac:dyDescent="0.2">
      <c r="A654" s="149" t="s">
        <v>162</v>
      </c>
      <c r="B654" s="150"/>
      <c r="C654" s="151"/>
      <c r="D654" s="152">
        <v>16</v>
      </c>
      <c r="E654" s="152"/>
      <c r="F654" s="165">
        <v>2</v>
      </c>
      <c r="G654" s="153">
        <f>+$D652+2*(VLOOKUP(D654,$B$10:$G$16,6))+(10*(D654/1000))</f>
        <v>7.61</v>
      </c>
      <c r="H654" s="152">
        <f>+F654*G654*C652</f>
        <v>15.22</v>
      </c>
      <c r="I654" s="152"/>
      <c r="J654" s="111">
        <f t="shared" si="362"/>
        <v>0</v>
      </c>
      <c r="K654" s="111">
        <f t="shared" si="363"/>
        <v>0</v>
      </c>
      <c r="L654" s="111">
        <f t="shared" si="364"/>
        <v>0</v>
      </c>
      <c r="M654" s="111">
        <f t="shared" si="365"/>
        <v>15.22</v>
      </c>
      <c r="N654" s="111">
        <f t="shared" si="366"/>
        <v>0</v>
      </c>
      <c r="O654" s="147">
        <f t="shared" si="367"/>
        <v>0</v>
      </c>
      <c r="P654" s="111"/>
      <c r="Q654" s="118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20"/>
    </row>
    <row r="655" spans="1:30" s="116" customFormat="1" ht="30" customHeight="1" x14ac:dyDescent="0.2">
      <c r="A655" s="157" t="s">
        <v>78</v>
      </c>
      <c r="B655" s="158"/>
      <c r="C655" s="159"/>
      <c r="D655" s="111">
        <v>16</v>
      </c>
      <c r="E655" s="111"/>
      <c r="F655" s="112">
        <v>3</v>
      </c>
      <c r="G655" s="153">
        <f>+$D652+2*(VLOOKUP(D655,$B$10:$G$16,6))+(10*(D655/1000))</f>
        <v>7.61</v>
      </c>
      <c r="H655" s="111">
        <f>+F655*G655*C652</f>
        <v>22.830000000000002</v>
      </c>
      <c r="I655" s="111"/>
      <c r="J655" s="111">
        <f t="shared" si="362"/>
        <v>0</v>
      </c>
      <c r="K655" s="111">
        <f t="shared" si="363"/>
        <v>0</v>
      </c>
      <c r="L655" s="111">
        <f t="shared" si="364"/>
        <v>0</v>
      </c>
      <c r="M655" s="111">
        <f t="shared" si="365"/>
        <v>22.830000000000002</v>
      </c>
      <c r="N655" s="111">
        <f t="shared" si="366"/>
        <v>0</v>
      </c>
      <c r="O655" s="147">
        <f t="shared" si="367"/>
        <v>0</v>
      </c>
      <c r="P655" s="111"/>
      <c r="Q655" s="118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20"/>
    </row>
    <row r="656" spans="1:30" s="116" customFormat="1" ht="30" customHeight="1" x14ac:dyDescent="0.2">
      <c r="A656" s="157" t="s">
        <v>79</v>
      </c>
      <c r="B656" s="158"/>
      <c r="C656" s="159"/>
      <c r="D656" s="111">
        <v>16</v>
      </c>
      <c r="E656" s="111"/>
      <c r="F656" s="112">
        <v>2</v>
      </c>
      <c r="G656" s="153">
        <f>+$D652+2*(VLOOKUP(D656,$B$10:$G$16,6))+(10*(D656/1000))</f>
        <v>7.61</v>
      </c>
      <c r="H656" s="111">
        <f>+F656*G656*C652</f>
        <v>15.22</v>
      </c>
      <c r="I656" s="111"/>
      <c r="J656" s="111">
        <f t="shared" si="362"/>
        <v>0</v>
      </c>
      <c r="K656" s="111">
        <f t="shared" si="363"/>
        <v>0</v>
      </c>
      <c r="L656" s="111">
        <f t="shared" si="364"/>
        <v>0</v>
      </c>
      <c r="M656" s="111">
        <f t="shared" si="365"/>
        <v>15.22</v>
      </c>
      <c r="N656" s="111">
        <f t="shared" si="366"/>
        <v>0</v>
      </c>
      <c r="O656" s="147">
        <f t="shared" si="367"/>
        <v>0</v>
      </c>
      <c r="P656" s="111"/>
      <c r="Q656" s="118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20"/>
    </row>
    <row r="657" spans="1:30" s="127" customFormat="1" ht="30" customHeight="1" x14ac:dyDescent="0.2">
      <c r="A657" s="157" t="s">
        <v>80</v>
      </c>
      <c r="B657" s="158"/>
      <c r="C657" s="159"/>
      <c r="D657" s="111">
        <v>25</v>
      </c>
      <c r="E657" s="111">
        <v>1</v>
      </c>
      <c r="F657" s="112">
        <f>ROUND((6.2+6.2)/(E657)+1,0)</f>
        <v>13</v>
      </c>
      <c r="G657" s="112">
        <f>VLOOKUP(E652,$B$40:$E$49,4,0)</f>
        <v>0.36443309607454283</v>
      </c>
      <c r="H657" s="111">
        <f>+F657*G657*C652</f>
        <v>4.7376302489690572</v>
      </c>
      <c r="I657" s="111"/>
      <c r="J657" s="111">
        <f t="shared" si="362"/>
        <v>0</v>
      </c>
      <c r="K657" s="111">
        <f t="shared" si="363"/>
        <v>0</v>
      </c>
      <c r="L657" s="111">
        <f t="shared" si="364"/>
        <v>0</v>
      </c>
      <c r="M657" s="111">
        <f t="shared" si="365"/>
        <v>0</v>
      </c>
      <c r="N657" s="111">
        <f t="shared" si="366"/>
        <v>0</v>
      </c>
      <c r="O657" s="147">
        <f t="shared" si="367"/>
        <v>4.7376302489690572</v>
      </c>
      <c r="P657" s="111"/>
      <c r="Q657" s="118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20"/>
    </row>
    <row r="658" spans="1:30" s="186" customFormat="1" ht="41.25" customHeight="1" x14ac:dyDescent="0.25">
      <c r="A658" s="135" t="s">
        <v>120</v>
      </c>
      <c r="B658" s="136"/>
      <c r="C658" s="137"/>
      <c r="D658" s="129">
        <v>10</v>
      </c>
      <c r="E658" s="129">
        <v>0.1</v>
      </c>
      <c r="F658" s="138">
        <f>ROUND((((D652/3)*2)/(E658))+1,0)</f>
        <v>42</v>
      </c>
      <c r="G658" s="130">
        <f>((2*(E652-(2*$B$6)+F652-(2*$B$6)))+(VLOOKUP(D658,$B$30:$C$36,2,)))</f>
        <v>2.41</v>
      </c>
      <c r="H658" s="129">
        <f>+F658*G658*C652</f>
        <v>101.22</v>
      </c>
      <c r="I658" s="129"/>
      <c r="J658" s="111">
        <f t="shared" si="362"/>
        <v>0</v>
      </c>
      <c r="K658" s="111">
        <f t="shared" si="363"/>
        <v>101.22</v>
      </c>
      <c r="L658" s="111">
        <f t="shared" si="364"/>
        <v>0</v>
      </c>
      <c r="M658" s="111">
        <f t="shared" si="365"/>
        <v>0</v>
      </c>
      <c r="N658" s="111">
        <f t="shared" si="366"/>
        <v>0</v>
      </c>
      <c r="O658" s="147">
        <f t="shared" si="367"/>
        <v>0</v>
      </c>
      <c r="P658" s="129"/>
    </row>
    <row r="659" spans="1:30" s="186" customFormat="1" ht="41.25" customHeight="1" x14ac:dyDescent="0.25">
      <c r="A659" s="135" t="s">
        <v>121</v>
      </c>
      <c r="B659" s="136"/>
      <c r="C659" s="137"/>
      <c r="D659" s="129">
        <v>10</v>
      </c>
      <c r="E659" s="129">
        <v>0.15</v>
      </c>
      <c r="F659" s="138">
        <f>ROUND((((D652/3)*1)/(E659))+1,0)</f>
        <v>15</v>
      </c>
      <c r="G659" s="130">
        <f>((2*(E652-(2*$B$6)+F652-(2*$B$6)))+(VLOOKUP(D659,$B$30:$C$36,2,)))</f>
        <v>2.41</v>
      </c>
      <c r="H659" s="129">
        <f>+F659*G659*C652</f>
        <v>36.150000000000006</v>
      </c>
      <c r="I659" s="129"/>
      <c r="J659" s="111">
        <f t="shared" si="362"/>
        <v>0</v>
      </c>
      <c r="K659" s="111">
        <f t="shared" si="363"/>
        <v>36.150000000000006</v>
      </c>
      <c r="L659" s="111">
        <f t="shared" si="364"/>
        <v>0</v>
      </c>
      <c r="M659" s="111">
        <f t="shared" si="365"/>
        <v>0</v>
      </c>
      <c r="N659" s="111">
        <f t="shared" si="366"/>
        <v>0</v>
      </c>
      <c r="O659" s="147">
        <f t="shared" si="367"/>
        <v>0</v>
      </c>
      <c r="P659" s="129"/>
    </row>
    <row r="660" spans="1:30" s="116" customFormat="1" ht="30" customHeight="1" x14ac:dyDescent="0.25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240"/>
      <c r="Q660" s="118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20"/>
    </row>
    <row r="661" spans="1:30" s="116" customFormat="1" ht="30" customHeight="1" x14ac:dyDescent="0.2">
      <c r="A661" s="111">
        <v>75</v>
      </c>
      <c r="B661" s="111" t="s">
        <v>186</v>
      </c>
      <c r="C661" s="111">
        <v>1</v>
      </c>
      <c r="D661" s="111">
        <v>2.5</v>
      </c>
      <c r="E661" s="111">
        <v>0.3</v>
      </c>
      <c r="F661" s="111">
        <v>0.92500000000000004</v>
      </c>
      <c r="G661" s="112"/>
      <c r="H661" s="111"/>
      <c r="I661" s="111">
        <f>+PRODUCT(C661:F661)</f>
        <v>0.69375000000000009</v>
      </c>
      <c r="J661" s="111">
        <f t="shared" ref="J661:J668" si="368">IF($D661=$J$52,$H661,0)</f>
        <v>0</v>
      </c>
      <c r="K661" s="111">
        <f t="shared" ref="K661:K668" si="369">IF($D661=$K$52,$H661,0)</f>
        <v>0</v>
      </c>
      <c r="L661" s="111">
        <f t="shared" ref="L661:L668" si="370">IF($D661=$L$52,$H661,0)</f>
        <v>0</v>
      </c>
      <c r="M661" s="111">
        <f t="shared" ref="M661:M668" si="371">IF($D661=$M$52,$H661,0)</f>
        <v>0</v>
      </c>
      <c r="N661" s="111">
        <f t="shared" ref="N661:N668" si="372">IF($D661=$N$52,$H661,0)</f>
        <v>0</v>
      </c>
      <c r="O661" s="147">
        <f t="shared" ref="O661:O668" si="373">IF($D661=$O$52,$H661,0)</f>
        <v>0</v>
      </c>
      <c r="P661" s="111">
        <f>(IF(F661&gt;0.6,(ROUND(D661/0.5*2,0)),(ROUND(D661/0.5*1,0))))*C661</f>
        <v>10</v>
      </c>
      <c r="Q661" s="113" t="s">
        <v>75</v>
      </c>
      <c r="R661" s="114">
        <v>0.17499999999999999</v>
      </c>
      <c r="S661" s="114">
        <v>0.125</v>
      </c>
      <c r="T661" s="114">
        <f>+PRODUCT(C661:E661)</f>
        <v>0.75</v>
      </c>
      <c r="U661" s="114">
        <f>+PRODUCT(D661,(F661-R661))</f>
        <v>1.875</v>
      </c>
      <c r="V661" s="114">
        <f>+PRODUCT(D661,(F661-S661))</f>
        <v>2</v>
      </c>
      <c r="W661" s="114">
        <f>+PRODUCT(T661,C661)</f>
        <v>0.75</v>
      </c>
      <c r="X661" s="114">
        <f>+IF(Q661="internal",IF(F661=$X$52,U661+V661,0),0)</f>
        <v>0</v>
      </c>
      <c r="Y661" s="114">
        <f>+IF(Q661="internal",IF(F661&lt;$Y$52,U661+V661,0),0)</f>
        <v>0</v>
      </c>
      <c r="Z661" s="114">
        <f>+IF(Q661="internal",IF(F661&gt;$Z$52,U661+V661,0),0)</f>
        <v>3.875</v>
      </c>
      <c r="AA661" s="114">
        <f>+IF(Q661="external",IF(F661=$AA$52,U661+V661,0),0)</f>
        <v>0</v>
      </c>
      <c r="AB661" s="114">
        <f>+IF(Q661="external",IF(F661&lt;$AB$52,U661+V661,0),0)</f>
        <v>0</v>
      </c>
      <c r="AC661" s="114">
        <f>+IF(Q661="external",IF(F661&gt;$AC$52,U661+V661,0),0)</f>
        <v>0</v>
      </c>
      <c r="AD661" s="115"/>
    </row>
    <row r="662" spans="1:30" s="116" customFormat="1" ht="30" customHeight="1" x14ac:dyDescent="0.2">
      <c r="A662" s="149" t="s">
        <v>76</v>
      </c>
      <c r="B662" s="150"/>
      <c r="C662" s="151"/>
      <c r="D662" s="152">
        <v>16</v>
      </c>
      <c r="E662" s="152"/>
      <c r="F662" s="165">
        <v>3</v>
      </c>
      <c r="G662" s="153">
        <f>+$D661+1*(VLOOKUP(D662,$B$10:$G$16,6))+(10*(D662/1000))+0.3/2</f>
        <v>3.4350000000000001</v>
      </c>
      <c r="H662" s="152">
        <f>+F662*G662*C661</f>
        <v>10.305</v>
      </c>
      <c r="I662" s="152"/>
      <c r="J662" s="111">
        <f t="shared" si="368"/>
        <v>0</v>
      </c>
      <c r="K662" s="111">
        <f t="shared" si="369"/>
        <v>0</v>
      </c>
      <c r="L662" s="111">
        <f t="shared" si="370"/>
        <v>0</v>
      </c>
      <c r="M662" s="111">
        <f t="shared" si="371"/>
        <v>10.305</v>
      </c>
      <c r="N662" s="111">
        <f t="shared" si="372"/>
        <v>0</v>
      </c>
      <c r="O662" s="147">
        <f t="shared" si="373"/>
        <v>0</v>
      </c>
      <c r="P662" s="111"/>
      <c r="Q662" s="118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20"/>
    </row>
    <row r="663" spans="1:30" s="116" customFormat="1" ht="30" customHeight="1" x14ac:dyDescent="0.2">
      <c r="A663" s="149" t="s">
        <v>162</v>
      </c>
      <c r="B663" s="150"/>
      <c r="C663" s="151"/>
      <c r="D663" s="152">
        <v>12</v>
      </c>
      <c r="E663" s="152"/>
      <c r="F663" s="165">
        <v>2</v>
      </c>
      <c r="G663" s="153">
        <f>+$D661+1*(VLOOKUP(D663,$B$10:$G$16,6))+(10*(D663/1000))+0.3/2</f>
        <v>3.2450000000000001</v>
      </c>
      <c r="H663" s="152">
        <f>+F663*G663*C661</f>
        <v>6.49</v>
      </c>
      <c r="I663" s="152"/>
      <c r="J663" s="111">
        <f t="shared" si="368"/>
        <v>0</v>
      </c>
      <c r="K663" s="111">
        <f t="shared" si="369"/>
        <v>0</v>
      </c>
      <c r="L663" s="111">
        <f t="shared" si="370"/>
        <v>6.49</v>
      </c>
      <c r="M663" s="111">
        <f t="shared" si="371"/>
        <v>0</v>
      </c>
      <c r="N663" s="111">
        <f t="shared" si="372"/>
        <v>0</v>
      </c>
      <c r="O663" s="147">
        <f t="shared" si="373"/>
        <v>0</v>
      </c>
      <c r="P663" s="111"/>
      <c r="Q663" s="118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20"/>
    </row>
    <row r="664" spans="1:30" s="116" customFormat="1" ht="30" customHeight="1" x14ac:dyDescent="0.2">
      <c r="A664" s="157" t="s">
        <v>78</v>
      </c>
      <c r="B664" s="158"/>
      <c r="C664" s="159"/>
      <c r="D664" s="111">
        <v>16</v>
      </c>
      <c r="E664" s="111"/>
      <c r="F664" s="112">
        <v>3</v>
      </c>
      <c r="G664" s="153">
        <f>+$D661+2*(VLOOKUP(D664,$B$10:$G$16,6))+(10*(D664/1000))</f>
        <v>3.91</v>
      </c>
      <c r="H664" s="111">
        <f>+F664*G664*C661</f>
        <v>11.73</v>
      </c>
      <c r="I664" s="111"/>
      <c r="J664" s="111">
        <f t="shared" si="368"/>
        <v>0</v>
      </c>
      <c r="K664" s="111">
        <f t="shared" si="369"/>
        <v>0</v>
      </c>
      <c r="L664" s="111">
        <f t="shared" si="370"/>
        <v>0</v>
      </c>
      <c r="M664" s="111">
        <f t="shared" si="371"/>
        <v>11.73</v>
      </c>
      <c r="N664" s="111">
        <f t="shared" si="372"/>
        <v>0</v>
      </c>
      <c r="O664" s="147">
        <f t="shared" si="373"/>
        <v>0</v>
      </c>
      <c r="P664" s="111"/>
      <c r="Q664" s="118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20"/>
    </row>
    <row r="665" spans="1:30" s="116" customFormat="1" ht="30" customHeight="1" x14ac:dyDescent="0.2">
      <c r="A665" s="157" t="s">
        <v>79</v>
      </c>
      <c r="B665" s="158"/>
      <c r="C665" s="159"/>
      <c r="D665" s="111">
        <v>12</v>
      </c>
      <c r="E665" s="111"/>
      <c r="F665" s="112">
        <v>2</v>
      </c>
      <c r="G665" s="153">
        <f>+$D661+2*(VLOOKUP(D665,$B$10:$G$16,6))+(10*(D665/1000))</f>
        <v>3.5700000000000003</v>
      </c>
      <c r="H665" s="111">
        <f>+F665*G665*C661</f>
        <v>7.1400000000000006</v>
      </c>
      <c r="I665" s="111"/>
      <c r="J665" s="111">
        <f t="shared" si="368"/>
        <v>0</v>
      </c>
      <c r="K665" s="111">
        <f t="shared" si="369"/>
        <v>0</v>
      </c>
      <c r="L665" s="111">
        <f t="shared" si="370"/>
        <v>7.1400000000000006</v>
      </c>
      <c r="M665" s="111">
        <f t="shared" si="371"/>
        <v>0</v>
      </c>
      <c r="N665" s="111">
        <f t="shared" si="372"/>
        <v>0</v>
      </c>
      <c r="O665" s="147">
        <f t="shared" si="373"/>
        <v>0</v>
      </c>
      <c r="P665" s="111"/>
      <c r="Q665" s="118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20"/>
    </row>
    <row r="666" spans="1:30" s="127" customFormat="1" ht="30" customHeight="1" x14ac:dyDescent="0.2">
      <c r="A666" s="157" t="s">
        <v>80</v>
      </c>
      <c r="B666" s="158"/>
      <c r="C666" s="159"/>
      <c r="D666" s="111">
        <v>25</v>
      </c>
      <c r="E666" s="111">
        <v>1</v>
      </c>
      <c r="F666" s="112">
        <f>ROUND((2.5+2.5)/(E666)+1,0)</f>
        <v>6</v>
      </c>
      <c r="G666" s="112">
        <f>VLOOKUP(E661,$B$40:$E$49,4,0)</f>
        <v>0.36443309607454283</v>
      </c>
      <c r="H666" s="111">
        <f>+F666*G666*C661</f>
        <v>2.1865985764472571</v>
      </c>
      <c r="I666" s="111"/>
      <c r="J666" s="111">
        <f t="shared" si="368"/>
        <v>0</v>
      </c>
      <c r="K666" s="111">
        <f t="shared" si="369"/>
        <v>0</v>
      </c>
      <c r="L666" s="111">
        <f t="shared" si="370"/>
        <v>0</v>
      </c>
      <c r="M666" s="111">
        <f t="shared" si="371"/>
        <v>0</v>
      </c>
      <c r="N666" s="111">
        <f t="shared" si="372"/>
        <v>0</v>
      </c>
      <c r="O666" s="147">
        <f t="shared" si="373"/>
        <v>2.1865985764472571</v>
      </c>
      <c r="P666" s="111"/>
      <c r="Q666" s="118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20"/>
    </row>
    <row r="667" spans="1:30" s="186" customFormat="1" ht="41.25" customHeight="1" x14ac:dyDescent="0.25">
      <c r="A667" s="135" t="s">
        <v>114</v>
      </c>
      <c r="B667" s="136"/>
      <c r="C667" s="137"/>
      <c r="D667" s="129">
        <v>12</v>
      </c>
      <c r="E667" s="129">
        <v>0.1</v>
      </c>
      <c r="F667" s="138">
        <f>ROUND((((D661/3)*2)/(E667))+1,0)</f>
        <v>18</v>
      </c>
      <c r="G667" s="130">
        <f>((2*(E661-(2*$B$6)+F661-(2*$B$6)))+(VLOOKUP(D667,$B$30:$C$36,2,)))</f>
        <v>2.4500000000000002</v>
      </c>
      <c r="H667" s="129">
        <f>+F667*G667*C661</f>
        <v>44.1</v>
      </c>
      <c r="I667" s="129"/>
      <c r="J667" s="111">
        <f t="shared" si="368"/>
        <v>0</v>
      </c>
      <c r="K667" s="111">
        <f t="shared" si="369"/>
        <v>0</v>
      </c>
      <c r="L667" s="111">
        <f t="shared" si="370"/>
        <v>44.1</v>
      </c>
      <c r="M667" s="111">
        <f t="shared" si="371"/>
        <v>0</v>
      </c>
      <c r="N667" s="111">
        <f t="shared" si="372"/>
        <v>0</v>
      </c>
      <c r="O667" s="147">
        <f t="shared" si="373"/>
        <v>0</v>
      </c>
      <c r="P667" s="129"/>
    </row>
    <row r="668" spans="1:30" s="186" customFormat="1" ht="41.25" customHeight="1" x14ac:dyDescent="0.25">
      <c r="A668" s="135" t="s">
        <v>115</v>
      </c>
      <c r="B668" s="136"/>
      <c r="C668" s="137"/>
      <c r="D668" s="129">
        <v>12</v>
      </c>
      <c r="E668" s="129">
        <v>0.17499999999999999</v>
      </c>
      <c r="F668" s="138">
        <f>ROUND((((D661/3)*1)/(E668))+1,0)</f>
        <v>6</v>
      </c>
      <c r="G668" s="130">
        <f>((2*(E662-(2*$B$6)+F662-(2*$B$6)))+(VLOOKUP(D668,$B$30:$C$36,2,)))</f>
        <v>6</v>
      </c>
      <c r="H668" s="129">
        <f>+F668*G668*C661</f>
        <v>36</v>
      </c>
      <c r="I668" s="129"/>
      <c r="J668" s="111">
        <f t="shared" si="368"/>
        <v>0</v>
      </c>
      <c r="K668" s="111">
        <f t="shared" si="369"/>
        <v>0</v>
      </c>
      <c r="L668" s="111">
        <f t="shared" si="370"/>
        <v>36</v>
      </c>
      <c r="M668" s="111">
        <f t="shared" si="371"/>
        <v>0</v>
      </c>
      <c r="N668" s="111">
        <f t="shared" si="372"/>
        <v>0</v>
      </c>
      <c r="O668" s="147">
        <f t="shared" si="373"/>
        <v>0</v>
      </c>
      <c r="P668" s="129"/>
    </row>
    <row r="669" spans="1:30" s="116" customFormat="1" ht="30" customHeight="1" x14ac:dyDescent="0.25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240"/>
      <c r="Q669" s="118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20"/>
    </row>
    <row r="670" spans="1:30" s="116" customFormat="1" ht="30" customHeight="1" x14ac:dyDescent="0.2">
      <c r="A670" s="111">
        <v>76</v>
      </c>
      <c r="B670" s="111" t="s">
        <v>187</v>
      </c>
      <c r="C670" s="111">
        <v>1</v>
      </c>
      <c r="D670" s="111">
        <v>2.17</v>
      </c>
      <c r="E670" s="111">
        <v>0.3</v>
      </c>
      <c r="F670" s="111">
        <v>0.6</v>
      </c>
      <c r="G670" s="112"/>
      <c r="H670" s="111"/>
      <c r="I670" s="111">
        <f>+PRODUCT(C670:F670)</f>
        <v>0.39059999999999995</v>
      </c>
      <c r="J670" s="111">
        <f t="shared" ref="J670:J676" si="374">IF($D670=$J$52,$H670,0)</f>
        <v>0</v>
      </c>
      <c r="K670" s="111">
        <f t="shared" ref="K670:K676" si="375">IF($D670=$K$52,$H670,0)</f>
        <v>0</v>
      </c>
      <c r="L670" s="111">
        <f t="shared" ref="L670:L676" si="376">IF($D670=$L$52,$H670,0)</f>
        <v>0</v>
      </c>
      <c r="M670" s="111">
        <f t="shared" ref="M670:M676" si="377">IF($D670=$M$52,$H670,0)</f>
        <v>0</v>
      </c>
      <c r="N670" s="111">
        <f t="shared" ref="N670:N676" si="378">IF($D670=$N$52,$H670,0)</f>
        <v>0</v>
      </c>
      <c r="O670" s="147">
        <f t="shared" ref="O670:O676" si="379">IF($D670=$O$52,$H670,0)</f>
        <v>0</v>
      </c>
      <c r="P670" s="111">
        <f>(IF(F670&gt;0.6,(ROUND(D670/0.5*2,0)),(ROUND(D670/0.5*1,0))))*C670</f>
        <v>4</v>
      </c>
      <c r="Q670" s="113" t="s">
        <v>75</v>
      </c>
      <c r="R670" s="114">
        <v>0.15</v>
      </c>
      <c r="S670" s="114">
        <v>0.15</v>
      </c>
      <c r="T670" s="114">
        <f>+PRODUCT(C670:E670)</f>
        <v>0.65099999999999991</v>
      </c>
      <c r="U670" s="114">
        <f>+PRODUCT(D670,(F670-R670))</f>
        <v>0.97649999999999992</v>
      </c>
      <c r="V670" s="114">
        <f>+PRODUCT(D670,(F670-S670))</f>
        <v>0.97649999999999992</v>
      </c>
      <c r="W670" s="114">
        <f>+PRODUCT(T670,C670)</f>
        <v>0.65099999999999991</v>
      </c>
      <c r="X670" s="114">
        <f>+IF(Q670="internal",IF(F670=$X$52,U670+V670,0),0)</f>
        <v>1.9529999999999998</v>
      </c>
      <c r="Y670" s="114">
        <f>+IF(Q670="internal",IF(F670&lt;$Y$52,U670+V670,0),0)</f>
        <v>0</v>
      </c>
      <c r="Z670" s="114">
        <f>+IF(Q670="internal",IF(F670&gt;$Z$52,U670+V670,0),0)</f>
        <v>0</v>
      </c>
      <c r="AA670" s="114">
        <f>+IF(Q670="external",IF(F670=$AA$52,U670+V670,0),0)</f>
        <v>0</v>
      </c>
      <c r="AB670" s="114">
        <f>+IF(Q670="external",IF(F670&lt;$AB$52,U670+V670,0),0)</f>
        <v>0</v>
      </c>
      <c r="AC670" s="114">
        <f>+IF(Q670="external",IF(F670&gt;$AC$52,U670+V670,0),0)</f>
        <v>0</v>
      </c>
      <c r="AD670" s="115"/>
    </row>
    <row r="671" spans="1:30" s="116" customFormat="1" ht="30" customHeight="1" x14ac:dyDescent="0.2">
      <c r="A671" s="149" t="s">
        <v>76</v>
      </c>
      <c r="B671" s="150"/>
      <c r="C671" s="151"/>
      <c r="D671" s="152">
        <v>16</v>
      </c>
      <c r="E671" s="152"/>
      <c r="F671" s="165">
        <v>3</v>
      </c>
      <c r="G671" s="153">
        <f>+$D670+1*(VLOOKUP(D671,$B$10:$G$16,6))+(10*(D671/1000))+(0.3/2)</f>
        <v>3.105</v>
      </c>
      <c r="H671" s="152">
        <f>+F671*G671*C670</f>
        <v>9.3149999999999995</v>
      </c>
      <c r="I671" s="152"/>
      <c r="J671" s="111">
        <f t="shared" si="374"/>
        <v>0</v>
      </c>
      <c r="K671" s="111">
        <f t="shared" si="375"/>
        <v>0</v>
      </c>
      <c r="L671" s="111">
        <f t="shared" si="376"/>
        <v>0</v>
      </c>
      <c r="M671" s="111">
        <f t="shared" si="377"/>
        <v>9.3149999999999995</v>
      </c>
      <c r="N671" s="111">
        <f t="shared" si="378"/>
        <v>0</v>
      </c>
      <c r="O671" s="147">
        <f t="shared" si="379"/>
        <v>0</v>
      </c>
      <c r="P671" s="111"/>
      <c r="Q671" s="118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20"/>
    </row>
    <row r="672" spans="1:30" s="116" customFormat="1" ht="30" customHeight="1" x14ac:dyDescent="0.2">
      <c r="A672" s="149" t="s">
        <v>162</v>
      </c>
      <c r="B672" s="150"/>
      <c r="C672" s="151"/>
      <c r="D672" s="152">
        <v>16</v>
      </c>
      <c r="E672" s="152"/>
      <c r="F672" s="165">
        <v>3</v>
      </c>
      <c r="G672" s="153">
        <f>0.4+0.3/2</f>
        <v>0.55000000000000004</v>
      </c>
      <c r="H672" s="152">
        <f>+F672*G672*C670</f>
        <v>1.6500000000000001</v>
      </c>
      <c r="I672" s="152"/>
      <c r="J672" s="111">
        <f t="shared" si="374"/>
        <v>0</v>
      </c>
      <c r="K672" s="111">
        <f t="shared" si="375"/>
        <v>0</v>
      </c>
      <c r="L672" s="111">
        <f t="shared" si="376"/>
        <v>0</v>
      </c>
      <c r="M672" s="111">
        <f t="shared" si="377"/>
        <v>1.6500000000000001</v>
      </c>
      <c r="N672" s="111">
        <f t="shared" si="378"/>
        <v>0</v>
      </c>
      <c r="O672" s="147">
        <f t="shared" si="379"/>
        <v>0</v>
      </c>
      <c r="P672" s="111"/>
      <c r="Q672" s="118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20"/>
    </row>
    <row r="673" spans="1:30" s="116" customFormat="1" ht="30" customHeight="1" x14ac:dyDescent="0.2">
      <c r="A673" s="157" t="s">
        <v>78</v>
      </c>
      <c r="B673" s="158"/>
      <c r="C673" s="159"/>
      <c r="D673" s="111">
        <v>16</v>
      </c>
      <c r="E673" s="111"/>
      <c r="F673" s="112">
        <v>3</v>
      </c>
      <c r="G673" s="153">
        <f>+$D670+1*(VLOOKUP(D673,$B$10:$G$16,6))+(10*(D673/1000))+(0.3/2)</f>
        <v>3.105</v>
      </c>
      <c r="H673" s="111">
        <f>+F673*G673*C670</f>
        <v>9.3149999999999995</v>
      </c>
      <c r="I673" s="111"/>
      <c r="J673" s="111">
        <f t="shared" si="374"/>
        <v>0</v>
      </c>
      <c r="K673" s="111">
        <f t="shared" si="375"/>
        <v>0</v>
      </c>
      <c r="L673" s="111">
        <f t="shared" si="376"/>
        <v>0</v>
      </c>
      <c r="M673" s="111">
        <f t="shared" si="377"/>
        <v>9.3149999999999995</v>
      </c>
      <c r="N673" s="111">
        <f t="shared" si="378"/>
        <v>0</v>
      </c>
      <c r="O673" s="147">
        <f t="shared" si="379"/>
        <v>0</v>
      </c>
      <c r="P673" s="111"/>
      <c r="Q673" s="118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20"/>
    </row>
    <row r="674" spans="1:30" s="79" customFormat="1" ht="30" customHeight="1" x14ac:dyDescent="0.2">
      <c r="A674" s="203" t="s">
        <v>80</v>
      </c>
      <c r="B674" s="204"/>
      <c r="C674" s="205"/>
      <c r="D674" s="190">
        <v>25</v>
      </c>
      <c r="E674" s="190">
        <v>1</v>
      </c>
      <c r="F674" s="191">
        <f>ROUNDUP((0.4)/(E674)+1,0)</f>
        <v>2</v>
      </c>
      <c r="G674" s="191">
        <f>VLOOKUP(E670,$B$40:$E$49,4,0)</f>
        <v>0.36443309607454283</v>
      </c>
      <c r="H674" s="190">
        <f>+F674*G674*C670</f>
        <v>0.72886619214908566</v>
      </c>
      <c r="I674" s="190"/>
      <c r="J674" s="190">
        <f t="shared" si="374"/>
        <v>0</v>
      </c>
      <c r="K674" s="190">
        <f t="shared" si="375"/>
        <v>0</v>
      </c>
      <c r="L674" s="190">
        <f t="shared" si="376"/>
        <v>0</v>
      </c>
      <c r="M674" s="190">
        <f t="shared" si="377"/>
        <v>0</v>
      </c>
      <c r="N674" s="190">
        <f t="shared" si="378"/>
        <v>0</v>
      </c>
      <c r="O674" s="201">
        <f t="shared" si="379"/>
        <v>0.72886619214908566</v>
      </c>
      <c r="P674" s="190"/>
      <c r="Q674" s="8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202"/>
    </row>
    <row r="675" spans="1:30" s="127" customFormat="1" ht="30" customHeight="1" x14ac:dyDescent="0.2">
      <c r="A675" s="135" t="s">
        <v>114</v>
      </c>
      <c r="B675" s="136"/>
      <c r="C675" s="137"/>
      <c r="D675" s="129">
        <v>8</v>
      </c>
      <c r="E675" s="129">
        <v>0.1</v>
      </c>
      <c r="F675" s="138">
        <f>ROUND((((D670/3)*2)/(E675))+1,0)</f>
        <v>15</v>
      </c>
      <c r="G675" s="130">
        <f>((2*(E670-(2*$B$6)+F670-(2*$B$6)))+(VLOOKUP(D675,$B$30:$C$36,2,)))</f>
        <v>1.72</v>
      </c>
      <c r="H675" s="129">
        <f>+F675*G675*C670</f>
        <v>25.8</v>
      </c>
      <c r="I675" s="129"/>
      <c r="J675" s="111">
        <f t="shared" si="374"/>
        <v>25.8</v>
      </c>
      <c r="K675" s="111">
        <f t="shared" si="375"/>
        <v>0</v>
      </c>
      <c r="L675" s="111">
        <f t="shared" si="376"/>
        <v>0</v>
      </c>
      <c r="M675" s="111">
        <f t="shared" si="377"/>
        <v>0</v>
      </c>
      <c r="N675" s="111">
        <f t="shared" si="378"/>
        <v>0</v>
      </c>
      <c r="O675" s="147">
        <f t="shared" si="379"/>
        <v>0</v>
      </c>
      <c r="P675" s="129"/>
      <c r="Q675" s="118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20"/>
    </row>
    <row r="676" spans="1:30" s="127" customFormat="1" ht="30" customHeight="1" x14ac:dyDescent="0.2">
      <c r="A676" s="135" t="s">
        <v>135</v>
      </c>
      <c r="B676" s="136"/>
      <c r="C676" s="137"/>
      <c r="D676" s="129">
        <v>8</v>
      </c>
      <c r="E676" s="129">
        <v>0.15</v>
      </c>
      <c r="F676" s="138">
        <f>ROUND((((D670/3)*1)/(E676))+1,0)</f>
        <v>6</v>
      </c>
      <c r="G676" s="130">
        <f>((2*(E670-(2*$B$6)+F670-(2*$B$6)))+(VLOOKUP(D676,$B$30:$C$36,2,)))</f>
        <v>1.72</v>
      </c>
      <c r="H676" s="129">
        <f>+F676*G676*C670</f>
        <v>10.32</v>
      </c>
      <c r="I676" s="129"/>
      <c r="J676" s="111">
        <f t="shared" si="374"/>
        <v>10.32</v>
      </c>
      <c r="K676" s="111">
        <f t="shared" si="375"/>
        <v>0</v>
      </c>
      <c r="L676" s="111">
        <f t="shared" si="376"/>
        <v>0</v>
      </c>
      <c r="M676" s="111">
        <f t="shared" si="377"/>
        <v>0</v>
      </c>
      <c r="N676" s="111">
        <f t="shared" si="378"/>
        <v>0</v>
      </c>
      <c r="O676" s="147">
        <f t="shared" si="379"/>
        <v>0</v>
      </c>
      <c r="P676" s="129"/>
      <c r="Q676" s="118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20"/>
    </row>
    <row r="677" spans="1:30" s="116" customFormat="1" ht="30" customHeight="1" x14ac:dyDescent="0.25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240"/>
      <c r="Q677" s="118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20"/>
    </row>
    <row r="678" spans="1:30" s="194" customFormat="1" ht="30" customHeight="1" x14ac:dyDescent="0.2">
      <c r="A678" s="190">
        <v>77</v>
      </c>
      <c r="B678" s="190" t="s">
        <v>188</v>
      </c>
      <c r="C678" s="190">
        <v>1</v>
      </c>
      <c r="D678" s="190">
        <v>0.875</v>
      </c>
      <c r="E678" s="190">
        <v>0.3</v>
      </c>
      <c r="F678" s="190">
        <v>0.6</v>
      </c>
      <c r="G678" s="191"/>
      <c r="H678" s="190"/>
      <c r="I678" s="190">
        <f>+PRODUCT(C678:F678)</f>
        <v>0.1575</v>
      </c>
      <c r="J678" s="190">
        <f t="shared" ref="J678:J687" si="380">IF($D678=$J$52,$H678,0)</f>
        <v>0</v>
      </c>
      <c r="K678" s="190">
        <f t="shared" ref="K678:K687" si="381">IF($D678=$K$52,$H678,0)</f>
        <v>0</v>
      </c>
      <c r="L678" s="190">
        <f t="shared" ref="L678:L687" si="382">IF($D678=$L$52,$H678,0)</f>
        <v>0</v>
      </c>
      <c r="M678" s="190">
        <f t="shared" ref="M678:M687" si="383">IF($D678=$M$52,$H678,0)</f>
        <v>0</v>
      </c>
      <c r="N678" s="190">
        <f t="shared" ref="N678:N687" si="384">IF($D678=$N$52,$H678,0)</f>
        <v>0</v>
      </c>
      <c r="O678" s="201">
        <f t="shared" ref="O678:O687" si="385">IF($D678=$O$52,$H678,0)</f>
        <v>0</v>
      </c>
      <c r="P678" s="190">
        <f>(IF(F678&gt;0.6,(ROUND(D678/0.5*2,0)),(ROUND(D678/0.5*1,0))))*C678</f>
        <v>2</v>
      </c>
      <c r="Q678" s="192" t="s">
        <v>75</v>
      </c>
      <c r="R678" s="193">
        <v>0.15</v>
      </c>
      <c r="S678" s="193">
        <v>0.125</v>
      </c>
      <c r="T678" s="193">
        <f>+PRODUCT(C678:E678)</f>
        <v>0.26250000000000001</v>
      </c>
      <c r="U678" s="193">
        <f>+PRODUCT(D678,(F678-R678))</f>
        <v>0.39374999999999993</v>
      </c>
      <c r="V678" s="193">
        <f>+PRODUCT(D678,(F678-S678))</f>
        <v>0.41562499999999997</v>
      </c>
      <c r="W678" s="193">
        <f>+PRODUCT(T678,C678)</f>
        <v>0.26250000000000001</v>
      </c>
      <c r="X678" s="193">
        <f>+IF(Q678="internal",IF(F678=$X$52,U678+V678,0),0)</f>
        <v>0.80937499999999996</v>
      </c>
      <c r="Y678" s="193">
        <f>+IF(Q678="internal",IF(F678&lt;$Y$52,U678+V678,0),0)</f>
        <v>0</v>
      </c>
      <c r="Z678" s="193">
        <f>+IF(Q678="internal",IF(F678&gt;$Z$52,U678+V678,0),0)</f>
        <v>0</v>
      </c>
      <c r="AA678" s="193">
        <f>+IF(Q678="external",IF(F678=$AA$52,U678+V678,0),0)</f>
        <v>0</v>
      </c>
      <c r="AB678" s="193">
        <f>+IF(Q678="external",IF(F678&lt;$AB$52,U678+V678,0),0)</f>
        <v>0</v>
      </c>
      <c r="AC678" s="193">
        <f>+IF(Q678="external",IF(F678&gt;$AC$52,U678+V678,0),0)</f>
        <v>0</v>
      </c>
      <c r="AD678" s="93"/>
    </row>
    <row r="679" spans="1:30" s="194" customFormat="1" ht="30" customHeight="1" x14ac:dyDescent="0.2">
      <c r="A679" s="195" t="s">
        <v>76</v>
      </c>
      <c r="B679" s="196"/>
      <c r="C679" s="197"/>
      <c r="D679" s="198">
        <v>16</v>
      </c>
      <c r="E679" s="198"/>
      <c r="F679" s="199">
        <v>3</v>
      </c>
      <c r="G679" s="200">
        <f>+$D678+1*(VLOOKUP(D679,$B$10:$G$16,6))+(10*(D679/1000))+1*(VLOOKUP(D679,$B$10:$G$16,6))+(10*(D679/1000))</f>
        <v>2.4450000000000003</v>
      </c>
      <c r="H679" s="198">
        <f>+F679*G679*C678</f>
        <v>7.3350000000000009</v>
      </c>
      <c r="I679" s="198"/>
      <c r="J679" s="190">
        <f t="shared" si="380"/>
        <v>0</v>
      </c>
      <c r="K679" s="190">
        <f t="shared" si="381"/>
        <v>0</v>
      </c>
      <c r="L679" s="190">
        <f t="shared" si="382"/>
        <v>0</v>
      </c>
      <c r="M679" s="190">
        <f t="shared" si="383"/>
        <v>7.3350000000000009</v>
      </c>
      <c r="N679" s="190">
        <f t="shared" si="384"/>
        <v>0</v>
      </c>
      <c r="O679" s="201">
        <f t="shared" si="385"/>
        <v>0</v>
      </c>
      <c r="P679" s="190"/>
      <c r="Q679" s="8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202"/>
    </row>
    <row r="680" spans="1:30" s="194" customFormat="1" ht="30" customHeight="1" x14ac:dyDescent="0.2">
      <c r="A680" s="195" t="s">
        <v>162</v>
      </c>
      <c r="B680" s="196"/>
      <c r="C680" s="197"/>
      <c r="D680" s="198">
        <v>12</v>
      </c>
      <c r="E680" s="198"/>
      <c r="F680" s="199">
        <v>3</v>
      </c>
      <c r="G680" s="200">
        <f>+$D678+1*(VLOOKUP(D680,$B$10:$G$16,6))+(10*(D680/1000))+1*(VLOOKUP(D680,$B$10:$G$16,6))+(10*(D680/1000))</f>
        <v>2.0650000000000004</v>
      </c>
      <c r="H680" s="198">
        <f>+F680*G680*C678</f>
        <v>6.1950000000000012</v>
      </c>
      <c r="I680" s="198"/>
      <c r="J680" s="190">
        <f t="shared" si="380"/>
        <v>0</v>
      </c>
      <c r="K680" s="190">
        <f t="shared" si="381"/>
        <v>0</v>
      </c>
      <c r="L680" s="190">
        <f t="shared" si="382"/>
        <v>6.1950000000000012</v>
      </c>
      <c r="M680" s="190">
        <f t="shared" si="383"/>
        <v>0</v>
      </c>
      <c r="N680" s="190">
        <f t="shared" si="384"/>
        <v>0</v>
      </c>
      <c r="O680" s="201">
        <f t="shared" si="385"/>
        <v>0</v>
      </c>
      <c r="P680" s="190"/>
      <c r="Q680" s="8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202"/>
    </row>
    <row r="681" spans="1:30" s="194" customFormat="1" ht="30" customHeight="1" x14ac:dyDescent="0.2">
      <c r="A681" s="203" t="s">
        <v>78</v>
      </c>
      <c r="B681" s="204"/>
      <c r="C681" s="205"/>
      <c r="D681" s="190">
        <v>16</v>
      </c>
      <c r="E681" s="190"/>
      <c r="F681" s="191">
        <v>3</v>
      </c>
      <c r="G681" s="200">
        <f>+$D678+1*(VLOOKUP(D681,$B$10:$G$16,6))+(10*(D681/1000))+1*(VLOOKUP(D681,$B$10:$G$16,6))+(10*(D681/1000))</f>
        <v>2.4450000000000003</v>
      </c>
      <c r="H681" s="190">
        <f>+F681*G681*C678</f>
        <v>7.3350000000000009</v>
      </c>
      <c r="I681" s="190"/>
      <c r="J681" s="190">
        <f t="shared" si="380"/>
        <v>0</v>
      </c>
      <c r="K681" s="190">
        <f t="shared" si="381"/>
        <v>0</v>
      </c>
      <c r="L681" s="190">
        <f t="shared" si="382"/>
        <v>0</v>
      </c>
      <c r="M681" s="190">
        <f t="shared" si="383"/>
        <v>7.3350000000000009</v>
      </c>
      <c r="N681" s="190">
        <f t="shared" si="384"/>
        <v>0</v>
      </c>
      <c r="O681" s="201">
        <f t="shared" si="385"/>
        <v>0</v>
      </c>
      <c r="P681" s="190"/>
      <c r="Q681" s="8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202"/>
    </row>
    <row r="682" spans="1:30" s="194" customFormat="1" ht="30" customHeight="1" x14ac:dyDescent="0.2">
      <c r="A682" s="203" t="s">
        <v>79</v>
      </c>
      <c r="B682" s="204"/>
      <c r="C682" s="205"/>
      <c r="D682" s="190">
        <v>12</v>
      </c>
      <c r="E682" s="190"/>
      <c r="F682" s="191">
        <v>3</v>
      </c>
      <c r="G682" s="200">
        <f>+$D678+1*(VLOOKUP(D682,$B$10:$G$16,6))+(10*(D682/1000))+1*(VLOOKUP(D682,$B$10:$G$16,6))+(10*(D682/1000))</f>
        <v>2.0650000000000004</v>
      </c>
      <c r="H682" s="190">
        <f>+F682*G682*C678</f>
        <v>6.1950000000000012</v>
      </c>
      <c r="I682" s="190"/>
      <c r="J682" s="190">
        <f t="shared" si="380"/>
        <v>0</v>
      </c>
      <c r="K682" s="190">
        <f t="shared" si="381"/>
        <v>0</v>
      </c>
      <c r="L682" s="190">
        <f t="shared" si="382"/>
        <v>6.1950000000000012</v>
      </c>
      <c r="M682" s="190">
        <f t="shared" si="383"/>
        <v>0</v>
      </c>
      <c r="N682" s="190">
        <f t="shared" si="384"/>
        <v>0</v>
      </c>
      <c r="O682" s="201">
        <f t="shared" si="385"/>
        <v>0</v>
      </c>
      <c r="P682" s="190"/>
      <c r="Q682" s="8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202"/>
    </row>
    <row r="683" spans="1:30" s="79" customFormat="1" ht="30" customHeight="1" x14ac:dyDescent="0.2">
      <c r="A683" s="203" t="s">
        <v>80</v>
      </c>
      <c r="B683" s="204"/>
      <c r="C683" s="205"/>
      <c r="D683" s="190">
        <v>25</v>
      </c>
      <c r="E683" s="190">
        <v>1</v>
      </c>
      <c r="F683" s="191">
        <f>ROUND((0.875+0.875)/(E683)+1,0)</f>
        <v>3</v>
      </c>
      <c r="G683" s="191">
        <f>VLOOKUP(E678,$B$40:$E$49,4,0)</f>
        <v>0.36443309607454283</v>
      </c>
      <c r="H683" s="190">
        <f>+F683*G683*C678</f>
        <v>1.0932992882236285</v>
      </c>
      <c r="I683" s="190"/>
      <c r="J683" s="190">
        <f t="shared" si="380"/>
        <v>0</v>
      </c>
      <c r="K683" s="190">
        <f t="shared" si="381"/>
        <v>0</v>
      </c>
      <c r="L683" s="190">
        <f t="shared" si="382"/>
        <v>0</v>
      </c>
      <c r="M683" s="190">
        <f t="shared" si="383"/>
        <v>0</v>
      </c>
      <c r="N683" s="190">
        <f t="shared" si="384"/>
        <v>0</v>
      </c>
      <c r="O683" s="201">
        <f t="shared" si="385"/>
        <v>1.0932992882236285</v>
      </c>
      <c r="P683" s="190"/>
      <c r="Q683" s="8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202"/>
    </row>
    <row r="684" spans="1:30" s="79" customFormat="1" ht="30" customHeight="1" x14ac:dyDescent="0.2">
      <c r="A684" s="206" t="s">
        <v>114</v>
      </c>
      <c r="B684" s="207"/>
      <c r="C684" s="208"/>
      <c r="D684" s="209">
        <v>12</v>
      </c>
      <c r="E684" s="209">
        <v>0.1</v>
      </c>
      <c r="F684" s="210">
        <f>ROUND((((D678/3)*3)/(E684))+1,0)</f>
        <v>10</v>
      </c>
      <c r="G684" s="211">
        <f>((2*(E678-(2*$B$6)+F678-(2*$B$6)))+(VLOOKUP(D684,$B$30:$C$36,2,)))</f>
        <v>1.8</v>
      </c>
      <c r="H684" s="209">
        <f>+F684*G684*C678</f>
        <v>18</v>
      </c>
      <c r="I684" s="209"/>
      <c r="J684" s="190">
        <f t="shared" si="380"/>
        <v>0</v>
      </c>
      <c r="K684" s="190">
        <f t="shared" si="381"/>
        <v>0</v>
      </c>
      <c r="L684" s="190">
        <f t="shared" si="382"/>
        <v>18</v>
      </c>
      <c r="M684" s="190">
        <f t="shared" si="383"/>
        <v>0</v>
      </c>
      <c r="N684" s="190">
        <f t="shared" si="384"/>
        <v>0</v>
      </c>
      <c r="O684" s="201">
        <f t="shared" si="385"/>
        <v>0</v>
      </c>
      <c r="P684" s="209"/>
      <c r="Q684" s="8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202"/>
    </row>
    <row r="685" spans="1:30" s="116" customFormat="1" ht="30" customHeight="1" x14ac:dyDescent="0.25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240"/>
      <c r="Q685" s="118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20"/>
    </row>
    <row r="686" spans="1:30" s="194" customFormat="1" ht="30" customHeight="1" x14ac:dyDescent="0.2">
      <c r="A686" s="190">
        <v>78</v>
      </c>
      <c r="B686" s="190" t="s">
        <v>188</v>
      </c>
      <c r="C686" s="190">
        <v>1</v>
      </c>
      <c r="D686" s="190">
        <v>0.875</v>
      </c>
      <c r="E686" s="190">
        <v>0.2</v>
      </c>
      <c r="F686" s="190">
        <v>1.1475</v>
      </c>
      <c r="G686" s="191"/>
      <c r="H686" s="190"/>
      <c r="I686" s="190">
        <f>+PRODUCT(C686:F686)</f>
        <v>0.2008125</v>
      </c>
      <c r="J686" s="190">
        <f t="shared" si="380"/>
        <v>0</v>
      </c>
      <c r="K686" s="190">
        <f t="shared" si="381"/>
        <v>0</v>
      </c>
      <c r="L686" s="190">
        <f t="shared" si="382"/>
        <v>0</v>
      </c>
      <c r="M686" s="190">
        <f t="shared" si="383"/>
        <v>0</v>
      </c>
      <c r="N686" s="190">
        <f t="shared" si="384"/>
        <v>0</v>
      </c>
      <c r="O686" s="201">
        <f t="shared" si="385"/>
        <v>0</v>
      </c>
      <c r="P686" s="190">
        <f>(IF(F686&gt;0.6,(ROUND(D686/0.5*2,0)),(ROUND(D686/0.5*1,0))))*C686</f>
        <v>4</v>
      </c>
      <c r="Q686" s="192" t="s">
        <v>75</v>
      </c>
      <c r="R686" s="193">
        <v>0.15</v>
      </c>
      <c r="S686" s="193">
        <v>0.125</v>
      </c>
      <c r="T686" s="193">
        <f>+PRODUCT(C686:E686)</f>
        <v>0.17500000000000002</v>
      </c>
      <c r="U686" s="193">
        <f>+PRODUCT(D686,(F686))</f>
        <v>1.0040624999999999</v>
      </c>
      <c r="V686" s="193">
        <f>+PRODUCT(D686,(F686))</f>
        <v>1.0040624999999999</v>
      </c>
      <c r="W686" s="193">
        <f>+PRODUCT(T686,C686)</f>
        <v>0.17500000000000002</v>
      </c>
      <c r="X686" s="193">
        <f>+IF(Q686="internal",IF(F686=$X$52,U686+V686,0),0)</f>
        <v>0</v>
      </c>
      <c r="Y686" s="193">
        <f>+IF(Q686="internal",IF(F686&lt;$Y$52,U686+V686,0),0)</f>
        <v>0</v>
      </c>
      <c r="Z686" s="193">
        <f>+IF(Q686="internal",IF(F686&gt;$Z$52,U686+V686,0),0)</f>
        <v>2.0081249999999997</v>
      </c>
      <c r="AA686" s="193">
        <f>+IF(Q686="external",IF(F686=$AA$52,U686+V686,0),0)</f>
        <v>0</v>
      </c>
      <c r="AB686" s="193">
        <f>+IF(Q686="external",IF(F686&lt;$AB$52,U686+V686,0),0)</f>
        <v>0</v>
      </c>
      <c r="AC686" s="193">
        <f>+IF(Q686="external",IF(F686&gt;$AC$52,U686+V686,0),0)</f>
        <v>0</v>
      </c>
      <c r="AD686" s="93"/>
    </row>
    <row r="687" spans="1:30" s="194" customFormat="1" ht="30" customHeight="1" x14ac:dyDescent="0.2">
      <c r="A687" s="195" t="s">
        <v>76</v>
      </c>
      <c r="B687" s="196"/>
      <c r="C687" s="197"/>
      <c r="D687" s="198">
        <v>12</v>
      </c>
      <c r="E687" s="198"/>
      <c r="F687" s="199">
        <v>2</v>
      </c>
      <c r="G687" s="200">
        <f>+$D686+(0.075*2)</f>
        <v>1.0249999999999999</v>
      </c>
      <c r="H687" s="198">
        <f>+F687*G687*C686</f>
        <v>2.0499999999999998</v>
      </c>
      <c r="I687" s="198"/>
      <c r="J687" s="190">
        <f t="shared" si="380"/>
        <v>0</v>
      </c>
      <c r="K687" s="190">
        <f t="shared" si="381"/>
        <v>0</v>
      </c>
      <c r="L687" s="190">
        <f t="shared" si="382"/>
        <v>2.0499999999999998</v>
      </c>
      <c r="M687" s="190">
        <f t="shared" si="383"/>
        <v>0</v>
      </c>
      <c r="N687" s="190">
        <f t="shared" si="384"/>
        <v>0</v>
      </c>
      <c r="O687" s="201">
        <f t="shared" si="385"/>
        <v>0</v>
      </c>
      <c r="P687" s="190"/>
      <c r="Q687" s="8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202"/>
    </row>
    <row r="688" spans="1:30" ht="34.5" customHeight="1" x14ac:dyDescent="0.25">
      <c r="A688" s="206" t="s">
        <v>177</v>
      </c>
      <c r="B688" s="207"/>
      <c r="C688" s="208"/>
      <c r="D688" s="209">
        <v>10</v>
      </c>
      <c r="E688" s="209">
        <v>0.15</v>
      </c>
      <c r="F688" s="210">
        <f>ROUND((((D686/3)*3)/(E688))+1,0)</f>
        <v>7</v>
      </c>
      <c r="G688" s="211">
        <f>((1*(E686-(2*$B$6)+(2*F686)+(VLOOKUP(D688,$B$30:$C$36,2,)))))+2*(VLOOKUP(D688,$B$10:$G$16,6))</f>
        <v>3.4350000000000005</v>
      </c>
      <c r="H688" s="209">
        <f>+F688*G688*C686</f>
        <v>24.045000000000002</v>
      </c>
      <c r="I688" s="209"/>
      <c r="J688" s="190">
        <f>IF($D688=$J$52,$H688,0)</f>
        <v>0</v>
      </c>
      <c r="K688" s="190">
        <f>IF($D688=$K$52,$H688,0)</f>
        <v>24.045000000000002</v>
      </c>
      <c r="L688" s="190">
        <f>IF($D688=$L$52,$H688,0)</f>
        <v>0</v>
      </c>
      <c r="M688" s="190">
        <f>IF($D688=$M$52,$H688,0)</f>
        <v>0</v>
      </c>
      <c r="N688" s="190">
        <f>IF($D688=$N$52,$H688,0)</f>
        <v>0</v>
      </c>
      <c r="O688" s="201">
        <f>IF($D688=$O$52,$H688,0)</f>
        <v>0</v>
      </c>
      <c r="P688" s="209"/>
    </row>
    <row r="689" spans="1:30" s="116" customFormat="1" ht="30" customHeight="1" x14ac:dyDescent="0.2">
      <c r="A689" s="149" t="s">
        <v>129</v>
      </c>
      <c r="B689" s="150"/>
      <c r="C689" s="151"/>
      <c r="D689" s="152">
        <v>8</v>
      </c>
      <c r="E689" s="152">
        <v>0.2</v>
      </c>
      <c r="F689" s="112">
        <f>ROUND((F687)/(E689)+1,0)</f>
        <v>11</v>
      </c>
      <c r="G689" s="153">
        <f>+$D686+(2*0.075)</f>
        <v>1.0249999999999999</v>
      </c>
      <c r="H689" s="152">
        <f>+F689*G689*C686</f>
        <v>11.274999999999999</v>
      </c>
      <c r="I689" s="152"/>
      <c r="J689" s="111">
        <f t="shared" ref="J689" si="386">IF($D689=$J$52,$H689,0)</f>
        <v>11.274999999999999</v>
      </c>
      <c r="K689" s="111">
        <f t="shared" ref="K689" si="387">IF($D689=$K$52,$H689,0)</f>
        <v>0</v>
      </c>
      <c r="L689" s="111">
        <f t="shared" ref="L689" si="388">IF($D689=$L$52,$H689,0)</f>
        <v>0</v>
      </c>
      <c r="M689" s="111">
        <f t="shared" ref="M689" si="389">IF($D689=$M$52,$H689,0)</f>
        <v>0</v>
      </c>
      <c r="N689" s="111">
        <f t="shared" ref="N689" si="390">IF($D689=$N$52,$H689,0)</f>
        <v>0</v>
      </c>
      <c r="O689" s="147">
        <f t="shared" ref="O689" si="391">IF($D689=$O$52,$H689,0)</f>
        <v>0</v>
      </c>
      <c r="P689" s="111"/>
      <c r="Q689" s="118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20"/>
    </row>
    <row r="690" spans="1:30" s="116" customFormat="1" ht="30" customHeight="1" x14ac:dyDescent="0.25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240"/>
      <c r="Q690" s="118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20"/>
    </row>
    <row r="691" spans="1:30" s="116" customFormat="1" ht="30" customHeight="1" x14ac:dyDescent="0.2">
      <c r="A691" s="111">
        <v>79</v>
      </c>
      <c r="B691" s="111" t="s">
        <v>189</v>
      </c>
      <c r="C691" s="111">
        <v>1</v>
      </c>
      <c r="D691" s="111">
        <v>6.4</v>
      </c>
      <c r="E691" s="111">
        <v>0.3</v>
      </c>
      <c r="F691" s="111">
        <v>0.65</v>
      </c>
      <c r="G691" s="112"/>
      <c r="H691" s="111"/>
      <c r="I691" s="111">
        <f>+PRODUCT(C691:F691)</f>
        <v>1.248</v>
      </c>
      <c r="J691" s="111">
        <f>IF($D691=$J$52,$H691,0)</f>
        <v>0</v>
      </c>
      <c r="K691" s="111">
        <f>IF($D691=$K$52,$H691,0)</f>
        <v>0</v>
      </c>
      <c r="L691" s="111">
        <f>IF($D691=$L$52,$H691,0)</f>
        <v>0</v>
      </c>
      <c r="M691" s="111">
        <f>IF($D691=$M$52,$H691,0)</f>
        <v>0</v>
      </c>
      <c r="N691" s="111">
        <f>IF($D691=$N$52,$H691,0)</f>
        <v>0</v>
      </c>
      <c r="O691" s="147">
        <f>IF($D691=$O$52,$H691,0)</f>
        <v>0</v>
      </c>
      <c r="P691" s="111">
        <f>(IF(F691&gt;0.6,(ROUND(D691/0.5*2,0)),(ROUND(D691/0.5*1,0))))*C691</f>
        <v>26</v>
      </c>
      <c r="Q691" s="113" t="s">
        <v>75</v>
      </c>
      <c r="R691" s="114">
        <v>0.15</v>
      </c>
      <c r="S691" s="114">
        <v>0.15</v>
      </c>
      <c r="T691" s="114">
        <f>+PRODUCT(C691:E691)</f>
        <v>1.92</v>
      </c>
      <c r="U691" s="114">
        <f>+PRODUCT(D691,(F691-R691))</f>
        <v>3.2</v>
      </c>
      <c r="V691" s="114">
        <f>+PRODUCT(D691,(F691-S691))</f>
        <v>3.2</v>
      </c>
      <c r="W691" s="114">
        <f>+PRODUCT(T691,C691)</f>
        <v>1.92</v>
      </c>
      <c r="X691" s="114">
        <f>+IF(Q691="internal",IF(F691=$X$52,U691+V691,0),0)</f>
        <v>0</v>
      </c>
      <c r="Y691" s="114">
        <f>+IF(Q691="internal",IF(F691&lt;$Y$52,U691+V691,0),0)</f>
        <v>0</v>
      </c>
      <c r="Z691" s="114">
        <f>+IF(Q691="internal",IF(F691&gt;$Z$52,U691+V691,0),0)</f>
        <v>6.4</v>
      </c>
      <c r="AA691" s="114">
        <f>+IF(Q691="external",IF(F691=$AA$52,U691+V691,0),0)</f>
        <v>0</v>
      </c>
      <c r="AB691" s="114">
        <f>+IF(Q691="external",IF(F691&lt;$AB$52,U691+V691,0),0)</f>
        <v>0</v>
      </c>
      <c r="AC691" s="114">
        <f>+IF(Q691="external",IF(F691&gt;$AC$52,U691+V691,0),0)</f>
        <v>0</v>
      </c>
      <c r="AD691" s="115"/>
    </row>
    <row r="692" spans="1:30" s="116" customFormat="1" ht="30" customHeight="1" x14ac:dyDescent="0.2">
      <c r="A692" s="149" t="s">
        <v>76</v>
      </c>
      <c r="B692" s="150"/>
      <c r="C692" s="151"/>
      <c r="D692" s="152">
        <v>16</v>
      </c>
      <c r="E692" s="152"/>
      <c r="F692" s="165">
        <v>3</v>
      </c>
      <c r="G692" s="153">
        <f>+$D691+2*(VLOOKUP(D692,$B$10:$G$16,6))+(10*(D692/1000))</f>
        <v>7.8100000000000005</v>
      </c>
      <c r="H692" s="152">
        <f>+F692*G692*C691</f>
        <v>23.43</v>
      </c>
      <c r="I692" s="152"/>
      <c r="J692" s="111">
        <f>IF($D692=$J$52,$H692,0)</f>
        <v>0</v>
      </c>
      <c r="K692" s="111">
        <f>IF($D692=$K$52,$H692,0)</f>
        <v>0</v>
      </c>
      <c r="L692" s="111">
        <f>IF($D692=$L$52,$H692,0)</f>
        <v>0</v>
      </c>
      <c r="M692" s="111">
        <f>IF($D692=$M$52,$H692,0)</f>
        <v>23.43</v>
      </c>
      <c r="N692" s="111">
        <f>IF($D692=$N$52,$H692,0)</f>
        <v>0</v>
      </c>
      <c r="O692" s="147">
        <f>IF($D692=$O$52,$H692,0)</f>
        <v>0</v>
      </c>
      <c r="P692" s="111"/>
      <c r="Q692" s="118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20"/>
    </row>
    <row r="693" spans="1:30" s="116" customFormat="1" ht="30" customHeight="1" x14ac:dyDescent="0.2">
      <c r="A693" s="149" t="s">
        <v>162</v>
      </c>
      <c r="B693" s="150"/>
      <c r="C693" s="151"/>
      <c r="D693" s="152">
        <v>16</v>
      </c>
      <c r="E693" s="152"/>
      <c r="F693" s="165">
        <v>2</v>
      </c>
      <c r="G693" s="153">
        <f>+D691+1*(VLOOKUP(D693,$B$10:$G$16,6))+(10*(D693/1000))</f>
        <v>7.1850000000000005</v>
      </c>
      <c r="H693" s="152">
        <f>+F693*G693*C691</f>
        <v>14.370000000000001</v>
      </c>
      <c r="I693" s="152"/>
      <c r="J693" s="111">
        <f t="shared" ref="J693" si="392">IF($D693=$J$52,$H693,0)</f>
        <v>0</v>
      </c>
      <c r="K693" s="111">
        <f t="shared" ref="K693" si="393">IF($D693=$K$52,$H693,0)</f>
        <v>0</v>
      </c>
      <c r="L693" s="111">
        <f t="shared" ref="L693" si="394">IF($D693=$L$52,$H693,0)</f>
        <v>0</v>
      </c>
      <c r="M693" s="111">
        <f t="shared" ref="M693" si="395">IF($D693=$M$52,$H693,0)</f>
        <v>14.370000000000001</v>
      </c>
      <c r="N693" s="111">
        <f t="shared" ref="N693" si="396">IF($D693=$N$52,$H693,0)</f>
        <v>0</v>
      </c>
      <c r="O693" s="147">
        <f t="shared" ref="O693" si="397">IF($D693=$O$52,$H693,0)</f>
        <v>0</v>
      </c>
      <c r="P693" s="111"/>
      <c r="Q693" s="118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20"/>
    </row>
    <row r="694" spans="1:30" s="116" customFormat="1" ht="30" customHeight="1" x14ac:dyDescent="0.2">
      <c r="A694" s="157" t="s">
        <v>78</v>
      </c>
      <c r="B694" s="158"/>
      <c r="C694" s="159"/>
      <c r="D694" s="111">
        <v>16</v>
      </c>
      <c r="E694" s="111"/>
      <c r="F694" s="112">
        <v>3</v>
      </c>
      <c r="G694" s="153">
        <f>+D691+1*(VLOOKUP(D694,$B$10:$G$16,6))+(10*(D694/1000))</f>
        <v>7.1850000000000005</v>
      </c>
      <c r="H694" s="111">
        <f>+F694*G694*C691</f>
        <v>21.555</v>
      </c>
      <c r="I694" s="111"/>
      <c r="J694" s="111">
        <f>IF($D694=$J$52,$H694,0)</f>
        <v>0</v>
      </c>
      <c r="K694" s="111">
        <f>IF($D694=$K$52,$H694,0)</f>
        <v>0</v>
      </c>
      <c r="L694" s="111">
        <f>IF($D694=$L$52,$H694,0)</f>
        <v>0</v>
      </c>
      <c r="M694" s="111">
        <f>IF($D694=$M$52,$H694,0)</f>
        <v>21.555</v>
      </c>
      <c r="N694" s="111">
        <f>IF($D694=$N$52,$H694,0)</f>
        <v>0</v>
      </c>
      <c r="O694" s="147">
        <f>IF($D694=$O$52,$H694,0)</f>
        <v>0</v>
      </c>
      <c r="P694" s="111"/>
      <c r="Q694" s="118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20"/>
    </row>
    <row r="695" spans="1:30" s="116" customFormat="1" ht="30" customHeight="1" x14ac:dyDescent="0.2">
      <c r="A695" s="157" t="s">
        <v>79</v>
      </c>
      <c r="B695" s="158"/>
      <c r="C695" s="159"/>
      <c r="D695" s="111">
        <v>16</v>
      </c>
      <c r="E695" s="111"/>
      <c r="F695" s="112">
        <v>3</v>
      </c>
      <c r="G695" s="153">
        <f>+D691+1*(VLOOKUP(D695,$B$10:$G$16,6))+(10*(D695/1000))</f>
        <v>7.1850000000000005</v>
      </c>
      <c r="H695" s="111">
        <f>+F695*G695*C691</f>
        <v>21.555</v>
      </c>
      <c r="I695" s="111"/>
      <c r="J695" s="111">
        <f t="shared" ref="J695:J696" si="398">IF($D695=$J$52,$H695,0)</f>
        <v>0</v>
      </c>
      <c r="K695" s="111">
        <f t="shared" ref="K695:K696" si="399">IF($D695=$K$52,$H695,0)</f>
        <v>0</v>
      </c>
      <c r="L695" s="111">
        <f t="shared" ref="L695:L696" si="400">IF($D695=$L$52,$H695,0)</f>
        <v>0</v>
      </c>
      <c r="M695" s="111">
        <f t="shared" ref="M695:M696" si="401">IF($D695=$M$52,$H695,0)</f>
        <v>21.555</v>
      </c>
      <c r="N695" s="111">
        <f t="shared" ref="N695:N696" si="402">IF($D695=$N$52,$H695,0)</f>
        <v>0</v>
      </c>
      <c r="O695" s="147">
        <f t="shared" ref="O695:O696" si="403">IF($D695=$O$52,$H695,0)</f>
        <v>0</v>
      </c>
      <c r="P695" s="111"/>
      <c r="Q695" s="118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20"/>
    </row>
    <row r="696" spans="1:30" s="127" customFormat="1" ht="30" customHeight="1" x14ac:dyDescent="0.2">
      <c r="A696" s="157" t="s">
        <v>80</v>
      </c>
      <c r="B696" s="158"/>
      <c r="C696" s="159"/>
      <c r="D696" s="111">
        <v>25</v>
      </c>
      <c r="E696" s="111">
        <v>1</v>
      </c>
      <c r="F696" s="112">
        <f>ROUND((6.2+6.2)/(E696)+1,0)</f>
        <v>13</v>
      </c>
      <c r="G696" s="112">
        <f>VLOOKUP(E691,$B$40:$E$49,4,0)</f>
        <v>0.36443309607454283</v>
      </c>
      <c r="H696" s="111">
        <f>+F696*G696*C691</f>
        <v>4.7376302489690572</v>
      </c>
      <c r="I696" s="111"/>
      <c r="J696" s="111">
        <f t="shared" si="398"/>
        <v>0</v>
      </c>
      <c r="K696" s="111">
        <f t="shared" si="399"/>
        <v>0</v>
      </c>
      <c r="L696" s="111">
        <f t="shared" si="400"/>
        <v>0</v>
      </c>
      <c r="M696" s="111">
        <f t="shared" si="401"/>
        <v>0</v>
      </c>
      <c r="N696" s="111">
        <f t="shared" si="402"/>
        <v>0</v>
      </c>
      <c r="O696" s="147">
        <f t="shared" si="403"/>
        <v>4.7376302489690572</v>
      </c>
      <c r="P696" s="111"/>
      <c r="Q696" s="118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20"/>
    </row>
    <row r="697" spans="1:30" s="127" customFormat="1" ht="30" customHeight="1" x14ac:dyDescent="0.2">
      <c r="A697" s="135" t="s">
        <v>120</v>
      </c>
      <c r="B697" s="136"/>
      <c r="C697" s="137"/>
      <c r="D697" s="129">
        <v>10</v>
      </c>
      <c r="E697" s="129">
        <v>0.1</v>
      </c>
      <c r="F697" s="138">
        <f>ROUND((((D691/3)*2)/(E697))+1,0)</f>
        <v>44</v>
      </c>
      <c r="G697" s="130">
        <f>((2*(E691-(2*$B$6)+F691-(2*$B$6)))+(VLOOKUP(D697,$B$30:$C$36,2,)))</f>
        <v>1.86</v>
      </c>
      <c r="H697" s="129">
        <f>+F697*G697*C691</f>
        <v>81.84</v>
      </c>
      <c r="I697" s="129"/>
      <c r="J697" s="111">
        <f>IF($D697=$J$52,$H697,0)</f>
        <v>0</v>
      </c>
      <c r="K697" s="111">
        <f>IF($D697=$K$52,$H697,0)</f>
        <v>81.84</v>
      </c>
      <c r="L697" s="111">
        <f>IF($D697=$L$52,$H697,0)</f>
        <v>0</v>
      </c>
      <c r="M697" s="111">
        <f>IF($D697=$M$52,$H697,0)</f>
        <v>0</v>
      </c>
      <c r="N697" s="111">
        <f>IF($D697=$N$52,$H697,0)</f>
        <v>0</v>
      </c>
      <c r="O697" s="147">
        <f>IF($D697=$O$52,$H697,0)</f>
        <v>0</v>
      </c>
      <c r="P697" s="129"/>
      <c r="Q697" s="118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20"/>
    </row>
    <row r="698" spans="1:30" s="127" customFormat="1" ht="30" customHeight="1" x14ac:dyDescent="0.2">
      <c r="A698" s="135" t="s">
        <v>133</v>
      </c>
      <c r="B698" s="136"/>
      <c r="C698" s="137"/>
      <c r="D698" s="129">
        <v>10</v>
      </c>
      <c r="E698" s="129">
        <v>0.125</v>
      </c>
      <c r="F698" s="138">
        <f>ROUND((((D691/3)*1)/(E698))+1,0)</f>
        <v>18</v>
      </c>
      <c r="G698" s="130">
        <f>((2*(E691-(2*$B$6)+F691-(2*$B$6)))+(VLOOKUP(D698,$B$30:$C$36,2,)))</f>
        <v>1.86</v>
      </c>
      <c r="H698" s="129">
        <f>+F698*G698*C691</f>
        <v>33.480000000000004</v>
      </c>
      <c r="I698" s="129"/>
      <c r="J698" s="111">
        <f>IF($D698=$J$52,$H698,0)</f>
        <v>0</v>
      </c>
      <c r="K698" s="111">
        <f>IF($D698=$K$52,$H698,0)</f>
        <v>33.480000000000004</v>
      </c>
      <c r="L698" s="111">
        <f>IF($D698=$L$52,$H698,0)</f>
        <v>0</v>
      </c>
      <c r="M698" s="111">
        <f>IF($D698=$M$52,$H698,0)</f>
        <v>0</v>
      </c>
      <c r="N698" s="111">
        <f>IF($D698=$N$52,$H698,0)</f>
        <v>0</v>
      </c>
      <c r="O698" s="147">
        <f>IF($D698=$O$52,$H698,0)</f>
        <v>0</v>
      </c>
      <c r="P698" s="129"/>
      <c r="Q698" s="118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20"/>
    </row>
    <row r="699" spans="1:30" s="116" customFormat="1" ht="30" customHeight="1" x14ac:dyDescent="0.25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240"/>
      <c r="Q699" s="118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20"/>
    </row>
    <row r="700" spans="1:30" s="116" customFormat="1" ht="30" customHeight="1" x14ac:dyDescent="0.2">
      <c r="A700" s="111">
        <v>80</v>
      </c>
      <c r="B700" s="111" t="s">
        <v>190</v>
      </c>
      <c r="C700" s="111">
        <v>1</v>
      </c>
      <c r="D700" s="111">
        <v>0.97</v>
      </c>
      <c r="E700" s="111">
        <v>0.3</v>
      </c>
      <c r="F700" s="111">
        <v>0.6</v>
      </c>
      <c r="G700" s="112"/>
      <c r="H700" s="111"/>
      <c r="I700" s="111">
        <f>+PRODUCT(C700:F700)</f>
        <v>0.17459999999999998</v>
      </c>
      <c r="J700" s="111">
        <f>IF($D700=$J$52,$H700,0)</f>
        <v>0</v>
      </c>
      <c r="K700" s="111">
        <f>IF($D700=$K$52,$H700,0)</f>
        <v>0</v>
      </c>
      <c r="L700" s="111">
        <f>IF($D700=$L$52,$H700,0)</f>
        <v>0</v>
      </c>
      <c r="M700" s="111">
        <f>IF($D700=$M$52,$H700,0)</f>
        <v>0</v>
      </c>
      <c r="N700" s="111">
        <f>IF($D700=$N$52,$H700,0)</f>
        <v>0</v>
      </c>
      <c r="O700" s="147">
        <f>IF($D700=$O$52,$H700,0)</f>
        <v>0</v>
      </c>
      <c r="P700" s="111">
        <f>(IF(F700&gt;0.6,(ROUND(D700/0.5*2,0)),(ROUND(D700/0.5*1,0))))*C700</f>
        <v>2</v>
      </c>
      <c r="Q700" s="113" t="s">
        <v>75</v>
      </c>
      <c r="R700" s="114">
        <v>0.125</v>
      </c>
      <c r="S700" s="114">
        <v>0.125</v>
      </c>
      <c r="T700" s="114">
        <f>+PRODUCT(C700:E700)</f>
        <v>0.29099999999999998</v>
      </c>
      <c r="U700" s="114">
        <f>+PRODUCT(D700,(F700-R700))</f>
        <v>0.46074999999999999</v>
      </c>
      <c r="V700" s="114">
        <f>+PRODUCT(D700,(F700-R700))</f>
        <v>0.46074999999999999</v>
      </c>
      <c r="W700" s="114">
        <f>+PRODUCT(T700,C700)</f>
        <v>0.29099999999999998</v>
      </c>
      <c r="X700" s="114">
        <f>+IF(Q700="internal",IF(F700=$X$52,U700+V700,0),0)</f>
        <v>0.92149999999999999</v>
      </c>
      <c r="Y700" s="114">
        <f>+IF(Q700="internal",IF(F700&lt;$Y$52,U700+V700,0),0)</f>
        <v>0</v>
      </c>
      <c r="Z700" s="114">
        <f>+IF(Q700="internal",IF(F700&gt;$Z$52,U700+V700,0),0)</f>
        <v>0</v>
      </c>
      <c r="AA700" s="114">
        <f>+IF(Q700="external",IF(F700=$AA$52,U700+V700,0),0)</f>
        <v>0</v>
      </c>
      <c r="AB700" s="114">
        <f>+IF(Q700="external",IF(F700&lt;$AB$52,U700+V700,0),0)</f>
        <v>0</v>
      </c>
      <c r="AC700" s="114">
        <f>+IF(Q700="external",IF(F700&gt;$AC$52,U700+V700,0),0)</f>
        <v>0</v>
      </c>
      <c r="AD700" s="115"/>
    </row>
    <row r="701" spans="1:30" s="116" customFormat="1" ht="30" customHeight="1" x14ac:dyDescent="0.2">
      <c r="A701" s="149" t="s">
        <v>76</v>
      </c>
      <c r="B701" s="150"/>
      <c r="C701" s="151"/>
      <c r="D701" s="152">
        <v>16</v>
      </c>
      <c r="E701" s="152"/>
      <c r="F701" s="165">
        <v>3</v>
      </c>
      <c r="G701" s="153">
        <f>+$D700+1*(VLOOKUP(D701,$B$10:$G$16,6))+(10*(D701/1000))+1*(VLOOKUP(D701,$B$10:$G$16,6))+(10*(D701/1000))</f>
        <v>2.54</v>
      </c>
      <c r="H701" s="152">
        <f>+F701*G701*C700</f>
        <v>7.62</v>
      </c>
      <c r="I701" s="152"/>
      <c r="J701" s="111">
        <f>IF($D701=$J$52,$H701,0)</f>
        <v>0</v>
      </c>
      <c r="K701" s="111">
        <f>IF($D701=$K$52,$H701,0)</f>
        <v>0</v>
      </c>
      <c r="L701" s="111">
        <f>IF($D701=$L$52,$H701,0)</f>
        <v>0</v>
      </c>
      <c r="M701" s="111">
        <f>IF($D701=$M$52,$H701,0)</f>
        <v>7.62</v>
      </c>
      <c r="N701" s="111">
        <f>IF($D701=$N$52,$H701,0)</f>
        <v>0</v>
      </c>
      <c r="O701" s="147">
        <f>IF($D701=$O$52,$H701,0)</f>
        <v>0</v>
      </c>
      <c r="P701" s="111"/>
      <c r="Q701" s="118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20"/>
    </row>
    <row r="702" spans="1:30" s="116" customFormat="1" ht="30" customHeight="1" x14ac:dyDescent="0.2">
      <c r="A702" s="157" t="s">
        <v>78</v>
      </c>
      <c r="B702" s="158"/>
      <c r="C702" s="159"/>
      <c r="D702" s="111">
        <v>16</v>
      </c>
      <c r="E702" s="111"/>
      <c r="F702" s="112">
        <v>3</v>
      </c>
      <c r="G702" s="153">
        <f>+$D700+1*(VLOOKUP(D702,$B$10:$G$16,6))+(10*(D702/1000))+1*(VLOOKUP(D702,$B$10:$G$16,6))+(10*(D702/1000))</f>
        <v>2.54</v>
      </c>
      <c r="H702" s="111">
        <f>+F702*G702*C700</f>
        <v>7.62</v>
      </c>
      <c r="I702" s="111"/>
      <c r="J702" s="111">
        <f>IF($D702=$J$52,$H702,0)</f>
        <v>0</v>
      </c>
      <c r="K702" s="111">
        <f>IF($D702=$K$52,$H702,0)</f>
        <v>0</v>
      </c>
      <c r="L702" s="111">
        <f>IF($D702=$L$52,$H702,0)</f>
        <v>0</v>
      </c>
      <c r="M702" s="111">
        <f>IF($D702=$M$52,$H702,0)</f>
        <v>7.62</v>
      </c>
      <c r="N702" s="111">
        <f>IF($D702=$N$52,$H702,0)</f>
        <v>0</v>
      </c>
      <c r="O702" s="147">
        <f>IF($D702=$O$52,$H702,0)</f>
        <v>0</v>
      </c>
      <c r="P702" s="111"/>
      <c r="Q702" s="118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20"/>
    </row>
    <row r="703" spans="1:30" s="186" customFormat="1" ht="30" customHeight="1" x14ac:dyDescent="0.25">
      <c r="A703" s="135" t="s">
        <v>105</v>
      </c>
      <c r="B703" s="136"/>
      <c r="C703" s="137"/>
      <c r="D703" s="129">
        <v>8</v>
      </c>
      <c r="E703" s="129">
        <v>0.1</v>
      </c>
      <c r="F703" s="117">
        <f>ROUND((((D700/3)*3)/(E703))+1,0)</f>
        <v>11</v>
      </c>
      <c r="G703" s="130">
        <f>((2*(E700-(2*$B$6)+F700-(2*$B$6)))+(VLOOKUP(D703,$B$30:$C$36,2,)))</f>
        <v>1.72</v>
      </c>
      <c r="H703" s="129">
        <f>+F703*G703*C700</f>
        <v>18.919999999999998</v>
      </c>
      <c r="I703" s="129"/>
      <c r="J703" s="111">
        <f>IF($D703=$J$52,$H703,0)</f>
        <v>18.919999999999998</v>
      </c>
      <c r="K703" s="111">
        <f>IF($D703=$K$52,$H703,0)</f>
        <v>0</v>
      </c>
      <c r="L703" s="111">
        <f>IF($D703=$L$52,$H703,0)</f>
        <v>0</v>
      </c>
      <c r="M703" s="111">
        <f>IF($D703=$M$52,$H703,0)</f>
        <v>0</v>
      </c>
      <c r="N703" s="111">
        <f>IF($D703=$N$52,$H703,0)</f>
        <v>0</v>
      </c>
      <c r="O703" s="147">
        <f>IF($D703=$O$52,$H703,0)</f>
        <v>0</v>
      </c>
      <c r="P703" s="129"/>
    </row>
    <row r="704" spans="1:30" s="116" customFormat="1" ht="30" customHeight="1" x14ac:dyDescent="0.25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240"/>
      <c r="Q704" s="118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20"/>
    </row>
    <row r="705" spans="1:30" s="116" customFormat="1" ht="30" customHeight="1" x14ac:dyDescent="0.2">
      <c r="A705" s="111">
        <v>81</v>
      </c>
      <c r="B705" s="111" t="s">
        <v>191</v>
      </c>
      <c r="C705" s="111">
        <v>1</v>
      </c>
      <c r="D705" s="111">
        <v>0.65500000000000003</v>
      </c>
      <c r="E705" s="111">
        <v>0.3</v>
      </c>
      <c r="F705" s="111">
        <v>1.7475000000000001</v>
      </c>
      <c r="G705" s="112"/>
      <c r="H705" s="111"/>
      <c r="I705" s="111">
        <f>+PRODUCT(C705:F705)</f>
        <v>0.34338375000000004</v>
      </c>
      <c r="J705" s="111">
        <f>IF($D705=$J$52,$H705,0)</f>
        <v>0</v>
      </c>
      <c r="K705" s="111">
        <f>IF($D705=$K$52,$H705,0)</f>
        <v>0</v>
      </c>
      <c r="L705" s="111">
        <f>IF($D705=$L$52,$H705,0)</f>
        <v>0</v>
      </c>
      <c r="M705" s="111">
        <f>IF($D705=$M$52,$H705,0)</f>
        <v>0</v>
      </c>
      <c r="N705" s="111">
        <f>IF($D705=$N$52,$H705,0)</f>
        <v>0</v>
      </c>
      <c r="O705" s="147">
        <f>IF($D705=$O$52,$H705,0)</f>
        <v>0</v>
      </c>
      <c r="P705" s="111">
        <f>(IF(F705&gt;0.6,(ROUND(D705/0.5*2,0)),(ROUND(D705/0.5*1,0))))*C705</f>
        <v>3</v>
      </c>
      <c r="Q705" s="113" t="s">
        <v>75</v>
      </c>
      <c r="R705" s="114">
        <v>0.15</v>
      </c>
      <c r="S705" s="114">
        <v>0.125</v>
      </c>
      <c r="T705" s="114">
        <f>+PRODUCT(C705:E705)</f>
        <v>0.19650000000000001</v>
      </c>
      <c r="U705" s="114">
        <f>+PRODUCT(D705,(F705-R705))</f>
        <v>1.0463625000000001</v>
      </c>
      <c r="V705" s="114">
        <f>+PRODUCT(D705,(F705-S705))</f>
        <v>1.0627375000000001</v>
      </c>
      <c r="W705" s="114">
        <f>+PRODUCT(T705,C705)</f>
        <v>0.19650000000000001</v>
      </c>
      <c r="X705" s="114">
        <f>+IF(Q705="internal",IF(F705=$X$52,U705+V705,0),0)</f>
        <v>0</v>
      </c>
      <c r="Y705" s="114">
        <f>+IF(Q705="internal",IF(F705&lt;$Y$52,U705+V705,0),0)</f>
        <v>0</v>
      </c>
      <c r="Z705" s="114">
        <f>+IF(Q705="internal",IF(F705&gt;$Z$52,U705+V705,0),0)</f>
        <v>2.1091000000000002</v>
      </c>
      <c r="AA705" s="114">
        <f>+IF(Q705="external",IF(F705=$AA$52,U705+V705,0),0)</f>
        <v>0</v>
      </c>
      <c r="AB705" s="114">
        <f>+IF(Q705="external",IF(F705&lt;$AB$52,U705+V705,0),0)</f>
        <v>0</v>
      </c>
      <c r="AC705" s="114">
        <f>+IF(Q705="external",IF(F705&gt;$AC$52,U705+V705,0),0)</f>
        <v>0</v>
      </c>
      <c r="AD705" s="115"/>
    </row>
    <row r="706" spans="1:30" s="116" customFormat="1" ht="30" customHeight="1" x14ac:dyDescent="0.2">
      <c r="A706" s="149" t="s">
        <v>76</v>
      </c>
      <c r="B706" s="150"/>
      <c r="C706" s="151"/>
      <c r="D706" s="152">
        <v>20</v>
      </c>
      <c r="E706" s="152"/>
      <c r="F706" s="165">
        <v>3</v>
      </c>
      <c r="G706" s="153">
        <f>+$D705+1*(VLOOKUP(D706,$B$10:$G$16,6))+(10*(D706/1000))+1*(VLOOKUP(D706,$B$10:$G$16,6))+(10*(D706/1000))</f>
        <v>2.6550000000000002</v>
      </c>
      <c r="H706" s="152">
        <f>+F706*G706*C705</f>
        <v>7.9650000000000007</v>
      </c>
      <c r="I706" s="152"/>
      <c r="J706" s="111">
        <f>IF($D706=$J$52,$H706,0)</f>
        <v>0</v>
      </c>
      <c r="K706" s="111">
        <f>IF($D706=$K$52,$H706,0)</f>
        <v>0</v>
      </c>
      <c r="L706" s="111">
        <f>IF($D706=$L$52,$H706,0)</f>
        <v>0</v>
      </c>
      <c r="M706" s="111">
        <f>IF($D706=$M$52,$H706,0)</f>
        <v>0</v>
      </c>
      <c r="N706" s="111">
        <f>IF($D706=$N$52,$H706,0)</f>
        <v>7.9650000000000007</v>
      </c>
      <c r="O706" s="147">
        <f>IF($D706=$O$52,$H706,0)</f>
        <v>0</v>
      </c>
      <c r="P706" s="111"/>
      <c r="Q706" s="118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20"/>
    </row>
    <row r="707" spans="1:30" s="116" customFormat="1" ht="30" customHeight="1" x14ac:dyDescent="0.2">
      <c r="A707" s="149" t="s">
        <v>162</v>
      </c>
      <c r="B707" s="150"/>
      <c r="C707" s="151"/>
      <c r="D707" s="152">
        <v>20</v>
      </c>
      <c r="E707" s="152"/>
      <c r="F707" s="165">
        <v>3</v>
      </c>
      <c r="G707" s="153">
        <f>+$D705+1*(VLOOKUP(D707,$B$10:$G$16,6))+(10*(D707/1000))+1*(VLOOKUP(D707,$B$10:$G$16,6))+(10*(D707/1000))</f>
        <v>2.6550000000000002</v>
      </c>
      <c r="H707" s="152">
        <f>+F707*G707*C705</f>
        <v>7.9650000000000007</v>
      </c>
      <c r="I707" s="152"/>
      <c r="J707" s="111">
        <f t="shared" ref="J707" si="404">IF($D707=$J$52,$H707,0)</f>
        <v>0</v>
      </c>
      <c r="K707" s="111">
        <f t="shared" ref="K707" si="405">IF($D707=$K$52,$H707,0)</f>
        <v>0</v>
      </c>
      <c r="L707" s="111">
        <f t="shared" ref="L707" si="406">IF($D707=$L$52,$H707,0)</f>
        <v>0</v>
      </c>
      <c r="M707" s="111">
        <f t="shared" ref="M707" si="407">IF($D707=$M$52,$H707,0)</f>
        <v>0</v>
      </c>
      <c r="N707" s="111">
        <f t="shared" ref="N707" si="408">IF($D707=$N$52,$H707,0)</f>
        <v>7.9650000000000007</v>
      </c>
      <c r="O707" s="147">
        <f t="shared" ref="O707" si="409">IF($D707=$O$52,$H707,0)</f>
        <v>0</v>
      </c>
      <c r="P707" s="111"/>
      <c r="Q707" s="118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20"/>
    </row>
    <row r="708" spans="1:30" s="116" customFormat="1" ht="30" customHeight="1" x14ac:dyDescent="0.2">
      <c r="A708" s="157" t="s">
        <v>78</v>
      </c>
      <c r="B708" s="158"/>
      <c r="C708" s="159"/>
      <c r="D708" s="111">
        <v>20</v>
      </c>
      <c r="E708" s="111"/>
      <c r="F708" s="112">
        <v>3</v>
      </c>
      <c r="G708" s="153">
        <f>+$D705+1*(VLOOKUP(D708,$B$10:$G$16,6))+(10*(D708/1000))+1*(VLOOKUP(D708,$B$10:$G$16,6))+(10*(D708/1000))</f>
        <v>2.6550000000000002</v>
      </c>
      <c r="H708" s="111">
        <f>+F708*G708*C705</f>
        <v>7.9650000000000007</v>
      </c>
      <c r="I708" s="111"/>
      <c r="J708" s="111">
        <f>IF($D708=$J$52,$H708,0)</f>
        <v>0</v>
      </c>
      <c r="K708" s="111">
        <f>IF($D708=$K$52,$H708,0)</f>
        <v>0</v>
      </c>
      <c r="L708" s="111">
        <f>IF($D708=$L$52,$H708,0)</f>
        <v>0</v>
      </c>
      <c r="M708" s="111">
        <f>IF($D708=$M$52,$H708,0)</f>
        <v>0</v>
      </c>
      <c r="N708" s="111">
        <f>IF($D708=$N$52,$H708,0)</f>
        <v>7.9650000000000007</v>
      </c>
      <c r="O708" s="147">
        <f>IF($D708=$O$52,$H708,0)</f>
        <v>0</v>
      </c>
      <c r="P708" s="111"/>
      <c r="Q708" s="118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20"/>
    </row>
    <row r="709" spans="1:30" s="116" customFormat="1" ht="30" customHeight="1" x14ac:dyDescent="0.2">
      <c r="A709" s="157" t="s">
        <v>79</v>
      </c>
      <c r="B709" s="158"/>
      <c r="C709" s="159"/>
      <c r="D709" s="111">
        <v>20</v>
      </c>
      <c r="E709" s="111"/>
      <c r="F709" s="112">
        <v>3</v>
      </c>
      <c r="G709" s="153">
        <f>+$D705+1*(VLOOKUP(D709,$B$10:$G$16,6))+(10*(D709/1000))+1*(VLOOKUP(D709,$B$10:$G$16,6))+(10*(D709/1000))</f>
        <v>2.6550000000000002</v>
      </c>
      <c r="H709" s="111">
        <f>+F709*G709*C705</f>
        <v>7.9650000000000007</v>
      </c>
      <c r="I709" s="111"/>
      <c r="J709" s="111">
        <f t="shared" ref="J709:J710" si="410">IF($D709=$J$52,$H709,0)</f>
        <v>0</v>
      </c>
      <c r="K709" s="111">
        <f t="shared" ref="K709:K710" si="411">IF($D709=$K$52,$H709,0)</f>
        <v>0</v>
      </c>
      <c r="L709" s="111">
        <f t="shared" ref="L709:L710" si="412">IF($D709=$L$52,$H709,0)</f>
        <v>0</v>
      </c>
      <c r="M709" s="111">
        <f t="shared" ref="M709:M710" si="413">IF($D709=$M$52,$H709,0)</f>
        <v>0</v>
      </c>
      <c r="N709" s="111">
        <f t="shared" ref="N709:N710" si="414">IF($D709=$N$52,$H709,0)</f>
        <v>7.9650000000000007</v>
      </c>
      <c r="O709" s="147">
        <f t="shared" ref="O709:O710" si="415">IF($D709=$O$52,$H709,0)</f>
        <v>0</v>
      </c>
      <c r="P709" s="111"/>
      <c r="Q709" s="118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20"/>
    </row>
    <row r="710" spans="1:30" s="127" customFormat="1" ht="30" customHeight="1" x14ac:dyDescent="0.2">
      <c r="A710" s="157" t="s">
        <v>80</v>
      </c>
      <c r="B710" s="158"/>
      <c r="C710" s="159"/>
      <c r="D710" s="111">
        <v>25</v>
      </c>
      <c r="E710" s="111">
        <v>1</v>
      </c>
      <c r="F710" s="112">
        <f>ROUND((6.2+6.2)/(E710)+1,0)</f>
        <v>13</v>
      </c>
      <c r="G710" s="112">
        <f>VLOOKUP(E705,$B$40:$E$49,4,0)</f>
        <v>0.36443309607454283</v>
      </c>
      <c r="H710" s="111">
        <f>+F710*G710*C705</f>
        <v>4.7376302489690572</v>
      </c>
      <c r="I710" s="111"/>
      <c r="J710" s="111">
        <f t="shared" si="410"/>
        <v>0</v>
      </c>
      <c r="K710" s="111">
        <f t="shared" si="411"/>
        <v>0</v>
      </c>
      <c r="L710" s="111">
        <f t="shared" si="412"/>
        <v>0</v>
      </c>
      <c r="M710" s="111">
        <f t="shared" si="413"/>
        <v>0</v>
      </c>
      <c r="N710" s="111">
        <f t="shared" si="414"/>
        <v>0</v>
      </c>
      <c r="O710" s="147">
        <f t="shared" si="415"/>
        <v>4.7376302489690572</v>
      </c>
      <c r="P710" s="111"/>
      <c r="Q710" s="118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20"/>
    </row>
    <row r="711" spans="1:30" s="186" customFormat="1" ht="30" customHeight="1" x14ac:dyDescent="0.25">
      <c r="A711" s="135" t="s">
        <v>105</v>
      </c>
      <c r="B711" s="136"/>
      <c r="C711" s="137"/>
      <c r="D711" s="129">
        <v>8</v>
      </c>
      <c r="E711" s="129">
        <v>0.1</v>
      </c>
      <c r="F711" s="117">
        <f>ROUND((((D705/3)*3)/(E711))+1,0)</f>
        <v>8</v>
      </c>
      <c r="G711" s="130">
        <f>((2*(E705-(2*$B$6)+F705-(2*$B$6)))+(VLOOKUP(D711,$B$30:$C$36,2,)))</f>
        <v>4.0149999999999997</v>
      </c>
      <c r="H711" s="129">
        <f>+F711*G711*C705</f>
        <v>32.119999999999997</v>
      </c>
      <c r="I711" s="129"/>
      <c r="J711" s="111">
        <f>IF($D711=$J$52,$H711,0)</f>
        <v>32.119999999999997</v>
      </c>
      <c r="K711" s="111">
        <f>IF($D711=$K$52,$H711,0)</f>
        <v>0</v>
      </c>
      <c r="L711" s="111">
        <f>IF($D711=$L$52,$H711,0)</f>
        <v>0</v>
      </c>
      <c r="M711" s="111">
        <f>IF($D711=$M$52,$H711,0)</f>
        <v>0</v>
      </c>
      <c r="N711" s="111">
        <f>IF($D711=$N$52,$H711,0)</f>
        <v>0</v>
      </c>
      <c r="O711" s="147">
        <f>IF($D711=$O$52,$H711,0)</f>
        <v>0</v>
      </c>
      <c r="P711" s="129"/>
    </row>
    <row r="712" spans="1:30" s="116" customFormat="1" ht="30" customHeight="1" x14ac:dyDescent="0.25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240"/>
      <c r="Q712" s="118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20"/>
    </row>
    <row r="713" spans="1:30" s="194" customFormat="1" ht="30" customHeight="1" x14ac:dyDescent="0.2">
      <c r="A713" s="190">
        <v>82</v>
      </c>
      <c r="B713" s="190" t="s">
        <v>192</v>
      </c>
      <c r="C713" s="190">
        <v>1</v>
      </c>
      <c r="D713" s="190">
        <v>1</v>
      </c>
      <c r="E713" s="190">
        <v>0.3</v>
      </c>
      <c r="F713" s="190">
        <v>0.6</v>
      </c>
      <c r="G713" s="191"/>
      <c r="H713" s="190"/>
      <c r="I713" s="190">
        <f>+PRODUCT(C713:F713)</f>
        <v>0.18</v>
      </c>
      <c r="J713" s="190">
        <f>IF($D713=$J$52,$H713,0)</f>
        <v>0</v>
      </c>
      <c r="K713" s="190">
        <f>IF($D713=$K$52,$H713,0)</f>
        <v>0</v>
      </c>
      <c r="L713" s="190">
        <f>IF($D713=$L$52,$H713,0)</f>
        <v>0</v>
      </c>
      <c r="M713" s="190">
        <f>IF($D713=$M$52,$H713,0)</f>
        <v>0</v>
      </c>
      <c r="N713" s="190">
        <f>IF($D713=$N$52,$H713,0)</f>
        <v>0</v>
      </c>
      <c r="O713" s="201">
        <f>IF($D713=$O$52,$H713,0)</f>
        <v>0</v>
      </c>
      <c r="P713" s="190">
        <f>(IF(F713&gt;0.6,(ROUND(D713/0.5*2,0)),(ROUND(D713/0.5*1,0))))*C713</f>
        <v>2</v>
      </c>
      <c r="Q713" s="192" t="s">
        <v>75</v>
      </c>
      <c r="R713" s="193">
        <v>0.15</v>
      </c>
      <c r="S713" s="193">
        <v>0.17499999999999999</v>
      </c>
      <c r="T713" s="193">
        <f>+PRODUCT(C713:E713)</f>
        <v>0.3</v>
      </c>
      <c r="U713" s="193">
        <f>+PRODUCT(D713,(F713-R713))</f>
        <v>0.44999999999999996</v>
      </c>
      <c r="V713" s="193">
        <f>+PRODUCT(D713,(F713-S713))</f>
        <v>0.42499999999999999</v>
      </c>
      <c r="W713" s="193">
        <f>+PRODUCT(T713,C713)</f>
        <v>0.3</v>
      </c>
      <c r="X713" s="193">
        <f>+IF(Q713="internal",IF(F713=$X$52,U713+V713,0),0)</f>
        <v>0.875</v>
      </c>
      <c r="Y713" s="193">
        <f>+IF(Q713="internal",IF(F713&lt;$Y$52,U713+V713,0),0)</f>
        <v>0</v>
      </c>
      <c r="Z713" s="193">
        <f>+IF(Q713="internal",IF(F713&gt;$Z$52,U713+V713,0),0)</f>
        <v>0</v>
      </c>
      <c r="AA713" s="193">
        <f>+IF(Q713="external",IF(F713=$AA$52,U713+V713,0),0)</f>
        <v>0</v>
      </c>
      <c r="AB713" s="193">
        <f>+IF(Q713="external",IF(F713&lt;$AB$52,U713+V713,0),0)</f>
        <v>0</v>
      </c>
      <c r="AC713" s="193">
        <f>+IF(Q713="external",IF(F713&gt;$AC$52,U713+V713,0),0)</f>
        <v>0</v>
      </c>
      <c r="AD713" s="93"/>
    </row>
    <row r="714" spans="1:30" s="194" customFormat="1" ht="30" customHeight="1" x14ac:dyDescent="0.2">
      <c r="A714" s="195" t="s">
        <v>76</v>
      </c>
      <c r="B714" s="196"/>
      <c r="C714" s="197"/>
      <c r="D714" s="198">
        <v>16</v>
      </c>
      <c r="E714" s="198"/>
      <c r="F714" s="199">
        <v>3</v>
      </c>
      <c r="G714" s="200">
        <f>+$D713+2*(VLOOKUP(D714,$B$10:$G$16,6)+(10*(D714/1000)))</f>
        <v>2.5700000000000003</v>
      </c>
      <c r="H714" s="198">
        <f>+F714*G714*C713</f>
        <v>7.7100000000000009</v>
      </c>
      <c r="I714" s="198"/>
      <c r="J714" s="190">
        <f>IF($D714=$J$52,$H714,0)</f>
        <v>0</v>
      </c>
      <c r="K714" s="190">
        <f>IF($D714=$K$52,$H714,0)</f>
        <v>0</v>
      </c>
      <c r="L714" s="190">
        <f>IF($D714=$L$52,$H714,0)</f>
        <v>0</v>
      </c>
      <c r="M714" s="190">
        <f>IF($D714=$M$52,$H714,0)</f>
        <v>7.7100000000000009</v>
      </c>
      <c r="N714" s="190">
        <f>IF($D714=$N$52,$H714,0)</f>
        <v>0</v>
      </c>
      <c r="O714" s="201">
        <f>IF($D714=$O$52,$H714,0)</f>
        <v>0</v>
      </c>
      <c r="P714" s="190"/>
      <c r="Q714" s="8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202"/>
    </row>
    <row r="715" spans="1:30" s="194" customFormat="1" ht="30" customHeight="1" x14ac:dyDescent="0.2">
      <c r="A715" s="203" t="s">
        <v>78</v>
      </c>
      <c r="B715" s="204"/>
      <c r="C715" s="205"/>
      <c r="D715" s="190">
        <v>16</v>
      </c>
      <c r="E715" s="190"/>
      <c r="F715" s="191">
        <v>3</v>
      </c>
      <c r="G715" s="200">
        <f>+$D713+2*(VLOOKUP(D715,$B$10:$G$16,6)+(10*(D715/1000)))</f>
        <v>2.5700000000000003</v>
      </c>
      <c r="H715" s="190">
        <f>+F715*G715*C713</f>
        <v>7.7100000000000009</v>
      </c>
      <c r="I715" s="190"/>
      <c r="J715" s="190">
        <f>IF($D715=$J$52,$H715,0)</f>
        <v>0</v>
      </c>
      <c r="K715" s="190">
        <f>IF($D715=$K$52,$H715,0)</f>
        <v>0</v>
      </c>
      <c r="L715" s="190">
        <f>IF($D715=$L$52,$H715,0)</f>
        <v>0</v>
      </c>
      <c r="M715" s="190">
        <f>IF($D715=$M$52,$H715,0)</f>
        <v>7.7100000000000009</v>
      </c>
      <c r="N715" s="190">
        <f>IF($D715=$N$52,$H715,0)</f>
        <v>0</v>
      </c>
      <c r="O715" s="201">
        <f>IF($D715=$O$52,$H715,0)</f>
        <v>0</v>
      </c>
      <c r="P715" s="190"/>
      <c r="Q715" s="8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202"/>
    </row>
    <row r="716" spans="1:30" s="79" customFormat="1" ht="30" customHeight="1" x14ac:dyDescent="0.2">
      <c r="A716" s="206" t="s">
        <v>124</v>
      </c>
      <c r="B716" s="207"/>
      <c r="C716" s="208"/>
      <c r="D716" s="209">
        <v>12</v>
      </c>
      <c r="E716" s="209">
        <v>0.1</v>
      </c>
      <c r="F716" s="219">
        <f>ROUND((((D713/3)*3)/(E716))+1,0)</f>
        <v>11</v>
      </c>
      <c r="G716" s="211">
        <f>((2*(E713-(2*$B$6)+F713-(2*$B$6)))+(VLOOKUP(D716,$B$30:$C$36,2,)))</f>
        <v>1.8</v>
      </c>
      <c r="H716" s="209">
        <f>+F716*G716*C713</f>
        <v>19.8</v>
      </c>
      <c r="I716" s="209"/>
      <c r="J716" s="190">
        <f>IF($D716=$J$52,$H716,0)</f>
        <v>0</v>
      </c>
      <c r="K716" s="190">
        <f>IF($D716=$K$52,$H716,0)</f>
        <v>0</v>
      </c>
      <c r="L716" s="190">
        <f>IF($D716=$L$52,$H716,0)</f>
        <v>19.8</v>
      </c>
      <c r="M716" s="190">
        <f>IF($D716=$M$52,$H716,0)</f>
        <v>0</v>
      </c>
      <c r="N716" s="190">
        <f>IF($D716=$N$52,$H716,0)</f>
        <v>0</v>
      </c>
      <c r="O716" s="201">
        <f>IF($D716=$O$52,$H716,0)</f>
        <v>0</v>
      </c>
      <c r="P716" s="209"/>
      <c r="Q716" s="8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202"/>
    </row>
    <row r="717" spans="1:30" s="239" customFormat="1" ht="30" customHeight="1" x14ac:dyDescent="0.25">
      <c r="A717" s="209"/>
      <c r="B717" s="209" t="s">
        <v>96</v>
      </c>
      <c r="C717" s="209"/>
      <c r="D717" s="209">
        <v>12</v>
      </c>
      <c r="E717" s="209">
        <v>0.1</v>
      </c>
      <c r="F717" s="219">
        <f>ROUNDUP((((D713/3)*3)/(E717))+1,0)</f>
        <v>11</v>
      </c>
      <c r="G717" s="211">
        <f>(F713-(2*$B$6)+(VLOOKUP(D717,$B$30:$C$36,2,)))</f>
        <v>0.78</v>
      </c>
      <c r="H717" s="209">
        <f>+F717*G717*C713</f>
        <v>8.58</v>
      </c>
      <c r="I717" s="209"/>
      <c r="J717" s="190">
        <f>IF($D717=$J$52,$H717,0)</f>
        <v>0</v>
      </c>
      <c r="K717" s="190">
        <f>IF($D717=$K$52,$H717,0)</f>
        <v>0</v>
      </c>
      <c r="L717" s="190">
        <f>IF($D717=$L$52,$H717,0)</f>
        <v>8.58</v>
      </c>
      <c r="M717" s="190">
        <f>IF($D717=$M$52,$H717,0)</f>
        <v>0</v>
      </c>
      <c r="N717" s="190">
        <f>IF($D717=$N$52,$H717,0)</f>
        <v>0</v>
      </c>
      <c r="O717" s="201">
        <f>IF($D717=$O$52,$H717,0)</f>
        <v>0</v>
      </c>
      <c r="P717" s="209"/>
      <c r="Q717" s="209"/>
    </row>
    <row r="718" spans="1:30" s="194" customFormat="1" ht="30" customHeight="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s="249"/>
      <c r="Q718" s="8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202"/>
    </row>
    <row r="719" spans="1:30" s="194" customFormat="1" ht="30" customHeight="1" x14ac:dyDescent="0.2">
      <c r="A719" s="190">
        <v>83</v>
      </c>
      <c r="B719" s="190" t="s">
        <v>193</v>
      </c>
      <c r="C719" s="190">
        <v>1</v>
      </c>
      <c r="D719" s="190">
        <v>2.806</v>
      </c>
      <c r="E719" s="190">
        <v>0.3</v>
      </c>
      <c r="F719" s="190">
        <v>0.6</v>
      </c>
      <c r="G719" s="191"/>
      <c r="H719" s="190"/>
      <c r="I719" s="190">
        <f>+PRODUCT(C719:F719)</f>
        <v>0.50507999999999997</v>
      </c>
      <c r="J719" s="190">
        <f t="shared" ref="J719:J725" si="416">IF($D719=$J$52,$H719,0)</f>
        <v>0</v>
      </c>
      <c r="K719" s="190">
        <f t="shared" ref="K719:K725" si="417">IF($D719=$K$52,$H719,0)</f>
        <v>0</v>
      </c>
      <c r="L719" s="190">
        <f t="shared" ref="L719:L725" si="418">IF($D719=$L$52,$H719,0)</f>
        <v>0</v>
      </c>
      <c r="M719" s="190">
        <f t="shared" ref="M719:M725" si="419">IF($D719=$M$52,$H719,0)</f>
        <v>0</v>
      </c>
      <c r="N719" s="190">
        <f t="shared" ref="N719:N725" si="420">IF($D719=$N$52,$H719,0)</f>
        <v>0</v>
      </c>
      <c r="O719" s="201">
        <f t="shared" ref="O719:O725" si="421">IF($D719=$O$52,$H719,0)</f>
        <v>0</v>
      </c>
      <c r="P719" s="190">
        <f>(IF(F719&gt;0.6,(ROUND(D719/0.5*2,0)),(ROUND(D719/0.5*1,0))))*C719</f>
        <v>6</v>
      </c>
      <c r="Q719" s="192" t="s">
        <v>75</v>
      </c>
      <c r="R719" s="193">
        <v>0.125</v>
      </c>
      <c r="S719" s="193">
        <v>0.125</v>
      </c>
      <c r="T719" s="193">
        <f>+PRODUCT(C719:E719)</f>
        <v>0.84179999999999999</v>
      </c>
      <c r="U719" s="193">
        <f>+PRODUCT(D719,(F719-R719))</f>
        <v>1.3328499999999999</v>
      </c>
      <c r="V719" s="193">
        <f>+PRODUCT(D719,(F719-R719))</f>
        <v>1.3328499999999999</v>
      </c>
      <c r="W719" s="193">
        <f>+PRODUCT(T719,C719)</f>
        <v>0.84179999999999999</v>
      </c>
      <c r="X719" s="193">
        <f>+IF(Q719="internal",IF(F719=$X$52,U719+V719,0),0)</f>
        <v>2.6656999999999997</v>
      </c>
      <c r="Y719" s="193">
        <f>+IF(Q719="internal",IF(F719&lt;$Y$52,U719+V719,0),0)</f>
        <v>0</v>
      </c>
      <c r="Z719" s="193">
        <f>+IF(Q719="internal",IF(F719&gt;$Z$52,U719+V719,0),0)</f>
        <v>0</v>
      </c>
      <c r="AA719" s="193">
        <f>+IF(Q719="external",IF(F719=$AA$52,U719+V719,0),0)</f>
        <v>0</v>
      </c>
      <c r="AB719" s="193">
        <f>+IF(Q719="external",IF(F719&lt;$AB$52,U719+V719,0),0)</f>
        <v>0</v>
      </c>
      <c r="AC719" s="193">
        <f>+IF(Q719="external",IF(F719&gt;$AC$52,U719+V719,0),0)</f>
        <v>0</v>
      </c>
      <c r="AD719" s="93"/>
    </row>
    <row r="720" spans="1:30" s="194" customFormat="1" ht="30" customHeight="1" x14ac:dyDescent="0.2">
      <c r="A720" s="195" t="s">
        <v>76</v>
      </c>
      <c r="B720" s="196"/>
      <c r="C720" s="197"/>
      <c r="D720" s="198">
        <v>16</v>
      </c>
      <c r="E720" s="198"/>
      <c r="F720" s="199">
        <v>3</v>
      </c>
      <c r="G720" s="200">
        <f>D719+1*(VLOOKUP(D720,$B$10:$G$16,6)+(10*(D720/1000)))+1*(VLOOKUP(D720,$B$10:$G$16,6)+(10*(D720/1000)))</f>
        <v>4.3760000000000003</v>
      </c>
      <c r="H720" s="198">
        <f>+F720*G720*C719</f>
        <v>13.128</v>
      </c>
      <c r="I720" s="198"/>
      <c r="J720" s="190">
        <f t="shared" si="416"/>
        <v>0</v>
      </c>
      <c r="K720" s="190">
        <f t="shared" si="417"/>
        <v>0</v>
      </c>
      <c r="L720" s="190">
        <f t="shared" si="418"/>
        <v>0</v>
      </c>
      <c r="M720" s="190">
        <f t="shared" si="419"/>
        <v>13.128</v>
      </c>
      <c r="N720" s="190">
        <f t="shared" si="420"/>
        <v>0</v>
      </c>
      <c r="O720" s="201">
        <f t="shared" si="421"/>
        <v>0</v>
      </c>
      <c r="P720" s="190"/>
      <c r="Q720" s="8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202"/>
    </row>
    <row r="721" spans="1:30" s="194" customFormat="1" ht="30" customHeight="1" x14ac:dyDescent="0.2">
      <c r="A721" s="195" t="s">
        <v>162</v>
      </c>
      <c r="B721" s="196"/>
      <c r="C721" s="197"/>
      <c r="D721" s="198">
        <v>12</v>
      </c>
      <c r="E721" s="198"/>
      <c r="F721" s="199">
        <v>2</v>
      </c>
      <c r="G721" s="200">
        <f>0.85+1*(VLOOKUP(D721,$B$10:$G$16,6)+(10*(D721/1000)))</f>
        <v>1.4449999999999998</v>
      </c>
      <c r="H721" s="198">
        <f>+F721*G721*C719</f>
        <v>2.8899999999999997</v>
      </c>
      <c r="I721" s="198"/>
      <c r="J721" s="190">
        <f t="shared" si="416"/>
        <v>0</v>
      </c>
      <c r="K721" s="190">
        <f t="shared" si="417"/>
        <v>0</v>
      </c>
      <c r="L721" s="190">
        <f t="shared" si="418"/>
        <v>2.8899999999999997</v>
      </c>
      <c r="M721" s="190">
        <f t="shared" si="419"/>
        <v>0</v>
      </c>
      <c r="N721" s="190">
        <f t="shared" si="420"/>
        <v>0</v>
      </c>
      <c r="O721" s="201">
        <f t="shared" si="421"/>
        <v>0</v>
      </c>
      <c r="P721" s="190"/>
      <c r="Q721" s="8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202"/>
    </row>
    <row r="722" spans="1:30" s="79" customFormat="1" ht="30" customHeight="1" x14ac:dyDescent="0.2">
      <c r="A722" s="203" t="s">
        <v>78</v>
      </c>
      <c r="B722" s="204"/>
      <c r="C722" s="205"/>
      <c r="D722" s="190">
        <v>16</v>
      </c>
      <c r="E722" s="190"/>
      <c r="F722" s="191">
        <v>3</v>
      </c>
      <c r="G722" s="200">
        <f>D719+1*(VLOOKUP(D722,$B$10:$G$16,6)+(10*(D722/1000)))+1*(VLOOKUP(D722,$B$10:$G$16,6)+(10*(D722/1000)))</f>
        <v>4.3760000000000003</v>
      </c>
      <c r="H722" s="190">
        <f>+F722*G722*C719</f>
        <v>13.128</v>
      </c>
      <c r="I722" s="190"/>
      <c r="J722" s="190">
        <f t="shared" si="416"/>
        <v>0</v>
      </c>
      <c r="K722" s="190">
        <f t="shared" si="417"/>
        <v>0</v>
      </c>
      <c r="L722" s="190">
        <f t="shared" si="418"/>
        <v>0</v>
      </c>
      <c r="M722" s="190">
        <f t="shared" si="419"/>
        <v>13.128</v>
      </c>
      <c r="N722" s="190">
        <f t="shared" si="420"/>
        <v>0</v>
      </c>
      <c r="O722" s="201">
        <f t="shared" si="421"/>
        <v>0</v>
      </c>
      <c r="P722" s="190"/>
      <c r="Q722" s="8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202"/>
    </row>
    <row r="723" spans="1:30" s="79" customFormat="1" ht="30" customHeight="1" x14ac:dyDescent="0.2">
      <c r="A723" s="203" t="s">
        <v>80</v>
      </c>
      <c r="B723" s="204"/>
      <c r="C723" s="205"/>
      <c r="D723" s="190">
        <v>25</v>
      </c>
      <c r="E723" s="190">
        <v>1</v>
      </c>
      <c r="F723" s="191">
        <f>ROUND((0.85)/(E723)+1,0)</f>
        <v>2</v>
      </c>
      <c r="G723" s="191">
        <f>VLOOKUP(E719,$B$40:$E$49,4,0)</f>
        <v>0.36443309607454283</v>
      </c>
      <c r="H723" s="190">
        <f>+F723*G723*C719</f>
        <v>0.72886619214908566</v>
      </c>
      <c r="I723" s="190"/>
      <c r="J723" s="190">
        <f t="shared" si="416"/>
        <v>0</v>
      </c>
      <c r="K723" s="190">
        <f t="shared" si="417"/>
        <v>0</v>
      </c>
      <c r="L723" s="190">
        <f t="shared" si="418"/>
        <v>0</v>
      </c>
      <c r="M723" s="190">
        <f t="shared" si="419"/>
        <v>0</v>
      </c>
      <c r="N723" s="190">
        <f t="shared" si="420"/>
        <v>0</v>
      </c>
      <c r="O723" s="201">
        <f t="shared" si="421"/>
        <v>0.72886619214908566</v>
      </c>
      <c r="P723" s="190"/>
      <c r="Q723" s="8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202"/>
    </row>
    <row r="724" spans="1:30" s="79" customFormat="1" ht="30" customHeight="1" x14ac:dyDescent="0.2">
      <c r="A724" s="206" t="s">
        <v>114</v>
      </c>
      <c r="B724" s="207"/>
      <c r="C724" s="208"/>
      <c r="D724" s="209">
        <v>12</v>
      </c>
      <c r="E724" s="209">
        <v>0.1</v>
      </c>
      <c r="F724" s="170">
        <f>ROUND((((D719/3)*2)/(E724))+1,0)</f>
        <v>20</v>
      </c>
      <c r="G724" s="211">
        <f>((2*(E719-(2*$B$6)+F719-(2*$B$6)))+(VLOOKUP(D724,$B$30:$C$36,2,)))</f>
        <v>1.8</v>
      </c>
      <c r="H724" s="209">
        <f>+F724*G724*C719</f>
        <v>36</v>
      </c>
      <c r="I724" s="209"/>
      <c r="J724" s="190">
        <f t="shared" si="416"/>
        <v>0</v>
      </c>
      <c r="K724" s="190">
        <f t="shared" si="417"/>
        <v>0</v>
      </c>
      <c r="L724" s="190">
        <f t="shared" si="418"/>
        <v>36</v>
      </c>
      <c r="M724" s="190">
        <f t="shared" si="419"/>
        <v>0</v>
      </c>
      <c r="N724" s="190">
        <f t="shared" si="420"/>
        <v>0</v>
      </c>
      <c r="O724" s="201">
        <f t="shared" si="421"/>
        <v>0</v>
      </c>
      <c r="P724" s="209"/>
      <c r="Q724" s="8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202"/>
    </row>
    <row r="725" spans="1:30" ht="35.25" customHeight="1" x14ac:dyDescent="0.25">
      <c r="A725" s="206" t="s">
        <v>117</v>
      </c>
      <c r="B725" s="207"/>
      <c r="C725" s="208"/>
      <c r="D725" s="209">
        <v>12</v>
      </c>
      <c r="E725" s="209">
        <v>0.125</v>
      </c>
      <c r="F725" s="219">
        <f>ROUND((((D719/3)*1)/(E725))+1,0)</f>
        <v>8</v>
      </c>
      <c r="G725" s="211">
        <f>((2*(E719-(2*$B$6)+F719-(2*$B$6)))+(VLOOKUP(D725,$B$30:$C$36,2,)))</f>
        <v>1.8</v>
      </c>
      <c r="H725" s="209">
        <f>+F725*G725*C719</f>
        <v>14.4</v>
      </c>
      <c r="I725" s="209"/>
      <c r="J725" s="190">
        <f t="shared" si="416"/>
        <v>0</v>
      </c>
      <c r="K725" s="190">
        <f t="shared" si="417"/>
        <v>0</v>
      </c>
      <c r="L725" s="190">
        <f t="shared" si="418"/>
        <v>14.4</v>
      </c>
      <c r="M725" s="190">
        <f t="shared" si="419"/>
        <v>0</v>
      </c>
      <c r="N725" s="190">
        <f t="shared" si="420"/>
        <v>0</v>
      </c>
      <c r="O725" s="201">
        <f t="shared" si="421"/>
        <v>0</v>
      </c>
      <c r="P725" s="209"/>
    </row>
    <row r="726" spans="1:30" s="194" customFormat="1" ht="30" customHeight="1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 s="249"/>
      <c r="Q726" s="8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202"/>
    </row>
    <row r="727" spans="1:30" s="194" customFormat="1" ht="30" customHeight="1" x14ac:dyDescent="0.2">
      <c r="A727" s="190">
        <v>84</v>
      </c>
      <c r="B727" s="190" t="s">
        <v>194</v>
      </c>
      <c r="C727" s="190">
        <v>1</v>
      </c>
      <c r="D727" s="190">
        <v>2.95</v>
      </c>
      <c r="E727" s="190">
        <v>0.3</v>
      </c>
      <c r="F727" s="190">
        <v>0.6</v>
      </c>
      <c r="G727" s="191"/>
      <c r="H727" s="190"/>
      <c r="I727" s="190">
        <f>+PRODUCT(C727:F727)</f>
        <v>0.53100000000000003</v>
      </c>
      <c r="J727" s="190">
        <f t="shared" ref="J727:J734" si="422">IF($D727=$J$52,$H727,0)</f>
        <v>0</v>
      </c>
      <c r="K727" s="190">
        <f t="shared" ref="K727:K734" si="423">IF($D727=$K$52,$H727,0)</f>
        <v>0</v>
      </c>
      <c r="L727" s="190">
        <f t="shared" ref="L727:L734" si="424">IF($D727=$L$52,$H727,0)</f>
        <v>0</v>
      </c>
      <c r="M727" s="190">
        <f t="shared" ref="M727:M734" si="425">IF($D727=$M$52,$H727,0)</f>
        <v>0</v>
      </c>
      <c r="N727" s="190">
        <f t="shared" ref="N727:N734" si="426">IF($D727=$N$52,$H727,0)</f>
        <v>0</v>
      </c>
      <c r="O727" s="201">
        <f t="shared" ref="O727:O734" si="427">IF($D727=$O$52,$H727,0)</f>
        <v>0</v>
      </c>
      <c r="P727" s="190">
        <f>(IF(F727&gt;0.6,(ROUND(D727/0.5*2,0)),(ROUND(D727/0.5*1,0))))*C727</f>
        <v>6</v>
      </c>
      <c r="Q727" s="192" t="s">
        <v>75</v>
      </c>
      <c r="R727" s="193">
        <v>0.15</v>
      </c>
      <c r="S727" s="193">
        <v>0.125</v>
      </c>
      <c r="T727" s="193">
        <f>+PRODUCT(C727:E727)</f>
        <v>0.88500000000000001</v>
      </c>
      <c r="U727" s="193">
        <f>+PRODUCT(D727,(F727-R727))</f>
        <v>1.3274999999999999</v>
      </c>
      <c r="V727" s="193">
        <f>+PRODUCT(D727,(F727-S727))</f>
        <v>1.4012500000000001</v>
      </c>
      <c r="W727" s="193">
        <f>+PRODUCT(T727,C727)</f>
        <v>0.88500000000000001</v>
      </c>
      <c r="X727" s="193">
        <f>+IF(Q727="internal",IF(F727=$X$52,U727+V727,0),0)</f>
        <v>2.7287499999999998</v>
      </c>
      <c r="Y727" s="193">
        <f>+IF(Q727="internal",IF(F727&lt;$Y$52,U727+V727,0),0)</f>
        <v>0</v>
      </c>
      <c r="Z727" s="193">
        <f>+IF(Q727="internal",IF(F727&gt;$Z$52,U727+V727,0),0)</f>
        <v>0</v>
      </c>
      <c r="AA727" s="193">
        <f>+IF(Q727="external",IF(F727=$AA$52,U727+V727,0),0)</f>
        <v>0</v>
      </c>
      <c r="AB727" s="193">
        <f>+IF(Q727="external",IF(F727&lt;$AB$52,U727+V727,0),0)</f>
        <v>0</v>
      </c>
      <c r="AC727" s="193">
        <f>+IF(Q727="external",IF(F727&gt;$AC$52,U727+V727,0),0)</f>
        <v>0</v>
      </c>
      <c r="AD727" s="93"/>
    </row>
    <row r="728" spans="1:30" s="194" customFormat="1" ht="30" customHeight="1" x14ac:dyDescent="0.2">
      <c r="A728" s="195" t="s">
        <v>76</v>
      </c>
      <c r="B728" s="196"/>
      <c r="C728" s="197"/>
      <c r="D728" s="198">
        <v>16</v>
      </c>
      <c r="E728" s="198"/>
      <c r="F728" s="199">
        <v>3</v>
      </c>
      <c r="G728" s="200">
        <f>+$D727+1*(VLOOKUP(D728,$B$10:$G$16,6))+(10*(D728/1000))+1*(VLOOKUP(D728,$B$10:$G$16,6))+(10*(D728/1000))</f>
        <v>4.5200000000000005</v>
      </c>
      <c r="H728" s="198">
        <f>+F728*G728*C727</f>
        <v>13.560000000000002</v>
      </c>
      <c r="I728" s="198"/>
      <c r="J728" s="190">
        <f t="shared" si="422"/>
        <v>0</v>
      </c>
      <c r="K728" s="190">
        <f t="shared" si="423"/>
        <v>0</v>
      </c>
      <c r="L728" s="190">
        <f t="shared" si="424"/>
        <v>0</v>
      </c>
      <c r="M728" s="190">
        <f t="shared" si="425"/>
        <v>13.560000000000002</v>
      </c>
      <c r="N728" s="190">
        <f t="shared" si="426"/>
        <v>0</v>
      </c>
      <c r="O728" s="201">
        <f t="shared" si="427"/>
        <v>0</v>
      </c>
      <c r="P728" s="190"/>
      <c r="Q728" s="8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202"/>
    </row>
    <row r="729" spans="1:30" s="194" customFormat="1" ht="30" customHeight="1" x14ac:dyDescent="0.2">
      <c r="A729" s="195" t="s">
        <v>162</v>
      </c>
      <c r="B729" s="196"/>
      <c r="C729" s="197"/>
      <c r="D729" s="198">
        <v>16</v>
      </c>
      <c r="E729" s="198"/>
      <c r="F729" s="199">
        <v>2</v>
      </c>
      <c r="G729" s="200">
        <f>+$D727+1*(VLOOKUP(D729,$B$10:$G$16,6))+(10*(D729/1000))+1*(VLOOKUP(D729,$B$10:$G$16,6))+(10*(D729/1000))</f>
        <v>4.5200000000000005</v>
      </c>
      <c r="H729" s="198">
        <f>+F729*G729*C727</f>
        <v>9.0400000000000009</v>
      </c>
      <c r="I729" s="198"/>
      <c r="J729" s="190">
        <f t="shared" si="422"/>
        <v>0</v>
      </c>
      <c r="K729" s="190">
        <f t="shared" si="423"/>
        <v>0</v>
      </c>
      <c r="L729" s="190">
        <f t="shared" si="424"/>
        <v>0</v>
      </c>
      <c r="M729" s="190">
        <f t="shared" si="425"/>
        <v>9.0400000000000009</v>
      </c>
      <c r="N729" s="190">
        <f t="shared" si="426"/>
        <v>0</v>
      </c>
      <c r="O729" s="201">
        <f t="shared" si="427"/>
        <v>0</v>
      </c>
      <c r="P729" s="190"/>
      <c r="Q729" s="8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202"/>
    </row>
    <row r="730" spans="1:30" s="194" customFormat="1" ht="30" customHeight="1" x14ac:dyDescent="0.2">
      <c r="A730" s="203" t="s">
        <v>78</v>
      </c>
      <c r="B730" s="204"/>
      <c r="C730" s="205"/>
      <c r="D730" s="198">
        <v>16</v>
      </c>
      <c r="E730" s="198"/>
      <c r="F730" s="199">
        <v>3</v>
      </c>
      <c r="G730" s="200">
        <f>+$D727+1*(VLOOKUP(D730,$B$10:$G$16,6))+(10*(D730/1000))+1*(VLOOKUP(D730,$B$10:$G$16,6))+(10*(D730/1000))</f>
        <v>4.5200000000000005</v>
      </c>
      <c r="H730" s="198">
        <f>+F730*G730*C727</f>
        <v>13.560000000000002</v>
      </c>
      <c r="I730" s="198"/>
      <c r="J730" s="190">
        <f t="shared" si="422"/>
        <v>0</v>
      </c>
      <c r="K730" s="190">
        <f t="shared" si="423"/>
        <v>0</v>
      </c>
      <c r="L730" s="190">
        <f t="shared" si="424"/>
        <v>0</v>
      </c>
      <c r="M730" s="190">
        <f t="shared" si="425"/>
        <v>13.560000000000002</v>
      </c>
      <c r="N730" s="190">
        <f t="shared" si="426"/>
        <v>0</v>
      </c>
      <c r="O730" s="201">
        <f t="shared" si="427"/>
        <v>0</v>
      </c>
      <c r="P730" s="190"/>
      <c r="Q730" s="8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202"/>
    </row>
    <row r="731" spans="1:30" s="194" customFormat="1" ht="30" customHeight="1" x14ac:dyDescent="0.2">
      <c r="A731" s="203" t="s">
        <v>79</v>
      </c>
      <c r="B731" s="204"/>
      <c r="C731" s="205"/>
      <c r="D731" s="190">
        <v>12</v>
      </c>
      <c r="E731" s="190"/>
      <c r="F731" s="191">
        <v>2</v>
      </c>
      <c r="G731" s="200">
        <f>+$D727+1*(VLOOKUP(D731,$B$10:$G$16,6))+(10*(D731/1000))+1*(VLOOKUP(D731,$B$10:$G$16,6))+(10*(D731/1000))</f>
        <v>4.1400000000000006</v>
      </c>
      <c r="H731" s="190">
        <f>+F731*G731*C727</f>
        <v>8.2800000000000011</v>
      </c>
      <c r="I731" s="190"/>
      <c r="J731" s="190">
        <f t="shared" si="422"/>
        <v>0</v>
      </c>
      <c r="K731" s="190">
        <f t="shared" si="423"/>
        <v>0</v>
      </c>
      <c r="L731" s="190">
        <f t="shared" si="424"/>
        <v>8.2800000000000011</v>
      </c>
      <c r="M731" s="190">
        <f t="shared" si="425"/>
        <v>0</v>
      </c>
      <c r="N731" s="190">
        <f t="shared" si="426"/>
        <v>0</v>
      </c>
      <c r="O731" s="201">
        <f t="shared" si="427"/>
        <v>0</v>
      </c>
      <c r="P731" s="190"/>
      <c r="Q731" s="8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202"/>
    </row>
    <row r="732" spans="1:30" s="79" customFormat="1" ht="30" customHeight="1" x14ac:dyDescent="0.2">
      <c r="A732" s="203" t="s">
        <v>80</v>
      </c>
      <c r="B732" s="204"/>
      <c r="C732" s="205"/>
      <c r="D732" s="190">
        <v>25</v>
      </c>
      <c r="E732" s="190">
        <v>1</v>
      </c>
      <c r="F732" s="191">
        <f>ROUND((2.95+2.95)/(E732)+1,0)</f>
        <v>7</v>
      </c>
      <c r="G732" s="191">
        <f>VLOOKUP(E727,$B$40:$E$49,4,0)</f>
        <v>0.36443309607454283</v>
      </c>
      <c r="H732" s="190">
        <f>+F732*G732*C727</f>
        <v>2.5510316725217996</v>
      </c>
      <c r="I732" s="190"/>
      <c r="J732" s="190">
        <f t="shared" si="422"/>
        <v>0</v>
      </c>
      <c r="K732" s="190">
        <f t="shared" si="423"/>
        <v>0</v>
      </c>
      <c r="L732" s="190">
        <f t="shared" si="424"/>
        <v>0</v>
      </c>
      <c r="M732" s="190">
        <f t="shared" si="425"/>
        <v>0</v>
      </c>
      <c r="N732" s="190">
        <f t="shared" si="426"/>
        <v>0</v>
      </c>
      <c r="O732" s="201">
        <f t="shared" si="427"/>
        <v>2.5510316725217996</v>
      </c>
      <c r="P732" s="190"/>
      <c r="Q732" s="8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202"/>
    </row>
    <row r="733" spans="1:30" s="79" customFormat="1" ht="30" customHeight="1" x14ac:dyDescent="0.2">
      <c r="A733" s="206" t="s">
        <v>114</v>
      </c>
      <c r="B733" s="207"/>
      <c r="C733" s="208"/>
      <c r="D733" s="209">
        <v>12</v>
      </c>
      <c r="E733" s="209">
        <v>0.1</v>
      </c>
      <c r="F733" s="170">
        <f>ROUND((((D727/3)*2)/(E733))+1,0)</f>
        <v>21</v>
      </c>
      <c r="G733" s="211">
        <f>((2*(E727-(2*$B$6)+F727-(2*$B$6)))+(VLOOKUP(D733,$B$30:$C$36,2,)))</f>
        <v>1.8</v>
      </c>
      <c r="H733" s="209">
        <f>+F733*G733*C727</f>
        <v>37.800000000000004</v>
      </c>
      <c r="I733" s="209"/>
      <c r="J733" s="190">
        <f t="shared" si="422"/>
        <v>0</v>
      </c>
      <c r="K733" s="190">
        <f t="shared" si="423"/>
        <v>0</v>
      </c>
      <c r="L733" s="190">
        <f t="shared" si="424"/>
        <v>37.800000000000004</v>
      </c>
      <c r="M733" s="190">
        <f t="shared" si="425"/>
        <v>0</v>
      </c>
      <c r="N733" s="190">
        <f t="shared" si="426"/>
        <v>0</v>
      </c>
      <c r="O733" s="201">
        <f t="shared" si="427"/>
        <v>0</v>
      </c>
      <c r="P733" s="209"/>
      <c r="Q733" s="8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202"/>
    </row>
    <row r="734" spans="1:30" s="79" customFormat="1" ht="30" customHeight="1" x14ac:dyDescent="0.2">
      <c r="A734" s="206" t="s">
        <v>135</v>
      </c>
      <c r="B734" s="207"/>
      <c r="C734" s="208"/>
      <c r="D734" s="209">
        <v>12</v>
      </c>
      <c r="E734" s="209">
        <v>0.15</v>
      </c>
      <c r="F734" s="219">
        <f>ROUND((((D727/3)*1)/(E734))+1,0)</f>
        <v>8</v>
      </c>
      <c r="G734" s="211">
        <f>((2*(E727-(2*$B$6)+F727-(2*$B$6)))+(VLOOKUP(D734,$B$30:$C$36,2,)))</f>
        <v>1.8</v>
      </c>
      <c r="H734" s="209">
        <f>+F734*G734*C727</f>
        <v>14.4</v>
      </c>
      <c r="I734" s="209"/>
      <c r="J734" s="190">
        <f t="shared" si="422"/>
        <v>0</v>
      </c>
      <c r="K734" s="190">
        <f t="shared" si="423"/>
        <v>0</v>
      </c>
      <c r="L734" s="190">
        <f t="shared" si="424"/>
        <v>14.4</v>
      </c>
      <c r="M734" s="190">
        <f t="shared" si="425"/>
        <v>0</v>
      </c>
      <c r="N734" s="190">
        <f t="shared" si="426"/>
        <v>0</v>
      </c>
      <c r="O734" s="201">
        <f t="shared" si="427"/>
        <v>0</v>
      </c>
      <c r="P734" s="209"/>
      <c r="Q734" s="8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202"/>
    </row>
    <row r="735" spans="1:30" s="194" customFormat="1" ht="30" customHeight="1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 s="249"/>
      <c r="Q735" s="8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202"/>
    </row>
    <row r="736" spans="1:30" s="194" customFormat="1" ht="30" customHeight="1" x14ac:dyDescent="0.2">
      <c r="A736" s="111">
        <v>85</v>
      </c>
      <c r="B736" s="111" t="s">
        <v>195</v>
      </c>
      <c r="C736" s="190">
        <v>1</v>
      </c>
      <c r="D736" s="190">
        <v>1.95</v>
      </c>
      <c r="E736" s="190">
        <v>0.3</v>
      </c>
      <c r="F736" s="190">
        <v>0.92500000000000004</v>
      </c>
      <c r="G736" s="191"/>
      <c r="H736" s="190"/>
      <c r="I736" s="190">
        <f>+PRODUCT(C736:F736)</f>
        <v>0.54112499999999997</v>
      </c>
      <c r="J736" s="190">
        <f>IF($D736=$J$52,$H736,0)</f>
        <v>0</v>
      </c>
      <c r="K736" s="190">
        <f>IF($D736=$K$52,$H736,0)</f>
        <v>0</v>
      </c>
      <c r="L736" s="190">
        <f>IF($D736=$L$52,$H736,0)</f>
        <v>0</v>
      </c>
      <c r="M736" s="190">
        <f>IF($D736=$M$52,$H736,0)</f>
        <v>0</v>
      </c>
      <c r="N736" s="190">
        <f>IF($D736=$N$52,$H736,0)</f>
        <v>0</v>
      </c>
      <c r="O736" s="201">
        <f>IF($D736=$O$52,$H736,0)</f>
        <v>0</v>
      </c>
      <c r="P736" s="190">
        <f>(IF(F736&gt;0.6,(ROUND(D736/0.5*2,0)),(ROUND(D736/0.5*1,0))))*C736</f>
        <v>8</v>
      </c>
      <c r="Q736" s="192" t="s">
        <v>75</v>
      </c>
      <c r="R736" s="193">
        <v>0.15</v>
      </c>
      <c r="S736" s="193">
        <v>0.125</v>
      </c>
      <c r="T736" s="193">
        <f>+PRODUCT(C736:E736)</f>
        <v>0.58499999999999996</v>
      </c>
      <c r="U736" s="193">
        <f>+PRODUCT(D736,(F736-R736))</f>
        <v>1.51125</v>
      </c>
      <c r="V736" s="193">
        <f>+PRODUCT(D736,(F736-S736))</f>
        <v>1.56</v>
      </c>
      <c r="W736" s="193">
        <f>+PRODUCT(T736,C736)</f>
        <v>0.58499999999999996</v>
      </c>
      <c r="X736" s="193">
        <f>+IF(Q736="internal",IF(F736=$X$52,U736+V736,0),0)</f>
        <v>0</v>
      </c>
      <c r="Y736" s="193">
        <f>+IF(Q736="internal",IF(F736&lt;$Y$52,U736+V736,0),0)</f>
        <v>0</v>
      </c>
      <c r="Z736" s="193">
        <f>+IF(Q736="internal",IF(F736&gt;$Z$52,U736+V736,0),0)</f>
        <v>3.07125</v>
      </c>
      <c r="AA736" s="193">
        <f>+IF(Q736="external",IF(F736=$AA$52,U736+V736,0),0)</f>
        <v>0</v>
      </c>
      <c r="AB736" s="193">
        <f>+IF(Q736="external",IF(F736&lt;$AB$52,U736+V736,0),0)</f>
        <v>0</v>
      </c>
      <c r="AC736" s="193">
        <f>+IF(Q736="external",IF(F736&gt;$AC$52,U736+V736,0),0)</f>
        <v>0</v>
      </c>
      <c r="AD736" s="93"/>
    </row>
    <row r="737" spans="1:30" s="194" customFormat="1" ht="30" customHeight="1" x14ac:dyDescent="0.2">
      <c r="A737" s="195" t="s">
        <v>76</v>
      </c>
      <c r="B737" s="196"/>
      <c r="C737" s="197"/>
      <c r="D737" s="198">
        <v>16</v>
      </c>
      <c r="E737" s="198"/>
      <c r="F737" s="199">
        <v>3</v>
      </c>
      <c r="G737" s="200">
        <f>+$D736+1*(VLOOKUP(D737,$B$10:$G$16,6))+(10*(D737/1000))+1*(VLOOKUP(D737,$B$10:$G$16,6))+(10*(D737/1000))</f>
        <v>3.5200000000000005</v>
      </c>
      <c r="H737" s="198">
        <f>+F737*G737*C736</f>
        <v>10.560000000000002</v>
      </c>
      <c r="I737" s="198"/>
      <c r="J737" s="190">
        <f t="shared" ref="J737:J743" si="428">IF($D737=$J$52,$H737,0)</f>
        <v>0</v>
      </c>
      <c r="K737" s="190">
        <f t="shared" ref="K737:K743" si="429">IF($D737=$K$52,$H737,0)</f>
        <v>0</v>
      </c>
      <c r="L737" s="190">
        <f t="shared" ref="L737:L743" si="430">IF($D737=$L$52,$H737,0)</f>
        <v>0</v>
      </c>
      <c r="M737" s="190">
        <f t="shared" ref="M737:M743" si="431">IF($D737=$M$52,$H737,0)</f>
        <v>10.560000000000002</v>
      </c>
      <c r="N737" s="190">
        <f t="shared" ref="N737:N743" si="432">IF($D737=$N$52,$H737,0)</f>
        <v>0</v>
      </c>
      <c r="O737" s="201">
        <f t="shared" ref="O737:O743" si="433">IF($D737=$O$52,$H737,0)</f>
        <v>0</v>
      </c>
      <c r="P737" s="190"/>
      <c r="Q737" s="8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202"/>
    </row>
    <row r="738" spans="1:30" s="194" customFormat="1" ht="30" customHeight="1" x14ac:dyDescent="0.2">
      <c r="A738" s="195" t="s">
        <v>162</v>
      </c>
      <c r="B738" s="196"/>
      <c r="C738" s="197"/>
      <c r="D738" s="198">
        <v>12</v>
      </c>
      <c r="E738" s="198"/>
      <c r="F738" s="199">
        <v>2</v>
      </c>
      <c r="G738" s="200">
        <f>+$D736+1*(VLOOKUP(D738,$B$10:$G$16,6))+(10*(D738/1000))+1*(VLOOKUP(D738,$B$10:$G$16,6))+(10*(D738/1000))</f>
        <v>3.14</v>
      </c>
      <c r="H738" s="198">
        <f>+F738*G738*C736</f>
        <v>6.28</v>
      </c>
      <c r="I738" s="198"/>
      <c r="J738" s="190">
        <f t="shared" si="428"/>
        <v>0</v>
      </c>
      <c r="K738" s="190">
        <f t="shared" si="429"/>
        <v>0</v>
      </c>
      <c r="L738" s="190">
        <f t="shared" si="430"/>
        <v>6.28</v>
      </c>
      <c r="M738" s="190">
        <f t="shared" si="431"/>
        <v>0</v>
      </c>
      <c r="N738" s="190">
        <f t="shared" si="432"/>
        <v>0</v>
      </c>
      <c r="O738" s="201">
        <f t="shared" si="433"/>
        <v>0</v>
      </c>
      <c r="P738" s="190"/>
      <c r="Q738" s="8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202"/>
    </row>
    <row r="739" spans="1:30" s="194" customFormat="1" ht="30" customHeight="1" x14ac:dyDescent="0.2">
      <c r="A739" s="203" t="s">
        <v>78</v>
      </c>
      <c r="B739" s="204"/>
      <c r="C739" s="205"/>
      <c r="D739" s="198">
        <v>16</v>
      </c>
      <c r="E739" s="198"/>
      <c r="F739" s="199">
        <v>3</v>
      </c>
      <c r="G739" s="200">
        <f>+$D736+1*(VLOOKUP(D739,$B$10:$G$16,6))+(10*(D739/1000))+1*(VLOOKUP(D739,$B$10:$G$16,6))+(10*(D739/1000))</f>
        <v>3.5200000000000005</v>
      </c>
      <c r="H739" s="198">
        <f>+F739*G739*C736</f>
        <v>10.560000000000002</v>
      </c>
      <c r="I739" s="198"/>
      <c r="J739" s="190">
        <f t="shared" si="428"/>
        <v>0</v>
      </c>
      <c r="K739" s="190">
        <f t="shared" si="429"/>
        <v>0</v>
      </c>
      <c r="L739" s="190">
        <f t="shared" si="430"/>
        <v>0</v>
      </c>
      <c r="M739" s="190">
        <f t="shared" si="431"/>
        <v>10.560000000000002</v>
      </c>
      <c r="N739" s="190">
        <f t="shared" si="432"/>
        <v>0</v>
      </c>
      <c r="O739" s="201">
        <f t="shared" si="433"/>
        <v>0</v>
      </c>
      <c r="P739" s="190"/>
      <c r="Q739" s="8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202"/>
    </row>
    <row r="740" spans="1:30" s="194" customFormat="1" ht="30" customHeight="1" x14ac:dyDescent="0.2">
      <c r="A740" s="203" t="s">
        <v>79</v>
      </c>
      <c r="B740" s="204"/>
      <c r="C740" s="205"/>
      <c r="D740" s="190">
        <v>12</v>
      </c>
      <c r="E740" s="190"/>
      <c r="F740" s="191">
        <v>2</v>
      </c>
      <c r="G740" s="200">
        <f>+$D736+1*(VLOOKUP(D740,$B$10:$G$16,6))+(10*(D740/1000))+1*(VLOOKUP(D740,$B$10:$G$16,6))+(10*(D740/1000))</f>
        <v>3.14</v>
      </c>
      <c r="H740" s="190">
        <f>+F740*G740*C736</f>
        <v>6.28</v>
      </c>
      <c r="I740" s="190"/>
      <c r="J740" s="190">
        <f t="shared" si="428"/>
        <v>0</v>
      </c>
      <c r="K740" s="190">
        <f t="shared" si="429"/>
        <v>0</v>
      </c>
      <c r="L740" s="190">
        <f t="shared" si="430"/>
        <v>6.28</v>
      </c>
      <c r="M740" s="190">
        <f t="shared" si="431"/>
        <v>0</v>
      </c>
      <c r="N740" s="190">
        <f t="shared" si="432"/>
        <v>0</v>
      </c>
      <c r="O740" s="201">
        <f t="shared" si="433"/>
        <v>0</v>
      </c>
      <c r="P740" s="190"/>
      <c r="Q740" s="8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202"/>
    </row>
    <row r="741" spans="1:30" s="79" customFormat="1" ht="30" customHeight="1" x14ac:dyDescent="0.2">
      <c r="A741" s="203" t="s">
        <v>80</v>
      </c>
      <c r="B741" s="204"/>
      <c r="C741" s="205"/>
      <c r="D741" s="190">
        <v>25</v>
      </c>
      <c r="E741" s="190">
        <v>1</v>
      </c>
      <c r="F741" s="191">
        <f>ROUND((1.95+1.95)/(E741)+1,0)</f>
        <v>5</v>
      </c>
      <c r="G741" s="191">
        <f>VLOOKUP(E736,$B$40:$E$49,4,0)</f>
        <v>0.36443309607454283</v>
      </c>
      <c r="H741" s="190">
        <f>+F741*G741*C736</f>
        <v>1.8221654803727141</v>
      </c>
      <c r="I741" s="190"/>
      <c r="J741" s="190">
        <f t="shared" si="428"/>
        <v>0</v>
      </c>
      <c r="K741" s="190">
        <f t="shared" si="429"/>
        <v>0</v>
      </c>
      <c r="L741" s="190">
        <f t="shared" si="430"/>
        <v>0</v>
      </c>
      <c r="M741" s="190">
        <f t="shared" si="431"/>
        <v>0</v>
      </c>
      <c r="N741" s="190">
        <f t="shared" si="432"/>
        <v>0</v>
      </c>
      <c r="O741" s="201">
        <f t="shared" si="433"/>
        <v>1.8221654803727141</v>
      </c>
      <c r="P741" s="190"/>
      <c r="Q741" s="8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202"/>
    </row>
    <row r="742" spans="1:30" s="79" customFormat="1" ht="30" customHeight="1" x14ac:dyDescent="0.2">
      <c r="A742" s="206" t="s">
        <v>114</v>
      </c>
      <c r="B742" s="207"/>
      <c r="C742" s="208"/>
      <c r="D742" s="209">
        <v>12</v>
      </c>
      <c r="E742" s="209">
        <v>0.1</v>
      </c>
      <c r="F742" s="170">
        <f>ROUND((((D736/3)*2)/(E742))+1,0)</f>
        <v>14</v>
      </c>
      <c r="G742" s="211">
        <f>((2*(E736-(2*$B$6)+F736-(2*$B$6)))+(VLOOKUP(D742,$B$30:$C$36,2,)))</f>
        <v>2.4500000000000002</v>
      </c>
      <c r="H742" s="209">
        <f>+F742*G742*C736</f>
        <v>34.300000000000004</v>
      </c>
      <c r="I742" s="209"/>
      <c r="J742" s="190">
        <f t="shared" si="428"/>
        <v>0</v>
      </c>
      <c r="K742" s="190">
        <f t="shared" si="429"/>
        <v>0</v>
      </c>
      <c r="L742" s="190">
        <f t="shared" si="430"/>
        <v>34.300000000000004</v>
      </c>
      <c r="M742" s="190">
        <f t="shared" si="431"/>
        <v>0</v>
      </c>
      <c r="N742" s="190">
        <f t="shared" si="432"/>
        <v>0</v>
      </c>
      <c r="O742" s="201">
        <f t="shared" si="433"/>
        <v>0</v>
      </c>
      <c r="P742" s="209"/>
      <c r="Q742" s="8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202"/>
    </row>
    <row r="743" spans="1:30" s="79" customFormat="1" ht="30" customHeight="1" x14ac:dyDescent="0.2">
      <c r="A743" s="206" t="s">
        <v>135</v>
      </c>
      <c r="B743" s="207"/>
      <c r="C743" s="208"/>
      <c r="D743" s="209">
        <v>12</v>
      </c>
      <c r="E743" s="209">
        <v>0.15</v>
      </c>
      <c r="F743" s="219">
        <f>ROUND((((D736/3)*1)/(E743))+1,0)</f>
        <v>5</v>
      </c>
      <c r="G743" s="211">
        <f>((2*(E736-(2*$B$6)+F736-(2*$B$6)))+(VLOOKUP(D743,$B$30:$C$36,2,)))</f>
        <v>2.4500000000000002</v>
      </c>
      <c r="H743" s="209">
        <f>+F743*G743*C736</f>
        <v>12.25</v>
      </c>
      <c r="I743" s="209"/>
      <c r="J743" s="190">
        <f t="shared" si="428"/>
        <v>0</v>
      </c>
      <c r="K743" s="190">
        <f t="shared" si="429"/>
        <v>0</v>
      </c>
      <c r="L743" s="190">
        <f t="shared" si="430"/>
        <v>12.25</v>
      </c>
      <c r="M743" s="190">
        <f t="shared" si="431"/>
        <v>0</v>
      </c>
      <c r="N743" s="190">
        <f t="shared" si="432"/>
        <v>0</v>
      </c>
      <c r="O743" s="201">
        <f t="shared" si="433"/>
        <v>0</v>
      </c>
      <c r="P743" s="209"/>
      <c r="Q743" s="8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202"/>
    </row>
    <row r="744" spans="1:30" s="194" customFormat="1" ht="30" customHeight="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 s="249"/>
      <c r="Q744" s="8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202"/>
    </row>
    <row r="745" spans="1:30" s="194" customFormat="1" ht="30" customHeight="1" x14ac:dyDescent="0.2">
      <c r="A745" s="111">
        <v>86</v>
      </c>
      <c r="B745" s="111" t="s">
        <v>196</v>
      </c>
      <c r="C745" s="190">
        <v>1</v>
      </c>
      <c r="D745" s="190">
        <v>3.5</v>
      </c>
      <c r="E745" s="190">
        <v>0.3</v>
      </c>
      <c r="F745" s="190">
        <v>0.75</v>
      </c>
      <c r="G745" s="191"/>
      <c r="H745" s="190"/>
      <c r="I745" s="190">
        <f>+PRODUCT(C745:F745)</f>
        <v>0.78750000000000009</v>
      </c>
      <c r="J745" s="190">
        <f>IF($D745=$J$52,$H745,0)</f>
        <v>0</v>
      </c>
      <c r="K745" s="190">
        <f>IF($D745=$K$52,$H745,0)</f>
        <v>0</v>
      </c>
      <c r="L745" s="190">
        <f>IF($D745=$L$52,$H745,0)</f>
        <v>0</v>
      </c>
      <c r="M745" s="190">
        <f>IF($D745=$M$52,$H745,0)</f>
        <v>0</v>
      </c>
      <c r="N745" s="190">
        <f>IF($D745=$N$52,$H745,0)</f>
        <v>0</v>
      </c>
      <c r="O745" s="201">
        <f>IF($D745=$O$52,$H745,0)</f>
        <v>0</v>
      </c>
      <c r="P745" s="190">
        <f>(IF(F745&gt;0.6,(ROUND(D745/0.5*2,0)),(ROUND(D745/0.5*1,0))))*C745</f>
        <v>14</v>
      </c>
      <c r="Q745" s="192" t="s">
        <v>75</v>
      </c>
      <c r="R745" s="193">
        <v>0.17499999999999999</v>
      </c>
      <c r="S745" s="193">
        <v>0.125</v>
      </c>
      <c r="T745" s="193">
        <f>+PRODUCT(C745:E745)</f>
        <v>1.05</v>
      </c>
      <c r="U745" s="193">
        <f>+PRODUCT(D745,(F745-R745))</f>
        <v>2.0124999999999997</v>
      </c>
      <c r="V745" s="193">
        <f>+PRODUCT(D745,(F745-S745))</f>
        <v>2.1875</v>
      </c>
      <c r="W745" s="193">
        <f>+PRODUCT(T745,C745)</f>
        <v>1.05</v>
      </c>
      <c r="X745" s="193">
        <f>+IF(Q745="internal",IF(F745=$X$52,U745+V745,0),0)</f>
        <v>0</v>
      </c>
      <c r="Y745" s="193">
        <f>+IF(Q745="internal",IF(F745&lt;$Y$52,U745+V745,0),0)</f>
        <v>0</v>
      </c>
      <c r="Z745" s="193">
        <f>+IF(Q745="internal",IF(F745&gt;$Z$52,U745+V745,0),0)</f>
        <v>4.1999999999999993</v>
      </c>
      <c r="AA745" s="193">
        <f>+IF(Q745="external",IF(F745=$AA$52,U745+V745,0),0)</f>
        <v>0</v>
      </c>
      <c r="AB745" s="193">
        <f>+IF(Q745="external",IF(F745&lt;$AB$52,U745+V745,0),0)</f>
        <v>0</v>
      </c>
      <c r="AC745" s="193">
        <f>+IF(Q745="external",IF(F745&gt;$AC$52,U745+V745,0),0)</f>
        <v>0</v>
      </c>
      <c r="AD745" s="93"/>
    </row>
    <row r="746" spans="1:30" s="194" customFormat="1" ht="30.75" customHeight="1" x14ac:dyDescent="0.2">
      <c r="A746" s="195" t="s">
        <v>76</v>
      </c>
      <c r="B746" s="196"/>
      <c r="C746" s="197"/>
      <c r="D746" s="198">
        <v>16</v>
      </c>
      <c r="E746" s="198"/>
      <c r="F746" s="199">
        <v>3</v>
      </c>
      <c r="G746" s="200">
        <f>+$D745+2*(VLOOKUP(D746,$B$10:$G$16,6))+(10*(D746/1000))</f>
        <v>4.91</v>
      </c>
      <c r="H746" s="198">
        <f>+F746*G746*C745</f>
        <v>14.73</v>
      </c>
      <c r="I746" s="198"/>
      <c r="J746" s="190">
        <f>IF($D746=$J$52,$H746,0)</f>
        <v>0</v>
      </c>
      <c r="K746" s="190">
        <f>IF($D746=$K$52,$H746,0)</f>
        <v>0</v>
      </c>
      <c r="L746" s="190">
        <f>IF($D746=$L$52,$H746,0)</f>
        <v>0</v>
      </c>
      <c r="M746" s="190">
        <f>IF($D746=$M$52,$H746,0)</f>
        <v>14.73</v>
      </c>
      <c r="N746" s="190">
        <f>IF($D746=$N$52,$H746,0)</f>
        <v>0</v>
      </c>
      <c r="O746" s="201">
        <f>IF($D746=$O$52,$H746,0)</f>
        <v>0</v>
      </c>
      <c r="P746" s="190"/>
      <c r="Q746" s="8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202"/>
    </row>
    <row r="747" spans="1:30" s="194" customFormat="1" ht="30" customHeight="1" x14ac:dyDescent="0.2">
      <c r="A747" s="195" t="s">
        <v>162</v>
      </c>
      <c r="B747" s="196"/>
      <c r="C747" s="197"/>
      <c r="D747" s="198">
        <v>12</v>
      </c>
      <c r="E747" s="198"/>
      <c r="F747" s="199">
        <v>2</v>
      </c>
      <c r="G747" s="200">
        <f>+$D745+2*(VLOOKUP(D747,$B$10:$G$16,6))+(10*(D747/1000))</f>
        <v>4.57</v>
      </c>
      <c r="H747" s="198">
        <f>+F747*G747*C745</f>
        <v>9.14</v>
      </c>
      <c r="I747" s="198"/>
      <c r="J747" s="190">
        <f t="shared" ref="J747" si="434">IF($D747=$J$52,$H747,0)</f>
        <v>0</v>
      </c>
      <c r="K747" s="190">
        <f t="shared" ref="K747" si="435">IF($D747=$K$52,$H747,0)</f>
        <v>0</v>
      </c>
      <c r="L747" s="190">
        <f t="shared" ref="L747" si="436">IF($D747=$L$52,$H747,0)</f>
        <v>9.14</v>
      </c>
      <c r="M747" s="190">
        <f t="shared" ref="M747" si="437">IF($D747=$M$52,$H747,0)</f>
        <v>0</v>
      </c>
      <c r="N747" s="190">
        <f t="shared" ref="N747" si="438">IF($D747=$N$52,$H747,0)</f>
        <v>0</v>
      </c>
      <c r="O747" s="201">
        <f t="shared" ref="O747" si="439">IF($D747=$O$52,$H747,0)</f>
        <v>0</v>
      </c>
      <c r="P747" s="190"/>
      <c r="Q747" s="8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202"/>
    </row>
    <row r="748" spans="1:30" s="79" customFormat="1" ht="30" customHeight="1" x14ac:dyDescent="0.2">
      <c r="A748" s="203" t="s">
        <v>78</v>
      </c>
      <c r="B748" s="204"/>
      <c r="C748" s="205"/>
      <c r="D748" s="190">
        <v>16</v>
      </c>
      <c r="E748" s="190"/>
      <c r="F748" s="191">
        <v>3</v>
      </c>
      <c r="G748" s="200">
        <f>+$D745+2*(VLOOKUP(D748,$B$10:$G$16,6))+(10*(D748/1000))</f>
        <v>4.91</v>
      </c>
      <c r="H748" s="190">
        <f>+F748*G748*C745</f>
        <v>14.73</v>
      </c>
      <c r="I748" s="190"/>
      <c r="J748" s="190">
        <f>IF($D748=$J$52,$H748,0)</f>
        <v>0</v>
      </c>
      <c r="K748" s="190">
        <f>IF($D748=$K$52,$H748,0)</f>
        <v>0</v>
      </c>
      <c r="L748" s="190">
        <f>IF($D748=$L$52,$H748,0)</f>
        <v>0</v>
      </c>
      <c r="M748" s="190">
        <f>IF($D748=$M$52,$H748,0)</f>
        <v>14.73</v>
      </c>
      <c r="N748" s="190">
        <f>IF($D748=$N$52,$H748,0)</f>
        <v>0</v>
      </c>
      <c r="O748" s="201">
        <f>IF($D748=$O$52,$H748,0)</f>
        <v>0</v>
      </c>
      <c r="P748" s="190"/>
      <c r="Q748" s="8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202"/>
    </row>
    <row r="749" spans="1:30" s="194" customFormat="1" ht="30" customHeight="1" x14ac:dyDescent="0.2">
      <c r="A749" s="203" t="s">
        <v>79</v>
      </c>
      <c r="B749" s="204"/>
      <c r="C749" s="205"/>
      <c r="D749" s="190">
        <v>12</v>
      </c>
      <c r="E749" s="190"/>
      <c r="F749" s="191">
        <v>2</v>
      </c>
      <c r="G749" s="200">
        <f>+$D745+2*(VLOOKUP(D749,$B$10:$G$16,6))+(10*(D749/1000))</f>
        <v>4.57</v>
      </c>
      <c r="H749" s="190">
        <f>+F749*G749*C745</f>
        <v>9.14</v>
      </c>
      <c r="I749" s="190"/>
      <c r="J749" s="190">
        <f t="shared" ref="J749:J750" si="440">IF($D749=$J$52,$H749,0)</f>
        <v>0</v>
      </c>
      <c r="K749" s="190">
        <f t="shared" ref="K749:K750" si="441">IF($D749=$K$52,$H749,0)</f>
        <v>0</v>
      </c>
      <c r="L749" s="190">
        <f t="shared" ref="L749:L750" si="442">IF($D749=$L$52,$H749,0)</f>
        <v>9.14</v>
      </c>
      <c r="M749" s="190">
        <f t="shared" ref="M749:M750" si="443">IF($D749=$M$52,$H749,0)</f>
        <v>0</v>
      </c>
      <c r="N749" s="190">
        <f t="shared" ref="N749:N750" si="444">IF($D749=$N$52,$H749,0)</f>
        <v>0</v>
      </c>
      <c r="O749" s="201">
        <f t="shared" ref="O749:O750" si="445">IF($D749=$O$52,$H749,0)</f>
        <v>0</v>
      </c>
      <c r="P749" s="190"/>
      <c r="Q749" s="8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202"/>
    </row>
    <row r="750" spans="1:30" s="79" customFormat="1" ht="30" customHeight="1" x14ac:dyDescent="0.2">
      <c r="A750" s="203" t="s">
        <v>80</v>
      </c>
      <c r="B750" s="204"/>
      <c r="C750" s="205"/>
      <c r="D750" s="190">
        <v>25</v>
      </c>
      <c r="E750" s="190">
        <v>1</v>
      </c>
      <c r="F750" s="191">
        <f>ROUND((3.5+3.5)/(E750)+1,0)</f>
        <v>8</v>
      </c>
      <c r="G750" s="191">
        <f>VLOOKUP(E745,$B$40:$E$49,4,0)</f>
        <v>0.36443309607454283</v>
      </c>
      <c r="H750" s="190">
        <f>+F750*G750*C745</f>
        <v>2.9154647685963426</v>
      </c>
      <c r="I750" s="190"/>
      <c r="J750" s="190">
        <f t="shared" si="440"/>
        <v>0</v>
      </c>
      <c r="K750" s="190">
        <f t="shared" si="441"/>
        <v>0</v>
      </c>
      <c r="L750" s="190">
        <f t="shared" si="442"/>
        <v>0</v>
      </c>
      <c r="M750" s="190">
        <f t="shared" si="443"/>
        <v>0</v>
      </c>
      <c r="N750" s="190">
        <f t="shared" si="444"/>
        <v>0</v>
      </c>
      <c r="O750" s="201">
        <f t="shared" si="445"/>
        <v>2.9154647685963426</v>
      </c>
      <c r="P750" s="190"/>
      <c r="Q750" s="8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202"/>
    </row>
    <row r="751" spans="1:30" s="79" customFormat="1" ht="30" customHeight="1" x14ac:dyDescent="0.2">
      <c r="A751" s="206" t="s">
        <v>105</v>
      </c>
      <c r="B751" s="207"/>
      <c r="C751" s="208"/>
      <c r="D751" s="209">
        <v>8</v>
      </c>
      <c r="E751" s="209">
        <v>0.1</v>
      </c>
      <c r="F751" s="219">
        <f>ROUND((((D745/3)*2)/(E751))+1,0)</f>
        <v>24</v>
      </c>
      <c r="G751" s="211">
        <f>((2*(E745-(2*$B$6)+F745-(2*$B$6)))+(VLOOKUP(D751,$B$30:$C$36,2,)))</f>
        <v>2.02</v>
      </c>
      <c r="H751" s="209">
        <f>+F751*G751*C745</f>
        <v>48.480000000000004</v>
      </c>
      <c r="I751" s="209"/>
      <c r="J751" s="190">
        <f>IF($D751=$J$52,$H751,0)</f>
        <v>48.480000000000004</v>
      </c>
      <c r="K751" s="190">
        <f>IF($D751=$K$52,$H751,0)</f>
        <v>0</v>
      </c>
      <c r="L751" s="190">
        <f>IF($D751=$L$52,$H751,0)</f>
        <v>0</v>
      </c>
      <c r="M751" s="190">
        <f>IF($D751=$M$52,$H751,0)</f>
        <v>0</v>
      </c>
      <c r="N751" s="190">
        <f>IF($D751=$N$52,$H751,0)</f>
        <v>0</v>
      </c>
      <c r="O751" s="201">
        <f>IF($D751=$O$52,$H751,0)</f>
        <v>0</v>
      </c>
      <c r="P751" s="209"/>
      <c r="Q751" s="8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202"/>
    </row>
    <row r="752" spans="1:30" s="239" customFormat="1" ht="30" customHeight="1" x14ac:dyDescent="0.25">
      <c r="A752" s="206" t="s">
        <v>103</v>
      </c>
      <c r="B752" s="207"/>
      <c r="C752" s="208"/>
      <c r="D752" s="209">
        <v>8</v>
      </c>
      <c r="E752" s="209">
        <v>0.125</v>
      </c>
      <c r="F752" s="219">
        <f>ROUND((((D745/3)*1)/(E752))+1,0)</f>
        <v>10</v>
      </c>
      <c r="G752" s="211">
        <f>((2*(E745-(2*$B$6)+F745-(2*$B$6)))+(VLOOKUP(D752,$B$30:$C$36,2,)))</f>
        <v>2.02</v>
      </c>
      <c r="H752" s="209">
        <f>+F752*G752*C745</f>
        <v>20.2</v>
      </c>
      <c r="I752" s="209"/>
      <c r="J752" s="190">
        <f>IF($D752=$J$52,$H752,0)</f>
        <v>20.2</v>
      </c>
      <c r="K752" s="190">
        <f>IF($D752=$K$52,$H752,0)</f>
        <v>0</v>
      </c>
      <c r="L752" s="190">
        <f>IF($D752=$L$52,$H752,0)</f>
        <v>0</v>
      </c>
      <c r="M752" s="190">
        <f>IF($D752=$M$52,$H752,0)</f>
        <v>0</v>
      </c>
      <c r="N752" s="190">
        <f>IF($D752=$N$52,$H752,0)</f>
        <v>0</v>
      </c>
      <c r="O752" s="201">
        <f>IF($D752=$O$52,$H752,0)</f>
        <v>0</v>
      </c>
      <c r="P752" s="209"/>
      <c r="Q752" s="209"/>
    </row>
    <row r="753" spans="1:30" s="194" customFormat="1" ht="30" customHeight="1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 s="249"/>
      <c r="Q753" s="8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202"/>
    </row>
    <row r="754" spans="1:30" s="194" customFormat="1" ht="30" customHeight="1" x14ac:dyDescent="0.2">
      <c r="A754" s="190">
        <v>87</v>
      </c>
      <c r="B754" s="190" t="s">
        <v>197</v>
      </c>
      <c r="C754" s="190">
        <v>1</v>
      </c>
      <c r="D754" s="190">
        <v>0.75</v>
      </c>
      <c r="E754" s="190">
        <v>0.2</v>
      </c>
      <c r="F754" s="190">
        <v>1</v>
      </c>
      <c r="G754" s="191"/>
      <c r="H754" s="190"/>
      <c r="I754" s="190">
        <f>+PRODUCT(C754:F754)</f>
        <v>0.15000000000000002</v>
      </c>
      <c r="J754" s="190">
        <f>IF($D754=$J$52,$H754,0)</f>
        <v>0</v>
      </c>
      <c r="K754" s="190">
        <f>IF($D754=$K$52,$H754,0)</f>
        <v>0</v>
      </c>
      <c r="L754" s="190">
        <f>IF($D754=$L$52,$H754,0)</f>
        <v>0</v>
      </c>
      <c r="M754" s="190">
        <f>IF($D754=$M$52,$H754,0)</f>
        <v>0</v>
      </c>
      <c r="N754" s="190">
        <f>IF($D754=$N$52,$H754,0)</f>
        <v>0</v>
      </c>
      <c r="O754" s="201">
        <f>IF($D754=$O$52,$H754,0)</f>
        <v>0</v>
      </c>
      <c r="P754" s="190">
        <f>(IF(F754&gt;0.6,(ROUND(D754/0.5*2,0)),(ROUND(D754/0.5*1,0))))*C754</f>
        <v>3</v>
      </c>
      <c r="Q754" s="192" t="s">
        <v>75</v>
      </c>
      <c r="R754" s="193">
        <v>0.15</v>
      </c>
      <c r="S754" s="193">
        <v>0.125</v>
      </c>
      <c r="T754" s="193">
        <f>+PRODUCT(C754:E754)</f>
        <v>0.15000000000000002</v>
      </c>
      <c r="U754" s="193">
        <f>+PRODUCT(D754,(F754-R754))</f>
        <v>0.63749999999999996</v>
      </c>
      <c r="V754" s="193">
        <f>+PRODUCT(D754,(F754-S754))</f>
        <v>0.65625</v>
      </c>
      <c r="W754" s="193">
        <f>+PRODUCT(T754,C754)</f>
        <v>0.15000000000000002</v>
      </c>
      <c r="X754" s="193">
        <f>+IF(Q754="internal",IF(F754=$X$52,U754+V754,0),0)</f>
        <v>0</v>
      </c>
      <c r="Y754" s="193">
        <f>+IF(Q754="internal",IF(F754&lt;$Y$52,U754+V754,0),0)</f>
        <v>0</v>
      </c>
      <c r="Z754" s="193">
        <f>+IF(Q754="internal",IF(F754&gt;$Z$52,U754+V754,0),0)</f>
        <v>1.29375</v>
      </c>
      <c r="AA754" s="193">
        <f>+IF(Q754="external",IF(F754=$AA$52,U754+V754,0),0)</f>
        <v>0</v>
      </c>
      <c r="AB754" s="193">
        <f>+IF(Q754="external",IF(F754&lt;$AB$52,U754+V754,0),0)</f>
        <v>0</v>
      </c>
      <c r="AC754" s="193">
        <f>+IF(Q754="external",IF(F754&gt;$AC$52,U754+V754,0),0)</f>
        <v>0</v>
      </c>
      <c r="AD754" s="93"/>
    </row>
    <row r="755" spans="1:30" s="194" customFormat="1" ht="30" customHeight="1" x14ac:dyDescent="0.2">
      <c r="A755" s="195" t="s">
        <v>76</v>
      </c>
      <c r="B755" s="196"/>
      <c r="C755" s="197"/>
      <c r="D755" s="198">
        <v>16</v>
      </c>
      <c r="E755" s="198"/>
      <c r="F755" s="199">
        <v>2</v>
      </c>
      <c r="G755" s="200">
        <f>+$D754+2*(VLOOKUP(D755,$B$10:$G$16,6))+(10*(D755/1000))</f>
        <v>2.16</v>
      </c>
      <c r="H755" s="198">
        <f>+F755*G755*C754</f>
        <v>4.32</v>
      </c>
      <c r="I755" s="198"/>
      <c r="J755" s="190">
        <f>IF($D755=$J$52,$H755,0)</f>
        <v>0</v>
      </c>
      <c r="K755" s="190">
        <f>IF($D755=$K$52,$H755,0)</f>
        <v>0</v>
      </c>
      <c r="L755" s="190">
        <f>IF($D755=$L$52,$H755,0)</f>
        <v>0</v>
      </c>
      <c r="M755" s="190">
        <f>IF($D755=$M$52,$H755,0)</f>
        <v>4.32</v>
      </c>
      <c r="N755" s="190">
        <f>IF($D755=$N$52,$H755,0)</f>
        <v>0</v>
      </c>
      <c r="O755" s="201">
        <f>IF($D755=$O$52,$H755,0)</f>
        <v>0</v>
      </c>
      <c r="P755" s="190"/>
      <c r="Q755" s="8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202"/>
    </row>
    <row r="756" spans="1:30" s="194" customFormat="1" ht="30" customHeight="1" x14ac:dyDescent="0.2">
      <c r="A756" s="195" t="s">
        <v>162</v>
      </c>
      <c r="B756" s="196"/>
      <c r="C756" s="197"/>
      <c r="D756" s="198">
        <v>12</v>
      </c>
      <c r="E756" s="198"/>
      <c r="F756" s="199">
        <v>2</v>
      </c>
      <c r="G756" s="200">
        <f>+$D754+2*(VLOOKUP(D756,$B$10:$G$16,6))+(10*(D756/1000))</f>
        <v>1.8199999999999998</v>
      </c>
      <c r="H756" s="198">
        <f>+F756*G756*C754</f>
        <v>3.6399999999999997</v>
      </c>
      <c r="I756" s="198"/>
      <c r="J756" s="190">
        <f t="shared" ref="J756" si="446">IF($D756=$J$52,$H756,0)</f>
        <v>0</v>
      </c>
      <c r="K756" s="190">
        <f t="shared" ref="K756" si="447">IF($D756=$K$52,$H756,0)</f>
        <v>0</v>
      </c>
      <c r="L756" s="190">
        <f t="shared" ref="L756" si="448">IF($D756=$L$52,$H756,0)</f>
        <v>3.6399999999999997</v>
      </c>
      <c r="M756" s="190">
        <f t="shared" ref="M756" si="449">IF($D756=$M$52,$H756,0)</f>
        <v>0</v>
      </c>
      <c r="N756" s="190">
        <f t="shared" ref="N756" si="450">IF($D756=$N$52,$H756,0)</f>
        <v>0</v>
      </c>
      <c r="O756" s="201">
        <f t="shared" ref="O756" si="451">IF($D756=$O$52,$H756,0)</f>
        <v>0</v>
      </c>
      <c r="P756" s="190"/>
      <c r="Q756" s="8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202"/>
    </row>
    <row r="757" spans="1:30" s="79" customFormat="1" ht="30" customHeight="1" x14ac:dyDescent="0.2">
      <c r="A757" s="203" t="s">
        <v>78</v>
      </c>
      <c r="B757" s="204"/>
      <c r="C757" s="205"/>
      <c r="D757" s="190">
        <v>16</v>
      </c>
      <c r="E757" s="190"/>
      <c r="F757" s="199">
        <v>2</v>
      </c>
      <c r="G757" s="200">
        <f>+$D754+2*(VLOOKUP(D757,$B$10:$G$16,6))+(10*(D757/1000))</f>
        <v>2.16</v>
      </c>
      <c r="H757" s="190">
        <f>+F757*G757*C754</f>
        <v>4.32</v>
      </c>
      <c r="I757" s="190"/>
      <c r="J757" s="190">
        <f>IF($D757=$J$52,$H757,0)</f>
        <v>0</v>
      </c>
      <c r="K757" s="190">
        <f>IF($D757=$K$52,$H757,0)</f>
        <v>0</v>
      </c>
      <c r="L757" s="190">
        <f>IF($D757=$L$52,$H757,0)</f>
        <v>0</v>
      </c>
      <c r="M757" s="190">
        <f>IF($D757=$M$52,$H757,0)</f>
        <v>4.32</v>
      </c>
      <c r="N757" s="190">
        <f>IF($D757=$N$52,$H757,0)</f>
        <v>0</v>
      </c>
      <c r="O757" s="201">
        <f>IF($D757=$O$52,$H757,0)</f>
        <v>0</v>
      </c>
      <c r="P757" s="190"/>
      <c r="Q757" s="8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202"/>
    </row>
    <row r="758" spans="1:30" s="194" customFormat="1" ht="30" customHeight="1" x14ac:dyDescent="0.2">
      <c r="A758" s="203" t="s">
        <v>79</v>
      </c>
      <c r="B758" s="204"/>
      <c r="C758" s="205"/>
      <c r="D758" s="190">
        <v>12</v>
      </c>
      <c r="E758" s="190"/>
      <c r="F758" s="191">
        <v>2</v>
      </c>
      <c r="G758" s="200">
        <f>+$D754+2*(VLOOKUP(D758,$B$10:$G$16,6))+(10*(D758/1000))</f>
        <v>1.8199999999999998</v>
      </c>
      <c r="H758" s="190">
        <f>+F758*G758*C754</f>
        <v>3.6399999999999997</v>
      </c>
      <c r="I758" s="190"/>
      <c r="J758" s="190">
        <f t="shared" ref="J758:J759" si="452">IF($D758=$J$52,$H758,0)</f>
        <v>0</v>
      </c>
      <c r="K758" s="190">
        <f t="shared" ref="K758:K759" si="453">IF($D758=$K$52,$H758,0)</f>
        <v>0</v>
      </c>
      <c r="L758" s="190">
        <f t="shared" ref="L758:L759" si="454">IF($D758=$L$52,$H758,0)</f>
        <v>3.6399999999999997</v>
      </c>
      <c r="M758" s="190">
        <f t="shared" ref="M758:M759" si="455">IF($D758=$M$52,$H758,0)</f>
        <v>0</v>
      </c>
      <c r="N758" s="190">
        <f t="shared" ref="N758:N759" si="456">IF($D758=$N$52,$H758,0)</f>
        <v>0</v>
      </c>
      <c r="O758" s="201">
        <f t="shared" ref="O758:O759" si="457">IF($D758=$O$52,$H758,0)</f>
        <v>0</v>
      </c>
      <c r="P758" s="190"/>
      <c r="Q758" s="8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202"/>
    </row>
    <row r="759" spans="1:30" s="79" customFormat="1" ht="30" customHeight="1" x14ac:dyDescent="0.2">
      <c r="A759" s="203" t="s">
        <v>80</v>
      </c>
      <c r="B759" s="204"/>
      <c r="C759" s="205"/>
      <c r="D759" s="190">
        <v>25</v>
      </c>
      <c r="E759" s="190">
        <v>1</v>
      </c>
      <c r="F759" s="191">
        <f>ROUND((3.5+3.5)/(E759)+1,0)</f>
        <v>8</v>
      </c>
      <c r="G759" s="191">
        <f>VLOOKUP(E754,$B$40:$E$49,4,0)</f>
        <v>0.22295539738302861</v>
      </c>
      <c r="H759" s="190">
        <f>+F759*G759*C754</f>
        <v>1.7836431790642289</v>
      </c>
      <c r="I759" s="190"/>
      <c r="J759" s="190">
        <f t="shared" si="452"/>
        <v>0</v>
      </c>
      <c r="K759" s="190">
        <f t="shared" si="453"/>
        <v>0</v>
      </c>
      <c r="L759" s="190">
        <f t="shared" si="454"/>
        <v>0</v>
      </c>
      <c r="M759" s="190">
        <f t="shared" si="455"/>
        <v>0</v>
      </c>
      <c r="N759" s="190">
        <f t="shared" si="456"/>
        <v>0</v>
      </c>
      <c r="O759" s="201">
        <f t="shared" si="457"/>
        <v>1.7836431790642289</v>
      </c>
      <c r="P759" s="190"/>
      <c r="Q759" s="8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202"/>
    </row>
    <row r="760" spans="1:30" s="79" customFormat="1" ht="32.25" customHeight="1" x14ac:dyDescent="0.2">
      <c r="A760" s="206" t="s">
        <v>114</v>
      </c>
      <c r="B760" s="207"/>
      <c r="C760" s="208"/>
      <c r="D760" s="209">
        <v>12</v>
      </c>
      <c r="E760" s="209">
        <v>0.1</v>
      </c>
      <c r="F760" s="219">
        <f>ROUND((((D754/3)*3)/(E760))+1,0)</f>
        <v>9</v>
      </c>
      <c r="G760" s="211">
        <f>((2*(E754-(2*$B$6)+F754-(2*$B$6)))+(VLOOKUP(D760,$B$30:$C$36,2,)))</f>
        <v>2.4000000000000004</v>
      </c>
      <c r="H760" s="209">
        <f>+F760*G760*C754</f>
        <v>21.6</v>
      </c>
      <c r="I760" s="209"/>
      <c r="J760" s="190">
        <f>IF($D760=$J$52,$H760,0)</f>
        <v>0</v>
      </c>
      <c r="K760" s="190">
        <f>IF($D760=$K$52,$H760,0)</f>
        <v>0</v>
      </c>
      <c r="L760" s="190">
        <f>IF($D760=$L$52,$H760,0)</f>
        <v>21.6</v>
      </c>
      <c r="M760" s="190">
        <f>IF($D760=$M$52,$H760,0)</f>
        <v>0</v>
      </c>
      <c r="N760" s="190">
        <f>IF($D760=$N$52,$H760,0)</f>
        <v>0</v>
      </c>
      <c r="O760" s="201">
        <f>IF($D760=$O$52,$H760,0)</f>
        <v>0</v>
      </c>
      <c r="P760" s="209"/>
      <c r="Q760" s="8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202"/>
    </row>
    <row r="761" spans="1:30" s="194" customFormat="1" ht="30" customHeight="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 s="249"/>
      <c r="Q761" s="8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202"/>
    </row>
    <row r="762" spans="1:30" s="194" customFormat="1" ht="30" customHeight="1" x14ac:dyDescent="0.2">
      <c r="A762" s="190">
        <v>88</v>
      </c>
      <c r="B762" s="190" t="s">
        <v>198</v>
      </c>
      <c r="C762" s="190">
        <v>1</v>
      </c>
      <c r="D762" s="190">
        <v>3.5</v>
      </c>
      <c r="E762" s="190">
        <v>0.2</v>
      </c>
      <c r="F762" s="190">
        <v>0.84499999999999997</v>
      </c>
      <c r="G762" s="191"/>
      <c r="H762" s="190"/>
      <c r="I762" s="190">
        <f>+PRODUCT(C762:F762)</f>
        <v>0.59150000000000003</v>
      </c>
      <c r="J762" s="190">
        <f>IF($D762=$J$52,$H762,0)</f>
        <v>0</v>
      </c>
      <c r="K762" s="190">
        <f>IF($D762=$K$52,$H762,0)</f>
        <v>0</v>
      </c>
      <c r="L762" s="190">
        <f>IF($D762=$L$52,$H762,0)</f>
        <v>0</v>
      </c>
      <c r="M762" s="190">
        <f>IF($D762=$M$52,$H762,0)</f>
        <v>0</v>
      </c>
      <c r="N762" s="190">
        <f>IF($D762=$N$52,$H762,0)</f>
        <v>0</v>
      </c>
      <c r="O762" s="201">
        <f>IF($D762=$O$52,$H762,0)</f>
        <v>0</v>
      </c>
      <c r="P762" s="190">
        <f>(IF(F762&gt;0.6,(ROUND(D762/0.5*2,0)),(ROUND(D762/0.5*1,0))))*C762</f>
        <v>14</v>
      </c>
      <c r="Q762" s="192" t="s">
        <v>75</v>
      </c>
      <c r="R762" s="193">
        <v>0.125</v>
      </c>
      <c r="S762" s="193">
        <v>0.125</v>
      </c>
      <c r="T762" s="193">
        <f>+PRODUCT(C762:E762)</f>
        <v>0.70000000000000007</v>
      </c>
      <c r="U762" s="193">
        <f>+PRODUCT(D762,(F762-R762))</f>
        <v>2.52</v>
      </c>
      <c r="V762" s="193">
        <f>+PRODUCT(D762,(F762-S762))</f>
        <v>2.52</v>
      </c>
      <c r="W762" s="193">
        <f>+PRODUCT(T762,C762)</f>
        <v>0.70000000000000007</v>
      </c>
      <c r="X762" s="193">
        <f>+IF(Q762="internal",IF(F762=$X$52,U762+V762,0),0)</f>
        <v>0</v>
      </c>
      <c r="Y762" s="193">
        <f>+IF(Q762="internal",IF(F762&lt;$Y$52,U762+V762,0),0)</f>
        <v>0</v>
      </c>
      <c r="Z762" s="193">
        <f>+IF(Q762="internal",IF(F762&gt;$Z$52,U762+V762,0),0)</f>
        <v>5.04</v>
      </c>
      <c r="AA762" s="193">
        <f>+IF(Q762="external",IF(F762=$AA$52,U762+V762,0),0)</f>
        <v>0</v>
      </c>
      <c r="AB762" s="193">
        <f>+IF(Q762="external",IF(F762&lt;$AB$52,U762+V762,0),0)</f>
        <v>0</v>
      </c>
      <c r="AC762" s="193">
        <f>+IF(Q762="external",IF(F762&gt;$AC$52,U762+V762,0),0)</f>
        <v>0</v>
      </c>
      <c r="AD762" s="93"/>
    </row>
    <row r="763" spans="1:30" s="194" customFormat="1" ht="30" customHeight="1" x14ac:dyDescent="0.2">
      <c r="A763" s="195" t="s">
        <v>76</v>
      </c>
      <c r="B763" s="196"/>
      <c r="C763" s="197"/>
      <c r="D763" s="198">
        <v>20</v>
      </c>
      <c r="E763" s="198"/>
      <c r="F763" s="199">
        <v>2</v>
      </c>
      <c r="G763" s="200">
        <f>+$D762+1*(VLOOKUP(D763,$B$10:$G$16,6)+(10*(D763/1000)))+0.3/2</f>
        <v>4.6500000000000004</v>
      </c>
      <c r="H763" s="198">
        <f>+F763*G763*C762</f>
        <v>9.3000000000000007</v>
      </c>
      <c r="I763" s="198"/>
      <c r="J763" s="190">
        <f>IF($D763=$J$52,$H763,0)</f>
        <v>0</v>
      </c>
      <c r="K763" s="190">
        <f>IF($D763=$K$52,$H763,0)</f>
        <v>0</v>
      </c>
      <c r="L763" s="190">
        <f>IF($D763=$L$52,$H763,0)</f>
        <v>0</v>
      </c>
      <c r="M763" s="190">
        <f>IF($D763=$M$52,$H763,0)</f>
        <v>0</v>
      </c>
      <c r="N763" s="190">
        <f>IF($D763=$N$52,$H763,0)</f>
        <v>9.3000000000000007</v>
      </c>
      <c r="O763" s="201">
        <f>IF($D763=$O$52,$H763,0)</f>
        <v>0</v>
      </c>
      <c r="P763" s="190"/>
      <c r="Q763" s="8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202"/>
    </row>
    <row r="764" spans="1:30" s="79" customFormat="1" ht="30" customHeight="1" x14ac:dyDescent="0.2">
      <c r="A764" s="203" t="s">
        <v>78</v>
      </c>
      <c r="B764" s="204"/>
      <c r="C764" s="205"/>
      <c r="D764" s="190">
        <v>20</v>
      </c>
      <c r="E764" s="190"/>
      <c r="F764" s="199">
        <v>2</v>
      </c>
      <c r="G764" s="200">
        <f>+$D762+1*(VLOOKUP(D764,$B$10:$G$16,6)+(10*(D764/1000)))+0.3/2</f>
        <v>4.6500000000000004</v>
      </c>
      <c r="H764" s="190">
        <f>+F764*G764*C762</f>
        <v>9.3000000000000007</v>
      </c>
      <c r="I764" s="190"/>
      <c r="J764" s="190">
        <f>IF($D764=$J$52,$H764,0)</f>
        <v>0</v>
      </c>
      <c r="K764" s="190">
        <f>IF($D764=$K$52,$H764,0)</f>
        <v>0</v>
      </c>
      <c r="L764" s="190">
        <f>IF($D764=$L$52,$H764,0)</f>
        <v>0</v>
      </c>
      <c r="M764" s="190">
        <f>IF($D764=$M$52,$H764,0)</f>
        <v>0</v>
      </c>
      <c r="N764" s="190">
        <f>IF($D764=$N$52,$H764,0)</f>
        <v>9.3000000000000007</v>
      </c>
      <c r="O764" s="201">
        <f>IF($D764=$O$52,$H764,0)</f>
        <v>0</v>
      </c>
      <c r="P764" s="190"/>
      <c r="Q764" s="8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202"/>
    </row>
    <row r="765" spans="1:30" s="194" customFormat="1" ht="30" customHeight="1" x14ac:dyDescent="0.2">
      <c r="A765" s="203" t="s">
        <v>79</v>
      </c>
      <c r="B765" s="204"/>
      <c r="C765" s="205"/>
      <c r="D765" s="190">
        <v>16</v>
      </c>
      <c r="E765" s="190"/>
      <c r="F765" s="191">
        <v>2</v>
      </c>
      <c r="G765" s="153">
        <f>+$D762+1*(VLOOKUP(D765,$B$10:$G$16,6)+(10*(D765/1000)))+C33</f>
        <v>4.6050000000000004</v>
      </c>
      <c r="H765" s="190">
        <f>+F765*G765*C762</f>
        <v>9.2100000000000009</v>
      </c>
      <c r="I765" s="190"/>
      <c r="J765" s="190">
        <f t="shared" ref="J765" si="458">IF($D765=$J$52,$H765,0)</f>
        <v>0</v>
      </c>
      <c r="K765" s="190">
        <f t="shared" ref="K765:K766" si="459">IF($D765=$K$52,$H765,0)</f>
        <v>0</v>
      </c>
      <c r="L765" s="190">
        <f t="shared" ref="L765:L766" si="460">IF($D765=$L$52,$H765,0)</f>
        <v>0</v>
      </c>
      <c r="M765" s="190">
        <f t="shared" ref="M765:M766" si="461">IF($D765=$M$52,$H765,0)</f>
        <v>9.2100000000000009</v>
      </c>
      <c r="N765" s="190">
        <f t="shared" ref="N765:N766" si="462">IF($D765=$N$52,$H765,0)</f>
        <v>0</v>
      </c>
      <c r="O765" s="201">
        <f t="shared" ref="O765:O766" si="463">IF($D765=$O$52,$H765,0)</f>
        <v>0</v>
      </c>
      <c r="P765" s="190"/>
      <c r="Q765" s="8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202"/>
    </row>
    <row r="766" spans="1:30" s="79" customFormat="1" ht="30" customHeight="1" x14ac:dyDescent="0.2">
      <c r="A766" s="203" t="s">
        <v>80</v>
      </c>
      <c r="B766" s="204"/>
      <c r="C766" s="205"/>
      <c r="D766" s="190">
        <v>25</v>
      </c>
      <c r="E766" s="190">
        <v>1</v>
      </c>
      <c r="F766" s="191">
        <f>ROUND((3.5)/(E766)+1,0)</f>
        <v>5</v>
      </c>
      <c r="G766" s="191">
        <f>VLOOKUP(E762,$B$40:$E$49,4,0)</f>
        <v>0.22295539738302861</v>
      </c>
      <c r="H766" s="190">
        <f>+F766*G766*C762</f>
        <v>1.1147769869151429</v>
      </c>
      <c r="I766" s="190"/>
      <c r="J766" s="190"/>
      <c r="K766" s="190">
        <f t="shared" si="459"/>
        <v>0</v>
      </c>
      <c r="L766" s="190">
        <f t="shared" si="460"/>
        <v>0</v>
      </c>
      <c r="M766" s="190">
        <f t="shared" si="461"/>
        <v>0</v>
      </c>
      <c r="N766" s="190">
        <f t="shared" si="462"/>
        <v>0</v>
      </c>
      <c r="O766" s="201">
        <f t="shared" si="463"/>
        <v>1.1147769869151429</v>
      </c>
      <c r="P766" s="190"/>
      <c r="Q766" s="8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202"/>
    </row>
    <row r="767" spans="1:30" ht="33" customHeight="1" x14ac:dyDescent="0.25">
      <c r="A767" s="206" t="s">
        <v>114</v>
      </c>
      <c r="B767" s="207"/>
      <c r="C767" s="208"/>
      <c r="D767" s="209">
        <v>12</v>
      </c>
      <c r="E767" s="209">
        <v>0.1</v>
      </c>
      <c r="F767" s="170">
        <f>ROUND((((D762/3)*2)/(E767))+1,0)</f>
        <v>24</v>
      </c>
      <c r="G767" s="211">
        <f>((2*(E762-(2*$B$6)+F762-(2*$B$6)))+(VLOOKUP(D767,$B$30:$C$36,2,)))</f>
        <v>2.09</v>
      </c>
      <c r="H767" s="209">
        <f>+F767*G767*C762</f>
        <v>50.16</v>
      </c>
      <c r="I767" s="209"/>
      <c r="J767" s="190">
        <f>IF($D767=$J$52,$H767,0)</f>
        <v>0</v>
      </c>
      <c r="K767" s="190">
        <f>IF($D767=$K$52,$H767,0)</f>
        <v>0</v>
      </c>
      <c r="L767" s="190">
        <f>IF($D767=$L$52,$H767,0)</f>
        <v>50.16</v>
      </c>
      <c r="M767" s="190">
        <f>IF($D767=$M$52,$H767,0)</f>
        <v>0</v>
      </c>
      <c r="N767" s="190">
        <f>IF($D767=$N$52,$H767,0)</f>
        <v>0</v>
      </c>
      <c r="O767" s="201">
        <f>IF($D767=$O$52,$H767,0)</f>
        <v>0</v>
      </c>
      <c r="P767" s="209"/>
    </row>
    <row r="768" spans="1:30" ht="33" customHeight="1" x14ac:dyDescent="0.25">
      <c r="A768" s="206" t="s">
        <v>135</v>
      </c>
      <c r="B768" s="207"/>
      <c r="C768" s="208"/>
      <c r="D768" s="209">
        <v>12</v>
      </c>
      <c r="E768" s="209">
        <v>0.15</v>
      </c>
      <c r="F768" s="219">
        <f>ROUND((((D762/3)*3)/(1740))+1,0)</f>
        <v>1</v>
      </c>
      <c r="G768" s="211">
        <f>((2*(E762-(2*$B$6)+F762-(2*$B$6)))+(VLOOKUP(D768,$B$30:$C$36,2,)))</f>
        <v>2.09</v>
      </c>
      <c r="H768" s="209">
        <f>+F768*G768*C762</f>
        <v>2.09</v>
      </c>
      <c r="I768" s="209"/>
      <c r="J768" s="190">
        <f>IF($D768=$J$52,$H768,0)</f>
        <v>0</v>
      </c>
      <c r="K768" s="190">
        <f>IF($D768=$K$52,$H768,0)</f>
        <v>0</v>
      </c>
      <c r="L768" s="190">
        <f>IF($D768=$L$52,$H768,0)</f>
        <v>2.09</v>
      </c>
      <c r="M768" s="190">
        <f>IF($D768=$M$52,$H768,0)</f>
        <v>0</v>
      </c>
      <c r="N768" s="190">
        <f>IF($D768=$N$52,$H768,0)</f>
        <v>0</v>
      </c>
      <c r="O768" s="201">
        <f>IF($D768=$O$52,$H768,0)</f>
        <v>0</v>
      </c>
      <c r="P768" s="209"/>
    </row>
    <row r="769" spans="1:1099" s="194" customFormat="1" ht="30" customHeight="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 s="249"/>
      <c r="Q769" s="8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202"/>
    </row>
    <row r="770" spans="1:1099" s="116" customFormat="1" ht="30" customHeight="1" x14ac:dyDescent="0.2">
      <c r="A770" s="111">
        <v>89</v>
      </c>
      <c r="B770" s="111" t="s">
        <v>198</v>
      </c>
      <c r="C770" s="111">
        <v>1</v>
      </c>
      <c r="D770" s="111">
        <v>3.5</v>
      </c>
      <c r="E770" s="111">
        <v>0.15</v>
      </c>
      <c r="F770" s="111">
        <v>0.23</v>
      </c>
      <c r="G770" s="112"/>
      <c r="H770" s="111"/>
      <c r="I770" s="111">
        <f>+PRODUCT(C770:F770)</f>
        <v>0.12075000000000001</v>
      </c>
      <c r="J770" s="111">
        <f>IF($D770=$J$52,$H770,0)</f>
        <v>0</v>
      </c>
      <c r="K770" s="111">
        <f>IF($D770=$K$52,$H770,0)</f>
        <v>0</v>
      </c>
      <c r="L770" s="111">
        <f>IF($D770=$L$52,$H770,0)</f>
        <v>0</v>
      </c>
      <c r="M770" s="111">
        <f>IF($D770=$M$52,$H770,0)</f>
        <v>0</v>
      </c>
      <c r="N770" s="111">
        <f>IF($D770=$N$52,$H770,0)</f>
        <v>0</v>
      </c>
      <c r="O770" s="147">
        <f>IF($D770=$O$52,$H770,0)</f>
        <v>0</v>
      </c>
      <c r="P770" s="111">
        <f>(IF(F770&gt;0.6,(ROUND(D770/0.5*2,0)),(ROUND(D770/0.5*1,0))))*C770</f>
        <v>7</v>
      </c>
      <c r="Q770" s="113" t="s">
        <v>75</v>
      </c>
      <c r="R770" s="114">
        <v>0.125</v>
      </c>
      <c r="S770" s="114">
        <v>0.125</v>
      </c>
      <c r="T770" s="114">
        <f>+PRODUCT(C770:E770)</f>
        <v>0.52500000000000002</v>
      </c>
      <c r="U770" s="114">
        <f>+PRODUCT(D770,(F770-R770))</f>
        <v>0.36750000000000005</v>
      </c>
      <c r="V770" s="114">
        <f>+PRODUCT(D770,(F770-S770))</f>
        <v>0.36750000000000005</v>
      </c>
      <c r="W770" s="114">
        <f>+PRODUCT(T770,C770)</f>
        <v>0.52500000000000002</v>
      </c>
      <c r="X770" s="114">
        <f>+IF(Q770="internal",IF(F770=$X$52,U770+V770,0),0)</f>
        <v>0</v>
      </c>
      <c r="Y770" s="114">
        <f>+IF(Q770="internal",IF(F770&lt;$Y$52,U770+V770,0),0)</f>
        <v>0.7350000000000001</v>
      </c>
      <c r="Z770" s="114">
        <f>+IF(Q770="internal",IF(F770&gt;$Z$52,U770+V770,0),0)</f>
        <v>0</v>
      </c>
      <c r="AA770" s="114">
        <f>+IF(Q770="external",IF(F770=$AA$52,U770+V770,0),0)</f>
        <v>0</v>
      </c>
      <c r="AB770" s="114">
        <f>+IF(Q770="external",IF(F770&lt;$AB$52,U770+V770,0),0)</f>
        <v>0</v>
      </c>
      <c r="AC770" s="114">
        <f>+IF(Q770="external",IF(F770&gt;$AC$52,U770+V770,0),0)</f>
        <v>0</v>
      </c>
      <c r="AD770" s="115"/>
    </row>
    <row r="771" spans="1:1099" s="116" customFormat="1" ht="30" customHeight="1" x14ac:dyDescent="0.2">
      <c r="A771" s="149" t="s">
        <v>76</v>
      </c>
      <c r="B771" s="150"/>
      <c r="C771" s="151"/>
      <c r="D771" s="152">
        <v>20</v>
      </c>
      <c r="E771" s="152"/>
      <c r="F771" s="165">
        <v>2</v>
      </c>
      <c r="G771" s="153">
        <f>+$D770+1*(VLOOKUP(D771,$B$10:$G$16,6)+(10*(D771/1000)))+0.3/2</f>
        <v>4.6500000000000004</v>
      </c>
      <c r="H771" s="152">
        <f>+F771*G771*C770</f>
        <v>9.3000000000000007</v>
      </c>
      <c r="I771" s="152"/>
      <c r="J771" s="111">
        <f>IF($D771=$J$52,$H771,0)</f>
        <v>0</v>
      </c>
      <c r="K771" s="111">
        <f>IF($D771=$K$52,$H771,0)</f>
        <v>0</v>
      </c>
      <c r="L771" s="111">
        <f>IF($D771=$L$52,$H771,0)</f>
        <v>0</v>
      </c>
      <c r="M771" s="111">
        <f>IF($D771=$M$52,$H771,0)</f>
        <v>0</v>
      </c>
      <c r="N771" s="111">
        <f>IF($D771=$N$52,$H771,0)</f>
        <v>9.3000000000000007</v>
      </c>
      <c r="O771" s="147">
        <f>IF($D771=$O$52,$H771,0)</f>
        <v>0</v>
      </c>
      <c r="P771" s="111"/>
      <c r="Q771" s="118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20"/>
    </row>
    <row r="772" spans="1:1099" s="194" customFormat="1" ht="30" customHeight="1" x14ac:dyDescent="0.2">
      <c r="A772" s="195" t="s">
        <v>162</v>
      </c>
      <c r="B772" s="196"/>
      <c r="C772" s="197"/>
      <c r="D772" s="198">
        <v>25</v>
      </c>
      <c r="E772" s="198"/>
      <c r="F772" s="199">
        <v>2</v>
      </c>
      <c r="G772" s="200">
        <f>0.9+0.3/2</f>
        <v>1.05</v>
      </c>
      <c r="H772" s="198">
        <f>+F772*G772*C770</f>
        <v>2.1</v>
      </c>
      <c r="I772" s="198"/>
      <c r="J772" s="190">
        <f t="shared" ref="J772:J775" si="464">IF($D772=$J$52,$H772,0)</f>
        <v>0</v>
      </c>
      <c r="K772" s="190">
        <f t="shared" ref="K772:K775" si="465">IF($D772=$K$52,$H772,0)</f>
        <v>0</v>
      </c>
      <c r="L772" s="190">
        <f t="shared" ref="L772:L775" si="466">IF($D772=$L$52,$H772,0)</f>
        <v>0</v>
      </c>
      <c r="M772" s="190">
        <f t="shared" ref="M772:M775" si="467">IF($D772=$M$52,$H772,0)</f>
        <v>0</v>
      </c>
      <c r="N772" s="190">
        <f t="shared" ref="N772:N775" si="468">IF($D772=$N$52,$H772,0)</f>
        <v>0</v>
      </c>
      <c r="O772" s="201">
        <f t="shared" ref="O772:O775" si="469">IF($D772=$O$52,$H772,0)</f>
        <v>2.1</v>
      </c>
      <c r="P772" s="190"/>
      <c r="Q772" s="8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202"/>
    </row>
    <row r="773" spans="1:1099" s="194" customFormat="1" ht="30" customHeight="1" x14ac:dyDescent="0.2">
      <c r="A773" s="195" t="s">
        <v>162</v>
      </c>
      <c r="B773" s="196"/>
      <c r="C773" s="197"/>
      <c r="D773" s="198">
        <v>16</v>
      </c>
      <c r="E773" s="198"/>
      <c r="F773" s="199">
        <v>2</v>
      </c>
      <c r="G773" s="200">
        <f>0.9+1*(VLOOKUP(D773,$B$10:$G$16,6))+(10*(D773/1000))</f>
        <v>1.6849999999999998</v>
      </c>
      <c r="H773" s="198">
        <f>+F773*G773*C770</f>
        <v>3.3699999999999997</v>
      </c>
      <c r="I773" s="198"/>
      <c r="J773" s="190">
        <f t="shared" si="464"/>
        <v>0</v>
      </c>
      <c r="K773" s="190">
        <f t="shared" si="465"/>
        <v>0</v>
      </c>
      <c r="L773" s="190">
        <f t="shared" si="466"/>
        <v>0</v>
      </c>
      <c r="M773" s="190">
        <f t="shared" si="467"/>
        <v>3.3699999999999997</v>
      </c>
      <c r="N773" s="190">
        <f t="shared" si="468"/>
        <v>0</v>
      </c>
      <c r="O773" s="201">
        <f t="shared" si="469"/>
        <v>0</v>
      </c>
      <c r="P773" s="190"/>
      <c r="Q773" s="8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202"/>
    </row>
    <row r="774" spans="1:1099" s="239" customFormat="1" ht="30" customHeight="1" x14ac:dyDescent="0.2">
      <c r="A774" s="250" t="s">
        <v>80</v>
      </c>
      <c r="B774" s="250"/>
      <c r="C774" s="250"/>
      <c r="D774" s="190">
        <v>25</v>
      </c>
      <c r="E774" s="190">
        <v>1</v>
      </c>
      <c r="F774" s="191">
        <f>ROUND((0.9+0.9)/(E774)+1,0)</f>
        <v>3</v>
      </c>
      <c r="G774" s="191">
        <f>VLOOKUP(E770,$B$40:$E$49,4,0)</f>
        <v>0.15221654803727142</v>
      </c>
      <c r="H774" s="190">
        <f>+F774*G774*C770</f>
        <v>0.45664964411181425</v>
      </c>
      <c r="I774" s="190"/>
      <c r="J774" s="190">
        <f t="shared" si="464"/>
        <v>0</v>
      </c>
      <c r="K774" s="190">
        <f t="shared" si="465"/>
        <v>0</v>
      </c>
      <c r="L774" s="190">
        <f t="shared" si="466"/>
        <v>0</v>
      </c>
      <c r="M774" s="190">
        <f t="shared" si="467"/>
        <v>0</v>
      </c>
      <c r="N774" s="190">
        <f t="shared" si="468"/>
        <v>0</v>
      </c>
      <c r="O774" s="201">
        <f t="shared" si="469"/>
        <v>0.45664964411181425</v>
      </c>
      <c r="P774" s="190"/>
      <c r="Q774" s="8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202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79"/>
      <c r="AW774" s="79"/>
      <c r="AX774" s="79"/>
      <c r="AY774" s="79"/>
      <c r="AZ774" s="79"/>
      <c r="BA774" s="79"/>
      <c r="BB774" s="79"/>
      <c r="BC774" s="79"/>
      <c r="BD774" s="79"/>
      <c r="BE774" s="79"/>
      <c r="BF774" s="79"/>
      <c r="BG774" s="79"/>
      <c r="BH774" s="79"/>
      <c r="BI774" s="79"/>
      <c r="BJ774" s="79"/>
      <c r="BK774" s="79"/>
      <c r="BL774" s="79"/>
      <c r="BM774" s="79"/>
      <c r="BN774" s="79"/>
      <c r="BO774" s="79"/>
      <c r="BP774" s="79"/>
      <c r="BQ774" s="79"/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  <c r="CH774" s="79"/>
      <c r="CI774" s="79"/>
      <c r="CJ774" s="79"/>
      <c r="CK774" s="79"/>
      <c r="CL774" s="79"/>
      <c r="CM774" s="79"/>
      <c r="CN774" s="79"/>
      <c r="CO774" s="79"/>
      <c r="CP774" s="79"/>
      <c r="CQ774" s="79"/>
      <c r="CR774" s="79"/>
      <c r="CS774" s="79"/>
      <c r="CT774" s="79"/>
      <c r="CU774" s="79"/>
      <c r="CV774" s="79"/>
      <c r="CW774" s="79"/>
      <c r="CX774" s="79"/>
      <c r="CY774" s="79"/>
      <c r="CZ774" s="79"/>
      <c r="DA774" s="79"/>
      <c r="DB774" s="79"/>
      <c r="DC774" s="79"/>
      <c r="DD774" s="79"/>
      <c r="DE774" s="79"/>
      <c r="DF774" s="79"/>
      <c r="DG774" s="79"/>
      <c r="DH774" s="79"/>
      <c r="DI774" s="79"/>
      <c r="DJ774" s="79"/>
      <c r="DK774" s="79"/>
      <c r="DL774" s="79"/>
      <c r="DM774" s="79"/>
      <c r="DN774" s="79"/>
      <c r="DO774" s="79"/>
      <c r="DP774" s="79"/>
      <c r="DQ774" s="79"/>
      <c r="DR774" s="79"/>
      <c r="DS774" s="79"/>
      <c r="DT774" s="79"/>
      <c r="DU774" s="79"/>
      <c r="DV774" s="79"/>
      <c r="DW774" s="79"/>
      <c r="DX774" s="79"/>
      <c r="DY774" s="79"/>
      <c r="DZ774" s="79"/>
      <c r="EA774" s="79"/>
      <c r="EB774" s="79"/>
      <c r="EC774" s="79"/>
      <c r="ED774" s="79"/>
      <c r="EE774" s="79"/>
      <c r="EF774" s="79"/>
      <c r="EG774" s="79"/>
      <c r="EH774" s="79"/>
      <c r="EI774" s="79"/>
      <c r="EJ774" s="79"/>
      <c r="EK774" s="79"/>
      <c r="EL774" s="79"/>
      <c r="EM774" s="79"/>
      <c r="EN774" s="79"/>
      <c r="EO774" s="79"/>
      <c r="EP774" s="79"/>
      <c r="EQ774" s="79"/>
      <c r="ER774" s="79"/>
      <c r="ES774" s="79"/>
      <c r="ET774" s="79"/>
      <c r="EU774" s="79"/>
      <c r="EV774" s="79"/>
      <c r="EW774" s="79"/>
      <c r="EX774" s="79"/>
      <c r="EY774" s="79"/>
      <c r="EZ774" s="79"/>
      <c r="FA774" s="79"/>
      <c r="FB774" s="79"/>
      <c r="FC774" s="79"/>
      <c r="FD774" s="79"/>
      <c r="FE774" s="79"/>
      <c r="FF774" s="79"/>
      <c r="FG774" s="79"/>
      <c r="FH774" s="79"/>
      <c r="FI774" s="79"/>
      <c r="FJ774" s="79"/>
      <c r="FK774" s="79"/>
      <c r="FL774" s="79"/>
      <c r="FM774" s="79"/>
      <c r="FN774" s="79"/>
      <c r="FO774" s="79"/>
      <c r="FP774" s="79"/>
      <c r="FQ774" s="79"/>
      <c r="FR774" s="79"/>
      <c r="FS774" s="79"/>
      <c r="FT774" s="79"/>
      <c r="FU774" s="79"/>
      <c r="FV774" s="79"/>
      <c r="FW774" s="79"/>
      <c r="FX774" s="79"/>
      <c r="FY774" s="79"/>
      <c r="FZ774" s="79"/>
      <c r="GA774" s="79"/>
      <c r="GB774" s="79"/>
      <c r="GC774" s="79"/>
      <c r="GD774" s="79"/>
      <c r="GE774" s="79"/>
      <c r="GF774" s="79"/>
      <c r="GG774" s="79"/>
      <c r="GH774" s="79"/>
      <c r="GI774" s="79"/>
      <c r="GJ774" s="79"/>
      <c r="GK774" s="79"/>
      <c r="GL774" s="79"/>
      <c r="GM774" s="79"/>
      <c r="GN774" s="79"/>
      <c r="GO774" s="79"/>
      <c r="GP774" s="79"/>
      <c r="GQ774" s="79"/>
      <c r="GR774" s="79"/>
      <c r="GS774" s="79"/>
      <c r="GT774" s="79"/>
      <c r="GU774" s="79"/>
      <c r="GV774" s="79"/>
      <c r="GW774" s="79"/>
      <c r="GX774" s="79"/>
      <c r="GY774" s="79"/>
      <c r="GZ774" s="79"/>
      <c r="HA774" s="79"/>
      <c r="HB774" s="79"/>
      <c r="HC774" s="79"/>
      <c r="HD774" s="79"/>
      <c r="HE774" s="79"/>
      <c r="HF774" s="79"/>
      <c r="HG774" s="79"/>
      <c r="HH774" s="79"/>
      <c r="HI774" s="79"/>
      <c r="HJ774" s="79"/>
      <c r="HK774" s="79"/>
      <c r="HL774" s="79"/>
      <c r="HM774" s="79"/>
      <c r="HN774" s="79"/>
      <c r="HO774" s="79"/>
      <c r="HP774" s="79"/>
      <c r="HQ774" s="79"/>
      <c r="HR774" s="79"/>
      <c r="HS774" s="79"/>
      <c r="HT774" s="79"/>
      <c r="HU774" s="79"/>
      <c r="HV774" s="79"/>
      <c r="HW774" s="79"/>
      <c r="HX774" s="79"/>
      <c r="HY774" s="79"/>
      <c r="HZ774" s="79"/>
      <c r="IA774" s="79"/>
      <c r="IB774" s="79"/>
      <c r="IC774" s="79"/>
      <c r="ID774" s="79"/>
      <c r="IE774" s="79"/>
      <c r="IF774" s="79"/>
      <c r="IG774" s="79"/>
      <c r="IH774" s="79"/>
      <c r="II774" s="79"/>
      <c r="IJ774" s="79"/>
      <c r="IK774" s="79"/>
      <c r="IL774" s="79"/>
      <c r="IM774" s="79"/>
      <c r="IN774" s="79"/>
      <c r="IO774" s="79"/>
      <c r="IP774" s="79"/>
      <c r="IQ774" s="79"/>
      <c r="IR774" s="79"/>
      <c r="IS774" s="79"/>
      <c r="IT774" s="79"/>
      <c r="IU774" s="79"/>
      <c r="IV774" s="79"/>
      <c r="IW774" s="79"/>
      <c r="IX774" s="79"/>
      <c r="IY774" s="79"/>
      <c r="IZ774" s="79"/>
      <c r="JA774" s="79"/>
      <c r="JB774" s="79"/>
      <c r="JC774" s="79"/>
      <c r="JD774" s="79"/>
      <c r="JE774" s="79"/>
      <c r="JF774" s="79"/>
      <c r="JG774" s="79"/>
      <c r="JH774" s="79"/>
      <c r="JI774" s="79"/>
      <c r="JJ774" s="79"/>
      <c r="JK774" s="79"/>
      <c r="JL774" s="79"/>
      <c r="JM774" s="79"/>
      <c r="JN774" s="79"/>
      <c r="JO774" s="79"/>
      <c r="JP774" s="79"/>
      <c r="JQ774" s="79"/>
      <c r="JR774" s="79"/>
      <c r="JS774" s="79"/>
      <c r="JT774" s="79"/>
      <c r="JU774" s="79"/>
      <c r="JV774" s="79"/>
      <c r="JW774" s="79"/>
      <c r="JX774" s="79"/>
      <c r="JY774" s="79"/>
      <c r="JZ774" s="79"/>
      <c r="KA774" s="79"/>
      <c r="KB774" s="79"/>
      <c r="KC774" s="79"/>
      <c r="KD774" s="79"/>
      <c r="KE774" s="79"/>
      <c r="KF774" s="79"/>
      <c r="KG774" s="79"/>
      <c r="KH774" s="79"/>
      <c r="KI774" s="79"/>
      <c r="KJ774" s="79"/>
      <c r="KK774" s="79"/>
      <c r="KL774" s="79"/>
      <c r="KM774" s="79"/>
      <c r="KN774" s="79"/>
      <c r="KO774" s="79"/>
      <c r="KP774" s="79"/>
      <c r="KQ774" s="79"/>
      <c r="KR774" s="79"/>
      <c r="KS774" s="79"/>
      <c r="KT774" s="79"/>
      <c r="KU774" s="79"/>
      <c r="KV774" s="79"/>
      <c r="KW774" s="79"/>
      <c r="KX774" s="79"/>
      <c r="KY774" s="79"/>
      <c r="KZ774" s="79"/>
      <c r="LA774" s="79"/>
      <c r="LB774" s="79"/>
      <c r="LC774" s="79"/>
      <c r="LD774" s="79"/>
      <c r="LE774" s="79"/>
      <c r="LF774" s="79"/>
      <c r="LG774" s="79"/>
      <c r="LH774" s="79"/>
      <c r="LI774" s="79"/>
      <c r="LJ774" s="79"/>
      <c r="LK774" s="79"/>
      <c r="LL774" s="79"/>
      <c r="LM774" s="79"/>
      <c r="LN774" s="79"/>
      <c r="LO774" s="79"/>
      <c r="LP774" s="79"/>
      <c r="LQ774" s="79"/>
      <c r="LR774" s="79"/>
      <c r="LS774" s="79"/>
      <c r="LT774" s="79"/>
      <c r="LU774" s="79"/>
      <c r="LV774" s="79"/>
      <c r="LW774" s="79"/>
      <c r="LX774" s="79"/>
      <c r="LY774" s="79"/>
      <c r="LZ774" s="79"/>
      <c r="MA774" s="79"/>
      <c r="MB774" s="79"/>
      <c r="MC774" s="79"/>
      <c r="MD774" s="79"/>
      <c r="ME774" s="79"/>
      <c r="MF774" s="79"/>
      <c r="MG774" s="79"/>
      <c r="MH774" s="79"/>
      <c r="MI774" s="79"/>
      <c r="MJ774" s="79"/>
      <c r="MK774" s="79"/>
      <c r="ML774" s="79"/>
      <c r="MM774" s="79"/>
      <c r="MN774" s="79"/>
      <c r="MO774" s="79"/>
      <c r="MP774" s="79"/>
      <c r="MQ774" s="79"/>
      <c r="MR774" s="79"/>
      <c r="MS774" s="79"/>
      <c r="MT774" s="79"/>
      <c r="MU774" s="79"/>
      <c r="MV774" s="79"/>
      <c r="MW774" s="79"/>
      <c r="MX774" s="79"/>
      <c r="MY774" s="79"/>
      <c r="MZ774" s="79"/>
      <c r="NA774" s="79"/>
      <c r="NB774" s="79"/>
      <c r="NC774" s="79"/>
      <c r="ND774" s="79"/>
      <c r="NE774" s="79"/>
      <c r="NF774" s="79"/>
      <c r="NG774" s="79"/>
      <c r="NH774" s="79"/>
      <c r="NI774" s="79"/>
      <c r="NJ774" s="79"/>
      <c r="NK774" s="79"/>
      <c r="NL774" s="79"/>
      <c r="NM774" s="79"/>
      <c r="NN774" s="79"/>
      <c r="NO774" s="79"/>
      <c r="NP774" s="79"/>
      <c r="NQ774" s="79"/>
      <c r="NR774" s="79"/>
      <c r="NS774" s="79"/>
      <c r="NT774" s="79"/>
      <c r="NU774" s="79"/>
      <c r="NV774" s="79"/>
      <c r="NW774" s="79"/>
      <c r="NX774" s="79"/>
      <c r="NY774" s="79"/>
      <c r="NZ774" s="79"/>
      <c r="OA774" s="79"/>
      <c r="OB774" s="79"/>
      <c r="OC774" s="79"/>
      <c r="OD774" s="79"/>
      <c r="OE774" s="79"/>
      <c r="OF774" s="79"/>
      <c r="OG774" s="79"/>
      <c r="OH774" s="79"/>
      <c r="OI774" s="79"/>
      <c r="OJ774" s="79"/>
      <c r="OK774" s="79"/>
      <c r="OL774" s="79"/>
      <c r="OM774" s="79"/>
      <c r="ON774" s="79"/>
      <c r="OO774" s="79"/>
      <c r="OP774" s="79"/>
      <c r="OQ774" s="79"/>
      <c r="OR774" s="79"/>
      <c r="OS774" s="79"/>
      <c r="OT774" s="79"/>
      <c r="OU774" s="79"/>
      <c r="OV774" s="79"/>
      <c r="OW774" s="79"/>
      <c r="OX774" s="79"/>
      <c r="OY774" s="79"/>
      <c r="OZ774" s="79"/>
      <c r="PA774" s="79"/>
      <c r="PB774" s="79"/>
      <c r="PC774" s="79"/>
      <c r="PD774" s="79"/>
      <c r="PE774" s="79"/>
      <c r="PF774" s="79"/>
      <c r="PG774" s="79"/>
      <c r="PH774" s="79"/>
      <c r="PI774" s="79"/>
      <c r="PJ774" s="79"/>
      <c r="PK774" s="79"/>
      <c r="PL774" s="79"/>
      <c r="PM774" s="79"/>
      <c r="PN774" s="79"/>
      <c r="PO774" s="79"/>
      <c r="PP774" s="79"/>
      <c r="PQ774" s="79"/>
      <c r="PR774" s="79"/>
      <c r="PS774" s="79"/>
      <c r="PT774" s="79"/>
      <c r="PU774" s="79"/>
      <c r="PV774" s="79"/>
      <c r="PW774" s="79"/>
      <c r="PX774" s="79"/>
      <c r="PY774" s="79"/>
      <c r="PZ774" s="79"/>
      <c r="QA774" s="79"/>
      <c r="QB774" s="79"/>
      <c r="QC774" s="79"/>
      <c r="QD774" s="79"/>
      <c r="QE774" s="79"/>
      <c r="QF774" s="79"/>
      <c r="QG774" s="79"/>
      <c r="QH774" s="79"/>
      <c r="QI774" s="79"/>
      <c r="QJ774" s="79"/>
      <c r="QK774" s="79"/>
      <c r="QL774" s="79"/>
      <c r="QM774" s="79"/>
      <c r="QN774" s="79"/>
      <c r="QO774" s="79"/>
      <c r="QP774" s="79"/>
      <c r="QQ774" s="79"/>
      <c r="QR774" s="79"/>
      <c r="QS774" s="79"/>
      <c r="QT774" s="79"/>
      <c r="QU774" s="79"/>
      <c r="QV774" s="79"/>
      <c r="QW774" s="79"/>
      <c r="QX774" s="79"/>
      <c r="QY774" s="79"/>
      <c r="QZ774" s="79"/>
      <c r="RA774" s="79"/>
      <c r="RB774" s="79"/>
      <c r="RC774" s="79"/>
      <c r="RD774" s="79"/>
      <c r="RE774" s="79"/>
      <c r="RF774" s="79"/>
      <c r="RG774" s="79"/>
      <c r="RH774" s="79"/>
      <c r="RI774" s="79"/>
      <c r="RJ774" s="79"/>
      <c r="RK774" s="79"/>
      <c r="RL774" s="79"/>
      <c r="RM774" s="79"/>
      <c r="RN774" s="79"/>
      <c r="RO774" s="79"/>
      <c r="RP774" s="79"/>
      <c r="RQ774" s="79"/>
      <c r="RR774" s="79"/>
      <c r="RS774" s="79"/>
      <c r="RT774" s="79"/>
      <c r="RU774" s="79"/>
      <c r="RV774" s="79"/>
      <c r="RW774" s="79"/>
      <c r="RX774" s="79"/>
      <c r="RY774" s="79"/>
      <c r="RZ774" s="79"/>
      <c r="SA774" s="79"/>
      <c r="SB774" s="79"/>
      <c r="SC774" s="79"/>
      <c r="SD774" s="79"/>
      <c r="SE774" s="79"/>
      <c r="SF774" s="79"/>
      <c r="SG774" s="79"/>
      <c r="SH774" s="79"/>
      <c r="SI774" s="79"/>
      <c r="SJ774" s="79"/>
      <c r="SK774" s="79"/>
      <c r="SL774" s="79"/>
      <c r="SM774" s="79"/>
      <c r="SN774" s="79"/>
      <c r="SO774" s="79"/>
      <c r="SP774" s="79"/>
      <c r="SQ774" s="79"/>
      <c r="SR774" s="79"/>
      <c r="SS774" s="79"/>
      <c r="ST774" s="79"/>
      <c r="SU774" s="79"/>
      <c r="SV774" s="79"/>
      <c r="SW774" s="79"/>
      <c r="SX774" s="79"/>
      <c r="SY774" s="79"/>
      <c r="SZ774" s="79"/>
      <c r="TA774" s="79"/>
      <c r="TB774" s="79"/>
      <c r="TC774" s="79"/>
      <c r="TD774" s="79"/>
      <c r="TE774" s="79"/>
      <c r="TF774" s="79"/>
      <c r="TG774" s="79"/>
      <c r="TH774" s="79"/>
      <c r="TI774" s="79"/>
      <c r="TJ774" s="79"/>
      <c r="TK774" s="79"/>
      <c r="TL774" s="79"/>
      <c r="TM774" s="79"/>
      <c r="TN774" s="79"/>
      <c r="TO774" s="79"/>
      <c r="TP774" s="79"/>
      <c r="TQ774" s="79"/>
      <c r="TR774" s="79"/>
      <c r="TS774" s="79"/>
      <c r="TT774" s="79"/>
      <c r="TU774" s="79"/>
      <c r="TV774" s="79"/>
      <c r="TW774" s="79"/>
      <c r="TX774" s="79"/>
      <c r="TY774" s="79"/>
      <c r="TZ774" s="79"/>
      <c r="UA774" s="79"/>
      <c r="UB774" s="79"/>
      <c r="UC774" s="79"/>
      <c r="UD774" s="79"/>
      <c r="UE774" s="79"/>
      <c r="UF774" s="79"/>
      <c r="UG774" s="79"/>
      <c r="UH774" s="79"/>
      <c r="UI774" s="79"/>
      <c r="UJ774" s="79"/>
      <c r="UK774" s="79"/>
      <c r="UL774" s="79"/>
      <c r="UM774" s="79"/>
      <c r="UN774" s="79"/>
      <c r="UO774" s="79"/>
      <c r="UP774" s="79"/>
      <c r="UQ774" s="79"/>
      <c r="UR774" s="79"/>
      <c r="US774" s="79"/>
      <c r="UT774" s="79"/>
      <c r="UU774" s="79"/>
      <c r="UV774" s="79"/>
      <c r="UW774" s="79"/>
      <c r="UX774" s="79"/>
      <c r="UY774" s="79"/>
      <c r="UZ774" s="79"/>
      <c r="VA774" s="79"/>
      <c r="VB774" s="79"/>
      <c r="VC774" s="79"/>
      <c r="VD774" s="79"/>
      <c r="VE774" s="79"/>
      <c r="VF774" s="79"/>
      <c r="VG774" s="79"/>
      <c r="VH774" s="79"/>
      <c r="VI774" s="79"/>
      <c r="VJ774" s="79"/>
      <c r="VK774" s="79"/>
      <c r="VL774" s="79"/>
      <c r="VM774" s="79"/>
      <c r="VN774" s="79"/>
      <c r="VO774" s="79"/>
      <c r="VP774" s="79"/>
      <c r="VQ774" s="79"/>
      <c r="VR774" s="79"/>
      <c r="VS774" s="79"/>
      <c r="VT774" s="79"/>
      <c r="VU774" s="79"/>
      <c r="VV774" s="79"/>
      <c r="VW774" s="79"/>
      <c r="VX774" s="79"/>
      <c r="VY774" s="79"/>
      <c r="VZ774" s="79"/>
      <c r="WA774" s="79"/>
      <c r="WB774" s="79"/>
      <c r="WC774" s="79"/>
      <c r="WD774" s="79"/>
      <c r="WE774" s="79"/>
      <c r="WF774" s="79"/>
      <c r="WG774" s="79"/>
      <c r="WH774" s="79"/>
      <c r="WI774" s="79"/>
      <c r="WJ774" s="79"/>
      <c r="WK774" s="79"/>
      <c r="WL774" s="79"/>
      <c r="WM774" s="79"/>
      <c r="WN774" s="79"/>
      <c r="WO774" s="79"/>
      <c r="WP774" s="79"/>
      <c r="WQ774" s="79"/>
      <c r="WR774" s="79"/>
      <c r="WS774" s="79"/>
      <c r="WT774" s="79"/>
      <c r="WU774" s="79"/>
      <c r="WV774" s="79"/>
      <c r="WW774" s="79"/>
      <c r="WX774" s="79"/>
      <c r="WY774" s="79"/>
      <c r="WZ774" s="79"/>
      <c r="XA774" s="79"/>
      <c r="XB774" s="79"/>
      <c r="XC774" s="79"/>
      <c r="XD774" s="79"/>
      <c r="XE774" s="79"/>
      <c r="XF774" s="79"/>
      <c r="XG774" s="79"/>
      <c r="XH774" s="79"/>
      <c r="XI774" s="79"/>
      <c r="XJ774" s="79"/>
      <c r="XK774" s="79"/>
      <c r="XL774" s="79"/>
      <c r="XM774" s="79"/>
      <c r="XN774" s="79"/>
      <c r="XO774" s="79"/>
      <c r="XP774" s="79"/>
      <c r="XQ774" s="79"/>
      <c r="XR774" s="79"/>
      <c r="XS774" s="79"/>
      <c r="XT774" s="79"/>
      <c r="XU774" s="79"/>
      <c r="XV774" s="79"/>
      <c r="XW774" s="79"/>
      <c r="XX774" s="79"/>
      <c r="XY774" s="79"/>
      <c r="XZ774" s="79"/>
      <c r="YA774" s="79"/>
      <c r="YB774" s="79"/>
      <c r="YC774" s="79"/>
      <c r="YD774" s="79"/>
      <c r="YE774" s="79"/>
      <c r="YF774" s="79"/>
      <c r="YG774" s="79"/>
      <c r="YH774" s="79"/>
      <c r="YI774" s="79"/>
      <c r="YJ774" s="79"/>
      <c r="YK774" s="79"/>
      <c r="YL774" s="79"/>
      <c r="YM774" s="79"/>
      <c r="YN774" s="79"/>
      <c r="YO774" s="79"/>
      <c r="YP774" s="79"/>
      <c r="YQ774" s="79"/>
      <c r="YR774" s="79"/>
      <c r="YS774" s="79"/>
      <c r="YT774" s="79"/>
      <c r="YU774" s="79"/>
      <c r="YV774" s="79"/>
      <c r="YW774" s="79"/>
      <c r="YX774" s="79"/>
      <c r="YY774" s="79"/>
      <c r="YZ774" s="79"/>
      <c r="ZA774" s="79"/>
      <c r="ZB774" s="79"/>
      <c r="ZC774" s="79"/>
      <c r="ZD774" s="79"/>
      <c r="ZE774" s="79"/>
      <c r="ZF774" s="79"/>
      <c r="ZG774" s="79"/>
      <c r="ZH774" s="79"/>
      <c r="ZI774" s="79"/>
      <c r="ZJ774" s="79"/>
      <c r="ZK774" s="79"/>
      <c r="ZL774" s="79"/>
      <c r="ZM774" s="79"/>
      <c r="ZN774" s="79"/>
      <c r="ZO774" s="79"/>
      <c r="ZP774" s="79"/>
      <c r="ZQ774" s="79"/>
      <c r="ZR774" s="79"/>
      <c r="ZS774" s="79"/>
      <c r="ZT774" s="79"/>
      <c r="ZU774" s="79"/>
      <c r="ZV774" s="79"/>
      <c r="ZW774" s="79"/>
      <c r="ZX774" s="79"/>
      <c r="ZY774" s="79"/>
      <c r="ZZ774" s="79"/>
      <c r="AAA774" s="79"/>
      <c r="AAB774" s="79"/>
      <c r="AAC774" s="79"/>
      <c r="AAD774" s="79"/>
      <c r="AAE774" s="79"/>
      <c r="AAF774" s="79"/>
      <c r="AAG774" s="79"/>
      <c r="AAH774" s="79"/>
      <c r="AAI774" s="79"/>
      <c r="AAJ774" s="79"/>
      <c r="AAK774" s="79"/>
      <c r="AAL774" s="79"/>
      <c r="AAM774" s="79"/>
      <c r="AAN774" s="79"/>
      <c r="AAO774" s="79"/>
      <c r="AAP774" s="79"/>
      <c r="AAQ774" s="79"/>
      <c r="AAR774" s="79"/>
      <c r="AAS774" s="79"/>
      <c r="AAT774" s="79"/>
      <c r="AAU774" s="79"/>
      <c r="AAV774" s="79"/>
      <c r="AAW774" s="79"/>
      <c r="AAX774" s="79"/>
      <c r="AAY774" s="79"/>
      <c r="AAZ774" s="79"/>
      <c r="ABA774" s="79"/>
      <c r="ABB774" s="79"/>
      <c r="ABC774" s="79"/>
      <c r="ABD774" s="79"/>
      <c r="ABE774" s="79"/>
      <c r="ABF774" s="79"/>
      <c r="ABG774" s="79"/>
      <c r="ABH774" s="79"/>
      <c r="ABI774" s="79"/>
      <c r="ABJ774" s="79"/>
      <c r="ABK774" s="79"/>
      <c r="ABL774" s="79"/>
      <c r="ABM774" s="79"/>
      <c r="ABN774" s="79"/>
      <c r="ABO774" s="79"/>
      <c r="ABP774" s="79"/>
      <c r="ABQ774" s="79"/>
      <c r="ABR774" s="79"/>
      <c r="ABS774" s="79"/>
      <c r="ABT774" s="79"/>
      <c r="ABU774" s="79"/>
      <c r="ABV774" s="79"/>
      <c r="ABW774" s="79"/>
      <c r="ABX774" s="79"/>
      <c r="ABY774" s="79"/>
      <c r="ABZ774" s="79"/>
      <c r="ACA774" s="79"/>
      <c r="ACB774" s="79"/>
      <c r="ACC774" s="79"/>
      <c r="ACD774" s="79"/>
      <c r="ACE774" s="79"/>
      <c r="ACF774" s="79"/>
      <c r="ACG774" s="79"/>
      <c r="ACH774" s="79"/>
      <c r="ACI774" s="79"/>
      <c r="ACJ774" s="79"/>
      <c r="ACK774" s="79"/>
      <c r="ACL774" s="79"/>
      <c r="ACM774" s="79"/>
      <c r="ACN774" s="79"/>
      <c r="ACO774" s="79"/>
      <c r="ACP774" s="79"/>
      <c r="ACQ774" s="79"/>
      <c r="ACR774" s="79"/>
      <c r="ACS774" s="79"/>
      <c r="ACT774" s="79"/>
      <c r="ACU774" s="79"/>
      <c r="ACV774" s="79"/>
      <c r="ACW774" s="79"/>
      <c r="ACX774" s="79"/>
      <c r="ACY774" s="79"/>
      <c r="ACZ774" s="79"/>
      <c r="ADA774" s="79"/>
      <c r="ADB774" s="79"/>
      <c r="ADC774" s="79"/>
      <c r="ADD774" s="79"/>
      <c r="ADE774" s="79"/>
      <c r="ADF774" s="79"/>
      <c r="ADG774" s="79"/>
      <c r="ADH774" s="79"/>
      <c r="ADI774" s="79"/>
      <c r="ADJ774" s="79"/>
      <c r="ADK774" s="79"/>
      <c r="ADL774" s="79"/>
      <c r="ADM774" s="79"/>
      <c r="ADN774" s="79"/>
      <c r="ADO774" s="79"/>
      <c r="ADP774" s="79"/>
      <c r="ADQ774" s="79"/>
      <c r="ADR774" s="79"/>
      <c r="ADS774" s="79"/>
      <c r="ADT774" s="79"/>
      <c r="ADU774" s="79"/>
      <c r="ADV774" s="79"/>
      <c r="ADW774" s="79"/>
      <c r="ADX774" s="79"/>
      <c r="ADY774" s="79"/>
      <c r="ADZ774" s="79"/>
      <c r="AEA774" s="79"/>
      <c r="AEB774" s="79"/>
      <c r="AEC774" s="79"/>
      <c r="AED774" s="79"/>
      <c r="AEE774" s="79"/>
      <c r="AEF774" s="79"/>
      <c r="AEG774" s="79"/>
      <c r="AEH774" s="79"/>
      <c r="AEI774" s="79"/>
      <c r="AEJ774" s="79"/>
      <c r="AEK774" s="79"/>
      <c r="AEL774" s="79"/>
      <c r="AEM774" s="79"/>
      <c r="AEN774" s="79"/>
      <c r="AEO774" s="79"/>
      <c r="AEP774" s="79"/>
      <c r="AEQ774" s="79"/>
      <c r="AER774" s="79"/>
      <c r="AES774" s="79"/>
      <c r="AET774" s="79"/>
      <c r="AEU774" s="79"/>
      <c r="AEV774" s="79"/>
      <c r="AEW774" s="79"/>
      <c r="AEX774" s="79"/>
      <c r="AEY774" s="79"/>
      <c r="AEZ774" s="79"/>
      <c r="AFA774" s="79"/>
      <c r="AFB774" s="79"/>
      <c r="AFC774" s="79"/>
      <c r="AFD774" s="79"/>
      <c r="AFE774" s="79"/>
      <c r="AFF774" s="79"/>
      <c r="AFG774" s="79"/>
      <c r="AFH774" s="79"/>
      <c r="AFI774" s="79"/>
      <c r="AFJ774" s="79"/>
      <c r="AFK774" s="79"/>
      <c r="AFL774" s="79"/>
      <c r="AFM774" s="79"/>
      <c r="AFN774" s="79"/>
      <c r="AFO774" s="79"/>
      <c r="AFP774" s="79"/>
      <c r="AFQ774" s="79"/>
      <c r="AFR774" s="79"/>
      <c r="AFS774" s="79"/>
      <c r="AFT774" s="79"/>
      <c r="AFU774" s="79"/>
      <c r="AFV774" s="79"/>
      <c r="AFW774" s="79"/>
      <c r="AFX774" s="79"/>
      <c r="AFY774" s="79"/>
      <c r="AFZ774" s="79"/>
      <c r="AGA774" s="79"/>
      <c r="AGB774" s="79"/>
      <c r="AGC774" s="79"/>
      <c r="AGD774" s="79"/>
      <c r="AGE774" s="79"/>
      <c r="AGF774" s="79"/>
      <c r="AGG774" s="79"/>
      <c r="AGH774" s="79"/>
      <c r="AGI774" s="79"/>
      <c r="AGJ774" s="79"/>
      <c r="AGK774" s="79"/>
      <c r="AGL774" s="79"/>
      <c r="AGM774" s="79"/>
      <c r="AGN774" s="79"/>
      <c r="AGO774" s="79"/>
      <c r="AGP774" s="79"/>
      <c r="AGQ774" s="79"/>
      <c r="AGR774" s="79"/>
      <c r="AGS774" s="79"/>
      <c r="AGT774" s="79"/>
      <c r="AGU774" s="79"/>
      <c r="AGV774" s="79"/>
      <c r="AGW774" s="79"/>
      <c r="AGX774" s="79"/>
      <c r="AGY774" s="79"/>
      <c r="AGZ774" s="79"/>
      <c r="AHA774" s="79"/>
      <c r="AHB774" s="79"/>
      <c r="AHC774" s="79"/>
      <c r="AHD774" s="79"/>
      <c r="AHE774" s="79"/>
      <c r="AHF774" s="79"/>
      <c r="AHG774" s="79"/>
      <c r="AHH774" s="79"/>
      <c r="AHI774" s="79"/>
      <c r="AHJ774" s="79"/>
      <c r="AHK774" s="79"/>
      <c r="AHL774" s="79"/>
      <c r="AHM774" s="79"/>
      <c r="AHN774" s="79"/>
      <c r="AHO774" s="79"/>
      <c r="AHP774" s="79"/>
      <c r="AHQ774" s="79"/>
      <c r="AHR774" s="79"/>
      <c r="AHS774" s="79"/>
      <c r="AHT774" s="79"/>
      <c r="AHU774" s="79"/>
      <c r="AHV774" s="79"/>
      <c r="AHW774" s="79"/>
      <c r="AHX774" s="79"/>
      <c r="AHY774" s="79"/>
      <c r="AHZ774" s="79"/>
      <c r="AIA774" s="79"/>
      <c r="AIB774" s="79"/>
      <c r="AIC774" s="79"/>
      <c r="AID774" s="79"/>
      <c r="AIE774" s="79"/>
      <c r="AIF774" s="79"/>
      <c r="AIG774" s="79"/>
      <c r="AIH774" s="79"/>
      <c r="AII774" s="79"/>
      <c r="AIJ774" s="79"/>
      <c r="AIK774" s="79"/>
      <c r="AIL774" s="79"/>
      <c r="AIM774" s="79"/>
      <c r="AIN774" s="79"/>
      <c r="AIO774" s="79"/>
      <c r="AIP774" s="79"/>
      <c r="AIQ774" s="79"/>
      <c r="AIR774" s="79"/>
      <c r="AIS774" s="79"/>
      <c r="AIT774" s="79"/>
      <c r="AIU774" s="79"/>
      <c r="AIV774" s="79"/>
      <c r="AIW774" s="79"/>
      <c r="AIX774" s="79"/>
      <c r="AIY774" s="79"/>
      <c r="AIZ774" s="79"/>
      <c r="AJA774" s="79"/>
      <c r="AJB774" s="79"/>
      <c r="AJC774" s="79"/>
      <c r="AJD774" s="79"/>
      <c r="AJE774" s="79"/>
      <c r="AJF774" s="79"/>
      <c r="AJG774" s="79"/>
      <c r="AJH774" s="79"/>
      <c r="AJI774" s="79"/>
      <c r="AJJ774" s="79"/>
      <c r="AJK774" s="79"/>
      <c r="AJL774" s="79"/>
      <c r="AJM774" s="79"/>
      <c r="AJN774" s="79"/>
      <c r="AJO774" s="79"/>
      <c r="AJP774" s="79"/>
      <c r="AJQ774" s="79"/>
      <c r="AJR774" s="79"/>
      <c r="AJS774" s="79"/>
      <c r="AJT774" s="79"/>
      <c r="AJU774" s="79"/>
      <c r="AJV774" s="79"/>
      <c r="AJW774" s="79"/>
      <c r="AJX774" s="79"/>
      <c r="AJY774" s="79"/>
      <c r="AJZ774" s="79"/>
      <c r="AKA774" s="79"/>
      <c r="AKB774" s="79"/>
      <c r="AKC774" s="79"/>
      <c r="AKD774" s="79"/>
      <c r="AKE774" s="79"/>
      <c r="AKF774" s="79"/>
      <c r="AKG774" s="79"/>
      <c r="AKH774" s="79"/>
      <c r="AKI774" s="79"/>
      <c r="AKJ774" s="79"/>
      <c r="AKK774" s="79"/>
      <c r="AKL774" s="79"/>
      <c r="AKM774" s="79"/>
      <c r="AKN774" s="79"/>
      <c r="AKO774" s="79"/>
      <c r="AKP774" s="79"/>
      <c r="AKQ774" s="79"/>
      <c r="AKR774" s="79"/>
      <c r="AKS774" s="79"/>
      <c r="AKT774" s="79"/>
      <c r="AKU774" s="79"/>
      <c r="AKV774" s="79"/>
      <c r="AKW774" s="79"/>
      <c r="AKX774" s="79"/>
      <c r="AKY774" s="79"/>
      <c r="AKZ774" s="79"/>
      <c r="ALA774" s="79"/>
      <c r="ALB774" s="79"/>
      <c r="ALC774" s="79"/>
      <c r="ALD774" s="79"/>
      <c r="ALE774" s="79"/>
      <c r="ALF774" s="79"/>
      <c r="ALG774" s="79"/>
      <c r="ALH774" s="79"/>
      <c r="ALI774" s="79"/>
      <c r="ALJ774" s="79"/>
      <c r="ALK774" s="79"/>
      <c r="ALL774" s="79"/>
      <c r="ALM774" s="79"/>
      <c r="ALN774" s="79"/>
      <c r="ALO774" s="79"/>
      <c r="ALP774" s="79"/>
      <c r="ALQ774" s="79"/>
      <c r="ALR774" s="79"/>
      <c r="ALS774" s="79"/>
      <c r="ALT774" s="79"/>
      <c r="ALU774" s="79"/>
      <c r="ALV774" s="79"/>
      <c r="ALW774" s="79"/>
      <c r="ALX774" s="79"/>
      <c r="ALY774" s="79"/>
      <c r="ALZ774" s="79"/>
      <c r="AMA774" s="79"/>
      <c r="AMB774" s="79"/>
      <c r="AMC774" s="79"/>
      <c r="AMD774" s="79"/>
      <c r="AME774" s="79"/>
      <c r="AMF774" s="79"/>
      <c r="AMG774" s="79"/>
      <c r="AMH774" s="79"/>
      <c r="AMI774" s="79"/>
      <c r="AMJ774" s="79"/>
      <c r="AMK774" s="79"/>
      <c r="AML774" s="79"/>
      <c r="AMM774" s="79"/>
      <c r="AMN774" s="79"/>
      <c r="AMO774" s="79"/>
      <c r="AMP774" s="79"/>
      <c r="AMQ774" s="79"/>
      <c r="AMR774" s="79"/>
      <c r="AMS774" s="79"/>
      <c r="AMT774" s="79"/>
      <c r="AMU774" s="79"/>
      <c r="AMV774" s="79"/>
      <c r="AMW774" s="79"/>
      <c r="AMX774" s="79"/>
      <c r="AMY774" s="79"/>
      <c r="AMZ774" s="79"/>
      <c r="ANA774" s="79"/>
      <c r="ANB774" s="79"/>
      <c r="ANC774" s="79"/>
      <c r="AND774" s="79"/>
      <c r="ANE774" s="79"/>
      <c r="ANF774" s="79"/>
      <c r="ANG774" s="79"/>
      <c r="ANH774" s="79"/>
      <c r="ANI774" s="79"/>
      <c r="ANJ774" s="79"/>
      <c r="ANK774" s="79"/>
      <c r="ANL774" s="79"/>
      <c r="ANM774" s="79"/>
      <c r="ANN774" s="79"/>
      <c r="ANO774" s="79"/>
      <c r="ANP774" s="79"/>
      <c r="ANQ774" s="79"/>
      <c r="ANR774" s="79"/>
      <c r="ANS774" s="79"/>
      <c r="ANT774" s="79"/>
      <c r="ANU774" s="79"/>
      <c r="ANV774" s="79"/>
      <c r="ANW774" s="79"/>
      <c r="ANX774" s="79"/>
      <c r="ANY774" s="79"/>
      <c r="ANZ774" s="79"/>
      <c r="AOA774" s="79"/>
      <c r="AOB774" s="79"/>
      <c r="AOC774" s="79"/>
      <c r="AOD774" s="79"/>
      <c r="AOE774" s="79"/>
      <c r="AOF774" s="79"/>
      <c r="AOG774" s="79"/>
      <c r="AOH774" s="79"/>
      <c r="AOI774" s="79"/>
      <c r="AOJ774" s="79"/>
      <c r="AOK774" s="79"/>
      <c r="AOL774" s="79"/>
      <c r="AOM774" s="79"/>
      <c r="AON774" s="79"/>
      <c r="AOO774" s="79"/>
      <c r="AOP774" s="79"/>
      <c r="AOQ774" s="79"/>
      <c r="AOR774" s="79"/>
      <c r="AOS774" s="79"/>
      <c r="AOT774" s="79"/>
      <c r="AOU774" s="79"/>
      <c r="AOV774" s="79"/>
      <c r="AOW774" s="79"/>
      <c r="AOX774" s="79"/>
      <c r="AOY774" s="79"/>
      <c r="AOZ774" s="79"/>
      <c r="APA774" s="79"/>
      <c r="APB774" s="79"/>
      <c r="APC774" s="79"/>
      <c r="APD774" s="79"/>
      <c r="APE774" s="79"/>
      <c r="APF774" s="79"/>
      <c r="APG774" s="79"/>
    </row>
    <row r="775" spans="1:1099" ht="34.5" customHeight="1" x14ac:dyDescent="0.25">
      <c r="A775" s="206" t="s">
        <v>108</v>
      </c>
      <c r="B775" s="207"/>
      <c r="C775" s="208"/>
      <c r="D775" s="209">
        <v>8</v>
      </c>
      <c r="E775" s="209">
        <v>0.2</v>
      </c>
      <c r="F775" s="210">
        <f>ROUND((((D770/3)*3)/(E775))+1,0)</f>
        <v>19</v>
      </c>
      <c r="G775" s="211">
        <f>((1*(E770-(2*$B$6)+(2*F770)+(VLOOKUP(D775,$B$30:$C$36,2,)))))+2*(VLOOKUP(D775,$B$10:$G$16,6))</f>
        <v>1.36</v>
      </c>
      <c r="H775" s="209">
        <f>+F775*G775*C770</f>
        <v>25.840000000000003</v>
      </c>
      <c r="I775" s="209"/>
      <c r="J775" s="190">
        <f t="shared" si="464"/>
        <v>25.840000000000003</v>
      </c>
      <c r="K775" s="190">
        <f t="shared" si="465"/>
        <v>0</v>
      </c>
      <c r="L775" s="190">
        <f t="shared" si="466"/>
        <v>0</v>
      </c>
      <c r="M775" s="190">
        <f t="shared" si="467"/>
        <v>0</v>
      </c>
      <c r="N775" s="190">
        <f t="shared" si="468"/>
        <v>0</v>
      </c>
      <c r="O775" s="201">
        <f t="shared" si="469"/>
        <v>0</v>
      </c>
      <c r="P775" s="209"/>
    </row>
    <row r="776" spans="1:1099" s="194" customFormat="1" ht="30" customHeight="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 s="249"/>
      <c r="Q776" s="8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202"/>
    </row>
    <row r="777" spans="1:1099" s="116" customFormat="1" ht="30" customHeight="1" x14ac:dyDescent="0.2">
      <c r="A777" s="111">
        <v>90</v>
      </c>
      <c r="B777" s="111" t="s">
        <v>199</v>
      </c>
      <c r="C777" s="111">
        <v>1</v>
      </c>
      <c r="D777" s="111">
        <v>0.65</v>
      </c>
      <c r="E777" s="111">
        <v>0.2</v>
      </c>
      <c r="F777" s="111">
        <v>0.84499999999999997</v>
      </c>
      <c r="G777" s="112"/>
      <c r="H777" s="111"/>
      <c r="I777" s="111">
        <f>+PRODUCT(C777:F777)</f>
        <v>0.10985</v>
      </c>
      <c r="J777" s="111">
        <f>IF($D777=$J$52,$H777,0)</f>
        <v>0</v>
      </c>
      <c r="K777" s="111">
        <f>IF($D777=$K$52,$H777,0)</f>
        <v>0</v>
      </c>
      <c r="L777" s="111">
        <f>IF($D777=$L$52,$H777,0)</f>
        <v>0</v>
      </c>
      <c r="M777" s="111">
        <f>IF($D777=$M$52,$H777,0)</f>
        <v>0</v>
      </c>
      <c r="N777" s="111">
        <f>IF($D777=$N$52,$H777,0)</f>
        <v>0</v>
      </c>
      <c r="O777" s="147">
        <f>IF($D777=$O$52,$H777,0)</f>
        <v>0</v>
      </c>
      <c r="P777" s="111">
        <f>(IF(F777&gt;0.6,(ROUND(D777/0.5*2,0)),(ROUND(D777/0.5*1,0))))*C777</f>
        <v>3</v>
      </c>
      <c r="Q777" s="113" t="s">
        <v>75</v>
      </c>
      <c r="R777" s="114">
        <v>0.125</v>
      </c>
      <c r="S777" s="114">
        <v>0.125</v>
      </c>
      <c r="T777" s="114">
        <f>+PRODUCT(C777:E777)</f>
        <v>0.13</v>
      </c>
      <c r="U777" s="114">
        <f>+PRODUCT(D777,(F777-R777))</f>
        <v>0.46799999999999997</v>
      </c>
      <c r="V777" s="114">
        <f>+PRODUCT(D777,(F777-R777))</f>
        <v>0.46799999999999997</v>
      </c>
      <c r="W777" s="114">
        <f>+PRODUCT(T777,C777)</f>
        <v>0.13</v>
      </c>
      <c r="X777" s="114">
        <f>+IF(Q777="internal",IF(F777=$X$52,U777+V777,0),0)</f>
        <v>0</v>
      </c>
      <c r="Y777" s="114">
        <f>+IF(Q777="internal",IF(F777&lt;$Y$52,U777+V777,0),0)</f>
        <v>0</v>
      </c>
      <c r="Z777" s="114">
        <f>+IF(Q777="internal",IF(F777&gt;$Z$52,U777+V777,0),0)</f>
        <v>0.93599999999999994</v>
      </c>
      <c r="AA777" s="114">
        <f>+IF(Q777="external",IF(F777=$AA$52,U777+V777,0),0)</f>
        <v>0</v>
      </c>
      <c r="AB777" s="114">
        <f>+IF(Q777="external",IF(F777&lt;$AB$52,U777+V777,0),0)</f>
        <v>0</v>
      </c>
      <c r="AC777" s="114">
        <f>+IF(Q777="external",IF(F777&gt;$AC$52,U777+V777,0),0)</f>
        <v>0</v>
      </c>
      <c r="AD777" s="115"/>
    </row>
    <row r="778" spans="1:1099" s="116" customFormat="1" ht="30" customHeight="1" x14ac:dyDescent="0.2">
      <c r="A778" s="149" t="s">
        <v>76</v>
      </c>
      <c r="B778" s="150"/>
      <c r="C778" s="151"/>
      <c r="D778" s="152">
        <v>20</v>
      </c>
      <c r="E778" s="152"/>
      <c r="F778" s="165">
        <v>2</v>
      </c>
      <c r="G778" s="153">
        <f>+$D777+0.45/2+0.3/2</f>
        <v>1.0249999999999999</v>
      </c>
      <c r="H778" s="152">
        <f>+F778*G778*C777</f>
        <v>2.0499999999999998</v>
      </c>
      <c r="I778" s="152"/>
      <c r="J778" s="111">
        <f>IF($D778=$J$52,$H778,0)</f>
        <v>0</v>
      </c>
      <c r="K778" s="111">
        <f>IF($D778=$K$52,$H778,0)</f>
        <v>0</v>
      </c>
      <c r="L778" s="111">
        <f>IF($D778=$L$52,$H778,0)</f>
        <v>0</v>
      </c>
      <c r="M778" s="111">
        <f>IF($D778=$M$52,$H778,0)</f>
        <v>0</v>
      </c>
      <c r="N778" s="111">
        <f>IF($D778=$N$52,$H778,0)</f>
        <v>2.0499999999999998</v>
      </c>
      <c r="O778" s="147">
        <f>IF($D778=$O$52,$H778,0)</f>
        <v>0</v>
      </c>
      <c r="P778" s="111"/>
      <c r="Q778" s="118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20"/>
    </row>
    <row r="779" spans="1:1099" s="127" customFormat="1" ht="30" customHeight="1" x14ac:dyDescent="0.2">
      <c r="A779" s="157" t="s">
        <v>78</v>
      </c>
      <c r="B779" s="158"/>
      <c r="C779" s="159"/>
      <c r="D779" s="152">
        <v>20</v>
      </c>
      <c r="E779" s="111"/>
      <c r="F779" s="165">
        <v>2</v>
      </c>
      <c r="G779" s="153">
        <f>+$D777+0.45/2+0.3/2</f>
        <v>1.0249999999999999</v>
      </c>
      <c r="H779" s="111">
        <f>+F779*G779*C777</f>
        <v>2.0499999999999998</v>
      </c>
      <c r="I779" s="111"/>
      <c r="J779" s="111">
        <f>IF($D779=$J$52,$H779,0)</f>
        <v>0</v>
      </c>
      <c r="K779" s="111">
        <f>IF($D779=$K$52,$H779,0)</f>
        <v>0</v>
      </c>
      <c r="L779" s="111">
        <f>IF($D779=$L$52,$H779,0)</f>
        <v>0</v>
      </c>
      <c r="M779" s="111">
        <f>IF($D779=$M$52,$H779,0)</f>
        <v>0</v>
      </c>
      <c r="N779" s="111">
        <f>IF($D779=$N$52,$H779,0)</f>
        <v>2.0499999999999998</v>
      </c>
      <c r="O779" s="147">
        <f>IF($D779=$O$52,$H779,0)</f>
        <v>0</v>
      </c>
      <c r="P779" s="111"/>
      <c r="Q779" s="118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20"/>
    </row>
    <row r="780" spans="1:1099" s="116" customFormat="1" ht="30" customHeight="1" x14ac:dyDescent="0.2">
      <c r="A780" s="251" t="s">
        <v>79</v>
      </c>
      <c r="B780" s="252"/>
      <c r="C780" s="253"/>
      <c r="D780" s="126">
        <v>25</v>
      </c>
      <c r="E780" s="126"/>
      <c r="F780" s="254">
        <v>2</v>
      </c>
      <c r="G780" s="255">
        <f>+$D777+0.45/2+C35</f>
        <v>1.375</v>
      </c>
      <c r="H780" s="126">
        <f>+F780*G780*C777</f>
        <v>2.75</v>
      </c>
      <c r="I780" s="126"/>
      <c r="J780" s="126">
        <f t="shared" ref="J780" si="470">IF($D780=$J$52,$H780,0)</f>
        <v>0</v>
      </c>
      <c r="K780" s="126">
        <f t="shared" ref="K780:K781" si="471">IF($D780=$K$52,$H780,0)</f>
        <v>0</v>
      </c>
      <c r="L780" s="126">
        <f t="shared" ref="L780:L781" si="472">IF($D780=$L$52,$H780,0)</f>
        <v>0</v>
      </c>
      <c r="M780" s="126">
        <f t="shared" ref="M780:M781" si="473">IF($D780=$M$52,$H780,0)</f>
        <v>0</v>
      </c>
      <c r="N780" s="126">
        <f t="shared" ref="N780:N781" si="474">IF($D780=$N$52,$H780,0)</f>
        <v>0</v>
      </c>
      <c r="O780" s="238">
        <f t="shared" ref="O780:O781" si="475">IF($D780=$O$52,$H780,0)</f>
        <v>2.75</v>
      </c>
      <c r="P780" s="126"/>
      <c r="Q780" s="118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20"/>
    </row>
    <row r="781" spans="1:1099" s="79" customFormat="1" ht="30" customHeight="1" x14ac:dyDescent="0.2">
      <c r="A781" s="250" t="s">
        <v>80</v>
      </c>
      <c r="B781" s="250"/>
      <c r="C781" s="250"/>
      <c r="D781" s="190">
        <v>25</v>
      </c>
      <c r="E781" s="190">
        <v>1</v>
      </c>
      <c r="F781" s="191">
        <f>ROUND((0.65)/(E781)+1,0)</f>
        <v>2</v>
      </c>
      <c r="G781" s="191">
        <f>VLOOKUP(E777,$B$40:$E$49,4,0)</f>
        <v>0.22295539738302861</v>
      </c>
      <c r="H781" s="190">
        <f>+F781*G781*C777</f>
        <v>0.44591079476605722</v>
      </c>
      <c r="I781" s="190"/>
      <c r="J781" s="190"/>
      <c r="K781" s="190">
        <f t="shared" si="471"/>
        <v>0</v>
      </c>
      <c r="L781" s="190">
        <f t="shared" si="472"/>
        <v>0</v>
      </c>
      <c r="M781" s="190">
        <f t="shared" si="473"/>
        <v>0</v>
      </c>
      <c r="N781" s="190">
        <f t="shared" si="474"/>
        <v>0</v>
      </c>
      <c r="O781" s="190">
        <f t="shared" si="475"/>
        <v>0.44591079476605722</v>
      </c>
      <c r="P781" s="190"/>
      <c r="Q781" s="8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202"/>
    </row>
    <row r="782" spans="1:1099" s="127" customFormat="1" ht="30" customHeight="1" x14ac:dyDescent="0.2">
      <c r="A782" s="256" t="s">
        <v>114</v>
      </c>
      <c r="B782" s="257"/>
      <c r="C782" s="258"/>
      <c r="D782" s="244">
        <v>12</v>
      </c>
      <c r="E782" s="244">
        <v>0.1</v>
      </c>
      <c r="F782" s="259">
        <f>ROUND((((D777/3)*3)/(E782))+1,0)</f>
        <v>8</v>
      </c>
      <c r="G782" s="260">
        <f>((2*(E777-(2*$B$6)+F777-(2*$B$6)))+(VLOOKUP(D782,$B$30:$C$36,2,)))</f>
        <v>2.09</v>
      </c>
      <c r="H782" s="244">
        <f>+F782*G782*C777</f>
        <v>16.72</v>
      </c>
      <c r="I782" s="244"/>
      <c r="J782" s="152">
        <f>IF($D782=$J$52,$H782,0)</f>
        <v>0</v>
      </c>
      <c r="K782" s="152">
        <f>IF($D782=$K$52,$H782,0)</f>
        <v>0</v>
      </c>
      <c r="L782" s="152">
        <f>IF($D782=$L$52,$H782,0)</f>
        <v>16.72</v>
      </c>
      <c r="M782" s="152">
        <f>IF($D782=$M$52,$H782,0)</f>
        <v>0</v>
      </c>
      <c r="N782" s="152">
        <f>IF($D782=$N$52,$H782,0)</f>
        <v>0</v>
      </c>
      <c r="O782" s="261">
        <f>IF($D782=$O$52,$H782,0)</f>
        <v>0</v>
      </c>
      <c r="P782" s="244"/>
      <c r="Q782" s="118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20"/>
    </row>
    <row r="783" spans="1:1099" s="194" customFormat="1" ht="30" customHeight="1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 s="249"/>
      <c r="Q783" s="8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202"/>
    </row>
    <row r="784" spans="1:1099" s="116" customFormat="1" ht="30" customHeight="1" x14ac:dyDescent="0.2">
      <c r="A784" s="111">
        <v>91</v>
      </c>
      <c r="B784" s="111" t="s">
        <v>199</v>
      </c>
      <c r="C784" s="111">
        <v>1</v>
      </c>
      <c r="D784" s="111">
        <v>0.65</v>
      </c>
      <c r="E784" s="111">
        <v>0.15</v>
      </c>
      <c r="F784" s="111">
        <v>0.23</v>
      </c>
      <c r="G784" s="112"/>
      <c r="H784" s="111"/>
      <c r="I784" s="111">
        <f>+PRODUCT(C784:F784)</f>
        <v>2.2425E-2</v>
      </c>
      <c r="J784" s="111">
        <f>IF($D784=$J$52,$H784,0)</f>
        <v>0</v>
      </c>
      <c r="K784" s="111">
        <f>IF($D784=$K$52,$H784,0)</f>
        <v>0</v>
      </c>
      <c r="L784" s="111">
        <f>IF($D784=$L$52,$H784,0)</f>
        <v>0</v>
      </c>
      <c r="M784" s="111">
        <f>IF($D784=$M$52,$H784,0)</f>
        <v>0</v>
      </c>
      <c r="N784" s="111">
        <f>IF($D784=$N$52,$H784,0)</f>
        <v>0</v>
      </c>
      <c r="O784" s="147">
        <f>IF($D784=$O$52,$H784,0)</f>
        <v>0</v>
      </c>
      <c r="P784" s="111">
        <f>(IF(F784&gt;0.6,(ROUND(D784/0.5*2,0)),(ROUND(D784/0.5*1,0))))*C784</f>
        <v>1</v>
      </c>
      <c r="Q784" s="113" t="s">
        <v>75</v>
      </c>
      <c r="R784" s="114">
        <v>0.125</v>
      </c>
      <c r="S784" s="114">
        <v>0.125</v>
      </c>
      <c r="T784" s="114">
        <f>+PRODUCT(C784:E784)</f>
        <v>9.7500000000000003E-2</v>
      </c>
      <c r="U784" s="114">
        <f>+PRODUCT(D784,(F784))</f>
        <v>0.14950000000000002</v>
      </c>
      <c r="V784" s="114">
        <f>+PRODUCT(D784,(F784))</f>
        <v>0.14950000000000002</v>
      </c>
      <c r="W784" s="114">
        <f>+PRODUCT(T784,C784)</f>
        <v>9.7500000000000003E-2</v>
      </c>
      <c r="X784" s="114">
        <f>+IF(Q784="internal",IF(F784=$X$52,U784+V784,0),0)</f>
        <v>0</v>
      </c>
      <c r="Y784" s="114">
        <f>+IF(Q784="internal",IF(F784&lt;$Y$52,U784+V784,0),0)</f>
        <v>0.29900000000000004</v>
      </c>
      <c r="Z784" s="114">
        <f>+IF(Q784="internal",IF(F784&gt;$Z$52,U784+V784,0),0)</f>
        <v>0</v>
      </c>
      <c r="AA784" s="114">
        <f>+IF(Q784="external",IF(F784=$AA$52,U784+V784,0),0)</f>
        <v>0</v>
      </c>
      <c r="AB784" s="114">
        <f>+IF(Q784="external",IF(F784&lt;$AB$52,U784+V784,0),0)</f>
        <v>0</v>
      </c>
      <c r="AC784" s="114">
        <f>+IF(Q784="external",IF(F784&gt;$AC$52,U784+V784,0),0)</f>
        <v>0</v>
      </c>
      <c r="AD784" s="115"/>
    </row>
    <row r="785" spans="1:30" s="116" customFormat="1" ht="30" customHeight="1" x14ac:dyDescent="0.2">
      <c r="A785" s="149" t="s">
        <v>76</v>
      </c>
      <c r="B785" s="150"/>
      <c r="C785" s="151"/>
      <c r="D785" s="152">
        <v>20</v>
      </c>
      <c r="E785" s="152"/>
      <c r="F785" s="165">
        <v>2</v>
      </c>
      <c r="G785" s="153">
        <f>+$D784+0.45/2+0.3/2</f>
        <v>1.0249999999999999</v>
      </c>
      <c r="H785" s="152">
        <f>+F785*G785*C784</f>
        <v>2.0499999999999998</v>
      </c>
      <c r="I785" s="152"/>
      <c r="J785" s="111">
        <f>IF($D785=$J$52,$H785,0)</f>
        <v>0</v>
      </c>
      <c r="K785" s="111">
        <f>IF($D785=$K$52,$H785,0)</f>
        <v>0</v>
      </c>
      <c r="L785" s="111">
        <f>IF($D785=$L$52,$H785,0)</f>
        <v>0</v>
      </c>
      <c r="M785" s="111">
        <f>IF($D785=$M$52,$H785,0)</f>
        <v>0</v>
      </c>
      <c r="N785" s="111">
        <f>IF($D785=$N$52,$H785,0)</f>
        <v>2.0499999999999998</v>
      </c>
      <c r="O785" s="147">
        <f>IF($D785=$O$52,$H785,0)</f>
        <v>0</v>
      </c>
      <c r="P785" s="111"/>
      <c r="Q785" s="118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20"/>
    </row>
    <row r="786" spans="1:30" s="194" customFormat="1" ht="30" customHeight="1" x14ac:dyDescent="0.2">
      <c r="A786" s="195" t="s">
        <v>162</v>
      </c>
      <c r="B786" s="196"/>
      <c r="C786" s="197"/>
      <c r="D786" s="198">
        <v>25</v>
      </c>
      <c r="E786" s="198"/>
      <c r="F786" s="199">
        <v>2</v>
      </c>
      <c r="G786" s="200">
        <f>0.9+C35+0.45/2</f>
        <v>1.625</v>
      </c>
      <c r="H786" s="198">
        <f>+F786*G786*C784</f>
        <v>3.25</v>
      </c>
      <c r="I786" s="198"/>
      <c r="J786" s="190">
        <f t="shared" ref="J786:J788" si="476">IF($D786=$J$52,$H786,0)</f>
        <v>0</v>
      </c>
      <c r="K786" s="190">
        <f t="shared" ref="K786:K788" si="477">IF($D786=$K$52,$H786,0)</f>
        <v>0</v>
      </c>
      <c r="L786" s="190">
        <f t="shared" ref="L786:L788" si="478">IF($D786=$L$52,$H786,0)</f>
        <v>0</v>
      </c>
      <c r="M786" s="190">
        <f t="shared" ref="M786:M788" si="479">IF($D786=$M$52,$H786,0)</f>
        <v>0</v>
      </c>
      <c r="N786" s="190">
        <f t="shared" ref="N786:N788" si="480">IF($D786=$N$52,$H786,0)</f>
        <v>0</v>
      </c>
      <c r="O786" s="201">
        <f t="shared" ref="O786:O788" si="481">IF($D786=$O$52,$H786,0)</f>
        <v>3.25</v>
      </c>
      <c r="P786" s="190"/>
      <c r="Q786" s="8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202"/>
    </row>
    <row r="787" spans="1:30" s="239" customFormat="1" ht="30" customHeight="1" x14ac:dyDescent="0.2">
      <c r="A787" s="250" t="s">
        <v>80</v>
      </c>
      <c r="B787" s="250"/>
      <c r="C787" s="250"/>
      <c r="D787" s="190">
        <v>25</v>
      </c>
      <c r="E787" s="190">
        <v>1</v>
      </c>
      <c r="F787" s="191">
        <f>ROUND((0.65)/(E787)+1,0)</f>
        <v>2</v>
      </c>
      <c r="G787" s="191">
        <f>VLOOKUP(E784,$B$40:$E$49,4,0)</f>
        <v>0.15221654803727142</v>
      </c>
      <c r="H787" s="190">
        <f>+F787*G787*C784</f>
        <v>0.30443309607454283</v>
      </c>
      <c r="I787" s="190"/>
      <c r="J787" s="190">
        <f t="shared" si="476"/>
        <v>0</v>
      </c>
      <c r="K787" s="190">
        <f t="shared" si="477"/>
        <v>0</v>
      </c>
      <c r="L787" s="190">
        <f t="shared" si="478"/>
        <v>0</v>
      </c>
      <c r="M787" s="190">
        <f t="shared" si="479"/>
        <v>0</v>
      </c>
      <c r="N787" s="190">
        <f t="shared" si="480"/>
        <v>0</v>
      </c>
      <c r="O787" s="201">
        <f t="shared" si="481"/>
        <v>0.30443309607454283</v>
      </c>
      <c r="P787" s="190"/>
      <c r="Q787" s="192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93"/>
    </row>
    <row r="788" spans="1:30" ht="34.5" customHeight="1" x14ac:dyDescent="0.25">
      <c r="A788" s="206" t="s">
        <v>108</v>
      </c>
      <c r="B788" s="207"/>
      <c r="C788" s="208"/>
      <c r="D788" s="209">
        <v>8</v>
      </c>
      <c r="E788" s="209">
        <v>0.2</v>
      </c>
      <c r="F788" s="210">
        <f>ROUND((((D784/3)*3)/(E788))+1,0)</f>
        <v>4</v>
      </c>
      <c r="G788" s="211">
        <f>((1*(E784-(2*$B$6)+(2*F784)+(VLOOKUP(D788,$B$30:$C$36,2,)))))+2*(VLOOKUP(D788,$B$10:$G$16,6))</f>
        <v>1.36</v>
      </c>
      <c r="H788" s="209">
        <f>+F788*G788*C784</f>
        <v>5.44</v>
      </c>
      <c r="I788" s="209"/>
      <c r="J788" s="190">
        <f t="shared" si="476"/>
        <v>5.44</v>
      </c>
      <c r="K788" s="190">
        <f t="shared" si="477"/>
        <v>0</v>
      </c>
      <c r="L788" s="190">
        <f t="shared" si="478"/>
        <v>0</v>
      </c>
      <c r="M788" s="190">
        <f t="shared" si="479"/>
        <v>0</v>
      </c>
      <c r="N788" s="190">
        <f t="shared" si="480"/>
        <v>0</v>
      </c>
      <c r="O788" s="201">
        <f t="shared" si="481"/>
        <v>0</v>
      </c>
      <c r="P788" s="209"/>
    </row>
    <row r="789" spans="1:30" s="194" customFormat="1" ht="30" customHeight="1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 s="249"/>
      <c r="Q789" s="8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202"/>
    </row>
    <row r="790" spans="1:30" s="116" customFormat="1" ht="30" customHeight="1" x14ac:dyDescent="0.2">
      <c r="A790" s="111">
        <v>92</v>
      </c>
      <c r="B790" s="111" t="s">
        <v>200</v>
      </c>
      <c r="C790" s="111">
        <v>1</v>
      </c>
      <c r="D790" s="111">
        <v>6.4</v>
      </c>
      <c r="E790" s="111">
        <v>0.2</v>
      </c>
      <c r="F790" s="111">
        <v>0.84499999999999997</v>
      </c>
      <c r="G790" s="112"/>
      <c r="H790" s="111"/>
      <c r="I790" s="111">
        <f>+PRODUCT(C790:F790)</f>
        <v>1.0816000000000001</v>
      </c>
      <c r="J790" s="111">
        <f>IF($D790=$J$52,$H790,0)</f>
        <v>0</v>
      </c>
      <c r="K790" s="111">
        <f>IF($D790=$K$52,$H790,0)</f>
        <v>0</v>
      </c>
      <c r="L790" s="111">
        <f>IF($D790=$L$52,$H790,0)</f>
        <v>0</v>
      </c>
      <c r="M790" s="111">
        <f>IF($D790=$M$52,$H790,0)</f>
        <v>0</v>
      </c>
      <c r="N790" s="111">
        <f>IF($D790=$N$52,$H790,0)</f>
        <v>0</v>
      </c>
      <c r="O790" s="147">
        <f>IF($D790=$O$52,$H790,0)</f>
        <v>0</v>
      </c>
      <c r="P790" s="111">
        <f>(IF(F790&gt;0.6,(ROUND(D790/0.5*2,0)),(ROUND(D790/0.5*1,0))))*C790</f>
        <v>26</v>
      </c>
      <c r="Q790" s="113" t="s">
        <v>75</v>
      </c>
      <c r="R790" s="114">
        <v>0.125</v>
      </c>
      <c r="S790" s="114">
        <v>0.125</v>
      </c>
      <c r="T790" s="114">
        <f>+PRODUCT(C790:E790)</f>
        <v>1.2800000000000002</v>
      </c>
      <c r="U790" s="114">
        <f>+PRODUCT(D790,(F790-R790))</f>
        <v>4.6079999999999997</v>
      </c>
      <c r="V790" s="114">
        <f>+PRODUCT(D790,(F790-R790))</f>
        <v>4.6079999999999997</v>
      </c>
      <c r="W790" s="114">
        <f>+PRODUCT(T790,C790)</f>
        <v>1.2800000000000002</v>
      </c>
      <c r="X790" s="114">
        <f>+IF(Q790="internal",IF(F790=$X$52,U790+V790,0),0)</f>
        <v>0</v>
      </c>
      <c r="Y790" s="114">
        <f>+IF(Q790="internal",IF(F790&lt;$Y$52,U790+V790,0),0)</f>
        <v>0</v>
      </c>
      <c r="Z790" s="114">
        <f>+IF(Q790="internal",IF(F790&gt;$Z$52,U790+V790,0),0)</f>
        <v>9.2159999999999993</v>
      </c>
      <c r="AA790" s="114">
        <f>+IF(Q790="external",IF(F790=$AA$52,U790+V790,0),0)</f>
        <v>0</v>
      </c>
      <c r="AB790" s="114">
        <f>+IF(Q790="external",IF(F790&lt;$AB$52,U790+V790,0),0)</f>
        <v>0</v>
      </c>
      <c r="AC790" s="114">
        <f>+IF(Q790="external",IF(F790&gt;$AC$52,U790+V790,0),0)</f>
        <v>0</v>
      </c>
      <c r="AD790" s="115"/>
    </row>
    <row r="791" spans="1:30" s="116" customFormat="1" ht="30" customHeight="1" x14ac:dyDescent="0.2">
      <c r="A791" s="149" t="s">
        <v>76</v>
      </c>
      <c r="B791" s="150"/>
      <c r="C791" s="151"/>
      <c r="D791" s="152">
        <v>20</v>
      </c>
      <c r="E791" s="152"/>
      <c r="F791" s="165">
        <v>3</v>
      </c>
      <c r="G791" s="153">
        <f>+$D790+0.45/2+0.35/2</f>
        <v>6.8</v>
      </c>
      <c r="H791" s="152">
        <f>+F791*G791*C790</f>
        <v>20.399999999999999</v>
      </c>
      <c r="I791" s="152"/>
      <c r="J791" s="111">
        <f>IF($D791=$J$52,$H791,0)</f>
        <v>0</v>
      </c>
      <c r="K791" s="111">
        <f>IF($D791=$K$52,$H791,0)</f>
        <v>0</v>
      </c>
      <c r="L791" s="111">
        <f>IF($D791=$L$52,$H791,0)</f>
        <v>0</v>
      </c>
      <c r="M791" s="111">
        <f>IF($D791=$M$52,$H791,0)</f>
        <v>0</v>
      </c>
      <c r="N791" s="111">
        <f>IF($D791=$N$52,$H791,0)</f>
        <v>20.399999999999999</v>
      </c>
      <c r="O791" s="147">
        <f>IF($D791=$O$52,$H791,0)</f>
        <v>0</v>
      </c>
      <c r="P791" s="111"/>
      <c r="Q791" s="118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20"/>
    </row>
    <row r="792" spans="1:30" s="127" customFormat="1" ht="30" customHeight="1" x14ac:dyDescent="0.2">
      <c r="A792" s="157" t="s">
        <v>78</v>
      </c>
      <c r="B792" s="158"/>
      <c r="C792" s="159"/>
      <c r="D792" s="111">
        <v>20</v>
      </c>
      <c r="E792" s="111"/>
      <c r="F792" s="112">
        <v>3</v>
      </c>
      <c r="G792" s="153">
        <f>+$D790+0.45/2+0.35/2</f>
        <v>6.8</v>
      </c>
      <c r="H792" s="111">
        <f>+F792*G792*C790</f>
        <v>20.399999999999999</v>
      </c>
      <c r="I792" s="111"/>
      <c r="J792" s="111">
        <f>IF($D792=$J$52,$H792,0)</f>
        <v>0</v>
      </c>
      <c r="K792" s="111">
        <f>IF($D792=$K$52,$H792,0)</f>
        <v>0</v>
      </c>
      <c r="L792" s="111">
        <f>IF($D792=$L$52,$H792,0)</f>
        <v>0</v>
      </c>
      <c r="M792" s="111">
        <f>IF($D792=$M$52,$H792,0)</f>
        <v>0</v>
      </c>
      <c r="N792" s="111">
        <f>IF($D792=$N$52,$H792,0)</f>
        <v>20.399999999999999</v>
      </c>
      <c r="O792" s="147">
        <f>IF($D792=$O$52,$H792,0)</f>
        <v>0</v>
      </c>
      <c r="P792" s="111"/>
      <c r="Q792" s="118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20"/>
    </row>
    <row r="793" spans="1:30" s="116" customFormat="1" ht="30" customHeight="1" x14ac:dyDescent="0.2">
      <c r="A793" s="251" t="s">
        <v>79</v>
      </c>
      <c r="B793" s="252"/>
      <c r="C793" s="253"/>
      <c r="D793" s="126">
        <v>25</v>
      </c>
      <c r="E793" s="126"/>
      <c r="F793" s="254">
        <v>2</v>
      </c>
      <c r="G793" s="255">
        <f>+$D790+0.45/2+0.35/2</f>
        <v>6.8</v>
      </c>
      <c r="H793" s="126">
        <f>+F793*G793*C790</f>
        <v>13.6</v>
      </c>
      <c r="I793" s="126"/>
      <c r="J793" s="126">
        <f t="shared" ref="J793" si="482">IF($D793=$J$52,$H793,0)</f>
        <v>0</v>
      </c>
      <c r="K793" s="126">
        <f t="shared" ref="K793:K794" si="483">IF($D793=$K$52,$H793,0)</f>
        <v>0</v>
      </c>
      <c r="L793" s="126">
        <f t="shared" ref="L793:L794" si="484">IF($D793=$L$52,$H793,0)</f>
        <v>0</v>
      </c>
      <c r="M793" s="126">
        <f t="shared" ref="M793:M794" si="485">IF($D793=$M$52,$H793,0)</f>
        <v>0</v>
      </c>
      <c r="N793" s="126">
        <f t="shared" ref="N793:N794" si="486">IF($D793=$N$52,$H793,0)</f>
        <v>0</v>
      </c>
      <c r="O793" s="238">
        <f t="shared" ref="O793:O794" si="487">IF($D793=$O$52,$H793,0)</f>
        <v>13.6</v>
      </c>
      <c r="P793" s="126"/>
      <c r="Q793" s="118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20"/>
    </row>
    <row r="794" spans="1:30" s="239" customFormat="1" ht="30" customHeight="1" x14ac:dyDescent="0.2">
      <c r="A794" s="250" t="s">
        <v>80</v>
      </c>
      <c r="B794" s="250"/>
      <c r="C794" s="250"/>
      <c r="D794" s="190">
        <v>25</v>
      </c>
      <c r="E794" s="190">
        <v>1</v>
      </c>
      <c r="F794" s="191">
        <f>ROUND((6.4)/(E794)+1,0)</f>
        <v>7</v>
      </c>
      <c r="G794" s="191">
        <f>VLOOKUP(E790,$B$40:$E$49,4,0)</f>
        <v>0.22295539738302861</v>
      </c>
      <c r="H794" s="190">
        <f>+F794*G794*C790</f>
        <v>1.5606877816812004</v>
      </c>
      <c r="I794" s="190"/>
      <c r="J794" s="190"/>
      <c r="K794" s="190">
        <f t="shared" si="483"/>
        <v>0</v>
      </c>
      <c r="L794" s="190">
        <f t="shared" si="484"/>
        <v>0</v>
      </c>
      <c r="M794" s="190">
        <f t="shared" si="485"/>
        <v>0</v>
      </c>
      <c r="N794" s="190">
        <f t="shared" si="486"/>
        <v>0</v>
      </c>
      <c r="O794" s="190">
        <f t="shared" si="487"/>
        <v>1.5606877816812004</v>
      </c>
      <c r="P794" s="190"/>
      <c r="Q794" s="192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93"/>
    </row>
    <row r="795" spans="1:30" s="127" customFormat="1" ht="30" customHeight="1" x14ac:dyDescent="0.2">
      <c r="A795" s="256" t="s">
        <v>120</v>
      </c>
      <c r="B795" s="257"/>
      <c r="C795" s="258"/>
      <c r="D795" s="244">
        <v>10</v>
      </c>
      <c r="E795" s="244">
        <v>0.1</v>
      </c>
      <c r="F795" s="259">
        <f>ROUND((((D790/3)*2)/(E795))+1,0)</f>
        <v>44</v>
      </c>
      <c r="G795" s="260">
        <f>((2*(E790-(2*$B$6)+F790-(2*$B$6)))+(VLOOKUP(D795,$B$30:$C$36,2,)))</f>
        <v>2.0500000000000003</v>
      </c>
      <c r="H795" s="244">
        <f>+F795*G795*C790</f>
        <v>90.200000000000017</v>
      </c>
      <c r="I795" s="244"/>
      <c r="J795" s="152">
        <f>IF($D795=$J$52,$H795,0)</f>
        <v>0</v>
      </c>
      <c r="K795" s="152">
        <f>IF($D795=$K$52,$H795,0)</f>
        <v>90.200000000000017</v>
      </c>
      <c r="L795" s="152">
        <f>IF($D795=$L$52,$H795,0)</f>
        <v>0</v>
      </c>
      <c r="M795" s="152">
        <f>IF($D795=$M$52,$H795,0)</f>
        <v>0</v>
      </c>
      <c r="N795" s="152">
        <f>IF($D795=$N$52,$H795,0)</f>
        <v>0</v>
      </c>
      <c r="O795" s="261">
        <f>IF($D795=$O$52,$H795,0)</f>
        <v>0</v>
      </c>
      <c r="P795" s="244"/>
      <c r="Q795" s="118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20"/>
    </row>
    <row r="796" spans="1:30" s="127" customFormat="1" ht="30" customHeight="1" x14ac:dyDescent="0.2">
      <c r="A796" s="135" t="s">
        <v>121</v>
      </c>
      <c r="B796" s="136"/>
      <c r="C796" s="137"/>
      <c r="D796" s="129">
        <v>10</v>
      </c>
      <c r="E796" s="129">
        <v>0.15</v>
      </c>
      <c r="F796" s="138">
        <f>ROUND((((D791/3)*1)/(E796))+1,0)</f>
        <v>45</v>
      </c>
      <c r="G796" s="130">
        <f>((2*(E790-(2*$B$6)+F790-(2*$B$6)))+(VLOOKUP(D796,$B$30:$C$36,2,)))</f>
        <v>2.0500000000000003</v>
      </c>
      <c r="H796" s="129">
        <f>+F796*G796*C790</f>
        <v>92.250000000000014</v>
      </c>
      <c r="I796" s="129"/>
      <c r="J796" s="111">
        <f>IF($D796=$J$52,$H796,0)</f>
        <v>0</v>
      </c>
      <c r="K796" s="111">
        <f>IF($D796=$K$52,$H796,0)</f>
        <v>92.250000000000014</v>
      </c>
      <c r="L796" s="111">
        <f>IF($D796=$L$52,$H796,0)</f>
        <v>0</v>
      </c>
      <c r="M796" s="111">
        <f>IF($D796=$M$52,$H796,0)</f>
        <v>0</v>
      </c>
      <c r="N796" s="111">
        <f>IF($D796=$N$52,$H796,0)</f>
        <v>0</v>
      </c>
      <c r="O796" s="147">
        <f>IF($D796=$O$52,$H796,0)</f>
        <v>0</v>
      </c>
      <c r="P796" s="129"/>
      <c r="Q796" s="118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20"/>
    </row>
    <row r="797" spans="1:30" s="116" customFormat="1" ht="30" customHeight="1" x14ac:dyDescent="0.25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240"/>
      <c r="Q797" s="118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20"/>
    </row>
    <row r="798" spans="1:30" s="116" customFormat="1" ht="30" customHeight="1" x14ac:dyDescent="0.2">
      <c r="A798" s="111">
        <v>93</v>
      </c>
      <c r="B798" s="111" t="s">
        <v>200</v>
      </c>
      <c r="C798" s="111">
        <v>1</v>
      </c>
      <c r="D798" s="111">
        <v>6.4</v>
      </c>
      <c r="E798" s="111">
        <v>0.15</v>
      </c>
      <c r="F798" s="111">
        <v>0.23</v>
      </c>
      <c r="G798" s="112"/>
      <c r="H798" s="111"/>
      <c r="I798" s="111">
        <f>+PRODUCT(C798:F798)</f>
        <v>0.2208</v>
      </c>
      <c r="J798" s="111">
        <f>IF($D798=$J$52,$H798,0)</f>
        <v>0</v>
      </c>
      <c r="K798" s="111">
        <f>IF($D798=$K$52,$H798,0)</f>
        <v>0</v>
      </c>
      <c r="L798" s="111">
        <f>IF($D798=$L$52,$H798,0)</f>
        <v>0</v>
      </c>
      <c r="M798" s="111">
        <f>IF($D798=$M$52,$H798,0)</f>
        <v>0</v>
      </c>
      <c r="N798" s="111">
        <f>IF($D798=$N$52,$H798,0)</f>
        <v>0</v>
      </c>
      <c r="O798" s="147">
        <f>IF($D798=$O$52,$H798,0)</f>
        <v>0</v>
      </c>
      <c r="P798" s="111">
        <f>(IF(F798&gt;0.6,(ROUND(D798/0.5*2,0)),(ROUND(D798/0.5*1,0))))*C798</f>
        <v>13</v>
      </c>
      <c r="Q798" s="113" t="s">
        <v>75</v>
      </c>
      <c r="R798" s="114">
        <v>0.125</v>
      </c>
      <c r="S798" s="114">
        <v>0.125</v>
      </c>
      <c r="T798" s="114">
        <f>+PRODUCT(C798:E798)</f>
        <v>0.96</v>
      </c>
      <c r="U798" s="114">
        <f>+PRODUCT(D798,(F798))</f>
        <v>1.4720000000000002</v>
      </c>
      <c r="V798" s="114">
        <f>+PRODUCT(D798,(F798))</f>
        <v>1.4720000000000002</v>
      </c>
      <c r="W798" s="114">
        <f>+PRODUCT(T798,C798)</f>
        <v>0.96</v>
      </c>
      <c r="X798" s="114">
        <f>+IF(Q798="internal",IF(F798=$X$52,U798+V798,0),0)</f>
        <v>0</v>
      </c>
      <c r="Y798" s="114">
        <f>+IF(Q798="internal",IF(F798&lt;$Y$52,U798+V798,0),0)</f>
        <v>2.9440000000000004</v>
      </c>
      <c r="Z798" s="114">
        <f>+IF(Q798="internal",IF(F798&gt;$Z$52,U798+V798,0),0)</f>
        <v>0</v>
      </c>
      <c r="AA798" s="114">
        <f>+IF(Q798="external",IF(F798=$AA$52,U798+V798,0),0)</f>
        <v>0</v>
      </c>
      <c r="AB798" s="114">
        <f>+IF(Q798="external",IF(F798&lt;$AB$52,U798+V798,0),0)</f>
        <v>0</v>
      </c>
      <c r="AC798" s="114">
        <f>+IF(Q798="external",IF(F798&gt;$AC$52,U798+V798,0),0)</f>
        <v>0</v>
      </c>
      <c r="AD798" s="115"/>
    </row>
    <row r="799" spans="1:30" s="116" customFormat="1" ht="30" customHeight="1" x14ac:dyDescent="0.2">
      <c r="A799" s="149" t="s">
        <v>76</v>
      </c>
      <c r="B799" s="150"/>
      <c r="C799" s="151"/>
      <c r="D799" s="152">
        <v>20</v>
      </c>
      <c r="E799" s="152"/>
      <c r="F799" s="165">
        <v>3</v>
      </c>
      <c r="G799" s="153">
        <f>+$D798+0.45/2+0.35/2</f>
        <v>6.8</v>
      </c>
      <c r="H799" s="152">
        <f>+F799*G799*C798</f>
        <v>20.399999999999999</v>
      </c>
      <c r="I799" s="152"/>
      <c r="J799" s="111">
        <f>IF($D799=$J$52,$H799,0)</f>
        <v>0</v>
      </c>
      <c r="K799" s="111">
        <f>IF($D799=$K$52,$H799,0)</f>
        <v>0</v>
      </c>
      <c r="L799" s="111">
        <f>IF($D799=$L$52,$H799,0)</f>
        <v>0</v>
      </c>
      <c r="M799" s="111">
        <f>IF($D799=$M$52,$H799,0)</f>
        <v>0</v>
      </c>
      <c r="N799" s="111">
        <f>IF($D799=$N$52,$H799,0)</f>
        <v>20.399999999999999</v>
      </c>
      <c r="O799" s="147">
        <f>IF($D799=$O$52,$H799,0)</f>
        <v>0</v>
      </c>
      <c r="P799" s="111"/>
      <c r="Q799" s="118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20"/>
    </row>
    <row r="800" spans="1:30" s="194" customFormat="1" ht="30" customHeight="1" x14ac:dyDescent="0.2">
      <c r="A800" s="195" t="s">
        <v>162</v>
      </c>
      <c r="B800" s="196"/>
      <c r="C800" s="197"/>
      <c r="D800" s="198">
        <v>25</v>
      </c>
      <c r="E800" s="198"/>
      <c r="F800" s="199">
        <v>2</v>
      </c>
      <c r="G800" s="200">
        <f>1.6+0.45/2</f>
        <v>1.8250000000000002</v>
      </c>
      <c r="H800" s="198">
        <f>+F800*G800*C798</f>
        <v>3.6500000000000004</v>
      </c>
      <c r="I800" s="198"/>
      <c r="J800" s="190">
        <f t="shared" ref="J800:J801" si="488">IF($D800=$J$52,$H800,0)</f>
        <v>0</v>
      </c>
      <c r="K800" s="190">
        <f t="shared" ref="K800:K803" si="489">IF($D800=$K$52,$H800,0)</f>
        <v>0</v>
      </c>
      <c r="L800" s="190">
        <f t="shared" ref="L800:L803" si="490">IF($D800=$L$52,$H800,0)</f>
        <v>0</v>
      </c>
      <c r="M800" s="190">
        <f t="shared" ref="M800:M803" si="491">IF($D800=$M$52,$H800,0)</f>
        <v>0</v>
      </c>
      <c r="N800" s="190">
        <f t="shared" ref="N800:N803" si="492">IF($D800=$N$52,$H800,0)</f>
        <v>0</v>
      </c>
      <c r="O800" s="201">
        <f t="shared" ref="O800:O803" si="493">IF($D800=$O$52,$H800,0)</f>
        <v>3.6500000000000004</v>
      </c>
      <c r="P800" s="190"/>
      <c r="Q800" s="8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202"/>
    </row>
    <row r="801" spans="1:30" s="194" customFormat="1" ht="30" customHeight="1" x14ac:dyDescent="0.2">
      <c r="A801" s="195" t="s">
        <v>162</v>
      </c>
      <c r="B801" s="196"/>
      <c r="C801" s="197"/>
      <c r="D801" s="198">
        <v>16</v>
      </c>
      <c r="E801" s="198"/>
      <c r="F801" s="199">
        <v>2</v>
      </c>
      <c r="G801" s="200">
        <f>1.6+0.35/2</f>
        <v>1.7750000000000001</v>
      </c>
      <c r="H801" s="198">
        <f>+F801*G801*C798</f>
        <v>3.5500000000000003</v>
      </c>
      <c r="I801" s="198"/>
      <c r="J801" s="190">
        <f t="shared" si="488"/>
        <v>0</v>
      </c>
      <c r="K801" s="190">
        <f t="shared" si="489"/>
        <v>0</v>
      </c>
      <c r="L801" s="190">
        <f t="shared" si="490"/>
        <v>0</v>
      </c>
      <c r="M801" s="190">
        <f t="shared" si="491"/>
        <v>3.5500000000000003</v>
      </c>
      <c r="N801" s="190">
        <f t="shared" si="492"/>
        <v>0</v>
      </c>
      <c r="O801" s="201">
        <f t="shared" si="493"/>
        <v>0</v>
      </c>
      <c r="P801" s="190"/>
      <c r="Q801" s="8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202"/>
    </row>
    <row r="802" spans="1:30" s="79" customFormat="1" ht="30" customHeight="1" x14ac:dyDescent="0.2">
      <c r="A802" s="250" t="s">
        <v>80</v>
      </c>
      <c r="B802" s="250"/>
      <c r="C802" s="250"/>
      <c r="D802" s="190">
        <v>25</v>
      </c>
      <c r="E802" s="190">
        <v>1</v>
      </c>
      <c r="F802" s="191">
        <f>ROUND((1.6*2)/(E802)+1,0)</f>
        <v>4</v>
      </c>
      <c r="G802" s="191">
        <f>VLOOKUP(E798,$B$40:$E$49,4,0)</f>
        <v>0.15221654803727142</v>
      </c>
      <c r="H802" s="190">
        <f>+F802*G802*C798</f>
        <v>0.60886619214908566</v>
      </c>
      <c r="I802" s="190"/>
      <c r="J802" s="190"/>
      <c r="K802" s="190">
        <f t="shared" si="489"/>
        <v>0</v>
      </c>
      <c r="L802" s="190">
        <f t="shared" si="490"/>
        <v>0</v>
      </c>
      <c r="M802" s="190">
        <f t="shared" si="491"/>
        <v>0</v>
      </c>
      <c r="N802" s="190">
        <f t="shared" si="492"/>
        <v>0</v>
      </c>
      <c r="O802" s="190">
        <f t="shared" si="493"/>
        <v>0.60886619214908566</v>
      </c>
      <c r="P802" s="190"/>
      <c r="Q802" s="8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202"/>
    </row>
    <row r="803" spans="1:30" ht="34.5" customHeight="1" x14ac:dyDescent="0.25">
      <c r="A803" s="206" t="s">
        <v>108</v>
      </c>
      <c r="B803" s="207"/>
      <c r="C803" s="208"/>
      <c r="D803" s="209">
        <v>8</v>
      </c>
      <c r="E803" s="209">
        <v>0.2</v>
      </c>
      <c r="F803" s="210">
        <f>ROUND((((D798/3)*3)/(E803))+1,0)</f>
        <v>33</v>
      </c>
      <c r="G803" s="211">
        <f>((1*(E798-(2*$B$6)+(2*F798)+(VLOOKUP(D803,$B$30:$C$36,2,)))))+2*(VLOOKUP(D803,$B$10:$G$16,6))</f>
        <v>1.36</v>
      </c>
      <c r="H803" s="209">
        <f>+F803*G803*C798</f>
        <v>44.88</v>
      </c>
      <c r="I803" s="209"/>
      <c r="J803" s="190">
        <f t="shared" ref="J803" si="494">IF($D803=$J$52,$H803,0)</f>
        <v>44.88</v>
      </c>
      <c r="K803" s="190">
        <f t="shared" si="489"/>
        <v>0</v>
      </c>
      <c r="L803" s="190">
        <f t="shared" si="490"/>
        <v>0</v>
      </c>
      <c r="M803" s="190">
        <f t="shared" si="491"/>
        <v>0</v>
      </c>
      <c r="N803" s="190">
        <f t="shared" si="492"/>
        <v>0</v>
      </c>
      <c r="O803" s="201">
        <f t="shared" si="493"/>
        <v>0</v>
      </c>
      <c r="P803" s="209"/>
    </row>
    <row r="804" spans="1:30" s="116" customFormat="1" ht="30" customHeight="1" x14ac:dyDescent="0.25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240"/>
      <c r="Q804" s="118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20"/>
    </row>
    <row r="805" spans="1:30" s="116" customFormat="1" ht="30" customHeight="1" x14ac:dyDescent="0.2">
      <c r="A805" s="111">
        <v>94</v>
      </c>
      <c r="B805" s="111" t="s">
        <v>201</v>
      </c>
      <c r="C805" s="111">
        <v>1</v>
      </c>
      <c r="D805" s="111">
        <v>2.8</v>
      </c>
      <c r="E805" s="111">
        <v>0.2</v>
      </c>
      <c r="F805" s="111">
        <v>0.84499999999999997</v>
      </c>
      <c r="G805" s="112"/>
      <c r="H805" s="111"/>
      <c r="I805" s="111">
        <f>+PRODUCT(C805:F805)</f>
        <v>0.47319999999999995</v>
      </c>
      <c r="J805" s="111">
        <f>IF($D805=$J$52,$H805,0)</f>
        <v>0</v>
      </c>
      <c r="K805" s="111">
        <f>IF($D805=$K$52,$H805,0)</f>
        <v>0</v>
      </c>
      <c r="L805" s="111">
        <f>IF($D805=$L$52,$H805,0)</f>
        <v>0</v>
      </c>
      <c r="M805" s="111">
        <f>IF($D805=$M$52,$H805,0)</f>
        <v>0</v>
      </c>
      <c r="N805" s="111">
        <f>IF($D805=$N$52,$H805,0)</f>
        <v>0</v>
      </c>
      <c r="O805" s="147">
        <f>IF($D805=$O$52,$H805,0)</f>
        <v>0</v>
      </c>
      <c r="P805" s="111">
        <f>(IF(F805&gt;0.6,(ROUND(D805/0.5*2,0)),(ROUND(D805/0.5*1,0))))*C805</f>
        <v>11</v>
      </c>
      <c r="Q805" s="113" t="s">
        <v>75</v>
      </c>
      <c r="R805" s="114">
        <v>0.125</v>
      </c>
      <c r="S805" s="114">
        <v>0.125</v>
      </c>
      <c r="T805" s="114">
        <f>+PRODUCT(C805:E805)</f>
        <v>0.55999999999999994</v>
      </c>
      <c r="U805" s="114">
        <f>+PRODUCT(D805,(F805-R805))</f>
        <v>2.016</v>
      </c>
      <c r="V805" s="114">
        <f>+PRODUCT(D805,(F805-R805))</f>
        <v>2.016</v>
      </c>
      <c r="W805" s="114">
        <f>+PRODUCT(T805,C805)</f>
        <v>0.55999999999999994</v>
      </c>
      <c r="X805" s="114">
        <f>+IF(Q805="internal",IF(F805=$X$52,U805+V805,0),0)</f>
        <v>0</v>
      </c>
      <c r="Y805" s="114">
        <f>+IF(Q805="internal",IF(F805&lt;$Y$52,U805+V805,0),0)</f>
        <v>0</v>
      </c>
      <c r="Z805" s="114">
        <f>+IF(Q805="internal",IF(F805&gt;$Z$52,U805+V805,0),0)</f>
        <v>4.032</v>
      </c>
      <c r="AA805" s="114">
        <f>+IF(Q805="external",IF(F805=$AA$52,U805+V805,0),0)</f>
        <v>0</v>
      </c>
      <c r="AB805" s="114">
        <f>+IF(Q805="external",IF(F805&lt;$AB$52,U805+V805,0),0)</f>
        <v>0</v>
      </c>
      <c r="AC805" s="114">
        <f>+IF(Q805="external",IF(F805&gt;$AC$52,U805+V805,0),0)</f>
        <v>0</v>
      </c>
      <c r="AD805" s="115"/>
    </row>
    <row r="806" spans="1:30" s="116" customFormat="1" ht="30" customHeight="1" x14ac:dyDescent="0.2">
      <c r="A806" s="149" t="s">
        <v>76</v>
      </c>
      <c r="B806" s="150"/>
      <c r="C806" s="151"/>
      <c r="D806" s="152">
        <v>20</v>
      </c>
      <c r="E806" s="152"/>
      <c r="F806" s="165">
        <v>2</v>
      </c>
      <c r="G806" s="153">
        <f>+$D805+0.35/2+0.3/2</f>
        <v>3.1249999999999996</v>
      </c>
      <c r="H806" s="152">
        <f>+F806*G806*C805</f>
        <v>6.2499999999999991</v>
      </c>
      <c r="I806" s="152"/>
      <c r="J806" s="111">
        <f>IF($D806=$J$52,$H806,0)</f>
        <v>0</v>
      </c>
      <c r="K806" s="111">
        <f>IF($D806=$K$52,$H806,0)</f>
        <v>0</v>
      </c>
      <c r="L806" s="111">
        <f>IF($D806=$L$52,$H806,0)</f>
        <v>0</v>
      </c>
      <c r="M806" s="111">
        <f>IF($D806=$M$52,$H806,0)</f>
        <v>0</v>
      </c>
      <c r="N806" s="111">
        <f>IF($D806=$N$52,$H806,0)</f>
        <v>6.2499999999999991</v>
      </c>
      <c r="O806" s="147">
        <f>IF($D806=$O$52,$H806,0)</f>
        <v>0</v>
      </c>
      <c r="P806" s="111"/>
      <c r="Q806" s="118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20"/>
    </row>
    <row r="807" spans="1:30" s="127" customFormat="1" ht="30" customHeight="1" x14ac:dyDescent="0.2">
      <c r="A807" s="157" t="s">
        <v>78</v>
      </c>
      <c r="B807" s="158"/>
      <c r="C807" s="159"/>
      <c r="D807" s="111">
        <v>20</v>
      </c>
      <c r="E807" s="111"/>
      <c r="F807" s="112">
        <v>2</v>
      </c>
      <c r="G807" s="153">
        <f>+$D805+0.35/2+0.3/2</f>
        <v>3.1249999999999996</v>
      </c>
      <c r="H807" s="111">
        <f>+F807*G807*C805</f>
        <v>6.2499999999999991</v>
      </c>
      <c r="I807" s="111"/>
      <c r="J807" s="111">
        <f>IF($D807=$J$52,$H807,0)</f>
        <v>0</v>
      </c>
      <c r="K807" s="111">
        <f>IF($D807=$K$52,$H807,0)</f>
        <v>0</v>
      </c>
      <c r="L807" s="111">
        <f>IF($D807=$L$52,$H807,0)</f>
        <v>0</v>
      </c>
      <c r="M807" s="111">
        <f>IF($D807=$M$52,$H807,0)</f>
        <v>0</v>
      </c>
      <c r="N807" s="111">
        <f>IF($D807=$N$52,$H807,0)</f>
        <v>6.2499999999999991</v>
      </c>
      <c r="O807" s="147">
        <f>IF($D807=$O$52,$H807,0)</f>
        <v>0</v>
      </c>
      <c r="P807" s="111"/>
      <c r="Q807" s="118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20"/>
    </row>
    <row r="808" spans="1:30" s="116" customFormat="1" ht="30" customHeight="1" x14ac:dyDescent="0.2">
      <c r="A808" s="157" t="s">
        <v>79</v>
      </c>
      <c r="B808" s="158"/>
      <c r="C808" s="159"/>
      <c r="D808" s="111">
        <v>25</v>
      </c>
      <c r="E808" s="111"/>
      <c r="F808" s="112">
        <v>2</v>
      </c>
      <c r="G808" s="153">
        <f>0.45+0.3/2</f>
        <v>0.6</v>
      </c>
      <c r="H808" s="111">
        <f>+F808*G808*C805</f>
        <v>1.2</v>
      </c>
      <c r="I808" s="111"/>
      <c r="J808" s="111">
        <f t="shared" ref="J808:J809" si="495">IF($D808=$J$52,$H808,0)</f>
        <v>0</v>
      </c>
      <c r="K808" s="111">
        <f t="shared" ref="K808:K810" si="496">IF($D808=$K$52,$H808,0)</f>
        <v>0</v>
      </c>
      <c r="L808" s="111">
        <f t="shared" ref="L808:L810" si="497">IF($D808=$L$52,$H808,0)</f>
        <v>0</v>
      </c>
      <c r="M808" s="111">
        <f t="shared" ref="M808:M810" si="498">IF($D808=$M$52,$H808,0)</f>
        <v>0</v>
      </c>
      <c r="N808" s="111">
        <f t="shared" ref="N808:N810" si="499">IF($D808=$N$52,$H808,0)</f>
        <v>0</v>
      </c>
      <c r="O808" s="147">
        <f t="shared" ref="O808:O810" si="500">IF($D808=$O$52,$H808,0)</f>
        <v>1.2</v>
      </c>
      <c r="P808" s="111"/>
      <c r="Q808" s="118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20"/>
    </row>
    <row r="809" spans="1:30" s="116" customFormat="1" ht="30" customHeight="1" x14ac:dyDescent="0.2">
      <c r="A809" s="251" t="s">
        <v>79</v>
      </c>
      <c r="B809" s="252"/>
      <c r="C809" s="253"/>
      <c r="D809" s="126">
        <v>25</v>
      </c>
      <c r="E809" s="126"/>
      <c r="F809" s="254">
        <v>2</v>
      </c>
      <c r="G809" s="255">
        <f>0.45+0.35/2</f>
        <v>0.625</v>
      </c>
      <c r="H809" s="126">
        <f>+F809*G809*C805</f>
        <v>1.25</v>
      </c>
      <c r="I809" s="126"/>
      <c r="J809" s="126">
        <f t="shared" si="495"/>
        <v>0</v>
      </c>
      <c r="K809" s="126">
        <f t="shared" si="496"/>
        <v>0</v>
      </c>
      <c r="L809" s="126">
        <f t="shared" si="497"/>
        <v>0</v>
      </c>
      <c r="M809" s="126">
        <f t="shared" si="498"/>
        <v>0</v>
      </c>
      <c r="N809" s="126">
        <f t="shared" si="499"/>
        <v>0</v>
      </c>
      <c r="O809" s="238">
        <f t="shared" si="500"/>
        <v>1.25</v>
      </c>
      <c r="P809" s="126"/>
      <c r="Q809" s="118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20"/>
    </row>
    <row r="810" spans="1:30" s="79" customFormat="1" ht="30" customHeight="1" x14ac:dyDescent="0.2">
      <c r="A810" s="250" t="s">
        <v>80</v>
      </c>
      <c r="B810" s="250"/>
      <c r="C810" s="250"/>
      <c r="D810" s="190">
        <v>25</v>
      </c>
      <c r="E810" s="190">
        <v>1</v>
      </c>
      <c r="F810" s="191">
        <f>ROUND((2.8)/(E810)+1,0)</f>
        <v>4</v>
      </c>
      <c r="G810" s="191">
        <f>VLOOKUP(E805,$B$40:$E$49,4,0)</f>
        <v>0.22295539738302861</v>
      </c>
      <c r="H810" s="190">
        <f>+F810*G810*C805</f>
        <v>0.89182158953211443</v>
      </c>
      <c r="I810" s="190"/>
      <c r="J810" s="190"/>
      <c r="K810" s="190">
        <f t="shared" si="496"/>
        <v>0</v>
      </c>
      <c r="L810" s="190">
        <f t="shared" si="497"/>
        <v>0</v>
      </c>
      <c r="M810" s="190">
        <f t="shared" si="498"/>
        <v>0</v>
      </c>
      <c r="N810" s="190">
        <f t="shared" si="499"/>
        <v>0</v>
      </c>
      <c r="O810" s="190">
        <f t="shared" si="500"/>
        <v>0.89182158953211443</v>
      </c>
      <c r="P810" s="190"/>
      <c r="Q810" s="8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202"/>
    </row>
    <row r="811" spans="1:30" s="186" customFormat="1" ht="31.5" customHeight="1" x14ac:dyDescent="0.25">
      <c r="A811" s="256" t="s">
        <v>120</v>
      </c>
      <c r="B811" s="257"/>
      <c r="C811" s="258"/>
      <c r="D811" s="244">
        <v>10</v>
      </c>
      <c r="E811" s="244">
        <v>0.1</v>
      </c>
      <c r="F811" s="259">
        <f>ROUND((((D805/3)*2)/(E811))+1,0)</f>
        <v>20</v>
      </c>
      <c r="G811" s="260">
        <f>((2*(E805-(2*$B$6)+F805-(2*$B$6)))+(VLOOKUP(D811,$B$30:$C$36,2,)))</f>
        <v>2.0500000000000003</v>
      </c>
      <c r="H811" s="244">
        <f>+F811*G811*C805</f>
        <v>41.000000000000007</v>
      </c>
      <c r="I811" s="244"/>
      <c r="J811" s="152">
        <f>IF($D811=$J$52,$H811,0)</f>
        <v>0</v>
      </c>
      <c r="K811" s="152">
        <f>IF($D811=$K$52,$H811,0)</f>
        <v>41.000000000000007</v>
      </c>
      <c r="L811" s="152">
        <f>IF($D811=$L$52,$H811,0)</f>
        <v>0</v>
      </c>
      <c r="M811" s="152">
        <f>IF($D811=$M$52,$H811,0)</f>
        <v>0</v>
      </c>
      <c r="N811" s="152">
        <f>IF($D811=$N$52,$H811,0)</f>
        <v>0</v>
      </c>
      <c r="O811" s="261">
        <f>IF($D811=$O$52,$H811,0)</f>
        <v>0</v>
      </c>
      <c r="P811" s="244"/>
    </row>
    <row r="812" spans="1:30" s="186" customFormat="1" ht="31.5" customHeight="1" x14ac:dyDescent="0.25">
      <c r="A812" s="135" t="s">
        <v>127</v>
      </c>
      <c r="B812" s="136"/>
      <c r="C812" s="137"/>
      <c r="D812" s="129">
        <v>10</v>
      </c>
      <c r="E812" s="129">
        <v>0.17499999999999999</v>
      </c>
      <c r="F812" s="138">
        <f>ROUND((((D806/3)*1)/(E812))+1,0)</f>
        <v>39</v>
      </c>
      <c r="G812" s="130">
        <f>((2*(E805-(2*$B$6)+F805-(2*$B$6)))+(VLOOKUP(D812,$B$30:$C$36,2,)))</f>
        <v>2.0500000000000003</v>
      </c>
      <c r="H812" s="129">
        <f>+F812*G812*C805</f>
        <v>79.950000000000017</v>
      </c>
      <c r="I812" s="129"/>
      <c r="J812" s="111">
        <f>IF($D812=$J$52,$H812,0)</f>
        <v>0</v>
      </c>
      <c r="K812" s="111">
        <f>IF($D812=$K$52,$H812,0)</f>
        <v>79.950000000000017</v>
      </c>
      <c r="L812" s="111">
        <f>IF($D812=$L$52,$H812,0)</f>
        <v>0</v>
      </c>
      <c r="M812" s="111">
        <f>IF($D812=$M$52,$H812,0)</f>
        <v>0</v>
      </c>
      <c r="N812" s="111">
        <f>IF($D812=$N$52,$H812,0)</f>
        <v>0</v>
      </c>
      <c r="O812" s="147">
        <f>IF($D812=$O$52,$H812,0)</f>
        <v>0</v>
      </c>
      <c r="P812" s="129"/>
    </row>
    <row r="813" spans="1:30" s="116" customFormat="1" ht="30" customHeight="1" x14ac:dyDescent="0.25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240"/>
      <c r="Q813" s="118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20"/>
    </row>
    <row r="814" spans="1:30" s="116" customFormat="1" ht="30" customHeight="1" x14ac:dyDescent="0.2">
      <c r="A814" s="111">
        <v>95</v>
      </c>
      <c r="B814" s="111" t="s">
        <v>201</v>
      </c>
      <c r="C814" s="111">
        <v>1</v>
      </c>
      <c r="D814" s="111">
        <v>2.8</v>
      </c>
      <c r="E814" s="111">
        <v>0.15</v>
      </c>
      <c r="F814" s="111">
        <v>0.23</v>
      </c>
      <c r="G814" s="112"/>
      <c r="H814" s="111"/>
      <c r="I814" s="111">
        <f>+PRODUCT(C814:F814)</f>
        <v>9.6600000000000005E-2</v>
      </c>
      <c r="J814" s="111">
        <f>IF($D814=$J$52,$H814,0)</f>
        <v>0</v>
      </c>
      <c r="K814" s="111">
        <f>IF($D814=$K$52,$H814,0)</f>
        <v>0</v>
      </c>
      <c r="L814" s="111">
        <f>IF($D814=$L$52,$H814,0)</f>
        <v>0</v>
      </c>
      <c r="M814" s="111">
        <f>IF($D814=$M$52,$H814,0)</f>
        <v>0</v>
      </c>
      <c r="N814" s="111">
        <f>IF($D814=$N$52,$H814,0)</f>
        <v>0</v>
      </c>
      <c r="O814" s="147">
        <f>IF($D814=$O$52,$H814,0)</f>
        <v>0</v>
      </c>
      <c r="P814" s="111">
        <f>(IF(F814&gt;0.6,(ROUND(D814/0.5*2,0)),(ROUND(D814/0.5*1,0))))*C814</f>
        <v>6</v>
      </c>
      <c r="Q814" s="113" t="s">
        <v>75</v>
      </c>
      <c r="R814" s="114">
        <v>0.125</v>
      </c>
      <c r="S814" s="114">
        <v>0.125</v>
      </c>
      <c r="T814" s="114">
        <f>+PRODUCT(C814:E814)</f>
        <v>0.42</v>
      </c>
      <c r="U814" s="114">
        <f>+PRODUCT(D814,(F814))</f>
        <v>0.64400000000000002</v>
      </c>
      <c r="V814" s="114">
        <f>+PRODUCT(D814,(F814))</f>
        <v>0.64400000000000002</v>
      </c>
      <c r="W814" s="114">
        <f>+PRODUCT(T814,C814)</f>
        <v>0.42</v>
      </c>
      <c r="X814" s="114">
        <f>+IF(Q814="internal",IF(F814=$X$52,U814+V814,0),0)</f>
        <v>0</v>
      </c>
      <c r="Y814" s="114">
        <f>+IF(Q814="internal",IF(F814&lt;$Y$52,U814+V814,0),0)</f>
        <v>1.288</v>
      </c>
      <c r="Z814" s="114">
        <f>+IF(Q814="internal",IF(F814&gt;$Z$52,U814+V814,0),0)</f>
        <v>0</v>
      </c>
      <c r="AA814" s="114">
        <f>+IF(Q814="external",IF(F814=$AA$52,U814+V814,0),0)</f>
        <v>0</v>
      </c>
      <c r="AB814" s="114">
        <f>+IF(Q814="external",IF(F814&lt;$AB$52,U814+V814,0),0)</f>
        <v>0</v>
      </c>
      <c r="AC814" s="114">
        <f>+IF(Q814="external",IF(F814&gt;$AC$52,U814+V814,0),0)</f>
        <v>0</v>
      </c>
      <c r="AD814" s="115"/>
    </row>
    <row r="815" spans="1:30" s="116" customFormat="1" ht="30" customHeight="1" x14ac:dyDescent="0.2">
      <c r="A815" s="149" t="s">
        <v>76</v>
      </c>
      <c r="B815" s="150"/>
      <c r="C815" s="151"/>
      <c r="D815" s="152">
        <v>20</v>
      </c>
      <c r="E815" s="152"/>
      <c r="F815" s="165">
        <v>2</v>
      </c>
      <c r="G815" s="153">
        <f>+$D814+0.35/2+0.3/2</f>
        <v>3.1249999999999996</v>
      </c>
      <c r="H815" s="152">
        <f>+F815*G815*C814</f>
        <v>6.2499999999999991</v>
      </c>
      <c r="I815" s="152"/>
      <c r="J815" s="111">
        <f>IF($D815=$J$52,$H815,0)</f>
        <v>0</v>
      </c>
      <c r="K815" s="111">
        <f>IF($D815=$K$52,$H815,0)</f>
        <v>0</v>
      </c>
      <c r="L815" s="111">
        <f>IF($D815=$L$52,$H815,0)</f>
        <v>0</v>
      </c>
      <c r="M815" s="111">
        <f>IF($D815=$M$52,$H815,0)</f>
        <v>0</v>
      </c>
      <c r="N815" s="111">
        <f>IF($D815=$N$52,$H815,0)</f>
        <v>6.2499999999999991</v>
      </c>
      <c r="O815" s="147">
        <f>IF($D815=$O$52,$H815,0)</f>
        <v>0</v>
      </c>
      <c r="P815" s="111"/>
      <c r="Q815" s="118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20"/>
    </row>
    <row r="816" spans="1:30" s="194" customFormat="1" ht="30" customHeight="1" x14ac:dyDescent="0.2">
      <c r="A816" s="195" t="s">
        <v>162</v>
      </c>
      <c r="B816" s="196"/>
      <c r="C816" s="197"/>
      <c r="D816" s="198">
        <v>16</v>
      </c>
      <c r="E816" s="198"/>
      <c r="F816" s="199">
        <v>2</v>
      </c>
      <c r="G816" s="200">
        <f>0.7+0.3/2</f>
        <v>0.85</v>
      </c>
      <c r="H816" s="198">
        <f>+F816*G816*C814</f>
        <v>1.7</v>
      </c>
      <c r="I816" s="198"/>
      <c r="J816" s="190">
        <f t="shared" ref="J816:J817" si="501">IF($D816=$J$52,$H816,0)</f>
        <v>0</v>
      </c>
      <c r="K816" s="190">
        <f t="shared" ref="K816:K819" si="502">IF($D816=$K$52,$H816,0)</f>
        <v>0</v>
      </c>
      <c r="L816" s="190">
        <f t="shared" ref="L816:L819" si="503">IF($D816=$L$52,$H816,0)</f>
        <v>0</v>
      </c>
      <c r="M816" s="190">
        <f t="shared" ref="M816:M819" si="504">IF($D816=$M$52,$H816,0)</f>
        <v>1.7</v>
      </c>
      <c r="N816" s="190">
        <f t="shared" ref="N816:N819" si="505">IF($D816=$N$52,$H816,0)</f>
        <v>0</v>
      </c>
      <c r="O816" s="201">
        <f t="shared" ref="O816:O819" si="506">IF($D816=$O$52,$H816,0)</f>
        <v>0</v>
      </c>
      <c r="P816" s="190"/>
      <c r="Q816" s="8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202"/>
    </row>
    <row r="817" spans="1:30" s="194" customFormat="1" ht="30" customHeight="1" x14ac:dyDescent="0.2">
      <c r="A817" s="195" t="s">
        <v>162</v>
      </c>
      <c r="B817" s="196"/>
      <c r="C817" s="197"/>
      <c r="D817" s="198">
        <v>12</v>
      </c>
      <c r="E817" s="198"/>
      <c r="F817" s="199">
        <v>2</v>
      </c>
      <c r="G817" s="200">
        <f>0.7+0.3/2</f>
        <v>0.85</v>
      </c>
      <c r="H817" s="198">
        <f>+F817*G817*C814</f>
        <v>1.7</v>
      </c>
      <c r="I817" s="198"/>
      <c r="J817" s="190">
        <f t="shared" si="501"/>
        <v>0</v>
      </c>
      <c r="K817" s="190">
        <f t="shared" si="502"/>
        <v>0</v>
      </c>
      <c r="L817" s="190">
        <f t="shared" si="503"/>
        <v>1.7</v>
      </c>
      <c r="M817" s="190">
        <f t="shared" si="504"/>
        <v>0</v>
      </c>
      <c r="N817" s="190">
        <f t="shared" si="505"/>
        <v>0</v>
      </c>
      <c r="O817" s="201">
        <f t="shared" si="506"/>
        <v>0</v>
      </c>
      <c r="P817" s="190"/>
      <c r="Q817" s="8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202"/>
    </row>
    <row r="818" spans="1:30" s="79" customFormat="1" ht="30" customHeight="1" x14ac:dyDescent="0.2">
      <c r="A818" s="250" t="s">
        <v>80</v>
      </c>
      <c r="B818" s="250"/>
      <c r="C818" s="250"/>
      <c r="D818" s="190">
        <v>25</v>
      </c>
      <c r="E818" s="190">
        <v>1</v>
      </c>
      <c r="F818" s="191">
        <f>ROUND((0.7*2)/(E818)+1,0)</f>
        <v>2</v>
      </c>
      <c r="G818" s="191">
        <f>VLOOKUP(E814,$B$40:$E$49,4,0)</f>
        <v>0.15221654803727142</v>
      </c>
      <c r="H818" s="190">
        <f>+F818*G818*C814</f>
        <v>0.30443309607454283</v>
      </c>
      <c r="I818" s="190"/>
      <c r="J818" s="190"/>
      <c r="K818" s="190">
        <f t="shared" si="502"/>
        <v>0</v>
      </c>
      <c r="L818" s="190">
        <f t="shared" si="503"/>
        <v>0</v>
      </c>
      <c r="M818" s="190">
        <f t="shared" si="504"/>
        <v>0</v>
      </c>
      <c r="N818" s="190">
        <f t="shared" si="505"/>
        <v>0</v>
      </c>
      <c r="O818" s="190">
        <f t="shared" si="506"/>
        <v>0.30443309607454283</v>
      </c>
      <c r="P818" s="190"/>
      <c r="Q818" s="8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202"/>
    </row>
    <row r="819" spans="1:30" ht="34.5" customHeight="1" x14ac:dyDescent="0.25">
      <c r="A819" s="206" t="s">
        <v>108</v>
      </c>
      <c r="B819" s="207"/>
      <c r="C819" s="208"/>
      <c r="D819" s="209">
        <v>8</v>
      </c>
      <c r="E819" s="209">
        <v>0.2</v>
      </c>
      <c r="F819" s="210">
        <f>ROUND((((D814/3)*3)/(E819))+1,0)</f>
        <v>15</v>
      </c>
      <c r="G819" s="211">
        <f>((1*(E814-(2*$B$6)+(2*F814)+(VLOOKUP(D819,$B$30:$C$36,2,)))))+2*(VLOOKUP(D819,$B$10:$G$16,6))</f>
        <v>1.36</v>
      </c>
      <c r="H819" s="209">
        <f>+F819*G819*C814</f>
        <v>20.400000000000002</v>
      </c>
      <c r="I819" s="209"/>
      <c r="J819" s="190">
        <f t="shared" ref="J819" si="507">IF($D819=$J$52,$H819,0)</f>
        <v>20.400000000000002</v>
      </c>
      <c r="K819" s="190">
        <f t="shared" si="502"/>
        <v>0</v>
      </c>
      <c r="L819" s="190">
        <f t="shared" si="503"/>
        <v>0</v>
      </c>
      <c r="M819" s="190">
        <f t="shared" si="504"/>
        <v>0</v>
      </c>
      <c r="N819" s="190">
        <f t="shared" si="505"/>
        <v>0</v>
      </c>
      <c r="O819" s="201">
        <f t="shared" si="506"/>
        <v>0</v>
      </c>
      <c r="P819" s="209"/>
    </row>
    <row r="820" spans="1:30" s="116" customFormat="1" ht="30" customHeight="1" x14ac:dyDescent="0.25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240"/>
      <c r="Q820" s="118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20"/>
    </row>
    <row r="821" spans="1:30" s="116" customFormat="1" ht="30" customHeight="1" x14ac:dyDescent="0.2">
      <c r="A821" s="111">
        <v>96</v>
      </c>
      <c r="B821" s="111" t="s">
        <v>202</v>
      </c>
      <c r="C821" s="111">
        <v>1</v>
      </c>
      <c r="D821" s="111">
        <v>0.55000000000000004</v>
      </c>
      <c r="E821" s="111">
        <v>0.2</v>
      </c>
      <c r="F821" s="111">
        <v>0.84499999999999997</v>
      </c>
      <c r="G821" s="112"/>
      <c r="H821" s="111"/>
      <c r="I821" s="111">
        <f>+PRODUCT(C821:F821)</f>
        <v>9.2950000000000005E-2</v>
      </c>
      <c r="J821" s="111">
        <f>IF($D821=$J$52,$H821,0)</f>
        <v>0</v>
      </c>
      <c r="K821" s="111">
        <f>IF($D821=$K$52,$H821,0)</f>
        <v>0</v>
      </c>
      <c r="L821" s="111">
        <f>IF($D821=$L$52,$H821,0)</f>
        <v>0</v>
      </c>
      <c r="M821" s="111">
        <f>IF($D821=$M$52,$H821,0)</f>
        <v>0</v>
      </c>
      <c r="N821" s="111">
        <f>IF($D821=$N$52,$H821,0)</f>
        <v>0</v>
      </c>
      <c r="O821" s="147">
        <f>IF($D821=$O$52,$H821,0)</f>
        <v>0</v>
      </c>
      <c r="P821" s="111">
        <f>(IF(F821&gt;0.6,(ROUND(D821/0.5*2,0)),(ROUND(D821/0.5*1,0))))*C821</f>
        <v>2</v>
      </c>
      <c r="Q821" s="113" t="s">
        <v>75</v>
      </c>
      <c r="R821" s="114">
        <v>0.125</v>
      </c>
      <c r="S821" s="114">
        <v>0.125</v>
      </c>
      <c r="T821" s="114">
        <f>+PRODUCT(C821:E821)</f>
        <v>0.11000000000000001</v>
      </c>
      <c r="U821" s="114">
        <f>+PRODUCT(D821,(F821-R821))</f>
        <v>0.39600000000000002</v>
      </c>
      <c r="V821" s="114">
        <f>+PRODUCT(D821,(F821-R821))</f>
        <v>0.39600000000000002</v>
      </c>
      <c r="W821" s="114">
        <f>+PRODUCT(T821,C821)</f>
        <v>0.11000000000000001</v>
      </c>
      <c r="X821" s="114">
        <f>+IF(Q821="internal",IF(F821=$X$52,U821+V821,0),0)</f>
        <v>0</v>
      </c>
      <c r="Y821" s="114">
        <f>+IF(Q821="internal",IF(F821&lt;$Y$52,U821+V821,0),0)</f>
        <v>0</v>
      </c>
      <c r="Z821" s="114">
        <f>+IF(Q821="internal",IF(F821&gt;$Z$52,U821+V821,0),0)</f>
        <v>0.79200000000000004</v>
      </c>
      <c r="AA821" s="114">
        <f>+IF(Q821="external",IF(F821=$AA$52,U821+V821,0),0)</f>
        <v>0</v>
      </c>
      <c r="AB821" s="114">
        <f>+IF(Q821="external",IF(F821&lt;$AB$52,U821+V821,0),0)</f>
        <v>0</v>
      </c>
      <c r="AC821" s="114">
        <f>+IF(Q821="external",IF(F821&gt;$AC$52,U821+V821,0),0)</f>
        <v>0</v>
      </c>
      <c r="AD821" s="115"/>
    </row>
    <row r="822" spans="1:30" s="116" customFormat="1" ht="30" customHeight="1" x14ac:dyDescent="0.2">
      <c r="A822" s="149" t="s">
        <v>76</v>
      </c>
      <c r="B822" s="150"/>
      <c r="C822" s="151"/>
      <c r="D822" s="152">
        <v>20</v>
      </c>
      <c r="E822" s="152"/>
      <c r="F822" s="165">
        <v>2</v>
      </c>
      <c r="G822" s="153">
        <f>+$D821+1*(VLOOKUP(D822,$B$10:$G$16,6))+(10*(D822/1000))+0.3/2</f>
        <v>1.7</v>
      </c>
      <c r="H822" s="152">
        <f>+F822*G822*C821</f>
        <v>3.4</v>
      </c>
      <c r="I822" s="152"/>
      <c r="J822" s="111">
        <f>IF($D822=$J$52,$H822,0)</f>
        <v>0</v>
      </c>
      <c r="K822" s="111">
        <f>IF($D822=$K$52,$H822,0)</f>
        <v>0</v>
      </c>
      <c r="L822" s="111">
        <f>IF($D822=$L$52,$H822,0)</f>
        <v>0</v>
      </c>
      <c r="M822" s="111">
        <f>IF($D822=$M$52,$H822,0)</f>
        <v>0</v>
      </c>
      <c r="N822" s="111">
        <f>IF($D822=$N$52,$H822,0)</f>
        <v>3.4</v>
      </c>
      <c r="O822" s="147">
        <f>IF($D822=$O$52,$H822,0)</f>
        <v>0</v>
      </c>
      <c r="P822" s="111"/>
      <c r="Q822" s="118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20"/>
    </row>
    <row r="823" spans="1:30" s="127" customFormat="1" ht="30" customHeight="1" x14ac:dyDescent="0.2">
      <c r="A823" s="157" t="s">
        <v>78</v>
      </c>
      <c r="B823" s="158"/>
      <c r="C823" s="159"/>
      <c r="D823" s="152">
        <v>20</v>
      </c>
      <c r="E823" s="111"/>
      <c r="F823" s="165">
        <v>2</v>
      </c>
      <c r="G823" s="153">
        <f>+$D821+1*(VLOOKUP(D823,$B$10:$G$16,6))+(10*(D823/1000))+0.3/2</f>
        <v>1.7</v>
      </c>
      <c r="H823" s="111">
        <f>+F823*G823*C821</f>
        <v>3.4</v>
      </c>
      <c r="I823" s="111"/>
      <c r="J823" s="111">
        <f>IF($D823=$J$52,$H823,0)</f>
        <v>0</v>
      </c>
      <c r="K823" s="111">
        <f>IF($D823=$K$52,$H823,0)</f>
        <v>0</v>
      </c>
      <c r="L823" s="111">
        <f>IF($D823=$L$52,$H823,0)</f>
        <v>0</v>
      </c>
      <c r="M823" s="111">
        <f>IF($D823=$M$52,$H823,0)</f>
        <v>0</v>
      </c>
      <c r="N823" s="111">
        <f>IF($D823=$N$52,$H823,0)</f>
        <v>3.4</v>
      </c>
      <c r="O823" s="147">
        <f>IF($D823=$O$52,$H823,0)</f>
        <v>0</v>
      </c>
      <c r="P823" s="111"/>
      <c r="Q823" s="118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20"/>
    </row>
    <row r="824" spans="1:30" s="116" customFormat="1" ht="30" customHeight="1" x14ac:dyDescent="0.2">
      <c r="A824" s="251" t="s">
        <v>79</v>
      </c>
      <c r="B824" s="252"/>
      <c r="C824" s="253"/>
      <c r="D824" s="126">
        <v>25</v>
      </c>
      <c r="E824" s="126"/>
      <c r="F824" s="254">
        <v>2</v>
      </c>
      <c r="G824" s="255">
        <f>+$D821+0.3/2+1*(VLOOKUP(D824,$B$10:$G$16,6)+(10*(D824/1000)))</f>
        <v>1.9500000000000002</v>
      </c>
      <c r="H824" s="126">
        <f>+F824*G824*C821</f>
        <v>3.9000000000000004</v>
      </c>
      <c r="I824" s="126"/>
      <c r="J824" s="126">
        <f t="shared" ref="J824" si="508">IF($D824=$J$52,$H824,0)</f>
        <v>0</v>
      </c>
      <c r="K824" s="126">
        <f t="shared" ref="K824:K825" si="509">IF($D824=$K$52,$H824,0)</f>
        <v>0</v>
      </c>
      <c r="L824" s="126">
        <f t="shared" ref="L824:L825" si="510">IF($D824=$L$52,$H824,0)</f>
        <v>0</v>
      </c>
      <c r="M824" s="126">
        <f t="shared" ref="M824:M825" si="511">IF($D824=$M$52,$H824,0)</f>
        <v>0</v>
      </c>
      <c r="N824" s="126">
        <f t="shared" ref="N824:N825" si="512">IF($D824=$N$52,$H824,0)</f>
        <v>0</v>
      </c>
      <c r="O824" s="238">
        <f t="shared" ref="O824:O825" si="513">IF($D824=$O$52,$H824,0)</f>
        <v>3.9000000000000004</v>
      </c>
      <c r="P824" s="126"/>
      <c r="Q824" s="118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20"/>
    </row>
    <row r="825" spans="1:30" s="79" customFormat="1" ht="30" customHeight="1" x14ac:dyDescent="0.2">
      <c r="A825" s="250" t="s">
        <v>80</v>
      </c>
      <c r="B825" s="250"/>
      <c r="C825" s="250"/>
      <c r="D825" s="190">
        <v>25</v>
      </c>
      <c r="E825" s="190">
        <v>1</v>
      </c>
      <c r="F825" s="191">
        <f>ROUND((D821)/(E825)+1,0)</f>
        <v>2</v>
      </c>
      <c r="G825" s="191">
        <f>VLOOKUP(E821,$B$40:$E$49,4,0)</f>
        <v>0.22295539738302861</v>
      </c>
      <c r="H825" s="190">
        <f>+F825*G825*C821</f>
        <v>0.44591079476605722</v>
      </c>
      <c r="I825" s="190"/>
      <c r="J825" s="190"/>
      <c r="K825" s="190">
        <f t="shared" si="509"/>
        <v>0</v>
      </c>
      <c r="L825" s="190">
        <f t="shared" si="510"/>
        <v>0</v>
      </c>
      <c r="M825" s="190">
        <f t="shared" si="511"/>
        <v>0</v>
      </c>
      <c r="N825" s="190">
        <f t="shared" si="512"/>
        <v>0</v>
      </c>
      <c r="O825" s="190">
        <f t="shared" si="513"/>
        <v>0.44591079476605722</v>
      </c>
      <c r="P825" s="190"/>
      <c r="Q825" s="8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202"/>
    </row>
    <row r="826" spans="1:30" s="127" customFormat="1" ht="30" customHeight="1" x14ac:dyDescent="0.2">
      <c r="A826" s="135" t="s">
        <v>114</v>
      </c>
      <c r="B826" s="136"/>
      <c r="C826" s="137"/>
      <c r="D826" s="129">
        <v>12</v>
      </c>
      <c r="E826" s="129">
        <v>0.1</v>
      </c>
      <c r="F826" s="117">
        <f>ROUND((((D821/3)*3)/(E826))+1,0)</f>
        <v>7</v>
      </c>
      <c r="G826" s="130">
        <f>((2*(E821-(2*$B$6)+F821-(2*$B$6)))+(VLOOKUP(D826,$B$30:$C$36,2,)))</f>
        <v>2.09</v>
      </c>
      <c r="H826" s="129">
        <f>+F826*G826*C821</f>
        <v>14.629999999999999</v>
      </c>
      <c r="I826" s="129"/>
      <c r="J826" s="111">
        <f>IF($D826=$J$52,$H826,0)</f>
        <v>0</v>
      </c>
      <c r="K826" s="111">
        <f>IF($D826=$K$52,$H826,0)</f>
        <v>0</v>
      </c>
      <c r="L826" s="111">
        <f>IF($D826=$L$52,$H826,0)</f>
        <v>14.629999999999999</v>
      </c>
      <c r="M826" s="111">
        <f>IF($D826=$M$52,$H826,0)</f>
        <v>0</v>
      </c>
      <c r="N826" s="111">
        <f>IF($D826=$N$52,$H826,0)</f>
        <v>0</v>
      </c>
      <c r="O826" s="147">
        <f>IF($D826=$O$52,$H826,0)</f>
        <v>0</v>
      </c>
      <c r="P826" s="129"/>
      <c r="Q826" s="118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20"/>
    </row>
    <row r="827" spans="1:30" s="116" customFormat="1" ht="30" customHeight="1" x14ac:dyDescent="0.25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240"/>
      <c r="Q827" s="118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20"/>
    </row>
    <row r="828" spans="1:30" s="116" customFormat="1" ht="30" customHeight="1" x14ac:dyDescent="0.2">
      <c r="A828" s="111">
        <v>97</v>
      </c>
      <c r="B828" s="111" t="s">
        <v>202</v>
      </c>
      <c r="C828" s="111">
        <v>1</v>
      </c>
      <c r="D828" s="111">
        <v>0.55000000000000004</v>
      </c>
      <c r="E828" s="111">
        <v>0.2</v>
      </c>
      <c r="F828" s="111">
        <v>0.84499999999999997</v>
      </c>
      <c r="G828" s="112"/>
      <c r="H828" s="111"/>
      <c r="I828" s="111">
        <f>+PRODUCT(C828:F828)</f>
        <v>9.2950000000000005E-2</v>
      </c>
      <c r="J828" s="111">
        <f>IF($D828=$J$52,$H828,0)</f>
        <v>0</v>
      </c>
      <c r="K828" s="111">
        <f>IF($D828=$K$52,$H828,0)</f>
        <v>0</v>
      </c>
      <c r="L828" s="111">
        <f>IF($D828=$L$52,$H828,0)</f>
        <v>0</v>
      </c>
      <c r="M828" s="111">
        <f>IF($D828=$M$52,$H828,0)</f>
        <v>0</v>
      </c>
      <c r="N828" s="111">
        <f>IF($D828=$N$52,$H828,0)</f>
        <v>0</v>
      </c>
      <c r="O828" s="147">
        <f>IF($D828=$O$52,$H828,0)</f>
        <v>0</v>
      </c>
      <c r="P828" s="111">
        <f>(IF(F828&gt;0.6,(ROUND(D828/0.5*2,0)),(ROUND(D828/0.5*1,0))))*C828</f>
        <v>2</v>
      </c>
      <c r="Q828" s="113" t="s">
        <v>75</v>
      </c>
      <c r="R828" s="114">
        <v>0.125</v>
      </c>
      <c r="S828" s="114">
        <v>0.125</v>
      </c>
      <c r="T828" s="114">
        <f>+PRODUCT(C828:E828)</f>
        <v>0.11000000000000001</v>
      </c>
      <c r="U828" s="114">
        <f>+PRODUCT(D828,(F828))</f>
        <v>0.46475</v>
      </c>
      <c r="V828" s="114">
        <f>+PRODUCT(D828,(F828))</f>
        <v>0.46475</v>
      </c>
      <c r="W828" s="114">
        <f>+PRODUCT(T828,C828)</f>
        <v>0.11000000000000001</v>
      </c>
      <c r="X828" s="114">
        <f>+IF(Q828="internal",IF(F828=$X$52,U828+V828,0),0)</f>
        <v>0</v>
      </c>
      <c r="Y828" s="114">
        <f>+IF(Q828="internal",IF(F828&lt;$Y$52,U828+V828,0),0)</f>
        <v>0</v>
      </c>
      <c r="Z828" s="114">
        <f>+IF(Q828="internal",IF(F828&gt;$Z$52,U828+V828,0),0)</f>
        <v>0.92949999999999999</v>
      </c>
      <c r="AA828" s="114">
        <f>+IF(Q828="external",IF(F828=$AA$52,U828+V828,0),0)</f>
        <v>0</v>
      </c>
      <c r="AB828" s="114">
        <f>+IF(Q828="external",IF(F828&lt;$AB$52,U828+V828,0),0)</f>
        <v>0</v>
      </c>
      <c r="AC828" s="114">
        <f>+IF(Q828="external",IF(F828&gt;$AC$52,U828+V828,0),0)</f>
        <v>0</v>
      </c>
      <c r="AD828" s="115"/>
    </row>
    <row r="829" spans="1:30" s="116" customFormat="1" ht="30" customHeight="1" x14ac:dyDescent="0.2">
      <c r="A829" s="149" t="s">
        <v>76</v>
      </c>
      <c r="B829" s="150"/>
      <c r="C829" s="151"/>
      <c r="D829" s="152">
        <v>20</v>
      </c>
      <c r="E829" s="152"/>
      <c r="F829" s="165">
        <v>2</v>
      </c>
      <c r="G829" s="153">
        <f>+$D828+1*(VLOOKUP(D829,$B$10:$G$16,6))+(10*(D829/1000))+0.3/2</f>
        <v>1.7</v>
      </c>
      <c r="H829" s="152">
        <f>+F829*G829*C828</f>
        <v>3.4</v>
      </c>
      <c r="I829" s="152"/>
      <c r="J829" s="111">
        <f>IF($D829=$J$52,$H829,0)</f>
        <v>0</v>
      </c>
      <c r="K829" s="111">
        <f>IF($D829=$K$52,$H829,0)</f>
        <v>0</v>
      </c>
      <c r="L829" s="111">
        <f>IF($D829=$L$52,$H829,0)</f>
        <v>0</v>
      </c>
      <c r="M829" s="111">
        <f>IF($D829=$M$52,$H829,0)</f>
        <v>0</v>
      </c>
      <c r="N829" s="111">
        <f>IF($D829=$N$52,$H829,0)</f>
        <v>3.4</v>
      </c>
      <c r="O829" s="147">
        <f>IF($D829=$O$52,$H829,0)</f>
        <v>0</v>
      </c>
      <c r="P829" s="111"/>
      <c r="Q829" s="118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20"/>
    </row>
    <row r="830" spans="1:30" s="194" customFormat="1" ht="30" customHeight="1" x14ac:dyDescent="0.2">
      <c r="A830" s="195" t="s">
        <v>162</v>
      </c>
      <c r="B830" s="196"/>
      <c r="C830" s="197"/>
      <c r="D830" s="198">
        <v>12</v>
      </c>
      <c r="E830" s="198"/>
      <c r="F830" s="199">
        <v>2</v>
      </c>
      <c r="G830" s="200">
        <f>D828+1*(VLOOKUP(D830,$B$10:$G$16,6))+(10*(D830/1000))+0.3/2</f>
        <v>1.2949999999999999</v>
      </c>
      <c r="H830" s="198">
        <f>+F830*G830*C828</f>
        <v>2.59</v>
      </c>
      <c r="I830" s="198"/>
      <c r="J830" s="190">
        <f t="shared" ref="J830" si="514">IF($D830=$J$52,$H830,0)</f>
        <v>0</v>
      </c>
      <c r="K830" s="190">
        <f t="shared" ref="K830:K832" si="515">IF($D830=$K$52,$H830,0)</f>
        <v>0</v>
      </c>
      <c r="L830" s="190">
        <f t="shared" ref="L830:L832" si="516">IF($D830=$L$52,$H830,0)</f>
        <v>2.59</v>
      </c>
      <c r="M830" s="190">
        <f t="shared" ref="M830:M832" si="517">IF($D830=$M$52,$H830,0)</f>
        <v>0</v>
      </c>
      <c r="N830" s="190">
        <f t="shared" ref="N830:N832" si="518">IF($D830=$N$52,$H830,0)</f>
        <v>0</v>
      </c>
      <c r="O830" s="201">
        <f t="shared" ref="O830:O832" si="519">IF($D830=$O$52,$H830,0)</f>
        <v>0</v>
      </c>
      <c r="P830" s="190"/>
      <c r="Q830" s="8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202"/>
    </row>
    <row r="831" spans="1:30" s="79" customFormat="1" ht="30" customHeight="1" x14ac:dyDescent="0.2">
      <c r="A831" s="250" t="s">
        <v>80</v>
      </c>
      <c r="B831" s="250"/>
      <c r="C831" s="250"/>
      <c r="D831" s="190">
        <v>25</v>
      </c>
      <c r="E831" s="190">
        <v>1</v>
      </c>
      <c r="F831" s="191">
        <f>ROUND((0.55+0.55)/(E831)+1,0)</f>
        <v>2</v>
      </c>
      <c r="G831" s="191">
        <f>VLOOKUP(E826,$B$40:$E$49,4,0)</f>
        <v>8.1477698691514305E-2</v>
      </c>
      <c r="H831" s="190">
        <f>+F831*G831*C828</f>
        <v>0.16295539738302861</v>
      </c>
      <c r="I831" s="190"/>
      <c r="J831" s="190"/>
      <c r="K831" s="190">
        <f t="shared" si="515"/>
        <v>0</v>
      </c>
      <c r="L831" s="190">
        <f t="shared" si="516"/>
        <v>0</v>
      </c>
      <c r="M831" s="190">
        <f t="shared" si="517"/>
        <v>0</v>
      </c>
      <c r="N831" s="190">
        <f t="shared" si="518"/>
        <v>0</v>
      </c>
      <c r="O831" s="190">
        <f t="shared" si="519"/>
        <v>0.16295539738302861</v>
      </c>
      <c r="P831" s="190"/>
      <c r="Q831" s="8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202"/>
    </row>
    <row r="832" spans="1:30" ht="34.5" customHeight="1" x14ac:dyDescent="0.25">
      <c r="A832" s="206" t="s">
        <v>108</v>
      </c>
      <c r="B832" s="207"/>
      <c r="C832" s="208"/>
      <c r="D832" s="209">
        <v>8</v>
      </c>
      <c r="E832" s="209">
        <v>0.2</v>
      </c>
      <c r="F832" s="210">
        <f>ROUND((((D828/3)*3)/(E832))+1,0)</f>
        <v>4</v>
      </c>
      <c r="G832" s="211">
        <f>((1*(E828-(2*$B$6)+(2*F828)+(VLOOKUP(D832,$B$30:$C$36,2,)))))+2*(VLOOKUP(D832,$B$10:$G$16,6))</f>
        <v>2.64</v>
      </c>
      <c r="H832" s="209">
        <f>+F832*G832*C828</f>
        <v>10.56</v>
      </c>
      <c r="I832" s="209"/>
      <c r="J832" s="190">
        <f t="shared" ref="J832" si="520">IF($D832=$J$52,$H832,0)</f>
        <v>10.56</v>
      </c>
      <c r="K832" s="190">
        <f t="shared" si="515"/>
        <v>0</v>
      </c>
      <c r="L832" s="190">
        <f t="shared" si="516"/>
        <v>0</v>
      </c>
      <c r="M832" s="190">
        <f t="shared" si="517"/>
        <v>0</v>
      </c>
      <c r="N832" s="190">
        <f t="shared" si="518"/>
        <v>0</v>
      </c>
      <c r="O832" s="201">
        <f t="shared" si="519"/>
        <v>0</v>
      </c>
      <c r="P832" s="209"/>
    </row>
    <row r="833" spans="1:30" s="116" customFormat="1" ht="30" customHeight="1" x14ac:dyDescent="0.25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240"/>
      <c r="Q833" s="118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20"/>
    </row>
    <row r="834" spans="1:30" s="116" customFormat="1" ht="30" customHeight="1" x14ac:dyDescent="0.2">
      <c r="A834" s="111">
        <v>98</v>
      </c>
      <c r="B834" s="111" t="s">
        <v>203</v>
      </c>
      <c r="C834" s="111">
        <v>1</v>
      </c>
      <c r="D834" s="111">
        <v>2.5</v>
      </c>
      <c r="E834" s="111">
        <v>0.3</v>
      </c>
      <c r="F834" s="111">
        <v>0.75</v>
      </c>
      <c r="G834" s="112"/>
      <c r="H834" s="111"/>
      <c r="I834" s="111">
        <f>+PRODUCT(C834:F834)</f>
        <v>0.5625</v>
      </c>
      <c r="J834" s="111">
        <f>IF($D834=$J$52,$H834,0)</f>
        <v>0</v>
      </c>
      <c r="K834" s="111">
        <f>IF($D834=$K$52,$H834,0)</f>
        <v>0</v>
      </c>
      <c r="L834" s="111">
        <f>IF($D834=$L$52,$H834,0)</f>
        <v>0</v>
      </c>
      <c r="M834" s="111">
        <f>IF($D834=$M$52,$H834,0)</f>
        <v>0</v>
      </c>
      <c r="N834" s="111">
        <f>IF($D834=$N$52,$H834,0)</f>
        <v>0</v>
      </c>
      <c r="O834" s="147">
        <f>IF($D834=$O$52,$H834,0)</f>
        <v>0</v>
      </c>
      <c r="P834" s="111">
        <f>(IF(F834&gt;0.6,(ROUND(D834/0.5*2,0)),(ROUND(D834/0.5*1,0))))*C834</f>
        <v>10</v>
      </c>
      <c r="Q834" s="113" t="s">
        <v>87</v>
      </c>
      <c r="R834" s="114">
        <v>0.17499999999999999</v>
      </c>
      <c r="S834" s="114">
        <v>0</v>
      </c>
      <c r="T834" s="114">
        <f>+PRODUCT(C834:E834)</f>
        <v>0.75</v>
      </c>
      <c r="U834" s="114">
        <f>+PRODUCT(D834,(F834-R834))</f>
        <v>1.4375</v>
      </c>
      <c r="V834" s="114">
        <f>+PRODUCT(D834,(F834))</f>
        <v>1.875</v>
      </c>
      <c r="W834" s="114">
        <f>+PRODUCT(T834,C834)</f>
        <v>0.75</v>
      </c>
      <c r="X834" s="114">
        <f>+IF(Q834="internal",IF(F834=$X$52,U834+V834,0),0)</f>
        <v>0</v>
      </c>
      <c r="Y834" s="114">
        <f>+IF(Q834="internal",IF(F834&lt;$Y$52,U834+V834,0),0)</f>
        <v>0</v>
      </c>
      <c r="Z834" s="114">
        <f>+IF(Q834="internal",IF(F834&gt;$Z$52,U834+V834,0),0)</f>
        <v>0</v>
      </c>
      <c r="AA834" s="114">
        <f>+IF(Q834="external",IF(F834=$AA$52,U834+V834,0),0)</f>
        <v>0</v>
      </c>
      <c r="AB834" s="114">
        <f>+IF(Q834="external",IF(F834&lt;$AB$52,U834+V834,0),0)</f>
        <v>0</v>
      </c>
      <c r="AC834" s="114">
        <f>+IF(Q834="external",IF(F834&gt;$AC$52,U834+V834,0),0)</f>
        <v>3.3125</v>
      </c>
      <c r="AD834" s="115"/>
    </row>
    <row r="835" spans="1:30" s="116" customFormat="1" ht="30" customHeight="1" x14ac:dyDescent="0.2">
      <c r="A835" s="149" t="s">
        <v>76</v>
      </c>
      <c r="B835" s="150"/>
      <c r="C835" s="151"/>
      <c r="D835" s="152">
        <v>16</v>
      </c>
      <c r="E835" s="152"/>
      <c r="F835" s="165">
        <v>3</v>
      </c>
      <c r="G835" s="153">
        <f>+$D834+1*(VLOOKUP(D835,$B$10:$G$16,6))+(10*(D835/1000))+0.3/2</f>
        <v>3.4350000000000001</v>
      </c>
      <c r="H835" s="152">
        <f>+F835*G835*C834</f>
        <v>10.305</v>
      </c>
      <c r="I835" s="152"/>
      <c r="J835" s="111">
        <f>IF($D835=$J$52,$H835,0)</f>
        <v>0</v>
      </c>
      <c r="K835" s="111">
        <f>IF($D835=$K$52,$H835,0)</f>
        <v>0</v>
      </c>
      <c r="L835" s="111">
        <f>IF($D835=$L$52,$H835,0)</f>
        <v>0</v>
      </c>
      <c r="M835" s="111">
        <f>IF($D835=$M$52,$H835,0)</f>
        <v>10.305</v>
      </c>
      <c r="N835" s="111">
        <f>IF($D835=$N$52,$H835,0)</f>
        <v>0</v>
      </c>
      <c r="O835" s="147">
        <f>IF($D835=$O$52,$H835,0)</f>
        <v>0</v>
      </c>
      <c r="P835" s="111"/>
      <c r="Q835" s="118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20"/>
    </row>
    <row r="836" spans="1:30" s="116" customFormat="1" ht="30" customHeight="1" x14ac:dyDescent="0.2">
      <c r="A836" s="149" t="s">
        <v>162</v>
      </c>
      <c r="B836" s="150"/>
      <c r="C836" s="151"/>
      <c r="D836" s="152">
        <v>12</v>
      </c>
      <c r="E836" s="152"/>
      <c r="F836" s="165">
        <v>2</v>
      </c>
      <c r="G836" s="153">
        <f>+$D834+1*(VLOOKUP(D836,$B$10:$G$16,6))+(10*(D836/1000))+0.3/2</f>
        <v>3.2450000000000001</v>
      </c>
      <c r="H836" s="152">
        <f>+F836*G836*C834</f>
        <v>6.49</v>
      </c>
      <c r="I836" s="152"/>
      <c r="J836" s="111">
        <f t="shared" ref="J836" si="521">IF($D836=$J$52,$H836,0)</f>
        <v>0</v>
      </c>
      <c r="K836" s="111">
        <f t="shared" ref="K836" si="522">IF($D836=$K$52,$H836,0)</f>
        <v>0</v>
      </c>
      <c r="L836" s="111">
        <f t="shared" ref="L836" si="523">IF($D836=$L$52,$H836,0)</f>
        <v>6.49</v>
      </c>
      <c r="M836" s="111">
        <f t="shared" ref="M836" si="524">IF($D836=$M$52,$H836,0)</f>
        <v>0</v>
      </c>
      <c r="N836" s="111">
        <f t="shared" ref="N836" si="525">IF($D836=$N$52,$H836,0)</f>
        <v>0</v>
      </c>
      <c r="O836" s="147">
        <f t="shared" ref="O836" si="526">IF($D836=$O$52,$H836,0)</f>
        <v>0</v>
      </c>
      <c r="P836" s="111"/>
      <c r="Q836" s="118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20"/>
    </row>
    <row r="837" spans="1:30" s="127" customFormat="1" ht="30" customHeight="1" x14ac:dyDescent="0.2">
      <c r="A837" s="157" t="s">
        <v>78</v>
      </c>
      <c r="B837" s="158"/>
      <c r="C837" s="159"/>
      <c r="D837" s="111">
        <v>16</v>
      </c>
      <c r="E837" s="111"/>
      <c r="F837" s="112">
        <v>3</v>
      </c>
      <c r="G837" s="153">
        <f>+$D834+1*(VLOOKUP(D837,$B$10:$G$16,6))+(10*(D837/1000))+0.3/2</f>
        <v>3.4350000000000001</v>
      </c>
      <c r="H837" s="111">
        <f>+F837*G837*C834</f>
        <v>10.305</v>
      </c>
      <c r="I837" s="111"/>
      <c r="J837" s="111">
        <f>IF($D837=$J$52,$H837,0)</f>
        <v>0</v>
      </c>
      <c r="K837" s="111">
        <f>IF($D837=$K$52,$H837,0)</f>
        <v>0</v>
      </c>
      <c r="L837" s="111">
        <f>IF($D837=$L$52,$H837,0)</f>
        <v>0</v>
      </c>
      <c r="M837" s="111">
        <f>IF($D837=$M$52,$H837,0)</f>
        <v>10.305</v>
      </c>
      <c r="N837" s="111">
        <f>IF($D837=$N$52,$H837,0)</f>
        <v>0</v>
      </c>
      <c r="O837" s="147">
        <f>IF($D837=$O$52,$H837,0)</f>
        <v>0</v>
      </c>
      <c r="P837" s="111"/>
      <c r="Q837" s="118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20"/>
    </row>
    <row r="838" spans="1:30" s="116" customFormat="1" ht="30" customHeight="1" x14ac:dyDescent="0.2">
      <c r="A838" s="251" t="s">
        <v>79</v>
      </c>
      <c r="B838" s="252"/>
      <c r="C838" s="253"/>
      <c r="D838" s="126">
        <v>12</v>
      </c>
      <c r="E838" s="126"/>
      <c r="F838" s="254">
        <v>2</v>
      </c>
      <c r="G838" s="153">
        <f>+$D834+1*(VLOOKUP(D838,$B$10:$G$16,6))+(10*(D838/1000))+C34</f>
        <v>3.4950000000000001</v>
      </c>
      <c r="H838" s="126">
        <f>+F838*G838*C834</f>
        <v>6.99</v>
      </c>
      <c r="I838" s="126"/>
      <c r="J838" s="126">
        <f t="shared" ref="J838" si="527">IF($D838=$J$52,$H838,0)</f>
        <v>0</v>
      </c>
      <c r="K838" s="126">
        <f t="shared" ref="K838:K839" si="528">IF($D838=$K$52,$H838,0)</f>
        <v>0</v>
      </c>
      <c r="L838" s="126">
        <f t="shared" ref="L838:L839" si="529">IF($D838=$L$52,$H838,0)</f>
        <v>6.99</v>
      </c>
      <c r="M838" s="126">
        <f t="shared" ref="M838:M839" si="530">IF($D838=$M$52,$H838,0)</f>
        <v>0</v>
      </c>
      <c r="N838" s="126">
        <f t="shared" ref="N838:N839" si="531">IF($D838=$N$52,$H838,0)</f>
        <v>0</v>
      </c>
      <c r="O838" s="238">
        <f t="shared" ref="O838:O839" si="532">IF($D838=$O$52,$H838,0)</f>
        <v>0</v>
      </c>
      <c r="P838" s="126"/>
      <c r="Q838" s="118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20"/>
    </row>
    <row r="839" spans="1:30" s="79" customFormat="1" ht="30" customHeight="1" x14ac:dyDescent="0.2">
      <c r="A839" s="250" t="s">
        <v>80</v>
      </c>
      <c r="B839" s="250"/>
      <c r="C839" s="250"/>
      <c r="D839" s="190">
        <v>25</v>
      </c>
      <c r="E839" s="190">
        <v>1</v>
      </c>
      <c r="F839" s="191">
        <f>ROUND((2.5+2.5)/(E839)+1,0)</f>
        <v>6</v>
      </c>
      <c r="G839" s="191">
        <f>VLOOKUP(E834,$B$40:$E$49,4,0)</f>
        <v>0.36443309607454283</v>
      </c>
      <c r="H839" s="190">
        <f>+F839*G839*C834</f>
        <v>2.1865985764472571</v>
      </c>
      <c r="I839" s="190"/>
      <c r="J839" s="190"/>
      <c r="K839" s="190">
        <f t="shared" si="528"/>
        <v>0</v>
      </c>
      <c r="L839" s="190">
        <f t="shared" si="529"/>
        <v>0</v>
      </c>
      <c r="M839" s="190">
        <f t="shared" si="530"/>
        <v>0</v>
      </c>
      <c r="N839" s="190">
        <f t="shared" si="531"/>
        <v>0</v>
      </c>
      <c r="O839" s="190">
        <f t="shared" si="532"/>
        <v>2.1865985764472571</v>
      </c>
      <c r="P839" s="190"/>
      <c r="Q839" s="8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202"/>
    </row>
    <row r="840" spans="1:30" s="127" customFormat="1" ht="30" customHeight="1" x14ac:dyDescent="0.2">
      <c r="A840" s="135" t="s">
        <v>114</v>
      </c>
      <c r="B840" s="136"/>
      <c r="C840" s="137"/>
      <c r="D840" s="129">
        <v>12</v>
      </c>
      <c r="E840" s="129">
        <v>0.1</v>
      </c>
      <c r="F840" s="117">
        <f>ROUND((((D834/3)*2)/(E840))+1,0)</f>
        <v>18</v>
      </c>
      <c r="G840" s="130">
        <f>((2*(E834-(2*$B$6)+F834-(2*$B$6)))+(VLOOKUP(D840,$B$30:$C$36,2,)))</f>
        <v>2.0999999999999996</v>
      </c>
      <c r="H840" s="129">
        <f>+F840*G840*C834</f>
        <v>37.799999999999997</v>
      </c>
      <c r="I840" s="129"/>
      <c r="J840" s="111">
        <f>IF($D840=$J$52,$H840,0)</f>
        <v>0</v>
      </c>
      <c r="K840" s="111">
        <f>IF($D840=$K$52,$H840,0)</f>
        <v>0</v>
      </c>
      <c r="L840" s="111">
        <f>IF($D840=$L$52,$H840,0)</f>
        <v>37.799999999999997</v>
      </c>
      <c r="M840" s="111">
        <f>IF($D840=$M$52,$H840,0)</f>
        <v>0</v>
      </c>
      <c r="N840" s="111">
        <f>IF($D840=$N$52,$H840,0)</f>
        <v>0</v>
      </c>
      <c r="O840" s="147">
        <f>IF($D840=$O$52,$H840,0)</f>
        <v>0</v>
      </c>
      <c r="P840" s="129"/>
      <c r="Q840" s="118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20"/>
    </row>
    <row r="841" spans="1:30" s="127" customFormat="1" ht="30" customHeight="1" x14ac:dyDescent="0.2">
      <c r="A841" s="135" t="s">
        <v>135</v>
      </c>
      <c r="B841" s="136"/>
      <c r="C841" s="137"/>
      <c r="D841" s="129">
        <v>12</v>
      </c>
      <c r="E841" s="129">
        <v>0.15</v>
      </c>
      <c r="F841" s="117">
        <f>ROUND((((D834/3)*1)/(E841))+1,0)</f>
        <v>7</v>
      </c>
      <c r="G841" s="130">
        <f>((2*(E834-(2*$B$6)+F834-(2*$B$6)))+(VLOOKUP(D841,$B$30:$C$36,2,)))</f>
        <v>2.0999999999999996</v>
      </c>
      <c r="H841" s="129">
        <f>+F841*G841*C834</f>
        <v>14.699999999999998</v>
      </c>
      <c r="I841" s="129"/>
      <c r="J841" s="111">
        <f>IF($D841=$J$52,$H841,0)</f>
        <v>0</v>
      </c>
      <c r="K841" s="111">
        <f>IF($D841=$K$52,$H841,0)</f>
        <v>0</v>
      </c>
      <c r="L841" s="111">
        <f>IF($D841=$L$52,$H841,0)</f>
        <v>14.699999999999998</v>
      </c>
      <c r="M841" s="111">
        <f>IF($D841=$M$52,$H841,0)</f>
        <v>0</v>
      </c>
      <c r="N841" s="111">
        <f>IF($D841=$N$52,$H841,0)</f>
        <v>0</v>
      </c>
      <c r="O841" s="147">
        <f>IF($D841=$O$52,$H841,0)</f>
        <v>0</v>
      </c>
      <c r="P841" s="129"/>
      <c r="Q841" s="118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20"/>
    </row>
    <row r="842" spans="1:30" s="116" customFormat="1" ht="30" customHeight="1" x14ac:dyDescent="0.25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240"/>
      <c r="Q842" s="118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20"/>
    </row>
    <row r="843" spans="1:30" s="116" customFormat="1" ht="30" customHeight="1" x14ac:dyDescent="0.2">
      <c r="A843" s="111">
        <v>99</v>
      </c>
      <c r="B843" s="111" t="s">
        <v>204</v>
      </c>
      <c r="C843" s="111">
        <v>1</v>
      </c>
      <c r="D843" s="111">
        <v>1</v>
      </c>
      <c r="E843" s="111">
        <v>0.3</v>
      </c>
      <c r="F843" s="111">
        <v>0.75</v>
      </c>
      <c r="G843" s="112"/>
      <c r="H843" s="111"/>
      <c r="I843" s="111">
        <f>+PRODUCT(C843:F843)</f>
        <v>0.22499999999999998</v>
      </c>
      <c r="J843" s="111">
        <f>IF($D843=$J$52,$H843,0)</f>
        <v>0</v>
      </c>
      <c r="K843" s="111">
        <f>IF($D843=$K$52,$H843,0)</f>
        <v>0</v>
      </c>
      <c r="L843" s="111">
        <f>IF($D843=$L$52,$H843,0)</f>
        <v>0</v>
      </c>
      <c r="M843" s="111">
        <f>IF($D843=$M$52,$H843,0)</f>
        <v>0</v>
      </c>
      <c r="N843" s="111">
        <f>IF($D843=$N$52,$H843,0)</f>
        <v>0</v>
      </c>
      <c r="O843" s="147">
        <f>IF($D843=$O$52,$H843,0)</f>
        <v>0</v>
      </c>
      <c r="P843" s="111">
        <f>(IF(F843&gt;0.6,(ROUND(D843/0.5*2,0)),(ROUND(D843/0.5*1,0))))*C843</f>
        <v>4</v>
      </c>
      <c r="Q843" s="113" t="s">
        <v>87</v>
      </c>
      <c r="R843" s="114">
        <v>0.17499999999999999</v>
      </c>
      <c r="S843" s="114">
        <v>0.2</v>
      </c>
      <c r="T843" s="114">
        <f>+PRODUCT(C843:E843)</f>
        <v>0.3</v>
      </c>
      <c r="U843" s="114">
        <f>+PRODUCT(D843,(F843-R843))</f>
        <v>0.57499999999999996</v>
      </c>
      <c r="V843" s="114">
        <f>+PRODUCT(D843,(F843))</f>
        <v>0.75</v>
      </c>
      <c r="W843" s="114">
        <f>+PRODUCT(T843,C843)</f>
        <v>0.3</v>
      </c>
      <c r="X843" s="114">
        <f>+IF(Q843="internal",IF(F843=$X$52,U843+V843,0),0)</f>
        <v>0</v>
      </c>
      <c r="Y843" s="114">
        <f>+IF(Q843="internal",IF(F843&lt;$Y$52,U843+V843,0),0)</f>
        <v>0</v>
      </c>
      <c r="Z843" s="114">
        <f>+IF(Q843="internal",IF(F843&gt;$Z$52,U843+V843,0),0)</f>
        <v>0</v>
      </c>
      <c r="AA843" s="114">
        <f>+IF(Q843="external",IF(F843=$AA$52,U843+V843,0),0)</f>
        <v>0</v>
      </c>
      <c r="AB843" s="114">
        <f>+IF(Q843="external",IF(F843&lt;$AB$52,U843+V843,0),0)</f>
        <v>0</v>
      </c>
      <c r="AC843" s="114">
        <f>+IF(Q843="external",IF(F843&gt;$AC$52,U843+V843,0),0)</f>
        <v>1.325</v>
      </c>
      <c r="AD843" s="115"/>
    </row>
    <row r="844" spans="1:30" s="116" customFormat="1" ht="30" customHeight="1" x14ac:dyDescent="0.2">
      <c r="A844" s="149" t="s">
        <v>76</v>
      </c>
      <c r="B844" s="150"/>
      <c r="C844" s="151"/>
      <c r="D844" s="152">
        <v>16</v>
      </c>
      <c r="E844" s="152"/>
      <c r="F844" s="165">
        <v>3</v>
      </c>
      <c r="G844" s="153">
        <f>+$D843+0.3/2+1.9/2</f>
        <v>2.0999999999999996</v>
      </c>
      <c r="H844" s="152">
        <f>+F844*G844*C843</f>
        <v>6.2999999999999989</v>
      </c>
      <c r="I844" s="152"/>
      <c r="J844" s="111">
        <f>IF($D844=$J$52,$H844,0)</f>
        <v>0</v>
      </c>
      <c r="K844" s="111">
        <f>IF($D844=$K$52,$H844,0)</f>
        <v>0</v>
      </c>
      <c r="L844" s="111">
        <f>IF($D844=$L$52,$H844,0)</f>
        <v>0</v>
      </c>
      <c r="M844" s="111">
        <f>IF($D844=$M$52,$H844,0)</f>
        <v>6.2999999999999989</v>
      </c>
      <c r="N844" s="111">
        <f>IF($D844=$N$52,$H844,0)</f>
        <v>0</v>
      </c>
      <c r="O844" s="147">
        <f>IF($D844=$O$52,$H844,0)</f>
        <v>0</v>
      </c>
      <c r="P844" s="111"/>
      <c r="Q844" s="118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20"/>
    </row>
    <row r="845" spans="1:30" s="116" customFormat="1" ht="30" customHeight="1" x14ac:dyDescent="0.2">
      <c r="A845" s="149" t="s">
        <v>162</v>
      </c>
      <c r="B845" s="150"/>
      <c r="C845" s="151"/>
      <c r="D845" s="152">
        <v>12</v>
      </c>
      <c r="E845" s="152"/>
      <c r="F845" s="165">
        <v>2</v>
      </c>
      <c r="G845" s="153">
        <f>+$D843+0.3/2+1.9/2</f>
        <v>2.0999999999999996</v>
      </c>
      <c r="H845" s="152">
        <f>+F845*G845*C843</f>
        <v>4.1999999999999993</v>
      </c>
      <c r="I845" s="152"/>
      <c r="J845" s="111">
        <f t="shared" ref="J845" si="533">IF($D845=$J$52,$H845,0)</f>
        <v>0</v>
      </c>
      <c r="K845" s="111">
        <f t="shared" ref="K845" si="534">IF($D845=$K$52,$H845,0)</f>
        <v>0</v>
      </c>
      <c r="L845" s="111">
        <f t="shared" ref="L845" si="535">IF($D845=$L$52,$H845,0)</f>
        <v>4.1999999999999993</v>
      </c>
      <c r="M845" s="111">
        <f t="shared" ref="M845" si="536">IF($D845=$M$52,$H845,0)</f>
        <v>0</v>
      </c>
      <c r="N845" s="111">
        <f t="shared" ref="N845" si="537">IF($D845=$N$52,$H845,0)</f>
        <v>0</v>
      </c>
      <c r="O845" s="147">
        <f t="shared" ref="O845" si="538">IF($D845=$O$52,$H845,0)</f>
        <v>0</v>
      </c>
      <c r="P845" s="111"/>
      <c r="Q845" s="118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20"/>
    </row>
    <row r="846" spans="1:30" s="127" customFormat="1" ht="30" customHeight="1" x14ac:dyDescent="0.2">
      <c r="A846" s="157" t="s">
        <v>78</v>
      </c>
      <c r="B846" s="158"/>
      <c r="C846" s="159"/>
      <c r="D846" s="111">
        <v>16</v>
      </c>
      <c r="E846" s="111"/>
      <c r="F846" s="112">
        <v>3</v>
      </c>
      <c r="G846" s="153">
        <f>+$D843+0.3/2+1.9/2</f>
        <v>2.0999999999999996</v>
      </c>
      <c r="H846" s="111">
        <f>+F846*G846*C843</f>
        <v>6.2999999999999989</v>
      </c>
      <c r="I846" s="111"/>
      <c r="J846" s="111">
        <f>IF($D846=$J$52,$H846,0)</f>
        <v>0</v>
      </c>
      <c r="K846" s="111">
        <f>IF($D846=$K$52,$H846,0)</f>
        <v>0</v>
      </c>
      <c r="L846" s="111">
        <f>IF($D846=$L$52,$H846,0)</f>
        <v>0</v>
      </c>
      <c r="M846" s="111">
        <f>IF($D846=$M$52,$H846,0)</f>
        <v>6.2999999999999989</v>
      </c>
      <c r="N846" s="111">
        <f>IF($D846=$N$52,$H846,0)</f>
        <v>0</v>
      </c>
      <c r="O846" s="147">
        <f>IF($D846=$O$52,$H846,0)</f>
        <v>0</v>
      </c>
      <c r="P846" s="111"/>
      <c r="Q846" s="118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20"/>
    </row>
    <row r="847" spans="1:30" s="116" customFormat="1" ht="30" customHeight="1" x14ac:dyDescent="0.2">
      <c r="A847" s="251" t="s">
        <v>79</v>
      </c>
      <c r="B847" s="252"/>
      <c r="C847" s="253"/>
      <c r="D847" s="126">
        <v>12</v>
      </c>
      <c r="E847" s="126"/>
      <c r="F847" s="254">
        <v>2</v>
      </c>
      <c r="G847" s="153">
        <f>+$D843+C34+1.9/2</f>
        <v>2.3499999999999996</v>
      </c>
      <c r="H847" s="126">
        <f>+F847*G847*C843</f>
        <v>4.6999999999999993</v>
      </c>
      <c r="I847" s="126"/>
      <c r="J847" s="126">
        <f t="shared" ref="J847" si="539">IF($D847=$J$52,$H847,0)</f>
        <v>0</v>
      </c>
      <c r="K847" s="126">
        <f t="shared" ref="K847:K848" si="540">IF($D847=$K$52,$H847,0)</f>
        <v>0</v>
      </c>
      <c r="L847" s="126">
        <f t="shared" ref="L847:L848" si="541">IF($D847=$L$52,$H847,0)</f>
        <v>4.6999999999999993</v>
      </c>
      <c r="M847" s="126">
        <f t="shared" ref="M847:M848" si="542">IF($D847=$M$52,$H847,0)</f>
        <v>0</v>
      </c>
      <c r="N847" s="126">
        <f t="shared" ref="N847:N848" si="543">IF($D847=$N$52,$H847,0)</f>
        <v>0</v>
      </c>
      <c r="O847" s="238">
        <f t="shared" ref="O847:O848" si="544">IF($D847=$O$52,$H847,0)</f>
        <v>0</v>
      </c>
      <c r="P847" s="126"/>
      <c r="Q847" s="118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20"/>
    </row>
    <row r="848" spans="1:30" s="79" customFormat="1" ht="30" customHeight="1" x14ac:dyDescent="0.2">
      <c r="A848" s="250" t="s">
        <v>80</v>
      </c>
      <c r="B848" s="250"/>
      <c r="C848" s="250"/>
      <c r="D848" s="190">
        <v>25</v>
      </c>
      <c r="E848" s="190">
        <v>1</v>
      </c>
      <c r="F848" s="191">
        <f>ROUND((2.5+2.5)/(E848)+1,0)</f>
        <v>6</v>
      </c>
      <c r="G848" s="191">
        <f>VLOOKUP(E843,$B$40:$E$49,4,0)</f>
        <v>0.36443309607454283</v>
      </c>
      <c r="H848" s="190">
        <f>+F848*G848*C843</f>
        <v>2.1865985764472571</v>
      </c>
      <c r="I848" s="190"/>
      <c r="J848" s="190"/>
      <c r="K848" s="190">
        <f t="shared" si="540"/>
        <v>0</v>
      </c>
      <c r="L848" s="190">
        <f t="shared" si="541"/>
        <v>0</v>
      </c>
      <c r="M848" s="190">
        <f t="shared" si="542"/>
        <v>0</v>
      </c>
      <c r="N848" s="190">
        <f t="shared" si="543"/>
        <v>0</v>
      </c>
      <c r="O848" s="190">
        <f t="shared" si="544"/>
        <v>2.1865985764472571</v>
      </c>
      <c r="P848" s="190"/>
      <c r="Q848" s="8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202"/>
    </row>
    <row r="849" spans="1:30" s="127" customFormat="1" ht="30" customHeight="1" x14ac:dyDescent="0.2">
      <c r="A849" s="135" t="s">
        <v>124</v>
      </c>
      <c r="B849" s="136"/>
      <c r="C849" s="137"/>
      <c r="D849" s="129">
        <v>12</v>
      </c>
      <c r="E849" s="129">
        <v>0.1</v>
      </c>
      <c r="F849" s="117">
        <f>ROUND((((D843/3)*3)/(E849))+1,0)</f>
        <v>11</v>
      </c>
      <c r="G849" s="130">
        <f>((2*(E843-(2*$B$6)+F843-(2*$B$6)))+(VLOOKUP(D849,$B$30:$C$36,2,)))</f>
        <v>2.0999999999999996</v>
      </c>
      <c r="H849" s="129">
        <f>+F849*G849*C843</f>
        <v>23.099999999999994</v>
      </c>
      <c r="I849" s="129"/>
      <c r="J849" s="111">
        <f>IF($D849=$J$52,$H849,0)</f>
        <v>0</v>
      </c>
      <c r="K849" s="111">
        <f>IF($D849=$K$52,$H849,0)</f>
        <v>0</v>
      </c>
      <c r="L849" s="111">
        <f>IF($D849=$L$52,$H849,0)</f>
        <v>23.099999999999994</v>
      </c>
      <c r="M849" s="111">
        <f>IF($D849=$M$52,$H849,0)</f>
        <v>0</v>
      </c>
      <c r="N849" s="111">
        <f>IF($D849=$N$52,$H849,0)</f>
        <v>0</v>
      </c>
      <c r="O849" s="147">
        <f>IF($D849=$O$52,$H849,0)</f>
        <v>0</v>
      </c>
      <c r="P849" s="129"/>
      <c r="Q849" s="118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20"/>
    </row>
    <row r="850" spans="1:30" s="239" customFormat="1" ht="30" customHeight="1" x14ac:dyDescent="0.25">
      <c r="A850" s="209"/>
      <c r="B850" s="209" t="s">
        <v>96</v>
      </c>
      <c r="C850" s="209"/>
      <c r="D850" s="209">
        <v>12</v>
      </c>
      <c r="E850" s="209">
        <v>0.1</v>
      </c>
      <c r="F850" s="219">
        <f>ROUNDUP((((D843/3)*3)/(E850))+1,0)</f>
        <v>11</v>
      </c>
      <c r="G850" s="211">
        <f>(F843-(2*$B$6)+(VLOOKUP(D850,$B$30:$C$36,2,)))</f>
        <v>0.92999999999999994</v>
      </c>
      <c r="H850" s="209">
        <f>+F850*G850*C843</f>
        <v>10.229999999999999</v>
      </c>
      <c r="I850" s="209"/>
      <c r="J850" s="111">
        <f>IF($D850=$J$52,$H850,0)</f>
        <v>0</v>
      </c>
      <c r="K850" s="111">
        <f>IF($D850=$K$52,$H850,0)</f>
        <v>0</v>
      </c>
      <c r="L850" s="111">
        <f>IF($D850=$L$52,$H850,0)</f>
        <v>10.229999999999999</v>
      </c>
      <c r="M850" s="111">
        <f>IF($D850=$M$52,$H850,0)</f>
        <v>0</v>
      </c>
      <c r="N850" s="111">
        <f>IF($D850=$N$52,$H850,0)</f>
        <v>0</v>
      </c>
      <c r="O850" s="147">
        <f>IF($D850=$O$52,$H850,0)</f>
        <v>0</v>
      </c>
      <c r="P850" s="129"/>
      <c r="Q850" s="209"/>
    </row>
    <row r="851" spans="1:30" s="116" customFormat="1" ht="30" customHeight="1" x14ac:dyDescent="0.25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240"/>
      <c r="Q851" s="118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20"/>
    </row>
    <row r="852" spans="1:30" s="116" customFormat="1" ht="30" customHeight="1" x14ac:dyDescent="0.2">
      <c r="A852" s="111">
        <v>100</v>
      </c>
      <c r="B852" s="111" t="s">
        <v>205</v>
      </c>
      <c r="C852" s="111">
        <v>1</v>
      </c>
      <c r="D852" s="111">
        <v>2.125</v>
      </c>
      <c r="E852" s="111">
        <v>0.3</v>
      </c>
      <c r="F852" s="111">
        <v>0.75</v>
      </c>
      <c r="G852" s="112"/>
      <c r="H852" s="111"/>
      <c r="I852" s="111">
        <f>+PRODUCT(C852:F852)</f>
        <v>0.47812499999999997</v>
      </c>
      <c r="J852" s="111">
        <f>IF($D852=$J$52,$H852,0)</f>
        <v>0</v>
      </c>
      <c r="K852" s="111">
        <f>IF($D852=$K$52,$H852,0)</f>
        <v>0</v>
      </c>
      <c r="L852" s="111">
        <f>IF($D852=$L$52,$H852,0)</f>
        <v>0</v>
      </c>
      <c r="M852" s="111">
        <f>IF($D852=$M$52,$H852,0)</f>
        <v>0</v>
      </c>
      <c r="N852" s="111">
        <f>IF($D852=$N$52,$H852,0)</f>
        <v>0</v>
      </c>
      <c r="O852" s="147">
        <f>IF($D852=$O$52,$H852,0)</f>
        <v>0</v>
      </c>
      <c r="P852" s="111">
        <f>(IF(F852&gt;0.6,(ROUND(D852/0.5*2,0)),(ROUND(D852/0.5*1,0))))*C852</f>
        <v>9</v>
      </c>
      <c r="Q852" s="113" t="s">
        <v>87</v>
      </c>
      <c r="R852" s="114">
        <v>0.17499999999999999</v>
      </c>
      <c r="S852" s="114">
        <v>0.2</v>
      </c>
      <c r="T852" s="114">
        <f>+PRODUCT(C852:E852)</f>
        <v>0.63749999999999996</v>
      </c>
      <c r="U852" s="114">
        <f>+PRODUCT(D852,(F852-R852))</f>
        <v>1.2218749999999998</v>
      </c>
      <c r="V852" s="114">
        <f>+PRODUCT(D852,(F852))</f>
        <v>1.59375</v>
      </c>
      <c r="W852" s="114">
        <f>+PRODUCT(T852,C852)</f>
        <v>0.63749999999999996</v>
      </c>
      <c r="X852" s="114">
        <f>+IF(Q852="internal",IF(F852=$X$52,U852+V852,0),0)</f>
        <v>0</v>
      </c>
      <c r="Y852" s="114">
        <f>+IF(Q852="internal",IF(F852&lt;$Y$52,U852+V852,0),0)</f>
        <v>0</v>
      </c>
      <c r="Z852" s="114">
        <f>+IF(Q852="internal",IF(F852&gt;$Z$52,U852+V852,0),0)</f>
        <v>0</v>
      </c>
      <c r="AA852" s="114">
        <f>+IF(Q852="external",IF(F852=$AA$52,U852+V852,0),0)</f>
        <v>0</v>
      </c>
      <c r="AB852" s="114">
        <f>+IF(Q852="external",IF(F852&lt;$AB$52,U852+V852,0),0)</f>
        <v>0</v>
      </c>
      <c r="AC852" s="114">
        <f>+IF(Q852="external",IF(F852&gt;$AC$52,U852+V852,0),0)</f>
        <v>2.8156249999999998</v>
      </c>
      <c r="AD852" s="115"/>
    </row>
    <row r="853" spans="1:30" s="116" customFormat="1" ht="30" customHeight="1" x14ac:dyDescent="0.2">
      <c r="A853" s="149" t="s">
        <v>76</v>
      </c>
      <c r="B853" s="150"/>
      <c r="C853" s="151"/>
      <c r="D853" s="152">
        <v>16</v>
      </c>
      <c r="E853" s="152"/>
      <c r="F853" s="165">
        <v>3</v>
      </c>
      <c r="G853" s="153">
        <f>+$D852+0.45/2+1.9/2</f>
        <v>3.3</v>
      </c>
      <c r="H853" s="152">
        <f>+F853*G853*C852</f>
        <v>9.8999999999999986</v>
      </c>
      <c r="I853" s="152"/>
      <c r="J853" s="111">
        <f>IF($D853=$J$52,$H853,0)</f>
        <v>0</v>
      </c>
      <c r="K853" s="111">
        <f>IF($D853=$K$52,$H853,0)</f>
        <v>0</v>
      </c>
      <c r="L853" s="111">
        <f>IF($D853=$L$52,$H853,0)</f>
        <v>0</v>
      </c>
      <c r="M853" s="111">
        <f>IF($D853=$M$52,$H853,0)</f>
        <v>9.8999999999999986</v>
      </c>
      <c r="N853" s="111">
        <f>IF($D853=$N$52,$H853,0)</f>
        <v>0</v>
      </c>
      <c r="O853" s="147">
        <f>IF($D853=$O$52,$H853,0)</f>
        <v>0</v>
      </c>
      <c r="P853" s="111"/>
      <c r="Q853" s="118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20"/>
    </row>
    <row r="854" spans="1:30" s="116" customFormat="1" ht="30" customHeight="1" x14ac:dyDescent="0.2">
      <c r="A854" s="149" t="s">
        <v>162</v>
      </c>
      <c r="B854" s="150"/>
      <c r="C854" s="151"/>
      <c r="D854" s="152">
        <v>12</v>
      </c>
      <c r="E854" s="152"/>
      <c r="F854" s="165">
        <v>2</v>
      </c>
      <c r="G854" s="153">
        <f>+$D852+1.9/2+1*(VLOOKUP(D835,$B$10:$G$16,6))+(10*(D835/1000))</f>
        <v>3.8600000000000003</v>
      </c>
      <c r="H854" s="152">
        <f>+F854*G854*C852</f>
        <v>7.7200000000000006</v>
      </c>
      <c r="I854" s="152"/>
      <c r="J854" s="111">
        <f t="shared" ref="J854" si="545">IF($D854=$J$52,$H854,0)</f>
        <v>0</v>
      </c>
      <c r="K854" s="111">
        <f t="shared" ref="K854" si="546">IF($D854=$K$52,$H854,0)</f>
        <v>0</v>
      </c>
      <c r="L854" s="111">
        <f t="shared" ref="L854" si="547">IF($D854=$L$52,$H854,0)</f>
        <v>7.7200000000000006</v>
      </c>
      <c r="M854" s="111">
        <f t="shared" ref="M854" si="548">IF($D854=$M$52,$H854,0)</f>
        <v>0</v>
      </c>
      <c r="N854" s="111">
        <f t="shared" ref="N854" si="549">IF($D854=$N$52,$H854,0)</f>
        <v>0</v>
      </c>
      <c r="O854" s="147">
        <f t="shared" ref="O854" si="550">IF($D854=$O$52,$H854,0)</f>
        <v>0</v>
      </c>
      <c r="P854" s="111"/>
      <c r="Q854" s="118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20"/>
    </row>
    <row r="855" spans="1:30" s="127" customFormat="1" ht="30" customHeight="1" x14ac:dyDescent="0.2">
      <c r="A855" s="157" t="s">
        <v>78</v>
      </c>
      <c r="B855" s="158"/>
      <c r="C855" s="159"/>
      <c r="D855" s="111">
        <v>16</v>
      </c>
      <c r="E855" s="111"/>
      <c r="F855" s="112">
        <v>3</v>
      </c>
      <c r="G855" s="153">
        <f>+$D852+0.45/2+1.9/2</f>
        <v>3.3</v>
      </c>
      <c r="H855" s="111">
        <f>+F855*G855*C852</f>
        <v>9.8999999999999986</v>
      </c>
      <c r="I855" s="111"/>
      <c r="J855" s="111">
        <f>IF($D855=$J$52,$H855,0)</f>
        <v>0</v>
      </c>
      <c r="K855" s="111">
        <f>IF($D855=$K$52,$H855,0)</f>
        <v>0</v>
      </c>
      <c r="L855" s="111">
        <f>IF($D855=$L$52,$H855,0)</f>
        <v>0</v>
      </c>
      <c r="M855" s="111">
        <f>IF($D855=$M$52,$H855,0)</f>
        <v>9.8999999999999986</v>
      </c>
      <c r="N855" s="111">
        <f>IF($D855=$N$52,$H855,0)</f>
        <v>0</v>
      </c>
      <c r="O855" s="147">
        <f>IF($D855=$O$52,$H855,0)</f>
        <v>0</v>
      </c>
      <c r="P855" s="111"/>
      <c r="Q855" s="118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20"/>
    </row>
    <row r="856" spans="1:30" s="116" customFormat="1" ht="30" customHeight="1" x14ac:dyDescent="0.2">
      <c r="A856" s="251" t="s">
        <v>79</v>
      </c>
      <c r="B856" s="252"/>
      <c r="C856" s="253"/>
      <c r="D856" s="126">
        <v>12</v>
      </c>
      <c r="E856" s="126"/>
      <c r="F856" s="254">
        <v>2</v>
      </c>
      <c r="G856" s="153">
        <f>+$D852+1.9/2+1*(VLOOKUP(D837,$B$10:$G$16,6))+(10*(D837/1000))</f>
        <v>3.8600000000000003</v>
      </c>
      <c r="H856" s="126">
        <f>+F856*G856*C852</f>
        <v>7.7200000000000006</v>
      </c>
      <c r="I856" s="126"/>
      <c r="J856" s="126">
        <f t="shared" ref="J856" si="551">IF($D856=$J$52,$H856,0)</f>
        <v>0</v>
      </c>
      <c r="K856" s="126">
        <f t="shared" ref="K856:K857" si="552">IF($D856=$K$52,$H856,0)</f>
        <v>0</v>
      </c>
      <c r="L856" s="126">
        <f t="shared" ref="L856:L857" si="553">IF($D856=$L$52,$H856,0)</f>
        <v>7.7200000000000006</v>
      </c>
      <c r="M856" s="126">
        <f t="shared" ref="M856:M857" si="554">IF($D856=$M$52,$H856,0)</f>
        <v>0</v>
      </c>
      <c r="N856" s="126">
        <f t="shared" ref="N856:N857" si="555">IF($D856=$N$52,$H856,0)</f>
        <v>0</v>
      </c>
      <c r="O856" s="238">
        <f t="shared" ref="O856:O857" si="556">IF($D856=$O$52,$H856,0)</f>
        <v>0</v>
      </c>
      <c r="P856" s="126"/>
      <c r="Q856" s="118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20"/>
    </row>
    <row r="857" spans="1:30" s="127" customFormat="1" ht="30" customHeight="1" x14ac:dyDescent="0.2">
      <c r="A857" s="121" t="s">
        <v>80</v>
      </c>
      <c r="B857" s="121"/>
      <c r="C857" s="121"/>
      <c r="D857" s="111">
        <v>25</v>
      </c>
      <c r="E857" s="111">
        <v>1</v>
      </c>
      <c r="F857" s="112">
        <f>ROUND((2.125+2.125)/(E857)+1,0)</f>
        <v>5</v>
      </c>
      <c r="G857" s="112">
        <f>VLOOKUP(E852,$B$40:$E$49,4,0)</f>
        <v>0.36443309607454283</v>
      </c>
      <c r="H857" s="111">
        <f>+F857*G857*C852</f>
        <v>1.8221654803727141</v>
      </c>
      <c r="I857" s="111"/>
      <c r="J857" s="111"/>
      <c r="K857" s="111">
        <f t="shared" si="552"/>
        <v>0</v>
      </c>
      <c r="L857" s="111">
        <f t="shared" si="553"/>
        <v>0</v>
      </c>
      <c r="M857" s="111">
        <f t="shared" si="554"/>
        <v>0</v>
      </c>
      <c r="N857" s="111">
        <f t="shared" si="555"/>
        <v>0</v>
      </c>
      <c r="O857" s="111">
        <f t="shared" si="556"/>
        <v>1.8221654803727141</v>
      </c>
      <c r="P857" s="111"/>
      <c r="Q857" s="118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20"/>
    </row>
    <row r="858" spans="1:30" s="127" customFormat="1" ht="30" customHeight="1" x14ac:dyDescent="0.2">
      <c r="A858" s="135" t="s">
        <v>114</v>
      </c>
      <c r="B858" s="136"/>
      <c r="C858" s="137"/>
      <c r="D858" s="129">
        <v>12</v>
      </c>
      <c r="E858" s="129">
        <v>0.1</v>
      </c>
      <c r="F858" s="117">
        <f>ROUND((((D852/3)*3)/(E858))+1,0)</f>
        <v>22</v>
      </c>
      <c r="G858" s="130">
        <f>((2*(E852-(2*$B$6)+F852-(2*$B$6)))+(VLOOKUP(D858,$B$30:$C$36,2,)))</f>
        <v>2.0999999999999996</v>
      </c>
      <c r="H858" s="129">
        <f>+F858*G858*C852</f>
        <v>46.199999999999989</v>
      </c>
      <c r="I858" s="129"/>
      <c r="J858" s="111">
        <f>IF($D858=$J$52,$H858,0)</f>
        <v>0</v>
      </c>
      <c r="K858" s="111">
        <f>IF($D858=$K$52,$H858,0)</f>
        <v>0</v>
      </c>
      <c r="L858" s="111">
        <f>IF($D858=$L$52,$H858,0)</f>
        <v>46.199999999999989</v>
      </c>
      <c r="M858" s="111">
        <f>IF($D858=$M$52,$H858,0)</f>
        <v>0</v>
      </c>
      <c r="N858" s="111">
        <f>IF($D858=$N$52,$H858,0)</f>
        <v>0</v>
      </c>
      <c r="O858" s="147">
        <f>IF($D858=$O$52,$H858,0)</f>
        <v>0</v>
      </c>
      <c r="P858" s="129"/>
      <c r="Q858" s="118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20"/>
    </row>
    <row r="859" spans="1:30" s="116" customFormat="1" ht="30" customHeight="1" x14ac:dyDescent="0.25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240"/>
      <c r="Q859" s="118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20"/>
    </row>
    <row r="860" spans="1:30" s="116" customFormat="1" ht="30" customHeight="1" x14ac:dyDescent="0.2">
      <c r="A860" s="111">
        <v>101</v>
      </c>
      <c r="B860" s="111" t="s">
        <v>206</v>
      </c>
      <c r="C860" s="111">
        <v>1</v>
      </c>
      <c r="D860" s="111">
        <v>2.5</v>
      </c>
      <c r="E860" s="111">
        <v>0.3</v>
      </c>
      <c r="F860" s="111">
        <v>0.75</v>
      </c>
      <c r="G860" s="112"/>
      <c r="H860" s="111"/>
      <c r="I860" s="111">
        <f>+PRODUCT(C860:F860)</f>
        <v>0.5625</v>
      </c>
      <c r="J860" s="111">
        <f>IF($D860=$J$52,$H860,0)</f>
        <v>0</v>
      </c>
      <c r="K860" s="111">
        <f>IF($D860=$K$52,$H860,0)</f>
        <v>0</v>
      </c>
      <c r="L860" s="111">
        <f>IF($D860=$L$52,$H860,0)</f>
        <v>0</v>
      </c>
      <c r="M860" s="111">
        <f>IF($D860=$M$52,$H860,0)</f>
        <v>0</v>
      </c>
      <c r="N860" s="111">
        <f>IF($D860=$N$52,$H860,0)</f>
        <v>0</v>
      </c>
      <c r="O860" s="147">
        <f>IF($D860=$O$52,$H860,0)</f>
        <v>0</v>
      </c>
      <c r="P860" s="111">
        <f>(IF(F860&gt;0.6,(ROUND(D860/0.5*2,0)),(ROUND(D860/0.5*1,0))))*C860</f>
        <v>10</v>
      </c>
      <c r="Q860" s="113" t="s">
        <v>87</v>
      </c>
      <c r="R860" s="114">
        <v>0.17499999999999999</v>
      </c>
      <c r="S860" s="114">
        <v>0.2</v>
      </c>
      <c r="T860" s="114">
        <f>+PRODUCT(C860:E860)</f>
        <v>0.75</v>
      </c>
      <c r="U860" s="114">
        <f>+PRODUCT(D860,(F860-R860))</f>
        <v>1.4375</v>
      </c>
      <c r="V860" s="114">
        <f>+PRODUCT(D860,(F860))</f>
        <v>1.875</v>
      </c>
      <c r="W860" s="114">
        <f>+PRODUCT(T860,C860)</f>
        <v>0.75</v>
      </c>
      <c r="X860" s="114">
        <f>+IF(Q860="internal",IF(F860=$X$52,U860+V860,0),0)</f>
        <v>0</v>
      </c>
      <c r="Y860" s="114">
        <f>+IF(Q860="internal",IF(F860&lt;$Y$52,U860+V860,0),0)</f>
        <v>0</v>
      </c>
      <c r="Z860" s="114">
        <f>+IF(Q860="internal",IF(F860&gt;$Z$52,U860+V860,0),0)</f>
        <v>0</v>
      </c>
      <c r="AA860" s="114">
        <f>+IF(Q860="external",IF(F860=$AA$52,U860+V860,0),0)</f>
        <v>0</v>
      </c>
      <c r="AB860" s="114">
        <f>+IF(Q860="external",IF(F860&lt;$AB$52,U860+V860,0),0)</f>
        <v>0</v>
      </c>
      <c r="AC860" s="114">
        <f>+IF(Q860="external",IF(F860&gt;$AC$52,U860+V860,0),0)</f>
        <v>3.3125</v>
      </c>
      <c r="AD860" s="115"/>
    </row>
    <row r="861" spans="1:30" s="116" customFormat="1" ht="30" customHeight="1" x14ac:dyDescent="0.2">
      <c r="A861" s="149" t="s">
        <v>76</v>
      </c>
      <c r="B861" s="150"/>
      <c r="C861" s="151"/>
      <c r="D861" s="152">
        <v>16</v>
      </c>
      <c r="E861" s="152"/>
      <c r="F861" s="165">
        <v>3</v>
      </c>
      <c r="G861" s="153">
        <f>+$D860+((0.45/2)*2)</f>
        <v>2.95</v>
      </c>
      <c r="H861" s="152">
        <f>+F861*G861*C860</f>
        <v>8.8500000000000014</v>
      </c>
      <c r="I861" s="152"/>
      <c r="J861" s="111">
        <f>IF($D861=$J$52,$H861,0)</f>
        <v>0</v>
      </c>
      <c r="K861" s="111">
        <f>IF($D861=$K$52,$H861,0)</f>
        <v>0</v>
      </c>
      <c r="L861" s="111">
        <f>IF($D861=$L$52,$H861,0)</f>
        <v>0</v>
      </c>
      <c r="M861" s="111">
        <f>IF($D861=$M$52,$H861,0)</f>
        <v>8.8500000000000014</v>
      </c>
      <c r="N861" s="111">
        <f>IF($D861=$N$52,$H861,0)</f>
        <v>0</v>
      </c>
      <c r="O861" s="147">
        <f>IF($D861=$O$52,$H861,0)</f>
        <v>0</v>
      </c>
      <c r="P861" s="111"/>
      <c r="Q861" s="118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20"/>
    </row>
    <row r="862" spans="1:30" s="116" customFormat="1" ht="30" customHeight="1" x14ac:dyDescent="0.2">
      <c r="A862" s="149" t="s">
        <v>162</v>
      </c>
      <c r="B862" s="150"/>
      <c r="C862" s="151"/>
      <c r="D862" s="152">
        <v>12</v>
      </c>
      <c r="E862" s="152"/>
      <c r="F862" s="165">
        <v>2</v>
      </c>
      <c r="G862" s="153">
        <f>+$D860+((0.45/2)*2)</f>
        <v>2.95</v>
      </c>
      <c r="H862" s="152">
        <f>+F862*G862*C860</f>
        <v>5.9</v>
      </c>
      <c r="I862" s="152"/>
      <c r="J862" s="111">
        <f t="shared" ref="J862" si="557">IF($D862=$J$52,$H862,0)</f>
        <v>0</v>
      </c>
      <c r="K862" s="111">
        <f t="shared" ref="K862" si="558">IF($D862=$K$52,$H862,0)</f>
        <v>0</v>
      </c>
      <c r="L862" s="111">
        <f t="shared" ref="L862" si="559">IF($D862=$L$52,$H862,0)</f>
        <v>5.9</v>
      </c>
      <c r="M862" s="111">
        <f t="shared" ref="M862" si="560">IF($D862=$M$52,$H862,0)</f>
        <v>0</v>
      </c>
      <c r="N862" s="111">
        <f t="shared" ref="N862" si="561">IF($D862=$N$52,$H862,0)</f>
        <v>0</v>
      </c>
      <c r="O862" s="147">
        <f t="shared" ref="O862" si="562">IF($D862=$O$52,$H862,0)</f>
        <v>0</v>
      </c>
      <c r="P862" s="111"/>
      <c r="Q862" s="118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20"/>
    </row>
    <row r="863" spans="1:30" s="127" customFormat="1" ht="30" customHeight="1" x14ac:dyDescent="0.2">
      <c r="A863" s="157" t="s">
        <v>78</v>
      </c>
      <c r="B863" s="158"/>
      <c r="C863" s="159"/>
      <c r="D863" s="111">
        <v>16</v>
      </c>
      <c r="E863" s="111"/>
      <c r="F863" s="112">
        <v>3</v>
      </c>
      <c r="G863" s="153">
        <f>+$D860+((0.45/2)*2)</f>
        <v>2.95</v>
      </c>
      <c r="H863" s="111">
        <f>+F863*G863*C860</f>
        <v>8.8500000000000014</v>
      </c>
      <c r="I863" s="111"/>
      <c r="J863" s="111">
        <f>IF($D863=$J$52,$H863,0)</f>
        <v>0</v>
      </c>
      <c r="K863" s="111">
        <f>IF($D863=$K$52,$H863,0)</f>
        <v>0</v>
      </c>
      <c r="L863" s="111">
        <f>IF($D863=$L$52,$H863,0)</f>
        <v>0</v>
      </c>
      <c r="M863" s="111">
        <f>IF($D863=$M$52,$H863,0)</f>
        <v>8.8500000000000014</v>
      </c>
      <c r="N863" s="111">
        <f>IF($D863=$N$52,$H863,0)</f>
        <v>0</v>
      </c>
      <c r="O863" s="147">
        <f>IF($D863=$O$52,$H863,0)</f>
        <v>0</v>
      </c>
      <c r="P863" s="111"/>
      <c r="Q863" s="118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20"/>
    </row>
    <row r="864" spans="1:30" s="116" customFormat="1" ht="30" customHeight="1" x14ac:dyDescent="0.2">
      <c r="A864" s="251" t="s">
        <v>79</v>
      </c>
      <c r="B864" s="252"/>
      <c r="C864" s="253"/>
      <c r="D864" s="126">
        <v>12</v>
      </c>
      <c r="E864" s="126"/>
      <c r="F864" s="254">
        <v>2</v>
      </c>
      <c r="G864" s="153">
        <f>+$D860+((0.45/2)*2)</f>
        <v>2.95</v>
      </c>
      <c r="H864" s="126">
        <f>+F864*G864*C860</f>
        <v>5.9</v>
      </c>
      <c r="I864" s="126"/>
      <c r="J864" s="126">
        <f t="shared" ref="J864" si="563">IF($D864=$J$52,$H864,0)</f>
        <v>0</v>
      </c>
      <c r="K864" s="126">
        <f t="shared" ref="K864:K865" si="564">IF($D864=$K$52,$H864,0)</f>
        <v>0</v>
      </c>
      <c r="L864" s="126">
        <f t="shared" ref="L864:L865" si="565">IF($D864=$L$52,$H864,0)</f>
        <v>5.9</v>
      </c>
      <c r="M864" s="126">
        <f t="shared" ref="M864:M865" si="566">IF($D864=$M$52,$H864,0)</f>
        <v>0</v>
      </c>
      <c r="N864" s="126">
        <f t="shared" ref="N864:N865" si="567">IF($D864=$N$52,$H864,0)</f>
        <v>0</v>
      </c>
      <c r="O864" s="238">
        <f t="shared" ref="O864:O865" si="568">IF($D864=$O$52,$H864,0)</f>
        <v>0</v>
      </c>
      <c r="P864" s="126"/>
      <c r="Q864" s="118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20"/>
    </row>
    <row r="865" spans="1:30" s="127" customFormat="1" ht="30" customHeight="1" x14ac:dyDescent="0.2">
      <c r="A865" s="121" t="s">
        <v>80</v>
      </c>
      <c r="B865" s="121"/>
      <c r="C865" s="121"/>
      <c r="D865" s="111">
        <v>25</v>
      </c>
      <c r="E865" s="111">
        <v>1</v>
      </c>
      <c r="F865" s="112">
        <f>ROUND((2.5*2)/(E865)+1,0)</f>
        <v>6</v>
      </c>
      <c r="G865" s="112">
        <f>VLOOKUP(E860,$B$40:$E$49,4,0)</f>
        <v>0.36443309607454283</v>
      </c>
      <c r="H865" s="111">
        <f>+F865*G865*C860</f>
        <v>2.1865985764472571</v>
      </c>
      <c r="I865" s="111"/>
      <c r="J865" s="111"/>
      <c r="K865" s="111">
        <f t="shared" si="564"/>
        <v>0</v>
      </c>
      <c r="L865" s="111">
        <f t="shared" si="565"/>
        <v>0</v>
      </c>
      <c r="M865" s="111">
        <f t="shared" si="566"/>
        <v>0</v>
      </c>
      <c r="N865" s="111">
        <f t="shared" si="567"/>
        <v>0</v>
      </c>
      <c r="O865" s="111">
        <f t="shared" si="568"/>
        <v>2.1865985764472571</v>
      </c>
      <c r="P865" s="111"/>
      <c r="Q865" s="118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20"/>
    </row>
    <row r="866" spans="1:30" s="186" customFormat="1" ht="38.25" customHeight="1" x14ac:dyDescent="0.25">
      <c r="A866" s="135" t="s">
        <v>120</v>
      </c>
      <c r="B866" s="136"/>
      <c r="C866" s="137"/>
      <c r="D866" s="129">
        <v>10</v>
      </c>
      <c r="E866" s="129">
        <v>0.1</v>
      </c>
      <c r="F866" s="138">
        <f>ROUND((((D860/3)*2)/(E866))+1,0)</f>
        <v>18</v>
      </c>
      <c r="G866" s="130">
        <f>((2*(E860-(2*$B$6)+F860-(2*$B$6)))+(VLOOKUP(D866,$B$30:$C$36,2,)))</f>
        <v>2.06</v>
      </c>
      <c r="H866" s="129">
        <f>+F866*G866*C860</f>
        <v>37.08</v>
      </c>
      <c r="I866" s="129"/>
      <c r="J866" s="111">
        <f>IF($D866=$J$52,$H866,0)</f>
        <v>0</v>
      </c>
      <c r="K866" s="111">
        <f>IF($D866=$K$52,$H866,0)</f>
        <v>37.08</v>
      </c>
      <c r="L866" s="111">
        <f>IF($D866=$L$52,$H866,0)</f>
        <v>0</v>
      </c>
      <c r="M866" s="111">
        <f>IF($D866=$M$52,$H866,0)</f>
        <v>0</v>
      </c>
      <c r="N866" s="111">
        <f>IF($D866=$N$52,$H866,0)</f>
        <v>0</v>
      </c>
      <c r="O866" s="147">
        <f>IF($D866=$O$52,$H866,0)</f>
        <v>0</v>
      </c>
      <c r="P866" s="129"/>
    </row>
    <row r="867" spans="1:30" s="186" customFormat="1" ht="38.25" customHeight="1" x14ac:dyDescent="0.25">
      <c r="A867" s="135" t="s">
        <v>133</v>
      </c>
      <c r="B867" s="136"/>
      <c r="C867" s="137"/>
      <c r="D867" s="129">
        <v>10</v>
      </c>
      <c r="E867" s="129">
        <v>0.125</v>
      </c>
      <c r="F867" s="138">
        <f>ROUND((((D860/3)*1)/(E867))+1,0)</f>
        <v>8</v>
      </c>
      <c r="G867" s="130">
        <f>((2*(E860-(2*$B$6)+F860-(2*$B$6)))+(VLOOKUP(D867,$B$30:$C$36,2,)))</f>
        <v>2.06</v>
      </c>
      <c r="H867" s="129">
        <f>+F867*G867*C860</f>
        <v>16.48</v>
      </c>
      <c r="I867" s="129"/>
      <c r="J867" s="111">
        <f>IF($D867=$J$52,$H867,0)</f>
        <v>0</v>
      </c>
      <c r="K867" s="111">
        <f>IF($D867=$K$52,$H867,0)</f>
        <v>16.48</v>
      </c>
      <c r="L867" s="111">
        <f>IF($D867=$L$52,$H867,0)</f>
        <v>0</v>
      </c>
      <c r="M867" s="111">
        <f>IF($D867=$M$52,$H867,0)</f>
        <v>0</v>
      </c>
      <c r="N867" s="111">
        <f>IF($D867=$N$52,$H867,0)</f>
        <v>0</v>
      </c>
      <c r="O867" s="147">
        <f>IF($D867=$O$52,$H867,0)</f>
        <v>0</v>
      </c>
      <c r="P867" s="129"/>
    </row>
    <row r="868" spans="1:30" s="116" customFormat="1" ht="30" customHeight="1" x14ac:dyDescent="0.25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240"/>
      <c r="Q868" s="118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20"/>
    </row>
    <row r="869" spans="1:30" s="116" customFormat="1" ht="30" customHeight="1" x14ac:dyDescent="0.2">
      <c r="A869" s="111">
        <v>102</v>
      </c>
      <c r="B869" s="111" t="s">
        <v>207</v>
      </c>
      <c r="C869" s="111">
        <v>1</v>
      </c>
      <c r="D869" s="111">
        <v>2.125</v>
      </c>
      <c r="E869" s="111">
        <v>0.3</v>
      </c>
      <c r="F869" s="111">
        <v>0.75</v>
      </c>
      <c r="G869" s="112"/>
      <c r="H869" s="111"/>
      <c r="I869" s="111">
        <f>+PRODUCT(C869:F869)</f>
        <v>0.47812499999999997</v>
      </c>
      <c r="J869" s="111">
        <f t="shared" ref="J869:J875" si="569">IF($D869=$J$52,$H869,0)</f>
        <v>0</v>
      </c>
      <c r="K869" s="111">
        <f t="shared" ref="K869:K875" si="570">IF($D869=$K$52,$H869,0)</f>
        <v>0</v>
      </c>
      <c r="L869" s="111">
        <f t="shared" ref="L869:L875" si="571">IF($D869=$L$52,$H869,0)</f>
        <v>0</v>
      </c>
      <c r="M869" s="111">
        <f t="shared" ref="M869:M875" si="572">IF($D869=$M$52,$H869,0)</f>
        <v>0</v>
      </c>
      <c r="N869" s="111">
        <f t="shared" ref="N869:N875" si="573">IF($D869=$N$52,$H869,0)</f>
        <v>0</v>
      </c>
      <c r="O869" s="147">
        <f t="shared" ref="O869:O875" si="574">IF($D869=$O$52,$H869,0)</f>
        <v>0</v>
      </c>
      <c r="P869" s="111">
        <f>(IF(F869&gt;0.6,(ROUND(D869/0.5*2,0)),(ROUND(D869/0.5*1,0))))*C869</f>
        <v>9</v>
      </c>
      <c r="Q869" s="113" t="s">
        <v>87</v>
      </c>
      <c r="R869" s="114">
        <v>0.17499999999999999</v>
      </c>
      <c r="S869" s="114">
        <v>0.2</v>
      </c>
      <c r="T869" s="114">
        <f>+PRODUCT(C869:E869)</f>
        <v>0.63749999999999996</v>
      </c>
      <c r="U869" s="114">
        <f>+PRODUCT(D869,(F869-R869))</f>
        <v>1.2218749999999998</v>
      </c>
      <c r="V869" s="114">
        <f>+PRODUCT(D869,(F869))</f>
        <v>1.59375</v>
      </c>
      <c r="W869" s="114">
        <f>+PRODUCT(T869,C869)</f>
        <v>0.63749999999999996</v>
      </c>
      <c r="X869" s="114">
        <f>+IF(Q869="internal",IF(F869=$X$52,U869+V869,0),0)</f>
        <v>0</v>
      </c>
      <c r="Y869" s="114">
        <f>+IF(Q869="internal",IF(F869&lt;$Y$52,U869+V869,0),0)</f>
        <v>0</v>
      </c>
      <c r="Z869" s="114">
        <f>+IF(Q869="internal",IF(F869&gt;$Z$52,U869+V869,0),0)</f>
        <v>0</v>
      </c>
      <c r="AA869" s="114">
        <f>+IF(Q869="external",IF(F869=$AA$52,U869+V869,0),0)</f>
        <v>0</v>
      </c>
      <c r="AB869" s="114">
        <f>+IF(Q869="external",IF(F869&lt;$AB$52,U869+V869,0),0)</f>
        <v>0</v>
      </c>
      <c r="AC869" s="114">
        <f>+IF(Q869="external",IF(F869&gt;$AC$52,U869+V869,0),0)</f>
        <v>2.8156249999999998</v>
      </c>
      <c r="AD869" s="115"/>
    </row>
    <row r="870" spans="1:30" s="116" customFormat="1" ht="30" customHeight="1" x14ac:dyDescent="0.2">
      <c r="A870" s="149" t="s">
        <v>76</v>
      </c>
      <c r="B870" s="150"/>
      <c r="C870" s="151"/>
      <c r="D870" s="152">
        <v>16</v>
      </c>
      <c r="E870" s="152"/>
      <c r="F870" s="165">
        <v>3</v>
      </c>
      <c r="G870" s="153">
        <f>+$D869+((0.45/2)*2)</f>
        <v>2.5750000000000002</v>
      </c>
      <c r="H870" s="152">
        <f>+F870*G870*C869</f>
        <v>7.7250000000000005</v>
      </c>
      <c r="I870" s="152"/>
      <c r="J870" s="111">
        <f t="shared" si="569"/>
        <v>0</v>
      </c>
      <c r="K870" s="111">
        <f t="shared" si="570"/>
        <v>0</v>
      </c>
      <c r="L870" s="111">
        <f t="shared" si="571"/>
        <v>0</v>
      </c>
      <c r="M870" s="111">
        <f t="shared" si="572"/>
        <v>7.7250000000000005</v>
      </c>
      <c r="N870" s="111">
        <f t="shared" si="573"/>
        <v>0</v>
      </c>
      <c r="O870" s="147">
        <f t="shared" si="574"/>
        <v>0</v>
      </c>
      <c r="P870" s="111"/>
      <c r="Q870" s="118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20"/>
    </row>
    <row r="871" spans="1:30" s="116" customFormat="1" ht="30" customHeight="1" x14ac:dyDescent="0.2">
      <c r="A871" s="149" t="s">
        <v>162</v>
      </c>
      <c r="B871" s="150"/>
      <c r="C871" s="151"/>
      <c r="D871" s="152">
        <v>12</v>
      </c>
      <c r="E871" s="152"/>
      <c r="F871" s="165">
        <v>2</v>
      </c>
      <c r="G871" s="153">
        <f>+$D869+((0.45/2)*2)</f>
        <v>2.5750000000000002</v>
      </c>
      <c r="H871" s="152">
        <f>+F871*G871*C869</f>
        <v>5.15</v>
      </c>
      <c r="I871" s="152"/>
      <c r="J871" s="111">
        <f t="shared" si="569"/>
        <v>0</v>
      </c>
      <c r="K871" s="111">
        <f t="shared" si="570"/>
        <v>0</v>
      </c>
      <c r="L871" s="111">
        <f t="shared" si="571"/>
        <v>5.15</v>
      </c>
      <c r="M871" s="111">
        <f t="shared" si="572"/>
        <v>0</v>
      </c>
      <c r="N871" s="111">
        <f t="shared" si="573"/>
        <v>0</v>
      </c>
      <c r="O871" s="147">
        <f t="shared" si="574"/>
        <v>0</v>
      </c>
      <c r="P871" s="111"/>
      <c r="Q871" s="118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20"/>
    </row>
    <row r="872" spans="1:30" s="127" customFormat="1" ht="30" customHeight="1" x14ac:dyDescent="0.2">
      <c r="A872" s="157" t="s">
        <v>78</v>
      </c>
      <c r="B872" s="158"/>
      <c r="C872" s="159"/>
      <c r="D872" s="111">
        <v>16</v>
      </c>
      <c r="E872" s="111"/>
      <c r="F872" s="112">
        <v>2</v>
      </c>
      <c r="G872" s="153">
        <f>+$D869+((0.45/2)*2)</f>
        <v>2.5750000000000002</v>
      </c>
      <c r="H872" s="111">
        <f>+F872*G872*C869</f>
        <v>5.15</v>
      </c>
      <c r="I872" s="111"/>
      <c r="J872" s="111">
        <f t="shared" si="569"/>
        <v>0</v>
      </c>
      <c r="K872" s="111">
        <f t="shared" si="570"/>
        <v>0</v>
      </c>
      <c r="L872" s="111">
        <f t="shared" si="571"/>
        <v>0</v>
      </c>
      <c r="M872" s="111">
        <f t="shared" si="572"/>
        <v>5.15</v>
      </c>
      <c r="N872" s="111">
        <f t="shared" si="573"/>
        <v>0</v>
      </c>
      <c r="O872" s="147">
        <f t="shared" si="574"/>
        <v>0</v>
      </c>
      <c r="P872" s="111"/>
      <c r="Q872" s="118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20"/>
    </row>
    <row r="873" spans="1:30" s="116" customFormat="1" ht="30" customHeight="1" x14ac:dyDescent="0.2">
      <c r="A873" s="157" t="s">
        <v>79</v>
      </c>
      <c r="B873" s="158"/>
      <c r="C873" s="159"/>
      <c r="D873" s="111">
        <v>12</v>
      </c>
      <c r="E873" s="111"/>
      <c r="F873" s="112">
        <v>2</v>
      </c>
      <c r="G873" s="153">
        <f>+$D869+((0.45/2)*2)</f>
        <v>2.5750000000000002</v>
      </c>
      <c r="H873" s="111">
        <f>+F873*G873*C869</f>
        <v>5.15</v>
      </c>
      <c r="I873" s="111"/>
      <c r="J873" s="111">
        <f t="shared" si="569"/>
        <v>0</v>
      </c>
      <c r="K873" s="111">
        <f t="shared" si="570"/>
        <v>0</v>
      </c>
      <c r="L873" s="111">
        <f t="shared" si="571"/>
        <v>5.15</v>
      </c>
      <c r="M873" s="111">
        <f t="shared" si="572"/>
        <v>0</v>
      </c>
      <c r="N873" s="111">
        <f t="shared" si="573"/>
        <v>0</v>
      </c>
      <c r="O873" s="147">
        <f t="shared" si="574"/>
        <v>0</v>
      </c>
      <c r="P873" s="111"/>
      <c r="Q873" s="118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20"/>
    </row>
    <row r="874" spans="1:30" s="127" customFormat="1" ht="30" customHeight="1" x14ac:dyDescent="0.2">
      <c r="A874" s="157" t="s">
        <v>80</v>
      </c>
      <c r="B874" s="158"/>
      <c r="C874" s="159"/>
      <c r="D874" s="111">
        <v>25</v>
      </c>
      <c r="E874" s="111">
        <v>1</v>
      </c>
      <c r="F874" s="112">
        <f>ROUND((2.125+2.125)/(E874)+1,0)</f>
        <v>5</v>
      </c>
      <c r="G874" s="112">
        <f>VLOOKUP(E869,$B$40:$E$49,4,0)</f>
        <v>0.36443309607454283</v>
      </c>
      <c r="H874" s="111">
        <f>+F874*G874*C869</f>
        <v>1.8221654803727141</v>
      </c>
      <c r="I874" s="111"/>
      <c r="J874" s="111">
        <f t="shared" si="569"/>
        <v>0</v>
      </c>
      <c r="K874" s="111">
        <f t="shared" si="570"/>
        <v>0</v>
      </c>
      <c r="L874" s="111">
        <f t="shared" si="571"/>
        <v>0</v>
      </c>
      <c r="M874" s="111">
        <f t="shared" si="572"/>
        <v>0</v>
      </c>
      <c r="N874" s="111">
        <f t="shared" si="573"/>
        <v>0</v>
      </c>
      <c r="O874" s="147">
        <f t="shared" si="574"/>
        <v>1.8221654803727141</v>
      </c>
      <c r="P874" s="111"/>
      <c r="Q874" s="118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20"/>
    </row>
    <row r="875" spans="1:30" s="127" customFormat="1" ht="30" customHeight="1" x14ac:dyDescent="0.2">
      <c r="A875" s="135" t="s">
        <v>114</v>
      </c>
      <c r="B875" s="136"/>
      <c r="C875" s="137"/>
      <c r="D875" s="129">
        <v>12</v>
      </c>
      <c r="E875" s="129">
        <v>0.1</v>
      </c>
      <c r="F875" s="138">
        <f>ROUND((((D869/3)*3)/(E875))+1,0)</f>
        <v>22</v>
      </c>
      <c r="G875" s="130">
        <f>((2*(E869-(2*$B$6)+F869-(2*$B$6)))+(VLOOKUP(D875,$B$30:$C$36,2,)))</f>
        <v>2.0999999999999996</v>
      </c>
      <c r="H875" s="129">
        <f>+F875*G875*C869</f>
        <v>46.199999999999989</v>
      </c>
      <c r="I875" s="129"/>
      <c r="J875" s="111">
        <f t="shared" si="569"/>
        <v>0</v>
      </c>
      <c r="K875" s="111">
        <f t="shared" si="570"/>
        <v>0</v>
      </c>
      <c r="L875" s="111">
        <f t="shared" si="571"/>
        <v>46.199999999999989</v>
      </c>
      <c r="M875" s="111">
        <f t="shared" si="572"/>
        <v>0</v>
      </c>
      <c r="N875" s="111">
        <f t="shared" si="573"/>
        <v>0</v>
      </c>
      <c r="O875" s="147">
        <f t="shared" si="574"/>
        <v>0</v>
      </c>
      <c r="P875" s="129"/>
      <c r="Q875" s="118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20"/>
    </row>
    <row r="876" spans="1:30" s="116" customFormat="1" ht="30" customHeight="1" x14ac:dyDescent="0.25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240"/>
      <c r="Q876" s="118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20"/>
    </row>
    <row r="877" spans="1:30" s="116" customFormat="1" ht="30" customHeight="1" x14ac:dyDescent="0.2">
      <c r="A877" s="111">
        <v>103</v>
      </c>
      <c r="B877" s="111" t="s">
        <v>208</v>
      </c>
      <c r="C877" s="111">
        <v>1</v>
      </c>
      <c r="D877" s="111">
        <v>1.55</v>
      </c>
      <c r="E877" s="111">
        <v>0.3</v>
      </c>
      <c r="F877" s="111">
        <v>0.75</v>
      </c>
      <c r="G877" s="112"/>
      <c r="H877" s="111"/>
      <c r="I877" s="111">
        <f>+PRODUCT(C877:F877)</f>
        <v>0.34875</v>
      </c>
      <c r="J877" s="111">
        <f t="shared" ref="J877:J884" si="575">IF($D877=$J$52,$H877,0)</f>
        <v>0</v>
      </c>
      <c r="K877" s="111">
        <f t="shared" ref="K877:K884" si="576">IF($D877=$K$52,$H877,0)</f>
        <v>0</v>
      </c>
      <c r="L877" s="111">
        <f t="shared" ref="L877:L884" si="577">IF($D877=$L$52,$H877,0)</f>
        <v>0</v>
      </c>
      <c r="M877" s="111">
        <f t="shared" ref="M877:M884" si="578">IF($D877=$M$52,$H877,0)</f>
        <v>0</v>
      </c>
      <c r="N877" s="111">
        <f t="shared" ref="N877:N884" si="579">IF($D877=$N$52,$H877,0)</f>
        <v>0</v>
      </c>
      <c r="O877" s="147">
        <f t="shared" ref="O877:O884" si="580">IF($D877=$O$52,$H877,0)</f>
        <v>0</v>
      </c>
      <c r="P877" s="111">
        <f>(IF(F877&gt;0.6,(ROUND(D877/0.5*2,0)),(ROUND(D877/0.5*1,0))))*C877</f>
        <v>6</v>
      </c>
      <c r="Q877" s="113" t="s">
        <v>87</v>
      </c>
      <c r="R877" s="114">
        <v>0.15</v>
      </c>
      <c r="S877" s="114">
        <v>0.2</v>
      </c>
      <c r="T877" s="114">
        <f>+PRODUCT(C877:E877)</f>
        <v>0.46499999999999997</v>
      </c>
      <c r="U877" s="114">
        <f>+PRODUCT(D877,(F877-R877))</f>
        <v>0.92999999999999994</v>
      </c>
      <c r="V877" s="114">
        <f>+PRODUCT(D877,(F877))</f>
        <v>1.1625000000000001</v>
      </c>
      <c r="W877" s="114">
        <f>+PRODUCT(T877,C877)</f>
        <v>0.46499999999999997</v>
      </c>
      <c r="X877" s="114">
        <f>+IF(Q877="internal",IF(F877=$X$52,U877+V877,0),0)</f>
        <v>0</v>
      </c>
      <c r="Y877" s="114">
        <f>+IF(Q877="internal",IF(F877&lt;$Y$52,U877+V877,0),0)</f>
        <v>0</v>
      </c>
      <c r="Z877" s="114">
        <f>+IF(Q877="internal",IF(F877&gt;$Z$52,U877+V877,0),0)</f>
        <v>0</v>
      </c>
      <c r="AA877" s="114">
        <f>+IF(Q877="external",IF(F877=$AA$52,U877+V877,0),0)</f>
        <v>0</v>
      </c>
      <c r="AB877" s="114">
        <f>+IF(Q877="external",IF(F877&lt;$AB$52,U877+V877,0),0)</f>
        <v>0</v>
      </c>
      <c r="AC877" s="114">
        <f>+IF(Q877="external",IF(F877&gt;$AC$52,U877+V877,0),0)</f>
        <v>2.0925000000000002</v>
      </c>
      <c r="AD877" s="115"/>
    </row>
    <row r="878" spans="1:30" s="116" customFormat="1" ht="30" customHeight="1" x14ac:dyDescent="0.2">
      <c r="A878" s="149" t="s">
        <v>76</v>
      </c>
      <c r="B878" s="150"/>
      <c r="C878" s="151"/>
      <c r="D878" s="152">
        <v>16</v>
      </c>
      <c r="E878" s="152"/>
      <c r="F878" s="165">
        <v>3</v>
      </c>
      <c r="G878" s="153">
        <f>+$D877+1*(VLOOKUP(D878,$B$10:$G$16,6))+(10*(D878/1000))</f>
        <v>2.335</v>
      </c>
      <c r="H878" s="152">
        <f>+F878*G878*C877</f>
        <v>7.0049999999999999</v>
      </c>
      <c r="I878" s="152"/>
      <c r="J878" s="111">
        <f t="shared" si="575"/>
        <v>0</v>
      </c>
      <c r="K878" s="111">
        <f t="shared" si="576"/>
        <v>0</v>
      </c>
      <c r="L878" s="111">
        <f t="shared" si="577"/>
        <v>0</v>
      </c>
      <c r="M878" s="111">
        <f t="shared" si="578"/>
        <v>7.0049999999999999</v>
      </c>
      <c r="N878" s="111">
        <f t="shared" si="579"/>
        <v>0</v>
      </c>
      <c r="O878" s="147">
        <f t="shared" si="580"/>
        <v>0</v>
      </c>
      <c r="P878" s="111"/>
      <c r="Q878" s="118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20"/>
    </row>
    <row r="879" spans="1:30" s="116" customFormat="1" ht="30" customHeight="1" x14ac:dyDescent="0.2">
      <c r="A879" s="149" t="s">
        <v>162</v>
      </c>
      <c r="B879" s="150"/>
      <c r="C879" s="151"/>
      <c r="D879" s="152">
        <v>12</v>
      </c>
      <c r="E879" s="152"/>
      <c r="F879" s="165">
        <v>2</v>
      </c>
      <c r="G879" s="153">
        <f>+$D877+1*(VLOOKUP(D879,$B$10:$G$16,6))+(10*(D879/1000))</f>
        <v>2.145</v>
      </c>
      <c r="H879" s="152">
        <f>+F879*G879*C877</f>
        <v>4.29</v>
      </c>
      <c r="I879" s="152"/>
      <c r="J879" s="111">
        <f t="shared" si="575"/>
        <v>0</v>
      </c>
      <c r="K879" s="111">
        <f t="shared" si="576"/>
        <v>0</v>
      </c>
      <c r="L879" s="111">
        <f t="shared" si="577"/>
        <v>4.29</v>
      </c>
      <c r="M879" s="111">
        <f t="shared" si="578"/>
        <v>0</v>
      </c>
      <c r="N879" s="111">
        <f t="shared" si="579"/>
        <v>0</v>
      </c>
      <c r="O879" s="147">
        <f t="shared" si="580"/>
        <v>0</v>
      </c>
      <c r="P879" s="111"/>
      <c r="Q879" s="118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20"/>
    </row>
    <row r="880" spans="1:30" s="127" customFormat="1" ht="30" customHeight="1" x14ac:dyDescent="0.2">
      <c r="A880" s="157" t="s">
        <v>78</v>
      </c>
      <c r="B880" s="158"/>
      <c r="C880" s="159"/>
      <c r="D880" s="111">
        <v>16</v>
      </c>
      <c r="E880" s="111"/>
      <c r="F880" s="112">
        <v>3</v>
      </c>
      <c r="G880" s="153">
        <f>+$D877+1*(VLOOKUP(D880,$B$10:$G$16,6))+(10*(D880/1000))</f>
        <v>2.335</v>
      </c>
      <c r="H880" s="111">
        <f>+F880*G880*C877</f>
        <v>7.0049999999999999</v>
      </c>
      <c r="I880" s="111"/>
      <c r="J880" s="111">
        <f t="shared" si="575"/>
        <v>0</v>
      </c>
      <c r="K880" s="111">
        <f t="shared" si="576"/>
        <v>0</v>
      </c>
      <c r="L880" s="111">
        <f t="shared" si="577"/>
        <v>0</v>
      </c>
      <c r="M880" s="111">
        <f t="shared" si="578"/>
        <v>7.0049999999999999</v>
      </c>
      <c r="N880" s="111">
        <f t="shared" si="579"/>
        <v>0</v>
      </c>
      <c r="O880" s="147">
        <f t="shared" si="580"/>
        <v>0</v>
      </c>
      <c r="P880" s="111"/>
      <c r="Q880" s="118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20"/>
    </row>
    <row r="881" spans="1:30" s="116" customFormat="1" ht="30" customHeight="1" x14ac:dyDescent="0.2">
      <c r="A881" s="157" t="s">
        <v>79</v>
      </c>
      <c r="B881" s="158"/>
      <c r="C881" s="159"/>
      <c r="D881" s="111">
        <v>12</v>
      </c>
      <c r="E881" s="111"/>
      <c r="F881" s="112">
        <v>2</v>
      </c>
      <c r="G881" s="153">
        <f>+$D877+1*(VLOOKUP(D881,$B$10:$G$16,6))+(10*(D881/1000))</f>
        <v>2.145</v>
      </c>
      <c r="H881" s="111">
        <f>+F881*G881*C877</f>
        <v>4.29</v>
      </c>
      <c r="I881" s="111"/>
      <c r="J881" s="111">
        <f t="shared" si="575"/>
        <v>0</v>
      </c>
      <c r="K881" s="111">
        <f t="shared" si="576"/>
        <v>0</v>
      </c>
      <c r="L881" s="111">
        <f t="shared" si="577"/>
        <v>4.29</v>
      </c>
      <c r="M881" s="111">
        <f t="shared" si="578"/>
        <v>0</v>
      </c>
      <c r="N881" s="111">
        <f t="shared" si="579"/>
        <v>0</v>
      </c>
      <c r="O881" s="147">
        <f t="shared" si="580"/>
        <v>0</v>
      </c>
      <c r="P881" s="111"/>
      <c r="Q881" s="118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20"/>
    </row>
    <row r="882" spans="1:30" s="127" customFormat="1" ht="30" customHeight="1" x14ac:dyDescent="0.2">
      <c r="A882" s="157" t="s">
        <v>80</v>
      </c>
      <c r="B882" s="158"/>
      <c r="C882" s="159"/>
      <c r="D882" s="111">
        <v>25</v>
      </c>
      <c r="E882" s="111">
        <v>1</v>
      </c>
      <c r="F882" s="112">
        <f>ROUND((1.55+1.55)/(E882)+1,0)</f>
        <v>4</v>
      </c>
      <c r="G882" s="112">
        <f>VLOOKUP(E877,$B$40:$E$49,4,0)</f>
        <v>0.36443309607454283</v>
      </c>
      <c r="H882" s="111">
        <f>+F882*G882*C877</f>
        <v>1.4577323842981713</v>
      </c>
      <c r="I882" s="111"/>
      <c r="J882" s="111">
        <f t="shared" si="575"/>
        <v>0</v>
      </c>
      <c r="K882" s="111">
        <f t="shared" si="576"/>
        <v>0</v>
      </c>
      <c r="L882" s="111">
        <f t="shared" si="577"/>
        <v>0</v>
      </c>
      <c r="M882" s="111">
        <f t="shared" si="578"/>
        <v>0</v>
      </c>
      <c r="N882" s="111">
        <f t="shared" si="579"/>
        <v>0</v>
      </c>
      <c r="O882" s="147">
        <f t="shared" si="580"/>
        <v>1.4577323842981713</v>
      </c>
      <c r="P882" s="111"/>
      <c r="Q882" s="118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20"/>
    </row>
    <row r="883" spans="1:30" s="127" customFormat="1" ht="30" customHeight="1" x14ac:dyDescent="0.2">
      <c r="A883" s="135" t="s">
        <v>114</v>
      </c>
      <c r="B883" s="136"/>
      <c r="C883" s="137"/>
      <c r="D883" s="129">
        <v>12</v>
      </c>
      <c r="E883" s="129">
        <v>0.1</v>
      </c>
      <c r="F883" s="138">
        <f>ROUND((((D877/3)*2)/(E883))+1,0)</f>
        <v>11</v>
      </c>
      <c r="G883" s="130">
        <f>((2*(E877-(2*$B$6)+F877-(2*$B$6)))+(VLOOKUP(D883,$B$30:$C$36,2,)))</f>
        <v>2.0999999999999996</v>
      </c>
      <c r="H883" s="129">
        <f>+F883*G883*C877</f>
        <v>23.099999999999994</v>
      </c>
      <c r="I883" s="129"/>
      <c r="J883" s="111">
        <f t="shared" si="575"/>
        <v>0</v>
      </c>
      <c r="K883" s="111">
        <f t="shared" si="576"/>
        <v>0</v>
      </c>
      <c r="L883" s="111">
        <f t="shared" si="577"/>
        <v>23.099999999999994</v>
      </c>
      <c r="M883" s="111">
        <f t="shared" si="578"/>
        <v>0</v>
      </c>
      <c r="N883" s="111">
        <f t="shared" si="579"/>
        <v>0</v>
      </c>
      <c r="O883" s="147">
        <f t="shared" si="580"/>
        <v>0</v>
      </c>
      <c r="P883" s="129"/>
      <c r="Q883" s="118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20"/>
    </row>
    <row r="884" spans="1:30" s="127" customFormat="1" ht="30" customHeight="1" x14ac:dyDescent="0.2">
      <c r="A884" s="135" t="s">
        <v>117</v>
      </c>
      <c r="B884" s="136"/>
      <c r="C884" s="137"/>
      <c r="D884" s="129">
        <v>12</v>
      </c>
      <c r="E884" s="129">
        <v>0.125</v>
      </c>
      <c r="F884" s="138">
        <f>ROUND((((D877/3)*1)/(E884))+1,0)</f>
        <v>5</v>
      </c>
      <c r="G884" s="130">
        <f>((2*(E877-(2*$B$6)+F877-(2*$B$6)))+(VLOOKUP(D884,$B$30:$C$36,2,)))</f>
        <v>2.0999999999999996</v>
      </c>
      <c r="H884" s="129">
        <f>+F884*G884*C877</f>
        <v>10.499999999999998</v>
      </c>
      <c r="I884" s="129"/>
      <c r="J884" s="111">
        <f t="shared" si="575"/>
        <v>0</v>
      </c>
      <c r="K884" s="111">
        <f t="shared" si="576"/>
        <v>0</v>
      </c>
      <c r="L884" s="111">
        <f t="shared" si="577"/>
        <v>10.499999999999998</v>
      </c>
      <c r="M884" s="111">
        <f t="shared" si="578"/>
        <v>0</v>
      </c>
      <c r="N884" s="111">
        <f t="shared" si="579"/>
        <v>0</v>
      </c>
      <c r="O884" s="147">
        <f t="shared" si="580"/>
        <v>0</v>
      </c>
      <c r="P884" s="129"/>
      <c r="Q884" s="118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20"/>
    </row>
    <row r="885" spans="1:30" s="116" customFormat="1" ht="30" customHeight="1" x14ac:dyDescent="0.25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240"/>
      <c r="Q885" s="118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20"/>
    </row>
    <row r="886" spans="1:30" s="116" customFormat="1" ht="30" customHeight="1" x14ac:dyDescent="0.2">
      <c r="A886" s="111">
        <v>104</v>
      </c>
      <c r="B886" s="111" t="s">
        <v>209</v>
      </c>
      <c r="C886" s="111">
        <v>1</v>
      </c>
      <c r="D886" s="111">
        <v>2.5</v>
      </c>
      <c r="E886" s="111">
        <v>0.3</v>
      </c>
      <c r="F886" s="111">
        <v>0.6</v>
      </c>
      <c r="G886" s="112"/>
      <c r="H886" s="111"/>
      <c r="I886" s="111">
        <f>+PRODUCT(C886:F886)</f>
        <v>0.44999999999999996</v>
      </c>
      <c r="J886" s="111">
        <f>IF($D886=$J$52,$H886,0)</f>
        <v>0</v>
      </c>
      <c r="K886" s="111">
        <f>IF($D886=$K$52,$H886,0)</f>
        <v>0</v>
      </c>
      <c r="L886" s="111">
        <f>IF($D886=$L$52,$H886,0)</f>
        <v>0</v>
      </c>
      <c r="M886" s="111">
        <f>IF($D886=$M$52,$H886,0)</f>
        <v>0</v>
      </c>
      <c r="N886" s="111">
        <f>IF($D886=$N$52,$H886,0)</f>
        <v>0</v>
      </c>
      <c r="O886" s="147">
        <f>IF($D886=$O$52,$H886,0)</f>
        <v>0</v>
      </c>
      <c r="P886" s="111">
        <f>(IF(F886&gt;0.6,(ROUND(D886/0.5*2,0)),(ROUND(D886/0.5*1,0))))*C886</f>
        <v>5</v>
      </c>
      <c r="Q886" s="113" t="s">
        <v>75</v>
      </c>
      <c r="R886" s="114">
        <v>0.17499999999999999</v>
      </c>
      <c r="S886" s="114">
        <v>0.2</v>
      </c>
      <c r="T886" s="114">
        <f>+PRODUCT(C886:E886)</f>
        <v>0.75</v>
      </c>
      <c r="U886" s="114">
        <f>+PRODUCT(D886,(F886-R886))</f>
        <v>1.0625</v>
      </c>
      <c r="V886" s="114">
        <f>+PRODUCT(D886,(F886))</f>
        <v>1.5</v>
      </c>
      <c r="W886" s="114">
        <f>+PRODUCT(T886,C886)</f>
        <v>0.75</v>
      </c>
      <c r="X886" s="114">
        <f>+IF(Q886="internal",IF(F886=$X$52,U886+V886,0),0)</f>
        <v>2.5625</v>
      </c>
      <c r="Y886" s="114">
        <f>+IF(Q886="internal",IF(F886&lt;$Y$52,U886+V886,0),0)</f>
        <v>0</v>
      </c>
      <c r="Z886" s="114">
        <f>+IF(Q886="internal",IF(F886&gt;$Z$52,U886+V886,0),0)</f>
        <v>0</v>
      </c>
      <c r="AA886" s="114">
        <f>+IF(Q886="external",IF(F886=$AA$52,U886+V886,0),0)</f>
        <v>0</v>
      </c>
      <c r="AB886" s="114">
        <f>+IF(Q886="external",IF(F886&lt;$AB$52,U886+V886,0),0)</f>
        <v>0</v>
      </c>
      <c r="AC886" s="114">
        <f>+IF(Q886="external",IF(F886&gt;$AC$52,U886+V886,0),0)</f>
        <v>0</v>
      </c>
      <c r="AD886" s="115"/>
    </row>
    <row r="887" spans="1:30" s="116" customFormat="1" ht="30" customHeight="1" x14ac:dyDescent="0.2">
      <c r="A887" s="149" t="s">
        <v>76</v>
      </c>
      <c r="B887" s="150"/>
      <c r="C887" s="151"/>
      <c r="D887" s="152">
        <v>16</v>
      </c>
      <c r="E887" s="152"/>
      <c r="F887" s="165">
        <v>3</v>
      </c>
      <c r="G887" s="153">
        <f>+$D886+2*(VLOOKUP(D887,$B$10:$G$16,6))+(10*(D887/1000))</f>
        <v>3.91</v>
      </c>
      <c r="H887" s="152">
        <f>+F887*G887*C886</f>
        <v>11.73</v>
      </c>
      <c r="I887" s="152"/>
      <c r="J887" s="111">
        <f>IF($D887=$J$52,$H887,0)</f>
        <v>0</v>
      </c>
      <c r="K887" s="111">
        <f>IF($D887=$K$52,$H887,0)</f>
        <v>0</v>
      </c>
      <c r="L887" s="111">
        <f>IF($D887=$L$52,$H887,0)</f>
        <v>0</v>
      </c>
      <c r="M887" s="111">
        <f>IF($D887=$M$52,$H887,0)</f>
        <v>11.73</v>
      </c>
      <c r="N887" s="111">
        <f>IF($D887=$N$52,$H887,0)</f>
        <v>0</v>
      </c>
      <c r="O887" s="147">
        <f>IF($D887=$O$52,$H887,0)</f>
        <v>0</v>
      </c>
      <c r="P887" s="111"/>
      <c r="Q887" s="118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20"/>
    </row>
    <row r="888" spans="1:30" s="127" customFormat="1" ht="30" customHeight="1" x14ac:dyDescent="0.2">
      <c r="A888" s="157" t="s">
        <v>78</v>
      </c>
      <c r="B888" s="158"/>
      <c r="C888" s="159"/>
      <c r="D888" s="111">
        <v>16</v>
      </c>
      <c r="E888" s="111"/>
      <c r="F888" s="112">
        <v>3</v>
      </c>
      <c r="G888" s="153">
        <f>+$D886+2*(VLOOKUP(D888,$B$10:$G$16,6))+(10*(D888/1000))</f>
        <v>3.91</v>
      </c>
      <c r="H888" s="111">
        <f>+F888*G888*C886</f>
        <v>11.73</v>
      </c>
      <c r="I888" s="111"/>
      <c r="J888" s="111">
        <f>IF($D888=$J$52,$H888,0)</f>
        <v>0</v>
      </c>
      <c r="K888" s="111">
        <f>IF($D888=$K$52,$H888,0)</f>
        <v>0</v>
      </c>
      <c r="L888" s="111">
        <f>IF($D888=$L$52,$H888,0)</f>
        <v>0</v>
      </c>
      <c r="M888" s="111">
        <f>IF($D888=$M$52,$H888,0)</f>
        <v>11.73</v>
      </c>
      <c r="N888" s="111">
        <f>IF($D888=$N$52,$H888,0)</f>
        <v>0</v>
      </c>
      <c r="O888" s="147">
        <f>IF($D888=$O$52,$H888,0)</f>
        <v>0</v>
      </c>
      <c r="P888" s="111"/>
      <c r="Q888" s="118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20"/>
    </row>
    <row r="889" spans="1:30" s="127" customFormat="1" ht="30" customHeight="1" x14ac:dyDescent="0.2">
      <c r="A889" s="135" t="s">
        <v>120</v>
      </c>
      <c r="B889" s="136"/>
      <c r="C889" s="137"/>
      <c r="D889" s="129">
        <v>10</v>
      </c>
      <c r="E889" s="129">
        <v>0.1</v>
      </c>
      <c r="F889" s="138">
        <f>ROUND((((D886/3)*2)/(E889))+1,0)</f>
        <v>18</v>
      </c>
      <c r="G889" s="130">
        <f>((2*(E886-(2*$B$6)+F886-(2*$B$6)))+(VLOOKUP(D889,$B$30:$C$36,2,)))</f>
        <v>1.76</v>
      </c>
      <c r="H889" s="129">
        <f>+F889*G889*C886</f>
        <v>31.68</v>
      </c>
      <c r="I889" s="129"/>
      <c r="J889" s="111">
        <f>IF($D889=$J$52,$H889,0)</f>
        <v>0</v>
      </c>
      <c r="K889" s="111">
        <f>IF($D889=$K$52,$H889,0)</f>
        <v>31.68</v>
      </c>
      <c r="L889" s="111">
        <f>IF($D889=$L$52,$H889,0)</f>
        <v>0</v>
      </c>
      <c r="M889" s="111">
        <f>IF($D889=$M$52,$H889,0)</f>
        <v>0</v>
      </c>
      <c r="N889" s="111">
        <f>IF($D889=$N$52,$H889,0)</f>
        <v>0</v>
      </c>
      <c r="O889" s="147">
        <f>IF($D889=$O$52,$H889,0)</f>
        <v>0</v>
      </c>
      <c r="P889" s="129"/>
      <c r="Q889" s="118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20"/>
    </row>
    <row r="890" spans="1:30" s="127" customFormat="1" ht="30" customHeight="1" x14ac:dyDescent="0.2">
      <c r="A890" s="135" t="s">
        <v>121</v>
      </c>
      <c r="B890" s="136"/>
      <c r="C890" s="137"/>
      <c r="D890" s="129">
        <v>10</v>
      </c>
      <c r="E890" s="129">
        <v>0.15</v>
      </c>
      <c r="F890" s="138">
        <f>ROUND((((D886/3)*1)/(E890))+1,0)</f>
        <v>7</v>
      </c>
      <c r="G890" s="130">
        <f>((2*(E886-(2*$B$6)+F886-(2*$B$6)))+(VLOOKUP(D890,$B$30:$C$36,2,)))</f>
        <v>1.76</v>
      </c>
      <c r="H890" s="129">
        <f>+F890*G890*C886</f>
        <v>12.32</v>
      </c>
      <c r="I890" s="129"/>
      <c r="J890" s="111">
        <f>IF($D890=$J$52,$H890,0)</f>
        <v>0</v>
      </c>
      <c r="K890" s="111">
        <f>IF($D890=$K$52,$H890,0)</f>
        <v>12.32</v>
      </c>
      <c r="L890" s="111">
        <f>IF($D890=$L$52,$H890,0)</f>
        <v>0</v>
      </c>
      <c r="M890" s="111">
        <f>IF($D890=$M$52,$H890,0)</f>
        <v>0</v>
      </c>
      <c r="N890" s="111">
        <f>IF($D890=$N$52,$H890,0)</f>
        <v>0</v>
      </c>
      <c r="O890" s="147">
        <f>IF($D890=$O$52,$H890,0)</f>
        <v>0</v>
      </c>
      <c r="P890" s="129"/>
      <c r="Q890" s="118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20"/>
    </row>
    <row r="891" spans="1:30" s="116" customFormat="1" ht="30" customHeight="1" x14ac:dyDescent="0.25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240"/>
      <c r="Q891" s="118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20"/>
    </row>
    <row r="892" spans="1:30" s="194" customFormat="1" ht="30" customHeight="1" x14ac:dyDescent="0.2">
      <c r="A892" s="190">
        <v>105</v>
      </c>
      <c r="B892" s="190" t="s">
        <v>210</v>
      </c>
      <c r="C892" s="190">
        <v>1</v>
      </c>
      <c r="D892" s="190">
        <v>0.86</v>
      </c>
      <c r="E892" s="190">
        <v>0.3</v>
      </c>
      <c r="F892" s="190">
        <v>0.6</v>
      </c>
      <c r="G892" s="191"/>
      <c r="H892" s="190"/>
      <c r="I892" s="190">
        <f>+PRODUCT(C892:F892)</f>
        <v>0.15479999999999999</v>
      </c>
      <c r="J892" s="190">
        <f>IF($D892=$J$52,$H892,0)</f>
        <v>0</v>
      </c>
      <c r="K892" s="190">
        <f>IF($D892=$K$52,$H892,0)</f>
        <v>0</v>
      </c>
      <c r="L892" s="190">
        <f>IF($D892=$L$52,$H892,0)</f>
        <v>0</v>
      </c>
      <c r="M892" s="190">
        <f>IF($D892=$M$52,$H892,0)</f>
        <v>0</v>
      </c>
      <c r="N892" s="190">
        <f>IF($D892=$N$52,$H892,0)</f>
        <v>0</v>
      </c>
      <c r="O892" s="201">
        <f>IF($D892=$O$52,$H892,0)</f>
        <v>0</v>
      </c>
      <c r="P892" s="190">
        <f>(IF(F892&gt;0.6,(ROUND(D892/0.5*2,0)),(ROUND(D892/0.5*1,0))))*C892</f>
        <v>2</v>
      </c>
      <c r="Q892" s="192" t="s">
        <v>75</v>
      </c>
      <c r="R892" s="193">
        <v>0.15</v>
      </c>
      <c r="S892" s="193">
        <v>0.15</v>
      </c>
      <c r="T892" s="193">
        <f>+PRODUCT(C892:E892)</f>
        <v>0.25800000000000001</v>
      </c>
      <c r="U892" s="193">
        <f>+PRODUCT(D892,(F892-R892))</f>
        <v>0.38699999999999996</v>
      </c>
      <c r="V892" s="193">
        <f>+PRODUCT(D892,(F892-R892))</f>
        <v>0.38699999999999996</v>
      </c>
      <c r="W892" s="193">
        <f>+PRODUCT(T892,C892)</f>
        <v>0.25800000000000001</v>
      </c>
      <c r="X892" s="193">
        <f>+IF(Q892="internal",IF(F892=$X$52,U892+V892,0),0)</f>
        <v>0.77399999999999991</v>
      </c>
      <c r="Y892" s="193">
        <f>+IF(Q892="internal",IF(F892&lt;$Y$52,U892+V892,0),0)</f>
        <v>0</v>
      </c>
      <c r="Z892" s="193">
        <f>+IF(Q892="internal",IF(F892&gt;$Z$52,U892+V892,0),0)</f>
        <v>0</v>
      </c>
      <c r="AA892" s="193">
        <f>+IF(Q892="external",IF(F892=$AA$52,U892+V892,0),0)</f>
        <v>0</v>
      </c>
      <c r="AB892" s="193">
        <f>+IF(Q892="external",IF(F892&lt;$AB$52,U892+V892,0),0)</f>
        <v>0</v>
      </c>
      <c r="AC892" s="193">
        <f>+IF(Q892="external",IF(F892&gt;$AC$52,U892+V892,0),0)</f>
        <v>0</v>
      </c>
      <c r="AD892" s="93"/>
    </row>
    <row r="893" spans="1:30" s="194" customFormat="1" ht="30" customHeight="1" x14ac:dyDescent="0.2">
      <c r="A893" s="195" t="s">
        <v>76</v>
      </c>
      <c r="B893" s="196"/>
      <c r="C893" s="197"/>
      <c r="D893" s="198">
        <v>16</v>
      </c>
      <c r="E893" s="198"/>
      <c r="F893" s="199">
        <v>3</v>
      </c>
      <c r="G893" s="200">
        <f>+$D892+2*(VLOOKUP(D893,$B$10:$G$16,6))+(10*(D893/1000))</f>
        <v>2.27</v>
      </c>
      <c r="H893" s="198">
        <f>+F893*G893*C892</f>
        <v>6.8100000000000005</v>
      </c>
      <c r="I893" s="198"/>
      <c r="J893" s="190">
        <f>IF($D893=$J$52,$H893,0)</f>
        <v>0</v>
      </c>
      <c r="K893" s="190">
        <f>IF($D893=$K$52,$H893,0)</f>
        <v>0</v>
      </c>
      <c r="L893" s="190">
        <f>IF($D893=$L$52,$H893,0)</f>
        <v>0</v>
      </c>
      <c r="M893" s="190">
        <f>IF($D893=$M$52,$H893,0)</f>
        <v>6.8100000000000005</v>
      </c>
      <c r="N893" s="190">
        <f>IF($D893=$N$52,$H893,0)</f>
        <v>0</v>
      </c>
      <c r="O893" s="201">
        <f>IF($D893=$O$52,$H893,0)</f>
        <v>0</v>
      </c>
      <c r="P893" s="190"/>
      <c r="Q893" s="8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202"/>
    </row>
    <row r="894" spans="1:30" s="194" customFormat="1" ht="30" customHeight="1" x14ac:dyDescent="0.2">
      <c r="A894" s="195" t="s">
        <v>162</v>
      </c>
      <c r="B894" s="196"/>
      <c r="C894" s="197"/>
      <c r="D894" s="198">
        <v>12</v>
      </c>
      <c r="E894" s="198"/>
      <c r="F894" s="199">
        <v>2</v>
      </c>
      <c r="G894" s="200">
        <f>+$D892+1*(VLOOKUP(D894,$B$10:$G$16,6))+(10*(D894/1000))</f>
        <v>1.4550000000000001</v>
      </c>
      <c r="H894" s="198">
        <f>+F894*G894*C892</f>
        <v>2.91</v>
      </c>
      <c r="I894" s="198"/>
      <c r="J894" s="190">
        <f t="shared" ref="J894" si="581">IF($D894=$J$52,$H894,0)</f>
        <v>0</v>
      </c>
      <c r="K894" s="190">
        <f t="shared" ref="K894" si="582">IF($D894=$K$52,$H894,0)</f>
        <v>0</v>
      </c>
      <c r="L894" s="190">
        <f t="shared" ref="L894" si="583">IF($D894=$L$52,$H894,0)</f>
        <v>2.91</v>
      </c>
      <c r="M894" s="190">
        <f t="shared" ref="M894" si="584">IF($D894=$M$52,$H894,0)</f>
        <v>0</v>
      </c>
      <c r="N894" s="190">
        <f t="shared" ref="N894" si="585">IF($D894=$N$52,$H894,0)</f>
        <v>0</v>
      </c>
      <c r="O894" s="201">
        <f t="shared" ref="O894" si="586">IF($D894=$O$52,$H894,0)</f>
        <v>0</v>
      </c>
      <c r="P894" s="190"/>
      <c r="Q894" s="8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202"/>
    </row>
    <row r="895" spans="1:30" s="79" customFormat="1" ht="30" customHeight="1" x14ac:dyDescent="0.2">
      <c r="A895" s="203" t="s">
        <v>78</v>
      </c>
      <c r="B895" s="204"/>
      <c r="C895" s="205"/>
      <c r="D895" s="190">
        <v>16</v>
      </c>
      <c r="E895" s="190"/>
      <c r="F895" s="191">
        <v>3</v>
      </c>
      <c r="G895" s="200">
        <f>+$D892+2*(VLOOKUP(D895,$B$10:$G$16,6))+(10*(D895/1000))</f>
        <v>2.27</v>
      </c>
      <c r="H895" s="190">
        <f>+F895*G895*C892</f>
        <v>6.8100000000000005</v>
      </c>
      <c r="I895" s="190"/>
      <c r="J895" s="190">
        <f>IF($D895=$J$52,$H895,0)</f>
        <v>0</v>
      </c>
      <c r="K895" s="190">
        <f>IF($D895=$K$52,$H895,0)</f>
        <v>0</v>
      </c>
      <c r="L895" s="190">
        <f>IF($D895=$L$52,$H895,0)</f>
        <v>0</v>
      </c>
      <c r="M895" s="190">
        <f>IF($D895=$M$52,$H895,0)</f>
        <v>6.8100000000000005</v>
      </c>
      <c r="N895" s="190">
        <f>IF($D895=$N$52,$H895,0)</f>
        <v>0</v>
      </c>
      <c r="O895" s="201">
        <f>IF($D895=$O$52,$H895,0)</f>
        <v>0</v>
      </c>
      <c r="P895" s="190"/>
      <c r="Q895" s="8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202"/>
    </row>
    <row r="896" spans="1:30" s="194" customFormat="1" ht="30" customHeight="1" x14ac:dyDescent="0.2">
      <c r="A896" s="203" t="s">
        <v>79</v>
      </c>
      <c r="B896" s="204"/>
      <c r="C896" s="205"/>
      <c r="D896" s="190">
        <v>12</v>
      </c>
      <c r="E896" s="190"/>
      <c r="F896" s="191">
        <v>2</v>
      </c>
      <c r="G896" s="200">
        <f>+$D892+1*(VLOOKUP(D896,$B$10:$G$16,6))+(10*(D896/1000))</f>
        <v>1.4550000000000001</v>
      </c>
      <c r="H896" s="190">
        <f>+F896*G896*C892</f>
        <v>2.91</v>
      </c>
      <c r="I896" s="190"/>
      <c r="J896" s="190">
        <f t="shared" ref="J896:J897" si="587">IF($D896=$J$52,$H896,0)</f>
        <v>0</v>
      </c>
      <c r="K896" s="190">
        <f t="shared" ref="K896:K897" si="588">IF($D896=$K$52,$H896,0)</f>
        <v>0</v>
      </c>
      <c r="L896" s="190">
        <f t="shared" ref="L896:L897" si="589">IF($D896=$L$52,$H896,0)</f>
        <v>2.91</v>
      </c>
      <c r="M896" s="190">
        <f t="shared" ref="M896:M897" si="590">IF($D896=$M$52,$H896,0)</f>
        <v>0</v>
      </c>
      <c r="N896" s="190">
        <f t="shared" ref="N896:N897" si="591">IF($D896=$N$52,$H896,0)</f>
        <v>0</v>
      </c>
      <c r="O896" s="201">
        <f t="shared" ref="O896:O897" si="592">IF($D896=$O$52,$H896,0)</f>
        <v>0</v>
      </c>
      <c r="P896" s="190"/>
      <c r="Q896" s="8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202"/>
    </row>
    <row r="897" spans="1:30" s="79" customFormat="1" ht="30" customHeight="1" x14ac:dyDescent="0.2">
      <c r="A897" s="203" t="s">
        <v>80</v>
      </c>
      <c r="B897" s="204"/>
      <c r="C897" s="205"/>
      <c r="D897" s="190">
        <v>25</v>
      </c>
      <c r="E897" s="190">
        <v>1</v>
      </c>
      <c r="F897" s="191">
        <f>ROUND((0.86+0.86)/(E897)+1,0)</f>
        <v>3</v>
      </c>
      <c r="G897" s="191">
        <f>VLOOKUP(E892,$B$40:$E$49,4,0)</f>
        <v>0.36443309607454283</v>
      </c>
      <c r="H897" s="190">
        <f>+F897*G897*C892</f>
        <v>1.0932992882236285</v>
      </c>
      <c r="I897" s="190"/>
      <c r="J897" s="190">
        <f t="shared" si="587"/>
        <v>0</v>
      </c>
      <c r="K897" s="190">
        <f t="shared" si="588"/>
        <v>0</v>
      </c>
      <c r="L897" s="190">
        <f t="shared" si="589"/>
        <v>0</v>
      </c>
      <c r="M897" s="190">
        <f t="shared" si="590"/>
        <v>0</v>
      </c>
      <c r="N897" s="190">
        <f t="shared" si="591"/>
        <v>0</v>
      </c>
      <c r="O897" s="201">
        <f t="shared" si="592"/>
        <v>1.0932992882236285</v>
      </c>
      <c r="P897" s="190"/>
      <c r="Q897" s="8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202"/>
    </row>
    <row r="898" spans="1:30" ht="33.75" customHeight="1" x14ac:dyDescent="0.25">
      <c r="A898" s="206" t="s">
        <v>114</v>
      </c>
      <c r="B898" s="207"/>
      <c r="C898" s="208"/>
      <c r="D898" s="209">
        <v>12</v>
      </c>
      <c r="E898" s="209">
        <v>0.1</v>
      </c>
      <c r="F898" s="210">
        <f>ROUND((((D892/3)*3)/(E898))+1,0)</f>
        <v>10</v>
      </c>
      <c r="G898" s="211">
        <f>((2*(E892-(2*$B$6)+F892-(2*$B$6)))+(VLOOKUP(D898,$B$30:$C$36,2,)))</f>
        <v>1.8</v>
      </c>
      <c r="H898" s="209">
        <f>+F898*G898*C892</f>
        <v>18</v>
      </c>
      <c r="I898" s="209"/>
      <c r="J898" s="190">
        <f>IF($D898=$J$52,$H898,0)</f>
        <v>0</v>
      </c>
      <c r="K898" s="190">
        <f>IF($D898=$K$52,$H898,0)</f>
        <v>0</v>
      </c>
      <c r="L898" s="190">
        <f>IF($D898=$L$52,$H898,0)</f>
        <v>18</v>
      </c>
      <c r="M898" s="190">
        <f>IF($D898=$M$52,$H898,0)</f>
        <v>0</v>
      </c>
      <c r="N898" s="190">
        <f>IF($D898=$N$52,$H898,0)</f>
        <v>0</v>
      </c>
      <c r="O898" s="201">
        <f>IF($D898=$O$52,$H898,0)</f>
        <v>0</v>
      </c>
      <c r="P898" s="209"/>
    </row>
    <row r="899" spans="1:30" s="116" customFormat="1" ht="30" customHeight="1" x14ac:dyDescent="0.25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240"/>
      <c r="Q899" s="118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20"/>
    </row>
    <row r="900" spans="1:30" s="194" customFormat="1" ht="30" customHeight="1" x14ac:dyDescent="0.2">
      <c r="A900" s="190">
        <v>106</v>
      </c>
      <c r="B900" s="190" t="s">
        <v>211</v>
      </c>
      <c r="C900" s="190">
        <v>1</v>
      </c>
      <c r="D900" s="190">
        <v>0.45</v>
      </c>
      <c r="E900" s="190">
        <v>0.3</v>
      </c>
      <c r="F900" s="190">
        <v>0.6</v>
      </c>
      <c r="G900" s="191"/>
      <c r="H900" s="190"/>
      <c r="I900" s="190">
        <f>+PRODUCT(C900:F900)</f>
        <v>8.1000000000000003E-2</v>
      </c>
      <c r="J900" s="190">
        <f>IF($D900=$J$52,$H900,0)</f>
        <v>0</v>
      </c>
      <c r="K900" s="190">
        <f>IF($D900=$K$52,$H900,0)</f>
        <v>0</v>
      </c>
      <c r="L900" s="190">
        <f>IF($D900=$L$52,$H900,0)</f>
        <v>0</v>
      </c>
      <c r="M900" s="190">
        <f>IF($D900=$M$52,$H900,0)</f>
        <v>0</v>
      </c>
      <c r="N900" s="190">
        <f>IF($D900=$N$52,$H900,0)</f>
        <v>0</v>
      </c>
      <c r="O900" s="201">
        <f>IF($D900=$O$52,$H900,0)</f>
        <v>0</v>
      </c>
      <c r="P900" s="190">
        <f>(IF(F900&gt;0.6,(ROUND(D900/0.5*2,0)),(ROUND(D900/0.5*1,0))))*C900</f>
        <v>1</v>
      </c>
      <c r="Q900" s="192" t="s">
        <v>75</v>
      </c>
      <c r="R900" s="193">
        <v>0.15</v>
      </c>
      <c r="S900" s="193">
        <v>0.15</v>
      </c>
      <c r="T900" s="193">
        <f>+PRODUCT(C900:E900)</f>
        <v>0.13500000000000001</v>
      </c>
      <c r="U900" s="193">
        <f>+PRODUCT(D900,(F900-R900))</f>
        <v>0.20249999999999999</v>
      </c>
      <c r="V900" s="193">
        <f>+PRODUCT(D900,(F900-R900))</f>
        <v>0.20249999999999999</v>
      </c>
      <c r="W900" s="193">
        <f>+PRODUCT(T900,C900)</f>
        <v>0.13500000000000001</v>
      </c>
      <c r="X900" s="193">
        <f>+IF(Q900="internal",IF(F900=$X$52,U900+V900,0),0)</f>
        <v>0.40499999999999997</v>
      </c>
      <c r="Y900" s="193">
        <f>+IF(Q900="internal",IF(F900&lt;$Y$52,U900+V900,0),0)</f>
        <v>0</v>
      </c>
      <c r="Z900" s="193">
        <f>+IF(Q900="internal",IF(F900&gt;$Z$52,U900+V900,0),0)</f>
        <v>0</v>
      </c>
      <c r="AA900" s="193">
        <f>+IF(Q900="external",IF(F900=$AA$52,U900+V900,0),0)</f>
        <v>0</v>
      </c>
      <c r="AB900" s="193">
        <f>+IF(Q900="external",IF(F900&lt;$AB$52,U900+V900,0),0)</f>
        <v>0</v>
      </c>
      <c r="AC900" s="193">
        <f>+IF(Q900="external",IF(F900&gt;$AC$52,U900+V900,0),0)</f>
        <v>0</v>
      </c>
      <c r="AD900" s="93"/>
    </row>
    <row r="901" spans="1:30" s="194" customFormat="1" ht="30" customHeight="1" x14ac:dyDescent="0.2">
      <c r="A901" s="195" t="s">
        <v>76</v>
      </c>
      <c r="B901" s="196"/>
      <c r="C901" s="197"/>
      <c r="D901" s="198">
        <v>16</v>
      </c>
      <c r="E901" s="198"/>
      <c r="F901" s="199">
        <v>3</v>
      </c>
      <c r="G901" s="200">
        <f>+$D900+1*(VLOOKUP(D901,$B$10:$G$16,6))+(10*(D901/1000))+1*(VLOOKUP(D901,$B$10:$G$16,6))+(10*(D901/1000))</f>
        <v>2.02</v>
      </c>
      <c r="H901" s="198">
        <f>+F901*G901*C900</f>
        <v>6.0600000000000005</v>
      </c>
      <c r="I901" s="198"/>
      <c r="J901" s="190">
        <f>IF($D901=$J$52,$H901,0)</f>
        <v>0</v>
      </c>
      <c r="K901" s="190">
        <f>IF($D901=$K$52,$H901,0)</f>
        <v>0</v>
      </c>
      <c r="L901" s="190">
        <f>IF($D901=$L$52,$H901,0)</f>
        <v>0</v>
      </c>
      <c r="M901" s="190">
        <f>IF($D901=$M$52,$H901,0)</f>
        <v>6.0600000000000005</v>
      </c>
      <c r="N901" s="190">
        <f>IF($D901=$N$52,$H901,0)</f>
        <v>0</v>
      </c>
      <c r="O901" s="201">
        <f>IF($D901=$O$52,$H901,0)</f>
        <v>0</v>
      </c>
      <c r="P901" s="190"/>
      <c r="Q901" s="8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202"/>
    </row>
    <row r="902" spans="1:30" s="79" customFormat="1" ht="30" customHeight="1" x14ac:dyDescent="0.2">
      <c r="A902" s="203" t="s">
        <v>78</v>
      </c>
      <c r="B902" s="204"/>
      <c r="C902" s="205"/>
      <c r="D902" s="190">
        <v>16</v>
      </c>
      <c r="E902" s="190"/>
      <c r="F902" s="191">
        <v>3</v>
      </c>
      <c r="G902" s="200">
        <f>+$D900+1*(VLOOKUP(D902,$B$10:$G$16,6))+(10*(D902/1000))+1*(VLOOKUP(D902,$B$10:$G$16,6))+(10*(D902/1000))</f>
        <v>2.02</v>
      </c>
      <c r="H902" s="190">
        <f>+F902*G902*C900</f>
        <v>6.0600000000000005</v>
      </c>
      <c r="I902" s="190"/>
      <c r="J902" s="190">
        <f>IF($D902=$J$52,$H902,0)</f>
        <v>0</v>
      </c>
      <c r="K902" s="190">
        <f>IF($D902=$K$52,$H902,0)</f>
        <v>0</v>
      </c>
      <c r="L902" s="190">
        <f>IF($D902=$L$52,$H902,0)</f>
        <v>0</v>
      </c>
      <c r="M902" s="190">
        <f>IF($D902=$M$52,$H902,0)</f>
        <v>6.0600000000000005</v>
      </c>
      <c r="N902" s="190">
        <f>IF($D902=$N$52,$H902,0)</f>
        <v>0</v>
      </c>
      <c r="O902" s="201">
        <f>IF($D902=$O$52,$H902,0)</f>
        <v>0</v>
      </c>
      <c r="P902" s="190"/>
      <c r="Q902" s="8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202"/>
    </row>
    <row r="903" spans="1:30" ht="31.5" customHeight="1" x14ac:dyDescent="0.25">
      <c r="A903" s="206" t="s">
        <v>124</v>
      </c>
      <c r="B903" s="207"/>
      <c r="C903" s="208"/>
      <c r="D903" s="209">
        <v>12</v>
      </c>
      <c r="E903" s="209">
        <v>0.1</v>
      </c>
      <c r="F903" s="210">
        <f>ROUND((((D900/3)*3)/(E903))+1,0)</f>
        <v>6</v>
      </c>
      <c r="G903" s="211">
        <f>((2*(E900-(2*$B$6)+F900-(2*$B$6)))+(VLOOKUP(D903,$B$30:$C$36,2,)))</f>
        <v>1.8</v>
      </c>
      <c r="H903" s="209">
        <f>+F903*G903*C900</f>
        <v>10.8</v>
      </c>
      <c r="I903" s="209"/>
      <c r="J903" s="190">
        <f>IF($D903=$J$52,$H903,0)</f>
        <v>0</v>
      </c>
      <c r="K903" s="190">
        <f>IF($D903=$K$52,$H903,0)</f>
        <v>0</v>
      </c>
      <c r="L903" s="190">
        <f>IF($D903=$L$52,$H903,0)</f>
        <v>10.8</v>
      </c>
      <c r="M903" s="190">
        <f>IF($D903=$M$52,$H903,0)</f>
        <v>0</v>
      </c>
      <c r="N903" s="190">
        <f>IF($D903=$N$52,$H903,0)</f>
        <v>0</v>
      </c>
      <c r="O903" s="201">
        <f>IF($D903=$O$52,$H903,0)</f>
        <v>0</v>
      </c>
      <c r="P903" s="209"/>
    </row>
    <row r="904" spans="1:30" s="239" customFormat="1" ht="30" customHeight="1" x14ac:dyDescent="0.25">
      <c r="A904" s="209"/>
      <c r="B904" s="209" t="s">
        <v>96</v>
      </c>
      <c r="C904" s="209"/>
      <c r="D904" s="209">
        <v>12</v>
      </c>
      <c r="E904" s="209">
        <v>0.1</v>
      </c>
      <c r="F904" s="219">
        <f>ROUNDUP((((D900/3)*3)/(E904))+1,0)</f>
        <v>6</v>
      </c>
      <c r="G904" s="211">
        <f>(F900-(2*$B$6)+(VLOOKUP(D904,$B$30:$C$36,2,)))</f>
        <v>0.78</v>
      </c>
      <c r="H904" s="209">
        <f>+F904*G904*C900</f>
        <v>4.68</v>
      </c>
      <c r="I904" s="209"/>
      <c r="J904" s="190">
        <f>IF($D904=$J$52,$H904,0)</f>
        <v>0</v>
      </c>
      <c r="K904" s="190">
        <f>IF($D904=$K$52,$H904,0)</f>
        <v>0</v>
      </c>
      <c r="L904" s="190">
        <f>IF($D904=$L$52,$H904,0)</f>
        <v>4.68</v>
      </c>
      <c r="M904" s="190">
        <f>IF($D904=$M$52,$H904,0)</f>
        <v>0</v>
      </c>
      <c r="N904" s="190">
        <f>IF($D904=$N$52,$H904,0)</f>
        <v>0</v>
      </c>
      <c r="O904" s="201">
        <f>IF($D904=$O$52,$H904,0)</f>
        <v>0</v>
      </c>
      <c r="P904" s="209"/>
      <c r="Q904" s="209"/>
    </row>
    <row r="905" spans="1:30" s="194" customFormat="1" ht="30" customHeight="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 s="249"/>
      <c r="Q905" s="8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202"/>
    </row>
    <row r="906" spans="1:30" s="194" customFormat="1" ht="30" customHeight="1" x14ac:dyDescent="0.2">
      <c r="A906" s="190">
        <v>107</v>
      </c>
      <c r="B906" s="190" t="s">
        <v>212</v>
      </c>
      <c r="C906" s="190">
        <v>1</v>
      </c>
      <c r="D906" s="190">
        <v>1.2549999999999999</v>
      </c>
      <c r="E906" s="190">
        <v>0.3</v>
      </c>
      <c r="F906" s="190">
        <v>0.6</v>
      </c>
      <c r="G906" s="191"/>
      <c r="H906" s="190"/>
      <c r="I906" s="190">
        <f>+PRODUCT(C906:F906)</f>
        <v>0.22589999999999996</v>
      </c>
      <c r="J906" s="190">
        <f t="shared" ref="J906:J912" si="593">IF($D906=$J$52,$H906,0)</f>
        <v>0</v>
      </c>
      <c r="K906" s="190">
        <f t="shared" ref="K906:K912" si="594">IF($D906=$K$52,$H906,0)</f>
        <v>0</v>
      </c>
      <c r="L906" s="190">
        <f t="shared" ref="L906:L912" si="595">IF($D906=$L$52,$H906,0)</f>
        <v>0</v>
      </c>
      <c r="M906" s="190">
        <f t="shared" ref="M906:M912" si="596">IF($D906=$M$52,$H906,0)</f>
        <v>0</v>
      </c>
      <c r="N906" s="190">
        <f t="shared" ref="N906:N912" si="597">IF($D906=$N$52,$H906,0)</f>
        <v>0</v>
      </c>
      <c r="O906" s="201">
        <f t="shared" ref="O906:O912" si="598">IF($D906=$O$52,$H906,0)</f>
        <v>0</v>
      </c>
      <c r="P906" s="190">
        <f>(IF(F906&gt;0.6,(ROUND(D906/0.5*2,0)),(ROUND(D906/0.5*1,0))))*C906</f>
        <v>3</v>
      </c>
      <c r="Q906" s="192" t="s">
        <v>75</v>
      </c>
      <c r="R906" s="193">
        <v>0.125</v>
      </c>
      <c r="S906" s="193">
        <v>0.2</v>
      </c>
      <c r="T906" s="193">
        <f>+PRODUCT(C906:E906)</f>
        <v>0.37649999999999995</v>
      </c>
      <c r="U906" s="193">
        <f>+PRODUCT(D906,(F906-R906))</f>
        <v>0.5961249999999999</v>
      </c>
      <c r="V906" s="193">
        <f>+PRODUCT(D906,(F906))</f>
        <v>0.75299999999999989</v>
      </c>
      <c r="W906" s="193">
        <f>+PRODUCT(T906,C906)</f>
        <v>0.37649999999999995</v>
      </c>
      <c r="X906" s="193">
        <f>+IF(Q906="internal",IF(F906=$X$52,U906+V906,0),0)</f>
        <v>1.3491249999999999</v>
      </c>
      <c r="Y906" s="193">
        <f>+IF(Q906="internal",IF(F906&lt;$Y$52,U906+V906,0),0)</f>
        <v>0</v>
      </c>
      <c r="Z906" s="193">
        <f>+IF(Q906="internal",IF(F906&gt;$Z$52,U906+V906,0),0)</f>
        <v>0</v>
      </c>
      <c r="AA906" s="193">
        <f>+IF(Q906="external",IF(F906=$AA$52,U906+V906,0),0)</f>
        <v>0</v>
      </c>
      <c r="AB906" s="193">
        <f>+IF(Q906="external",IF(F906&lt;$AB$52,U906+V906,0),0)</f>
        <v>0</v>
      </c>
      <c r="AC906" s="193">
        <f>+IF(Q906="external",IF(F906&gt;$AC$52,U906+V906,0),0)</f>
        <v>0</v>
      </c>
      <c r="AD906" s="93"/>
    </row>
    <row r="907" spans="1:30" s="194" customFormat="1" ht="30" customHeight="1" x14ac:dyDescent="0.2">
      <c r="A907" s="195" t="s">
        <v>76</v>
      </c>
      <c r="B907" s="196"/>
      <c r="C907" s="197"/>
      <c r="D907" s="198">
        <v>16</v>
      </c>
      <c r="E907" s="198"/>
      <c r="F907" s="199">
        <v>3</v>
      </c>
      <c r="G907" s="200">
        <f>+$D906+2*(VLOOKUP(D907,$B$10:$G$16,6))+(10*(D907/1000))</f>
        <v>2.665</v>
      </c>
      <c r="H907" s="198">
        <f>+F907*G907*C906</f>
        <v>7.9950000000000001</v>
      </c>
      <c r="I907" s="198"/>
      <c r="J907" s="190">
        <f t="shared" si="593"/>
        <v>0</v>
      </c>
      <c r="K907" s="190">
        <f t="shared" si="594"/>
        <v>0</v>
      </c>
      <c r="L907" s="190">
        <f t="shared" si="595"/>
        <v>0</v>
      </c>
      <c r="M907" s="190">
        <f t="shared" si="596"/>
        <v>7.9950000000000001</v>
      </c>
      <c r="N907" s="190">
        <f t="shared" si="597"/>
        <v>0</v>
      </c>
      <c r="O907" s="201">
        <f t="shared" si="598"/>
        <v>0</v>
      </c>
      <c r="P907" s="190"/>
      <c r="Q907" s="8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202"/>
    </row>
    <row r="908" spans="1:30" s="194" customFormat="1" ht="30" customHeight="1" x14ac:dyDescent="0.2">
      <c r="A908" s="195" t="s">
        <v>162</v>
      </c>
      <c r="B908" s="196"/>
      <c r="C908" s="197"/>
      <c r="D908" s="198">
        <v>12</v>
      </c>
      <c r="E908" s="198"/>
      <c r="F908" s="199">
        <v>2</v>
      </c>
      <c r="G908" s="200">
        <f>+$D906+2*(VLOOKUP(D908,$B$10:$G$16,6))+(10*(D908/1000))</f>
        <v>2.3250000000000002</v>
      </c>
      <c r="H908" s="198">
        <f>+F908*G908*C906</f>
        <v>4.6500000000000004</v>
      </c>
      <c r="I908" s="198"/>
      <c r="J908" s="190">
        <f t="shared" si="593"/>
        <v>0</v>
      </c>
      <c r="K908" s="190">
        <f t="shared" si="594"/>
        <v>0</v>
      </c>
      <c r="L908" s="190">
        <f t="shared" si="595"/>
        <v>4.6500000000000004</v>
      </c>
      <c r="M908" s="190">
        <f t="shared" si="596"/>
        <v>0</v>
      </c>
      <c r="N908" s="190">
        <f t="shared" si="597"/>
        <v>0</v>
      </c>
      <c r="O908" s="201">
        <f t="shared" si="598"/>
        <v>0</v>
      </c>
      <c r="P908" s="190"/>
      <c r="Q908" s="8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202"/>
    </row>
    <row r="909" spans="1:30" s="79" customFormat="1" ht="30" customHeight="1" x14ac:dyDescent="0.2">
      <c r="A909" s="203" t="s">
        <v>78</v>
      </c>
      <c r="B909" s="204"/>
      <c r="C909" s="205"/>
      <c r="D909" s="198">
        <v>16</v>
      </c>
      <c r="E909" s="190"/>
      <c r="F909" s="191">
        <v>3</v>
      </c>
      <c r="G909" s="200">
        <f>+$D906+2*(VLOOKUP(D909,$B$10:$G$16,6))+(10*(D909/1000))</f>
        <v>2.665</v>
      </c>
      <c r="H909" s="190">
        <f>+F909*G909*C906</f>
        <v>7.9950000000000001</v>
      </c>
      <c r="I909" s="190"/>
      <c r="J909" s="190">
        <f t="shared" si="593"/>
        <v>0</v>
      </c>
      <c r="K909" s="190">
        <f t="shared" si="594"/>
        <v>0</v>
      </c>
      <c r="L909" s="190">
        <f t="shared" si="595"/>
        <v>0</v>
      </c>
      <c r="M909" s="190">
        <f t="shared" si="596"/>
        <v>7.9950000000000001</v>
      </c>
      <c r="N909" s="190">
        <f t="shared" si="597"/>
        <v>0</v>
      </c>
      <c r="O909" s="201">
        <f t="shared" si="598"/>
        <v>0</v>
      </c>
      <c r="P909" s="190"/>
      <c r="Q909" s="8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202"/>
    </row>
    <row r="910" spans="1:30" s="194" customFormat="1" ht="30" customHeight="1" x14ac:dyDescent="0.2">
      <c r="A910" s="203" t="s">
        <v>79</v>
      </c>
      <c r="B910" s="204"/>
      <c r="C910" s="205"/>
      <c r="D910" s="198">
        <v>12</v>
      </c>
      <c r="E910" s="190"/>
      <c r="F910" s="191">
        <v>2</v>
      </c>
      <c r="G910" s="200">
        <f>+$D906+2*(VLOOKUP(D910,$B$10:$G$16,6))+(10*(D910/1000))</f>
        <v>2.3250000000000002</v>
      </c>
      <c r="H910" s="190">
        <f>+F910*G910*C906</f>
        <v>4.6500000000000004</v>
      </c>
      <c r="I910" s="190"/>
      <c r="J910" s="190">
        <f t="shared" si="593"/>
        <v>0</v>
      </c>
      <c r="K910" s="190">
        <f t="shared" si="594"/>
        <v>0</v>
      </c>
      <c r="L910" s="190">
        <f t="shared" si="595"/>
        <v>4.6500000000000004</v>
      </c>
      <c r="M910" s="190">
        <f t="shared" si="596"/>
        <v>0</v>
      </c>
      <c r="N910" s="190">
        <f t="shared" si="597"/>
        <v>0</v>
      </c>
      <c r="O910" s="201">
        <f t="shared" si="598"/>
        <v>0</v>
      </c>
      <c r="P910" s="190"/>
      <c r="Q910" s="8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202"/>
    </row>
    <row r="911" spans="1:30" s="79" customFormat="1" ht="30" customHeight="1" x14ac:dyDescent="0.2">
      <c r="A911" s="203" t="s">
        <v>80</v>
      </c>
      <c r="B911" s="204"/>
      <c r="C911" s="205"/>
      <c r="D911" s="190">
        <v>25</v>
      </c>
      <c r="E911" s="190">
        <v>1</v>
      </c>
      <c r="F911" s="191">
        <f>ROUND((1.255+1.255)/(E911)+1,0)</f>
        <v>4</v>
      </c>
      <c r="G911" s="191">
        <f>VLOOKUP(E906,$B$40:$E$49,4,0)</f>
        <v>0.36443309607454283</v>
      </c>
      <c r="H911" s="190">
        <f>+F911*G911*C906</f>
        <v>1.4577323842981713</v>
      </c>
      <c r="I911" s="190"/>
      <c r="J911" s="190">
        <f t="shared" si="593"/>
        <v>0</v>
      </c>
      <c r="K911" s="190">
        <f t="shared" si="594"/>
        <v>0</v>
      </c>
      <c r="L911" s="190">
        <f t="shared" si="595"/>
        <v>0</v>
      </c>
      <c r="M911" s="190">
        <f t="shared" si="596"/>
        <v>0</v>
      </c>
      <c r="N911" s="190">
        <f t="shared" si="597"/>
        <v>0</v>
      </c>
      <c r="O911" s="201">
        <f t="shared" si="598"/>
        <v>1.4577323842981713</v>
      </c>
      <c r="P911" s="190"/>
      <c r="Q911" s="8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202"/>
    </row>
    <row r="912" spans="1:30" s="79" customFormat="1" ht="30" customHeight="1" x14ac:dyDescent="0.2">
      <c r="A912" s="206" t="s">
        <v>114</v>
      </c>
      <c r="B912" s="207"/>
      <c r="C912" s="208"/>
      <c r="D912" s="209">
        <v>12</v>
      </c>
      <c r="E912" s="209">
        <v>0.1</v>
      </c>
      <c r="F912" s="210">
        <f>ROUND((((D906/3)*3)/(E912))+1,0)</f>
        <v>14</v>
      </c>
      <c r="G912" s="211">
        <f>((2*(E906-(2*$B$6)+F906-(2*$B$6)))+(VLOOKUP(D912,$B$30:$C$36,2,)))</f>
        <v>1.8</v>
      </c>
      <c r="H912" s="209">
        <f>+F912*G912*C906</f>
        <v>25.2</v>
      </c>
      <c r="I912" s="209"/>
      <c r="J912" s="190">
        <f t="shared" si="593"/>
        <v>0</v>
      </c>
      <c r="K912" s="190">
        <f t="shared" si="594"/>
        <v>0</v>
      </c>
      <c r="L912" s="190">
        <f t="shared" si="595"/>
        <v>25.2</v>
      </c>
      <c r="M912" s="190">
        <f t="shared" si="596"/>
        <v>0</v>
      </c>
      <c r="N912" s="190">
        <f t="shared" si="597"/>
        <v>0</v>
      </c>
      <c r="O912" s="201">
        <f t="shared" si="598"/>
        <v>0</v>
      </c>
      <c r="P912" s="209"/>
      <c r="Q912" s="8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202"/>
    </row>
    <row r="913" spans="1:30" s="194" customFormat="1" ht="30" customHeight="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 s="249"/>
      <c r="Q913" s="8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202"/>
    </row>
    <row r="914" spans="1:30" s="194" customFormat="1" ht="30" customHeight="1" x14ac:dyDescent="0.2">
      <c r="A914" s="190">
        <v>108</v>
      </c>
      <c r="B914" s="190" t="s">
        <v>213</v>
      </c>
      <c r="C914" s="190">
        <v>1</v>
      </c>
      <c r="D914" s="190">
        <v>1.8</v>
      </c>
      <c r="E914" s="190">
        <v>0.3</v>
      </c>
      <c r="F914" s="190">
        <v>0.9</v>
      </c>
      <c r="G914" s="191"/>
      <c r="H914" s="190"/>
      <c r="I914" s="190">
        <f>+PRODUCT(C914:F914)</f>
        <v>0.48600000000000004</v>
      </c>
      <c r="J914" s="190">
        <f>IF($D914=$J$52,$H914,0)</f>
        <v>0</v>
      </c>
      <c r="K914" s="190">
        <f>IF($D914=$K$52,$H914,0)</f>
        <v>0</v>
      </c>
      <c r="L914" s="190">
        <f>IF($D914=$L$52,$H914,0)</f>
        <v>0</v>
      </c>
      <c r="M914" s="190">
        <f>IF($D914=$M$52,$H914,0)</f>
        <v>0</v>
      </c>
      <c r="N914" s="190">
        <f>IF($D914=$N$52,$H914,0)</f>
        <v>0</v>
      </c>
      <c r="O914" s="201">
        <f>IF($D914=$O$52,$H914,0)</f>
        <v>0</v>
      </c>
      <c r="P914" s="190">
        <f>(IF(F914&gt;0.6,(ROUND(D914/0.5*2,0)),(ROUND(D914/0.5*1,0))))*C914</f>
        <v>7</v>
      </c>
      <c r="Q914" s="192" t="s">
        <v>75</v>
      </c>
      <c r="R914" s="193">
        <v>0.15</v>
      </c>
      <c r="S914" s="193">
        <v>0.125</v>
      </c>
      <c r="T914" s="193">
        <f>+PRODUCT(C914:E914)</f>
        <v>0.54</v>
      </c>
      <c r="U914" s="193">
        <f>+PRODUCT(D914,(F914-R914))</f>
        <v>1.35</v>
      </c>
      <c r="V914" s="193">
        <f>+PRODUCT(D914,(F914-S914))</f>
        <v>1.395</v>
      </c>
      <c r="W914" s="193">
        <f>+PRODUCT(T914,C914)</f>
        <v>0.54</v>
      </c>
      <c r="X914" s="193">
        <f>+IF(Q914="internal",IF(F914=$X$52,U914+V914,0),0)</f>
        <v>0</v>
      </c>
      <c r="Y914" s="193">
        <f>+IF(Q914="internal",IF(F914&lt;$Y$52,U914+V914,0),0)</f>
        <v>0</v>
      </c>
      <c r="Z914" s="193">
        <f>+IF(Q914="internal",IF(F914&gt;$Z$52,U914+V914,0),0)</f>
        <v>2.7450000000000001</v>
      </c>
      <c r="AA914" s="193">
        <f>+IF(Q914="external",IF(F914=$AA$52,U914+V914,0),0)</f>
        <v>0</v>
      </c>
      <c r="AB914" s="193">
        <f>+IF(Q914="external",IF(F914&lt;$AB$52,U914+V914,0),0)</f>
        <v>0</v>
      </c>
      <c r="AC914" s="193">
        <f>+IF(Q914="external",IF(F914&gt;$AC$52,U914+V914,0),0)</f>
        <v>0</v>
      </c>
      <c r="AD914" s="93"/>
    </row>
    <row r="915" spans="1:30" s="194" customFormat="1" ht="30" customHeight="1" x14ac:dyDescent="0.2">
      <c r="A915" s="195" t="s">
        <v>76</v>
      </c>
      <c r="B915" s="196"/>
      <c r="C915" s="197"/>
      <c r="D915" s="198">
        <v>16</v>
      </c>
      <c r="E915" s="198"/>
      <c r="F915" s="199">
        <v>3</v>
      </c>
      <c r="G915" s="200">
        <f>+$D914+2*(VLOOKUP(D915,$B$10:$G$16,6))+(10*(D915/1000))</f>
        <v>3.21</v>
      </c>
      <c r="H915" s="198">
        <f>+F915*G915*C914</f>
        <v>9.629999999999999</v>
      </c>
      <c r="I915" s="198"/>
      <c r="J915" s="190">
        <f>IF($D915=$J$52,$H915,0)</f>
        <v>0</v>
      </c>
      <c r="K915" s="190">
        <f>IF($D915=$K$52,$H915,0)</f>
        <v>0</v>
      </c>
      <c r="L915" s="190">
        <f>IF($D915=$L$52,$H915,0)</f>
        <v>0</v>
      </c>
      <c r="M915" s="190">
        <f>IF($D915=$M$52,$H915,0)</f>
        <v>9.629999999999999</v>
      </c>
      <c r="N915" s="190">
        <f>IF($D915=$N$52,$H915,0)</f>
        <v>0</v>
      </c>
      <c r="O915" s="201">
        <f>IF($D915=$O$52,$H915,0)</f>
        <v>0</v>
      </c>
      <c r="P915" s="190"/>
      <c r="Q915" s="8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202"/>
    </row>
    <row r="916" spans="1:30" s="194" customFormat="1" ht="30" customHeight="1" x14ac:dyDescent="0.2">
      <c r="A916" s="195" t="s">
        <v>162</v>
      </c>
      <c r="B916" s="196"/>
      <c r="C916" s="197"/>
      <c r="D916" s="198">
        <v>12</v>
      </c>
      <c r="E916" s="198"/>
      <c r="F916" s="199">
        <v>3</v>
      </c>
      <c r="G916" s="200">
        <f>+$D914+2*(VLOOKUP(D916,$B$10:$G$16,6))+(10*(D916/1000))</f>
        <v>2.87</v>
      </c>
      <c r="H916" s="198">
        <f>+F916*G916*C914</f>
        <v>8.61</v>
      </c>
      <c r="I916" s="198"/>
      <c r="J916" s="190">
        <f t="shared" ref="J916:J917" si="599">IF($D916=$J$52,$H916,0)</f>
        <v>0</v>
      </c>
      <c r="K916" s="190">
        <f t="shared" ref="K916:K917" si="600">IF($D916=$K$52,$H916,0)</f>
        <v>0</v>
      </c>
      <c r="L916" s="190">
        <f t="shared" ref="L916:L917" si="601">IF($D916=$L$52,$H916,0)</f>
        <v>8.61</v>
      </c>
      <c r="M916" s="190">
        <f t="shared" ref="M916:M917" si="602">IF($D916=$M$52,$H916,0)</f>
        <v>0</v>
      </c>
      <c r="N916" s="190">
        <f t="shared" ref="N916:N917" si="603">IF($D916=$N$52,$H916,0)</f>
        <v>0</v>
      </c>
      <c r="O916" s="201">
        <f t="shared" ref="O916:O917" si="604">IF($D916=$O$52,$H916,0)</f>
        <v>0</v>
      </c>
      <c r="P916" s="190"/>
      <c r="Q916" s="8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202"/>
    </row>
    <row r="917" spans="1:30" s="194" customFormat="1" ht="30" customHeight="1" x14ac:dyDescent="0.2">
      <c r="A917" s="195" t="s">
        <v>162</v>
      </c>
      <c r="B917" s="196"/>
      <c r="C917" s="197"/>
      <c r="D917" s="198">
        <v>12</v>
      </c>
      <c r="E917" s="198"/>
      <c r="F917" s="199">
        <v>3</v>
      </c>
      <c r="G917" s="200">
        <f>0.5+1*(VLOOKUP(D917,$B$10:$G$16,6))+(10*(D917/1000))</f>
        <v>1.095</v>
      </c>
      <c r="H917" s="198">
        <f>+F917*G917*C914</f>
        <v>3.2850000000000001</v>
      </c>
      <c r="I917" s="198"/>
      <c r="J917" s="190">
        <f t="shared" si="599"/>
        <v>0</v>
      </c>
      <c r="K917" s="190">
        <f t="shared" si="600"/>
        <v>0</v>
      </c>
      <c r="L917" s="190">
        <f t="shared" si="601"/>
        <v>3.2850000000000001</v>
      </c>
      <c r="M917" s="190">
        <f t="shared" si="602"/>
        <v>0</v>
      </c>
      <c r="N917" s="190">
        <f t="shared" si="603"/>
        <v>0</v>
      </c>
      <c r="O917" s="201">
        <f t="shared" si="604"/>
        <v>0</v>
      </c>
      <c r="P917" s="190"/>
      <c r="Q917" s="8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202"/>
    </row>
    <row r="918" spans="1:30" s="79" customFormat="1" ht="30" customHeight="1" x14ac:dyDescent="0.2">
      <c r="A918" s="203" t="s">
        <v>78</v>
      </c>
      <c r="B918" s="204"/>
      <c r="C918" s="205"/>
      <c r="D918" s="190">
        <v>16</v>
      </c>
      <c r="E918" s="190"/>
      <c r="F918" s="191">
        <v>3</v>
      </c>
      <c r="G918" s="200">
        <f>+$D914+2*(VLOOKUP(D918,$B$10:$G$16,6))+(10*(D918/1000))</f>
        <v>3.21</v>
      </c>
      <c r="H918" s="190">
        <f>+F918*G918*C914</f>
        <v>9.629999999999999</v>
      </c>
      <c r="I918" s="190"/>
      <c r="J918" s="190">
        <f>IF($D918=$J$52,$H918,0)</f>
        <v>0</v>
      </c>
      <c r="K918" s="190">
        <f>IF($D918=$K$52,$H918,0)</f>
        <v>0</v>
      </c>
      <c r="L918" s="190">
        <f>IF($D918=$L$52,$H918,0)</f>
        <v>0</v>
      </c>
      <c r="M918" s="190">
        <f>IF($D918=$M$52,$H918,0)</f>
        <v>9.629999999999999</v>
      </c>
      <c r="N918" s="190">
        <f>IF($D918=$N$52,$H918,0)</f>
        <v>0</v>
      </c>
      <c r="O918" s="201">
        <f>IF($D918=$O$52,$H918,0)</f>
        <v>0</v>
      </c>
      <c r="P918" s="190"/>
      <c r="Q918" s="8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202"/>
    </row>
    <row r="919" spans="1:30" s="194" customFormat="1" ht="30" customHeight="1" x14ac:dyDescent="0.2">
      <c r="A919" s="203" t="s">
        <v>79</v>
      </c>
      <c r="B919" s="204"/>
      <c r="C919" s="205"/>
      <c r="D919" s="198">
        <v>12</v>
      </c>
      <c r="E919" s="190"/>
      <c r="F919" s="191">
        <v>3</v>
      </c>
      <c r="G919" s="200">
        <f>+$D914+2*(VLOOKUP(D919,$B$10:$G$16,6))+(10*(D919/1000))</f>
        <v>2.87</v>
      </c>
      <c r="H919" s="190">
        <f>+F919*G919*C914</f>
        <v>8.61</v>
      </c>
      <c r="I919" s="190"/>
      <c r="J919" s="190">
        <f t="shared" ref="J919:J920" si="605">IF($D919=$J$52,$H919,0)</f>
        <v>0</v>
      </c>
      <c r="K919" s="190">
        <f t="shared" ref="K919:K920" si="606">IF($D919=$K$52,$H919,0)</f>
        <v>0</v>
      </c>
      <c r="L919" s="190">
        <f t="shared" ref="L919:L920" si="607">IF($D919=$L$52,$H919,0)</f>
        <v>8.61</v>
      </c>
      <c r="M919" s="190">
        <f t="shared" ref="M919:M920" si="608">IF($D919=$M$52,$H919,0)</f>
        <v>0</v>
      </c>
      <c r="N919" s="190">
        <f t="shared" ref="N919:N920" si="609">IF($D919=$N$52,$H919,0)</f>
        <v>0</v>
      </c>
      <c r="O919" s="201">
        <f t="shared" ref="O919:O920" si="610">IF($D919=$O$52,$H919,0)</f>
        <v>0</v>
      </c>
      <c r="P919" s="190"/>
      <c r="Q919" s="8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202"/>
    </row>
    <row r="920" spans="1:30" s="79" customFormat="1" ht="30" customHeight="1" x14ac:dyDescent="0.2">
      <c r="A920" s="203" t="s">
        <v>80</v>
      </c>
      <c r="B920" s="204"/>
      <c r="C920" s="205"/>
      <c r="D920" s="190">
        <v>25</v>
      </c>
      <c r="E920" s="190">
        <v>1</v>
      </c>
      <c r="F920" s="191">
        <f>ROUND((D914*3)/(E920)+1,0)</f>
        <v>6</v>
      </c>
      <c r="G920" s="191">
        <f>VLOOKUP(E914,$B$40:$E$49,4,0)</f>
        <v>0.36443309607454283</v>
      </c>
      <c r="H920" s="190">
        <f>+F920*G920*C914</f>
        <v>2.1865985764472571</v>
      </c>
      <c r="I920" s="190"/>
      <c r="J920" s="190">
        <f t="shared" si="605"/>
        <v>0</v>
      </c>
      <c r="K920" s="190">
        <f t="shared" si="606"/>
        <v>0</v>
      </c>
      <c r="L920" s="190">
        <f t="shared" si="607"/>
        <v>0</v>
      </c>
      <c r="M920" s="190">
        <f t="shared" si="608"/>
        <v>0</v>
      </c>
      <c r="N920" s="190">
        <f t="shared" si="609"/>
        <v>0</v>
      </c>
      <c r="O920" s="201">
        <f t="shared" si="610"/>
        <v>2.1865985764472571</v>
      </c>
      <c r="P920" s="190"/>
      <c r="Q920" s="8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202"/>
    </row>
    <row r="921" spans="1:30" ht="28.5" customHeight="1" x14ac:dyDescent="0.25">
      <c r="A921" s="206" t="s">
        <v>124</v>
      </c>
      <c r="B921" s="207"/>
      <c r="C921" s="208"/>
      <c r="D921" s="209">
        <v>12</v>
      </c>
      <c r="E921" s="209">
        <v>0.1</v>
      </c>
      <c r="F921" s="210">
        <f>ROUND((((D914/3)*3)/(E921))+1,0)</f>
        <v>19</v>
      </c>
      <c r="G921" s="211">
        <f>((2*(E914-(2*$B$6)+F914-(2*$B$6)))+(VLOOKUP(D921,$B$30:$C$36,2,)))</f>
        <v>2.4000000000000004</v>
      </c>
      <c r="H921" s="209">
        <f>+F921*G921*C914</f>
        <v>45.600000000000009</v>
      </c>
      <c r="I921" s="209"/>
      <c r="J921" s="190">
        <f>IF($D921=$J$52,$H921,0)</f>
        <v>0</v>
      </c>
      <c r="K921" s="190">
        <f>IF($D921=$K$52,$H921,0)</f>
        <v>0</v>
      </c>
      <c r="L921" s="190">
        <f>IF($D921=$L$52,$H921,0)</f>
        <v>45.600000000000009</v>
      </c>
      <c r="M921" s="190">
        <f>IF($D921=$M$52,$H921,0)</f>
        <v>0</v>
      </c>
      <c r="N921" s="190">
        <f>IF($D921=$N$52,$H921,0)</f>
        <v>0</v>
      </c>
      <c r="O921" s="201">
        <f>IF($D921=$O$52,$H921,0)</f>
        <v>0</v>
      </c>
      <c r="P921" s="209"/>
    </row>
    <row r="922" spans="1:30" s="239" customFormat="1" ht="30" customHeight="1" x14ac:dyDescent="0.25">
      <c r="A922" s="209"/>
      <c r="B922" s="209" t="s">
        <v>96</v>
      </c>
      <c r="C922" s="209"/>
      <c r="D922" s="209">
        <v>12</v>
      </c>
      <c r="E922" s="209">
        <v>0.1</v>
      </c>
      <c r="F922" s="219">
        <f>ROUNDUP((((D914/3)*3)/(E922))+1,0)</f>
        <v>19</v>
      </c>
      <c r="G922" s="211">
        <f>(F914-(2*$B$6)+(VLOOKUP(D922,$B$30:$C$36,2,)))</f>
        <v>1.08</v>
      </c>
      <c r="H922" s="209">
        <f>+F922*G922*C914</f>
        <v>20.520000000000003</v>
      </c>
      <c r="I922" s="209"/>
      <c r="J922" s="190">
        <f>IF($D922=$J$52,$H922,0)</f>
        <v>0</v>
      </c>
      <c r="K922" s="190">
        <f>IF($D922=$K$52,$H922,0)</f>
        <v>0</v>
      </c>
      <c r="L922" s="190">
        <f>IF($D922=$L$52,$H922,0)</f>
        <v>20.520000000000003</v>
      </c>
      <c r="M922" s="190">
        <f>IF($D922=$M$52,$H922,0)</f>
        <v>0</v>
      </c>
      <c r="N922" s="190">
        <f>IF($D922=$N$52,$H922,0)</f>
        <v>0</v>
      </c>
      <c r="O922" s="201">
        <f>IF($D922=$O$52,$H922,0)</f>
        <v>0</v>
      </c>
      <c r="P922" s="209"/>
      <c r="Q922" s="209"/>
    </row>
    <row r="923" spans="1:30" s="194" customFormat="1" ht="30" customHeight="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 s="249"/>
      <c r="Q923" s="8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202"/>
    </row>
    <row r="924" spans="1:30" s="194" customFormat="1" ht="30" customHeight="1" x14ac:dyDescent="0.2">
      <c r="A924" s="190">
        <v>109</v>
      </c>
      <c r="B924" s="190" t="s">
        <v>214</v>
      </c>
      <c r="C924" s="190">
        <v>1</v>
      </c>
      <c r="D924" s="190">
        <v>0.65500000000000003</v>
      </c>
      <c r="E924" s="190">
        <v>0.3</v>
      </c>
      <c r="F924" s="190">
        <v>0.6</v>
      </c>
      <c r="G924" s="191"/>
      <c r="H924" s="190"/>
      <c r="I924" s="190">
        <f>+PRODUCT(C924:F924)</f>
        <v>0.1179</v>
      </c>
      <c r="J924" s="190">
        <f>IF($D924=$J$52,$H924,0)</f>
        <v>0</v>
      </c>
      <c r="K924" s="190">
        <f>IF($D924=$K$52,$H924,0)</f>
        <v>0</v>
      </c>
      <c r="L924" s="190">
        <f>IF($D924=$L$52,$H924,0)</f>
        <v>0</v>
      </c>
      <c r="M924" s="190">
        <f>IF($D924=$M$52,$H924,0)</f>
        <v>0</v>
      </c>
      <c r="N924" s="190">
        <f>IF($D924=$N$52,$H924,0)</f>
        <v>0</v>
      </c>
      <c r="O924" s="201">
        <f>IF($D924=$O$52,$H924,0)</f>
        <v>0</v>
      </c>
      <c r="P924" s="190">
        <f>(IF(F924&gt;0.6,(ROUND(D924/0.5*2,0)),(ROUND(D924/0.5*1,0))))*C924</f>
        <v>1</v>
      </c>
      <c r="Q924" s="192" t="s">
        <v>75</v>
      </c>
      <c r="R924" s="193">
        <v>0.15</v>
      </c>
      <c r="S924" s="193">
        <v>0.125</v>
      </c>
      <c r="T924" s="193">
        <f>+PRODUCT(C924:E924)</f>
        <v>0.19650000000000001</v>
      </c>
      <c r="U924" s="193">
        <f>+PRODUCT(D924,(F924-R924))</f>
        <v>0.29474999999999996</v>
      </c>
      <c r="V924" s="193">
        <f>+PRODUCT(D924,(F924-S924))</f>
        <v>0.31112499999999998</v>
      </c>
      <c r="W924" s="193">
        <f>+PRODUCT(T924,C924)</f>
        <v>0.19650000000000001</v>
      </c>
      <c r="X924" s="193">
        <f>+IF(Q924="internal",IF(F924=$X$52,U924+V924,0),0)</f>
        <v>0.60587499999999994</v>
      </c>
      <c r="Y924" s="193">
        <f>+IF(Q924="internal",IF(F924&lt;$Y$52,U924+V924,0),0)</f>
        <v>0</v>
      </c>
      <c r="Z924" s="193">
        <f>+IF(Q924="internal",IF(F924&gt;$Z$52,U924+V924,0),0)</f>
        <v>0</v>
      </c>
      <c r="AA924" s="193">
        <f>+IF(Q924="external",IF(F924=$AA$52,U924+V924,0),0)</f>
        <v>0</v>
      </c>
      <c r="AB924" s="193">
        <f>+IF(Q924="external",IF(F924&lt;$AB$52,U924+V924,0),0)</f>
        <v>0</v>
      </c>
      <c r="AC924" s="193">
        <f>+IF(Q924="external",IF(F924&gt;$AC$52,U924+V924,0),0)</f>
        <v>0</v>
      </c>
      <c r="AD924" s="93"/>
    </row>
    <row r="925" spans="1:30" s="194" customFormat="1" ht="30" customHeight="1" x14ac:dyDescent="0.2">
      <c r="A925" s="195" t="s">
        <v>76</v>
      </c>
      <c r="B925" s="196"/>
      <c r="C925" s="197"/>
      <c r="D925" s="198">
        <v>16</v>
      </c>
      <c r="E925" s="198"/>
      <c r="F925" s="199">
        <v>3</v>
      </c>
      <c r="G925" s="200">
        <f>+$D924+2*(VLOOKUP(D925,$B$10:$G$16,6))+(10*(D925/1000))</f>
        <v>2.0649999999999999</v>
      </c>
      <c r="H925" s="198">
        <f>+F925*G925*C924</f>
        <v>6.1950000000000003</v>
      </c>
      <c r="I925" s="198"/>
      <c r="J925" s="190">
        <f>IF($D925=$J$52,$H925,0)</f>
        <v>0</v>
      </c>
      <c r="K925" s="190">
        <f>IF($D925=$K$52,$H925,0)</f>
        <v>0</v>
      </c>
      <c r="L925" s="190">
        <f>IF($D925=$L$52,$H925,0)</f>
        <v>0</v>
      </c>
      <c r="M925" s="190">
        <f>IF($D925=$M$52,$H925,0)</f>
        <v>6.1950000000000003</v>
      </c>
      <c r="N925" s="190">
        <f>IF($D925=$N$52,$H925,0)</f>
        <v>0</v>
      </c>
      <c r="O925" s="201">
        <f>IF($D925=$O$52,$H925,0)</f>
        <v>0</v>
      </c>
      <c r="P925" s="190"/>
      <c r="Q925" s="8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202"/>
    </row>
    <row r="926" spans="1:30" s="194" customFormat="1" ht="30" customHeight="1" x14ac:dyDescent="0.2">
      <c r="A926" s="195" t="s">
        <v>162</v>
      </c>
      <c r="B926" s="196"/>
      <c r="C926" s="197"/>
      <c r="D926" s="198">
        <v>12</v>
      </c>
      <c r="E926" s="198"/>
      <c r="F926" s="199">
        <v>3</v>
      </c>
      <c r="G926" s="200">
        <f>+$D924+2*(VLOOKUP(D926,$B$10:$G$16,6))+(10*(D926/1000))</f>
        <v>1.7250000000000001</v>
      </c>
      <c r="H926" s="198">
        <f>+F926*G926*C924</f>
        <v>5.1750000000000007</v>
      </c>
      <c r="I926" s="198"/>
      <c r="J926" s="190">
        <f t="shared" ref="J926" si="611">IF($D926=$J$52,$H926,0)</f>
        <v>0</v>
      </c>
      <c r="K926" s="190">
        <f t="shared" ref="K926" si="612">IF($D926=$K$52,$H926,0)</f>
        <v>0</v>
      </c>
      <c r="L926" s="190">
        <f t="shared" ref="L926" si="613">IF($D926=$L$52,$H926,0)</f>
        <v>5.1750000000000007</v>
      </c>
      <c r="M926" s="190">
        <f t="shared" ref="M926" si="614">IF($D926=$M$52,$H926,0)</f>
        <v>0</v>
      </c>
      <c r="N926" s="190">
        <f t="shared" ref="N926" si="615">IF($D926=$N$52,$H926,0)</f>
        <v>0</v>
      </c>
      <c r="O926" s="201">
        <f t="shared" ref="O926" si="616">IF($D926=$O$52,$H926,0)</f>
        <v>0</v>
      </c>
      <c r="P926" s="190"/>
      <c r="Q926" s="8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202"/>
    </row>
    <row r="927" spans="1:30" s="79" customFormat="1" ht="30" customHeight="1" x14ac:dyDescent="0.2">
      <c r="A927" s="203" t="s">
        <v>78</v>
      </c>
      <c r="B927" s="204"/>
      <c r="C927" s="205"/>
      <c r="D927" s="190">
        <v>16</v>
      </c>
      <c r="E927" s="190"/>
      <c r="F927" s="191">
        <v>3</v>
      </c>
      <c r="G927" s="200">
        <f>+$D924+2*(VLOOKUP(D927,$B$10:$G$16,6))+(10*(D927/1000))</f>
        <v>2.0649999999999999</v>
      </c>
      <c r="H927" s="190">
        <f>+F927*G927*C924</f>
        <v>6.1950000000000003</v>
      </c>
      <c r="I927" s="190"/>
      <c r="J927" s="190">
        <f>IF($D927=$J$52,$H927,0)</f>
        <v>0</v>
      </c>
      <c r="K927" s="190">
        <f>IF($D927=$K$52,$H927,0)</f>
        <v>0</v>
      </c>
      <c r="L927" s="190">
        <f>IF($D927=$L$52,$H927,0)</f>
        <v>0</v>
      </c>
      <c r="M927" s="190">
        <f>IF($D927=$M$52,$H927,0)</f>
        <v>6.1950000000000003</v>
      </c>
      <c r="N927" s="190">
        <f>IF($D927=$N$52,$H927,0)</f>
        <v>0</v>
      </c>
      <c r="O927" s="201">
        <f>IF($D927=$O$52,$H927,0)</f>
        <v>0</v>
      </c>
      <c r="P927" s="190"/>
      <c r="Q927" s="8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202"/>
    </row>
    <row r="928" spans="1:30" s="194" customFormat="1" ht="30" customHeight="1" x14ac:dyDescent="0.2">
      <c r="A928" s="203" t="s">
        <v>79</v>
      </c>
      <c r="B928" s="204"/>
      <c r="C928" s="205"/>
      <c r="D928" s="198">
        <v>12</v>
      </c>
      <c r="E928" s="190"/>
      <c r="F928" s="191">
        <v>3</v>
      </c>
      <c r="G928" s="200">
        <f>+$D924+2*(VLOOKUP(D928,$B$10:$G$16,6))+(10*(D928/1000))</f>
        <v>1.7250000000000001</v>
      </c>
      <c r="H928" s="190">
        <f>+F928*G928*C924</f>
        <v>5.1750000000000007</v>
      </c>
      <c r="I928" s="190"/>
      <c r="J928" s="190">
        <f t="shared" ref="J928:J929" si="617">IF($D928=$J$52,$H928,0)</f>
        <v>0</v>
      </c>
      <c r="K928" s="190">
        <f t="shared" ref="K928:K929" si="618">IF($D928=$K$52,$H928,0)</f>
        <v>0</v>
      </c>
      <c r="L928" s="190">
        <f t="shared" ref="L928:L929" si="619">IF($D928=$L$52,$H928,0)</f>
        <v>5.1750000000000007</v>
      </c>
      <c r="M928" s="190">
        <f t="shared" ref="M928:M929" si="620">IF($D928=$M$52,$H928,0)</f>
        <v>0</v>
      </c>
      <c r="N928" s="190">
        <f t="shared" ref="N928:N929" si="621">IF($D928=$N$52,$H928,0)</f>
        <v>0</v>
      </c>
      <c r="O928" s="201">
        <f t="shared" ref="O928:O929" si="622">IF($D928=$O$52,$H928,0)</f>
        <v>0</v>
      </c>
      <c r="P928" s="190"/>
      <c r="Q928" s="8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202"/>
    </row>
    <row r="929" spans="1:30" s="79" customFormat="1" ht="30" customHeight="1" x14ac:dyDescent="0.2">
      <c r="A929" s="203" t="s">
        <v>80</v>
      </c>
      <c r="B929" s="204"/>
      <c r="C929" s="205"/>
      <c r="D929" s="190">
        <v>25</v>
      </c>
      <c r="E929" s="190">
        <v>1</v>
      </c>
      <c r="F929" s="191">
        <f>ROUND((D924*2)/(E929)+1,0)</f>
        <v>2</v>
      </c>
      <c r="G929" s="191">
        <f>VLOOKUP(E924,$B$40:$E$49,4,0)</f>
        <v>0.36443309607454283</v>
      </c>
      <c r="H929" s="190">
        <f>+F929*G929*C924</f>
        <v>0.72886619214908566</v>
      </c>
      <c r="I929" s="190"/>
      <c r="J929" s="190">
        <f t="shared" si="617"/>
        <v>0</v>
      </c>
      <c r="K929" s="190">
        <f t="shared" si="618"/>
        <v>0</v>
      </c>
      <c r="L929" s="190">
        <f t="shared" si="619"/>
        <v>0</v>
      </c>
      <c r="M929" s="190">
        <f t="shared" si="620"/>
        <v>0</v>
      </c>
      <c r="N929" s="190">
        <f t="shared" si="621"/>
        <v>0</v>
      </c>
      <c r="O929" s="201">
        <f t="shared" si="622"/>
        <v>0.72886619214908566</v>
      </c>
      <c r="P929" s="190"/>
      <c r="Q929" s="8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202"/>
    </row>
    <row r="930" spans="1:30" s="79" customFormat="1" ht="30" customHeight="1" x14ac:dyDescent="0.2">
      <c r="A930" s="206" t="s">
        <v>114</v>
      </c>
      <c r="B930" s="207"/>
      <c r="C930" s="208"/>
      <c r="D930" s="209">
        <v>12</v>
      </c>
      <c r="E930" s="209">
        <v>0.1</v>
      </c>
      <c r="F930" s="210">
        <f>ROUND((((D924/3)*3)/(E930))+1,0)</f>
        <v>8</v>
      </c>
      <c r="G930" s="211">
        <f>((2*(E924-(2*$B$6)+F924-(2*$B$6)))+(VLOOKUP(D930,$B$30:$C$36,2,)))</f>
        <v>1.8</v>
      </c>
      <c r="H930" s="209">
        <f>+F930*G930*C924</f>
        <v>14.4</v>
      </c>
      <c r="I930" s="209"/>
      <c r="J930" s="190">
        <f>IF($D930=$J$52,$H930,0)</f>
        <v>0</v>
      </c>
      <c r="K930" s="190">
        <f>IF($D930=$K$52,$H930,0)</f>
        <v>0</v>
      </c>
      <c r="L930" s="190">
        <f>IF($D930=$L$52,$H930,0)</f>
        <v>14.4</v>
      </c>
      <c r="M930" s="190">
        <f>IF($D930=$M$52,$H930,0)</f>
        <v>0</v>
      </c>
      <c r="N930" s="190">
        <f>IF($D930=$N$52,$H930,0)</f>
        <v>0</v>
      </c>
      <c r="O930" s="201">
        <f>IF($D930=$O$52,$H930,0)</f>
        <v>0</v>
      </c>
      <c r="P930" s="209"/>
      <c r="Q930" s="8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202"/>
    </row>
    <row r="931" spans="1:30" s="194" customFormat="1" ht="30" customHeight="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 s="249"/>
      <c r="Q931" s="8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202"/>
    </row>
    <row r="932" spans="1:30" s="194" customFormat="1" ht="30" customHeight="1" x14ac:dyDescent="0.2">
      <c r="A932" s="190">
        <v>110</v>
      </c>
      <c r="B932" s="190" t="s">
        <v>215</v>
      </c>
      <c r="C932" s="190">
        <v>1</v>
      </c>
      <c r="D932" s="190">
        <v>1.1000000000000001</v>
      </c>
      <c r="E932" s="190">
        <v>0.2</v>
      </c>
      <c r="F932" s="190">
        <v>0.6</v>
      </c>
      <c r="G932" s="191"/>
      <c r="H932" s="190"/>
      <c r="I932" s="190">
        <f>+PRODUCT(C932:F932)</f>
        <v>0.13200000000000001</v>
      </c>
      <c r="J932" s="190">
        <f>IF($D932=$J$52,$H932,0)</f>
        <v>0</v>
      </c>
      <c r="K932" s="190">
        <f>IF($D932=$K$52,$H932,0)</f>
        <v>0</v>
      </c>
      <c r="L932" s="190">
        <f>IF($D932=$L$52,$H932,0)</f>
        <v>0</v>
      </c>
      <c r="M932" s="190">
        <f>IF($D932=$M$52,$H932,0)</f>
        <v>0</v>
      </c>
      <c r="N932" s="190">
        <f>IF($D932=$N$52,$H932,0)</f>
        <v>0</v>
      </c>
      <c r="O932" s="201">
        <f>IF($D932=$O$52,$H932,0)</f>
        <v>0</v>
      </c>
      <c r="P932" s="190">
        <f>(IF(F932&gt;0.6,(ROUND(D932/0.5*2,0)),(ROUND(D932/0.5*1,0))))*C932</f>
        <v>2</v>
      </c>
      <c r="Q932" s="192" t="s">
        <v>75</v>
      </c>
      <c r="R932" s="193">
        <v>0.15</v>
      </c>
      <c r="S932" s="193">
        <v>0.15</v>
      </c>
      <c r="T932" s="193">
        <f>+PRODUCT(C932:E932)</f>
        <v>0.22000000000000003</v>
      </c>
      <c r="U932" s="193">
        <f>+PRODUCT(D932,(F932-R932))</f>
        <v>0.495</v>
      </c>
      <c r="V932" s="193">
        <f>+PRODUCT(D932,(F932-R932))</f>
        <v>0.495</v>
      </c>
      <c r="W932" s="193">
        <f>+PRODUCT(T932,C932)</f>
        <v>0.22000000000000003</v>
      </c>
      <c r="X932" s="193">
        <f>+IF(Q932="internal",IF(F932=$X$52,U932+V932,0),0)</f>
        <v>0.99</v>
      </c>
      <c r="Y932" s="193">
        <f>+IF(Q932="internal",IF(F932&lt;$Y$52,U932+V932,0),0)</f>
        <v>0</v>
      </c>
      <c r="Z932" s="193">
        <f>+IF(Q932="internal",IF(F932&gt;$Z$52,U932+V932,0),0)</f>
        <v>0</v>
      </c>
      <c r="AA932" s="193">
        <f>+IF(Q932="external",IF(F932=$AA$52,U932+V932,0),0)</f>
        <v>0</v>
      </c>
      <c r="AB932" s="193">
        <f>+IF(Q932="external",IF(F932&lt;$AB$52,U932+V932,0),0)</f>
        <v>0</v>
      </c>
      <c r="AC932" s="193">
        <f>+IF(Q932="external",IF(F932&gt;$AC$52,U932+V932,0),0)</f>
        <v>0</v>
      </c>
      <c r="AD932" s="93"/>
    </row>
    <row r="933" spans="1:30" s="194" customFormat="1" ht="30" customHeight="1" x14ac:dyDescent="0.2">
      <c r="A933" s="195" t="s">
        <v>76</v>
      </c>
      <c r="B933" s="196"/>
      <c r="C933" s="197"/>
      <c r="D933" s="198">
        <v>16</v>
      </c>
      <c r="E933" s="198"/>
      <c r="F933" s="199">
        <v>2</v>
      </c>
      <c r="G933" s="200">
        <f>+$D932+2*(VLOOKUP(D933,$B$10:$G$16,6))+(0.9/2)+(10*(D933/1000))</f>
        <v>2.9600000000000004</v>
      </c>
      <c r="H933" s="198">
        <f>+F933*G933*C932</f>
        <v>5.9200000000000008</v>
      </c>
      <c r="I933" s="198"/>
      <c r="J933" s="190">
        <f>IF($D933=$J$52,$H933,0)</f>
        <v>0</v>
      </c>
      <c r="K933" s="190">
        <f>IF($D933=$K$52,$H933,0)</f>
        <v>0</v>
      </c>
      <c r="L933" s="190">
        <f>IF($D933=$L$52,$H933,0)</f>
        <v>0</v>
      </c>
      <c r="M933" s="190">
        <f>IF($D933=$M$52,$H933,0)</f>
        <v>5.9200000000000008</v>
      </c>
      <c r="N933" s="190">
        <f>IF($D933=$N$52,$H933,0)</f>
        <v>0</v>
      </c>
      <c r="O933" s="201">
        <f>IF($D933=$O$52,$H933,0)</f>
        <v>0</v>
      </c>
      <c r="P933" s="190"/>
      <c r="Q933" s="8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202"/>
    </row>
    <row r="934" spans="1:30" s="79" customFormat="1" ht="30" customHeight="1" x14ac:dyDescent="0.2">
      <c r="A934" s="203" t="s">
        <v>78</v>
      </c>
      <c r="B934" s="204"/>
      <c r="C934" s="205"/>
      <c r="D934" s="190">
        <v>16</v>
      </c>
      <c r="E934" s="190"/>
      <c r="F934" s="191">
        <v>2</v>
      </c>
      <c r="G934" s="200">
        <f>+$D932+2*(VLOOKUP(D934,$B$10:$G$16,6))+(10*(D934/1000))</f>
        <v>2.5100000000000002</v>
      </c>
      <c r="H934" s="190">
        <f>+F934*G934*C932</f>
        <v>5.0200000000000005</v>
      </c>
      <c r="I934" s="190"/>
      <c r="J934" s="190">
        <f>IF($D934=$J$52,$H934,0)</f>
        <v>0</v>
      </c>
      <c r="K934" s="190">
        <f>IF($D934=$K$52,$H934,0)</f>
        <v>0</v>
      </c>
      <c r="L934" s="190">
        <f>IF($D934=$L$52,$H934,0)</f>
        <v>0</v>
      </c>
      <c r="M934" s="190">
        <f>IF($D934=$M$52,$H934,0)</f>
        <v>5.0200000000000005</v>
      </c>
      <c r="N934" s="190">
        <f>IF($D934=$N$52,$H934,0)</f>
        <v>0</v>
      </c>
      <c r="O934" s="201">
        <f>IF($D934=$O$52,$H934,0)</f>
        <v>0</v>
      </c>
      <c r="P934" s="190"/>
      <c r="Q934" s="8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202"/>
    </row>
    <row r="935" spans="1:30" s="194" customFormat="1" ht="30" customHeight="1" x14ac:dyDescent="0.2">
      <c r="A935" s="203" t="s">
        <v>79</v>
      </c>
      <c r="B935" s="204"/>
      <c r="C935" s="205"/>
      <c r="D935" s="198">
        <v>20</v>
      </c>
      <c r="E935" s="190"/>
      <c r="F935" s="191">
        <v>2</v>
      </c>
      <c r="G935" s="200">
        <f>+$D932+2*(VLOOKUP(D935,$B$10:$G$16,6))+(10*(D935/1000))</f>
        <v>2.9000000000000004</v>
      </c>
      <c r="H935" s="190">
        <f>+F935*G935*C932</f>
        <v>5.8000000000000007</v>
      </c>
      <c r="I935" s="190"/>
      <c r="J935" s="190">
        <f t="shared" ref="J935:J936" si="623">IF($D935=$J$52,$H935,0)</f>
        <v>0</v>
      </c>
      <c r="K935" s="190">
        <f t="shared" ref="K935:K936" si="624">IF($D935=$K$52,$H935,0)</f>
        <v>0</v>
      </c>
      <c r="L935" s="190">
        <f t="shared" ref="L935:L936" si="625">IF($D935=$L$52,$H935,0)</f>
        <v>0</v>
      </c>
      <c r="M935" s="190">
        <f t="shared" ref="M935:M936" si="626">IF($D935=$M$52,$H935,0)</f>
        <v>0</v>
      </c>
      <c r="N935" s="190">
        <f t="shared" ref="N935:N936" si="627">IF($D935=$N$52,$H935,0)</f>
        <v>5.8000000000000007</v>
      </c>
      <c r="O935" s="201">
        <f t="shared" ref="O935:O936" si="628">IF($D935=$O$52,$H935,0)</f>
        <v>0</v>
      </c>
      <c r="P935" s="190"/>
      <c r="Q935" s="8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202"/>
    </row>
    <row r="936" spans="1:30" s="79" customFormat="1" ht="30" customHeight="1" x14ac:dyDescent="0.2">
      <c r="A936" s="203" t="s">
        <v>80</v>
      </c>
      <c r="B936" s="204"/>
      <c r="C936" s="205"/>
      <c r="D936" s="190">
        <v>25</v>
      </c>
      <c r="E936" s="190">
        <v>1</v>
      </c>
      <c r="F936" s="191">
        <f>ROUND((D932)/(E936)+1,0)</f>
        <v>2</v>
      </c>
      <c r="G936" s="191">
        <f>VLOOKUP(E932,$B$40:$E$49,4,0)</f>
        <v>0.22295539738302861</v>
      </c>
      <c r="H936" s="190">
        <f>+F936*G936*C932</f>
        <v>0.44591079476605722</v>
      </c>
      <c r="I936" s="190"/>
      <c r="J936" s="190">
        <f t="shared" si="623"/>
        <v>0</v>
      </c>
      <c r="K936" s="190">
        <f t="shared" si="624"/>
        <v>0</v>
      </c>
      <c r="L936" s="190">
        <f t="shared" si="625"/>
        <v>0</v>
      </c>
      <c r="M936" s="190">
        <f t="shared" si="626"/>
        <v>0</v>
      </c>
      <c r="N936" s="190">
        <f t="shared" si="627"/>
        <v>0</v>
      </c>
      <c r="O936" s="201">
        <f t="shared" si="628"/>
        <v>0.44591079476605722</v>
      </c>
      <c r="P936" s="190"/>
      <c r="Q936" s="8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202"/>
    </row>
    <row r="937" spans="1:30" ht="35.25" customHeight="1" x14ac:dyDescent="0.25">
      <c r="A937" s="206" t="s">
        <v>120</v>
      </c>
      <c r="B937" s="207"/>
      <c r="C937" s="208"/>
      <c r="D937" s="209">
        <v>10</v>
      </c>
      <c r="E937" s="209">
        <v>0.1</v>
      </c>
      <c r="F937" s="210">
        <f>ROUND((((D932/3)*3)/(E937))+1,0)</f>
        <v>12</v>
      </c>
      <c r="G937" s="211">
        <f>((2*(E932-(2*$B$6)+F932-(2*$B$6)))+(VLOOKUP(D937,$B$30:$C$36,2,)))</f>
        <v>1.5599999999999998</v>
      </c>
      <c r="H937" s="209">
        <f>+F937*G937*C932</f>
        <v>18.72</v>
      </c>
      <c r="I937" s="209"/>
      <c r="J937" s="190">
        <f>IF($D937=$J$52,$H937,0)</f>
        <v>0</v>
      </c>
      <c r="K937" s="190">
        <f>IF($D937=$K$52,$H937,0)</f>
        <v>18.72</v>
      </c>
      <c r="L937" s="190">
        <f>IF($D937=$L$52,$H937,0)</f>
        <v>0</v>
      </c>
      <c r="M937" s="190">
        <f>IF($D937=$M$52,$H937,0)</f>
        <v>0</v>
      </c>
      <c r="N937" s="190">
        <f>IF($D937=$N$52,$H937,0)</f>
        <v>0</v>
      </c>
      <c r="O937" s="201">
        <f>IF($D937=$O$52,$H937,0)</f>
        <v>0</v>
      </c>
      <c r="P937" s="209"/>
    </row>
    <row r="938" spans="1:30" s="194" customFormat="1" ht="30" customHeight="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 s="249"/>
      <c r="Q938" s="8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202"/>
    </row>
    <row r="939" spans="1:30" s="194" customFormat="1" ht="30" customHeight="1" x14ac:dyDescent="0.2">
      <c r="A939" s="190">
        <v>111</v>
      </c>
      <c r="B939" s="190" t="s">
        <v>216</v>
      </c>
      <c r="C939" s="190">
        <v>1</v>
      </c>
      <c r="D939" s="190">
        <v>0.9</v>
      </c>
      <c r="E939" s="190">
        <v>0.3</v>
      </c>
      <c r="F939" s="190">
        <v>0.6</v>
      </c>
      <c r="G939" s="191"/>
      <c r="H939" s="190"/>
      <c r="I939" s="190">
        <f>+PRODUCT(C939:F939)</f>
        <v>0.16200000000000001</v>
      </c>
      <c r="J939" s="190">
        <f>IF($D939=$J$52,$H939,0)</f>
        <v>0</v>
      </c>
      <c r="K939" s="190">
        <f>IF($D939=$K$52,$H939,0)</f>
        <v>0</v>
      </c>
      <c r="L939" s="190">
        <f>IF($D939=$L$52,$H939,0)</f>
        <v>0</v>
      </c>
      <c r="M939" s="190">
        <f>IF($D939=$M$52,$H939,0)</f>
        <v>0</v>
      </c>
      <c r="N939" s="190">
        <f>IF($D939=$N$52,$H939,0)</f>
        <v>0</v>
      </c>
      <c r="O939" s="201">
        <f>IF($D939=$O$52,$H939,0)</f>
        <v>0</v>
      </c>
      <c r="P939" s="190">
        <f>(IF(F939&gt;0.6,(ROUND(D939/0.5*2,0)),(ROUND(D939/0.5*1,0))))*C939</f>
        <v>2</v>
      </c>
      <c r="Q939" s="192" t="s">
        <v>75</v>
      </c>
      <c r="R939" s="193">
        <v>0.15</v>
      </c>
      <c r="S939" s="193">
        <v>0.15</v>
      </c>
      <c r="T939" s="193">
        <f>+PRODUCT(C939:E939)</f>
        <v>0.27</v>
      </c>
      <c r="U939" s="193">
        <f>+PRODUCT(D939,(F939-R939))</f>
        <v>0.40499999999999997</v>
      </c>
      <c r="V939" s="193">
        <f>+PRODUCT(D939,(F939-R939))</f>
        <v>0.40499999999999997</v>
      </c>
      <c r="W939" s="193">
        <f>+PRODUCT(T939,C939)</f>
        <v>0.27</v>
      </c>
      <c r="X939" s="193">
        <f>+IF(Q939="internal",IF(F939=$X$52,U939+V939,0),0)</f>
        <v>0.80999999999999994</v>
      </c>
      <c r="Y939" s="193">
        <f>+IF(Q939="internal",IF(F939&lt;$Y$52,U939+V939,0),0)</f>
        <v>0</v>
      </c>
      <c r="Z939" s="193">
        <f>+IF(Q939="internal",IF(F939&gt;$Z$52,U939+V939,0),0)</f>
        <v>0</v>
      </c>
      <c r="AA939" s="193">
        <f>+IF(Q939="external",IF(F939=$AA$52,U939+V939,0),0)</f>
        <v>0</v>
      </c>
      <c r="AB939" s="193">
        <f>+IF(Q939="external",IF(F939&lt;$AB$52,U939+V939,0),0)</f>
        <v>0</v>
      </c>
      <c r="AC939" s="193">
        <f>+IF(Q939="external",IF(F939&gt;$AC$52,U939+V939,0),0)</f>
        <v>0</v>
      </c>
      <c r="AD939" s="93"/>
    </row>
    <row r="940" spans="1:30" s="194" customFormat="1" ht="30" customHeight="1" x14ac:dyDescent="0.2">
      <c r="A940" s="195" t="s">
        <v>76</v>
      </c>
      <c r="B940" s="196"/>
      <c r="C940" s="197"/>
      <c r="D940" s="198">
        <v>16</v>
      </c>
      <c r="E940" s="198"/>
      <c r="F940" s="199">
        <v>3</v>
      </c>
      <c r="G940" s="200">
        <f>+$D939+1*(VLOOKUP(D940,$B$10:$G$16,6))+(10*(D940/1000))+1*(VLOOKUP(D940,$B$10:$G$16,6))+(10*(D940/1000))</f>
        <v>2.4699999999999998</v>
      </c>
      <c r="H940" s="198">
        <f>+F940*G940*C939</f>
        <v>7.4099999999999993</v>
      </c>
      <c r="I940" s="198"/>
      <c r="J940" s="190">
        <f>IF($D940=$J$52,$H940,0)</f>
        <v>0</v>
      </c>
      <c r="K940" s="190">
        <f>IF($D940=$K$52,$H940,0)</f>
        <v>0</v>
      </c>
      <c r="L940" s="190">
        <f>IF($D940=$L$52,$H940,0)</f>
        <v>0</v>
      </c>
      <c r="M940" s="190">
        <f>IF($D940=$M$52,$H940,0)</f>
        <v>7.4099999999999993</v>
      </c>
      <c r="N940" s="190">
        <f>IF($D940=$N$52,$H940,0)</f>
        <v>0</v>
      </c>
      <c r="O940" s="201">
        <f>IF($D940=$O$52,$H940,0)</f>
        <v>0</v>
      </c>
      <c r="P940" s="190"/>
      <c r="Q940" s="8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202"/>
    </row>
    <row r="941" spans="1:30" s="79" customFormat="1" ht="30" customHeight="1" x14ac:dyDescent="0.2">
      <c r="A941" s="203" t="s">
        <v>78</v>
      </c>
      <c r="B941" s="204"/>
      <c r="C941" s="205"/>
      <c r="D941" s="190">
        <v>16</v>
      </c>
      <c r="E941" s="190"/>
      <c r="F941" s="191">
        <v>3</v>
      </c>
      <c r="G941" s="200">
        <f>+$D939+1*(VLOOKUP(D941,$B$10:$G$16,6))+(10*(D941/1000))+1*(VLOOKUP(D941,$B$10:$G$16,6))+(10*(D941/1000))</f>
        <v>2.4699999999999998</v>
      </c>
      <c r="H941" s="190">
        <f>+F941*G941*C939</f>
        <v>7.4099999999999993</v>
      </c>
      <c r="I941" s="190"/>
      <c r="J941" s="190">
        <f>IF($D941=$J$52,$H941,0)</f>
        <v>0</v>
      </c>
      <c r="K941" s="190">
        <f>IF($D941=$K$52,$H941,0)</f>
        <v>0</v>
      </c>
      <c r="L941" s="190">
        <f>IF($D941=$L$52,$H941,0)</f>
        <v>0</v>
      </c>
      <c r="M941" s="190">
        <f>IF($D941=$M$52,$H941,0)</f>
        <v>7.4099999999999993</v>
      </c>
      <c r="N941" s="190">
        <f>IF($D941=$N$52,$H941,0)</f>
        <v>0</v>
      </c>
      <c r="O941" s="201">
        <f>IF($D941=$O$52,$H941,0)</f>
        <v>0</v>
      </c>
      <c r="P941" s="190"/>
      <c r="Q941" s="8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202"/>
    </row>
    <row r="942" spans="1:30" ht="38.25" customHeight="1" x14ac:dyDescent="0.25">
      <c r="A942" s="206" t="s">
        <v>105</v>
      </c>
      <c r="B942" s="207"/>
      <c r="C942" s="208"/>
      <c r="D942" s="209">
        <v>8</v>
      </c>
      <c r="E942" s="209">
        <v>0.1</v>
      </c>
      <c r="F942" s="210">
        <f>ROUND((((D939/3)*3)/(E942))+1,0)</f>
        <v>10</v>
      </c>
      <c r="G942" s="211">
        <f>((2*(E939-(2*$B$6)+F939-(2*$B$6)))+(VLOOKUP(D942,$B$30:$C$36,2,)))</f>
        <v>1.72</v>
      </c>
      <c r="H942" s="209">
        <f>+F942*G942*C939</f>
        <v>17.2</v>
      </c>
      <c r="I942" s="209"/>
      <c r="J942" s="190">
        <f>IF($D942=$J$52,$H942,0)</f>
        <v>17.2</v>
      </c>
      <c r="K942" s="190">
        <f>IF($D942=$K$52,$H942,0)</f>
        <v>0</v>
      </c>
      <c r="L942" s="190">
        <f>IF($D942=$L$52,$H942,0)</f>
        <v>0</v>
      </c>
      <c r="M942" s="190">
        <f>IF($D942=$M$52,$H942,0)</f>
        <v>0</v>
      </c>
      <c r="N942" s="190">
        <f>IF($D942=$N$52,$H942,0)</f>
        <v>0</v>
      </c>
      <c r="O942" s="201">
        <f>IF($D942=$O$52,$H942,0)</f>
        <v>0</v>
      </c>
      <c r="P942" s="209"/>
    </row>
    <row r="943" spans="1:30" s="194" customFormat="1" ht="30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 s="249"/>
      <c r="Q943" s="8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202"/>
    </row>
    <row r="944" spans="1:30" s="194" customFormat="1" ht="30" customHeight="1" x14ac:dyDescent="0.2">
      <c r="A944" s="190">
        <v>112</v>
      </c>
      <c r="B944" s="190" t="s">
        <v>217</v>
      </c>
      <c r="C944" s="190">
        <v>1</v>
      </c>
      <c r="D944" s="190">
        <v>1.57</v>
      </c>
      <c r="E944" s="190">
        <v>0.3</v>
      </c>
      <c r="F944" s="190">
        <v>0.6</v>
      </c>
      <c r="G944" s="191"/>
      <c r="H944" s="190"/>
      <c r="I944" s="190">
        <f>+PRODUCT(C944:F944)</f>
        <v>0.28259999999999996</v>
      </c>
      <c r="J944" s="190">
        <f t="shared" ref="J944:J947" si="629">IF($D944=$J$52,$H944,0)</f>
        <v>0</v>
      </c>
      <c r="K944" s="190">
        <f t="shared" ref="K944:K947" si="630">IF($D944=$K$52,$H944,0)</f>
        <v>0</v>
      </c>
      <c r="L944" s="190">
        <f t="shared" ref="L944:L947" si="631">IF($D944=$L$52,$H944,0)</f>
        <v>0</v>
      </c>
      <c r="M944" s="190">
        <f t="shared" ref="M944:M947" si="632">IF($D944=$M$52,$H944,0)</f>
        <v>0</v>
      </c>
      <c r="N944" s="190">
        <f t="shared" ref="N944:N947" si="633">IF($D944=$N$52,$H944,0)</f>
        <v>0</v>
      </c>
      <c r="O944" s="201">
        <f t="shared" ref="O944:O947" si="634">IF($D944=$O$52,$H944,0)</f>
        <v>0</v>
      </c>
      <c r="P944" s="190">
        <f>(IF(F944&gt;0.6,(ROUND(D944/0.5*2,0)),(ROUND(D944/0.5*1,0))))*C944</f>
        <v>3</v>
      </c>
      <c r="Q944" s="192" t="s">
        <v>75</v>
      </c>
      <c r="R944" s="193">
        <v>0.15</v>
      </c>
      <c r="S944" s="193">
        <v>0.15</v>
      </c>
      <c r="T944" s="193">
        <f>+PRODUCT(C944:E944)</f>
        <v>0.47099999999999997</v>
      </c>
      <c r="U944" s="193">
        <f>+PRODUCT(D944,(F944-R944))</f>
        <v>0.70649999999999991</v>
      </c>
      <c r="V944" s="193">
        <f>+PRODUCT(D944,(F944-R944))</f>
        <v>0.70649999999999991</v>
      </c>
      <c r="W944" s="193">
        <f>+PRODUCT(T944,C944)</f>
        <v>0.47099999999999997</v>
      </c>
      <c r="X944" s="193">
        <f>+IF(Q944="internal",IF(F944=$X$52,U944+V944,0),0)</f>
        <v>1.4129999999999998</v>
      </c>
      <c r="Y944" s="193">
        <f>+IF(Q944="internal",IF(F944&lt;$Y$52,U944+V944,0),0)</f>
        <v>0</v>
      </c>
      <c r="Z944" s="193">
        <f>+IF(Q944="internal",IF(F944&gt;$Z$52,U944+V944,0),0)</f>
        <v>0</v>
      </c>
      <c r="AA944" s="193">
        <f>+IF(Q944="external",IF(F944=$AA$52,U944+V944,0),0)</f>
        <v>0</v>
      </c>
      <c r="AB944" s="193">
        <f>+IF(Q944="external",IF(F944&lt;$AB$52,U944+V944,0),0)</f>
        <v>0</v>
      </c>
      <c r="AC944" s="193">
        <f>+IF(Q944="external",IF(F944&gt;$AC$52,U944+V944,0),0)</f>
        <v>0</v>
      </c>
      <c r="AD944" s="93"/>
    </row>
    <row r="945" spans="1:30" s="194" customFormat="1" ht="30" customHeight="1" x14ac:dyDescent="0.2">
      <c r="A945" s="195" t="s">
        <v>76</v>
      </c>
      <c r="B945" s="196"/>
      <c r="C945" s="197"/>
      <c r="D945" s="198">
        <v>16</v>
      </c>
      <c r="E945" s="198"/>
      <c r="F945" s="199">
        <v>3</v>
      </c>
      <c r="G945" s="200">
        <f>+$D944+2*(VLOOKUP(D945,$B$10:$G$16,6))+(10*(D945/1000))</f>
        <v>2.9800000000000004</v>
      </c>
      <c r="H945" s="198">
        <f>+F945*G945*C944</f>
        <v>8.9400000000000013</v>
      </c>
      <c r="I945" s="198"/>
      <c r="J945" s="190">
        <f t="shared" si="629"/>
        <v>0</v>
      </c>
      <c r="K945" s="190">
        <f t="shared" si="630"/>
        <v>0</v>
      </c>
      <c r="L945" s="190">
        <f t="shared" si="631"/>
        <v>0</v>
      </c>
      <c r="M945" s="190">
        <f t="shared" si="632"/>
        <v>8.9400000000000013</v>
      </c>
      <c r="N945" s="190">
        <f t="shared" si="633"/>
        <v>0</v>
      </c>
      <c r="O945" s="201">
        <f t="shared" si="634"/>
        <v>0</v>
      </c>
      <c r="P945" s="190"/>
      <c r="Q945" s="8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202"/>
    </row>
    <row r="946" spans="1:30" s="79" customFormat="1" ht="30" customHeight="1" x14ac:dyDescent="0.2">
      <c r="A946" s="203" t="s">
        <v>78</v>
      </c>
      <c r="B946" s="204"/>
      <c r="C946" s="205"/>
      <c r="D946" s="190">
        <v>16</v>
      </c>
      <c r="E946" s="190"/>
      <c r="F946" s="191">
        <v>3</v>
      </c>
      <c r="G946" s="200">
        <f>+$D944+2*(VLOOKUP(D946,$B$10:$G$16,6))+(10*(D946/1000))</f>
        <v>2.9800000000000004</v>
      </c>
      <c r="H946" s="190">
        <f>+F946*G946*C944</f>
        <v>8.9400000000000013</v>
      </c>
      <c r="I946" s="190"/>
      <c r="J946" s="190">
        <f t="shared" si="629"/>
        <v>0</v>
      </c>
      <c r="K946" s="190">
        <f t="shared" si="630"/>
        <v>0</v>
      </c>
      <c r="L946" s="190">
        <f t="shared" si="631"/>
        <v>0</v>
      </c>
      <c r="M946" s="190">
        <f t="shared" si="632"/>
        <v>8.9400000000000013</v>
      </c>
      <c r="N946" s="190">
        <f t="shared" si="633"/>
        <v>0</v>
      </c>
      <c r="O946" s="201">
        <f t="shared" si="634"/>
        <v>0</v>
      </c>
      <c r="P946" s="190"/>
      <c r="Q946" s="8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202"/>
    </row>
    <row r="947" spans="1:30" ht="27.75" customHeight="1" x14ac:dyDescent="0.25">
      <c r="A947" s="206" t="s">
        <v>105</v>
      </c>
      <c r="B947" s="207"/>
      <c r="C947" s="208"/>
      <c r="D947" s="209">
        <v>8</v>
      </c>
      <c r="E947" s="209">
        <v>0.1</v>
      </c>
      <c r="F947" s="210">
        <f>ROUND((((D944/3)*3)/(E947))+1,0)</f>
        <v>17</v>
      </c>
      <c r="G947" s="211">
        <f>((2*(E944-(2*$B$6)+F944-(2*$B$6)))+(VLOOKUP(D947,$B$30:$C$36,2,)))</f>
        <v>1.72</v>
      </c>
      <c r="H947" s="209">
        <f>+F947*G947*C944</f>
        <v>29.24</v>
      </c>
      <c r="I947" s="209"/>
      <c r="J947" s="190">
        <f t="shared" si="629"/>
        <v>29.24</v>
      </c>
      <c r="K947" s="190">
        <f t="shared" si="630"/>
        <v>0</v>
      </c>
      <c r="L947" s="190">
        <f t="shared" si="631"/>
        <v>0</v>
      </c>
      <c r="M947" s="190">
        <f t="shared" si="632"/>
        <v>0</v>
      </c>
      <c r="N947" s="190">
        <f t="shared" si="633"/>
        <v>0</v>
      </c>
      <c r="O947" s="201">
        <f t="shared" si="634"/>
        <v>0</v>
      </c>
      <c r="P947" s="209"/>
    </row>
    <row r="948" spans="1:30" s="194" customFormat="1" ht="30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 s="249"/>
      <c r="Q948" s="8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202"/>
    </row>
    <row r="949" spans="1:30" s="194" customFormat="1" ht="30" customHeight="1" x14ac:dyDescent="0.2">
      <c r="A949" s="190">
        <v>113</v>
      </c>
      <c r="B949" s="190" t="s">
        <v>218</v>
      </c>
      <c r="C949" s="190">
        <v>1</v>
      </c>
      <c r="D949" s="190">
        <v>1.2549999999999999</v>
      </c>
      <c r="E949" s="190">
        <v>0.3</v>
      </c>
      <c r="F949" s="190">
        <v>0.6</v>
      </c>
      <c r="G949" s="191"/>
      <c r="H949" s="190"/>
      <c r="I949" s="190">
        <f>+PRODUCT(C949:F949)</f>
        <v>0.22589999999999996</v>
      </c>
      <c r="J949" s="190">
        <f t="shared" ref="J949:J956" si="635">IF($D949=$J$52,$H949,0)</f>
        <v>0</v>
      </c>
      <c r="K949" s="190">
        <f t="shared" ref="K949:K956" si="636">IF($D949=$K$52,$H949,0)</f>
        <v>0</v>
      </c>
      <c r="L949" s="190">
        <f t="shared" ref="L949:L956" si="637">IF($D949=$L$52,$H949,0)</f>
        <v>0</v>
      </c>
      <c r="M949" s="190">
        <f t="shared" ref="M949:M956" si="638">IF($D949=$M$52,$H949,0)</f>
        <v>0</v>
      </c>
      <c r="N949" s="190">
        <f t="shared" ref="N949:N956" si="639">IF($D949=$N$52,$H949,0)</f>
        <v>0</v>
      </c>
      <c r="O949" s="201">
        <f t="shared" ref="O949:O956" si="640">IF($D949=$O$52,$H949,0)</f>
        <v>0</v>
      </c>
      <c r="P949" s="190">
        <f>(IF(F949&gt;0.6,(ROUND(D949/0.5*2,0)),(ROUND(D949/0.5*1,0))))*C949</f>
        <v>3</v>
      </c>
      <c r="Q949" s="192" t="s">
        <v>75</v>
      </c>
      <c r="R949" s="193">
        <v>0.15</v>
      </c>
      <c r="S949" s="193">
        <v>0.15</v>
      </c>
      <c r="T949" s="193">
        <f>+PRODUCT(C949:E949)</f>
        <v>0.37649999999999995</v>
      </c>
      <c r="U949" s="193">
        <f>+PRODUCT(D949,(F949-R949))</f>
        <v>0.56474999999999986</v>
      </c>
      <c r="V949" s="193">
        <f>+PRODUCT(D949,(F949-R949))</f>
        <v>0.56474999999999986</v>
      </c>
      <c r="W949" s="193">
        <f>+PRODUCT(T949,C949)</f>
        <v>0.37649999999999995</v>
      </c>
      <c r="X949" s="193">
        <f>+IF(Q949="internal",IF(F949=$X$52,U949+V949,0),0)</f>
        <v>1.1294999999999997</v>
      </c>
      <c r="Y949" s="193">
        <f>+IF(Q949="internal",IF(F949&lt;$Y$52,U949+V949,0),0)</f>
        <v>0</v>
      </c>
      <c r="Z949" s="193">
        <f>+IF(Q949="internal",IF(F949&gt;$Z$52,U949+V949,0),0)</f>
        <v>0</v>
      </c>
      <c r="AA949" s="193">
        <f>+IF(Q949="external",IF(F949=$AA$52,U949+V949,0),0)</f>
        <v>0</v>
      </c>
      <c r="AB949" s="193">
        <f>+IF(Q949="external",IF(F949&lt;$AB$52,U949+V949,0),0)</f>
        <v>0</v>
      </c>
      <c r="AC949" s="193">
        <f>+IF(Q949="external",IF(F949&gt;$AC$52,U949+V949,0),0)</f>
        <v>0</v>
      </c>
      <c r="AD949" s="93"/>
    </row>
    <row r="950" spans="1:30" s="194" customFormat="1" ht="30" customHeight="1" x14ac:dyDescent="0.2">
      <c r="A950" s="195" t="s">
        <v>76</v>
      </c>
      <c r="B950" s="196"/>
      <c r="C950" s="197"/>
      <c r="D950" s="198">
        <v>16</v>
      </c>
      <c r="E950" s="198"/>
      <c r="F950" s="199">
        <v>3</v>
      </c>
      <c r="G950" s="200">
        <f>+$D949+1*(VLOOKUP(D950,$B$10:$G$16,6))+(10*(D950/1000))+1*(VLOOKUP(D950,$B$10:$G$16,6))+(10*(D950/1000))</f>
        <v>2.8250000000000002</v>
      </c>
      <c r="H950" s="198">
        <f>+F950*G950*C949</f>
        <v>8.4750000000000014</v>
      </c>
      <c r="I950" s="198"/>
      <c r="J950" s="190">
        <f t="shared" si="635"/>
        <v>0</v>
      </c>
      <c r="K950" s="190">
        <f t="shared" si="636"/>
        <v>0</v>
      </c>
      <c r="L950" s="190">
        <f t="shared" si="637"/>
        <v>0</v>
      </c>
      <c r="M950" s="190">
        <f t="shared" si="638"/>
        <v>8.4750000000000014</v>
      </c>
      <c r="N950" s="190">
        <f t="shared" si="639"/>
        <v>0</v>
      </c>
      <c r="O950" s="201">
        <f t="shared" si="640"/>
        <v>0</v>
      </c>
      <c r="P950" s="190"/>
      <c r="Q950" s="8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202"/>
    </row>
    <row r="951" spans="1:30" s="194" customFormat="1" ht="30" customHeight="1" x14ac:dyDescent="0.2">
      <c r="A951" s="195" t="s">
        <v>162</v>
      </c>
      <c r="B951" s="196"/>
      <c r="C951" s="197"/>
      <c r="D951" s="198">
        <v>12</v>
      </c>
      <c r="E951" s="198"/>
      <c r="F951" s="199">
        <v>3</v>
      </c>
      <c r="G951" s="200">
        <f>+$D949+1*(VLOOKUP(D951,$B$10:$G$16,6))+(10*(D951/1000))+1*(VLOOKUP(D951,$B$10:$G$16,6))+(10*(D951/1000))</f>
        <v>2.4450000000000003</v>
      </c>
      <c r="H951" s="198">
        <f>+F951*G951*C949</f>
        <v>7.3350000000000009</v>
      </c>
      <c r="I951" s="198"/>
      <c r="J951" s="190">
        <f t="shared" si="635"/>
        <v>0</v>
      </c>
      <c r="K951" s="190">
        <f t="shared" si="636"/>
        <v>0</v>
      </c>
      <c r="L951" s="190">
        <f t="shared" si="637"/>
        <v>7.3350000000000009</v>
      </c>
      <c r="M951" s="190">
        <f t="shared" si="638"/>
        <v>0</v>
      </c>
      <c r="N951" s="190">
        <f t="shared" si="639"/>
        <v>0</v>
      </c>
      <c r="O951" s="201">
        <f t="shared" si="640"/>
        <v>0</v>
      </c>
      <c r="P951" s="190"/>
      <c r="Q951" s="8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202"/>
    </row>
    <row r="952" spans="1:30" s="79" customFormat="1" ht="30" customHeight="1" x14ac:dyDescent="0.2">
      <c r="A952" s="203" t="s">
        <v>78</v>
      </c>
      <c r="B952" s="204"/>
      <c r="C952" s="205"/>
      <c r="D952" s="190">
        <v>16</v>
      </c>
      <c r="E952" s="190"/>
      <c r="F952" s="191">
        <v>3</v>
      </c>
      <c r="G952" s="200">
        <f>+$D949+1*(VLOOKUP(D952,$B$10:$G$16,6))+(10*(D952/1000))+1*(VLOOKUP(D952,$B$10:$G$16,6))+(10*(D952/1000))</f>
        <v>2.8250000000000002</v>
      </c>
      <c r="H952" s="190">
        <f>+F952*G952*C949</f>
        <v>8.4750000000000014</v>
      </c>
      <c r="I952" s="190"/>
      <c r="J952" s="190">
        <f t="shared" si="635"/>
        <v>0</v>
      </c>
      <c r="K952" s="190">
        <f t="shared" si="636"/>
        <v>0</v>
      </c>
      <c r="L952" s="190">
        <f t="shared" si="637"/>
        <v>0</v>
      </c>
      <c r="M952" s="190">
        <f t="shared" si="638"/>
        <v>8.4750000000000014</v>
      </c>
      <c r="N952" s="190">
        <f t="shared" si="639"/>
        <v>0</v>
      </c>
      <c r="O952" s="201">
        <f t="shared" si="640"/>
        <v>0</v>
      </c>
      <c r="P952" s="190"/>
      <c r="Q952" s="8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202"/>
    </row>
    <row r="953" spans="1:30" s="194" customFormat="1" ht="30" customHeight="1" x14ac:dyDescent="0.2">
      <c r="A953" s="195" t="s">
        <v>219</v>
      </c>
      <c r="B953" s="196"/>
      <c r="C953" s="197"/>
      <c r="D953" s="198">
        <v>12</v>
      </c>
      <c r="E953" s="198"/>
      <c r="F953" s="191">
        <v>3</v>
      </c>
      <c r="G953" s="200">
        <f>+$D949+1*(VLOOKUP(D953,$B$10:$G$16,6))+(10*(D953/1000))+1*(VLOOKUP(D953,$B$10:$G$16,6))+(10*(D953/1000))</f>
        <v>2.4450000000000003</v>
      </c>
      <c r="H953" s="198">
        <f>+F953*G953*C949</f>
        <v>7.3350000000000009</v>
      </c>
      <c r="I953" s="198"/>
      <c r="J953" s="190">
        <f t="shared" si="635"/>
        <v>0</v>
      </c>
      <c r="K953" s="190">
        <f t="shared" si="636"/>
        <v>0</v>
      </c>
      <c r="L953" s="190">
        <f t="shared" si="637"/>
        <v>7.3350000000000009</v>
      </c>
      <c r="M953" s="190">
        <f t="shared" si="638"/>
        <v>0</v>
      </c>
      <c r="N953" s="190">
        <f t="shared" si="639"/>
        <v>0</v>
      </c>
      <c r="O953" s="201">
        <f t="shared" si="640"/>
        <v>0</v>
      </c>
      <c r="P953" s="190"/>
      <c r="Q953" s="8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202"/>
    </row>
    <row r="954" spans="1:30" s="79" customFormat="1" ht="30" customHeight="1" x14ac:dyDescent="0.2">
      <c r="A954" s="203" t="s">
        <v>80</v>
      </c>
      <c r="B954" s="204"/>
      <c r="C954" s="205"/>
      <c r="D954" s="190">
        <v>25</v>
      </c>
      <c r="E954" s="190">
        <v>1</v>
      </c>
      <c r="F954" s="191">
        <f>ROUND((1.255+1.255)/(E954)+1,0)</f>
        <v>4</v>
      </c>
      <c r="G954" s="191">
        <f>VLOOKUP(E949,$B$40:$E$49,4,0)</f>
        <v>0.36443309607454283</v>
      </c>
      <c r="H954" s="190">
        <f>+F954*G954*C949</f>
        <v>1.4577323842981713</v>
      </c>
      <c r="I954" s="190"/>
      <c r="J954" s="190">
        <f t="shared" si="635"/>
        <v>0</v>
      </c>
      <c r="K954" s="190">
        <f t="shared" si="636"/>
        <v>0</v>
      </c>
      <c r="L954" s="190">
        <f t="shared" si="637"/>
        <v>0</v>
      </c>
      <c r="M954" s="190">
        <f t="shared" si="638"/>
        <v>0</v>
      </c>
      <c r="N954" s="190">
        <f t="shared" si="639"/>
        <v>0</v>
      </c>
      <c r="O954" s="201">
        <f t="shared" si="640"/>
        <v>1.4577323842981713</v>
      </c>
      <c r="P954" s="190"/>
      <c r="Q954" s="8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202"/>
    </row>
    <row r="955" spans="1:30" ht="33.75" customHeight="1" x14ac:dyDescent="0.25">
      <c r="A955" s="206" t="s">
        <v>124</v>
      </c>
      <c r="B955" s="207"/>
      <c r="C955" s="208"/>
      <c r="D955" s="209">
        <v>12</v>
      </c>
      <c r="E955" s="209">
        <v>0.1</v>
      </c>
      <c r="F955" s="210">
        <f>ROUND((((D949/3)*3)/(E955))+1,0)</f>
        <v>14</v>
      </c>
      <c r="G955" s="211">
        <f>((2*(E949-(2*$B$6)+F949-(2*$B$6)))+(VLOOKUP(D955,$B$30:$C$36,2,)))</f>
        <v>1.8</v>
      </c>
      <c r="H955" s="209">
        <f>+F955*G955*C949</f>
        <v>25.2</v>
      </c>
      <c r="I955" s="209"/>
      <c r="J955" s="190">
        <f t="shared" si="635"/>
        <v>0</v>
      </c>
      <c r="K955" s="190">
        <f t="shared" si="636"/>
        <v>0</v>
      </c>
      <c r="L955" s="190">
        <f t="shared" si="637"/>
        <v>25.2</v>
      </c>
      <c r="M955" s="190">
        <f t="shared" si="638"/>
        <v>0</v>
      </c>
      <c r="N955" s="190">
        <f t="shared" si="639"/>
        <v>0</v>
      </c>
      <c r="O955" s="201">
        <f t="shared" si="640"/>
        <v>0</v>
      </c>
      <c r="P955" s="209"/>
    </row>
    <row r="956" spans="1:30" s="239" customFormat="1" ht="30" customHeight="1" x14ac:dyDescent="0.25">
      <c r="A956" s="209"/>
      <c r="B956" s="209" t="s">
        <v>96</v>
      </c>
      <c r="C956" s="209"/>
      <c r="D956" s="209">
        <v>12</v>
      </c>
      <c r="E956" s="209">
        <v>0.1</v>
      </c>
      <c r="F956" s="219">
        <f>ROUNDUP((((D949/3)*3)/(E956))+1,0)</f>
        <v>14</v>
      </c>
      <c r="G956" s="211">
        <f>(F949-(2*$B$6)+(VLOOKUP(D956,$B$30:$C$36,2,)))</f>
        <v>0.78</v>
      </c>
      <c r="H956" s="209">
        <f>+F956*G956*C949</f>
        <v>10.92</v>
      </c>
      <c r="I956" s="209"/>
      <c r="J956" s="190">
        <f t="shared" si="635"/>
        <v>0</v>
      </c>
      <c r="K956" s="190">
        <f t="shared" si="636"/>
        <v>0</v>
      </c>
      <c r="L956" s="190">
        <f t="shared" si="637"/>
        <v>10.92</v>
      </c>
      <c r="M956" s="190">
        <f t="shared" si="638"/>
        <v>0</v>
      </c>
      <c r="N956" s="190">
        <f t="shared" si="639"/>
        <v>0</v>
      </c>
      <c r="O956" s="201">
        <f t="shared" si="640"/>
        <v>0</v>
      </c>
      <c r="P956" s="209"/>
      <c r="Q956" s="209"/>
    </row>
    <row r="957" spans="1:30" s="194" customFormat="1" ht="30" customHeight="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 s="249"/>
      <c r="Q957" s="8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202"/>
    </row>
    <row r="958" spans="1:30" s="194" customFormat="1" ht="30" customHeight="1" x14ac:dyDescent="0.2">
      <c r="A958" s="190">
        <v>114</v>
      </c>
      <c r="B958" s="190" t="s">
        <v>220</v>
      </c>
      <c r="C958" s="190">
        <v>1</v>
      </c>
      <c r="D958" s="190">
        <v>1.2</v>
      </c>
      <c r="E958" s="190">
        <v>0.3</v>
      </c>
      <c r="F958" s="190">
        <v>0.6</v>
      </c>
      <c r="G958" s="191"/>
      <c r="H958" s="190"/>
      <c r="I958" s="190">
        <f>+PRODUCT(C958:F958)</f>
        <v>0.216</v>
      </c>
      <c r="J958" s="190">
        <f t="shared" ref="J958:J964" si="641">IF($D958=$J$52,$H958,0)</f>
        <v>0</v>
      </c>
      <c r="K958" s="190">
        <f t="shared" ref="K958:K964" si="642">IF($D958=$K$52,$H958,0)</f>
        <v>0</v>
      </c>
      <c r="L958" s="190">
        <f t="shared" ref="L958:L964" si="643">IF($D958=$L$52,$H958,0)</f>
        <v>0</v>
      </c>
      <c r="M958" s="190">
        <f t="shared" ref="M958:M964" si="644">IF($D958=$M$52,$H958,0)</f>
        <v>0</v>
      </c>
      <c r="N958" s="190">
        <f t="shared" ref="N958:N964" si="645">IF($D958=$N$52,$H958,0)</f>
        <v>0</v>
      </c>
      <c r="O958" s="201">
        <f t="shared" ref="O958:O964" si="646">IF($D958=$O$52,$H958,0)</f>
        <v>0</v>
      </c>
      <c r="P958" s="190">
        <f>(IF(F958&gt;0.6,(ROUND(D958/0.5*2,0)),(ROUND(D958/0.5*1,0))))*C958</f>
        <v>2</v>
      </c>
      <c r="Q958" s="192" t="s">
        <v>75</v>
      </c>
      <c r="R958" s="193">
        <v>0.15</v>
      </c>
      <c r="S958" s="193">
        <v>0.15</v>
      </c>
      <c r="T958" s="193">
        <f>+PRODUCT(C958:E958)</f>
        <v>0.36</v>
      </c>
      <c r="U958" s="193">
        <f>+PRODUCT(D958,(F958-R958))</f>
        <v>0.53999999999999992</v>
      </c>
      <c r="V958" s="193">
        <f>+PRODUCT(D958,(F958-R958))</f>
        <v>0.53999999999999992</v>
      </c>
      <c r="W958" s="193">
        <f>+PRODUCT(T958,C958)</f>
        <v>0.36</v>
      </c>
      <c r="X958" s="193">
        <f>+IF(Q958="internal",IF(F958=$X$52,U958+V958,0),0)</f>
        <v>1.0799999999999998</v>
      </c>
      <c r="Y958" s="193">
        <f>+IF(Q958="internal",IF(F958&lt;$Y$52,U958+V958,0),0)</f>
        <v>0</v>
      </c>
      <c r="Z958" s="193">
        <f>+IF(Q958="internal",IF(F958&gt;$Z$52,U958+V958,0),0)</f>
        <v>0</v>
      </c>
      <c r="AA958" s="193">
        <f>+IF(Q958="external",IF(F958=$AA$52,U958+V958,0),0)</f>
        <v>0</v>
      </c>
      <c r="AB958" s="193">
        <f>+IF(Q958="external",IF(F958&lt;$AB$52,U958+V958,0),0)</f>
        <v>0</v>
      </c>
      <c r="AC958" s="193">
        <f>+IF(Q958="external",IF(F958&gt;$AC$52,U958+V958,0),0)</f>
        <v>0</v>
      </c>
      <c r="AD958" s="93"/>
    </row>
    <row r="959" spans="1:30" s="194" customFormat="1" ht="30" customHeight="1" x14ac:dyDescent="0.2">
      <c r="A959" s="195" t="s">
        <v>76</v>
      </c>
      <c r="B959" s="196"/>
      <c r="C959" s="197"/>
      <c r="D959" s="198">
        <v>20</v>
      </c>
      <c r="E959" s="198"/>
      <c r="F959" s="199">
        <v>3</v>
      </c>
      <c r="G959" s="200">
        <f>+$D958+2*(VLOOKUP(D959,$B$10:$G$16,6))+(10*(D959/1000))</f>
        <v>3</v>
      </c>
      <c r="H959" s="198">
        <f>+F959*G959*C958</f>
        <v>9</v>
      </c>
      <c r="I959" s="198"/>
      <c r="J959" s="190">
        <f t="shared" si="641"/>
        <v>0</v>
      </c>
      <c r="K959" s="190">
        <f t="shared" si="642"/>
        <v>0</v>
      </c>
      <c r="L959" s="190">
        <f t="shared" si="643"/>
        <v>0</v>
      </c>
      <c r="M959" s="190">
        <f t="shared" si="644"/>
        <v>0</v>
      </c>
      <c r="N959" s="190">
        <f t="shared" si="645"/>
        <v>9</v>
      </c>
      <c r="O959" s="201">
        <f t="shared" si="646"/>
        <v>0</v>
      </c>
      <c r="P959" s="190"/>
      <c r="Q959" s="8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202"/>
    </row>
    <row r="960" spans="1:30" s="79" customFormat="1" ht="30" customHeight="1" x14ac:dyDescent="0.2">
      <c r="A960" s="203" t="s">
        <v>77</v>
      </c>
      <c r="B960" s="204"/>
      <c r="C960" s="205"/>
      <c r="D960" s="190">
        <v>16</v>
      </c>
      <c r="E960" s="190"/>
      <c r="F960" s="191">
        <v>3</v>
      </c>
      <c r="G960" s="200">
        <f>+$D958+2*(VLOOKUP(D960,$B$10:$G$16,6))+(10*(D960/1000))</f>
        <v>2.6100000000000003</v>
      </c>
      <c r="H960" s="190">
        <f>+F960*G960*C958</f>
        <v>7.830000000000001</v>
      </c>
      <c r="I960" s="190"/>
      <c r="J960" s="190">
        <f t="shared" si="641"/>
        <v>0</v>
      </c>
      <c r="K960" s="190">
        <f t="shared" si="642"/>
        <v>0</v>
      </c>
      <c r="L960" s="190">
        <f t="shared" si="643"/>
        <v>0</v>
      </c>
      <c r="M960" s="190">
        <f t="shared" si="644"/>
        <v>7.830000000000001</v>
      </c>
      <c r="N960" s="190">
        <f t="shared" si="645"/>
        <v>0</v>
      </c>
      <c r="O960" s="201">
        <f t="shared" si="646"/>
        <v>0</v>
      </c>
      <c r="P960" s="190"/>
      <c r="Q960" s="8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202"/>
    </row>
    <row r="961" spans="1:30" s="79" customFormat="1" ht="30" customHeight="1" x14ac:dyDescent="0.2">
      <c r="A961" s="203" t="s">
        <v>78</v>
      </c>
      <c r="B961" s="204"/>
      <c r="C961" s="205"/>
      <c r="D961" s="190">
        <v>16</v>
      </c>
      <c r="E961" s="190"/>
      <c r="F961" s="191">
        <v>3</v>
      </c>
      <c r="G961" s="200">
        <f>+$D958+2*(VLOOKUP(D961,$B$10:$G$16,6))+(10*(D961/1000))</f>
        <v>2.6100000000000003</v>
      </c>
      <c r="H961" s="190">
        <f>+F961*G961*C958</f>
        <v>7.830000000000001</v>
      </c>
      <c r="I961" s="190"/>
      <c r="J961" s="190">
        <f t="shared" si="641"/>
        <v>0</v>
      </c>
      <c r="K961" s="190">
        <f t="shared" si="642"/>
        <v>0</v>
      </c>
      <c r="L961" s="190">
        <f t="shared" si="643"/>
        <v>0</v>
      </c>
      <c r="M961" s="190">
        <f t="shared" si="644"/>
        <v>7.830000000000001</v>
      </c>
      <c r="N961" s="190">
        <f t="shared" si="645"/>
        <v>0</v>
      </c>
      <c r="O961" s="201">
        <f t="shared" si="646"/>
        <v>0</v>
      </c>
      <c r="P961" s="190"/>
      <c r="Q961" s="8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202"/>
    </row>
    <row r="962" spans="1:30" s="79" customFormat="1" ht="30" customHeight="1" x14ac:dyDescent="0.2">
      <c r="A962" s="203" t="s">
        <v>79</v>
      </c>
      <c r="B962" s="204"/>
      <c r="C962" s="205"/>
      <c r="D962" s="190">
        <v>16</v>
      </c>
      <c r="E962" s="190"/>
      <c r="F962" s="191">
        <v>3</v>
      </c>
      <c r="G962" s="200">
        <f>+$D958+2*(VLOOKUP(D962,$B$10:$G$16,6))+(10*(D962/1000))</f>
        <v>2.6100000000000003</v>
      </c>
      <c r="H962" s="190">
        <f>+F962*G962*C958</f>
        <v>7.830000000000001</v>
      </c>
      <c r="I962" s="190"/>
      <c r="J962" s="190">
        <f t="shared" si="641"/>
        <v>0</v>
      </c>
      <c r="K962" s="190">
        <f t="shared" si="642"/>
        <v>0</v>
      </c>
      <c r="L962" s="190">
        <f t="shared" si="643"/>
        <v>0</v>
      </c>
      <c r="M962" s="190">
        <f t="shared" si="644"/>
        <v>7.830000000000001</v>
      </c>
      <c r="N962" s="190">
        <f t="shared" si="645"/>
        <v>0</v>
      </c>
      <c r="O962" s="201">
        <f t="shared" si="646"/>
        <v>0</v>
      </c>
      <c r="P962" s="190"/>
      <c r="Q962" s="8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202"/>
    </row>
    <row r="963" spans="1:30" s="79" customFormat="1" ht="30" customHeight="1" x14ac:dyDescent="0.2">
      <c r="A963" s="203" t="s">
        <v>80</v>
      </c>
      <c r="B963" s="204"/>
      <c r="C963" s="205"/>
      <c r="D963" s="190">
        <v>25</v>
      </c>
      <c r="E963" s="190">
        <v>1</v>
      </c>
      <c r="F963" s="191">
        <f>ROUND((1.2+1.2)/(E963)+1,0)</f>
        <v>3</v>
      </c>
      <c r="G963" s="191">
        <f>VLOOKUP(E958,$B$40:$E$49,4,0)</f>
        <v>0.36443309607454283</v>
      </c>
      <c r="H963" s="190">
        <f>+F963*G963*C958</f>
        <v>1.0932992882236285</v>
      </c>
      <c r="I963" s="190"/>
      <c r="J963" s="190">
        <f t="shared" si="641"/>
        <v>0</v>
      </c>
      <c r="K963" s="190">
        <f t="shared" si="642"/>
        <v>0</v>
      </c>
      <c r="L963" s="190">
        <f t="shared" si="643"/>
        <v>0</v>
      </c>
      <c r="M963" s="190">
        <f t="shared" si="644"/>
        <v>0</v>
      </c>
      <c r="N963" s="190">
        <f t="shared" si="645"/>
        <v>0</v>
      </c>
      <c r="O963" s="201">
        <f t="shared" si="646"/>
        <v>1.0932992882236285</v>
      </c>
      <c r="P963" s="190"/>
      <c r="Q963" s="8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202"/>
    </row>
    <row r="964" spans="1:30" ht="32.25" customHeight="1" x14ac:dyDescent="0.25">
      <c r="A964" s="206" t="s">
        <v>159</v>
      </c>
      <c r="B964" s="207"/>
      <c r="C964" s="208"/>
      <c r="D964" s="209">
        <v>10</v>
      </c>
      <c r="E964" s="209">
        <v>0.1</v>
      </c>
      <c r="F964" s="210">
        <f>ROUND((((D958/3)*3)/(E964))+1,0)</f>
        <v>13</v>
      </c>
      <c r="G964" s="211">
        <f>((2*(E958-(2*$B$6)+F958-(2*$B$6)))+(VLOOKUP(D964,$B$30:$C$36,2,)))</f>
        <v>1.76</v>
      </c>
      <c r="H964" s="209">
        <f>+F964*G964*C958</f>
        <v>22.88</v>
      </c>
      <c r="I964" s="209"/>
      <c r="J964" s="190">
        <f t="shared" si="641"/>
        <v>0</v>
      </c>
      <c r="K964" s="190">
        <f t="shared" si="642"/>
        <v>22.88</v>
      </c>
      <c r="L964" s="190">
        <f t="shared" si="643"/>
        <v>0</v>
      </c>
      <c r="M964" s="190">
        <f t="shared" si="644"/>
        <v>0</v>
      </c>
      <c r="N964" s="190">
        <f t="shared" si="645"/>
        <v>0</v>
      </c>
      <c r="O964" s="201">
        <f t="shared" si="646"/>
        <v>0</v>
      </c>
      <c r="P964" s="209"/>
    </row>
    <row r="965" spans="1:30" s="239" customFormat="1" ht="30" customHeight="1" x14ac:dyDescent="0.25">
      <c r="A965" s="209"/>
      <c r="B965" s="209" t="s">
        <v>96</v>
      </c>
      <c r="C965" s="209"/>
      <c r="D965" s="209">
        <v>10</v>
      </c>
      <c r="E965" s="209">
        <v>0.1</v>
      </c>
      <c r="F965" s="219">
        <f>ROUNDUP((((D958/3)*3)/(E965))+1,0)</f>
        <v>13</v>
      </c>
      <c r="G965" s="211">
        <f>(F958-(2*$B$6)+(VLOOKUP(D965,$B$30:$C$36,2,)))</f>
        <v>0.74</v>
      </c>
      <c r="H965" s="209">
        <f>+F965*G965*C958</f>
        <v>9.6199999999999992</v>
      </c>
      <c r="I965" s="209"/>
      <c r="J965" s="190">
        <f>IF($D965=$J$335,$H965,0)</f>
        <v>0</v>
      </c>
      <c r="K965" s="190">
        <f>IF($D965=$K$52,$H965,0)</f>
        <v>9.6199999999999992</v>
      </c>
      <c r="L965" s="190">
        <f>IF($D965=$L$335,$H965,0)</f>
        <v>0</v>
      </c>
      <c r="M965" s="190">
        <f t="shared" ref="M965" si="647">IF($D965=$M$335,$H965,0)</f>
        <v>0</v>
      </c>
      <c r="N965" s="190">
        <f t="shared" ref="N965" si="648">IF($D965=$N$335,$H965,0)</f>
        <v>0</v>
      </c>
      <c r="O965" s="190">
        <f t="shared" ref="O965" si="649">IF($D965=$O$335,$H965,0)</f>
        <v>0</v>
      </c>
      <c r="P965" s="209"/>
      <c r="Q965" s="209"/>
    </row>
    <row r="966" spans="1:30" s="194" customFormat="1" ht="30" customHeight="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 s="249"/>
      <c r="Q966" s="8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202"/>
    </row>
    <row r="967" spans="1:30" s="194" customFormat="1" ht="30" customHeight="1" x14ac:dyDescent="0.2">
      <c r="A967" s="190">
        <v>115</v>
      </c>
      <c r="B967" s="190" t="s">
        <v>221</v>
      </c>
      <c r="C967" s="190">
        <v>1</v>
      </c>
      <c r="D967" s="190">
        <v>1.1000000000000001</v>
      </c>
      <c r="E967" s="190">
        <v>0.35</v>
      </c>
      <c r="F967" s="190">
        <v>0.75</v>
      </c>
      <c r="G967" s="191"/>
      <c r="H967" s="190"/>
      <c r="I967" s="190">
        <f>+PRODUCT(C967:F967)</f>
        <v>0.28875000000000001</v>
      </c>
      <c r="J967" s="190">
        <f>IF($D967=$J$52,$H967,0)</f>
        <v>0</v>
      </c>
      <c r="K967" s="190">
        <f>IF($D967=$K$52,$H967,0)</f>
        <v>0</v>
      </c>
      <c r="L967" s="190">
        <f>IF($D967=$L$52,$H967,0)</f>
        <v>0</v>
      </c>
      <c r="M967" s="190">
        <f>IF($D967=$M$52,$H967,0)</f>
        <v>0</v>
      </c>
      <c r="N967" s="190">
        <f>IF($D967=$N$52,$H967,0)</f>
        <v>0</v>
      </c>
      <c r="O967" s="201">
        <f>IF($D967=$O$52,$H967,0)</f>
        <v>0</v>
      </c>
      <c r="P967" s="190">
        <f>(IF(F967&gt;0.6,(ROUND(D967/0.5*2,0)),(ROUND(D967/0.5*1,0))))*C967</f>
        <v>4</v>
      </c>
      <c r="Q967" s="192" t="s">
        <v>75</v>
      </c>
      <c r="R967" s="193">
        <v>0.17499999999999999</v>
      </c>
      <c r="S967" s="193">
        <v>0.17499999999999999</v>
      </c>
      <c r="T967" s="193">
        <f>+PRODUCT(C967:E967)</f>
        <v>0.38500000000000001</v>
      </c>
      <c r="U967" s="193">
        <f>+PRODUCT(D967,(F967-R967))</f>
        <v>0.63249999999999995</v>
      </c>
      <c r="V967" s="193">
        <f>+PRODUCT(D967,(F967-R967))</f>
        <v>0.63249999999999995</v>
      </c>
      <c r="W967" s="193">
        <f>+PRODUCT(T967,C967)</f>
        <v>0.38500000000000001</v>
      </c>
      <c r="X967" s="193">
        <f>+IF(Q967="internal",IF(F967=$X$52,U967+V967,0),0)</f>
        <v>0</v>
      </c>
      <c r="Y967" s="193">
        <f>+IF(Q967="internal",IF(F967&lt;$Y$52,U967+V967,0),0)</f>
        <v>0</v>
      </c>
      <c r="Z967" s="193">
        <f>+IF(Q967="internal",IF(F967&gt;$Z$52,U967+V967,0),0)</f>
        <v>1.2649999999999999</v>
      </c>
      <c r="AA967" s="193">
        <f>+IF(Q967="external",IF(F967=$AA$52,U967+V967,0),0)</f>
        <v>0</v>
      </c>
      <c r="AB967" s="193">
        <f>+IF(Q967="external",IF(F967&lt;$AB$52,U967+V967,0),0)</f>
        <v>0</v>
      </c>
      <c r="AC967" s="193">
        <f>+IF(Q967="external",IF(F967&gt;$AC$52,U967+V967,0),0)</f>
        <v>0</v>
      </c>
      <c r="AD967" s="93"/>
    </row>
    <row r="968" spans="1:30" s="194" customFormat="1" ht="30" customHeight="1" x14ac:dyDescent="0.2">
      <c r="A968" s="195" t="s">
        <v>76</v>
      </c>
      <c r="B968" s="196"/>
      <c r="C968" s="197"/>
      <c r="D968" s="198">
        <v>20</v>
      </c>
      <c r="E968" s="198"/>
      <c r="F968" s="199">
        <v>3</v>
      </c>
      <c r="G968" s="200">
        <f>+$D967+1*(VLOOKUP(D968,$B$10:$G$16,6))+(10*(D968/1000))+1*(VLOOKUP(D968,$B$10:$G$16,6))+(10*(D968/1000))</f>
        <v>3.1000000000000005</v>
      </c>
      <c r="H968" s="198">
        <f>+F968*G968*C967</f>
        <v>9.3000000000000007</v>
      </c>
      <c r="I968" s="198"/>
      <c r="J968" s="190">
        <f>IF($D968=$J$52,$H968,0)</f>
        <v>0</v>
      </c>
      <c r="K968" s="190">
        <f>IF($D968=$K$52,$H968,0)</f>
        <v>0</v>
      </c>
      <c r="L968" s="190">
        <f>IF($D968=$L$52,$H968,0)</f>
        <v>0</v>
      </c>
      <c r="M968" s="190">
        <f>IF($D968=$M$52,$H968,0)</f>
        <v>0</v>
      </c>
      <c r="N968" s="190">
        <f>IF($D968=$N$52,$H968,0)</f>
        <v>9.3000000000000007</v>
      </c>
      <c r="O968" s="201">
        <f>IF($D968=$O$52,$H968,0)</f>
        <v>0</v>
      </c>
      <c r="P968" s="190"/>
      <c r="Q968" s="8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202"/>
    </row>
    <row r="969" spans="1:30" s="79" customFormat="1" ht="30" customHeight="1" x14ac:dyDescent="0.2">
      <c r="A969" s="203" t="s">
        <v>77</v>
      </c>
      <c r="B969" s="204"/>
      <c r="C969" s="205"/>
      <c r="D969" s="190">
        <v>25</v>
      </c>
      <c r="E969" s="190"/>
      <c r="F969" s="191">
        <v>2</v>
      </c>
      <c r="G969" s="200">
        <f>+$D967+1*(VLOOKUP(D969,$B$10:$G$16,6))+(10*(D969/1000))+1*(VLOOKUP(D969,$B$10:$G$16,6))+(10*(D969/1000))</f>
        <v>3.6</v>
      </c>
      <c r="H969" s="190">
        <f>+F969*G969*C967</f>
        <v>7.2</v>
      </c>
      <c r="I969" s="190"/>
      <c r="J969" s="190">
        <f t="shared" ref="J969" si="650">IF($D969=$J$52,$H969,0)</f>
        <v>0</v>
      </c>
      <c r="K969" s="190">
        <f t="shared" ref="K969" si="651">IF($D969=$K$52,$H969,0)</f>
        <v>0</v>
      </c>
      <c r="L969" s="190">
        <f t="shared" ref="L969" si="652">IF($D969=$L$52,$H969,0)</f>
        <v>0</v>
      </c>
      <c r="M969" s="190">
        <f t="shared" ref="M969" si="653">IF($D969=$M$52,$H969,0)</f>
        <v>0</v>
      </c>
      <c r="N969" s="190">
        <f t="shared" ref="N969" si="654">IF($D969=$N$52,$H969,0)</f>
        <v>0</v>
      </c>
      <c r="O969" s="201">
        <f t="shared" ref="O969" si="655">IF($D969=$O$52,$H969,0)</f>
        <v>7.2</v>
      </c>
      <c r="P969" s="190"/>
      <c r="Q969" s="8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202"/>
    </row>
    <row r="970" spans="1:30" s="79" customFormat="1" ht="30" customHeight="1" x14ac:dyDescent="0.2">
      <c r="A970" s="203" t="s">
        <v>78</v>
      </c>
      <c r="B970" s="204"/>
      <c r="C970" s="205"/>
      <c r="D970" s="190">
        <v>20</v>
      </c>
      <c r="E970" s="190"/>
      <c r="F970" s="191">
        <v>3</v>
      </c>
      <c r="G970" s="200">
        <f>+$D967+1*(VLOOKUP(D970,$B$10:$G$16,6))+(10*(D970/1000))+1*(VLOOKUP(D970,$B$10:$G$16,6))+(10*(D970/1000))</f>
        <v>3.1000000000000005</v>
      </c>
      <c r="H970" s="190">
        <f>+F970*G970*C967</f>
        <v>9.3000000000000007</v>
      </c>
      <c r="I970" s="190"/>
      <c r="J970" s="190">
        <f>IF($D970=$J$52,$H970,0)</f>
        <v>0</v>
      </c>
      <c r="K970" s="190">
        <f>IF($D970=$K$52,$H970,0)</f>
        <v>0</v>
      </c>
      <c r="L970" s="190">
        <f>IF($D970=$L$52,$H970,0)</f>
        <v>0</v>
      </c>
      <c r="M970" s="190">
        <f>IF($D970=$M$52,$H970,0)</f>
        <v>0</v>
      </c>
      <c r="N970" s="190">
        <f>IF($D970=$N$52,$H970,0)</f>
        <v>9.3000000000000007</v>
      </c>
      <c r="O970" s="201">
        <f>IF($D970=$O$52,$H970,0)</f>
        <v>0</v>
      </c>
      <c r="P970" s="190"/>
      <c r="Q970" s="8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202"/>
    </row>
    <row r="971" spans="1:30" s="79" customFormat="1" ht="30" customHeight="1" x14ac:dyDescent="0.2">
      <c r="A971" s="203" t="s">
        <v>79</v>
      </c>
      <c r="B971" s="204"/>
      <c r="C971" s="205"/>
      <c r="D971" s="190">
        <v>16</v>
      </c>
      <c r="E971" s="190"/>
      <c r="F971" s="191">
        <v>3</v>
      </c>
      <c r="G971" s="200">
        <f>+$D967+1*(VLOOKUP(D971,$B$10:$G$16,6))+(10*(D971/1000))+1*(VLOOKUP(D971,$B$10:$G$16,6))+(10*(D971/1000))</f>
        <v>2.67</v>
      </c>
      <c r="H971" s="190">
        <f>+F971*G971*C967</f>
        <v>8.01</v>
      </c>
      <c r="I971" s="190"/>
      <c r="J971" s="190">
        <f t="shared" ref="J971:J972" si="656">IF($D971=$J$52,$H971,0)</f>
        <v>0</v>
      </c>
      <c r="K971" s="190">
        <f t="shared" ref="K971:K972" si="657">IF($D971=$K$52,$H971,0)</f>
        <v>0</v>
      </c>
      <c r="L971" s="190">
        <f t="shared" ref="L971:L972" si="658">IF($D971=$L$52,$H971,0)</f>
        <v>0</v>
      </c>
      <c r="M971" s="190">
        <f t="shared" ref="M971:M972" si="659">IF($D971=$M$52,$H971,0)</f>
        <v>8.01</v>
      </c>
      <c r="N971" s="190">
        <f t="shared" ref="N971:N972" si="660">IF($D971=$N$52,$H971,0)</f>
        <v>0</v>
      </c>
      <c r="O971" s="201">
        <f t="shared" ref="O971:O972" si="661">IF($D971=$O$52,$H971,0)</f>
        <v>0</v>
      </c>
      <c r="P971" s="190"/>
      <c r="Q971" s="8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202"/>
    </row>
    <row r="972" spans="1:30" s="79" customFormat="1" ht="30" customHeight="1" x14ac:dyDescent="0.2">
      <c r="A972" s="203" t="s">
        <v>80</v>
      </c>
      <c r="B972" s="204"/>
      <c r="C972" s="205"/>
      <c r="D972" s="190">
        <v>25</v>
      </c>
      <c r="E972" s="190">
        <v>1</v>
      </c>
      <c r="F972" s="191">
        <f>ROUND((1.1+1.1)/(E972)+1,0)</f>
        <v>3</v>
      </c>
      <c r="G972" s="191">
        <f>VLOOKUP(E967,$B$40:$E$49,4,0)</f>
        <v>0.43517194542029997</v>
      </c>
      <c r="H972" s="190">
        <f>+F972*G972*C967</f>
        <v>1.3055158362608998</v>
      </c>
      <c r="I972" s="190"/>
      <c r="J972" s="190">
        <f t="shared" si="656"/>
        <v>0</v>
      </c>
      <c r="K972" s="190">
        <f t="shared" si="657"/>
        <v>0</v>
      </c>
      <c r="L972" s="190">
        <f t="shared" si="658"/>
        <v>0</v>
      </c>
      <c r="M972" s="190">
        <f t="shared" si="659"/>
        <v>0</v>
      </c>
      <c r="N972" s="190">
        <f t="shared" si="660"/>
        <v>0</v>
      </c>
      <c r="O972" s="201">
        <f t="shared" si="661"/>
        <v>1.3055158362608998</v>
      </c>
      <c r="P972" s="190"/>
      <c r="Q972" s="8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202"/>
    </row>
    <row r="973" spans="1:30" ht="39" customHeight="1" x14ac:dyDescent="0.25">
      <c r="A973" s="206" t="s">
        <v>124</v>
      </c>
      <c r="B973" s="207"/>
      <c r="C973" s="208"/>
      <c r="D973" s="209">
        <v>12</v>
      </c>
      <c r="E973" s="209">
        <v>0.1</v>
      </c>
      <c r="F973" s="210">
        <f>ROUND((((D967/3)*3)/(E973))+1,0)</f>
        <v>12</v>
      </c>
      <c r="G973" s="211">
        <f>((2*(E967-(2*$B$6)+F967-(2*$B$6)))+(VLOOKUP(D973,$B$30:$C$36,2,)))</f>
        <v>2.2000000000000002</v>
      </c>
      <c r="H973" s="209">
        <f>+F973*G973*C967</f>
        <v>26.400000000000002</v>
      </c>
      <c r="I973" s="209"/>
      <c r="J973" s="190">
        <f>IF($D973=$J$52,$H973,0)</f>
        <v>0</v>
      </c>
      <c r="K973" s="190">
        <f>IF($D973=$K$52,$H973,0)</f>
        <v>0</v>
      </c>
      <c r="L973" s="190">
        <f>IF($D973=$L$52,$H973,0)</f>
        <v>26.400000000000002</v>
      </c>
      <c r="M973" s="190">
        <f>IF($D973=$M$52,$H973,0)</f>
        <v>0</v>
      </c>
      <c r="N973" s="190">
        <f>IF($D973=$N$52,$H973,0)</f>
        <v>0</v>
      </c>
      <c r="O973" s="201">
        <f>IF($D973=$O$52,$H973,0)</f>
        <v>0</v>
      </c>
      <c r="P973" s="209"/>
    </row>
    <row r="974" spans="1:30" s="239" customFormat="1" ht="30" customHeight="1" x14ac:dyDescent="0.25">
      <c r="A974" s="209"/>
      <c r="B974" s="209" t="s">
        <v>96</v>
      </c>
      <c r="C974" s="209"/>
      <c r="D974" s="209">
        <v>12</v>
      </c>
      <c r="E974" s="209">
        <v>0.1</v>
      </c>
      <c r="F974" s="219">
        <f>ROUNDUP((((D967/3)*3)/(E974))+1,0)</f>
        <v>12</v>
      </c>
      <c r="G974" s="211">
        <f>(F967-(2*$B$6)+(VLOOKUP(D974,$B$30:$C$36,2,)))</f>
        <v>0.92999999999999994</v>
      </c>
      <c r="H974" s="209">
        <f>+F974*G974*C967</f>
        <v>11.16</v>
      </c>
      <c r="I974" s="209"/>
      <c r="J974" s="190">
        <f>IF($D974=$J$52,$H974,0)</f>
        <v>0</v>
      </c>
      <c r="K974" s="190">
        <f>IF($D974=$K$52,$H974,0)</f>
        <v>0</v>
      </c>
      <c r="L974" s="190">
        <f>IF($D974=$L$52,$H974,0)</f>
        <v>11.16</v>
      </c>
      <c r="M974" s="190">
        <f>IF($D974=$M$52,$H974,0)</f>
        <v>0</v>
      </c>
      <c r="N974" s="190">
        <f>IF($D974=$N$52,$H974,0)</f>
        <v>0</v>
      </c>
      <c r="O974" s="201">
        <f>IF($D974=$O$52,$H974,0)</f>
        <v>0</v>
      </c>
      <c r="P974" s="209"/>
      <c r="Q974" s="209"/>
    </row>
    <row r="975" spans="1:30" s="194" customFormat="1" ht="30" customHeight="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 s="249"/>
      <c r="Q975" s="8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202"/>
    </row>
    <row r="976" spans="1:30" s="194" customFormat="1" ht="30" customHeight="1" x14ac:dyDescent="0.2">
      <c r="A976" s="190">
        <v>116</v>
      </c>
      <c r="B976" s="190" t="s">
        <v>222</v>
      </c>
      <c r="C976" s="190">
        <v>1</v>
      </c>
      <c r="D976" s="190">
        <v>0.96</v>
      </c>
      <c r="E976" s="190">
        <v>0.3</v>
      </c>
      <c r="F976" s="190">
        <v>0.6</v>
      </c>
      <c r="G976" s="191"/>
      <c r="H976" s="190"/>
      <c r="I976" s="190">
        <f>+PRODUCT(C976:F976)</f>
        <v>0.17279999999999998</v>
      </c>
      <c r="J976" s="190">
        <f>IF($D976=$J$52,$H976,0)</f>
        <v>0</v>
      </c>
      <c r="K976" s="190">
        <f>IF($D976=$K$52,$H976,0)</f>
        <v>0</v>
      </c>
      <c r="L976" s="190">
        <f>IF($D976=$L$52,$H976,0)</f>
        <v>0</v>
      </c>
      <c r="M976" s="190">
        <f>IF($D976=$M$52,$H976,0)</f>
        <v>0</v>
      </c>
      <c r="N976" s="190">
        <f>IF($D976=$N$52,$H976,0)</f>
        <v>0</v>
      </c>
      <c r="O976" s="201">
        <f>IF($D976=$O$52,$H976,0)</f>
        <v>0</v>
      </c>
      <c r="P976" s="190">
        <f>(IF(F976&gt;0.6,(ROUND(D976/0.5*2,0)),(ROUND(D976/0.5*1,0))))*C976</f>
        <v>2</v>
      </c>
      <c r="Q976" s="192" t="s">
        <v>75</v>
      </c>
      <c r="R976" s="193">
        <v>0.125</v>
      </c>
      <c r="S976" s="193">
        <v>0.125</v>
      </c>
      <c r="T976" s="193">
        <f>+PRODUCT(C976:E976)</f>
        <v>0.28799999999999998</v>
      </c>
      <c r="U976" s="193">
        <f>+PRODUCT(D976,(F976-R976))</f>
        <v>0.45599999999999996</v>
      </c>
      <c r="V976" s="193">
        <f>+PRODUCT(D976,(F976-R976))</f>
        <v>0.45599999999999996</v>
      </c>
      <c r="W976" s="193">
        <f>+PRODUCT(T976,C976)</f>
        <v>0.28799999999999998</v>
      </c>
      <c r="X976" s="193">
        <f>+IF(Q976="internal",IF(F976=$X$52,U976+V976,0),0)</f>
        <v>0.91199999999999992</v>
      </c>
      <c r="Y976" s="193">
        <f>+IF(Q976="internal",IF(F976&lt;$Y$52,U976+V976,0),0)</f>
        <v>0</v>
      </c>
      <c r="Z976" s="193">
        <f>+IF(Q976="internal",IF(F976&gt;$Z$52,U976+V976,0),0)</f>
        <v>0</v>
      </c>
      <c r="AA976" s="193">
        <f>+IF(Q976="external",IF(F976=$AA$52,U976+V976,0),0)</f>
        <v>0</v>
      </c>
      <c r="AB976" s="193">
        <f>+IF(Q976="external",IF(F976&lt;$AB$52,U976+V976,0),0)</f>
        <v>0</v>
      </c>
      <c r="AC976" s="193">
        <f>+IF(Q976="external",IF(F976&gt;$AC$52,U976+V976,0),0)</f>
        <v>0</v>
      </c>
      <c r="AD976" s="93"/>
    </row>
    <row r="977" spans="1:30" s="194" customFormat="1" ht="30" customHeight="1" x14ac:dyDescent="0.2">
      <c r="A977" s="195" t="s">
        <v>76</v>
      </c>
      <c r="B977" s="196"/>
      <c r="C977" s="197"/>
      <c r="D977" s="198">
        <v>16</v>
      </c>
      <c r="E977" s="198"/>
      <c r="F977" s="199">
        <v>3</v>
      </c>
      <c r="G977" s="200">
        <f>+$D976+1*(VLOOKUP(D977,$B$10:$G$16,6))+(10*(D977/1000))+1*(VLOOKUP(D977,$B$10:$G$16,6))+(10*(D977/1000))</f>
        <v>2.5300000000000002</v>
      </c>
      <c r="H977" s="198">
        <f>+F977*G977*C976</f>
        <v>7.5900000000000007</v>
      </c>
      <c r="I977" s="198"/>
      <c r="J977" s="190">
        <f>IF($D977=$J$52,$H977,0)</f>
        <v>0</v>
      </c>
      <c r="K977" s="190">
        <f>IF($D977=$K$52,$H977,0)</f>
        <v>0</v>
      </c>
      <c r="L977" s="190">
        <f>IF($D977=$L$52,$H977,0)</f>
        <v>0</v>
      </c>
      <c r="M977" s="190">
        <f>IF($D977=$M$52,$H977,0)</f>
        <v>7.5900000000000007</v>
      </c>
      <c r="N977" s="190">
        <f>IF($D977=$N$52,$H977,0)</f>
        <v>0</v>
      </c>
      <c r="O977" s="201">
        <f>IF($D977=$O$52,$H977,0)</f>
        <v>0</v>
      </c>
      <c r="P977" s="190"/>
      <c r="Q977" s="8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202"/>
    </row>
    <row r="978" spans="1:30" s="79" customFormat="1" ht="30" customHeight="1" x14ac:dyDescent="0.2">
      <c r="A978" s="203" t="s">
        <v>78</v>
      </c>
      <c r="B978" s="204"/>
      <c r="C978" s="205"/>
      <c r="D978" s="190">
        <v>16</v>
      </c>
      <c r="E978" s="190"/>
      <c r="F978" s="191">
        <v>3</v>
      </c>
      <c r="G978" s="200">
        <f>+$D976+1*(VLOOKUP(D978,$B$10:$G$16,6))+(10*(D978/1000))+1*(VLOOKUP(D978,$B$10:$G$16,6))+(10*(D978/1000))</f>
        <v>2.5300000000000002</v>
      </c>
      <c r="H978" s="190">
        <f>+F978*G978*C976</f>
        <v>7.5900000000000007</v>
      </c>
      <c r="I978" s="190"/>
      <c r="J978" s="190">
        <f>IF($D978=$J$52,$H978,0)</f>
        <v>0</v>
      </c>
      <c r="K978" s="190">
        <f>IF($D978=$K$52,$H978,0)</f>
        <v>0</v>
      </c>
      <c r="L978" s="190">
        <f>IF($D978=$L$52,$H978,0)</f>
        <v>0</v>
      </c>
      <c r="M978" s="190">
        <f>IF($D978=$M$52,$H978,0)</f>
        <v>7.5900000000000007</v>
      </c>
      <c r="N978" s="190">
        <f>IF($D978=$N$52,$H978,0)</f>
        <v>0</v>
      </c>
      <c r="O978" s="201">
        <f>IF($D978=$O$52,$H978,0)</f>
        <v>0</v>
      </c>
      <c r="P978" s="190"/>
      <c r="Q978" s="8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202"/>
    </row>
    <row r="979" spans="1:30" ht="31.5" customHeight="1" x14ac:dyDescent="0.25">
      <c r="A979" s="206" t="s">
        <v>105</v>
      </c>
      <c r="B979" s="207"/>
      <c r="C979" s="208"/>
      <c r="D979" s="209">
        <v>8</v>
      </c>
      <c r="E979" s="209">
        <v>0.1</v>
      </c>
      <c r="F979" s="210">
        <f>ROUND((((D976/3)*3)/(E979))+1,0)</f>
        <v>11</v>
      </c>
      <c r="G979" s="211">
        <f>((2*(E976-(2*$B$6)+F976-(2*$B$6)))+(VLOOKUP(D979,$B$30:$C$36,2,)))</f>
        <v>1.72</v>
      </c>
      <c r="H979" s="209">
        <f>+F979*G979*C976</f>
        <v>18.919999999999998</v>
      </c>
      <c r="I979" s="209"/>
      <c r="J979" s="190">
        <f>IF($D979=$J$52,$H979,0)</f>
        <v>18.919999999999998</v>
      </c>
      <c r="K979" s="190">
        <f>IF($D979=$K$52,$H979,0)</f>
        <v>0</v>
      </c>
      <c r="L979" s="190">
        <f>IF($D979=$L$52,$H979,0)</f>
        <v>0</v>
      </c>
      <c r="M979" s="190">
        <f>IF($D979=$M$52,$H979,0)</f>
        <v>0</v>
      </c>
      <c r="N979" s="190">
        <f>IF($D979=$N$52,$H979,0)</f>
        <v>0</v>
      </c>
      <c r="O979" s="201">
        <f>IF($D979=$O$52,$H979,0)</f>
        <v>0</v>
      </c>
      <c r="P979" s="209"/>
    </row>
    <row r="980" spans="1:30" s="194" customFormat="1" ht="30" customHeight="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 s="249"/>
      <c r="Q980" s="8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202"/>
    </row>
    <row r="981" spans="1:30" s="194" customFormat="1" ht="30" customHeight="1" x14ac:dyDescent="0.2">
      <c r="A981" s="190">
        <v>117</v>
      </c>
      <c r="B981" s="190" t="s">
        <v>223</v>
      </c>
      <c r="C981" s="190">
        <v>1</v>
      </c>
      <c r="D981" s="190">
        <v>0.8</v>
      </c>
      <c r="E981" s="190">
        <v>0.3</v>
      </c>
      <c r="F981" s="190">
        <v>0.6</v>
      </c>
      <c r="G981" s="191"/>
      <c r="H981" s="190"/>
      <c r="I981" s="190">
        <f>+PRODUCT(C981:F981)</f>
        <v>0.14399999999999999</v>
      </c>
      <c r="J981" s="190">
        <f>IF($D981=$J$52,$H981,0)</f>
        <v>0</v>
      </c>
      <c r="K981" s="190">
        <f>IF($D981=$K$52,$H981,0)</f>
        <v>0</v>
      </c>
      <c r="L981" s="190">
        <f>IF($D981=$L$52,$H981,0)</f>
        <v>0</v>
      </c>
      <c r="M981" s="190">
        <f>IF($D981=$M$52,$H981,0)</f>
        <v>0</v>
      </c>
      <c r="N981" s="190">
        <f>IF($D981=$N$52,$H981,0)</f>
        <v>0</v>
      </c>
      <c r="O981" s="201">
        <f>IF($D981=$O$52,$H981,0)</f>
        <v>0</v>
      </c>
      <c r="P981" s="190">
        <f>(IF(F981&gt;0.6,(ROUND(D981/0.5*2,0)),(ROUND(D981/0.5*1,0))))*C981</f>
        <v>2</v>
      </c>
      <c r="Q981" s="192" t="s">
        <v>75</v>
      </c>
      <c r="R981" s="193">
        <v>0.15</v>
      </c>
      <c r="S981" s="193">
        <v>0.12529999999999999</v>
      </c>
      <c r="T981" s="193">
        <f>+PRODUCT(C981:E981)</f>
        <v>0.24</v>
      </c>
      <c r="U981" s="193">
        <f>+PRODUCT(D981,(F981-R981))</f>
        <v>0.36</v>
      </c>
      <c r="V981" s="193">
        <f>+PRODUCT(D981,(F981-S981))</f>
        <v>0.37976000000000004</v>
      </c>
      <c r="W981" s="193">
        <f>+PRODUCT(T981,C981)</f>
        <v>0.24</v>
      </c>
      <c r="X981" s="193">
        <f>+IF(Q981="internal",IF(F981=$X$52,U981+V981,0),0)</f>
        <v>0.73975999999999997</v>
      </c>
      <c r="Y981" s="193">
        <f>+IF(Q981="internal",IF(F981&lt;$Y$52,U981+V981,0),0)</f>
        <v>0</v>
      </c>
      <c r="Z981" s="193">
        <f>+IF(Q981="internal",IF(F981&gt;$Z$52,U981+V981,0),0)</f>
        <v>0</v>
      </c>
      <c r="AA981" s="193">
        <f>+IF(Q981="external",IF(F981=$AA$52,U981+V981,0),0)</f>
        <v>0</v>
      </c>
      <c r="AB981" s="193">
        <f>+IF(Q981="external",IF(F981&lt;$AB$52,U981+V981,0),0)</f>
        <v>0</v>
      </c>
      <c r="AC981" s="193">
        <f>+IF(Q981="external",IF(F981&gt;$AC$52,U981+V981,0),0)</f>
        <v>0</v>
      </c>
      <c r="AD981" s="93"/>
    </row>
    <row r="982" spans="1:30" s="194" customFormat="1" ht="30" customHeight="1" x14ac:dyDescent="0.2">
      <c r="A982" s="195" t="s">
        <v>76</v>
      </c>
      <c r="B982" s="196"/>
      <c r="C982" s="197"/>
      <c r="D982" s="198">
        <v>20</v>
      </c>
      <c r="E982" s="198"/>
      <c r="F982" s="199">
        <v>3</v>
      </c>
      <c r="G982" s="200">
        <f>+$D981+1*(VLOOKUP(D982,$B$10:$G$16,6))+(10*(D982/1000))+0.75/2</f>
        <v>2.1749999999999998</v>
      </c>
      <c r="H982" s="198">
        <f>+F982*G982*C981</f>
        <v>6.5249999999999995</v>
      </c>
      <c r="I982" s="198"/>
      <c r="J982" s="190">
        <f>IF($D982=$J$52,$H982,0)</f>
        <v>0</v>
      </c>
      <c r="K982" s="190">
        <f>IF($D982=$K$52,$H982,0)</f>
        <v>0</v>
      </c>
      <c r="L982" s="190">
        <f>IF($D982=$L$52,$H982,0)</f>
        <v>0</v>
      </c>
      <c r="M982" s="190">
        <f>IF($D982=$M$52,$H982,0)</f>
        <v>0</v>
      </c>
      <c r="N982" s="190">
        <f>IF($D982=$N$52,$H982,0)</f>
        <v>6.5249999999999995</v>
      </c>
      <c r="O982" s="201">
        <f>IF($D982=$O$52,$H982,0)</f>
        <v>0</v>
      </c>
      <c r="P982" s="190"/>
      <c r="Q982" s="8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202"/>
    </row>
    <row r="983" spans="1:30" s="79" customFormat="1" ht="30" customHeight="1" x14ac:dyDescent="0.2">
      <c r="A983" s="203" t="s">
        <v>77</v>
      </c>
      <c r="B983" s="204"/>
      <c r="C983" s="205"/>
      <c r="D983" s="190">
        <v>16</v>
      </c>
      <c r="E983" s="190"/>
      <c r="F983" s="191">
        <v>2</v>
      </c>
      <c r="G983" s="200">
        <f>+$D981+1*(VLOOKUP(D983,$B$10:$G$16,6))+(10*(D983/1000))+0.75/2</f>
        <v>1.96</v>
      </c>
      <c r="H983" s="190">
        <f>+F983*G983*C981</f>
        <v>3.92</v>
      </c>
      <c r="I983" s="190"/>
      <c r="J983" s="190">
        <f t="shared" ref="J983" si="662">IF($D983=$J$52,$H983,0)</f>
        <v>0</v>
      </c>
      <c r="K983" s="190">
        <f t="shared" ref="K983" si="663">IF($D983=$K$52,$H983,0)</f>
        <v>0</v>
      </c>
      <c r="L983" s="190">
        <f t="shared" ref="L983" si="664">IF($D983=$L$52,$H983,0)</f>
        <v>0</v>
      </c>
      <c r="M983" s="190">
        <f t="shared" ref="M983" si="665">IF($D983=$M$52,$H983,0)</f>
        <v>3.92</v>
      </c>
      <c r="N983" s="190">
        <f t="shared" ref="N983" si="666">IF($D983=$N$52,$H983,0)</f>
        <v>0</v>
      </c>
      <c r="O983" s="201">
        <f t="shared" ref="O983" si="667">IF($D983=$O$52,$H983,0)</f>
        <v>0</v>
      </c>
      <c r="P983" s="190"/>
      <c r="Q983" s="8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202"/>
    </row>
    <row r="984" spans="1:30" s="79" customFormat="1" ht="30" customHeight="1" x14ac:dyDescent="0.2">
      <c r="A984" s="203" t="s">
        <v>78</v>
      </c>
      <c r="B984" s="204"/>
      <c r="C984" s="205"/>
      <c r="D984" s="190">
        <v>20</v>
      </c>
      <c r="E984" s="190"/>
      <c r="F984" s="191">
        <v>3</v>
      </c>
      <c r="G984" s="200">
        <f>+$D981+1*(VLOOKUP(D984,$B$10:$G$16,6))+(10*(D984/1000))+0.75/2</f>
        <v>2.1749999999999998</v>
      </c>
      <c r="H984" s="190">
        <f>+F984*G984*C981</f>
        <v>6.5249999999999995</v>
      </c>
      <c r="I984" s="190"/>
      <c r="J984" s="190">
        <f>IF($D984=$J$52,$H984,0)</f>
        <v>0</v>
      </c>
      <c r="K984" s="190">
        <f>IF($D984=$K$52,$H984,0)</f>
        <v>0</v>
      </c>
      <c r="L984" s="190">
        <f>IF($D984=$L$52,$H984,0)</f>
        <v>0</v>
      </c>
      <c r="M984" s="190">
        <f>IF($D984=$M$52,$H984,0)</f>
        <v>0</v>
      </c>
      <c r="N984" s="190">
        <f>IF($D984=$N$52,$H984,0)</f>
        <v>6.5249999999999995</v>
      </c>
      <c r="O984" s="201">
        <f>IF($D984=$O$52,$H984,0)</f>
        <v>0</v>
      </c>
      <c r="P984" s="190"/>
      <c r="Q984" s="8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202"/>
    </row>
    <row r="985" spans="1:30" s="79" customFormat="1" ht="30" customHeight="1" x14ac:dyDescent="0.2">
      <c r="A985" s="203" t="s">
        <v>80</v>
      </c>
      <c r="B985" s="204"/>
      <c r="C985" s="205"/>
      <c r="D985" s="190">
        <v>25</v>
      </c>
      <c r="E985" s="190">
        <v>1</v>
      </c>
      <c r="F985" s="191">
        <f>ROUND((0.8)/(E985)+1,0)</f>
        <v>2</v>
      </c>
      <c r="G985" s="191">
        <f>VLOOKUP(E981,$B$40:$E$49,4,0)</f>
        <v>0.36443309607454283</v>
      </c>
      <c r="H985" s="190">
        <f>+F985*G985*C981</f>
        <v>0.72886619214908566</v>
      </c>
      <c r="I985" s="190"/>
      <c r="J985" s="190">
        <f t="shared" ref="J985" si="668">IF($D985=$J$52,$H985,0)</f>
        <v>0</v>
      </c>
      <c r="K985" s="190">
        <f t="shared" ref="K985" si="669">IF($D985=$K$52,$H985,0)</f>
        <v>0</v>
      </c>
      <c r="L985" s="190">
        <f t="shared" ref="L985" si="670">IF($D985=$L$52,$H985,0)</f>
        <v>0</v>
      </c>
      <c r="M985" s="190">
        <f t="shared" ref="M985" si="671">IF($D985=$M$52,$H985,0)</f>
        <v>0</v>
      </c>
      <c r="N985" s="190">
        <f t="shared" ref="N985" si="672">IF($D985=$N$52,$H985,0)</f>
        <v>0</v>
      </c>
      <c r="O985" s="201">
        <f t="shared" ref="O985" si="673">IF($D985=$O$52,$H985,0)</f>
        <v>0.72886619214908566</v>
      </c>
      <c r="P985" s="190"/>
      <c r="Q985" s="8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202"/>
    </row>
    <row r="986" spans="1:30" ht="26.25" customHeight="1" x14ac:dyDescent="0.25">
      <c r="A986" s="206" t="s">
        <v>159</v>
      </c>
      <c r="B986" s="207"/>
      <c r="C986" s="208"/>
      <c r="D986" s="209">
        <v>10</v>
      </c>
      <c r="E986" s="209">
        <v>0.1</v>
      </c>
      <c r="F986" s="210">
        <f>ROUND((((D981/3)*3)/(E986))+1,0)</f>
        <v>9</v>
      </c>
      <c r="G986" s="211">
        <f>((2*(E981-(2*$B$6)+F981-(2*$B$6)))+(VLOOKUP(D986,$B$30:$C$36,2,)))</f>
        <v>1.76</v>
      </c>
      <c r="H986" s="209">
        <f>+F986*G986*C981</f>
        <v>15.84</v>
      </c>
      <c r="I986" s="209"/>
      <c r="J986" s="190">
        <f>IF($D986=$J$52,$H986,0)</f>
        <v>0</v>
      </c>
      <c r="K986" s="190">
        <f>IF($D986=$K$52,$H986,0)</f>
        <v>15.84</v>
      </c>
      <c r="L986" s="190">
        <f>IF($D986=$L$52,$H986,0)</f>
        <v>0</v>
      </c>
      <c r="M986" s="190">
        <f>IF($D986=$M$52,$H986,0)</f>
        <v>0</v>
      </c>
      <c r="N986" s="190">
        <f>IF($D986=$N$52,$H986,0)</f>
        <v>0</v>
      </c>
      <c r="O986" s="201">
        <f>IF($D986=$O$52,$H986,0)</f>
        <v>0</v>
      </c>
      <c r="P986" s="209"/>
    </row>
    <row r="987" spans="1:30" s="239" customFormat="1" ht="30" customHeight="1" x14ac:dyDescent="0.25">
      <c r="A987" s="209"/>
      <c r="B987" s="209" t="s">
        <v>96</v>
      </c>
      <c r="C987" s="209"/>
      <c r="D987" s="209">
        <v>10</v>
      </c>
      <c r="E987" s="209">
        <v>0.1</v>
      </c>
      <c r="F987" s="219">
        <f>ROUNDUP((((D981/3)*3)/(E987))+1,0)</f>
        <v>9</v>
      </c>
      <c r="G987" s="211">
        <f>(F981-(2*$B$6)+(VLOOKUP(D987,$B$30:$C$36,2,)))</f>
        <v>0.74</v>
      </c>
      <c r="H987" s="209">
        <f>+F987*G987*C981</f>
        <v>6.66</v>
      </c>
      <c r="I987" s="209"/>
      <c r="J987" s="190">
        <f>IF($D987=$J$335,$H987,0)</f>
        <v>0</v>
      </c>
      <c r="K987" s="190">
        <f>IF($D987=$K$52,$H987,0)</f>
        <v>6.66</v>
      </c>
      <c r="L987" s="190">
        <f>IF($D987=$L$335,$H987,0)</f>
        <v>0</v>
      </c>
      <c r="M987" s="190">
        <f t="shared" ref="M987" si="674">IF($D987=$M$335,$H987,0)</f>
        <v>0</v>
      </c>
      <c r="N987" s="190">
        <f t="shared" ref="N987" si="675">IF($D987=$N$335,$H987,0)</f>
        <v>0</v>
      </c>
      <c r="O987" s="190">
        <f t="shared" ref="O987" si="676">IF($D987=$O$335,$H987,0)</f>
        <v>0</v>
      </c>
      <c r="P987" s="209"/>
      <c r="Q987" s="209"/>
    </row>
    <row r="988" spans="1:30" s="194" customFormat="1" ht="30" customHeight="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 s="249"/>
      <c r="Q988" s="8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202"/>
    </row>
    <row r="989" spans="1:30" s="194" customFormat="1" ht="30" customHeight="1" x14ac:dyDescent="0.2">
      <c r="A989" s="190">
        <v>118</v>
      </c>
      <c r="B989" s="190" t="s">
        <v>224</v>
      </c>
      <c r="C989" s="190">
        <v>1</v>
      </c>
      <c r="D989" s="190">
        <v>1.5</v>
      </c>
      <c r="E989" s="190">
        <v>0.3</v>
      </c>
      <c r="F989" s="190">
        <v>0.6</v>
      </c>
      <c r="G989" s="191"/>
      <c r="H989" s="190"/>
      <c r="I989" s="190">
        <f>+PRODUCT(C989:F989)</f>
        <v>0.26999999999999996</v>
      </c>
      <c r="J989" s="190">
        <f>IF($D989=$J$52,$H989,0)</f>
        <v>0</v>
      </c>
      <c r="K989" s="190">
        <f>IF($D989=$K$52,$H989,0)</f>
        <v>0</v>
      </c>
      <c r="L989" s="190">
        <f>IF($D989=$L$52,$H989,0)</f>
        <v>0</v>
      </c>
      <c r="M989" s="190">
        <f>IF($D989=$M$52,$H989,0)</f>
        <v>0</v>
      </c>
      <c r="N989" s="190">
        <f>IF($D989=$N$52,$H989,0)</f>
        <v>0</v>
      </c>
      <c r="O989" s="201">
        <f>IF($D989=$O$52,$H989,0)</f>
        <v>0</v>
      </c>
      <c r="P989" s="190">
        <f>(IF(F989&gt;0.6,(ROUND(D989/0.5*2,0)),(ROUND(D989/0.5*1,0))))*C989</f>
        <v>3</v>
      </c>
      <c r="Q989" s="192" t="s">
        <v>75</v>
      </c>
      <c r="R989" s="193">
        <v>0.15</v>
      </c>
      <c r="S989" s="193">
        <v>0.15</v>
      </c>
      <c r="T989" s="193">
        <f>+PRODUCT(C989:E989)</f>
        <v>0.44999999999999996</v>
      </c>
      <c r="U989" s="193">
        <f>+PRODUCT(D989,(F989-R989))</f>
        <v>0.67499999999999993</v>
      </c>
      <c r="V989" s="193">
        <f>+PRODUCT(D989,(F989-R989))</f>
        <v>0.67499999999999993</v>
      </c>
      <c r="W989" s="193">
        <f>+PRODUCT(T989,C989)</f>
        <v>0.44999999999999996</v>
      </c>
      <c r="X989" s="193">
        <f>+IF(Q989="internal",IF(F989=$X$52,U989+V989,0),0)</f>
        <v>1.3499999999999999</v>
      </c>
      <c r="Y989" s="193">
        <f>+IF(Q989="internal",IF(F989&lt;$Y$52,U989+V989,0),0)</f>
        <v>0</v>
      </c>
      <c r="Z989" s="193">
        <f>+IF(Q989="internal",IF(F989&gt;$Z$52,U989+V989,0),0)</f>
        <v>0</v>
      </c>
      <c r="AA989" s="193">
        <f>+IF(Q989="external",IF(F989=$AA$52,U989+V989,0),0)</f>
        <v>0</v>
      </c>
      <c r="AB989" s="193">
        <f>+IF(Q989="external",IF(F989&lt;$AB$52,U989+V989,0),0)</f>
        <v>0</v>
      </c>
      <c r="AC989" s="193">
        <f>+IF(Q989="external",IF(F989&gt;$AC$52,U989+V989,0),0)</f>
        <v>0</v>
      </c>
      <c r="AD989" s="93"/>
    </row>
    <row r="990" spans="1:30" s="194" customFormat="1" ht="30" customHeight="1" x14ac:dyDescent="0.2">
      <c r="A990" s="195" t="s">
        <v>76</v>
      </c>
      <c r="B990" s="196"/>
      <c r="C990" s="197"/>
      <c r="D990" s="198">
        <v>20</v>
      </c>
      <c r="E990" s="198"/>
      <c r="F990" s="199">
        <v>3</v>
      </c>
      <c r="G990" s="200">
        <f>+$D989+2*(VLOOKUP(D990,$B$10:$G$16,6))+(10*(D990/1000))</f>
        <v>3.3000000000000003</v>
      </c>
      <c r="H990" s="198">
        <f>+F990*G990*C989</f>
        <v>9.9</v>
      </c>
      <c r="I990" s="198"/>
      <c r="J990" s="190">
        <f>IF($D990=$J$52,$H990,0)</f>
        <v>0</v>
      </c>
      <c r="K990" s="190">
        <f>IF($D990=$K$52,$H990,0)</f>
        <v>0</v>
      </c>
      <c r="L990" s="190">
        <f>IF($D990=$L$52,$H990,0)</f>
        <v>0</v>
      </c>
      <c r="M990" s="190">
        <f>IF($D990=$M$52,$H990,0)</f>
        <v>0</v>
      </c>
      <c r="N990" s="190">
        <f>IF($D990=$N$52,$H990,0)</f>
        <v>9.9</v>
      </c>
      <c r="O990" s="201">
        <f>IF($D990=$O$52,$H990,0)</f>
        <v>0</v>
      </c>
      <c r="P990" s="190"/>
      <c r="Q990" s="8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202"/>
    </row>
    <row r="991" spans="1:30" s="79" customFormat="1" ht="30" customHeight="1" x14ac:dyDescent="0.2">
      <c r="A991" s="203" t="s">
        <v>77</v>
      </c>
      <c r="B991" s="204"/>
      <c r="C991" s="205"/>
      <c r="D991" s="190">
        <v>16</v>
      </c>
      <c r="E991" s="190"/>
      <c r="F991" s="191">
        <v>3</v>
      </c>
      <c r="G991" s="200">
        <f>+$D989+2*(VLOOKUP(D991,$B$10:$G$16,6))+(10*(D991/1000))</f>
        <v>2.91</v>
      </c>
      <c r="H991" s="190">
        <f>+F991*G991*C989</f>
        <v>8.73</v>
      </c>
      <c r="I991" s="190"/>
      <c r="J991" s="190">
        <f t="shared" ref="J991" si="677">IF($D991=$J$52,$H991,0)</f>
        <v>0</v>
      </c>
      <c r="K991" s="190">
        <f t="shared" ref="K991" si="678">IF($D991=$K$52,$H991,0)</f>
        <v>0</v>
      </c>
      <c r="L991" s="190">
        <f t="shared" ref="L991" si="679">IF($D991=$L$52,$H991,0)</f>
        <v>0</v>
      </c>
      <c r="M991" s="190">
        <f t="shared" ref="M991" si="680">IF($D991=$M$52,$H991,0)</f>
        <v>8.73</v>
      </c>
      <c r="N991" s="190">
        <f t="shared" ref="N991" si="681">IF($D991=$N$52,$H991,0)</f>
        <v>0</v>
      </c>
      <c r="O991" s="201">
        <f t="shared" ref="O991" si="682">IF($D991=$O$52,$H991,0)</f>
        <v>0</v>
      </c>
      <c r="P991" s="190"/>
      <c r="Q991" s="8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202"/>
    </row>
    <row r="992" spans="1:30" s="79" customFormat="1" ht="30" customHeight="1" x14ac:dyDescent="0.2">
      <c r="A992" s="203" t="s">
        <v>78</v>
      </c>
      <c r="B992" s="204"/>
      <c r="C992" s="205"/>
      <c r="D992" s="190">
        <v>20</v>
      </c>
      <c r="E992" s="190"/>
      <c r="F992" s="191">
        <v>3</v>
      </c>
      <c r="G992" s="200">
        <f>+$D989+2*(VLOOKUP(D992,$B$10:$G$16,6))+(10*(D992/1000))</f>
        <v>3.3000000000000003</v>
      </c>
      <c r="H992" s="190">
        <f>+F992*G992*C989</f>
        <v>9.9</v>
      </c>
      <c r="I992" s="190"/>
      <c r="J992" s="190">
        <f>IF($D992=$J$52,$H992,0)</f>
        <v>0</v>
      </c>
      <c r="K992" s="190">
        <f>IF($D992=$K$52,$H992,0)</f>
        <v>0</v>
      </c>
      <c r="L992" s="190">
        <f>IF($D992=$L$52,$H992,0)</f>
        <v>0</v>
      </c>
      <c r="M992" s="190">
        <f>IF($D992=$M$52,$H992,0)</f>
        <v>0</v>
      </c>
      <c r="N992" s="190">
        <f>IF($D992=$N$52,$H992,0)</f>
        <v>9.9</v>
      </c>
      <c r="O992" s="201">
        <f>IF($D992=$O$52,$H992,0)</f>
        <v>0</v>
      </c>
      <c r="P992" s="190"/>
      <c r="Q992" s="8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202"/>
    </row>
    <row r="993" spans="1:30" s="79" customFormat="1" ht="30" customHeight="1" x14ac:dyDescent="0.2">
      <c r="A993" s="203" t="s">
        <v>79</v>
      </c>
      <c r="B993" s="204"/>
      <c r="C993" s="205"/>
      <c r="D993" s="190">
        <v>16</v>
      </c>
      <c r="E993" s="190"/>
      <c r="F993" s="191">
        <v>2</v>
      </c>
      <c r="G993" s="200">
        <f>+$D989+2*(VLOOKUP(D993,$B$10:$G$16,6))+(10*(D993/1000))</f>
        <v>2.91</v>
      </c>
      <c r="H993" s="190">
        <f>+F993*G993*C989</f>
        <v>5.82</v>
      </c>
      <c r="I993" s="190"/>
      <c r="J993" s="190">
        <f t="shared" ref="J993:J994" si="683">IF($D993=$J$52,$H993,0)</f>
        <v>0</v>
      </c>
      <c r="K993" s="190">
        <f t="shared" ref="K993:K994" si="684">IF($D993=$K$52,$H993,0)</f>
        <v>0</v>
      </c>
      <c r="L993" s="190">
        <f t="shared" ref="L993:L994" si="685">IF($D993=$L$52,$H993,0)</f>
        <v>0</v>
      </c>
      <c r="M993" s="190">
        <f t="shared" ref="M993:M994" si="686">IF($D993=$M$52,$H993,0)</f>
        <v>5.82</v>
      </c>
      <c r="N993" s="190">
        <f t="shared" ref="N993:N994" si="687">IF($D993=$N$52,$H993,0)</f>
        <v>0</v>
      </c>
      <c r="O993" s="201">
        <f t="shared" ref="O993:O994" si="688">IF($D993=$O$52,$H993,0)</f>
        <v>0</v>
      </c>
      <c r="P993" s="190"/>
      <c r="Q993" s="8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202"/>
    </row>
    <row r="994" spans="1:30" s="79" customFormat="1" ht="30" customHeight="1" x14ac:dyDescent="0.2">
      <c r="A994" s="203" t="s">
        <v>80</v>
      </c>
      <c r="B994" s="204"/>
      <c r="C994" s="205"/>
      <c r="D994" s="190">
        <v>25</v>
      </c>
      <c r="E994" s="190">
        <v>1</v>
      </c>
      <c r="F994" s="191">
        <f>ROUND((1.5+1.5)/(E994)+1,0)</f>
        <v>4</v>
      </c>
      <c r="G994" s="191">
        <f>VLOOKUP(E989,$B$40:$E$49,4,0)</f>
        <v>0.36443309607454283</v>
      </c>
      <c r="H994" s="190">
        <f>+F994*G994*C989</f>
        <v>1.4577323842981713</v>
      </c>
      <c r="I994" s="190"/>
      <c r="J994" s="190">
        <f t="shared" si="683"/>
        <v>0</v>
      </c>
      <c r="K994" s="190">
        <f t="shared" si="684"/>
        <v>0</v>
      </c>
      <c r="L994" s="190">
        <f t="shared" si="685"/>
        <v>0</v>
      </c>
      <c r="M994" s="190">
        <f t="shared" si="686"/>
        <v>0</v>
      </c>
      <c r="N994" s="190">
        <f t="shared" si="687"/>
        <v>0</v>
      </c>
      <c r="O994" s="201">
        <f t="shared" si="688"/>
        <v>1.4577323842981713</v>
      </c>
      <c r="P994" s="190"/>
      <c r="Q994" s="8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202"/>
    </row>
    <row r="995" spans="1:30" ht="39.75" customHeight="1" x14ac:dyDescent="0.25">
      <c r="A995" s="206" t="s">
        <v>159</v>
      </c>
      <c r="B995" s="207"/>
      <c r="C995" s="208"/>
      <c r="D995" s="209">
        <v>10</v>
      </c>
      <c r="E995" s="209">
        <v>0.1</v>
      </c>
      <c r="F995" s="210">
        <f>ROUND((((D989/3)*3)/(E995))+1,0)</f>
        <v>16</v>
      </c>
      <c r="G995" s="211">
        <f>((2*(E989-(2*$B$6)+F989-(2*$B$6)))+(VLOOKUP(D995,$B$30:$C$36,2,)))</f>
        <v>1.76</v>
      </c>
      <c r="H995" s="209">
        <f>+F995*G995*C989</f>
        <v>28.16</v>
      </c>
      <c r="I995" s="209"/>
      <c r="J995" s="190">
        <f>IF($D995=$J$52,$H995,0)</f>
        <v>0</v>
      </c>
      <c r="K995" s="190">
        <f>IF($D995=$K$52,$H995,0)</f>
        <v>28.16</v>
      </c>
      <c r="L995" s="190">
        <f>IF($D995=$L$52,$H995,0)</f>
        <v>0</v>
      </c>
      <c r="M995" s="190">
        <f>IF($D995=$M$52,$H995,0)</f>
        <v>0</v>
      </c>
      <c r="N995" s="190">
        <f>IF($D995=$N$52,$H995,0)</f>
        <v>0</v>
      </c>
      <c r="O995" s="201">
        <f>IF($D995=$O$52,$H995,0)</f>
        <v>0</v>
      </c>
      <c r="P995" s="209"/>
    </row>
    <row r="996" spans="1:30" s="239" customFormat="1" ht="30" customHeight="1" x14ac:dyDescent="0.25">
      <c r="A996" s="209"/>
      <c r="B996" s="209" t="s">
        <v>96</v>
      </c>
      <c r="C996" s="209"/>
      <c r="D996" s="209">
        <v>10</v>
      </c>
      <c r="E996" s="209">
        <v>0.1</v>
      </c>
      <c r="F996" s="219">
        <f>ROUNDUP((((D989/3)*3)/(E996))+1,0)</f>
        <v>16</v>
      </c>
      <c r="G996" s="211">
        <f>(F989-(2*$B$6)+(VLOOKUP(D996,$B$30:$C$36,2,)))</f>
        <v>0.74</v>
      </c>
      <c r="H996" s="209">
        <f>+F996*G996*C989</f>
        <v>11.84</v>
      </c>
      <c r="I996" s="209"/>
      <c r="J996" s="190">
        <f>IF($D996=$J$335,$H996,0)</f>
        <v>0</v>
      </c>
      <c r="K996" s="190">
        <f>IF($D996=$K$52,$H996,0)</f>
        <v>11.84</v>
      </c>
      <c r="L996" s="190">
        <f>IF($D996=$L$335,$H996,0)</f>
        <v>0</v>
      </c>
      <c r="M996" s="190">
        <f t="shared" ref="M996" si="689">IF($D996=$M$335,$H996,0)</f>
        <v>0</v>
      </c>
      <c r="N996" s="190">
        <f t="shared" ref="N996" si="690">IF($D996=$N$335,$H996,0)</f>
        <v>0</v>
      </c>
      <c r="O996" s="190">
        <f t="shared" ref="O996" si="691">IF($D996=$O$335,$H996,0)</f>
        <v>0</v>
      </c>
      <c r="P996" s="209"/>
      <c r="Q996" s="209"/>
    </row>
    <row r="997" spans="1:30" s="194" customFormat="1" ht="30" customHeight="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 s="249"/>
      <c r="Q997" s="8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202"/>
    </row>
    <row r="998" spans="1:30" s="194" customFormat="1" ht="30" customHeight="1" x14ac:dyDescent="0.2">
      <c r="A998" s="190">
        <v>119</v>
      </c>
      <c r="B998" s="190" t="s">
        <v>225</v>
      </c>
      <c r="C998" s="190">
        <v>1</v>
      </c>
      <c r="D998" s="190">
        <v>0.86</v>
      </c>
      <c r="E998" s="190">
        <v>0.3</v>
      </c>
      <c r="F998" s="190">
        <v>0.6</v>
      </c>
      <c r="G998" s="191"/>
      <c r="H998" s="190"/>
      <c r="I998" s="190">
        <f>+PRODUCT(C998:F998)</f>
        <v>0.15479999999999999</v>
      </c>
      <c r="J998" s="190">
        <f>IF($D998=$J$52,$H998,0)</f>
        <v>0</v>
      </c>
      <c r="K998" s="190">
        <f>IF($D998=$K$52,$H998,0)</f>
        <v>0</v>
      </c>
      <c r="L998" s="190">
        <f>IF($D998=$L$52,$H998,0)</f>
        <v>0</v>
      </c>
      <c r="M998" s="190">
        <f>IF($D998=$M$52,$H998,0)</f>
        <v>0</v>
      </c>
      <c r="N998" s="190">
        <f>IF($D998=$N$52,$H998,0)</f>
        <v>0</v>
      </c>
      <c r="O998" s="201">
        <f>IF($D998=$O$52,$H998,0)</f>
        <v>0</v>
      </c>
      <c r="P998" s="190">
        <f>(IF(F998&gt;0.6,(ROUND(D998/0.5*2,0)),(ROUND(D998/0.5*1,0))))*C998</f>
        <v>2</v>
      </c>
      <c r="Q998" s="192" t="s">
        <v>75</v>
      </c>
      <c r="R998" s="193">
        <v>0.15</v>
      </c>
      <c r="S998" s="193">
        <v>0.15</v>
      </c>
      <c r="T998" s="193">
        <f>+PRODUCT(C998:E998)</f>
        <v>0.25800000000000001</v>
      </c>
      <c r="U998" s="193">
        <f>+PRODUCT(D998,(F998-R998))</f>
        <v>0.38699999999999996</v>
      </c>
      <c r="V998" s="193">
        <f>+PRODUCT(D998,(F998-R998))</f>
        <v>0.38699999999999996</v>
      </c>
      <c r="W998" s="193">
        <f>+PRODUCT(T998,C998)</f>
        <v>0.25800000000000001</v>
      </c>
      <c r="X998" s="193">
        <f>+IF(Q998="internal",IF(F998=$X$52,U998+V998,0),0)</f>
        <v>0.77399999999999991</v>
      </c>
      <c r="Y998" s="193">
        <f>+IF(Q998="internal",IF(F998&lt;$Y$52,U998+V998,0),0)</f>
        <v>0</v>
      </c>
      <c r="Z998" s="193">
        <f>+IF(Q998="internal",IF(F998&gt;$Z$52,U998+V998,0),0)</f>
        <v>0</v>
      </c>
      <c r="AA998" s="193">
        <f>+IF(Q998="external",IF(F998=$AA$52,U998+V998,0),0)</f>
        <v>0</v>
      </c>
      <c r="AB998" s="193">
        <f>+IF(Q998="external",IF(F998&lt;$AB$52,U998+V998,0),0)</f>
        <v>0</v>
      </c>
      <c r="AC998" s="193">
        <f>+IF(Q998="external",IF(F998&gt;$AC$52,U998+V998,0),0)</f>
        <v>0</v>
      </c>
      <c r="AD998" s="93"/>
    </row>
    <row r="999" spans="1:30" s="194" customFormat="1" ht="30" customHeight="1" x14ac:dyDescent="0.2">
      <c r="A999" s="195" t="s">
        <v>76</v>
      </c>
      <c r="B999" s="196"/>
      <c r="C999" s="197"/>
      <c r="D999" s="198">
        <v>16</v>
      </c>
      <c r="E999" s="198"/>
      <c r="F999" s="199">
        <v>3</v>
      </c>
      <c r="G999" s="200">
        <f>+$D998+2*(VLOOKUP(D999,$B$10:$G$16,6))+(10*(D999/1000))</f>
        <v>2.27</v>
      </c>
      <c r="H999" s="198">
        <f>+F999*G999*C998</f>
        <v>6.8100000000000005</v>
      </c>
      <c r="I999" s="198"/>
      <c r="J999" s="190">
        <f>IF($D999=$J$52,$H999,0)</f>
        <v>0</v>
      </c>
      <c r="K999" s="190">
        <f>IF($D999=$K$52,$H999,0)</f>
        <v>0</v>
      </c>
      <c r="L999" s="190">
        <f>IF($D999=$L$52,$H999,0)</f>
        <v>0</v>
      </c>
      <c r="M999" s="190">
        <f>IF($D999=$M$52,$H999,0)</f>
        <v>6.8100000000000005</v>
      </c>
      <c r="N999" s="190">
        <f>IF($D999=$N$52,$H999,0)</f>
        <v>0</v>
      </c>
      <c r="O999" s="201">
        <f>IF($D999=$O$52,$H999,0)</f>
        <v>0</v>
      </c>
      <c r="P999" s="190"/>
      <c r="Q999" s="8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202"/>
    </row>
    <row r="1000" spans="1:30" s="79" customFormat="1" ht="30" customHeight="1" x14ac:dyDescent="0.2">
      <c r="A1000" s="203" t="s">
        <v>78</v>
      </c>
      <c r="B1000" s="204"/>
      <c r="C1000" s="205"/>
      <c r="D1000" s="190">
        <v>16</v>
      </c>
      <c r="E1000" s="190"/>
      <c r="F1000" s="191">
        <v>3</v>
      </c>
      <c r="G1000" s="200">
        <f>+$D998+2*(VLOOKUP(D1000,$B$10:$G$16,6))+(10*(D999/1000))</f>
        <v>2.27</v>
      </c>
      <c r="H1000" s="190">
        <f>+F1000*G1000*C998</f>
        <v>6.8100000000000005</v>
      </c>
      <c r="I1000" s="190"/>
      <c r="J1000" s="190">
        <f>IF($D1000=$J$52,$H1000,0)</f>
        <v>0</v>
      </c>
      <c r="K1000" s="190">
        <f>IF($D1000=$K$52,$H1000,0)</f>
        <v>0</v>
      </c>
      <c r="L1000" s="190">
        <f>IF($D1000=$L$52,$H1000,0)</f>
        <v>0</v>
      </c>
      <c r="M1000" s="190">
        <f>IF($D1000=$M$52,$H1000,0)</f>
        <v>6.8100000000000005</v>
      </c>
      <c r="N1000" s="190">
        <f>IF($D1000=$N$52,$H1000,0)</f>
        <v>0</v>
      </c>
      <c r="O1000" s="201">
        <f>IF($D1000=$O$52,$H1000,0)</f>
        <v>0</v>
      </c>
      <c r="P1000" s="190"/>
      <c r="Q1000" s="8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202"/>
    </row>
    <row r="1001" spans="1:30" ht="33.75" customHeight="1" x14ac:dyDescent="0.25">
      <c r="A1001" s="206" t="s">
        <v>120</v>
      </c>
      <c r="B1001" s="207"/>
      <c r="C1001" s="208"/>
      <c r="D1001" s="209">
        <v>10</v>
      </c>
      <c r="E1001" s="209">
        <v>0.1</v>
      </c>
      <c r="F1001" s="210">
        <f>ROUND((((D998/3)*3)/(E1001))+1,0)</f>
        <v>10</v>
      </c>
      <c r="G1001" s="211">
        <f>((2*(E998-(2*$B$6)+F998-(2*$B$6)))+(VLOOKUP(D1001,$B$30:$C$36,2,)))</f>
        <v>1.76</v>
      </c>
      <c r="H1001" s="209">
        <f>+F1001*G1001*C998</f>
        <v>17.600000000000001</v>
      </c>
      <c r="I1001" s="209"/>
      <c r="J1001" s="190">
        <f>IF($D1001=$J$52,$H1001,0)</f>
        <v>0</v>
      </c>
      <c r="K1001" s="190">
        <f>IF($D1001=$K$52,$H1001,0)</f>
        <v>17.600000000000001</v>
      </c>
      <c r="L1001" s="190">
        <f>IF($D1001=$L$52,$H1001,0)</f>
        <v>0</v>
      </c>
      <c r="M1001" s="190">
        <f>IF($D1001=$M$52,$H1001,0)</f>
        <v>0</v>
      </c>
      <c r="N1001" s="190">
        <f>IF($D1001=$N$52,$H1001,0)</f>
        <v>0</v>
      </c>
      <c r="O1001" s="201">
        <f>IF($D1001=$O$52,$H1001,0)</f>
        <v>0</v>
      </c>
      <c r="P1001" s="209"/>
    </row>
    <row r="1002" spans="1:30" s="194" customFormat="1" ht="30" customHeight="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 s="249"/>
      <c r="Q1002" s="8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202"/>
    </row>
    <row r="1003" spans="1:30" s="194" customFormat="1" ht="30" customHeight="1" x14ac:dyDescent="0.2">
      <c r="A1003" s="190">
        <v>120</v>
      </c>
      <c r="B1003" s="190" t="s">
        <v>226</v>
      </c>
      <c r="C1003" s="190">
        <v>1</v>
      </c>
      <c r="D1003" s="190">
        <v>0.65500000000000003</v>
      </c>
      <c r="E1003" s="190">
        <v>0.3</v>
      </c>
      <c r="F1003" s="190">
        <v>0.6</v>
      </c>
      <c r="G1003" s="191"/>
      <c r="H1003" s="190"/>
      <c r="I1003" s="190">
        <f>+PRODUCT(C1003:F1003)</f>
        <v>0.1179</v>
      </c>
      <c r="J1003" s="190">
        <f>IF($D1003=$J$52,$H1003,0)</f>
        <v>0</v>
      </c>
      <c r="K1003" s="190">
        <f>IF($D1003=$K$52,$H1003,0)</f>
        <v>0</v>
      </c>
      <c r="L1003" s="190">
        <f>IF($D1003=$L$52,$H1003,0)</f>
        <v>0</v>
      </c>
      <c r="M1003" s="190">
        <f>IF($D1003=$M$52,$H1003,0)</f>
        <v>0</v>
      </c>
      <c r="N1003" s="190">
        <f>IF($D1003=$N$52,$H1003,0)</f>
        <v>0</v>
      </c>
      <c r="O1003" s="201">
        <f>IF($D1003=$O$52,$H1003,0)</f>
        <v>0</v>
      </c>
      <c r="P1003" s="190">
        <f>(IF(F1003&gt;0.6,(ROUND(D1003/0.5*2,0)),(ROUND(D1003/0.5*1,0))))*C1003</f>
        <v>1</v>
      </c>
      <c r="Q1003" s="192" t="s">
        <v>75</v>
      </c>
      <c r="R1003" s="193">
        <v>0.15</v>
      </c>
      <c r="S1003" s="193">
        <v>0.17499999999999999</v>
      </c>
      <c r="T1003" s="193">
        <f>+PRODUCT(C1003:E1003)</f>
        <v>0.19650000000000001</v>
      </c>
      <c r="U1003" s="193">
        <f>+PRODUCT(D1003,(F1003-R1003))</f>
        <v>0.29474999999999996</v>
      </c>
      <c r="V1003" s="193">
        <f>+PRODUCT(D1003,(F1003-S1003))</f>
        <v>0.27837499999999998</v>
      </c>
      <c r="W1003" s="193">
        <f>+PRODUCT(T1003,C1003)</f>
        <v>0.19650000000000001</v>
      </c>
      <c r="X1003" s="193">
        <f>+IF(Q1003="internal",IF(F1003=$X$52,U1003+V1003,0),0)</f>
        <v>0.57312499999999988</v>
      </c>
      <c r="Y1003" s="193">
        <f>+IF(Q1003="internal",IF(F1003&lt;$Y$52,U1003+V1003,0),0)</f>
        <v>0</v>
      </c>
      <c r="Z1003" s="193">
        <f>+IF(Q1003="internal",IF(F1003&gt;$Z$52,U1003+V1003,0),0)</f>
        <v>0</v>
      </c>
      <c r="AA1003" s="193">
        <f>+IF(Q1003="external",IF(F1003=$AA$52,U1003+V1003,0),0)</f>
        <v>0</v>
      </c>
      <c r="AB1003" s="193">
        <f>+IF(Q1003="external",IF(F1003&lt;$AB$52,U1003+V1003,0),0)</f>
        <v>0</v>
      </c>
      <c r="AC1003" s="193">
        <f>+IF(Q1003="external",IF(F1003&gt;$AC$52,U1003+V1003,0),0)</f>
        <v>0</v>
      </c>
      <c r="AD1003" s="93"/>
    </row>
    <row r="1004" spans="1:30" s="194" customFormat="1" ht="30" customHeight="1" x14ac:dyDescent="0.2">
      <c r="A1004" s="195" t="s">
        <v>76</v>
      </c>
      <c r="B1004" s="196"/>
      <c r="C1004" s="197"/>
      <c r="D1004" s="198">
        <v>16</v>
      </c>
      <c r="E1004" s="198"/>
      <c r="F1004" s="199">
        <v>3</v>
      </c>
      <c r="G1004" s="200">
        <f>+$D1003+2*(VLOOKUP(D1004,$B$10:$G$16,6))+(10*(D1004/1000))</f>
        <v>2.0649999999999999</v>
      </c>
      <c r="H1004" s="198">
        <f>+F1004*G1004*C1003</f>
        <v>6.1950000000000003</v>
      </c>
      <c r="I1004" s="198"/>
      <c r="J1004" s="190">
        <f>IF($D1004=$J$52,$H1004,0)</f>
        <v>0</v>
      </c>
      <c r="K1004" s="190">
        <f>IF($D1004=$K$52,$H1004,0)</f>
        <v>0</v>
      </c>
      <c r="L1004" s="190">
        <f>IF($D1004=$L$52,$H1004,0)</f>
        <v>0</v>
      </c>
      <c r="M1004" s="190">
        <f>IF($D1004=$M$52,$H1004,0)</f>
        <v>6.1950000000000003</v>
      </c>
      <c r="N1004" s="190">
        <f>IF($D1004=$N$52,$H1004,0)</f>
        <v>0</v>
      </c>
      <c r="O1004" s="201">
        <f>IF($D1004=$O$52,$H1004,0)</f>
        <v>0</v>
      </c>
      <c r="P1004" s="190"/>
      <c r="Q1004" s="8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202"/>
    </row>
    <row r="1005" spans="1:30" s="79" customFormat="1" ht="30" customHeight="1" x14ac:dyDescent="0.2">
      <c r="A1005" s="203" t="s">
        <v>77</v>
      </c>
      <c r="B1005" s="204"/>
      <c r="C1005" s="205"/>
      <c r="D1005" s="190">
        <v>12</v>
      </c>
      <c r="E1005" s="190"/>
      <c r="F1005" s="191">
        <v>2</v>
      </c>
      <c r="G1005" s="200">
        <f>+$D1003+2*(VLOOKUP(D1005,$B$10:$G$16,6))+(10*(D1005/1000))</f>
        <v>1.7250000000000001</v>
      </c>
      <c r="H1005" s="190">
        <f>+F1005*G1005*C1003</f>
        <v>3.45</v>
      </c>
      <c r="I1005" s="190"/>
      <c r="J1005" s="190">
        <f t="shared" ref="J1005" si="692">IF($D1005=$J$52,$H1005,0)</f>
        <v>0</v>
      </c>
      <c r="K1005" s="190">
        <f t="shared" ref="K1005" si="693">IF($D1005=$K$52,$H1005,0)</f>
        <v>0</v>
      </c>
      <c r="L1005" s="190">
        <f t="shared" ref="L1005" si="694">IF($D1005=$L$52,$H1005,0)</f>
        <v>3.45</v>
      </c>
      <c r="M1005" s="190">
        <f t="shared" ref="M1005" si="695">IF($D1005=$M$52,$H1005,0)</f>
        <v>0</v>
      </c>
      <c r="N1005" s="190">
        <f t="shared" ref="N1005" si="696">IF($D1005=$N$52,$H1005,0)</f>
        <v>0</v>
      </c>
      <c r="O1005" s="201">
        <f t="shared" ref="O1005" si="697">IF($D1005=$O$52,$H1005,0)</f>
        <v>0</v>
      </c>
      <c r="P1005" s="190"/>
      <c r="Q1005" s="8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202"/>
    </row>
    <row r="1006" spans="1:30" s="79" customFormat="1" ht="30" customHeight="1" x14ac:dyDescent="0.2">
      <c r="A1006" s="203" t="s">
        <v>78</v>
      </c>
      <c r="B1006" s="204"/>
      <c r="C1006" s="205"/>
      <c r="D1006" s="190">
        <v>16</v>
      </c>
      <c r="E1006" s="190"/>
      <c r="F1006" s="191">
        <v>3</v>
      </c>
      <c r="G1006" s="200">
        <f>+$D1003+2*(VLOOKUP(D1006,$B$10:$G$16,6))+(10*(D1006/1000))</f>
        <v>2.0649999999999999</v>
      </c>
      <c r="H1006" s="190">
        <f>+F1006*G1006*C1003</f>
        <v>6.1950000000000003</v>
      </c>
      <c r="I1006" s="190"/>
      <c r="J1006" s="190">
        <f>IF($D1006=$J$52,$H1006,0)</f>
        <v>0</v>
      </c>
      <c r="K1006" s="190">
        <f>IF($D1006=$K$52,$H1006,0)</f>
        <v>0</v>
      </c>
      <c r="L1006" s="190">
        <f>IF($D1006=$L$52,$H1006,0)</f>
        <v>0</v>
      </c>
      <c r="M1006" s="190">
        <f>IF($D1006=$M$52,$H1006,0)</f>
        <v>6.1950000000000003</v>
      </c>
      <c r="N1006" s="190">
        <f>IF($D1006=$N$52,$H1006,0)</f>
        <v>0</v>
      </c>
      <c r="O1006" s="201">
        <f>IF($D1006=$O$52,$H1006,0)</f>
        <v>0</v>
      </c>
      <c r="P1006" s="190"/>
      <c r="Q1006" s="8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202"/>
    </row>
    <row r="1007" spans="1:30" s="79" customFormat="1" ht="30" customHeight="1" x14ac:dyDescent="0.2">
      <c r="A1007" s="203" t="s">
        <v>80</v>
      </c>
      <c r="B1007" s="204"/>
      <c r="C1007" s="205"/>
      <c r="D1007" s="190">
        <v>25</v>
      </c>
      <c r="E1007" s="190">
        <v>1</v>
      </c>
      <c r="F1007" s="191">
        <f>ROUND((0.655)/(E1007)+1,0)</f>
        <v>2</v>
      </c>
      <c r="G1007" s="191">
        <f>VLOOKUP(E1003,$B$40:$E$49,4,0)</f>
        <v>0.36443309607454283</v>
      </c>
      <c r="H1007" s="190">
        <f>+F1007*G1007*C1003</f>
        <v>0.72886619214908566</v>
      </c>
      <c r="I1007" s="190"/>
      <c r="J1007" s="190">
        <f t="shared" ref="J1007:J1008" si="698">IF($D1007=$J$52,$H1007,0)</f>
        <v>0</v>
      </c>
      <c r="K1007" s="190">
        <f t="shared" ref="K1007:K1008" si="699">IF($D1007=$K$52,$H1007,0)</f>
        <v>0</v>
      </c>
      <c r="L1007" s="190">
        <f t="shared" ref="L1007:L1008" si="700">IF($D1007=$L$52,$H1007,0)</f>
        <v>0</v>
      </c>
      <c r="M1007" s="190">
        <f t="shared" ref="M1007:M1008" si="701">IF($D1007=$M$52,$H1007,0)</f>
        <v>0</v>
      </c>
      <c r="N1007" s="190">
        <f t="shared" ref="N1007:N1008" si="702">IF($D1007=$N$52,$H1007,0)</f>
        <v>0</v>
      </c>
      <c r="O1007" s="201">
        <f t="shared" ref="O1007:O1008" si="703">IF($D1007=$O$52,$H1007,0)</f>
        <v>0.72886619214908566</v>
      </c>
      <c r="P1007" s="190"/>
      <c r="Q1007" s="8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202"/>
    </row>
    <row r="1008" spans="1:30" ht="38.25" customHeight="1" x14ac:dyDescent="0.25">
      <c r="A1008" s="206" t="s">
        <v>105</v>
      </c>
      <c r="B1008" s="207"/>
      <c r="C1008" s="208"/>
      <c r="D1008" s="209">
        <v>8</v>
      </c>
      <c r="E1008" s="209">
        <v>0.1</v>
      </c>
      <c r="F1008" s="210">
        <f>ROUND((((D1003/3)*3)/(E1008))+1,0)</f>
        <v>8</v>
      </c>
      <c r="G1008" s="211">
        <f>((2*(E1003-(2*$B$6)+F1003-(2*$B$6)))+(VLOOKUP(D1008,$B$30:$C$36,2,)))</f>
        <v>1.72</v>
      </c>
      <c r="H1008" s="209">
        <f>+F1008*G1008*C1003</f>
        <v>13.76</v>
      </c>
      <c r="I1008" s="209"/>
      <c r="J1008" s="190">
        <f t="shared" si="698"/>
        <v>13.76</v>
      </c>
      <c r="K1008" s="190">
        <f t="shared" si="699"/>
        <v>0</v>
      </c>
      <c r="L1008" s="190">
        <f t="shared" si="700"/>
        <v>0</v>
      </c>
      <c r="M1008" s="190">
        <f t="shared" si="701"/>
        <v>0</v>
      </c>
      <c r="N1008" s="190">
        <f t="shared" si="702"/>
        <v>0</v>
      </c>
      <c r="O1008" s="201">
        <f t="shared" si="703"/>
        <v>0</v>
      </c>
      <c r="P1008" s="190"/>
    </row>
    <row r="1009" spans="1:30" s="116" customFormat="1" ht="30" customHeight="1" x14ac:dyDescent="0.25">
      <c r="A1009" s="186"/>
      <c r="B1009" s="186"/>
      <c r="C1009" s="186"/>
      <c r="D1009" s="186"/>
      <c r="E1009" s="186"/>
      <c r="F1009" s="186"/>
      <c r="G1009" s="186"/>
      <c r="H1009" s="186"/>
      <c r="I1009" s="186"/>
      <c r="J1009" s="186"/>
      <c r="K1009" s="186"/>
      <c r="L1009" s="186"/>
      <c r="M1009" s="186"/>
      <c r="N1009" s="186"/>
      <c r="O1009" s="186"/>
      <c r="P1009" s="240"/>
      <c r="Q1009" s="118"/>
      <c r="R1009" s="119"/>
      <c r="S1009" s="119"/>
      <c r="T1009" s="119"/>
      <c r="U1009" s="119"/>
      <c r="V1009" s="119"/>
      <c r="W1009" s="119"/>
      <c r="X1009" s="119"/>
      <c r="Y1009" s="119"/>
      <c r="Z1009" s="119"/>
      <c r="AA1009" s="119"/>
      <c r="AB1009" s="119"/>
      <c r="AC1009" s="119"/>
      <c r="AD1009" s="120"/>
    </row>
    <row r="1010" spans="1:30" s="116" customFormat="1" ht="30" customHeight="1" x14ac:dyDescent="0.2">
      <c r="A1010" s="111">
        <v>121</v>
      </c>
      <c r="B1010" s="111" t="s">
        <v>226</v>
      </c>
      <c r="C1010" s="111">
        <v>1</v>
      </c>
      <c r="D1010" s="111">
        <v>0.65500000000000003</v>
      </c>
      <c r="E1010" s="111">
        <v>0.2</v>
      </c>
      <c r="F1010" s="111">
        <v>1.8975</v>
      </c>
      <c r="G1010" s="112"/>
      <c r="H1010" s="111"/>
      <c r="I1010" s="111">
        <f>+PRODUCT(C1010:F1010)</f>
        <v>0.2485725</v>
      </c>
      <c r="J1010" s="111">
        <f>IF($D1010=$J$52,$H1010,0)</f>
        <v>0</v>
      </c>
      <c r="K1010" s="111">
        <f>IF($D1010=$K$52,$H1010,0)</f>
        <v>0</v>
      </c>
      <c r="L1010" s="111">
        <f>IF($D1010=$L$52,$H1010,0)</f>
        <v>0</v>
      </c>
      <c r="M1010" s="111">
        <f>IF($D1010=$M$52,$H1010,0)</f>
        <v>0</v>
      </c>
      <c r="N1010" s="111">
        <f>IF($D1010=$N$52,$H1010,0)</f>
        <v>0</v>
      </c>
      <c r="O1010" s="147">
        <f>IF($D1010=$O$52,$H1010,0)</f>
        <v>0</v>
      </c>
      <c r="P1010" s="111">
        <f>(IF(F1010&gt;0.6,(ROUND(D1010/0.5*2,0)),(ROUND(D1010/0.5*1,0))))*C1010</f>
        <v>3</v>
      </c>
      <c r="Q1010" s="113" t="s">
        <v>75</v>
      </c>
      <c r="R1010" s="114">
        <v>0.15</v>
      </c>
      <c r="S1010" s="193">
        <v>0.17499999999999999</v>
      </c>
      <c r="T1010" s="114">
        <f>+PRODUCT(C1010:E1010)</f>
        <v>0.13100000000000001</v>
      </c>
      <c r="U1010" s="114">
        <f>+PRODUCT(D1010,(F1010))</f>
        <v>1.2428625</v>
      </c>
      <c r="V1010" s="114">
        <f>+PRODUCT(D1010,(F1010))</f>
        <v>1.2428625</v>
      </c>
      <c r="W1010" s="114">
        <f>+PRODUCT(T1010,C1010)</f>
        <v>0.13100000000000001</v>
      </c>
      <c r="X1010" s="114">
        <f>+IF(Q1010="internal",IF(F1010=$X$52,U1010+V1010,0),0)</f>
        <v>0</v>
      </c>
      <c r="Y1010" s="114">
        <f>+IF(Q1010="internal",IF(F1010&lt;$Y$52,U1010+V1010,0),0)</f>
        <v>0</v>
      </c>
      <c r="Z1010" s="114">
        <f>+IF(Q1010="internal",IF(F1010&gt;$Z$52,U1010+V1010,0),0)</f>
        <v>2.485725</v>
      </c>
      <c r="AA1010" s="114">
        <f>+IF(Q1010="external",IF(F1010=$AA$52,U1010+V1010,0),0)</f>
        <v>0</v>
      </c>
      <c r="AB1010" s="114">
        <f>+IF(Q1010="external",IF(F1010&lt;$AB$52,U1010+V1010,0),0)</f>
        <v>0</v>
      </c>
      <c r="AC1010" s="114">
        <f>+IF(Q1010="external",IF(F1010&gt;$AC$52,U1010+V1010,0),0)</f>
        <v>0</v>
      </c>
      <c r="AD1010" s="115"/>
    </row>
    <row r="1011" spans="1:30" s="116" customFormat="1" ht="30" customHeight="1" x14ac:dyDescent="0.2">
      <c r="A1011" s="149" t="s">
        <v>76</v>
      </c>
      <c r="B1011" s="150"/>
      <c r="C1011" s="151"/>
      <c r="D1011" s="152">
        <v>12</v>
      </c>
      <c r="E1011" s="152"/>
      <c r="F1011" s="165">
        <v>2</v>
      </c>
      <c r="G1011" s="153">
        <f>+$D1010+(0.075*2)</f>
        <v>0.80500000000000005</v>
      </c>
      <c r="H1011" s="152">
        <f>+F1011*G1011*C1010</f>
        <v>1.61</v>
      </c>
      <c r="I1011" s="152"/>
      <c r="J1011" s="111">
        <f>IF($D1011=$J$52,$H1011,0)</f>
        <v>0</v>
      </c>
      <c r="K1011" s="111">
        <f>IF($D1011=$K$52,$H1011,0)</f>
        <v>0</v>
      </c>
      <c r="L1011" s="111">
        <f>IF($D1011=$L$52,$H1011,0)</f>
        <v>1.61</v>
      </c>
      <c r="M1011" s="111">
        <f>IF($D1011=$M$52,$H1011,0)</f>
        <v>0</v>
      </c>
      <c r="N1011" s="111">
        <f>IF($D1011=$N$52,$H1011,0)</f>
        <v>0</v>
      </c>
      <c r="O1011" s="147">
        <f>IF($D1011=$O$52,$H1011,0)</f>
        <v>0</v>
      </c>
      <c r="P1011" s="111"/>
      <c r="Q1011" s="118"/>
      <c r="R1011" s="119"/>
      <c r="S1011" s="119"/>
      <c r="T1011" s="119"/>
      <c r="U1011" s="119"/>
      <c r="V1011" s="119"/>
      <c r="W1011" s="119"/>
      <c r="X1011" s="119"/>
      <c r="Y1011" s="119"/>
      <c r="Z1011" s="119"/>
      <c r="AA1011" s="119"/>
      <c r="AB1011" s="119"/>
      <c r="AC1011" s="119"/>
      <c r="AD1011" s="120"/>
    </row>
    <row r="1012" spans="1:30" s="116" customFormat="1" ht="30" customHeight="1" x14ac:dyDescent="0.2">
      <c r="A1012" s="149" t="s">
        <v>129</v>
      </c>
      <c r="B1012" s="150"/>
      <c r="C1012" s="151"/>
      <c r="D1012" s="152">
        <v>8</v>
      </c>
      <c r="E1012" s="152">
        <v>0.2</v>
      </c>
      <c r="F1012" s="112">
        <f>ROUND((F1010)/(E1012)+1,0)</f>
        <v>10</v>
      </c>
      <c r="G1012" s="153">
        <f>+$D1010+(2*0.075)</f>
        <v>0.80500000000000005</v>
      </c>
      <c r="H1012" s="152">
        <f>+F1012*G1012*C1010</f>
        <v>8.0500000000000007</v>
      </c>
      <c r="I1012" s="152"/>
      <c r="J1012" s="111">
        <f t="shared" ref="J1012:J1013" si="704">IF($D1012=$J$52,$H1012,0)</f>
        <v>8.0500000000000007</v>
      </c>
      <c r="K1012" s="111">
        <f t="shared" ref="K1012:K1013" si="705">IF($D1012=$K$52,$H1012,0)</f>
        <v>0</v>
      </c>
      <c r="L1012" s="111">
        <f t="shared" ref="L1012:L1013" si="706">IF($D1012=$L$52,$H1012,0)</f>
        <v>0</v>
      </c>
      <c r="M1012" s="111">
        <f t="shared" ref="M1012:M1013" si="707">IF($D1012=$M$52,$H1012,0)</f>
        <v>0</v>
      </c>
      <c r="N1012" s="111">
        <f t="shared" ref="N1012:N1013" si="708">IF($D1012=$N$52,$H1012,0)</f>
        <v>0</v>
      </c>
      <c r="O1012" s="147">
        <f t="shared" ref="O1012:O1013" si="709">IF($D1012=$O$52,$H1012,0)</f>
        <v>0</v>
      </c>
      <c r="P1012" s="111"/>
      <c r="Q1012" s="118"/>
      <c r="R1012" s="119"/>
      <c r="S1012" s="119"/>
      <c r="T1012" s="119"/>
      <c r="U1012" s="119"/>
      <c r="V1012" s="119"/>
      <c r="W1012" s="119"/>
      <c r="X1012" s="119"/>
      <c r="Y1012" s="119"/>
      <c r="Z1012" s="119"/>
      <c r="AA1012" s="119"/>
      <c r="AB1012" s="119"/>
      <c r="AC1012" s="119"/>
      <c r="AD1012" s="120"/>
    </row>
    <row r="1013" spans="1:30" ht="34.5" customHeight="1" x14ac:dyDescent="0.25">
      <c r="A1013" s="206" t="s">
        <v>227</v>
      </c>
      <c r="B1013" s="207"/>
      <c r="C1013" s="208"/>
      <c r="D1013" s="209">
        <v>10</v>
      </c>
      <c r="E1013" s="209">
        <v>0.125</v>
      </c>
      <c r="F1013" s="210">
        <f>ROUND((((D1010/3)*3)/(E1013))+1,0)</f>
        <v>6</v>
      </c>
      <c r="G1013" s="211">
        <f>((1*(E1010-(2*$B$6)+(2*F1010)+(VLOOKUP(D1013,$B$30:$C$36,2,)))))+2*(VLOOKUP(D1013,$B$10:$G$16,6))</f>
        <v>4.9349999999999996</v>
      </c>
      <c r="H1013" s="209">
        <f>+F1013*G1013*C1010</f>
        <v>29.61</v>
      </c>
      <c r="I1013" s="209"/>
      <c r="J1013" s="190">
        <f t="shared" si="704"/>
        <v>0</v>
      </c>
      <c r="K1013" s="190">
        <f t="shared" si="705"/>
        <v>29.61</v>
      </c>
      <c r="L1013" s="190">
        <f t="shared" si="706"/>
        <v>0</v>
      </c>
      <c r="M1013" s="190">
        <f t="shared" si="707"/>
        <v>0</v>
      </c>
      <c r="N1013" s="190">
        <f t="shared" si="708"/>
        <v>0</v>
      </c>
      <c r="O1013" s="201">
        <f t="shared" si="709"/>
        <v>0</v>
      </c>
      <c r="P1013" s="209"/>
    </row>
    <row r="1014" spans="1:30" s="194" customFormat="1" ht="30" customHeight="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 s="249"/>
      <c r="Q1014" s="8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202"/>
    </row>
    <row r="1015" spans="1:30" s="116" customFormat="1" ht="30" customHeight="1" x14ac:dyDescent="0.2">
      <c r="A1015" s="111">
        <v>122</v>
      </c>
      <c r="B1015" s="111" t="s">
        <v>228</v>
      </c>
      <c r="C1015" s="111">
        <v>1</v>
      </c>
      <c r="D1015" s="111">
        <v>0.8</v>
      </c>
      <c r="E1015" s="111">
        <v>0.3</v>
      </c>
      <c r="F1015" s="111">
        <v>0.6</v>
      </c>
      <c r="G1015" s="112"/>
      <c r="H1015" s="111"/>
      <c r="I1015" s="111">
        <f>+PRODUCT(C1015:F1015)</f>
        <v>0.14399999999999999</v>
      </c>
      <c r="J1015" s="111">
        <f>IF($D1015=$J$52,$H1015,0)</f>
        <v>0</v>
      </c>
      <c r="K1015" s="111">
        <f>IF($D1015=$K$52,$H1015,0)</f>
        <v>0</v>
      </c>
      <c r="L1015" s="111">
        <f>IF($D1015=$L$52,$H1015,0)</f>
        <v>0</v>
      </c>
      <c r="M1015" s="111">
        <f>IF($D1015=$M$52,$H1015,0)</f>
        <v>0</v>
      </c>
      <c r="N1015" s="111">
        <f>IF($D1015=$N$52,$H1015,0)</f>
        <v>0</v>
      </c>
      <c r="O1015" s="147">
        <f>IF($D1015=$O$52,$H1015,0)</f>
        <v>0</v>
      </c>
      <c r="P1015" s="111">
        <f>(IF(F1015&gt;0.6,(ROUND(D1015/0.5*2,0)),(ROUND(D1015/0.5*1,0))))*C1015</f>
        <v>2</v>
      </c>
      <c r="Q1015" s="113" t="s">
        <v>87</v>
      </c>
      <c r="R1015" s="114">
        <v>0.125</v>
      </c>
      <c r="S1015" s="114">
        <v>0.125</v>
      </c>
      <c r="T1015" s="114">
        <f>+PRODUCT(C1015:E1015)</f>
        <v>0.24</v>
      </c>
      <c r="U1015" s="114">
        <f>+PRODUCT(D1015,(F1015-R1015))</f>
        <v>0.38</v>
      </c>
      <c r="V1015" s="114">
        <f>+PRODUCT(D1015,(F1015-S1015))</f>
        <v>0.38</v>
      </c>
      <c r="W1015" s="114">
        <f>+PRODUCT(T1015,C1015)</f>
        <v>0.24</v>
      </c>
      <c r="X1015" s="114">
        <f>+IF(Q1015="internal",IF(F1015=$X$52,U1015+V1015,0),0)</f>
        <v>0</v>
      </c>
      <c r="Y1015" s="114">
        <f>+IF(Q1015="internal",IF(F1015&lt;$Y$52,U1015+V1015,0),0)</f>
        <v>0</v>
      </c>
      <c r="Z1015" s="114">
        <f>+IF(Q1015="internal",IF(F1015&gt;$Z$52,U1015+V1015,0),0)</f>
        <v>0</v>
      </c>
      <c r="AA1015" s="114">
        <f>+IF(Q1015="external",IF(F1015=$AA$52,U1015+V1015,0),0)</f>
        <v>0.76</v>
      </c>
      <c r="AB1015" s="114">
        <f>+IF(Q1015="external",IF(F1015&lt;$AB$52,U1015+V1015,0),0)</f>
        <v>0</v>
      </c>
      <c r="AC1015" s="114">
        <f>+IF(Q1015="external",IF(F1015&gt;$AC$52,U1015+V1015,0),0)</f>
        <v>0</v>
      </c>
      <c r="AD1015" s="115"/>
    </row>
    <row r="1016" spans="1:30" s="116" customFormat="1" ht="30" customHeight="1" x14ac:dyDescent="0.2">
      <c r="A1016" s="149" t="s">
        <v>76</v>
      </c>
      <c r="B1016" s="150"/>
      <c r="C1016" s="151"/>
      <c r="D1016" s="152">
        <v>16</v>
      </c>
      <c r="E1016" s="152"/>
      <c r="F1016" s="165">
        <v>3</v>
      </c>
      <c r="G1016" s="153">
        <f>+$D1015+1*(VLOOKUP(D1016,$B$10:$G$16,6))+(10*(D1016/1000))+1*(VLOOKUP(D1016,$B$10:$G$16,6))+(10*(D1016/1000))</f>
        <v>2.37</v>
      </c>
      <c r="H1016" s="152">
        <f>+F1016*G1016*C1015</f>
        <v>7.11</v>
      </c>
      <c r="I1016" s="152"/>
      <c r="J1016" s="111">
        <f>IF($D1016=$J$52,$H1016,0)</f>
        <v>0</v>
      </c>
      <c r="K1016" s="111">
        <f>IF($D1016=$K$52,$H1016,0)</f>
        <v>0</v>
      </c>
      <c r="L1016" s="111">
        <f>IF($D1016=$L$52,$H1016,0)</f>
        <v>0</v>
      </c>
      <c r="M1016" s="111">
        <f>IF($D1016=$M$52,$H1016,0)</f>
        <v>7.11</v>
      </c>
      <c r="N1016" s="111">
        <f>IF($D1016=$N$52,$H1016,0)</f>
        <v>0</v>
      </c>
      <c r="O1016" s="147">
        <f>IF($D1016=$O$52,$H1016,0)</f>
        <v>0</v>
      </c>
      <c r="P1016" s="111"/>
      <c r="Q1016" s="118"/>
      <c r="R1016" s="119"/>
      <c r="S1016" s="119"/>
      <c r="T1016" s="119"/>
      <c r="U1016" s="119"/>
      <c r="V1016" s="119"/>
      <c r="W1016" s="119"/>
      <c r="X1016" s="119"/>
      <c r="Y1016" s="119"/>
      <c r="Z1016" s="119"/>
      <c r="AA1016" s="119"/>
      <c r="AB1016" s="119"/>
      <c r="AC1016" s="119"/>
      <c r="AD1016" s="120"/>
    </row>
    <row r="1017" spans="1:30" s="127" customFormat="1" ht="30" customHeight="1" x14ac:dyDescent="0.2">
      <c r="A1017" s="157" t="s">
        <v>77</v>
      </c>
      <c r="B1017" s="158"/>
      <c r="C1017" s="159"/>
      <c r="D1017" s="111">
        <v>12</v>
      </c>
      <c r="E1017" s="111"/>
      <c r="F1017" s="112">
        <v>2</v>
      </c>
      <c r="G1017" s="153">
        <f>+$D1015+1*(VLOOKUP(D1017,$B$10:$G$16,6))+(10*(D1017/1000))+1*(VLOOKUP(D1017,$B$10:$G$16,6))+(10*(D1017/1000))</f>
        <v>1.9900000000000002</v>
      </c>
      <c r="H1017" s="111">
        <f>+F1017*G1017*C1015</f>
        <v>3.9800000000000004</v>
      </c>
      <c r="I1017" s="111"/>
      <c r="J1017" s="111">
        <f t="shared" ref="J1017" si="710">IF($D1017=$J$52,$H1017,0)</f>
        <v>0</v>
      </c>
      <c r="K1017" s="111">
        <f t="shared" ref="K1017" si="711">IF($D1017=$K$52,$H1017,0)</f>
        <v>0</v>
      </c>
      <c r="L1017" s="111">
        <f t="shared" ref="L1017" si="712">IF($D1017=$L$52,$H1017,0)</f>
        <v>3.9800000000000004</v>
      </c>
      <c r="M1017" s="111">
        <f t="shared" ref="M1017" si="713">IF($D1017=$M$52,$H1017,0)</f>
        <v>0</v>
      </c>
      <c r="N1017" s="111">
        <f t="shared" ref="N1017" si="714">IF($D1017=$N$52,$H1017,0)</f>
        <v>0</v>
      </c>
      <c r="O1017" s="147">
        <f t="shared" ref="O1017" si="715">IF($D1017=$O$52,$H1017,0)</f>
        <v>0</v>
      </c>
      <c r="P1017" s="111"/>
      <c r="Q1017" s="118"/>
      <c r="R1017" s="119"/>
      <c r="S1017" s="119"/>
      <c r="T1017" s="119"/>
      <c r="U1017" s="119"/>
      <c r="V1017" s="119"/>
      <c r="W1017" s="119"/>
      <c r="X1017" s="119"/>
      <c r="Y1017" s="119"/>
      <c r="Z1017" s="119"/>
      <c r="AA1017" s="119"/>
      <c r="AB1017" s="119"/>
      <c r="AC1017" s="119"/>
      <c r="AD1017" s="120"/>
    </row>
    <row r="1018" spans="1:30" s="127" customFormat="1" ht="30" customHeight="1" x14ac:dyDescent="0.2">
      <c r="A1018" s="157" t="s">
        <v>78</v>
      </c>
      <c r="B1018" s="158"/>
      <c r="C1018" s="159"/>
      <c r="D1018" s="152">
        <v>16</v>
      </c>
      <c r="E1018" s="111"/>
      <c r="F1018" s="165">
        <v>3</v>
      </c>
      <c r="G1018" s="153">
        <f>+$D1015+1*(VLOOKUP(D1018,$B$10:$G$16,6))+(10*(D1018/1000))+1*(VLOOKUP(D1018,$B$10:$G$16,6))+(10*(D1018/1000))</f>
        <v>2.37</v>
      </c>
      <c r="H1018" s="111">
        <f>+F1018*G1018*C1015</f>
        <v>7.11</v>
      </c>
      <c r="I1018" s="111"/>
      <c r="J1018" s="111">
        <f>IF($D1018=$J$52,$H1018,0)</f>
        <v>0</v>
      </c>
      <c r="K1018" s="111">
        <f>IF($D1018=$K$52,$H1018,0)</f>
        <v>0</v>
      </c>
      <c r="L1018" s="111">
        <f>IF($D1018=$L$52,$H1018,0)</f>
        <v>0</v>
      </c>
      <c r="M1018" s="111">
        <f>IF($D1018=$M$52,$H1018,0)</f>
        <v>7.11</v>
      </c>
      <c r="N1018" s="111">
        <f>IF($D1018=$N$52,$H1018,0)</f>
        <v>0</v>
      </c>
      <c r="O1018" s="147">
        <f>IF($D1018=$O$52,$H1018,0)</f>
        <v>0</v>
      </c>
      <c r="P1018" s="111"/>
      <c r="Q1018" s="118"/>
      <c r="R1018" s="119"/>
      <c r="S1018" s="119"/>
      <c r="T1018" s="119"/>
      <c r="U1018" s="119"/>
      <c r="V1018" s="119"/>
      <c r="W1018" s="119"/>
      <c r="X1018" s="119"/>
      <c r="Y1018" s="119"/>
      <c r="Z1018" s="119"/>
      <c r="AA1018" s="119"/>
      <c r="AB1018" s="119"/>
      <c r="AC1018" s="119"/>
      <c r="AD1018" s="120"/>
    </row>
    <row r="1019" spans="1:30" s="127" customFormat="1" ht="30" customHeight="1" x14ac:dyDescent="0.2">
      <c r="A1019" s="157" t="s">
        <v>80</v>
      </c>
      <c r="B1019" s="158"/>
      <c r="C1019" s="159"/>
      <c r="D1019" s="111">
        <v>25</v>
      </c>
      <c r="E1019" s="111">
        <v>1</v>
      </c>
      <c r="F1019" s="112">
        <f>ROUND((0.8)/(E1019)+1,0)</f>
        <v>2</v>
      </c>
      <c r="G1019" s="112">
        <f>VLOOKUP(E1015,$B$40:$E$49,4,0)</f>
        <v>0.36443309607454283</v>
      </c>
      <c r="H1019" s="111">
        <f>+F1019*G1019*C1015</f>
        <v>0.72886619214908566</v>
      </c>
      <c r="I1019" s="111"/>
      <c r="J1019" s="111">
        <f t="shared" ref="J1019" si="716">IF($D1019=$J$52,$H1019,0)</f>
        <v>0</v>
      </c>
      <c r="K1019" s="111">
        <f t="shared" ref="K1019" si="717">IF($D1019=$K$52,$H1019,0)</f>
        <v>0</v>
      </c>
      <c r="L1019" s="111">
        <f t="shared" ref="L1019" si="718">IF($D1019=$L$52,$H1019,0)</f>
        <v>0</v>
      </c>
      <c r="M1019" s="111">
        <f t="shared" ref="M1019" si="719">IF($D1019=$M$52,$H1019,0)</f>
        <v>0</v>
      </c>
      <c r="N1019" s="111">
        <f t="shared" ref="N1019" si="720">IF($D1019=$N$52,$H1019,0)</f>
        <v>0</v>
      </c>
      <c r="O1019" s="147">
        <f t="shared" ref="O1019" si="721">IF($D1019=$O$52,$H1019,0)</f>
        <v>0.72886619214908566</v>
      </c>
      <c r="P1019" s="111"/>
      <c r="Q1019" s="118"/>
      <c r="R1019" s="119"/>
      <c r="S1019" s="119"/>
      <c r="T1019" s="119"/>
      <c r="U1019" s="119"/>
      <c r="V1019" s="119"/>
      <c r="W1019" s="119"/>
      <c r="X1019" s="119"/>
      <c r="Y1019" s="119"/>
      <c r="Z1019" s="119"/>
      <c r="AA1019" s="119"/>
      <c r="AB1019" s="119"/>
      <c r="AC1019" s="119"/>
      <c r="AD1019" s="120"/>
    </row>
    <row r="1020" spans="1:30" s="186" customFormat="1" ht="34.5" customHeight="1" x14ac:dyDescent="0.25">
      <c r="A1020" s="135" t="s">
        <v>114</v>
      </c>
      <c r="B1020" s="136"/>
      <c r="C1020" s="137"/>
      <c r="D1020" s="129">
        <v>12</v>
      </c>
      <c r="E1020" s="129">
        <v>0.1</v>
      </c>
      <c r="F1020" s="138">
        <f>ROUND((((D1015/3)*3)/(E1020))+1,0)</f>
        <v>9</v>
      </c>
      <c r="G1020" s="130">
        <f>((2*(E1015-(2*$B$6)+F1015-(2*$B$6)))+(VLOOKUP(D1020,$B$30:$C$36,2,)))</f>
        <v>1.8</v>
      </c>
      <c r="H1020" s="129">
        <f>+F1020*G1020*C1015</f>
        <v>16.2</v>
      </c>
      <c r="I1020" s="129"/>
      <c r="J1020" s="111">
        <f>IF($D1020=$J$52,$H1020,0)</f>
        <v>0</v>
      </c>
      <c r="K1020" s="111">
        <f>IF($D1020=$K$52,$H1020,0)</f>
        <v>0</v>
      </c>
      <c r="L1020" s="111">
        <f>IF($D1020=$L$52,$H1020,0)</f>
        <v>16.2</v>
      </c>
      <c r="M1020" s="111">
        <f>IF($D1020=$M$52,$H1020,0)</f>
        <v>0</v>
      </c>
      <c r="N1020" s="111">
        <f>IF($D1020=$N$52,$H1020,0)</f>
        <v>0</v>
      </c>
      <c r="O1020" s="147">
        <f>IF($D1020=$O$52,$H1020,0)</f>
        <v>0</v>
      </c>
      <c r="P1020" s="129"/>
    </row>
    <row r="1021" spans="1:30" s="194" customFormat="1" ht="30" customHeight="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 s="249"/>
      <c r="Q1021" s="8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202"/>
    </row>
    <row r="1022" spans="1:30" s="116" customFormat="1" ht="30" customHeight="1" x14ac:dyDescent="0.2">
      <c r="A1022" s="111">
        <v>123</v>
      </c>
      <c r="B1022" s="111" t="s">
        <v>229</v>
      </c>
      <c r="C1022" s="111">
        <v>1</v>
      </c>
      <c r="D1022" s="111">
        <v>1.52</v>
      </c>
      <c r="E1022" s="111">
        <v>0.2</v>
      </c>
      <c r="F1022" s="111">
        <v>0.6</v>
      </c>
      <c r="G1022" s="112"/>
      <c r="H1022" s="111"/>
      <c r="I1022" s="111">
        <f>+PRODUCT(C1022:F1022)</f>
        <v>0.18240000000000003</v>
      </c>
      <c r="J1022" s="111">
        <f>IF($D1022=$J$52,$H1022,0)</f>
        <v>0</v>
      </c>
      <c r="K1022" s="111">
        <f>IF($D1022=$K$52,$H1022,0)</f>
        <v>0</v>
      </c>
      <c r="L1022" s="111">
        <f>IF($D1022=$L$52,$H1022,0)</f>
        <v>0</v>
      </c>
      <c r="M1022" s="111">
        <f>IF($D1022=$M$52,$H1022,0)</f>
        <v>0</v>
      </c>
      <c r="N1022" s="111">
        <f>IF($D1022=$N$52,$H1022,0)</f>
        <v>0</v>
      </c>
      <c r="O1022" s="147">
        <f>IF($D1022=$O$52,$H1022,0)</f>
        <v>0</v>
      </c>
      <c r="P1022" s="111">
        <f>(IF(F1022&gt;0.6,(ROUND(D1022/0.5*2,0)),(ROUND(D1022/0.5*1,0))))*C1022</f>
        <v>3</v>
      </c>
      <c r="Q1022" s="113" t="s">
        <v>75</v>
      </c>
      <c r="R1022" s="114">
        <v>0.15</v>
      </c>
      <c r="S1022" s="114">
        <v>0.15</v>
      </c>
      <c r="T1022" s="114">
        <f>+PRODUCT(C1022:E1022)</f>
        <v>0.30400000000000005</v>
      </c>
      <c r="U1022" s="114">
        <f>+PRODUCT(D1022,(F1022-R1022))</f>
        <v>0.68399999999999994</v>
      </c>
      <c r="V1022" s="114">
        <f>+PRODUCT(D1022,(F1022-R1022))</f>
        <v>0.68399999999999994</v>
      </c>
      <c r="W1022" s="114">
        <f>+PRODUCT(T1022,C1022)</f>
        <v>0.30400000000000005</v>
      </c>
      <c r="X1022" s="114">
        <f>+IF(Q1022="internal",IF(F1022=$X$52,U1022+V1022,0),0)</f>
        <v>1.3679999999999999</v>
      </c>
      <c r="Y1022" s="114">
        <f>+IF(Q1022="internal",IF(F1022&lt;$Y$52,U1022+V1022,0),0)</f>
        <v>0</v>
      </c>
      <c r="Z1022" s="114">
        <f>+IF(Q1022="internal",IF(F1022&gt;$Z$52,U1022+V1022,0),0)</f>
        <v>0</v>
      </c>
      <c r="AA1022" s="114">
        <f>+IF(Q1022="external",IF(F1022=$AA$52,U1022+V1022,0),0)</f>
        <v>0</v>
      </c>
      <c r="AB1022" s="114">
        <f>+IF(Q1022="external",IF(F1022&lt;$AB$52,U1022+V1022,0),0)</f>
        <v>0</v>
      </c>
      <c r="AC1022" s="114">
        <f>+IF(Q1022="external",IF(F1022&gt;$AC$52,U1022+V1022,0),0)</f>
        <v>0</v>
      </c>
      <c r="AD1022" s="115"/>
    </row>
    <row r="1023" spans="1:30" s="116" customFormat="1" ht="30" customHeight="1" x14ac:dyDescent="0.2">
      <c r="A1023" s="149" t="s">
        <v>76</v>
      </c>
      <c r="B1023" s="150"/>
      <c r="C1023" s="151"/>
      <c r="D1023" s="152">
        <v>20</v>
      </c>
      <c r="E1023" s="152"/>
      <c r="F1023" s="165">
        <v>2</v>
      </c>
      <c r="G1023" s="153">
        <f>+$D1022+1*(VLOOKUP(D1023,$B$10:$G$16,6))+(10*(D1023/1000))+1*(VLOOKUP(D1023,$B$10:$G$16,6))+(10*(D1023/1000))</f>
        <v>3.5200000000000005</v>
      </c>
      <c r="H1023" s="152">
        <f>+F1023*G1023*C1022</f>
        <v>7.0400000000000009</v>
      </c>
      <c r="I1023" s="152"/>
      <c r="J1023" s="111">
        <f>IF($D1023=$J$52,$H1023,0)</f>
        <v>0</v>
      </c>
      <c r="K1023" s="111">
        <f>IF($D1023=$K$52,$H1023,0)</f>
        <v>0</v>
      </c>
      <c r="L1023" s="111">
        <f>IF($D1023=$L$52,$H1023,0)</f>
        <v>0</v>
      </c>
      <c r="M1023" s="111">
        <f>IF($D1023=$M$52,$H1023,0)</f>
        <v>0</v>
      </c>
      <c r="N1023" s="111">
        <f>IF($D1023=$N$52,$H1023,0)</f>
        <v>7.0400000000000009</v>
      </c>
      <c r="O1023" s="147">
        <f>IF($D1023=$O$52,$H1023,0)</f>
        <v>0</v>
      </c>
      <c r="P1023" s="111"/>
      <c r="Q1023" s="118"/>
      <c r="R1023" s="119"/>
      <c r="S1023" s="119"/>
      <c r="T1023" s="119"/>
      <c r="U1023" s="119"/>
      <c r="V1023" s="119"/>
      <c r="W1023" s="119"/>
      <c r="X1023" s="119"/>
      <c r="Y1023" s="119"/>
      <c r="Z1023" s="119"/>
      <c r="AA1023" s="119"/>
      <c r="AB1023" s="119"/>
      <c r="AC1023" s="119"/>
      <c r="AD1023" s="120"/>
    </row>
    <row r="1024" spans="1:30" s="127" customFormat="1" ht="30" customHeight="1" x14ac:dyDescent="0.2">
      <c r="A1024" s="157" t="s">
        <v>77</v>
      </c>
      <c r="B1024" s="158"/>
      <c r="C1024" s="159"/>
      <c r="D1024" s="152">
        <v>20</v>
      </c>
      <c r="E1024" s="111"/>
      <c r="F1024" s="112">
        <v>2</v>
      </c>
      <c r="G1024" s="153">
        <f>+$D1022+1*(VLOOKUP(D1024,$B$10:$G$16,6))+(10*(D1024/1000))+1*(VLOOKUP(D1024,$B$10:$G$16,6))+(10*(D1024/1000))</f>
        <v>3.5200000000000005</v>
      </c>
      <c r="H1024" s="111">
        <f>+F1024*G1024*C1022</f>
        <v>7.0400000000000009</v>
      </c>
      <c r="I1024" s="111"/>
      <c r="J1024" s="111">
        <f t="shared" ref="J1024" si="722">IF($D1024=$J$52,$H1024,0)</f>
        <v>0</v>
      </c>
      <c r="K1024" s="111">
        <f t="shared" ref="K1024" si="723">IF($D1024=$K$52,$H1024,0)</f>
        <v>0</v>
      </c>
      <c r="L1024" s="111">
        <f t="shared" ref="L1024" si="724">IF($D1024=$L$52,$H1024,0)</f>
        <v>0</v>
      </c>
      <c r="M1024" s="111">
        <f t="shared" ref="M1024" si="725">IF($D1024=$M$52,$H1024,0)</f>
        <v>0</v>
      </c>
      <c r="N1024" s="111">
        <f t="shared" ref="N1024" si="726">IF($D1024=$N$52,$H1024,0)</f>
        <v>7.0400000000000009</v>
      </c>
      <c r="O1024" s="147">
        <f t="shared" ref="O1024" si="727">IF($D1024=$O$52,$H1024,0)</f>
        <v>0</v>
      </c>
      <c r="P1024" s="111"/>
      <c r="Q1024" s="118"/>
      <c r="R1024" s="119"/>
      <c r="S1024" s="119"/>
      <c r="T1024" s="119"/>
      <c r="U1024" s="119"/>
      <c r="V1024" s="119"/>
      <c r="W1024" s="119"/>
      <c r="X1024" s="119"/>
      <c r="Y1024" s="119"/>
      <c r="Z1024" s="119"/>
      <c r="AA1024" s="119"/>
      <c r="AB1024" s="119"/>
      <c r="AC1024" s="119"/>
      <c r="AD1024" s="120"/>
    </row>
    <row r="1025" spans="1:30" s="116" customFormat="1" ht="30" customHeight="1" x14ac:dyDescent="0.2">
      <c r="A1025" s="157" t="s">
        <v>78</v>
      </c>
      <c r="B1025" s="158"/>
      <c r="C1025" s="159"/>
      <c r="D1025" s="152">
        <v>20</v>
      </c>
      <c r="E1025" s="111"/>
      <c r="F1025" s="165">
        <v>2</v>
      </c>
      <c r="G1025" s="153">
        <f>+$D1022+1*(VLOOKUP(D1025,$B$10:$G$16,6))+(10*(D1025/1000))+1*(VLOOKUP(D1025,$B$10:$G$16,6))+(10*(D1025/1000))</f>
        <v>3.5200000000000005</v>
      </c>
      <c r="H1025" s="111">
        <f>+F1025*G1025*C1022</f>
        <v>7.0400000000000009</v>
      </c>
      <c r="I1025" s="111"/>
      <c r="J1025" s="111">
        <f>IF($D1025=$J$52,$H1025,0)</f>
        <v>0</v>
      </c>
      <c r="K1025" s="111">
        <f>IF($D1025=$K$52,$H1025,0)</f>
        <v>0</v>
      </c>
      <c r="L1025" s="111">
        <f>IF($D1025=$L$52,$H1025,0)</f>
        <v>0</v>
      </c>
      <c r="M1025" s="111">
        <f>IF($D1025=$M$52,$H1025,0)</f>
        <v>0</v>
      </c>
      <c r="N1025" s="111">
        <f>IF($D1025=$N$52,$H1025,0)</f>
        <v>7.0400000000000009</v>
      </c>
      <c r="O1025" s="147">
        <f>IF($D1025=$O$52,$H1025,0)</f>
        <v>0</v>
      </c>
      <c r="P1025" s="111"/>
      <c r="Q1025" s="118"/>
      <c r="R1025" s="119"/>
      <c r="S1025" s="119"/>
      <c r="T1025" s="119"/>
      <c r="U1025" s="119"/>
      <c r="V1025" s="119"/>
      <c r="W1025" s="119"/>
      <c r="X1025" s="119"/>
      <c r="Y1025" s="119"/>
      <c r="Z1025" s="119"/>
      <c r="AA1025" s="119"/>
      <c r="AB1025" s="119"/>
      <c r="AC1025" s="119"/>
      <c r="AD1025" s="120"/>
    </row>
    <row r="1026" spans="1:30" s="127" customFormat="1" ht="30" customHeight="1" x14ac:dyDescent="0.2">
      <c r="A1026" s="157" t="s">
        <v>79</v>
      </c>
      <c r="B1026" s="158"/>
      <c r="C1026" s="159"/>
      <c r="D1026" s="152">
        <v>20</v>
      </c>
      <c r="E1026" s="111"/>
      <c r="F1026" s="112">
        <v>2</v>
      </c>
      <c r="G1026" s="153">
        <f>+$D1022+1*(VLOOKUP(D1026,$B$10:$G$16,6))+(10*(D1026/1000))+1*(VLOOKUP(D1026,$B$10:$G$16,6))+(10*(D1026/1000))</f>
        <v>3.5200000000000005</v>
      </c>
      <c r="H1026" s="111">
        <f>+F1026*G1026*C1022</f>
        <v>7.0400000000000009</v>
      </c>
      <c r="I1026" s="111"/>
      <c r="J1026" s="111">
        <f t="shared" ref="J1026:J1027" si="728">IF($D1026=$J$52,$H1026,0)</f>
        <v>0</v>
      </c>
      <c r="K1026" s="111">
        <f t="shared" ref="K1026:K1027" si="729">IF($D1026=$K$52,$H1026,0)</f>
        <v>0</v>
      </c>
      <c r="L1026" s="111">
        <f t="shared" ref="L1026:L1027" si="730">IF($D1026=$L$52,$H1026,0)</f>
        <v>0</v>
      </c>
      <c r="M1026" s="111">
        <f t="shared" ref="M1026:M1027" si="731">IF($D1026=$M$52,$H1026,0)</f>
        <v>0</v>
      </c>
      <c r="N1026" s="111">
        <f t="shared" ref="N1026:N1027" si="732">IF($D1026=$N$52,$H1026,0)</f>
        <v>7.0400000000000009</v>
      </c>
      <c r="O1026" s="147">
        <f t="shared" ref="O1026:O1027" si="733">IF($D1026=$O$52,$H1026,0)</f>
        <v>0</v>
      </c>
      <c r="P1026" s="111"/>
      <c r="Q1026" s="118"/>
      <c r="R1026" s="119"/>
      <c r="S1026" s="119"/>
      <c r="T1026" s="119"/>
      <c r="U1026" s="119"/>
      <c r="V1026" s="119"/>
      <c r="W1026" s="119"/>
      <c r="X1026" s="119"/>
      <c r="Y1026" s="119"/>
      <c r="Z1026" s="119"/>
      <c r="AA1026" s="119"/>
      <c r="AB1026" s="119"/>
      <c r="AC1026" s="119"/>
      <c r="AD1026" s="120"/>
    </row>
    <row r="1027" spans="1:30" s="127" customFormat="1" ht="30" customHeight="1" x14ac:dyDescent="0.2">
      <c r="A1027" s="157" t="s">
        <v>80</v>
      </c>
      <c r="B1027" s="158"/>
      <c r="C1027" s="159"/>
      <c r="D1027" s="111">
        <v>25</v>
      </c>
      <c r="E1027" s="111">
        <v>1</v>
      </c>
      <c r="F1027" s="112">
        <f>ROUND((0.8)/(E1027)+1,0)</f>
        <v>2</v>
      </c>
      <c r="G1027" s="112">
        <f>VLOOKUP(E1022,$B$40:$E$49,4,0)</f>
        <v>0.22295539738302861</v>
      </c>
      <c r="H1027" s="111">
        <f>+F1027*G1027*C1022</f>
        <v>0.44591079476605722</v>
      </c>
      <c r="I1027" s="111"/>
      <c r="J1027" s="111">
        <f t="shared" si="728"/>
        <v>0</v>
      </c>
      <c r="K1027" s="111">
        <f t="shared" si="729"/>
        <v>0</v>
      </c>
      <c r="L1027" s="111">
        <f t="shared" si="730"/>
        <v>0</v>
      </c>
      <c r="M1027" s="111">
        <f t="shared" si="731"/>
        <v>0</v>
      </c>
      <c r="N1027" s="111">
        <f t="shared" si="732"/>
        <v>0</v>
      </c>
      <c r="O1027" s="147">
        <f t="shared" si="733"/>
        <v>0.44591079476605722</v>
      </c>
      <c r="P1027" s="111"/>
      <c r="Q1027" s="118"/>
      <c r="R1027" s="119"/>
      <c r="S1027" s="119"/>
      <c r="T1027" s="119"/>
      <c r="U1027" s="119"/>
      <c r="V1027" s="119"/>
      <c r="W1027" s="119"/>
      <c r="X1027" s="119"/>
      <c r="Y1027" s="119"/>
      <c r="Z1027" s="119"/>
      <c r="AA1027" s="119"/>
      <c r="AB1027" s="119"/>
      <c r="AC1027" s="119"/>
      <c r="AD1027" s="120"/>
    </row>
    <row r="1028" spans="1:30" s="186" customFormat="1" ht="25.5" customHeight="1" x14ac:dyDescent="0.25">
      <c r="A1028" s="135" t="s">
        <v>114</v>
      </c>
      <c r="B1028" s="136"/>
      <c r="C1028" s="137"/>
      <c r="D1028" s="129">
        <v>12</v>
      </c>
      <c r="E1028" s="129">
        <v>0.1</v>
      </c>
      <c r="F1028" s="138">
        <f>ROUND((((D1022/3)*2)/(E1028))+1,0)</f>
        <v>11</v>
      </c>
      <c r="G1028" s="130">
        <f>((2*(E1022-(2*$B$6)+F1022-(2*$B$6)))+(VLOOKUP(D1028,$B$30:$C$36,2,)))</f>
        <v>1.5999999999999999</v>
      </c>
      <c r="H1028" s="129">
        <f>+F1028*G1028*C1022</f>
        <v>17.599999999999998</v>
      </c>
      <c r="I1028" s="129"/>
      <c r="J1028" s="111">
        <f>IF($D1028=$J$52,$H1028,0)</f>
        <v>0</v>
      </c>
      <c r="K1028" s="111">
        <f>IF($D1028=$K$52,$H1028,0)</f>
        <v>0</v>
      </c>
      <c r="L1028" s="111">
        <f>IF($D1028=$L$52,$H1028,0)</f>
        <v>17.599999999999998</v>
      </c>
      <c r="M1028" s="111">
        <f>IF($D1028=$M$52,$H1028,0)</f>
        <v>0</v>
      </c>
      <c r="N1028" s="111">
        <f>IF($D1028=$N$52,$H1028,0)</f>
        <v>0</v>
      </c>
      <c r="O1028" s="147">
        <f>IF($D1028=$O$52,$H1028,0)</f>
        <v>0</v>
      </c>
      <c r="P1028" s="129"/>
    </row>
    <row r="1029" spans="1:30" s="186" customFormat="1" ht="25.5" customHeight="1" x14ac:dyDescent="0.25">
      <c r="A1029" s="135" t="s">
        <v>117</v>
      </c>
      <c r="B1029" s="136"/>
      <c r="C1029" s="137"/>
      <c r="D1029" s="129">
        <v>12</v>
      </c>
      <c r="E1029" s="129">
        <v>0.125</v>
      </c>
      <c r="F1029" s="138">
        <f>ROUND((((D1023/3)*1)/(E1029))+1,0)</f>
        <v>54</v>
      </c>
      <c r="G1029" s="130">
        <f>((2*(E1022-(2*$B$6)+F1022-(2*$B$6)))+(VLOOKUP(D1029,$B$30:$C$36,2,)))</f>
        <v>1.5999999999999999</v>
      </c>
      <c r="H1029" s="129">
        <f>+F1029*G1029*C1022</f>
        <v>86.399999999999991</v>
      </c>
      <c r="I1029" s="129"/>
      <c r="J1029" s="111">
        <f>IF($D1029=$J$52,$H1029,0)</f>
        <v>0</v>
      </c>
      <c r="K1029" s="111">
        <f>IF($D1029=$K$52,$H1029,0)</f>
        <v>0</v>
      </c>
      <c r="L1029" s="111">
        <f>IF($D1029=$L$52,$H1029,0)</f>
        <v>86.399999999999991</v>
      </c>
      <c r="M1029" s="111">
        <f>IF($D1029=$M$52,$H1029,0)</f>
        <v>0</v>
      </c>
      <c r="N1029" s="111">
        <f>IF($D1029=$N$52,$H1029,0)</f>
        <v>0</v>
      </c>
      <c r="O1029" s="147">
        <f>IF($D1029=$O$52,$H1029,0)</f>
        <v>0</v>
      </c>
      <c r="P1029" s="129"/>
    </row>
    <row r="1030" spans="1:30" s="116" customFormat="1" ht="30" customHeight="1" x14ac:dyDescent="0.25">
      <c r="A1030" s="186"/>
      <c r="B1030" s="186"/>
      <c r="C1030" s="186"/>
      <c r="D1030" s="186"/>
      <c r="E1030" s="186"/>
      <c r="F1030" s="186"/>
      <c r="G1030" s="186"/>
      <c r="H1030" s="186"/>
      <c r="I1030" s="186"/>
      <c r="J1030" s="186"/>
      <c r="K1030" s="186"/>
      <c r="L1030" s="186"/>
      <c r="M1030" s="186"/>
      <c r="N1030" s="186"/>
      <c r="O1030" s="186"/>
      <c r="P1030" s="240"/>
      <c r="Q1030" s="118"/>
      <c r="R1030" s="119"/>
      <c r="S1030" s="119"/>
      <c r="T1030" s="119"/>
      <c r="U1030" s="119"/>
      <c r="V1030" s="119"/>
      <c r="W1030" s="119"/>
      <c r="X1030" s="119"/>
      <c r="Y1030" s="119"/>
      <c r="Z1030" s="119"/>
      <c r="AA1030" s="119"/>
      <c r="AB1030" s="119"/>
      <c r="AC1030" s="119"/>
      <c r="AD1030" s="120"/>
    </row>
    <row r="1031" spans="1:30" s="116" customFormat="1" ht="30" customHeight="1" x14ac:dyDescent="0.2">
      <c r="A1031" s="111">
        <v>124</v>
      </c>
      <c r="B1031" s="111" t="s">
        <v>230</v>
      </c>
      <c r="C1031" s="111">
        <v>1</v>
      </c>
      <c r="D1031" s="111">
        <v>0.87</v>
      </c>
      <c r="E1031" s="111">
        <v>0.3</v>
      </c>
      <c r="F1031" s="111">
        <v>0.6</v>
      </c>
      <c r="G1031" s="112"/>
      <c r="H1031" s="111"/>
      <c r="I1031" s="111">
        <f>+PRODUCT(C1031:F1031)</f>
        <v>0.15659999999999999</v>
      </c>
      <c r="J1031" s="111">
        <f>IF($D1031=$J$52,$H1031,0)</f>
        <v>0</v>
      </c>
      <c r="K1031" s="111">
        <f>IF($D1031=$K$52,$H1031,0)</f>
        <v>0</v>
      </c>
      <c r="L1031" s="111">
        <f>IF($D1031=$L$52,$H1031,0)</f>
        <v>0</v>
      </c>
      <c r="M1031" s="111">
        <f>IF($D1031=$M$52,$H1031,0)</f>
        <v>0</v>
      </c>
      <c r="N1031" s="111">
        <f>IF($D1031=$N$52,$H1031,0)</f>
        <v>0</v>
      </c>
      <c r="O1031" s="147">
        <f>IF($D1031=$O$52,$H1031,0)</f>
        <v>0</v>
      </c>
      <c r="P1031" s="111">
        <f>(IF(F1031&gt;0.6,(ROUND(D1031/0.5*2,0)),(ROUND(D1031/0.5*1,0))))*C1031</f>
        <v>2</v>
      </c>
      <c r="Q1031" s="113" t="s">
        <v>75</v>
      </c>
      <c r="R1031" s="114">
        <v>0.15</v>
      </c>
      <c r="S1031" s="114">
        <v>0.17499999999999999</v>
      </c>
      <c r="T1031" s="114">
        <f>+PRODUCT(C1031:E1031)</f>
        <v>0.26100000000000001</v>
      </c>
      <c r="U1031" s="114">
        <f>+PRODUCT(D1031,(F1031-R1031))</f>
        <v>0.39149999999999996</v>
      </c>
      <c r="V1031" s="114">
        <f>+PRODUCT(D1031,(F1031-S1031))</f>
        <v>0.36974999999999997</v>
      </c>
      <c r="W1031" s="114">
        <f>+PRODUCT(T1031,C1031)</f>
        <v>0.26100000000000001</v>
      </c>
      <c r="X1031" s="114">
        <f>+IF(Q1031="internal",IF(F1031=$X$52,U1031+V1031,0),0)</f>
        <v>0.76124999999999998</v>
      </c>
      <c r="Y1031" s="114">
        <f>+IF(Q1031="internal",IF(F1031&lt;$Y$52,U1031+V1031,0),0)</f>
        <v>0</v>
      </c>
      <c r="Z1031" s="114">
        <f>+IF(Q1031="internal",IF(F1031&gt;$Z$52,U1031+V1031,0),0)</f>
        <v>0</v>
      </c>
      <c r="AA1031" s="114">
        <f>+IF(Q1031="external",IF(F1031=$AA$52,U1031+V1031,0),0)</f>
        <v>0</v>
      </c>
      <c r="AB1031" s="114">
        <f>+IF(Q1031="external",IF(F1031&lt;$AB$52,U1031+V1031,0),0)</f>
        <v>0</v>
      </c>
      <c r="AC1031" s="114">
        <f>+IF(Q1031="external",IF(F1031&gt;$AC$52,U1031+V1031,0),0)</f>
        <v>0</v>
      </c>
      <c r="AD1031" s="115"/>
    </row>
    <row r="1032" spans="1:30" s="116" customFormat="1" ht="30" customHeight="1" x14ac:dyDescent="0.2">
      <c r="A1032" s="149" t="s">
        <v>76</v>
      </c>
      <c r="B1032" s="150"/>
      <c r="C1032" s="151"/>
      <c r="D1032" s="152">
        <v>16</v>
      </c>
      <c r="E1032" s="152"/>
      <c r="F1032" s="165">
        <v>3</v>
      </c>
      <c r="G1032" s="153">
        <f>+$D1031+2*(VLOOKUP(D1032,$B$10:$G$16,6))+(10*(D1032/1000))</f>
        <v>2.2800000000000002</v>
      </c>
      <c r="H1032" s="152">
        <f>+F1032*G1032*C1031</f>
        <v>6.8400000000000007</v>
      </c>
      <c r="I1032" s="152"/>
      <c r="J1032" s="111">
        <f>IF($D1032=$J$52,$H1032,0)</f>
        <v>0</v>
      </c>
      <c r="K1032" s="111">
        <f>IF($D1032=$K$52,$H1032,0)</f>
        <v>0</v>
      </c>
      <c r="L1032" s="111">
        <f>IF($D1032=$L$52,$H1032,0)</f>
        <v>0</v>
      </c>
      <c r="M1032" s="111">
        <f>IF($D1032=$M$52,$H1032,0)</f>
        <v>6.8400000000000007</v>
      </c>
      <c r="N1032" s="111">
        <f>IF($D1032=$N$52,$H1032,0)</f>
        <v>0</v>
      </c>
      <c r="O1032" s="147">
        <f>IF($D1032=$O$52,$H1032,0)</f>
        <v>0</v>
      </c>
      <c r="P1032" s="111"/>
      <c r="Q1032" s="118"/>
      <c r="R1032" s="119"/>
      <c r="S1032" s="119"/>
      <c r="T1032" s="119"/>
      <c r="U1032" s="119"/>
      <c r="V1032" s="119"/>
      <c r="W1032" s="119"/>
      <c r="X1032" s="119"/>
      <c r="Y1032" s="119"/>
      <c r="Z1032" s="119"/>
      <c r="AA1032" s="119"/>
      <c r="AB1032" s="119"/>
      <c r="AC1032" s="119"/>
      <c r="AD1032" s="120"/>
    </row>
    <row r="1033" spans="1:30" s="127" customFormat="1" ht="30" customHeight="1" x14ac:dyDescent="0.2">
      <c r="A1033" s="157" t="s">
        <v>77</v>
      </c>
      <c r="B1033" s="158"/>
      <c r="C1033" s="159"/>
      <c r="D1033" s="152">
        <v>16</v>
      </c>
      <c r="E1033" s="111"/>
      <c r="F1033" s="112">
        <v>2</v>
      </c>
      <c r="G1033" s="153">
        <f>+$D1031+2*(VLOOKUP(D1033,$B$10:$G$16,6))+(10*(D1033/1000))</f>
        <v>2.2800000000000002</v>
      </c>
      <c r="H1033" s="111">
        <f>+F1033*G1033*C1031</f>
        <v>4.5600000000000005</v>
      </c>
      <c r="I1033" s="111"/>
      <c r="J1033" s="111">
        <f t="shared" ref="J1033" si="734">IF($D1033=$J$52,$H1033,0)</f>
        <v>0</v>
      </c>
      <c r="K1033" s="111">
        <f t="shared" ref="K1033" si="735">IF($D1033=$K$52,$H1033,0)</f>
        <v>0</v>
      </c>
      <c r="L1033" s="111">
        <f t="shared" ref="L1033" si="736">IF($D1033=$L$52,$H1033,0)</f>
        <v>0</v>
      </c>
      <c r="M1033" s="111">
        <f t="shared" ref="M1033" si="737">IF($D1033=$M$52,$H1033,0)</f>
        <v>4.5600000000000005</v>
      </c>
      <c r="N1033" s="111">
        <f t="shared" ref="N1033" si="738">IF($D1033=$N$52,$H1033,0)</f>
        <v>0</v>
      </c>
      <c r="O1033" s="147">
        <f t="shared" ref="O1033" si="739">IF($D1033=$O$52,$H1033,0)</f>
        <v>0</v>
      </c>
      <c r="P1033" s="111"/>
      <c r="Q1033" s="118"/>
      <c r="R1033" s="119"/>
      <c r="S1033" s="119"/>
      <c r="T1033" s="119"/>
      <c r="U1033" s="119"/>
      <c r="V1033" s="119"/>
      <c r="W1033" s="119"/>
      <c r="X1033" s="119"/>
      <c r="Y1033" s="119"/>
      <c r="Z1033" s="119"/>
      <c r="AA1033" s="119"/>
      <c r="AB1033" s="119"/>
      <c r="AC1033" s="119"/>
      <c r="AD1033" s="120"/>
    </row>
    <row r="1034" spans="1:30" s="116" customFormat="1" ht="30" customHeight="1" x14ac:dyDescent="0.2">
      <c r="A1034" s="157" t="s">
        <v>78</v>
      </c>
      <c r="B1034" s="158"/>
      <c r="C1034" s="159"/>
      <c r="D1034" s="111">
        <v>16</v>
      </c>
      <c r="E1034" s="111"/>
      <c r="F1034" s="112">
        <v>3</v>
      </c>
      <c r="G1034" s="153">
        <f>+$D1031+2*(VLOOKUP(D1034,$B$10:$G$16,6))+(10*(D1034/1000))</f>
        <v>2.2800000000000002</v>
      </c>
      <c r="H1034" s="111">
        <f>+F1034*G1034*C1031</f>
        <v>6.8400000000000007</v>
      </c>
      <c r="I1034" s="111"/>
      <c r="J1034" s="111">
        <f>IF($D1034=$J$52,$H1034,0)</f>
        <v>0</v>
      </c>
      <c r="K1034" s="111">
        <f>IF($D1034=$K$52,$H1034,0)</f>
        <v>0</v>
      </c>
      <c r="L1034" s="111">
        <f>IF($D1034=$L$52,$H1034,0)</f>
        <v>0</v>
      </c>
      <c r="M1034" s="111">
        <f>IF($D1034=$M$52,$H1034,0)</f>
        <v>6.8400000000000007</v>
      </c>
      <c r="N1034" s="111">
        <f>IF($D1034=$N$52,$H1034,0)</f>
        <v>0</v>
      </c>
      <c r="O1034" s="147">
        <f>IF($D1034=$O$52,$H1034,0)</f>
        <v>0</v>
      </c>
      <c r="P1034" s="111"/>
      <c r="Q1034" s="118"/>
      <c r="R1034" s="119"/>
      <c r="S1034" s="119"/>
      <c r="T1034" s="119"/>
      <c r="U1034" s="119"/>
      <c r="V1034" s="119"/>
      <c r="W1034" s="119"/>
      <c r="X1034" s="119"/>
      <c r="Y1034" s="119"/>
      <c r="Z1034" s="119"/>
      <c r="AA1034" s="119"/>
      <c r="AB1034" s="119"/>
      <c r="AC1034" s="119"/>
      <c r="AD1034" s="120"/>
    </row>
    <row r="1035" spans="1:30" s="127" customFormat="1" ht="30" customHeight="1" x14ac:dyDescent="0.2">
      <c r="A1035" s="157" t="s">
        <v>80</v>
      </c>
      <c r="B1035" s="158"/>
      <c r="C1035" s="159"/>
      <c r="D1035" s="111">
        <v>25</v>
      </c>
      <c r="E1035" s="111">
        <v>1</v>
      </c>
      <c r="F1035" s="112">
        <f>ROUND((0.87)/(E1035)+1,0)</f>
        <v>2</v>
      </c>
      <c r="G1035" s="112">
        <f>VLOOKUP(E1031,$B$40:$E$49,4,0)</f>
        <v>0.36443309607454283</v>
      </c>
      <c r="H1035" s="111">
        <f>+F1035*G1035*C1031</f>
        <v>0.72886619214908566</v>
      </c>
      <c r="I1035" s="111"/>
      <c r="J1035" s="111">
        <f t="shared" ref="J1035" si="740">IF($D1035=$J$52,$H1035,0)</f>
        <v>0</v>
      </c>
      <c r="K1035" s="111">
        <f t="shared" ref="K1035" si="741">IF($D1035=$K$52,$H1035,0)</f>
        <v>0</v>
      </c>
      <c r="L1035" s="111">
        <f t="shared" ref="L1035" si="742">IF($D1035=$L$52,$H1035,0)</f>
        <v>0</v>
      </c>
      <c r="M1035" s="111">
        <f t="shared" ref="M1035" si="743">IF($D1035=$M$52,$H1035,0)</f>
        <v>0</v>
      </c>
      <c r="N1035" s="111">
        <f t="shared" ref="N1035" si="744">IF($D1035=$N$52,$H1035,0)</f>
        <v>0</v>
      </c>
      <c r="O1035" s="147">
        <f t="shared" ref="O1035" si="745">IF($D1035=$O$52,$H1035,0)</f>
        <v>0.72886619214908566</v>
      </c>
      <c r="P1035" s="111"/>
      <c r="Q1035" s="118"/>
      <c r="R1035" s="119"/>
      <c r="S1035" s="119"/>
      <c r="T1035" s="119"/>
      <c r="U1035" s="119"/>
      <c r="V1035" s="119"/>
      <c r="W1035" s="119"/>
      <c r="X1035" s="119"/>
      <c r="Y1035" s="119"/>
      <c r="Z1035" s="119"/>
      <c r="AA1035" s="119"/>
      <c r="AB1035" s="119"/>
      <c r="AC1035" s="119"/>
      <c r="AD1035" s="120"/>
    </row>
    <row r="1036" spans="1:30" s="186" customFormat="1" ht="25.5" customHeight="1" x14ac:dyDescent="0.25">
      <c r="A1036" s="135" t="s">
        <v>114</v>
      </c>
      <c r="B1036" s="136"/>
      <c r="C1036" s="137"/>
      <c r="D1036" s="129">
        <v>12</v>
      </c>
      <c r="E1036" s="129">
        <v>0.1</v>
      </c>
      <c r="F1036" s="138">
        <f>ROUND((((D1031/3)*3)/(E1036))+1,0)</f>
        <v>10</v>
      </c>
      <c r="G1036" s="130">
        <f>((2*(E1031-(2*$B$6)+F1031-(2*$B$6)))+(VLOOKUP(D1036,$B$30:$C$36,2,)))</f>
        <v>1.8</v>
      </c>
      <c r="H1036" s="129">
        <f>+F1036*G1036*C1031</f>
        <v>18</v>
      </c>
      <c r="I1036" s="129"/>
      <c r="J1036" s="111">
        <f>IF($D1036=$J$52,$H1036,0)</f>
        <v>0</v>
      </c>
      <c r="K1036" s="111">
        <f>IF($D1036=$K$52,$H1036,0)</f>
        <v>0</v>
      </c>
      <c r="L1036" s="111">
        <f>IF($D1036=$L$52,$H1036,0)</f>
        <v>18</v>
      </c>
      <c r="M1036" s="111">
        <f>IF($D1036=$M$52,$H1036,0)</f>
        <v>0</v>
      </c>
      <c r="N1036" s="111">
        <f>IF($D1036=$N$52,$H1036,0)</f>
        <v>0</v>
      </c>
      <c r="O1036" s="147">
        <f>IF($D1036=$O$52,$H1036,0)</f>
        <v>0</v>
      </c>
      <c r="P1036" s="129"/>
    </row>
    <row r="1037" spans="1:30" s="116" customFormat="1" ht="30" customHeight="1" x14ac:dyDescent="0.25">
      <c r="A1037" s="186"/>
      <c r="B1037" s="186"/>
      <c r="C1037" s="186"/>
      <c r="D1037" s="186"/>
      <c r="E1037" s="186"/>
      <c r="F1037" s="186"/>
      <c r="G1037" s="186"/>
      <c r="H1037" s="186"/>
      <c r="I1037" s="186"/>
      <c r="J1037" s="186"/>
      <c r="K1037" s="186"/>
      <c r="L1037" s="186"/>
      <c r="M1037" s="186"/>
      <c r="N1037" s="186"/>
      <c r="O1037" s="186"/>
      <c r="P1037" s="240"/>
      <c r="Q1037" s="118"/>
      <c r="R1037" s="119"/>
      <c r="S1037" s="119"/>
      <c r="T1037" s="119"/>
      <c r="U1037" s="119"/>
      <c r="V1037" s="119"/>
      <c r="W1037" s="119"/>
      <c r="X1037" s="119"/>
      <c r="Y1037" s="119"/>
      <c r="Z1037" s="119"/>
      <c r="AA1037" s="119"/>
      <c r="AB1037" s="119"/>
      <c r="AC1037" s="119"/>
      <c r="AD1037" s="120"/>
    </row>
    <row r="1038" spans="1:30" s="116" customFormat="1" ht="30" customHeight="1" x14ac:dyDescent="0.2">
      <c r="A1038" s="111">
        <v>125</v>
      </c>
      <c r="B1038" s="111" t="s">
        <v>230</v>
      </c>
      <c r="C1038" s="111">
        <v>1</v>
      </c>
      <c r="D1038" s="111">
        <v>0.87</v>
      </c>
      <c r="E1038" s="111">
        <v>0.2</v>
      </c>
      <c r="F1038" s="111">
        <v>0.75</v>
      </c>
      <c r="G1038" s="112"/>
      <c r="H1038" s="111"/>
      <c r="I1038" s="111">
        <f>+PRODUCT(C1038:F1038)</f>
        <v>0.1305</v>
      </c>
      <c r="J1038" s="111">
        <f>IF($D1038=$J$52,$H1038,0)</f>
        <v>0</v>
      </c>
      <c r="K1038" s="111">
        <f>IF($D1038=$K$52,$H1038,0)</f>
        <v>0</v>
      </c>
      <c r="L1038" s="111">
        <f>IF($D1038=$L$52,$H1038,0)</f>
        <v>0</v>
      </c>
      <c r="M1038" s="111">
        <f>IF($D1038=$M$52,$H1038,0)</f>
        <v>0</v>
      </c>
      <c r="N1038" s="111">
        <f>IF($D1038=$N$52,$H1038,0)</f>
        <v>0</v>
      </c>
      <c r="O1038" s="147">
        <f>IF($D1038=$O$52,$H1038,0)</f>
        <v>0</v>
      </c>
      <c r="P1038" s="111">
        <f>(IF(F1038&gt;0.6,(ROUND(D1038/0.5*2,0)),(ROUND(D1038/0.5*1,0))))*C1038</f>
        <v>3</v>
      </c>
      <c r="Q1038" s="113" t="s">
        <v>75</v>
      </c>
      <c r="R1038" s="114">
        <v>0.15</v>
      </c>
      <c r="S1038" s="114">
        <v>0.17499999999999999</v>
      </c>
      <c r="T1038" s="114">
        <f>+PRODUCT(C1038:E1038)</f>
        <v>0.17400000000000002</v>
      </c>
      <c r="U1038" s="114">
        <f>+PRODUCT(D1038,(F1038-S1038))</f>
        <v>0.50024999999999997</v>
      </c>
      <c r="V1038" s="114">
        <f>+PRODUCT(D1038,(F1038-R1038))</f>
        <v>0.52200000000000002</v>
      </c>
      <c r="W1038" s="114">
        <f>+PRODUCT(T1038,C1038)</f>
        <v>0.17400000000000002</v>
      </c>
      <c r="X1038" s="114">
        <f>+IF(Q1038="internal",IF(F1038=$X$52,U1038+V1038,0),0)</f>
        <v>0</v>
      </c>
      <c r="Y1038" s="114">
        <f>+IF(Q1038="internal",IF(F1038&lt;$Y$52,U1038+V1038,0),0)</f>
        <v>0</v>
      </c>
      <c r="Z1038" s="114">
        <f>+IF(Q1038="internal",IF(F1038&gt;$Z$52,U1038+V1038,0),0)</f>
        <v>1.0222500000000001</v>
      </c>
      <c r="AA1038" s="114">
        <f>+IF(Q1038="external",IF(F1038=$AA$52,U1038+V1038,0),0)</f>
        <v>0</v>
      </c>
      <c r="AB1038" s="114">
        <f>+IF(Q1038="external",IF(F1038&lt;$AB$52,U1038+V1038,0),0)</f>
        <v>0</v>
      </c>
      <c r="AC1038" s="114">
        <f>+IF(Q1038="external",IF(F1038&gt;$AC$52,U1038+V1038,0),0)</f>
        <v>0</v>
      </c>
      <c r="AD1038" s="115"/>
    </row>
    <row r="1039" spans="1:30" s="116" customFormat="1" ht="30" customHeight="1" x14ac:dyDescent="0.2">
      <c r="A1039" s="149" t="s">
        <v>76</v>
      </c>
      <c r="B1039" s="150"/>
      <c r="C1039" s="151"/>
      <c r="D1039" s="152">
        <v>10</v>
      </c>
      <c r="E1039" s="152"/>
      <c r="F1039" s="165">
        <v>2</v>
      </c>
      <c r="G1039" s="153">
        <f>+$D1038+(0.075*2)</f>
        <v>1.02</v>
      </c>
      <c r="H1039" s="152">
        <f>+F1039*G1039*C1038</f>
        <v>2.04</v>
      </c>
      <c r="I1039" s="152"/>
      <c r="J1039" s="111">
        <f>IF($D1039=$J$52,$H1039,0)</f>
        <v>0</v>
      </c>
      <c r="K1039" s="111">
        <f>IF($D1039=$K$52,$H1039,0)</f>
        <v>2.04</v>
      </c>
      <c r="L1039" s="111">
        <f>IF($D1039=$L$52,$H1039,0)</f>
        <v>0</v>
      </c>
      <c r="M1039" s="111">
        <f>IF($D1039=$M$52,$H1039,0)</f>
        <v>0</v>
      </c>
      <c r="N1039" s="111">
        <f>IF($D1039=$N$52,$H1039,0)</f>
        <v>0</v>
      </c>
      <c r="O1039" s="147">
        <f>IF($D1039=$O$52,$H1039,0)</f>
        <v>0</v>
      </c>
      <c r="P1039" s="111"/>
      <c r="Q1039" s="118"/>
      <c r="R1039" s="119"/>
      <c r="S1039" s="119"/>
      <c r="T1039" s="119"/>
      <c r="U1039" s="119"/>
      <c r="V1039" s="119"/>
      <c r="W1039" s="119"/>
      <c r="X1039" s="119"/>
      <c r="Y1039" s="119"/>
      <c r="Z1039" s="119"/>
      <c r="AA1039" s="119"/>
      <c r="AB1039" s="119"/>
      <c r="AC1039" s="119"/>
      <c r="AD1039" s="120"/>
    </row>
    <row r="1040" spans="1:30" s="116" customFormat="1" ht="30" customHeight="1" x14ac:dyDescent="0.2">
      <c r="A1040" s="149" t="s">
        <v>129</v>
      </c>
      <c r="B1040" s="150"/>
      <c r="C1040" s="151"/>
      <c r="D1040" s="152">
        <v>8</v>
      </c>
      <c r="E1040" s="152">
        <v>0.2</v>
      </c>
      <c r="F1040" s="112">
        <f>ROUND((F1038)/(E1040)+1,0)</f>
        <v>5</v>
      </c>
      <c r="G1040" s="153">
        <f>+$D1038+(2*0.075)</f>
        <v>1.02</v>
      </c>
      <c r="H1040" s="152">
        <f>+F1040*G1040*C1038</f>
        <v>5.0999999999999996</v>
      </c>
      <c r="I1040" s="152"/>
      <c r="J1040" s="111">
        <f t="shared" ref="J1040:J1041" si="746">IF($D1040=$J$52,$H1040,0)</f>
        <v>5.0999999999999996</v>
      </c>
      <c r="K1040" s="111">
        <f t="shared" ref="K1040:K1041" si="747">IF($D1040=$K$52,$H1040,0)</f>
        <v>0</v>
      </c>
      <c r="L1040" s="111">
        <f t="shared" ref="L1040:L1041" si="748">IF($D1040=$L$52,$H1040,0)</f>
        <v>0</v>
      </c>
      <c r="M1040" s="111">
        <f t="shared" ref="M1040:M1041" si="749">IF($D1040=$M$52,$H1040,0)</f>
        <v>0</v>
      </c>
      <c r="N1040" s="111">
        <f t="shared" ref="N1040:N1041" si="750">IF($D1040=$N$52,$H1040,0)</f>
        <v>0</v>
      </c>
      <c r="O1040" s="147">
        <f t="shared" ref="O1040:O1041" si="751">IF($D1040=$O$52,$H1040,0)</f>
        <v>0</v>
      </c>
      <c r="P1040" s="111"/>
      <c r="Q1040" s="118"/>
      <c r="R1040" s="119"/>
      <c r="S1040" s="119"/>
      <c r="T1040" s="119"/>
      <c r="U1040" s="119"/>
      <c r="V1040" s="119"/>
      <c r="W1040" s="119"/>
      <c r="X1040" s="119"/>
      <c r="Y1040" s="119"/>
      <c r="Z1040" s="119"/>
      <c r="AA1040" s="119"/>
      <c r="AB1040" s="119"/>
      <c r="AC1040" s="119"/>
      <c r="AD1040" s="120"/>
    </row>
    <row r="1041" spans="1:30" ht="34.5" customHeight="1" x14ac:dyDescent="0.25">
      <c r="A1041" s="206" t="s">
        <v>177</v>
      </c>
      <c r="B1041" s="207"/>
      <c r="C1041" s="208"/>
      <c r="D1041" s="209">
        <v>10</v>
      </c>
      <c r="E1041" s="209">
        <v>0.15</v>
      </c>
      <c r="F1041" s="210">
        <f>ROUND((((D1038/3)*3)/(E1041))+1,0)</f>
        <v>7</v>
      </c>
      <c r="G1041" s="211">
        <f>((1*(E1038-(2*$B$6)+(2*F1038)+(VLOOKUP(D1041,$B$30:$C$36,2,)))))+2*(VLOOKUP(D1041,$B$10:$G$16,6))</f>
        <v>2.64</v>
      </c>
      <c r="H1041" s="209">
        <f>+F1041*G1041*C1038</f>
        <v>18.48</v>
      </c>
      <c r="I1041" s="209"/>
      <c r="J1041" s="190">
        <f t="shared" si="746"/>
        <v>0</v>
      </c>
      <c r="K1041" s="190">
        <f t="shared" si="747"/>
        <v>18.48</v>
      </c>
      <c r="L1041" s="190">
        <f t="shared" si="748"/>
        <v>0</v>
      </c>
      <c r="M1041" s="190">
        <f t="shared" si="749"/>
        <v>0</v>
      </c>
      <c r="N1041" s="190">
        <f t="shared" si="750"/>
        <v>0</v>
      </c>
      <c r="O1041" s="201">
        <f t="shared" si="751"/>
        <v>0</v>
      </c>
      <c r="P1041" s="209"/>
    </row>
    <row r="1042" spans="1:30" s="116" customFormat="1" ht="30" customHeight="1" x14ac:dyDescent="0.25">
      <c r="A1042" s="186"/>
      <c r="B1042" s="186"/>
      <c r="C1042" s="186"/>
      <c r="D1042" s="186"/>
      <c r="E1042" s="186"/>
      <c r="F1042" s="186"/>
      <c r="G1042" s="186"/>
      <c r="H1042" s="186"/>
      <c r="I1042" s="186"/>
      <c r="J1042" s="186"/>
      <c r="K1042" s="186"/>
      <c r="L1042" s="186"/>
      <c r="M1042" s="186"/>
      <c r="N1042" s="186"/>
      <c r="O1042" s="186"/>
      <c r="P1042" s="240"/>
      <c r="Q1042" s="118"/>
      <c r="R1042" s="119"/>
      <c r="S1042" s="119"/>
      <c r="T1042" s="119"/>
      <c r="U1042" s="119"/>
      <c r="V1042" s="119"/>
      <c r="W1042" s="119"/>
      <c r="X1042" s="119"/>
      <c r="Y1042" s="119"/>
      <c r="Z1042" s="119"/>
      <c r="AA1042" s="119"/>
      <c r="AB1042" s="119"/>
      <c r="AC1042" s="119"/>
      <c r="AD1042" s="120"/>
    </row>
    <row r="1043" spans="1:30" s="116" customFormat="1" ht="30" customHeight="1" x14ac:dyDescent="0.2">
      <c r="A1043" s="111">
        <v>126</v>
      </c>
      <c r="B1043" s="111" t="s">
        <v>231</v>
      </c>
      <c r="C1043" s="111">
        <v>1</v>
      </c>
      <c r="D1043" s="111">
        <v>0.65500000000000003</v>
      </c>
      <c r="E1043" s="111">
        <v>0.3</v>
      </c>
      <c r="F1043" s="111">
        <v>1.7475000000000001</v>
      </c>
      <c r="G1043" s="112"/>
      <c r="H1043" s="111"/>
      <c r="I1043" s="111">
        <f>+PRODUCT(C1043:F1043)</f>
        <v>0.34338375000000004</v>
      </c>
      <c r="J1043" s="111">
        <f>IF($D1043=$J$52,$H1043,0)</f>
        <v>0</v>
      </c>
      <c r="K1043" s="111">
        <f>IF($D1043=$K$52,$H1043,0)</f>
        <v>0</v>
      </c>
      <c r="L1043" s="111">
        <f>IF($D1043=$L$52,$H1043,0)</f>
        <v>0</v>
      </c>
      <c r="M1043" s="111">
        <f>IF($D1043=$M$52,$H1043,0)</f>
        <v>0</v>
      </c>
      <c r="N1043" s="111">
        <f>IF($D1043=$N$52,$H1043,0)</f>
        <v>0</v>
      </c>
      <c r="O1043" s="147">
        <f>IF($D1043=$O$52,$H1043,0)</f>
        <v>0</v>
      </c>
      <c r="P1043" s="111">
        <f>(IF(F1043&gt;0.6,(ROUND(D1043/0.5*2,0)),(ROUND(D1043/0.5*1,0))))*C1043</f>
        <v>3</v>
      </c>
      <c r="Q1043" s="113" t="s">
        <v>75</v>
      </c>
      <c r="R1043" s="114">
        <v>0.15</v>
      </c>
      <c r="S1043" s="114">
        <v>0.17499999999999999</v>
      </c>
      <c r="T1043" s="114">
        <f>+PRODUCT(C1043:E1043)</f>
        <v>0.19650000000000001</v>
      </c>
      <c r="U1043" s="114">
        <f>+PRODUCT(D1043,(F1043-R1043))</f>
        <v>1.0463625000000001</v>
      </c>
      <c r="V1043" s="114">
        <f>+PRODUCT(D1043,(F1043-S1043))</f>
        <v>1.0299875000000001</v>
      </c>
      <c r="W1043" s="114">
        <f>+PRODUCT(T1043,C1043)</f>
        <v>0.19650000000000001</v>
      </c>
      <c r="X1043" s="114">
        <f>+IF(Q1043="internal",IF(F1043=$X$52,U1043+V1043,0),0)</f>
        <v>0</v>
      </c>
      <c r="Y1043" s="114">
        <f>+IF(Q1043="internal",IF(F1043&lt;$Y$52,U1043+V1043,0),0)</f>
        <v>0</v>
      </c>
      <c r="Z1043" s="114">
        <f>+IF(Q1043="internal",IF(F1043&gt;$Z$52,U1043+V1043,0),0)</f>
        <v>2.0763500000000001</v>
      </c>
      <c r="AA1043" s="114">
        <f>+IF(Q1043="external",IF(F1043=$AA$52,U1043+V1043,0),0)</f>
        <v>0</v>
      </c>
      <c r="AB1043" s="114">
        <f>+IF(Q1043="external",IF(F1043&lt;$AB$52,U1043+V1043,0),0)</f>
        <v>0</v>
      </c>
      <c r="AC1043" s="114">
        <f>+IF(Q1043="external",IF(F1043&gt;$AC$52,U1043+V1043,0),0)</f>
        <v>0</v>
      </c>
      <c r="AD1043" s="115"/>
    </row>
    <row r="1044" spans="1:30" s="116" customFormat="1" ht="30" customHeight="1" x14ac:dyDescent="0.2">
      <c r="A1044" s="149" t="s">
        <v>76</v>
      </c>
      <c r="B1044" s="150"/>
      <c r="C1044" s="151"/>
      <c r="D1044" s="152">
        <v>20</v>
      </c>
      <c r="E1044" s="152"/>
      <c r="F1044" s="165">
        <v>3</v>
      </c>
      <c r="G1044" s="153">
        <f>+$D1043+1*(VLOOKUP(D1044,$B$10:$G$16,6))+(10*(D1044/1000))+1*(VLOOKUP(D1044,$B$10:$G$16,6))+(10*(D1044/1000))</f>
        <v>2.6550000000000002</v>
      </c>
      <c r="H1044" s="152">
        <f>+F1044*G1044*C1043</f>
        <v>7.9650000000000007</v>
      </c>
      <c r="I1044" s="152"/>
      <c r="J1044" s="111">
        <f>IF($D1044=$J$52,$H1044,0)</f>
        <v>0</v>
      </c>
      <c r="K1044" s="111">
        <f>IF($D1044=$K$52,$H1044,0)</f>
        <v>0</v>
      </c>
      <c r="L1044" s="111">
        <f>IF($D1044=$L$52,$H1044,0)</f>
        <v>0</v>
      </c>
      <c r="M1044" s="111">
        <f>IF($D1044=$M$52,$H1044,0)</f>
        <v>0</v>
      </c>
      <c r="N1044" s="111">
        <f>IF($D1044=$N$52,$H1044,0)</f>
        <v>7.9650000000000007</v>
      </c>
      <c r="O1044" s="147">
        <f>IF($D1044=$O$52,$H1044,0)</f>
        <v>0</v>
      </c>
      <c r="P1044" s="111"/>
      <c r="Q1044" s="118"/>
      <c r="R1044" s="119"/>
      <c r="S1044" s="119"/>
      <c r="T1044" s="119"/>
      <c r="U1044" s="119"/>
      <c r="V1044" s="119"/>
      <c r="W1044" s="119"/>
      <c r="X1044" s="119"/>
      <c r="Y1044" s="119"/>
      <c r="Z1044" s="119"/>
      <c r="AA1044" s="119"/>
      <c r="AB1044" s="119"/>
      <c r="AC1044" s="119"/>
      <c r="AD1044" s="120"/>
    </row>
    <row r="1045" spans="1:30" s="127" customFormat="1" ht="30" customHeight="1" x14ac:dyDescent="0.2">
      <c r="A1045" s="157" t="s">
        <v>77</v>
      </c>
      <c r="B1045" s="158"/>
      <c r="C1045" s="159"/>
      <c r="D1045" s="152">
        <v>20</v>
      </c>
      <c r="E1045" s="111"/>
      <c r="F1045" s="112">
        <v>3</v>
      </c>
      <c r="G1045" s="153">
        <f>+$D1043+1*(VLOOKUP(D1045,$B$10:$G$16,6))+(10*(D1045/1000))+1*(VLOOKUP(D1045,$B$10:$G$16,6))+(10*(D1045/1000))</f>
        <v>2.6550000000000002</v>
      </c>
      <c r="H1045" s="111">
        <f>+F1045*G1045*C1043</f>
        <v>7.9650000000000007</v>
      </c>
      <c r="I1045" s="111"/>
      <c r="J1045" s="111">
        <f t="shared" ref="J1045" si="752">IF($D1045=$J$52,$H1045,0)</f>
        <v>0</v>
      </c>
      <c r="K1045" s="111">
        <f t="shared" ref="K1045" si="753">IF($D1045=$K$52,$H1045,0)</f>
        <v>0</v>
      </c>
      <c r="L1045" s="111">
        <f t="shared" ref="L1045" si="754">IF($D1045=$L$52,$H1045,0)</f>
        <v>0</v>
      </c>
      <c r="M1045" s="111">
        <f t="shared" ref="M1045" si="755">IF($D1045=$M$52,$H1045,0)</f>
        <v>0</v>
      </c>
      <c r="N1045" s="111">
        <f t="shared" ref="N1045" si="756">IF($D1045=$N$52,$H1045,0)</f>
        <v>7.9650000000000007</v>
      </c>
      <c r="O1045" s="147">
        <f t="shared" ref="O1045" si="757">IF($D1045=$O$52,$H1045,0)</f>
        <v>0</v>
      </c>
      <c r="P1045" s="111"/>
      <c r="Q1045" s="118"/>
      <c r="R1045" s="119"/>
      <c r="S1045" s="119"/>
      <c r="T1045" s="119"/>
      <c r="U1045" s="119"/>
      <c r="V1045" s="119"/>
      <c r="W1045" s="119"/>
      <c r="X1045" s="119"/>
      <c r="Y1045" s="119"/>
      <c r="Z1045" s="119"/>
      <c r="AA1045" s="119"/>
      <c r="AB1045" s="119"/>
      <c r="AC1045" s="119"/>
      <c r="AD1045" s="120"/>
    </row>
    <row r="1046" spans="1:30" s="116" customFormat="1" ht="30" customHeight="1" x14ac:dyDescent="0.2">
      <c r="A1046" s="157" t="s">
        <v>78</v>
      </c>
      <c r="B1046" s="158"/>
      <c r="C1046" s="159"/>
      <c r="D1046" s="111">
        <v>20</v>
      </c>
      <c r="E1046" s="111"/>
      <c r="F1046" s="112">
        <v>3</v>
      </c>
      <c r="G1046" s="153">
        <f>+$D1043+1*(VLOOKUP(D1046,$B$10:$G$16,6))+(10*(D1046/1000))+1*(VLOOKUP(D1046,$B$10:$G$16,6))+(10*(D1046/1000))</f>
        <v>2.6550000000000002</v>
      </c>
      <c r="H1046" s="111">
        <f>+F1046*G1046*C1043</f>
        <v>7.9650000000000007</v>
      </c>
      <c r="I1046" s="111"/>
      <c r="J1046" s="111">
        <f>IF($D1046=$J$52,$H1046,0)</f>
        <v>0</v>
      </c>
      <c r="K1046" s="111">
        <f>IF($D1046=$K$52,$H1046,0)</f>
        <v>0</v>
      </c>
      <c r="L1046" s="111">
        <f>IF($D1046=$L$52,$H1046,0)</f>
        <v>0</v>
      </c>
      <c r="M1046" s="111">
        <f>IF($D1046=$M$52,$H1046,0)</f>
        <v>0</v>
      </c>
      <c r="N1046" s="111">
        <f>IF($D1046=$N$52,$H1046,0)</f>
        <v>7.9650000000000007</v>
      </c>
      <c r="O1046" s="147">
        <f>IF($D1046=$O$52,$H1046,0)</f>
        <v>0</v>
      </c>
      <c r="P1046" s="111"/>
      <c r="Q1046" s="118"/>
      <c r="R1046" s="119"/>
      <c r="S1046" s="119"/>
      <c r="T1046" s="119"/>
      <c r="U1046" s="119"/>
      <c r="V1046" s="119"/>
      <c r="W1046" s="119"/>
      <c r="X1046" s="119"/>
      <c r="Y1046" s="119"/>
      <c r="Z1046" s="119"/>
      <c r="AA1046" s="119"/>
      <c r="AB1046" s="119"/>
      <c r="AC1046" s="119"/>
      <c r="AD1046" s="120"/>
    </row>
    <row r="1047" spans="1:30" s="127" customFormat="1" ht="30" customHeight="1" x14ac:dyDescent="0.2">
      <c r="A1047" s="157" t="s">
        <v>79</v>
      </c>
      <c r="B1047" s="158"/>
      <c r="C1047" s="159"/>
      <c r="D1047" s="152">
        <v>20</v>
      </c>
      <c r="E1047" s="111"/>
      <c r="F1047" s="112">
        <v>3</v>
      </c>
      <c r="G1047" s="153">
        <f>+$D1043+1*(VLOOKUP(D1047,$B$10:$G$16,6))+(10*(D1047/1000))+1*(VLOOKUP(D1047,$B$10:$G$16,6))+(10*(D1047/1000))</f>
        <v>2.6550000000000002</v>
      </c>
      <c r="H1047" s="111">
        <f>+F1047*G1047*C1043</f>
        <v>7.9650000000000007</v>
      </c>
      <c r="I1047" s="111"/>
      <c r="J1047" s="111">
        <f t="shared" ref="J1047:J1048" si="758">IF($D1047=$J$52,$H1047,0)</f>
        <v>0</v>
      </c>
      <c r="K1047" s="111">
        <f t="shared" ref="K1047:K1048" si="759">IF($D1047=$K$52,$H1047,0)</f>
        <v>0</v>
      </c>
      <c r="L1047" s="111">
        <f t="shared" ref="L1047:L1048" si="760">IF($D1047=$L$52,$H1047,0)</f>
        <v>0</v>
      </c>
      <c r="M1047" s="111">
        <f t="shared" ref="M1047:M1048" si="761">IF($D1047=$M$52,$H1047,0)</f>
        <v>0</v>
      </c>
      <c r="N1047" s="111">
        <f t="shared" ref="N1047:N1048" si="762">IF($D1047=$N$52,$H1047,0)</f>
        <v>7.9650000000000007</v>
      </c>
      <c r="O1047" s="147">
        <f t="shared" ref="O1047:O1048" si="763">IF($D1047=$O$52,$H1047,0)</f>
        <v>0</v>
      </c>
      <c r="P1047" s="111"/>
      <c r="Q1047" s="118"/>
      <c r="R1047" s="119"/>
      <c r="S1047" s="119"/>
      <c r="T1047" s="119"/>
      <c r="U1047" s="119"/>
      <c r="V1047" s="119"/>
      <c r="W1047" s="119"/>
      <c r="X1047" s="119"/>
      <c r="Y1047" s="119"/>
      <c r="Z1047" s="119"/>
      <c r="AA1047" s="119"/>
      <c r="AB1047" s="119"/>
      <c r="AC1047" s="119"/>
      <c r="AD1047" s="120"/>
    </row>
    <row r="1048" spans="1:30" s="127" customFormat="1" ht="30" customHeight="1" x14ac:dyDescent="0.2">
      <c r="A1048" s="157" t="s">
        <v>80</v>
      </c>
      <c r="B1048" s="158"/>
      <c r="C1048" s="159"/>
      <c r="D1048" s="111">
        <v>25</v>
      </c>
      <c r="E1048" s="111">
        <v>1</v>
      </c>
      <c r="F1048" s="112">
        <f>ROUND((0.655*2)/(E1048)+1,0)</f>
        <v>2</v>
      </c>
      <c r="G1048" s="112">
        <f>VLOOKUP(E1043,$B$40:$E$49,4,0)</f>
        <v>0.36443309607454283</v>
      </c>
      <c r="H1048" s="111">
        <f>+F1048*G1048*C1043</f>
        <v>0.72886619214908566</v>
      </c>
      <c r="I1048" s="111"/>
      <c r="J1048" s="111">
        <f t="shared" si="758"/>
        <v>0</v>
      </c>
      <c r="K1048" s="111">
        <f t="shared" si="759"/>
        <v>0</v>
      </c>
      <c r="L1048" s="111">
        <f t="shared" si="760"/>
        <v>0</v>
      </c>
      <c r="M1048" s="111">
        <f t="shared" si="761"/>
        <v>0</v>
      </c>
      <c r="N1048" s="111">
        <f t="shared" si="762"/>
        <v>0</v>
      </c>
      <c r="O1048" s="147">
        <f t="shared" si="763"/>
        <v>0.72886619214908566</v>
      </c>
      <c r="P1048" s="111"/>
      <c r="Q1048" s="118"/>
      <c r="R1048" s="119"/>
      <c r="S1048" s="119"/>
      <c r="T1048" s="119"/>
      <c r="U1048" s="119"/>
      <c r="V1048" s="119"/>
      <c r="W1048" s="119"/>
      <c r="X1048" s="119"/>
      <c r="Y1048" s="119"/>
      <c r="Z1048" s="119"/>
      <c r="AA1048" s="119"/>
      <c r="AB1048" s="119"/>
      <c r="AC1048" s="119"/>
      <c r="AD1048" s="120"/>
    </row>
    <row r="1049" spans="1:30" s="186" customFormat="1" ht="33" customHeight="1" x14ac:dyDescent="0.25">
      <c r="A1049" s="135" t="s">
        <v>124</v>
      </c>
      <c r="B1049" s="136"/>
      <c r="C1049" s="137"/>
      <c r="D1049" s="129">
        <v>12</v>
      </c>
      <c r="E1049" s="129">
        <v>0.1</v>
      </c>
      <c r="F1049" s="138">
        <f>ROUND((((D1043/3)*3)/(E1049))+1,0)</f>
        <v>8</v>
      </c>
      <c r="G1049" s="130">
        <f>((2*(E1043-(2*$B$6)+F1043-(2*$B$6)))+(VLOOKUP(D1049,$B$30:$C$36,2,)))</f>
        <v>4.0949999999999998</v>
      </c>
      <c r="H1049" s="129">
        <f>+F1049*G1049*C1043</f>
        <v>32.76</v>
      </c>
      <c r="I1049" s="129"/>
      <c r="J1049" s="111">
        <f>IF($D1049=$J$52,$H1049,0)</f>
        <v>0</v>
      </c>
      <c r="K1049" s="111">
        <f>IF($D1049=$K$52,$H1049,0)</f>
        <v>0</v>
      </c>
      <c r="L1049" s="111">
        <f>IF($D1049=$L$52,$H1049,0)</f>
        <v>32.76</v>
      </c>
      <c r="M1049" s="111">
        <f>IF($D1049=$M$52,$H1049,0)</f>
        <v>0</v>
      </c>
      <c r="N1049" s="111">
        <f>IF($D1049=$N$52,$H1049,0)</f>
        <v>0</v>
      </c>
      <c r="O1049" s="147">
        <f>IF($D1049=$O$52,$H1049,0)</f>
        <v>0</v>
      </c>
      <c r="P1049" s="129"/>
    </row>
    <row r="1050" spans="1:30" s="239" customFormat="1" ht="30" customHeight="1" x14ac:dyDescent="0.25">
      <c r="A1050" s="209"/>
      <c r="B1050" s="209" t="s">
        <v>96</v>
      </c>
      <c r="C1050" s="209"/>
      <c r="D1050" s="209">
        <v>12</v>
      </c>
      <c r="E1050" s="209">
        <v>0.1</v>
      </c>
      <c r="F1050" s="219">
        <f>ROUNDUP((((D1043/3)*3)/(E1050))+1,0)</f>
        <v>8</v>
      </c>
      <c r="G1050" s="211">
        <f>(F1043-(2*$B$6)+(VLOOKUP(D1050,$B$30:$C$36,2,)))</f>
        <v>1.9275</v>
      </c>
      <c r="H1050" s="209">
        <f>+F1050*G1050*C1043</f>
        <v>15.42</v>
      </c>
      <c r="I1050" s="209"/>
      <c r="J1050" s="111">
        <f>IF($D1050=$J$52,$H1050,0)</f>
        <v>0</v>
      </c>
      <c r="K1050" s="111">
        <f>IF($D1050=$K$52,$H1050,0)</f>
        <v>0</v>
      </c>
      <c r="L1050" s="111">
        <f>IF($D1050=$L$52,$H1050,0)</f>
        <v>15.42</v>
      </c>
      <c r="M1050" s="111">
        <f>IF($D1050=$M$52,$H1050,0)</f>
        <v>0</v>
      </c>
      <c r="N1050" s="111">
        <f>IF($D1050=$N$52,$H1050,0)</f>
        <v>0</v>
      </c>
      <c r="O1050" s="147">
        <f>IF($D1050=$O$52,$H1050,0)</f>
        <v>0</v>
      </c>
      <c r="P1050" s="129"/>
      <c r="Q1050" s="209"/>
    </row>
    <row r="1051" spans="1:30" s="116" customFormat="1" ht="30" customHeight="1" x14ac:dyDescent="0.25">
      <c r="A1051" s="186"/>
      <c r="B1051" s="186"/>
      <c r="C1051" s="186"/>
      <c r="D1051" s="186"/>
      <c r="E1051" s="186"/>
      <c r="F1051" s="186"/>
      <c r="G1051" s="186"/>
      <c r="H1051" s="186"/>
      <c r="I1051" s="186"/>
      <c r="J1051" s="186"/>
      <c r="K1051" s="186"/>
      <c r="L1051" s="186"/>
      <c r="M1051" s="186"/>
      <c r="N1051" s="186"/>
      <c r="O1051" s="186"/>
      <c r="P1051" s="240"/>
      <c r="Q1051" s="118"/>
      <c r="R1051" s="119"/>
      <c r="S1051" s="119"/>
      <c r="T1051" s="119"/>
      <c r="U1051" s="119"/>
      <c r="V1051" s="119"/>
      <c r="W1051" s="119"/>
      <c r="X1051" s="119"/>
      <c r="Y1051" s="119"/>
      <c r="Z1051" s="119"/>
      <c r="AA1051" s="119"/>
      <c r="AB1051" s="119"/>
      <c r="AC1051" s="119"/>
      <c r="AD1051" s="120"/>
    </row>
    <row r="1052" spans="1:30" s="267" customFormat="1" ht="30" customHeight="1" x14ac:dyDescent="0.2">
      <c r="A1052" s="262">
        <v>127</v>
      </c>
      <c r="B1052" s="262" t="s">
        <v>232</v>
      </c>
      <c r="C1052" s="262">
        <v>1</v>
      </c>
      <c r="D1052" s="262">
        <v>2.0499999999999998</v>
      </c>
      <c r="E1052" s="262">
        <v>0.3</v>
      </c>
      <c r="F1052" s="262">
        <v>1</v>
      </c>
      <c r="G1052" s="263"/>
      <c r="H1052" s="262"/>
      <c r="I1052" s="262">
        <f>+PRODUCT(C1052:F1052)</f>
        <v>0.61499999999999988</v>
      </c>
      <c r="J1052" s="262">
        <f t="shared" ref="J1052:J1058" si="764">IF($D1052=$J$52,$H1052,0)</f>
        <v>0</v>
      </c>
      <c r="K1052" s="262">
        <f t="shared" ref="K1052:K1058" si="765">IF($D1052=$K$52,$H1052,0)</f>
        <v>0</v>
      </c>
      <c r="L1052" s="262">
        <f t="shared" ref="L1052:L1058" si="766">IF($D1052=$L$52,$H1052,0)</f>
        <v>0</v>
      </c>
      <c r="M1052" s="262">
        <f t="shared" ref="M1052:M1058" si="767">IF($D1052=$M$52,$H1052,0)</f>
        <v>0</v>
      </c>
      <c r="N1052" s="262">
        <f t="shared" ref="N1052:N1058" si="768">IF($D1052=$N$52,$H1052,0)</f>
        <v>0</v>
      </c>
      <c r="O1052" s="264">
        <f t="shared" ref="O1052:O1058" si="769">IF($D1052=$O$52,$H1052,0)</f>
        <v>0</v>
      </c>
      <c r="P1052" s="262">
        <f>(IF(F1052&gt;0.6,(ROUND(D1052/0.5*2,0)),(ROUND(D1052/0.5*1,0))))*C1052</f>
        <v>8</v>
      </c>
      <c r="Q1052" s="265" t="s">
        <v>75</v>
      </c>
      <c r="R1052" s="148">
        <v>0.15</v>
      </c>
      <c r="S1052" s="148">
        <v>0.2</v>
      </c>
      <c r="T1052" s="148">
        <f>+PRODUCT(C1052:E1052)</f>
        <v>0.61499999999999988</v>
      </c>
      <c r="U1052" s="148">
        <f>+PRODUCT(D1052,(F1052-R1052))</f>
        <v>1.7424999999999997</v>
      </c>
      <c r="V1052" s="148">
        <f>+PRODUCT(D1052,(F1052-R1052))</f>
        <v>1.7424999999999997</v>
      </c>
      <c r="W1052" s="148">
        <f>+PRODUCT(T1052,C1052)</f>
        <v>0.61499999999999988</v>
      </c>
      <c r="X1052" s="148">
        <f>+IF(Q1052="internal",IF(F1052=$X$52,U1052+V1052,0),0)</f>
        <v>0</v>
      </c>
      <c r="Y1052" s="148">
        <f>+IF(Q1052="internal",IF(F1052&lt;$Y$52,U1052+V1052,0),0)</f>
        <v>0</v>
      </c>
      <c r="Z1052" s="148">
        <f>+IF(Q1052="internal",IF(F1052&gt;$Z$52,U1052+V1052,0),0)</f>
        <v>3.4849999999999994</v>
      </c>
      <c r="AA1052" s="148">
        <f>+IF(Q1052="external",IF(F1052=$AA$52,U1052+V1052,0),0)</f>
        <v>0</v>
      </c>
      <c r="AB1052" s="148">
        <f>+IF(Q1052="external",IF(F1052&lt;$AB$52,U1052+V1052,0),0)</f>
        <v>0</v>
      </c>
      <c r="AC1052" s="148">
        <f>+IF(Q1052="external",IF(F1052&gt;$AC$52,U1052+V1052,0),0)</f>
        <v>0</v>
      </c>
      <c r="AD1052" s="266"/>
    </row>
    <row r="1053" spans="1:30" s="267" customFormat="1" ht="30" customHeight="1" x14ac:dyDescent="0.2">
      <c r="A1053" s="268" t="s">
        <v>76</v>
      </c>
      <c r="B1053" s="269"/>
      <c r="C1053" s="270"/>
      <c r="D1053" s="271">
        <v>16</v>
      </c>
      <c r="E1053" s="271"/>
      <c r="F1053" s="272">
        <v>3</v>
      </c>
      <c r="G1053" s="273">
        <f>+$D1052+2*(VLOOKUP(D1053,$B$10:$G$16,6)+(10*(D1053/1000)))</f>
        <v>3.62</v>
      </c>
      <c r="H1053" s="271">
        <f>+F1053*G1053*C1052</f>
        <v>10.86</v>
      </c>
      <c r="I1053" s="271"/>
      <c r="J1053" s="262">
        <f t="shared" si="764"/>
        <v>0</v>
      </c>
      <c r="K1053" s="262">
        <f t="shared" si="765"/>
        <v>0</v>
      </c>
      <c r="L1053" s="262">
        <f t="shared" si="766"/>
        <v>0</v>
      </c>
      <c r="M1053" s="262">
        <f t="shared" si="767"/>
        <v>10.86</v>
      </c>
      <c r="N1053" s="262">
        <f t="shared" si="768"/>
        <v>0</v>
      </c>
      <c r="O1053" s="264">
        <f t="shared" si="769"/>
        <v>0</v>
      </c>
      <c r="P1053" s="262"/>
      <c r="Q1053" s="274"/>
      <c r="R1053" s="275"/>
      <c r="S1053" s="275"/>
      <c r="T1053" s="275"/>
      <c r="U1053" s="275"/>
      <c r="V1053" s="275"/>
      <c r="W1053" s="275"/>
      <c r="X1053" s="275"/>
      <c r="Y1053" s="275"/>
      <c r="Z1053" s="275"/>
      <c r="AA1053" s="275"/>
      <c r="AB1053" s="275"/>
      <c r="AC1053" s="275"/>
      <c r="AD1053" s="276"/>
    </row>
    <row r="1054" spans="1:30" s="267" customFormat="1" ht="30" customHeight="1" x14ac:dyDescent="0.2">
      <c r="A1054" s="268" t="s">
        <v>233</v>
      </c>
      <c r="B1054" s="269"/>
      <c r="C1054" s="270"/>
      <c r="D1054" s="271">
        <v>12</v>
      </c>
      <c r="E1054" s="271"/>
      <c r="F1054" s="272">
        <v>3</v>
      </c>
      <c r="G1054" s="273">
        <f>+$D1052+2*(VLOOKUP(D1054,$B$10:$G$16,6)+(10*(D1054/1000)))</f>
        <v>3.2399999999999998</v>
      </c>
      <c r="H1054" s="271">
        <f>+F1054*G1054*C1052</f>
        <v>9.7199999999999989</v>
      </c>
      <c r="I1054" s="271"/>
      <c r="J1054" s="262">
        <f t="shared" si="764"/>
        <v>0</v>
      </c>
      <c r="K1054" s="262">
        <f t="shared" si="765"/>
        <v>0</v>
      </c>
      <c r="L1054" s="262">
        <f t="shared" si="766"/>
        <v>9.7199999999999989</v>
      </c>
      <c r="M1054" s="262">
        <f t="shared" si="767"/>
        <v>0</v>
      </c>
      <c r="N1054" s="262">
        <f t="shared" si="768"/>
        <v>0</v>
      </c>
      <c r="O1054" s="264">
        <f t="shared" si="769"/>
        <v>0</v>
      </c>
      <c r="P1054" s="262"/>
      <c r="Q1054" s="274"/>
      <c r="R1054" s="275"/>
      <c r="S1054" s="275"/>
      <c r="T1054" s="275"/>
      <c r="U1054" s="275"/>
      <c r="V1054" s="275"/>
      <c r="W1054" s="275"/>
      <c r="X1054" s="275"/>
      <c r="Y1054" s="275"/>
      <c r="Z1054" s="275"/>
      <c r="AA1054" s="275"/>
      <c r="AB1054" s="275"/>
      <c r="AC1054" s="275"/>
      <c r="AD1054" s="276"/>
    </row>
    <row r="1055" spans="1:30" s="267" customFormat="1" ht="30" customHeight="1" x14ac:dyDescent="0.2">
      <c r="A1055" s="277" t="s">
        <v>78</v>
      </c>
      <c r="B1055" s="278"/>
      <c r="C1055" s="279"/>
      <c r="D1055" s="271">
        <v>16</v>
      </c>
      <c r="E1055" s="262"/>
      <c r="F1055" s="263">
        <v>3</v>
      </c>
      <c r="G1055" s="273">
        <f>+$D1052+2*(VLOOKUP(D1055,$B$10:$G$16,6)+(10*(D1055/1000)))</f>
        <v>3.62</v>
      </c>
      <c r="H1055" s="262">
        <f>+F1055*G1055*C1052</f>
        <v>10.86</v>
      </c>
      <c r="I1055" s="262"/>
      <c r="J1055" s="262">
        <f t="shared" si="764"/>
        <v>0</v>
      </c>
      <c r="K1055" s="262">
        <f t="shared" si="765"/>
        <v>0</v>
      </c>
      <c r="L1055" s="262">
        <f t="shared" si="766"/>
        <v>0</v>
      </c>
      <c r="M1055" s="262">
        <f t="shared" si="767"/>
        <v>10.86</v>
      </c>
      <c r="N1055" s="262">
        <f t="shared" si="768"/>
        <v>0</v>
      </c>
      <c r="O1055" s="264">
        <f t="shared" si="769"/>
        <v>0</v>
      </c>
      <c r="P1055" s="262"/>
      <c r="Q1055" s="274"/>
      <c r="R1055" s="275"/>
      <c r="S1055" s="275"/>
      <c r="T1055" s="275"/>
      <c r="U1055" s="275"/>
      <c r="V1055" s="275"/>
      <c r="W1055" s="275"/>
      <c r="X1055" s="275"/>
      <c r="Y1055" s="275"/>
      <c r="Z1055" s="275"/>
      <c r="AA1055" s="275"/>
      <c r="AB1055" s="275"/>
      <c r="AC1055" s="275"/>
      <c r="AD1055" s="276"/>
    </row>
    <row r="1056" spans="1:30" s="267" customFormat="1" ht="30" customHeight="1" x14ac:dyDescent="0.2">
      <c r="A1056" s="277" t="s">
        <v>79</v>
      </c>
      <c r="B1056" s="278"/>
      <c r="C1056" s="279"/>
      <c r="D1056" s="271">
        <v>12</v>
      </c>
      <c r="E1056" s="262"/>
      <c r="F1056" s="263">
        <v>3</v>
      </c>
      <c r="G1056" s="273">
        <f>+$D1052+2*(VLOOKUP(D1056,$B$10:$G$16,6)+(10*(D1056/1000)))</f>
        <v>3.2399999999999998</v>
      </c>
      <c r="H1056" s="262">
        <f>+F1056*G1056*C1052</f>
        <v>9.7199999999999989</v>
      </c>
      <c r="I1056" s="262"/>
      <c r="J1056" s="262">
        <f t="shared" si="764"/>
        <v>0</v>
      </c>
      <c r="K1056" s="262">
        <f t="shared" si="765"/>
        <v>0</v>
      </c>
      <c r="L1056" s="262">
        <f t="shared" si="766"/>
        <v>9.7199999999999989</v>
      </c>
      <c r="M1056" s="262">
        <f t="shared" si="767"/>
        <v>0</v>
      </c>
      <c r="N1056" s="262">
        <f t="shared" si="768"/>
        <v>0</v>
      </c>
      <c r="O1056" s="264">
        <f t="shared" si="769"/>
        <v>0</v>
      </c>
      <c r="P1056" s="262"/>
      <c r="Q1056" s="274"/>
      <c r="R1056" s="275"/>
      <c r="S1056" s="275"/>
      <c r="T1056" s="275"/>
      <c r="U1056" s="275"/>
      <c r="V1056" s="275"/>
      <c r="W1056" s="275"/>
      <c r="X1056" s="275"/>
      <c r="Y1056" s="275"/>
      <c r="Z1056" s="275"/>
      <c r="AA1056" s="275"/>
      <c r="AB1056" s="275"/>
      <c r="AC1056" s="275"/>
      <c r="AD1056" s="276"/>
    </row>
    <row r="1057" spans="1:30" s="280" customFormat="1" ht="30" customHeight="1" x14ac:dyDescent="0.2">
      <c r="A1057" s="277" t="s">
        <v>80</v>
      </c>
      <c r="B1057" s="278"/>
      <c r="C1057" s="279"/>
      <c r="D1057" s="262">
        <v>25</v>
      </c>
      <c r="E1057" s="262">
        <v>1</v>
      </c>
      <c r="F1057" s="263">
        <f>ROUND((2.05*2)/(E1057)+1,0)</f>
        <v>5</v>
      </c>
      <c r="G1057" s="263">
        <f>VLOOKUP(E1052,$B$40:$E$49,4,0)</f>
        <v>0.36443309607454283</v>
      </c>
      <c r="H1057" s="262">
        <f>+F1057*G1057*C1052</f>
        <v>1.8221654803727141</v>
      </c>
      <c r="I1057" s="262"/>
      <c r="J1057" s="262">
        <f t="shared" si="764"/>
        <v>0</v>
      </c>
      <c r="K1057" s="262">
        <f t="shared" si="765"/>
        <v>0</v>
      </c>
      <c r="L1057" s="262">
        <f t="shared" si="766"/>
        <v>0</v>
      </c>
      <c r="M1057" s="262">
        <f t="shared" si="767"/>
        <v>0</v>
      </c>
      <c r="N1057" s="262">
        <f t="shared" si="768"/>
        <v>0</v>
      </c>
      <c r="O1057" s="264">
        <f t="shared" si="769"/>
        <v>1.8221654803727141</v>
      </c>
      <c r="P1057" s="262"/>
      <c r="Q1057" s="274"/>
      <c r="R1057" s="275"/>
      <c r="S1057" s="275"/>
      <c r="T1057" s="275"/>
      <c r="U1057" s="275"/>
      <c r="V1057" s="275"/>
      <c r="W1057" s="275"/>
      <c r="X1057" s="275"/>
      <c r="Y1057" s="275"/>
      <c r="Z1057" s="275"/>
      <c r="AA1057" s="275"/>
      <c r="AB1057" s="275"/>
      <c r="AC1057" s="275"/>
      <c r="AD1057" s="276"/>
    </row>
    <row r="1058" spans="1:30" s="287" customFormat="1" ht="34.5" customHeight="1" x14ac:dyDescent="0.25">
      <c r="A1058" s="281" t="s">
        <v>114</v>
      </c>
      <c r="B1058" s="282"/>
      <c r="C1058" s="283"/>
      <c r="D1058" s="284">
        <v>12</v>
      </c>
      <c r="E1058" s="284">
        <v>0.1</v>
      </c>
      <c r="F1058" s="285">
        <f>ROUND((((D1052/3)*3)/(E1058))+1,0)</f>
        <v>22</v>
      </c>
      <c r="G1058" s="286">
        <f>((2*(E1052-(2*$B$6)+F1052-(2*$B$6)))+(VLOOKUP(D1058,$B$30:$C$36,2,)))</f>
        <v>2.5999999999999996</v>
      </c>
      <c r="H1058" s="284">
        <f>+F1058*G1058*C1052</f>
        <v>57.199999999999989</v>
      </c>
      <c r="I1058" s="284"/>
      <c r="J1058" s="262">
        <f t="shared" si="764"/>
        <v>0</v>
      </c>
      <c r="K1058" s="262">
        <f t="shared" si="765"/>
        <v>0</v>
      </c>
      <c r="L1058" s="262">
        <f t="shared" si="766"/>
        <v>57.199999999999989</v>
      </c>
      <c r="M1058" s="262">
        <f t="shared" si="767"/>
        <v>0</v>
      </c>
      <c r="N1058" s="262">
        <f t="shared" si="768"/>
        <v>0</v>
      </c>
      <c r="O1058" s="264">
        <f t="shared" si="769"/>
        <v>0</v>
      </c>
      <c r="P1058" s="284"/>
    </row>
    <row r="1059" spans="1:30" s="116" customFormat="1" ht="30" customHeight="1" x14ac:dyDescent="0.25">
      <c r="A1059" s="186"/>
      <c r="B1059" s="186"/>
      <c r="C1059" s="186"/>
      <c r="D1059" s="186"/>
      <c r="E1059" s="186"/>
      <c r="F1059" s="186"/>
      <c r="G1059" s="186"/>
      <c r="H1059" s="186"/>
      <c r="I1059" s="186"/>
      <c r="J1059" s="186"/>
      <c r="K1059" s="186"/>
      <c r="L1059" s="186"/>
      <c r="M1059" s="186"/>
      <c r="N1059" s="186"/>
      <c r="O1059" s="186"/>
      <c r="P1059" s="288"/>
      <c r="Q1059" s="118"/>
      <c r="R1059" s="119"/>
      <c r="S1059" s="119"/>
      <c r="T1059" s="119"/>
      <c r="U1059" s="119"/>
      <c r="V1059" s="119"/>
      <c r="W1059" s="119"/>
      <c r="X1059" s="119"/>
      <c r="Y1059" s="119"/>
      <c r="Z1059" s="119"/>
      <c r="AA1059" s="119"/>
      <c r="AB1059" s="119"/>
      <c r="AC1059" s="119"/>
      <c r="AD1059" s="120"/>
    </row>
    <row r="1060" spans="1:30" s="116" customFormat="1" ht="30" customHeight="1" x14ac:dyDescent="0.2">
      <c r="A1060" s="111">
        <v>128</v>
      </c>
      <c r="B1060" s="111" t="s">
        <v>234</v>
      </c>
      <c r="C1060" s="111">
        <v>1</v>
      </c>
      <c r="D1060" s="111">
        <v>1.2</v>
      </c>
      <c r="E1060" s="111">
        <v>0.3</v>
      </c>
      <c r="F1060" s="111">
        <v>0.6</v>
      </c>
      <c r="G1060" s="112"/>
      <c r="H1060" s="111"/>
      <c r="I1060" s="111">
        <f>+PRODUCT(C1060:F1060)</f>
        <v>0.216</v>
      </c>
      <c r="J1060" s="111">
        <f t="shared" ref="J1060:J1067" si="770">IF($D1060=$J$52,$H1060,0)</f>
        <v>0</v>
      </c>
      <c r="K1060" s="111">
        <f t="shared" ref="K1060:K1067" si="771">IF($D1060=$K$52,$H1060,0)</f>
        <v>0</v>
      </c>
      <c r="L1060" s="111">
        <f t="shared" ref="L1060:L1067" si="772">IF($D1060=$L$52,$H1060,0)</f>
        <v>0</v>
      </c>
      <c r="M1060" s="111">
        <f t="shared" ref="M1060:M1067" si="773">IF($D1060=$M$52,$H1060,0)</f>
        <v>0</v>
      </c>
      <c r="N1060" s="111">
        <f t="shared" ref="N1060:N1067" si="774">IF($D1060=$N$52,$H1060,0)</f>
        <v>0</v>
      </c>
      <c r="O1060" s="147">
        <f t="shared" ref="O1060:O1067" si="775">IF($D1060=$O$52,$H1060,0)</f>
        <v>0</v>
      </c>
      <c r="P1060" s="111">
        <f>(IF(F1060&gt;0.6,(ROUND(D1060/0.5*2,0)),(ROUND(D1060/0.5*1,0))))*C1060</f>
        <v>2</v>
      </c>
      <c r="Q1060" s="113" t="s">
        <v>75</v>
      </c>
      <c r="R1060" s="114">
        <v>0.17499999999999999</v>
      </c>
      <c r="S1060" s="114">
        <v>0</v>
      </c>
      <c r="T1060" s="114">
        <f>+PRODUCT(C1060:E1060)</f>
        <v>0.36</v>
      </c>
      <c r="U1060" s="114">
        <f>+PRODUCT(D1060,(F1060-R1060))</f>
        <v>0.51</v>
      </c>
      <c r="V1060" s="114">
        <f>+PRODUCT(D1060,(F1060))</f>
        <v>0.72</v>
      </c>
      <c r="W1060" s="114">
        <f>+PRODUCT(T1060,C1060)</f>
        <v>0.36</v>
      </c>
      <c r="X1060" s="114">
        <f>+IF(Q1060="internal",IF(F1060=$X$52,U1060+V1060,0),0)</f>
        <v>1.23</v>
      </c>
      <c r="Y1060" s="114">
        <f>+IF(Q1060="internal",IF(F1060&lt;$Y$52,U1060+V1060,0),0)</f>
        <v>0</v>
      </c>
      <c r="Z1060" s="114">
        <f>+IF(Q1060="internal",IF(F1060&gt;$Z$52,U1060+V1060,0),0)</f>
        <v>0</v>
      </c>
      <c r="AA1060" s="114">
        <f>+IF(Q1060="external",IF(F1060=$AA$52,U1060+V1060,0),0)</f>
        <v>0</v>
      </c>
      <c r="AB1060" s="114">
        <f>+IF(Q1060="external",IF(F1060&lt;$AB$52,U1060+V1060,0),0)</f>
        <v>0</v>
      </c>
      <c r="AC1060" s="114">
        <f>+IF(Q1060="external",IF(F1060&gt;$AC$52,U1060+V1060,0),0)</f>
        <v>0</v>
      </c>
      <c r="AD1060" s="115"/>
    </row>
    <row r="1061" spans="1:30" s="116" customFormat="1" ht="30" customHeight="1" x14ac:dyDescent="0.2">
      <c r="A1061" s="149" t="s">
        <v>76</v>
      </c>
      <c r="B1061" s="150"/>
      <c r="C1061" s="151"/>
      <c r="D1061" s="152">
        <v>16</v>
      </c>
      <c r="E1061" s="152"/>
      <c r="F1061" s="165">
        <v>3</v>
      </c>
      <c r="G1061" s="153">
        <f>+$D1060+2*(VLOOKUP(D1061,$B$10:$G$16,6)+(10*(D1061/1000)))</f>
        <v>2.77</v>
      </c>
      <c r="H1061" s="152">
        <f>+F1061*G1061*C1060</f>
        <v>8.31</v>
      </c>
      <c r="I1061" s="152"/>
      <c r="J1061" s="111">
        <f t="shared" si="770"/>
        <v>0</v>
      </c>
      <c r="K1061" s="111">
        <f t="shared" si="771"/>
        <v>0</v>
      </c>
      <c r="L1061" s="111">
        <f t="shared" si="772"/>
        <v>0</v>
      </c>
      <c r="M1061" s="111">
        <f t="shared" si="773"/>
        <v>8.31</v>
      </c>
      <c r="N1061" s="111">
        <f t="shared" si="774"/>
        <v>0</v>
      </c>
      <c r="O1061" s="147">
        <f t="shared" si="775"/>
        <v>0</v>
      </c>
      <c r="P1061" s="111"/>
      <c r="Q1061" s="118"/>
      <c r="R1061" s="119"/>
      <c r="S1061" s="119"/>
      <c r="T1061" s="119"/>
      <c r="U1061" s="119"/>
      <c r="V1061" s="119"/>
      <c r="W1061" s="119"/>
      <c r="X1061" s="119"/>
      <c r="Y1061" s="119"/>
      <c r="Z1061" s="119"/>
      <c r="AA1061" s="119"/>
      <c r="AB1061" s="119"/>
      <c r="AC1061" s="119"/>
      <c r="AD1061" s="120"/>
    </row>
    <row r="1062" spans="1:30" s="116" customFormat="1" ht="30" customHeight="1" x14ac:dyDescent="0.2">
      <c r="A1062" s="149" t="s">
        <v>233</v>
      </c>
      <c r="B1062" s="150"/>
      <c r="C1062" s="151"/>
      <c r="D1062" s="152">
        <v>16</v>
      </c>
      <c r="E1062" s="152"/>
      <c r="F1062" s="165">
        <v>2</v>
      </c>
      <c r="G1062" s="153">
        <f>+$D1060+2*(VLOOKUP(D1062,$B$10:$G$16,6)+(10*(D1062/1000)))</f>
        <v>2.77</v>
      </c>
      <c r="H1062" s="152">
        <f>+F1062*G1062*C1060</f>
        <v>5.54</v>
      </c>
      <c r="I1062" s="152"/>
      <c r="J1062" s="111">
        <f t="shared" si="770"/>
        <v>0</v>
      </c>
      <c r="K1062" s="111">
        <f t="shared" si="771"/>
        <v>0</v>
      </c>
      <c r="L1062" s="111">
        <f t="shared" si="772"/>
        <v>0</v>
      </c>
      <c r="M1062" s="111">
        <f t="shared" si="773"/>
        <v>5.54</v>
      </c>
      <c r="N1062" s="111">
        <f t="shared" si="774"/>
        <v>0</v>
      </c>
      <c r="O1062" s="147">
        <f t="shared" si="775"/>
        <v>0</v>
      </c>
      <c r="P1062" s="111"/>
      <c r="Q1062" s="118"/>
      <c r="R1062" s="119"/>
      <c r="S1062" s="119"/>
      <c r="T1062" s="119"/>
      <c r="U1062" s="119"/>
      <c r="V1062" s="119"/>
      <c r="W1062" s="119"/>
      <c r="X1062" s="119"/>
      <c r="Y1062" s="119"/>
      <c r="Z1062" s="119"/>
      <c r="AA1062" s="119"/>
      <c r="AB1062" s="119"/>
      <c r="AC1062" s="119"/>
      <c r="AD1062" s="120"/>
    </row>
    <row r="1063" spans="1:30" s="116" customFormat="1" ht="30" customHeight="1" x14ac:dyDescent="0.2">
      <c r="A1063" s="157" t="s">
        <v>78</v>
      </c>
      <c r="B1063" s="158"/>
      <c r="C1063" s="159"/>
      <c r="D1063" s="152">
        <v>16</v>
      </c>
      <c r="E1063" s="111"/>
      <c r="F1063" s="112">
        <v>3</v>
      </c>
      <c r="G1063" s="153">
        <f>+$D1060+2*(VLOOKUP(D1063,$B$10:$G$16,6)+(10*(D1063/1000)))</f>
        <v>2.77</v>
      </c>
      <c r="H1063" s="111">
        <f>+F1063*G1063*C1060</f>
        <v>8.31</v>
      </c>
      <c r="I1063" s="111"/>
      <c r="J1063" s="111">
        <f t="shared" si="770"/>
        <v>0</v>
      </c>
      <c r="K1063" s="111">
        <f t="shared" si="771"/>
        <v>0</v>
      </c>
      <c r="L1063" s="111">
        <f t="shared" si="772"/>
        <v>0</v>
      </c>
      <c r="M1063" s="111">
        <f t="shared" si="773"/>
        <v>8.31</v>
      </c>
      <c r="N1063" s="111">
        <f t="shared" si="774"/>
        <v>0</v>
      </c>
      <c r="O1063" s="147">
        <f t="shared" si="775"/>
        <v>0</v>
      </c>
      <c r="P1063" s="111"/>
      <c r="Q1063" s="118"/>
      <c r="R1063" s="119"/>
      <c r="S1063" s="119"/>
      <c r="T1063" s="119"/>
      <c r="U1063" s="119"/>
      <c r="V1063" s="119"/>
      <c r="W1063" s="119"/>
      <c r="X1063" s="119"/>
      <c r="Y1063" s="119"/>
      <c r="Z1063" s="119"/>
      <c r="AA1063" s="119"/>
      <c r="AB1063" s="119"/>
      <c r="AC1063" s="119"/>
      <c r="AD1063" s="120"/>
    </row>
    <row r="1064" spans="1:30" s="116" customFormat="1" ht="30" customHeight="1" x14ac:dyDescent="0.2">
      <c r="A1064" s="157" t="s">
        <v>79</v>
      </c>
      <c r="B1064" s="158"/>
      <c r="C1064" s="159"/>
      <c r="D1064" s="152">
        <v>12</v>
      </c>
      <c r="E1064" s="111"/>
      <c r="F1064" s="112">
        <v>2</v>
      </c>
      <c r="G1064" s="153">
        <f>+$D1060+2*(VLOOKUP(D1064,$B$10:$G$16,6)+(10*(D1064/1000)))</f>
        <v>2.3899999999999997</v>
      </c>
      <c r="H1064" s="111">
        <f>+F1064*G1064*C1060</f>
        <v>4.7799999999999994</v>
      </c>
      <c r="I1064" s="111"/>
      <c r="J1064" s="111">
        <f t="shared" si="770"/>
        <v>0</v>
      </c>
      <c r="K1064" s="111">
        <f t="shared" si="771"/>
        <v>0</v>
      </c>
      <c r="L1064" s="111">
        <f t="shared" si="772"/>
        <v>4.7799999999999994</v>
      </c>
      <c r="M1064" s="111">
        <f t="shared" si="773"/>
        <v>0</v>
      </c>
      <c r="N1064" s="111">
        <f t="shared" si="774"/>
        <v>0</v>
      </c>
      <c r="O1064" s="147">
        <f t="shared" si="775"/>
        <v>0</v>
      </c>
      <c r="P1064" s="111"/>
      <c r="Q1064" s="118"/>
      <c r="R1064" s="119"/>
      <c r="S1064" s="119"/>
      <c r="T1064" s="119"/>
      <c r="U1064" s="119"/>
      <c r="V1064" s="119"/>
      <c r="W1064" s="119"/>
      <c r="X1064" s="119"/>
      <c r="Y1064" s="119"/>
      <c r="Z1064" s="119"/>
      <c r="AA1064" s="119"/>
      <c r="AB1064" s="119"/>
      <c r="AC1064" s="119"/>
      <c r="AD1064" s="120"/>
    </row>
    <row r="1065" spans="1:30" s="127" customFormat="1" ht="30" customHeight="1" x14ac:dyDescent="0.2">
      <c r="A1065" s="157" t="s">
        <v>80</v>
      </c>
      <c r="B1065" s="158"/>
      <c r="C1065" s="159"/>
      <c r="D1065" s="111">
        <v>25</v>
      </c>
      <c r="E1065" s="111">
        <v>1</v>
      </c>
      <c r="F1065" s="112">
        <f>ROUND((1.2*2)/(E1065)+1,0)</f>
        <v>3</v>
      </c>
      <c r="G1065" s="112">
        <f>VLOOKUP(E1060,$B$40:$E$49,4,0)</f>
        <v>0.36443309607454283</v>
      </c>
      <c r="H1065" s="111">
        <f>+F1065*G1065*C1060</f>
        <v>1.0932992882236285</v>
      </c>
      <c r="I1065" s="111"/>
      <c r="J1065" s="111">
        <f t="shared" si="770"/>
        <v>0</v>
      </c>
      <c r="K1065" s="111">
        <f t="shared" si="771"/>
        <v>0</v>
      </c>
      <c r="L1065" s="111">
        <f t="shared" si="772"/>
        <v>0</v>
      </c>
      <c r="M1065" s="111">
        <f t="shared" si="773"/>
        <v>0</v>
      </c>
      <c r="N1065" s="111">
        <f t="shared" si="774"/>
        <v>0</v>
      </c>
      <c r="O1065" s="147">
        <f t="shared" si="775"/>
        <v>1.0932992882236285</v>
      </c>
      <c r="P1065" s="111"/>
      <c r="Q1065" s="118"/>
      <c r="R1065" s="119"/>
      <c r="S1065" s="119"/>
      <c r="T1065" s="119"/>
      <c r="U1065" s="119"/>
      <c r="V1065" s="119"/>
      <c r="W1065" s="119"/>
      <c r="X1065" s="119"/>
      <c r="Y1065" s="119"/>
      <c r="Z1065" s="119"/>
      <c r="AA1065" s="119"/>
      <c r="AB1065" s="119"/>
      <c r="AC1065" s="119"/>
      <c r="AD1065" s="120"/>
    </row>
    <row r="1066" spans="1:30" s="186" customFormat="1" ht="34.5" customHeight="1" x14ac:dyDescent="0.25">
      <c r="A1066" s="135" t="s">
        <v>124</v>
      </c>
      <c r="B1066" s="136"/>
      <c r="C1066" s="137"/>
      <c r="D1066" s="129">
        <v>12</v>
      </c>
      <c r="E1066" s="129">
        <v>0.1</v>
      </c>
      <c r="F1066" s="138">
        <f>ROUND((((D1060/3)*3)/(E1066))+1,0)</f>
        <v>13</v>
      </c>
      <c r="G1066" s="130">
        <f>((2*(E1060-(2*$B$6)+F1060-(2*$B$6)))+(VLOOKUP(D1066,$B$30:$C$36,2,)))</f>
        <v>1.8</v>
      </c>
      <c r="H1066" s="129">
        <f>+F1066*G1066*C1060</f>
        <v>23.400000000000002</v>
      </c>
      <c r="I1066" s="129"/>
      <c r="J1066" s="111">
        <f t="shared" si="770"/>
        <v>0</v>
      </c>
      <c r="K1066" s="111">
        <f t="shared" si="771"/>
        <v>0</v>
      </c>
      <c r="L1066" s="111">
        <f t="shared" si="772"/>
        <v>23.400000000000002</v>
      </c>
      <c r="M1066" s="111">
        <f t="shared" si="773"/>
        <v>0</v>
      </c>
      <c r="N1066" s="111">
        <f t="shared" si="774"/>
        <v>0</v>
      </c>
      <c r="O1066" s="147">
        <f t="shared" si="775"/>
        <v>0</v>
      </c>
      <c r="P1066" s="129"/>
    </row>
    <row r="1067" spans="1:30" s="239" customFormat="1" ht="30" customHeight="1" x14ac:dyDescent="0.25">
      <c r="A1067" s="209"/>
      <c r="B1067" s="209" t="s">
        <v>96</v>
      </c>
      <c r="C1067" s="209"/>
      <c r="D1067" s="209">
        <v>12</v>
      </c>
      <c r="E1067" s="209">
        <v>0.1</v>
      </c>
      <c r="F1067" s="219">
        <f>ROUNDUP((((D1060/3)*3)/(E1067))+1,0)</f>
        <v>13</v>
      </c>
      <c r="G1067" s="211">
        <f>(F1060-(2*$B$6)+(VLOOKUP(D1067,$B$30:$C$36,2,)))</f>
        <v>0.78</v>
      </c>
      <c r="H1067" s="209">
        <f>+F1067*G1067*C1060</f>
        <v>10.14</v>
      </c>
      <c r="I1067" s="209"/>
      <c r="J1067" s="111">
        <f t="shared" si="770"/>
        <v>0</v>
      </c>
      <c r="K1067" s="111">
        <f t="shared" si="771"/>
        <v>0</v>
      </c>
      <c r="L1067" s="111">
        <f t="shared" si="772"/>
        <v>10.14</v>
      </c>
      <c r="M1067" s="111">
        <f t="shared" si="773"/>
        <v>0</v>
      </c>
      <c r="N1067" s="111">
        <f t="shared" si="774"/>
        <v>0</v>
      </c>
      <c r="O1067" s="147">
        <f t="shared" si="775"/>
        <v>0</v>
      </c>
      <c r="P1067" s="129"/>
      <c r="Q1067" s="209"/>
    </row>
    <row r="1068" spans="1:30" s="116" customFormat="1" ht="30" customHeight="1" x14ac:dyDescent="0.25">
      <c r="A1068" s="186"/>
      <c r="B1068" s="186"/>
      <c r="C1068" s="186"/>
      <c r="D1068" s="186"/>
      <c r="E1068" s="186"/>
      <c r="F1068" s="186"/>
      <c r="G1068" s="186"/>
      <c r="H1068" s="186"/>
      <c r="I1068" s="186"/>
      <c r="J1068" s="186"/>
      <c r="K1068" s="186"/>
      <c r="L1068" s="186"/>
      <c r="M1068" s="186"/>
      <c r="N1068" s="186"/>
      <c r="O1068" s="186"/>
      <c r="P1068" s="288"/>
      <c r="Q1068" s="118"/>
      <c r="R1068" s="119"/>
      <c r="S1068" s="119"/>
      <c r="T1068" s="119"/>
      <c r="U1068" s="119"/>
      <c r="V1068" s="119"/>
      <c r="W1068" s="119"/>
      <c r="X1068" s="119"/>
      <c r="Y1068" s="119"/>
      <c r="Z1068" s="119"/>
      <c r="AA1068" s="119"/>
      <c r="AB1068" s="119"/>
      <c r="AC1068" s="119"/>
      <c r="AD1068" s="120"/>
    </row>
    <row r="1069" spans="1:30" s="116" customFormat="1" ht="30" customHeight="1" x14ac:dyDescent="0.2">
      <c r="A1069" s="111">
        <v>129</v>
      </c>
      <c r="B1069" s="111" t="s">
        <v>235</v>
      </c>
      <c r="C1069" s="111">
        <v>1</v>
      </c>
      <c r="D1069" s="111">
        <v>1.2</v>
      </c>
      <c r="E1069" s="111">
        <v>0.3</v>
      </c>
      <c r="F1069" s="111">
        <v>0.6</v>
      </c>
      <c r="G1069" s="112"/>
      <c r="H1069" s="111"/>
      <c r="I1069" s="111">
        <f>+PRODUCT(C1069:F1069)</f>
        <v>0.216</v>
      </c>
      <c r="J1069" s="111">
        <f t="shared" ref="J1069:J1072" si="776">IF($D1069=$J$52,$H1069,0)</f>
        <v>0</v>
      </c>
      <c r="K1069" s="111">
        <f t="shared" ref="K1069:K1072" si="777">IF($D1069=$K$52,$H1069,0)</f>
        <v>0</v>
      </c>
      <c r="L1069" s="111">
        <f t="shared" ref="L1069:L1072" si="778">IF($D1069=$L$52,$H1069,0)</f>
        <v>0</v>
      </c>
      <c r="M1069" s="111">
        <f t="shared" ref="M1069:M1072" si="779">IF($D1069=$M$52,$H1069,0)</f>
        <v>0</v>
      </c>
      <c r="N1069" s="111">
        <f t="shared" ref="N1069:N1072" si="780">IF($D1069=$N$52,$H1069,0)</f>
        <v>0</v>
      </c>
      <c r="O1069" s="147">
        <f t="shared" ref="O1069:O1072" si="781">IF($D1069=$O$52,$H1069,0)</f>
        <v>0</v>
      </c>
      <c r="P1069" s="111">
        <f>(IF(F1069&gt;0.6,(ROUND(D1069/0.5*2,0)),(ROUND(D1069/0.5*1,0))))*C1069</f>
        <v>2</v>
      </c>
      <c r="Q1069" s="113" t="s">
        <v>75</v>
      </c>
      <c r="R1069" s="114">
        <v>0.17499999999999999</v>
      </c>
      <c r="S1069" s="114">
        <v>0</v>
      </c>
      <c r="T1069" s="114">
        <f>+PRODUCT(C1069:E1069)</f>
        <v>0.36</v>
      </c>
      <c r="U1069" s="114">
        <f>+PRODUCT(D1069,(F1069-R1069))</f>
        <v>0.51</v>
      </c>
      <c r="V1069" s="114">
        <f>+PRODUCT(D1069,(F1069))</f>
        <v>0.72</v>
      </c>
      <c r="W1069" s="114">
        <f>+PRODUCT(T1069,C1069)</f>
        <v>0.36</v>
      </c>
      <c r="X1069" s="114">
        <f>+IF(Q1069="internal",IF(F1069=$X$52,U1069+V1069,0),0)</f>
        <v>1.23</v>
      </c>
      <c r="Y1069" s="114">
        <f>+IF(Q1069="internal",IF(F1069&lt;$Y$52,U1069+V1069,0),0)</f>
        <v>0</v>
      </c>
      <c r="Z1069" s="114">
        <f>+IF(Q1069="internal",IF(F1069&gt;$Z$52,U1069+V1069,0),0)</f>
        <v>0</v>
      </c>
      <c r="AA1069" s="114">
        <f>+IF(Q1069="external",IF(F1069=$AA$52,U1069+V1069,0),0)</f>
        <v>0</v>
      </c>
      <c r="AB1069" s="114">
        <f>+IF(Q1069="external",IF(F1069&lt;$AB$52,U1069+V1069,0),0)</f>
        <v>0</v>
      </c>
      <c r="AC1069" s="114">
        <f>+IF(Q1069="external",IF(F1069&gt;$AC$52,U1069+V1069,0),0)</f>
        <v>0</v>
      </c>
      <c r="AD1069" s="115"/>
    </row>
    <row r="1070" spans="1:30" s="116" customFormat="1" ht="30" customHeight="1" x14ac:dyDescent="0.2">
      <c r="A1070" s="149" t="s">
        <v>76</v>
      </c>
      <c r="B1070" s="150"/>
      <c r="C1070" s="151"/>
      <c r="D1070" s="152">
        <v>16</v>
      </c>
      <c r="E1070" s="152"/>
      <c r="F1070" s="165">
        <v>3</v>
      </c>
      <c r="G1070" s="153">
        <f>+$D1069+2*(VLOOKUP(D1070,$B$10:$G$16,6)+(10*(D1070/1000)))</f>
        <v>2.77</v>
      </c>
      <c r="H1070" s="152">
        <f>+F1070*G1070*C1069</f>
        <v>8.31</v>
      </c>
      <c r="I1070" s="152"/>
      <c r="J1070" s="111">
        <f t="shared" si="776"/>
        <v>0</v>
      </c>
      <c r="K1070" s="111">
        <f t="shared" si="777"/>
        <v>0</v>
      </c>
      <c r="L1070" s="111">
        <f t="shared" si="778"/>
        <v>0</v>
      </c>
      <c r="M1070" s="111">
        <f t="shared" si="779"/>
        <v>8.31</v>
      </c>
      <c r="N1070" s="111">
        <f t="shared" si="780"/>
        <v>0</v>
      </c>
      <c r="O1070" s="147">
        <f t="shared" si="781"/>
        <v>0</v>
      </c>
      <c r="P1070" s="111"/>
      <c r="Q1070" s="118"/>
      <c r="R1070" s="119"/>
      <c r="S1070" s="119"/>
      <c r="T1070" s="119"/>
      <c r="U1070" s="119"/>
      <c r="V1070" s="119"/>
      <c r="W1070" s="119"/>
      <c r="X1070" s="119"/>
      <c r="Y1070" s="119"/>
      <c r="Z1070" s="119"/>
      <c r="AA1070" s="119"/>
      <c r="AB1070" s="119"/>
      <c r="AC1070" s="119"/>
      <c r="AD1070" s="120"/>
    </row>
    <row r="1071" spans="1:30" s="116" customFormat="1" ht="30" customHeight="1" x14ac:dyDescent="0.2">
      <c r="A1071" s="157" t="s">
        <v>78</v>
      </c>
      <c r="B1071" s="158"/>
      <c r="C1071" s="159"/>
      <c r="D1071" s="152">
        <v>16</v>
      </c>
      <c r="E1071" s="111"/>
      <c r="F1071" s="112">
        <v>3</v>
      </c>
      <c r="G1071" s="153">
        <f>+$D1069+2*(VLOOKUP(D1071,$B$10:$G$16,6)+(10*(D1071/1000)))</f>
        <v>2.77</v>
      </c>
      <c r="H1071" s="111">
        <f>+F1071*G1071*C1069</f>
        <v>8.31</v>
      </c>
      <c r="I1071" s="111"/>
      <c r="J1071" s="111">
        <f t="shared" si="776"/>
        <v>0</v>
      </c>
      <c r="K1071" s="111">
        <f t="shared" si="777"/>
        <v>0</v>
      </c>
      <c r="L1071" s="111">
        <f t="shared" si="778"/>
        <v>0</v>
      </c>
      <c r="M1071" s="111">
        <f t="shared" si="779"/>
        <v>8.31</v>
      </c>
      <c r="N1071" s="111">
        <f t="shared" si="780"/>
        <v>0</v>
      </c>
      <c r="O1071" s="147">
        <f t="shared" si="781"/>
        <v>0</v>
      </c>
      <c r="P1071" s="111"/>
      <c r="Q1071" s="118"/>
      <c r="R1071" s="119"/>
      <c r="S1071" s="119"/>
      <c r="T1071" s="119"/>
      <c r="U1071" s="119"/>
      <c r="V1071" s="119"/>
      <c r="W1071" s="119"/>
      <c r="X1071" s="119"/>
      <c r="Y1071" s="119"/>
      <c r="Z1071" s="119"/>
      <c r="AA1071" s="119"/>
      <c r="AB1071" s="119"/>
      <c r="AC1071" s="119"/>
      <c r="AD1071" s="120"/>
    </row>
    <row r="1072" spans="1:30" s="186" customFormat="1" ht="34.5" customHeight="1" x14ac:dyDescent="0.25">
      <c r="A1072" s="135" t="s">
        <v>114</v>
      </c>
      <c r="B1072" s="136"/>
      <c r="C1072" s="137"/>
      <c r="D1072" s="129">
        <v>12</v>
      </c>
      <c r="E1072" s="129">
        <v>0.1</v>
      </c>
      <c r="F1072" s="138">
        <f>ROUND((((D1069/3)*3)/(E1072))+1,0)</f>
        <v>13</v>
      </c>
      <c r="G1072" s="130">
        <f>((2*(E1069-(2*$B$6)+F1069-(2*$B$6)))+(VLOOKUP(D1072,$B$30:$C$36,2,)))</f>
        <v>1.8</v>
      </c>
      <c r="H1072" s="129">
        <f>+F1072*G1072*C1069</f>
        <v>23.400000000000002</v>
      </c>
      <c r="I1072" s="129"/>
      <c r="J1072" s="111">
        <f t="shared" si="776"/>
        <v>0</v>
      </c>
      <c r="K1072" s="111">
        <f t="shared" si="777"/>
        <v>0</v>
      </c>
      <c r="L1072" s="111">
        <f t="shared" si="778"/>
        <v>23.400000000000002</v>
      </c>
      <c r="M1072" s="111">
        <f t="shared" si="779"/>
        <v>0</v>
      </c>
      <c r="N1072" s="111">
        <f t="shared" si="780"/>
        <v>0</v>
      </c>
      <c r="O1072" s="147">
        <f t="shared" si="781"/>
        <v>0</v>
      </c>
      <c r="P1072" s="129"/>
    </row>
    <row r="1073" spans="1:30" s="116" customFormat="1" ht="30" customHeight="1" x14ac:dyDescent="0.25">
      <c r="A1073" s="186"/>
      <c r="B1073" s="186"/>
      <c r="C1073" s="186"/>
      <c r="D1073" s="186"/>
      <c r="E1073" s="186"/>
      <c r="F1073" s="186"/>
      <c r="G1073" s="186"/>
      <c r="H1073" s="186"/>
      <c r="I1073" s="186"/>
      <c r="J1073" s="186"/>
      <c r="K1073" s="186"/>
      <c r="L1073" s="186"/>
      <c r="M1073" s="186"/>
      <c r="N1073" s="186"/>
      <c r="O1073" s="186"/>
      <c r="P1073" s="288"/>
      <c r="Q1073" s="118"/>
      <c r="R1073" s="119"/>
      <c r="S1073" s="119"/>
      <c r="T1073" s="119"/>
      <c r="U1073" s="119"/>
      <c r="V1073" s="119"/>
      <c r="W1073" s="119"/>
      <c r="X1073" s="119"/>
      <c r="Y1073" s="119"/>
      <c r="Z1073" s="119"/>
      <c r="AA1073" s="119"/>
      <c r="AB1073" s="119"/>
      <c r="AC1073" s="119"/>
      <c r="AD1073" s="120"/>
    </row>
    <row r="1074" spans="1:30" s="116" customFormat="1" ht="30" customHeight="1" x14ac:dyDescent="0.2">
      <c r="A1074" s="111">
        <v>130</v>
      </c>
      <c r="B1074" s="111" t="s">
        <v>236</v>
      </c>
      <c r="C1074" s="111">
        <v>1</v>
      </c>
      <c r="D1074" s="111">
        <v>1.2</v>
      </c>
      <c r="E1074" s="111">
        <v>0.3</v>
      </c>
      <c r="F1074" s="111">
        <v>0.6</v>
      </c>
      <c r="G1074" s="112"/>
      <c r="H1074" s="111"/>
      <c r="I1074" s="111">
        <f>+PRODUCT(C1074:F1074)</f>
        <v>0.216</v>
      </c>
      <c r="J1074" s="111">
        <f>IF($D1074=$J$52,$H1074,0)</f>
        <v>0</v>
      </c>
      <c r="K1074" s="111">
        <f>IF($D1074=$K$52,$H1074,0)</f>
        <v>0</v>
      </c>
      <c r="L1074" s="111">
        <f>IF($D1074=$L$52,$H1074,0)</f>
        <v>0</v>
      </c>
      <c r="M1074" s="111">
        <f>IF($D1074=$M$52,$H1074,0)</f>
        <v>0</v>
      </c>
      <c r="N1074" s="111">
        <f>IF($D1074=$N$52,$H1074,0)</f>
        <v>0</v>
      </c>
      <c r="O1074" s="147">
        <f>IF($D1074=$O$52,$H1074,0)</f>
        <v>0</v>
      </c>
      <c r="P1074" s="111">
        <f>(IF(F1074&gt;0.6,(ROUND(D1074/0.5*2,0)),(ROUND(D1074/0.5*1,0))))*C1074</f>
        <v>2</v>
      </c>
      <c r="Q1074" s="113" t="s">
        <v>75</v>
      </c>
      <c r="R1074" s="114">
        <v>0.17499999999999999</v>
      </c>
      <c r="S1074" s="114">
        <v>0.2</v>
      </c>
      <c r="T1074" s="114">
        <f>+PRODUCT(C1074:E1074)</f>
        <v>0.36</v>
      </c>
      <c r="U1074" s="114">
        <f>+PRODUCT(D1074,(F1074-R1074))</f>
        <v>0.51</v>
      </c>
      <c r="V1074" s="114">
        <f>+PRODUCT(D1074,(F1074))</f>
        <v>0.72</v>
      </c>
      <c r="W1074" s="114">
        <f>+PRODUCT(T1074,C1074)</f>
        <v>0.36</v>
      </c>
      <c r="X1074" s="114">
        <f>+IF(Q1074="internal",IF(F1074=$X$52,U1074+V1074,0),0)</f>
        <v>1.23</v>
      </c>
      <c r="Y1074" s="114">
        <f>+IF(Q1074="internal",IF(F1074&lt;$Y$52,U1074+V1074,0),0)</f>
        <v>0</v>
      </c>
      <c r="Z1074" s="114">
        <f>+IF(Q1074="internal",IF(F1074&gt;$Z$52,U1074+V1074,0),0)</f>
        <v>0</v>
      </c>
      <c r="AA1074" s="114">
        <f>+IF(Q1074="external",IF(F1074=$AA$52,U1074+V1074,0),0)</f>
        <v>0</v>
      </c>
      <c r="AB1074" s="114">
        <f>+IF(Q1074="external",IF(F1074&lt;$AB$52,U1074+V1074,0),0)</f>
        <v>0</v>
      </c>
      <c r="AC1074" s="114">
        <f>+IF(Q1074="external",IF(F1074&gt;$AC$52,U1074+V1074,0),0)</f>
        <v>0</v>
      </c>
      <c r="AD1074" s="115"/>
    </row>
    <row r="1075" spans="1:30" s="116" customFormat="1" ht="30" customHeight="1" x14ac:dyDescent="0.2">
      <c r="A1075" s="149" t="s">
        <v>76</v>
      </c>
      <c r="B1075" s="150"/>
      <c r="C1075" s="151"/>
      <c r="D1075" s="152">
        <v>16</v>
      </c>
      <c r="E1075" s="152"/>
      <c r="F1075" s="165">
        <v>3</v>
      </c>
      <c r="G1075" s="153">
        <f>+$D1074+2*(VLOOKUP(D1075,$B$10:$G$16,6)+(10*(D1075/1000)))</f>
        <v>2.77</v>
      </c>
      <c r="H1075" s="152">
        <f>+F1075*G1075*C1074</f>
        <v>8.31</v>
      </c>
      <c r="I1075" s="152"/>
      <c r="J1075" s="111">
        <f>IF($D1075=$J$52,$H1075,0)</f>
        <v>0</v>
      </c>
      <c r="K1075" s="111">
        <f>IF($D1075=$K$52,$H1075,0)</f>
        <v>0</v>
      </c>
      <c r="L1075" s="111">
        <f>IF($D1075=$L$52,$H1075,0)</f>
        <v>0</v>
      </c>
      <c r="M1075" s="111">
        <f>IF($D1075=$M$52,$H1075,0)</f>
        <v>8.31</v>
      </c>
      <c r="N1075" s="111">
        <f>IF($D1075=$N$52,$H1075,0)</f>
        <v>0</v>
      </c>
      <c r="O1075" s="147">
        <f>IF($D1075=$O$52,$H1075,0)</f>
        <v>0</v>
      </c>
      <c r="P1075" s="111"/>
      <c r="Q1075" s="118"/>
      <c r="R1075" s="119"/>
      <c r="S1075" s="119"/>
      <c r="T1075" s="119"/>
      <c r="U1075" s="119"/>
      <c r="V1075" s="119"/>
      <c r="W1075" s="119"/>
      <c r="X1075" s="119"/>
      <c r="Y1075" s="119"/>
      <c r="Z1075" s="119"/>
      <c r="AA1075" s="119"/>
      <c r="AB1075" s="119"/>
      <c r="AC1075" s="119"/>
      <c r="AD1075" s="120"/>
    </row>
    <row r="1076" spans="1:30" s="116" customFormat="1" ht="30" customHeight="1" x14ac:dyDescent="0.2">
      <c r="A1076" s="149" t="s">
        <v>233</v>
      </c>
      <c r="B1076" s="150"/>
      <c r="C1076" s="151"/>
      <c r="D1076" s="152">
        <v>12</v>
      </c>
      <c r="E1076" s="152"/>
      <c r="F1076" s="165">
        <v>2</v>
      </c>
      <c r="G1076" s="153">
        <f>+$D1074+2*(VLOOKUP(D1076,$B$10:$G$16,6)+(10*(D1076/1000)))</f>
        <v>2.3899999999999997</v>
      </c>
      <c r="H1076" s="152">
        <f>+F1076*G1076*C1074</f>
        <v>4.7799999999999994</v>
      </c>
      <c r="I1076" s="152"/>
      <c r="J1076" s="111">
        <f t="shared" ref="J1076" si="782">IF($D1076=$J$52,$H1076,0)</f>
        <v>0</v>
      </c>
      <c r="K1076" s="111">
        <f t="shared" ref="K1076" si="783">IF($D1076=$K$52,$H1076,0)</f>
        <v>0</v>
      </c>
      <c r="L1076" s="111">
        <f t="shared" ref="L1076" si="784">IF($D1076=$L$52,$H1076,0)</f>
        <v>4.7799999999999994</v>
      </c>
      <c r="M1076" s="111">
        <f t="shared" ref="M1076" si="785">IF($D1076=$M$52,$H1076,0)</f>
        <v>0</v>
      </c>
      <c r="N1076" s="111">
        <f t="shared" ref="N1076" si="786">IF($D1076=$N$52,$H1076,0)</f>
        <v>0</v>
      </c>
      <c r="O1076" s="147">
        <f t="shared" ref="O1076" si="787">IF($D1076=$O$52,$H1076,0)</f>
        <v>0</v>
      </c>
      <c r="P1076" s="111"/>
      <c r="Q1076" s="118"/>
      <c r="R1076" s="119"/>
      <c r="S1076" s="119"/>
      <c r="T1076" s="119"/>
      <c r="U1076" s="119"/>
      <c r="V1076" s="119"/>
      <c r="W1076" s="119"/>
      <c r="X1076" s="119"/>
      <c r="Y1076" s="119"/>
      <c r="Z1076" s="119"/>
      <c r="AA1076" s="119"/>
      <c r="AB1076" s="119"/>
      <c r="AC1076" s="119"/>
      <c r="AD1076" s="120"/>
    </row>
    <row r="1077" spans="1:30" s="116" customFormat="1" ht="30" customHeight="1" x14ac:dyDescent="0.2">
      <c r="A1077" s="157" t="s">
        <v>78</v>
      </c>
      <c r="B1077" s="158"/>
      <c r="C1077" s="159"/>
      <c r="D1077" s="152">
        <v>16</v>
      </c>
      <c r="E1077" s="111"/>
      <c r="F1077" s="112">
        <v>3</v>
      </c>
      <c r="G1077" s="153">
        <f>+$D1074+2*(VLOOKUP(D1077,$B$10:$G$16,6)+(10*(D1077/1000)))</f>
        <v>2.77</v>
      </c>
      <c r="H1077" s="111">
        <f>+F1077*G1077*C1074</f>
        <v>8.31</v>
      </c>
      <c r="I1077" s="111"/>
      <c r="J1077" s="111">
        <f>IF($D1077=$J$52,$H1077,0)</f>
        <v>0</v>
      </c>
      <c r="K1077" s="111">
        <f>IF($D1077=$K$52,$H1077,0)</f>
        <v>0</v>
      </c>
      <c r="L1077" s="111">
        <f>IF($D1077=$L$52,$H1077,0)</f>
        <v>0</v>
      </c>
      <c r="M1077" s="111">
        <f>IF($D1077=$M$52,$H1077,0)</f>
        <v>8.31</v>
      </c>
      <c r="N1077" s="111">
        <f>IF($D1077=$N$52,$H1077,0)</f>
        <v>0</v>
      </c>
      <c r="O1077" s="147">
        <f>IF($D1077=$O$52,$H1077,0)</f>
        <v>0</v>
      </c>
      <c r="P1077" s="111"/>
      <c r="Q1077" s="118"/>
      <c r="R1077" s="119"/>
      <c r="S1077" s="119"/>
      <c r="T1077" s="119"/>
      <c r="U1077" s="119"/>
      <c r="V1077" s="119"/>
      <c r="W1077" s="119"/>
      <c r="X1077" s="119"/>
      <c r="Y1077" s="119"/>
      <c r="Z1077" s="119"/>
      <c r="AA1077" s="119"/>
      <c r="AB1077" s="119"/>
      <c r="AC1077" s="119"/>
      <c r="AD1077" s="120"/>
    </row>
    <row r="1078" spans="1:30" s="116" customFormat="1" ht="30" customHeight="1" x14ac:dyDescent="0.2">
      <c r="A1078" s="157" t="s">
        <v>79</v>
      </c>
      <c r="B1078" s="158"/>
      <c r="C1078" s="159"/>
      <c r="D1078" s="152">
        <v>12</v>
      </c>
      <c r="E1078" s="111"/>
      <c r="F1078" s="112">
        <v>2</v>
      </c>
      <c r="G1078" s="153">
        <f>+$D1074+2*(VLOOKUP(D1078,$B$10:$G$16,6)+(10*(D1078/1000)))</f>
        <v>2.3899999999999997</v>
      </c>
      <c r="H1078" s="111">
        <f>+F1078*G1078*C1074</f>
        <v>4.7799999999999994</v>
      </c>
      <c r="I1078" s="111"/>
      <c r="J1078" s="111">
        <f t="shared" ref="J1078:J1079" si="788">IF($D1078=$J$52,$H1078,0)</f>
        <v>0</v>
      </c>
      <c r="K1078" s="111">
        <f t="shared" ref="K1078:K1079" si="789">IF($D1078=$K$52,$H1078,0)</f>
        <v>0</v>
      </c>
      <c r="L1078" s="111">
        <f t="shared" ref="L1078:L1079" si="790">IF($D1078=$L$52,$H1078,0)</f>
        <v>4.7799999999999994</v>
      </c>
      <c r="M1078" s="111">
        <f t="shared" ref="M1078:M1079" si="791">IF($D1078=$M$52,$H1078,0)</f>
        <v>0</v>
      </c>
      <c r="N1078" s="111">
        <f t="shared" ref="N1078:N1079" si="792">IF($D1078=$N$52,$H1078,0)</f>
        <v>0</v>
      </c>
      <c r="O1078" s="147">
        <f t="shared" ref="O1078:O1079" si="793">IF($D1078=$O$52,$H1078,0)</f>
        <v>0</v>
      </c>
      <c r="P1078" s="111"/>
      <c r="Q1078" s="118"/>
      <c r="R1078" s="119"/>
      <c r="S1078" s="119"/>
      <c r="T1078" s="119"/>
      <c r="U1078" s="119"/>
      <c r="V1078" s="119"/>
      <c r="W1078" s="119"/>
      <c r="X1078" s="119"/>
      <c r="Y1078" s="119"/>
      <c r="Z1078" s="119"/>
      <c r="AA1078" s="119"/>
      <c r="AB1078" s="119"/>
      <c r="AC1078" s="119"/>
      <c r="AD1078" s="120"/>
    </row>
    <row r="1079" spans="1:30" s="127" customFormat="1" ht="30" customHeight="1" x14ac:dyDescent="0.2">
      <c r="A1079" s="157" t="s">
        <v>80</v>
      </c>
      <c r="B1079" s="158"/>
      <c r="C1079" s="159"/>
      <c r="D1079" s="111">
        <v>25</v>
      </c>
      <c r="E1079" s="111">
        <v>1</v>
      </c>
      <c r="F1079" s="112">
        <f>ROUND((1.2*2)/(E1079)+1,0)</f>
        <v>3</v>
      </c>
      <c r="G1079" s="112">
        <f>VLOOKUP(E1074,$B$40:$E$49,4,0)</f>
        <v>0.36443309607454283</v>
      </c>
      <c r="H1079" s="111">
        <f>+F1079*G1079*C1074</f>
        <v>1.0932992882236285</v>
      </c>
      <c r="I1079" s="111"/>
      <c r="J1079" s="111">
        <f t="shared" si="788"/>
        <v>0</v>
      </c>
      <c r="K1079" s="111">
        <f t="shared" si="789"/>
        <v>0</v>
      </c>
      <c r="L1079" s="111">
        <f t="shared" si="790"/>
        <v>0</v>
      </c>
      <c r="M1079" s="111">
        <f t="shared" si="791"/>
        <v>0</v>
      </c>
      <c r="N1079" s="111">
        <f t="shared" si="792"/>
        <v>0</v>
      </c>
      <c r="O1079" s="147">
        <f t="shared" si="793"/>
        <v>1.0932992882236285</v>
      </c>
      <c r="P1079" s="111"/>
      <c r="Q1079" s="118"/>
      <c r="R1079" s="119"/>
      <c r="S1079" s="119"/>
      <c r="T1079" s="119"/>
      <c r="U1079" s="119"/>
      <c r="V1079" s="119"/>
      <c r="W1079" s="119"/>
      <c r="X1079" s="119"/>
      <c r="Y1079" s="119"/>
      <c r="Z1079" s="119"/>
      <c r="AA1079" s="119"/>
      <c r="AB1079" s="119"/>
      <c r="AC1079" s="119"/>
      <c r="AD1079" s="120"/>
    </row>
    <row r="1080" spans="1:30" s="186" customFormat="1" ht="34.5" customHeight="1" x14ac:dyDescent="0.25">
      <c r="A1080" s="135" t="s">
        <v>114</v>
      </c>
      <c r="B1080" s="136"/>
      <c r="C1080" s="137"/>
      <c r="D1080" s="129">
        <v>12</v>
      </c>
      <c r="E1080" s="129">
        <v>0.1</v>
      </c>
      <c r="F1080" s="117">
        <f>ROUND((((D1074/3)*3)/(E1080))+1,0)</f>
        <v>13</v>
      </c>
      <c r="G1080" s="130">
        <f>((2*(E1074-(2*$B$6)+F1074-(2*$B$6)))+(VLOOKUP(D1080,$B$30:$C$36,2,)))</f>
        <v>1.8</v>
      </c>
      <c r="H1080" s="129">
        <f>+F1080*G1080*C1074</f>
        <v>23.400000000000002</v>
      </c>
      <c r="I1080" s="129"/>
      <c r="J1080" s="111">
        <f>IF($D1080=$J$52,$H1080,0)</f>
        <v>0</v>
      </c>
      <c r="K1080" s="111">
        <f>IF($D1080=$K$52,$H1080,0)</f>
        <v>0</v>
      </c>
      <c r="L1080" s="111">
        <f>IF($D1080=$L$52,$H1080,0)</f>
        <v>23.400000000000002</v>
      </c>
      <c r="M1080" s="111">
        <f>IF($D1080=$M$52,$H1080,0)</f>
        <v>0</v>
      </c>
      <c r="N1080" s="111">
        <f>IF($D1080=$N$52,$H1080,0)</f>
        <v>0</v>
      </c>
      <c r="O1080" s="147">
        <f>IF($D1080=$O$52,$H1080,0)</f>
        <v>0</v>
      </c>
      <c r="P1080" s="129"/>
    </row>
    <row r="1081" spans="1:30" s="116" customFormat="1" ht="30" customHeight="1" x14ac:dyDescent="0.25">
      <c r="A1081" s="186"/>
      <c r="B1081" s="186"/>
      <c r="C1081" s="186"/>
      <c r="D1081" s="186"/>
      <c r="E1081" s="186"/>
      <c r="F1081" s="186"/>
      <c r="G1081" s="186"/>
      <c r="H1081" s="186"/>
      <c r="I1081" s="186"/>
      <c r="J1081" s="186"/>
      <c r="K1081" s="186"/>
      <c r="L1081" s="186"/>
      <c r="M1081" s="186"/>
      <c r="N1081" s="186"/>
      <c r="O1081" s="186"/>
      <c r="P1081" s="288"/>
      <c r="Q1081" s="118"/>
      <c r="R1081" s="119"/>
      <c r="S1081" s="119"/>
      <c r="T1081" s="119"/>
      <c r="U1081" s="119"/>
      <c r="V1081" s="119"/>
      <c r="W1081" s="119"/>
      <c r="X1081" s="119"/>
      <c r="Y1081" s="119"/>
      <c r="Z1081" s="119"/>
      <c r="AA1081" s="119"/>
      <c r="AB1081" s="119"/>
      <c r="AC1081" s="119"/>
      <c r="AD1081" s="120"/>
    </row>
    <row r="1082" spans="1:30" s="116" customFormat="1" ht="30" customHeight="1" x14ac:dyDescent="0.2">
      <c r="A1082" s="111">
        <v>131</v>
      </c>
      <c r="B1082" s="111" t="s">
        <v>237</v>
      </c>
      <c r="C1082" s="111">
        <v>1</v>
      </c>
      <c r="D1082" s="111">
        <v>2.0499999999999998</v>
      </c>
      <c r="E1082" s="111">
        <v>0.3</v>
      </c>
      <c r="F1082" s="111">
        <v>2.1</v>
      </c>
      <c r="G1082" s="112"/>
      <c r="H1082" s="111"/>
      <c r="I1082" s="111">
        <f>+PRODUCT(C1082:F1082)</f>
        <v>1.2914999999999999</v>
      </c>
      <c r="J1082" s="111">
        <f t="shared" ref="J1082:J1089" si="794">IF($D1082=$J$52,$H1082,0)</f>
        <v>0</v>
      </c>
      <c r="K1082" s="111">
        <f t="shared" ref="K1082:K1089" si="795">IF($D1082=$K$52,$H1082,0)</f>
        <v>0</v>
      </c>
      <c r="L1082" s="111">
        <f t="shared" ref="L1082:L1089" si="796">IF($D1082=$L$52,$H1082,0)</f>
        <v>0</v>
      </c>
      <c r="M1082" s="111">
        <f t="shared" ref="M1082:M1089" si="797">IF($D1082=$M$52,$H1082,0)</f>
        <v>0</v>
      </c>
      <c r="N1082" s="111">
        <f t="shared" ref="N1082:N1089" si="798">IF($D1082=$N$52,$H1082,0)</f>
        <v>0</v>
      </c>
      <c r="O1082" s="147">
        <f t="shared" ref="O1082:O1089" si="799">IF($D1082=$O$52,$H1082,0)</f>
        <v>0</v>
      </c>
      <c r="P1082" s="111">
        <f>(IF(F1082&gt;0.6,(ROUND(D1082/0.5*2,0)),(ROUND(D1082/0.5*1,0))))*C1082</f>
        <v>8</v>
      </c>
      <c r="Q1082" s="113" t="s">
        <v>75</v>
      </c>
      <c r="R1082" s="114">
        <v>0.15</v>
      </c>
      <c r="S1082" s="114">
        <v>0.2</v>
      </c>
      <c r="T1082" s="114">
        <f>+PRODUCT(C1082:E1082)</f>
        <v>0.61499999999999988</v>
      </c>
      <c r="U1082" s="114">
        <f>+PRODUCT(D1082,(F1082-R1082))</f>
        <v>3.9975000000000001</v>
      </c>
      <c r="V1082" s="114">
        <f>+PRODUCT(D1082,(F1082))</f>
        <v>4.3049999999999997</v>
      </c>
      <c r="W1082" s="114">
        <f>+PRODUCT(T1082,C1082)</f>
        <v>0.61499999999999988</v>
      </c>
      <c r="X1082" s="114">
        <f>+IF(Q1082="internal",IF(F1082=$X$52,U1082+V1082,0),0)</f>
        <v>0</v>
      </c>
      <c r="Y1082" s="114">
        <f>+IF(Q1082="internal",IF(F1082&lt;$Y$52,U1082+V1082,0),0)</f>
        <v>0</v>
      </c>
      <c r="Z1082" s="114">
        <f>+IF(Q1082="internal",IF(F1082&gt;$Z$52,U1082+V1082,0),0)</f>
        <v>8.3025000000000002</v>
      </c>
      <c r="AA1082" s="114">
        <f>+IF(Q1082="external",IF(F1082=$AA$52,U1082+V1082,0),0)</f>
        <v>0</v>
      </c>
      <c r="AB1082" s="114">
        <f>+IF(Q1082="external",IF(F1082&lt;$AB$52,U1082+V1082,0),0)</f>
        <v>0</v>
      </c>
      <c r="AC1082" s="114">
        <f>+IF(Q1082="external",IF(F1082&gt;$AC$52,U1082+V1082,0),0)</f>
        <v>0</v>
      </c>
      <c r="AD1082" s="115"/>
    </row>
    <row r="1083" spans="1:30" s="116" customFormat="1" ht="30" customHeight="1" x14ac:dyDescent="0.2">
      <c r="A1083" s="149" t="s">
        <v>76</v>
      </c>
      <c r="B1083" s="150"/>
      <c r="C1083" s="151"/>
      <c r="D1083" s="152">
        <v>25</v>
      </c>
      <c r="E1083" s="152"/>
      <c r="F1083" s="165">
        <v>3</v>
      </c>
      <c r="G1083" s="153">
        <f>+$D1082+2*(VLOOKUP(D1083,$B$10:$G$16,6)+(10*(D1083/1000)))</f>
        <v>4.55</v>
      </c>
      <c r="H1083" s="152">
        <f>+F1083*G1083*C1082</f>
        <v>13.649999999999999</v>
      </c>
      <c r="I1083" s="152"/>
      <c r="J1083" s="111">
        <f t="shared" si="794"/>
        <v>0</v>
      </c>
      <c r="K1083" s="111">
        <f t="shared" si="795"/>
        <v>0</v>
      </c>
      <c r="L1083" s="111">
        <f t="shared" si="796"/>
        <v>0</v>
      </c>
      <c r="M1083" s="111">
        <f t="shared" si="797"/>
        <v>0</v>
      </c>
      <c r="N1083" s="111">
        <f t="shared" si="798"/>
        <v>0</v>
      </c>
      <c r="O1083" s="147">
        <f t="shared" si="799"/>
        <v>13.649999999999999</v>
      </c>
      <c r="P1083" s="111"/>
      <c r="Q1083" s="118"/>
      <c r="R1083" s="119"/>
      <c r="S1083" s="119"/>
      <c r="T1083" s="119"/>
      <c r="U1083" s="119"/>
      <c r="V1083" s="119"/>
      <c r="W1083" s="119"/>
      <c r="X1083" s="119"/>
      <c r="Y1083" s="119"/>
      <c r="Z1083" s="119"/>
      <c r="AA1083" s="119"/>
      <c r="AB1083" s="119"/>
      <c r="AC1083" s="119"/>
      <c r="AD1083" s="120"/>
    </row>
    <row r="1084" spans="1:30" s="116" customFormat="1" ht="30" customHeight="1" x14ac:dyDescent="0.2">
      <c r="A1084" s="149" t="s">
        <v>233</v>
      </c>
      <c r="B1084" s="150"/>
      <c r="C1084" s="151"/>
      <c r="D1084" s="152">
        <v>20</v>
      </c>
      <c r="E1084" s="152"/>
      <c r="F1084" s="165">
        <v>2</v>
      </c>
      <c r="G1084" s="153">
        <f>+$D1082+2*(VLOOKUP(D1084,$B$10:$G$16,6)+(10*(D1084/1000)))</f>
        <v>4.05</v>
      </c>
      <c r="H1084" s="152">
        <f>+F1084*G1084*C1082</f>
        <v>8.1</v>
      </c>
      <c r="I1084" s="152"/>
      <c r="J1084" s="111">
        <f t="shared" si="794"/>
        <v>0</v>
      </c>
      <c r="K1084" s="111">
        <f t="shared" si="795"/>
        <v>0</v>
      </c>
      <c r="L1084" s="111">
        <f t="shared" si="796"/>
        <v>0</v>
      </c>
      <c r="M1084" s="111">
        <f t="shared" si="797"/>
        <v>0</v>
      </c>
      <c r="N1084" s="111">
        <f t="shared" si="798"/>
        <v>8.1</v>
      </c>
      <c r="O1084" s="147">
        <f t="shared" si="799"/>
        <v>0</v>
      </c>
      <c r="P1084" s="111"/>
      <c r="Q1084" s="118"/>
      <c r="R1084" s="119"/>
      <c r="S1084" s="119"/>
      <c r="T1084" s="119"/>
      <c r="U1084" s="119"/>
      <c r="V1084" s="119"/>
      <c r="W1084" s="119"/>
      <c r="X1084" s="119"/>
      <c r="Y1084" s="119"/>
      <c r="Z1084" s="119"/>
      <c r="AA1084" s="119"/>
      <c r="AB1084" s="119"/>
      <c r="AC1084" s="119"/>
      <c r="AD1084" s="120"/>
    </row>
    <row r="1085" spans="1:30" s="116" customFormat="1" ht="30" customHeight="1" x14ac:dyDescent="0.2">
      <c r="A1085" s="157" t="s">
        <v>78</v>
      </c>
      <c r="B1085" s="158"/>
      <c r="C1085" s="159"/>
      <c r="D1085" s="152">
        <v>25</v>
      </c>
      <c r="E1085" s="111"/>
      <c r="F1085" s="112">
        <v>3</v>
      </c>
      <c r="G1085" s="153">
        <f>+$D1082+2*(VLOOKUP(D1085,$B$10:$G$16,6)+(10*(D1085/1000)))</f>
        <v>4.55</v>
      </c>
      <c r="H1085" s="111">
        <f>+F1085*G1085*C1082</f>
        <v>13.649999999999999</v>
      </c>
      <c r="I1085" s="111"/>
      <c r="J1085" s="111">
        <f t="shared" si="794"/>
        <v>0</v>
      </c>
      <c r="K1085" s="111">
        <f t="shared" si="795"/>
        <v>0</v>
      </c>
      <c r="L1085" s="111">
        <f t="shared" si="796"/>
        <v>0</v>
      </c>
      <c r="M1085" s="111">
        <f t="shared" si="797"/>
        <v>0</v>
      </c>
      <c r="N1085" s="111">
        <f t="shared" si="798"/>
        <v>0</v>
      </c>
      <c r="O1085" s="147">
        <f t="shared" si="799"/>
        <v>13.649999999999999</v>
      </c>
      <c r="P1085" s="111"/>
      <c r="Q1085" s="118"/>
      <c r="R1085" s="119"/>
      <c r="S1085" s="119"/>
      <c r="T1085" s="119"/>
      <c r="U1085" s="119"/>
      <c r="V1085" s="119"/>
      <c r="W1085" s="119"/>
      <c r="X1085" s="119"/>
      <c r="Y1085" s="119"/>
      <c r="Z1085" s="119"/>
      <c r="AA1085" s="119"/>
      <c r="AB1085" s="119"/>
      <c r="AC1085" s="119"/>
      <c r="AD1085" s="120"/>
    </row>
    <row r="1086" spans="1:30" s="116" customFormat="1" ht="30" customHeight="1" x14ac:dyDescent="0.2">
      <c r="A1086" s="149" t="s">
        <v>238</v>
      </c>
      <c r="B1086" s="150"/>
      <c r="C1086" s="151"/>
      <c r="D1086" s="152">
        <v>20</v>
      </c>
      <c r="E1086" s="152"/>
      <c r="F1086" s="165">
        <v>2</v>
      </c>
      <c r="G1086" s="153">
        <f>+$D1082+2*(VLOOKUP(D1086,$B$10:$G$16,6)+(10*(D1086/1000)))</f>
        <v>4.05</v>
      </c>
      <c r="H1086" s="152">
        <f>+F1086*G1086*C1082</f>
        <v>8.1</v>
      </c>
      <c r="I1086" s="152"/>
      <c r="J1086" s="111">
        <f t="shared" si="794"/>
        <v>0</v>
      </c>
      <c r="K1086" s="111">
        <f t="shared" si="795"/>
        <v>0</v>
      </c>
      <c r="L1086" s="111">
        <f t="shared" si="796"/>
        <v>0</v>
      </c>
      <c r="M1086" s="111">
        <f t="shared" si="797"/>
        <v>0</v>
      </c>
      <c r="N1086" s="111">
        <f t="shared" si="798"/>
        <v>8.1</v>
      </c>
      <c r="O1086" s="147">
        <f t="shared" si="799"/>
        <v>0</v>
      </c>
      <c r="P1086" s="111"/>
      <c r="Q1086" s="118"/>
      <c r="R1086" s="119"/>
      <c r="S1086" s="119"/>
      <c r="T1086" s="119"/>
      <c r="U1086" s="119"/>
      <c r="V1086" s="119"/>
      <c r="W1086" s="119"/>
      <c r="X1086" s="119"/>
      <c r="Y1086" s="119"/>
      <c r="Z1086" s="119"/>
      <c r="AA1086" s="119"/>
      <c r="AB1086" s="119"/>
      <c r="AC1086" s="119"/>
      <c r="AD1086" s="120"/>
    </row>
    <row r="1087" spans="1:30" s="127" customFormat="1" ht="30" customHeight="1" x14ac:dyDescent="0.2">
      <c r="A1087" s="157" t="s">
        <v>80</v>
      </c>
      <c r="B1087" s="158"/>
      <c r="C1087" s="159"/>
      <c r="D1087" s="111">
        <v>25</v>
      </c>
      <c r="E1087" s="111">
        <v>1</v>
      </c>
      <c r="F1087" s="112">
        <f>ROUND((2.05*2)/(E1087)+1,0)</f>
        <v>5</v>
      </c>
      <c r="G1087" s="112">
        <f>VLOOKUP(E1082,$B$40:$E$49,4,0)</f>
        <v>0.36443309607454283</v>
      </c>
      <c r="H1087" s="111">
        <f>+F1087*G1087*C1082</f>
        <v>1.8221654803727141</v>
      </c>
      <c r="I1087" s="111"/>
      <c r="J1087" s="111">
        <f t="shared" si="794"/>
        <v>0</v>
      </c>
      <c r="K1087" s="111">
        <f t="shared" si="795"/>
        <v>0</v>
      </c>
      <c r="L1087" s="111">
        <f t="shared" si="796"/>
        <v>0</v>
      </c>
      <c r="M1087" s="111">
        <f t="shared" si="797"/>
        <v>0</v>
      </c>
      <c r="N1087" s="111">
        <f t="shared" si="798"/>
        <v>0</v>
      </c>
      <c r="O1087" s="147">
        <f t="shared" si="799"/>
        <v>1.8221654803727141</v>
      </c>
      <c r="P1087" s="111"/>
      <c r="Q1087" s="118"/>
      <c r="R1087" s="119"/>
      <c r="S1087" s="119"/>
      <c r="T1087" s="119"/>
      <c r="U1087" s="119"/>
      <c r="V1087" s="119"/>
      <c r="W1087" s="119"/>
      <c r="X1087" s="119"/>
      <c r="Y1087" s="119"/>
      <c r="Z1087" s="119"/>
      <c r="AA1087" s="119"/>
      <c r="AB1087" s="119"/>
      <c r="AC1087" s="119"/>
      <c r="AD1087" s="120"/>
    </row>
    <row r="1088" spans="1:30" s="186" customFormat="1" ht="34.5" customHeight="1" x14ac:dyDescent="0.25">
      <c r="A1088" s="135" t="s">
        <v>124</v>
      </c>
      <c r="B1088" s="136"/>
      <c r="C1088" s="137"/>
      <c r="D1088" s="129">
        <v>12</v>
      </c>
      <c r="E1088" s="129">
        <v>0.1</v>
      </c>
      <c r="F1088" s="138">
        <f>ROUND((((D1082/3)*3)/(E1088))+1,0)</f>
        <v>22</v>
      </c>
      <c r="G1088" s="130">
        <f>((2*(E1082-(2*$B$6)+F1082-(2*$B$6)))+(VLOOKUP(D1088,$B$30:$C$36,2,)))</f>
        <v>4.8</v>
      </c>
      <c r="H1088" s="129">
        <f>+F1088*G1088*C1082</f>
        <v>105.6</v>
      </c>
      <c r="I1088" s="129"/>
      <c r="J1088" s="111">
        <f t="shared" si="794"/>
        <v>0</v>
      </c>
      <c r="K1088" s="111">
        <f t="shared" si="795"/>
        <v>0</v>
      </c>
      <c r="L1088" s="111">
        <f t="shared" si="796"/>
        <v>105.6</v>
      </c>
      <c r="M1088" s="111">
        <f t="shared" si="797"/>
        <v>0</v>
      </c>
      <c r="N1088" s="111">
        <f t="shared" si="798"/>
        <v>0</v>
      </c>
      <c r="O1088" s="147">
        <f t="shared" si="799"/>
        <v>0</v>
      </c>
      <c r="P1088" s="129"/>
    </row>
    <row r="1089" spans="1:34" s="239" customFormat="1" ht="30" customHeight="1" x14ac:dyDescent="0.25">
      <c r="A1089" s="209"/>
      <c r="B1089" s="209" t="s">
        <v>96</v>
      </c>
      <c r="C1089" s="209"/>
      <c r="D1089" s="209">
        <v>12</v>
      </c>
      <c r="E1089" s="209">
        <v>0.1</v>
      </c>
      <c r="F1089" s="219">
        <f>ROUNDUP((((D1082/3)*3)/(E1089))+1,0)</f>
        <v>22</v>
      </c>
      <c r="G1089" s="211">
        <f>(F1082-(2*$B$6)+(VLOOKUP(D1089,$B$30:$C$36,2,)))</f>
        <v>2.2800000000000002</v>
      </c>
      <c r="H1089" s="209">
        <f>+F1089*G1089*C1082</f>
        <v>50.160000000000004</v>
      </c>
      <c r="I1089" s="209"/>
      <c r="J1089" s="111">
        <f t="shared" si="794"/>
        <v>0</v>
      </c>
      <c r="K1089" s="111">
        <f t="shared" si="795"/>
        <v>0</v>
      </c>
      <c r="L1089" s="111">
        <f t="shared" si="796"/>
        <v>50.160000000000004</v>
      </c>
      <c r="M1089" s="111">
        <f t="shared" si="797"/>
        <v>0</v>
      </c>
      <c r="N1089" s="111">
        <f t="shared" si="798"/>
        <v>0</v>
      </c>
      <c r="O1089" s="147">
        <f t="shared" si="799"/>
        <v>0</v>
      </c>
      <c r="P1089" s="129"/>
      <c r="Q1089" s="38"/>
      <c r="R1089" s="79"/>
      <c r="S1089" s="79"/>
      <c r="T1089" s="79"/>
      <c r="U1089" s="79"/>
      <c r="V1089" s="79"/>
      <c r="W1089" s="79"/>
      <c r="X1089" s="79"/>
      <c r="Y1089" s="79"/>
      <c r="Z1089" s="79"/>
      <c r="AA1089" s="79"/>
      <c r="AB1089" s="79"/>
      <c r="AC1089" s="79"/>
      <c r="AD1089" s="79"/>
      <c r="AE1089" s="79"/>
      <c r="AF1089" s="79"/>
      <c r="AG1089" s="79"/>
      <c r="AH1089" s="289"/>
    </row>
    <row r="1090" spans="1:34" s="116" customFormat="1" ht="30" customHeight="1" x14ac:dyDescent="0.25">
      <c r="A1090" s="186"/>
      <c r="B1090" s="186"/>
      <c r="C1090" s="186"/>
      <c r="D1090" s="186"/>
      <c r="E1090" s="186"/>
      <c r="F1090" s="186"/>
      <c r="G1090" s="186"/>
      <c r="H1090" s="186"/>
      <c r="I1090" s="186"/>
      <c r="J1090" s="186"/>
      <c r="K1090" s="186"/>
      <c r="L1090" s="186"/>
      <c r="M1090" s="186"/>
      <c r="N1090" s="186"/>
      <c r="O1090" s="186"/>
      <c r="P1090" s="288"/>
      <c r="Q1090" s="118"/>
      <c r="R1090" s="119"/>
      <c r="S1090" s="119"/>
      <c r="T1090" s="119"/>
      <c r="U1090" s="119"/>
      <c r="V1090" s="119"/>
      <c r="W1090" s="119"/>
      <c r="X1090" s="119"/>
      <c r="Y1090" s="119"/>
      <c r="Z1090" s="119"/>
      <c r="AA1090" s="119"/>
      <c r="AB1090" s="119"/>
      <c r="AC1090" s="119"/>
      <c r="AD1090" s="120"/>
    </row>
    <row r="1091" spans="1:34" s="116" customFormat="1" ht="30" customHeight="1" x14ac:dyDescent="0.2">
      <c r="A1091" s="111">
        <v>132</v>
      </c>
      <c r="B1091" s="111" t="s">
        <v>239</v>
      </c>
      <c r="C1091" s="111">
        <v>1</v>
      </c>
      <c r="D1091" s="111">
        <v>0.77</v>
      </c>
      <c r="E1091" s="111">
        <v>0.3</v>
      </c>
      <c r="F1091" s="111">
        <v>0.84</v>
      </c>
      <c r="G1091" s="112"/>
      <c r="H1091" s="111"/>
      <c r="I1091" s="111">
        <f>+PRODUCT(C1091:F1091)</f>
        <v>0.19403999999999999</v>
      </c>
      <c r="J1091" s="111">
        <f>IF($D1091=$J$52,$H1091,0)</f>
        <v>0</v>
      </c>
      <c r="K1091" s="111">
        <f>IF($D1091=$K$52,$H1091,0)</f>
        <v>0</v>
      </c>
      <c r="L1091" s="111">
        <f>IF($D1091=$L$52,$H1091,0)</f>
        <v>0</v>
      </c>
      <c r="M1091" s="111">
        <f>IF($D1091=$M$52,$H1091,0)</f>
        <v>0</v>
      </c>
      <c r="N1091" s="111">
        <f>IF($D1091=$N$52,$H1091,0)</f>
        <v>0</v>
      </c>
      <c r="O1091" s="147">
        <f>IF($D1091=$O$52,$H1091,0)</f>
        <v>0</v>
      </c>
      <c r="P1091" s="111">
        <f>(IF(F1091&gt;0.6,(ROUND(D1091/0.5*2,0)),(ROUND(D1091/0.5*1,0))))*C1091</f>
        <v>3</v>
      </c>
      <c r="Q1091" s="113" t="s">
        <v>75</v>
      </c>
      <c r="R1091" s="114">
        <v>0.125</v>
      </c>
      <c r="S1091" s="114">
        <v>0.125</v>
      </c>
      <c r="T1091" s="114">
        <f>+PRODUCT(C1091:E1091)</f>
        <v>0.23099999999999998</v>
      </c>
      <c r="U1091" s="114">
        <f>+PRODUCT(D1091,(F1091-R1091))</f>
        <v>0.55054999999999998</v>
      </c>
      <c r="V1091" s="114">
        <f>+PRODUCT(D1091,(F1091-R1091))</f>
        <v>0.55054999999999998</v>
      </c>
      <c r="W1091" s="114">
        <f>+PRODUCT(T1091,C1091)</f>
        <v>0.23099999999999998</v>
      </c>
      <c r="X1091" s="114">
        <f>+IF(Q1091="internal",IF(F1091=$X$52,U1091+V1091,0),0)</f>
        <v>0</v>
      </c>
      <c r="Y1091" s="114">
        <f>+IF(Q1091="internal",IF(F1091&lt;$Y$52,U1091+V1091,0),0)</f>
        <v>0</v>
      </c>
      <c r="Z1091" s="114">
        <f>+IF(Q1091="internal",IF(F1091&gt;$Z$52,U1091+V1091,0),0)</f>
        <v>1.1011</v>
      </c>
      <c r="AA1091" s="114">
        <f>+IF(Q1091="external",IF(F1091=$AA$52,U1091+V1091,0),0)</f>
        <v>0</v>
      </c>
      <c r="AB1091" s="114">
        <f>+IF(Q1091="external",IF(F1091&lt;$AB$52,U1091+V1091,0),0)</f>
        <v>0</v>
      </c>
      <c r="AC1091" s="114">
        <f>+IF(Q1091="external",IF(F1091&gt;$AC$52,U1091+V1091,0),0)</f>
        <v>0</v>
      </c>
      <c r="AD1091" s="115"/>
    </row>
    <row r="1092" spans="1:34" s="116" customFormat="1" ht="30" customHeight="1" x14ac:dyDescent="0.2">
      <c r="A1092" s="149" t="s">
        <v>76</v>
      </c>
      <c r="B1092" s="150"/>
      <c r="C1092" s="151"/>
      <c r="D1092" s="152">
        <v>20</v>
      </c>
      <c r="E1092" s="152"/>
      <c r="F1092" s="165">
        <v>3</v>
      </c>
      <c r="G1092" s="153">
        <f>+$D1091+1*(VLOOKUP(D1092,$B$10:$G$16,6)+(10*(D1092/1000)))+1*(VLOOKUP(D1092,$B$10:$G$16,6)+(10*(D1092/1000)))</f>
        <v>2.77</v>
      </c>
      <c r="H1092" s="152">
        <f>+F1092*G1092*C1091</f>
        <v>8.31</v>
      </c>
      <c r="I1092" s="152"/>
      <c r="J1092" s="111">
        <f>IF($D1092=$J$52,$H1092,0)</f>
        <v>0</v>
      </c>
      <c r="K1092" s="111">
        <f>IF($D1092=$K$52,$H1092,0)</f>
        <v>0</v>
      </c>
      <c r="L1092" s="111">
        <f>IF($D1092=$L$52,$H1092,0)</f>
        <v>0</v>
      </c>
      <c r="M1092" s="111">
        <f>IF($D1092=$M$52,$H1092,0)</f>
        <v>0</v>
      </c>
      <c r="N1092" s="111">
        <f>IF($D1092=$N$52,$H1092,0)</f>
        <v>8.31</v>
      </c>
      <c r="O1092" s="147">
        <f>IF($D1092=$O$52,$H1092,0)</f>
        <v>0</v>
      </c>
      <c r="P1092" s="111"/>
      <c r="Q1092" s="118"/>
      <c r="R1092" s="119"/>
      <c r="S1092" s="119"/>
      <c r="T1092" s="119"/>
      <c r="U1092" s="119"/>
      <c r="V1092" s="119"/>
      <c r="W1092" s="119"/>
      <c r="X1092" s="119"/>
      <c r="Y1092" s="119"/>
      <c r="Z1092" s="119"/>
      <c r="AA1092" s="119"/>
      <c r="AB1092" s="119"/>
      <c r="AC1092" s="119"/>
      <c r="AD1092" s="120"/>
    </row>
    <row r="1093" spans="1:34" s="116" customFormat="1" ht="30" customHeight="1" x14ac:dyDescent="0.2">
      <c r="A1093" s="149" t="s">
        <v>233</v>
      </c>
      <c r="B1093" s="150"/>
      <c r="C1093" s="151"/>
      <c r="D1093" s="152">
        <v>20</v>
      </c>
      <c r="E1093" s="152"/>
      <c r="F1093" s="165">
        <v>2</v>
      </c>
      <c r="G1093" s="153">
        <f>+$D1091+1*(VLOOKUP(D1093,$B$10:$G$16,6)+(10*(D1093/1000)))+1*(VLOOKUP(D1093,$B$10:$G$16,6)+(10*(D1093/1000)))</f>
        <v>2.77</v>
      </c>
      <c r="H1093" s="152">
        <f>+F1093*G1093*C1091</f>
        <v>5.54</v>
      </c>
      <c r="I1093" s="152"/>
      <c r="J1093" s="111">
        <f t="shared" ref="J1093" si="800">IF($D1093=$J$52,$H1093,0)</f>
        <v>0</v>
      </c>
      <c r="K1093" s="111">
        <f t="shared" ref="K1093" si="801">IF($D1093=$K$52,$H1093,0)</f>
        <v>0</v>
      </c>
      <c r="L1093" s="111">
        <f t="shared" ref="L1093" si="802">IF($D1093=$L$52,$H1093,0)</f>
        <v>0</v>
      </c>
      <c r="M1093" s="111">
        <f t="shared" ref="M1093" si="803">IF($D1093=$M$52,$H1093,0)</f>
        <v>0</v>
      </c>
      <c r="N1093" s="111">
        <f t="shared" ref="N1093" si="804">IF($D1093=$N$52,$H1093,0)</f>
        <v>5.54</v>
      </c>
      <c r="O1093" s="147">
        <f t="shared" ref="O1093" si="805">IF($D1093=$O$52,$H1093,0)</f>
        <v>0</v>
      </c>
      <c r="P1093" s="111"/>
      <c r="Q1093" s="118"/>
      <c r="R1093" s="119"/>
      <c r="S1093" s="119"/>
      <c r="T1093" s="119"/>
      <c r="U1093" s="119"/>
      <c r="V1093" s="119"/>
      <c r="W1093" s="119"/>
      <c r="X1093" s="119"/>
      <c r="Y1093" s="119"/>
      <c r="Z1093" s="119"/>
      <c r="AA1093" s="119"/>
      <c r="AB1093" s="119"/>
      <c r="AC1093" s="119"/>
      <c r="AD1093" s="120"/>
    </row>
    <row r="1094" spans="1:34" s="116" customFormat="1" ht="30" customHeight="1" x14ac:dyDescent="0.2">
      <c r="A1094" s="157" t="s">
        <v>78</v>
      </c>
      <c r="B1094" s="158"/>
      <c r="C1094" s="159"/>
      <c r="D1094" s="152">
        <v>16</v>
      </c>
      <c r="E1094" s="111"/>
      <c r="F1094" s="112">
        <v>3</v>
      </c>
      <c r="G1094" s="153">
        <f>+$D1091+1*(VLOOKUP(D1094,$B$10:$G$16,6)+(10*(D1094/1000)))+1*(VLOOKUP(D1094,$B$10:$G$16,6)+(10*(D1094/1000)))</f>
        <v>2.3400000000000003</v>
      </c>
      <c r="H1094" s="111">
        <f>+F1094*G1094*C1091</f>
        <v>7.0200000000000014</v>
      </c>
      <c r="I1094" s="111"/>
      <c r="J1094" s="111">
        <f>IF($D1094=$J$52,$H1094,0)</f>
        <v>0</v>
      </c>
      <c r="K1094" s="111">
        <f>IF($D1094=$K$52,$H1094,0)</f>
        <v>0</v>
      </c>
      <c r="L1094" s="111">
        <f>IF($D1094=$L$52,$H1094,0)</f>
        <v>0</v>
      </c>
      <c r="M1094" s="111">
        <f>IF($D1094=$M$52,$H1094,0)</f>
        <v>7.0200000000000014</v>
      </c>
      <c r="N1094" s="111">
        <f>IF($D1094=$N$52,$H1094,0)</f>
        <v>0</v>
      </c>
      <c r="O1094" s="147">
        <f>IF($D1094=$O$52,$H1094,0)</f>
        <v>0</v>
      </c>
      <c r="P1094" s="111"/>
      <c r="Q1094" s="118"/>
      <c r="R1094" s="119"/>
      <c r="S1094" s="119"/>
      <c r="T1094" s="119"/>
      <c r="U1094" s="119"/>
      <c r="V1094" s="119"/>
      <c r="W1094" s="119"/>
      <c r="X1094" s="119"/>
      <c r="Y1094" s="119"/>
      <c r="Z1094" s="119"/>
      <c r="AA1094" s="119"/>
      <c r="AB1094" s="119"/>
      <c r="AC1094" s="119"/>
      <c r="AD1094" s="120"/>
    </row>
    <row r="1095" spans="1:34" s="116" customFormat="1" ht="30" customHeight="1" x14ac:dyDescent="0.2">
      <c r="A1095" s="149" t="s">
        <v>238</v>
      </c>
      <c r="B1095" s="150"/>
      <c r="C1095" s="151"/>
      <c r="D1095" s="152">
        <v>12</v>
      </c>
      <c r="E1095" s="152"/>
      <c r="F1095" s="165">
        <v>2</v>
      </c>
      <c r="G1095" s="153">
        <f>+$D1091+1*(VLOOKUP(D1095,$B$10:$G$16,6)+(10*(D1095/1000)))+1*(VLOOKUP(D1095,$B$10:$G$16,6)+(10*(D1095/1000)))</f>
        <v>1.96</v>
      </c>
      <c r="H1095" s="152">
        <f>+F1095*G1095*C1091</f>
        <v>3.92</v>
      </c>
      <c r="I1095" s="152"/>
      <c r="J1095" s="111">
        <f t="shared" ref="J1095:J1096" si="806">IF($D1095=$J$52,$H1095,0)</f>
        <v>0</v>
      </c>
      <c r="K1095" s="111">
        <f t="shared" ref="K1095:K1096" si="807">IF($D1095=$K$52,$H1095,0)</f>
        <v>0</v>
      </c>
      <c r="L1095" s="111">
        <f t="shared" ref="L1095:L1096" si="808">IF($D1095=$L$52,$H1095,0)</f>
        <v>3.92</v>
      </c>
      <c r="M1095" s="111">
        <f t="shared" ref="M1095:M1096" si="809">IF($D1095=$M$52,$H1095,0)</f>
        <v>0</v>
      </c>
      <c r="N1095" s="111">
        <f t="shared" ref="N1095:N1096" si="810">IF($D1095=$N$52,$H1095,0)</f>
        <v>0</v>
      </c>
      <c r="O1095" s="147">
        <f t="shared" ref="O1095:O1096" si="811">IF($D1095=$O$52,$H1095,0)</f>
        <v>0</v>
      </c>
      <c r="P1095" s="111"/>
      <c r="Q1095" s="118"/>
      <c r="R1095" s="119"/>
      <c r="S1095" s="119"/>
      <c r="T1095" s="119"/>
      <c r="U1095" s="119"/>
      <c r="V1095" s="119"/>
      <c r="W1095" s="119"/>
      <c r="X1095" s="119"/>
      <c r="Y1095" s="119"/>
      <c r="Z1095" s="119"/>
      <c r="AA1095" s="119"/>
      <c r="AB1095" s="119"/>
      <c r="AC1095" s="119"/>
      <c r="AD1095" s="120"/>
    </row>
    <row r="1096" spans="1:34" s="127" customFormat="1" ht="30" customHeight="1" x14ac:dyDescent="0.2">
      <c r="A1096" s="157" t="s">
        <v>80</v>
      </c>
      <c r="B1096" s="158"/>
      <c r="C1096" s="159"/>
      <c r="D1096" s="111">
        <v>25</v>
      </c>
      <c r="E1096" s="111">
        <v>1</v>
      </c>
      <c r="F1096" s="112">
        <f>ROUND((0.77*2)/(E1096)+1,0)</f>
        <v>3</v>
      </c>
      <c r="G1096" s="112">
        <f>VLOOKUP(E1091,$B$40:$E$49,4,0)</f>
        <v>0.36443309607454283</v>
      </c>
      <c r="H1096" s="111">
        <f>+F1096*G1096*C1091</f>
        <v>1.0932992882236285</v>
      </c>
      <c r="I1096" s="111"/>
      <c r="J1096" s="111">
        <f t="shared" si="806"/>
        <v>0</v>
      </c>
      <c r="K1096" s="111">
        <f t="shared" si="807"/>
        <v>0</v>
      </c>
      <c r="L1096" s="111">
        <f t="shared" si="808"/>
        <v>0</v>
      </c>
      <c r="M1096" s="111">
        <f t="shared" si="809"/>
        <v>0</v>
      </c>
      <c r="N1096" s="111">
        <f t="shared" si="810"/>
        <v>0</v>
      </c>
      <c r="O1096" s="147">
        <f t="shared" si="811"/>
        <v>1.0932992882236285</v>
      </c>
      <c r="P1096" s="111"/>
      <c r="Q1096" s="118"/>
      <c r="R1096" s="119"/>
      <c r="S1096" s="119"/>
      <c r="T1096" s="119"/>
      <c r="U1096" s="119"/>
      <c r="V1096" s="119"/>
      <c r="W1096" s="119"/>
      <c r="X1096" s="119"/>
      <c r="Y1096" s="119"/>
      <c r="Z1096" s="119"/>
      <c r="AA1096" s="119"/>
      <c r="AB1096" s="119"/>
      <c r="AC1096" s="119"/>
      <c r="AD1096" s="120"/>
    </row>
    <row r="1097" spans="1:34" s="186" customFormat="1" ht="34.5" customHeight="1" x14ac:dyDescent="0.25">
      <c r="A1097" s="135" t="s">
        <v>159</v>
      </c>
      <c r="B1097" s="136"/>
      <c r="C1097" s="137"/>
      <c r="D1097" s="129">
        <v>10</v>
      </c>
      <c r="E1097" s="129">
        <v>0.1</v>
      </c>
      <c r="F1097" s="138">
        <f>ROUND((((D1091/3)*3)/(E1097))+1,0)</f>
        <v>9</v>
      </c>
      <c r="G1097" s="130">
        <f>((2*(E1091-(2*$B$6)+F1091-(2*$B$6)))+(VLOOKUP(D1097,$B$30:$C$36,2,)))</f>
        <v>2.2400000000000002</v>
      </c>
      <c r="H1097" s="129">
        <f>+F1097*G1097*C1091</f>
        <v>20.160000000000004</v>
      </c>
      <c r="I1097" s="129"/>
      <c r="J1097" s="111">
        <f>IF($D1097=$J$52,$H1097,0)</f>
        <v>0</v>
      </c>
      <c r="K1097" s="111">
        <f>IF($D1097=$K$52,$H1097,0)</f>
        <v>20.160000000000004</v>
      </c>
      <c r="L1097" s="111">
        <f>IF($D1097=$L$52,$H1097,0)</f>
        <v>0</v>
      </c>
      <c r="M1097" s="111">
        <f>IF($D1097=$M$52,$H1097,0)</f>
        <v>0</v>
      </c>
      <c r="N1097" s="111">
        <f>IF($D1097=$N$52,$H1097,0)</f>
        <v>0</v>
      </c>
      <c r="O1097" s="147">
        <f>IF($D1097=$O$52,$H1097,0)</f>
        <v>0</v>
      </c>
      <c r="P1097" s="129"/>
    </row>
    <row r="1098" spans="1:34" s="239" customFormat="1" ht="30" customHeight="1" x14ac:dyDescent="0.25">
      <c r="A1098" s="209"/>
      <c r="B1098" s="209" t="s">
        <v>96</v>
      </c>
      <c r="C1098" s="209"/>
      <c r="D1098" s="209">
        <v>10</v>
      </c>
      <c r="E1098" s="209">
        <v>0.1</v>
      </c>
      <c r="F1098" s="219">
        <f>ROUNDUP((((D1091/3)*3)/(E1098))+1,0)</f>
        <v>9</v>
      </c>
      <c r="G1098" s="211">
        <f>(F1091-(2*$B$6)+(VLOOKUP(D1098,$B$30:$C$36,2,)))</f>
        <v>0.98</v>
      </c>
      <c r="H1098" s="209">
        <f>+F1098*G1098*C1091</f>
        <v>8.82</v>
      </c>
      <c r="I1098" s="209"/>
      <c r="J1098" s="190">
        <f>IF($D1098=$J$335,$H1098,0)</f>
        <v>0</v>
      </c>
      <c r="K1098" s="190">
        <f>IF($D1098=$K$52,$H1098,0)</f>
        <v>8.82</v>
      </c>
      <c r="L1098" s="190">
        <f>IF($D1098=$L$335,$H1098,0)</f>
        <v>0</v>
      </c>
      <c r="M1098" s="190">
        <f t="shared" ref="M1098" si="812">IF($D1098=$M$335,$H1098,0)</f>
        <v>0</v>
      </c>
      <c r="N1098" s="190">
        <f t="shared" ref="N1098" si="813">IF($D1098=$N$335,$H1098,0)</f>
        <v>0</v>
      </c>
      <c r="O1098" s="190">
        <f t="shared" ref="O1098" si="814">IF($D1098=$O$335,$H1098,0)</f>
        <v>0</v>
      </c>
      <c r="P1098" s="209"/>
      <c r="Q1098" s="209"/>
    </row>
    <row r="1099" spans="1:34" s="116" customFormat="1" ht="30" customHeight="1" x14ac:dyDescent="0.25">
      <c r="A1099" s="186"/>
      <c r="B1099" s="186"/>
      <c r="C1099" s="186"/>
      <c r="D1099" s="186"/>
      <c r="E1099" s="186"/>
      <c r="F1099" s="186"/>
      <c r="G1099" s="186"/>
      <c r="H1099" s="186"/>
      <c r="I1099" s="186"/>
      <c r="J1099" s="186"/>
      <c r="K1099" s="186"/>
      <c r="L1099" s="186"/>
      <c r="M1099" s="186"/>
      <c r="N1099" s="186"/>
      <c r="O1099" s="186"/>
      <c r="P1099" s="288"/>
      <c r="Q1099" s="118"/>
      <c r="R1099" s="119"/>
      <c r="S1099" s="119"/>
      <c r="T1099" s="119"/>
      <c r="U1099" s="119"/>
      <c r="V1099" s="119"/>
      <c r="W1099" s="119"/>
      <c r="X1099" s="119"/>
      <c r="Y1099" s="119"/>
      <c r="Z1099" s="119"/>
      <c r="AA1099" s="119"/>
      <c r="AB1099" s="119"/>
      <c r="AC1099" s="119"/>
      <c r="AD1099" s="120"/>
    </row>
    <row r="1100" spans="1:34" s="267" customFormat="1" ht="30" customHeight="1" x14ac:dyDescent="0.2">
      <c r="A1100" s="262">
        <v>133</v>
      </c>
      <c r="B1100" s="262" t="s">
        <v>240</v>
      </c>
      <c r="C1100" s="262">
        <v>1</v>
      </c>
      <c r="D1100" s="262">
        <v>0.65500000000000003</v>
      </c>
      <c r="E1100" s="262">
        <v>0.3</v>
      </c>
      <c r="F1100" s="262">
        <v>3.0449999999999999</v>
      </c>
      <c r="G1100" s="263"/>
      <c r="H1100" s="262"/>
      <c r="I1100" s="262">
        <f>+PRODUCT(C1100:F1100)</f>
        <v>0.5983425</v>
      </c>
      <c r="J1100" s="262">
        <f t="shared" ref="J1100:J1113" si="815">IF($D1100=$J$52,$H1100,0)</f>
        <v>0</v>
      </c>
      <c r="K1100" s="262">
        <f t="shared" ref="K1100:K1113" si="816">IF($D1100=$K$52,$H1100,0)</f>
        <v>0</v>
      </c>
      <c r="L1100" s="262">
        <f t="shared" ref="L1100:L1113" si="817">IF($D1100=$L$52,$H1100,0)</f>
        <v>0</v>
      </c>
      <c r="M1100" s="262">
        <f t="shared" ref="M1100:M1113" si="818">IF($D1100=$M$52,$H1100,0)</f>
        <v>0</v>
      </c>
      <c r="N1100" s="262">
        <f t="shared" ref="N1100:N1113" si="819">IF($D1100=$N$52,$H1100,0)</f>
        <v>0</v>
      </c>
      <c r="O1100" s="264">
        <f t="shared" ref="O1100:O1113" si="820">IF($D1100=$O$52,$H1100,0)</f>
        <v>0</v>
      </c>
      <c r="P1100" s="262">
        <f>(IF(F1100&gt;0.6,(ROUND(D1100/0.5*2,0)),(ROUND(D1100/0.5*1,0))))*C1100</f>
        <v>3</v>
      </c>
      <c r="Q1100" s="265" t="s">
        <v>75</v>
      </c>
      <c r="R1100" s="148">
        <v>0.15</v>
      </c>
      <c r="S1100" s="148">
        <v>0.2</v>
      </c>
      <c r="T1100" s="148">
        <f>+PRODUCT(C1100:E1100)</f>
        <v>0.19650000000000001</v>
      </c>
      <c r="U1100" s="148">
        <f>+PRODUCT(D1100,(F1100-R1100))</f>
        <v>1.896225</v>
      </c>
      <c r="V1100" s="148">
        <f>+PRODUCT(D1100,(F1100-R1100))</f>
        <v>1.896225</v>
      </c>
      <c r="W1100" s="148">
        <f>+PRODUCT(T1100,C1100)</f>
        <v>0.19650000000000001</v>
      </c>
      <c r="X1100" s="148">
        <f>+IF(Q1100="internal",IF(F1100=$X$52,U1100+V1100,0),0)</f>
        <v>0</v>
      </c>
      <c r="Y1100" s="148">
        <f>+IF(Q1100="internal",IF(F1100&lt;$Y$52,U1100+V1100,0),0)</f>
        <v>0</v>
      </c>
      <c r="Z1100" s="148">
        <f>+IF(Q1100="internal",IF(F1100&gt;$Z$52,U1100+V1100,0),0)</f>
        <v>3.7924500000000001</v>
      </c>
      <c r="AA1100" s="148">
        <f>+IF(Q1100="external",IF(F1100=$AA$52,U1100+V1100,0),0)</f>
        <v>0</v>
      </c>
      <c r="AB1100" s="148">
        <f>+IF(Q1100="external",IF(F1100&lt;$AB$52,U1100+V1100,0),0)</f>
        <v>0</v>
      </c>
      <c r="AC1100" s="148">
        <f>+IF(Q1100="external",IF(F1100&gt;$AC$52,U1100+V1100,0),0)</f>
        <v>0</v>
      </c>
      <c r="AD1100" s="266"/>
    </row>
    <row r="1101" spans="1:34" s="267" customFormat="1" ht="30" customHeight="1" x14ac:dyDescent="0.2">
      <c r="A1101" s="268" t="s">
        <v>76</v>
      </c>
      <c r="B1101" s="269"/>
      <c r="C1101" s="270"/>
      <c r="D1101" s="271">
        <v>16</v>
      </c>
      <c r="E1101" s="271"/>
      <c r="F1101" s="272">
        <v>3</v>
      </c>
      <c r="G1101" s="273">
        <f>+$D1100+2*(VLOOKUP(D1101,$B$10:$G$16,6)+(10*(D1101/1000)))</f>
        <v>2.2250000000000001</v>
      </c>
      <c r="H1101" s="271">
        <f>+F1101*G1101*C1100</f>
        <v>6.6750000000000007</v>
      </c>
      <c r="I1101" s="271"/>
      <c r="J1101" s="262">
        <f t="shared" si="815"/>
        <v>0</v>
      </c>
      <c r="K1101" s="262">
        <f t="shared" si="816"/>
        <v>0</v>
      </c>
      <c r="L1101" s="262">
        <f t="shared" si="817"/>
        <v>0</v>
      </c>
      <c r="M1101" s="262">
        <f t="shared" si="818"/>
        <v>6.6750000000000007</v>
      </c>
      <c r="N1101" s="262">
        <f t="shared" si="819"/>
        <v>0</v>
      </c>
      <c r="O1101" s="264">
        <f t="shared" si="820"/>
        <v>0</v>
      </c>
      <c r="P1101" s="262"/>
      <c r="Q1101" s="274"/>
      <c r="R1101" s="275"/>
      <c r="S1101" s="275"/>
      <c r="T1101" s="275"/>
      <c r="U1101" s="275"/>
      <c r="V1101" s="275"/>
      <c r="W1101" s="275"/>
      <c r="X1101" s="275"/>
      <c r="Y1101" s="275"/>
      <c r="Z1101" s="275"/>
      <c r="AA1101" s="275"/>
      <c r="AB1101" s="275"/>
      <c r="AC1101" s="275"/>
      <c r="AD1101" s="276"/>
    </row>
    <row r="1102" spans="1:34" s="267" customFormat="1" ht="30" customHeight="1" x14ac:dyDescent="0.2">
      <c r="A1102" s="268" t="s">
        <v>233</v>
      </c>
      <c r="B1102" s="269"/>
      <c r="C1102" s="270"/>
      <c r="D1102" s="271">
        <v>12</v>
      </c>
      <c r="E1102" s="271"/>
      <c r="F1102" s="272">
        <v>3</v>
      </c>
      <c r="G1102" s="273">
        <f>+$D1100+2*(VLOOKUP(D1102,$B$10:$G$16,6)+(10*(D1102/1000)))</f>
        <v>1.845</v>
      </c>
      <c r="H1102" s="271">
        <f>+F1102*G1102*C1100</f>
        <v>5.5350000000000001</v>
      </c>
      <c r="I1102" s="271"/>
      <c r="J1102" s="262">
        <f t="shared" si="815"/>
        <v>0</v>
      </c>
      <c r="K1102" s="262">
        <f t="shared" si="816"/>
        <v>0</v>
      </c>
      <c r="L1102" s="262">
        <f t="shared" si="817"/>
        <v>5.5350000000000001</v>
      </c>
      <c r="M1102" s="262">
        <f t="shared" si="818"/>
        <v>0</v>
      </c>
      <c r="N1102" s="262">
        <f t="shared" si="819"/>
        <v>0</v>
      </c>
      <c r="O1102" s="264">
        <f t="shared" si="820"/>
        <v>0</v>
      </c>
      <c r="P1102" s="262"/>
      <c r="Q1102" s="274"/>
      <c r="R1102" s="275"/>
      <c r="S1102" s="275"/>
      <c r="T1102" s="275"/>
      <c r="U1102" s="275"/>
      <c r="V1102" s="275"/>
      <c r="W1102" s="275"/>
      <c r="X1102" s="275"/>
      <c r="Y1102" s="275"/>
      <c r="Z1102" s="275"/>
      <c r="AA1102" s="275"/>
      <c r="AB1102" s="275"/>
      <c r="AC1102" s="275"/>
      <c r="AD1102" s="276"/>
    </row>
    <row r="1103" spans="1:34" s="267" customFormat="1" ht="30" customHeight="1" x14ac:dyDescent="0.2">
      <c r="A1103" s="277" t="s">
        <v>78</v>
      </c>
      <c r="B1103" s="278"/>
      <c r="C1103" s="279"/>
      <c r="D1103" s="271">
        <v>16</v>
      </c>
      <c r="E1103" s="262"/>
      <c r="F1103" s="263">
        <v>3</v>
      </c>
      <c r="G1103" s="273">
        <f>+$D1100+2*(VLOOKUP(D1103,$B$10:$G$16,6)+(10*(D1103/1000)))</f>
        <v>2.2250000000000001</v>
      </c>
      <c r="H1103" s="262">
        <f>+F1103*G1103*C1100</f>
        <v>6.6750000000000007</v>
      </c>
      <c r="I1103" s="262"/>
      <c r="J1103" s="262">
        <f t="shared" si="815"/>
        <v>0</v>
      </c>
      <c r="K1103" s="262">
        <f t="shared" si="816"/>
        <v>0</v>
      </c>
      <c r="L1103" s="262">
        <f t="shared" si="817"/>
        <v>0</v>
      </c>
      <c r="M1103" s="262">
        <f t="shared" si="818"/>
        <v>6.6750000000000007</v>
      </c>
      <c r="N1103" s="262">
        <f t="shared" si="819"/>
        <v>0</v>
      </c>
      <c r="O1103" s="264">
        <f t="shared" si="820"/>
        <v>0</v>
      </c>
      <c r="P1103" s="262"/>
      <c r="Q1103" s="274"/>
      <c r="R1103" s="275"/>
      <c r="S1103" s="275"/>
      <c r="T1103" s="275"/>
      <c r="U1103" s="275"/>
      <c r="V1103" s="275"/>
      <c r="W1103" s="275"/>
      <c r="X1103" s="275"/>
      <c r="Y1103" s="275"/>
      <c r="Z1103" s="275"/>
      <c r="AA1103" s="275"/>
      <c r="AB1103" s="275"/>
      <c r="AC1103" s="275"/>
      <c r="AD1103" s="276"/>
    </row>
    <row r="1104" spans="1:34" s="267" customFormat="1" ht="30" customHeight="1" x14ac:dyDescent="0.2">
      <c r="A1104" s="277" t="s">
        <v>79</v>
      </c>
      <c r="B1104" s="278"/>
      <c r="C1104" s="279"/>
      <c r="D1104" s="271">
        <v>12</v>
      </c>
      <c r="E1104" s="262"/>
      <c r="F1104" s="263">
        <v>3</v>
      </c>
      <c r="G1104" s="273">
        <f>+$D1100+2*(VLOOKUP(D1104,$B$10:$G$16,6)+(10*(D1104/1000)))</f>
        <v>1.845</v>
      </c>
      <c r="H1104" s="262">
        <f>+F1104*G1104*C1100</f>
        <v>5.5350000000000001</v>
      </c>
      <c r="I1104" s="262"/>
      <c r="J1104" s="262">
        <f t="shared" si="815"/>
        <v>0</v>
      </c>
      <c r="K1104" s="262">
        <f t="shared" si="816"/>
        <v>0</v>
      </c>
      <c r="L1104" s="262">
        <f t="shared" si="817"/>
        <v>5.5350000000000001</v>
      </c>
      <c r="M1104" s="262">
        <f t="shared" si="818"/>
        <v>0</v>
      </c>
      <c r="N1104" s="262">
        <f t="shared" si="819"/>
        <v>0</v>
      </c>
      <c r="O1104" s="264">
        <f t="shared" si="820"/>
        <v>0</v>
      </c>
      <c r="P1104" s="262"/>
      <c r="Q1104" s="274"/>
      <c r="R1104" s="275"/>
      <c r="S1104" s="275"/>
      <c r="T1104" s="275"/>
      <c r="U1104" s="275"/>
      <c r="V1104" s="275"/>
      <c r="W1104" s="275"/>
      <c r="X1104" s="275"/>
      <c r="Y1104" s="275"/>
      <c r="Z1104" s="275"/>
      <c r="AA1104" s="275"/>
      <c r="AB1104" s="275"/>
      <c r="AC1104" s="275"/>
      <c r="AD1104" s="276"/>
    </row>
    <row r="1105" spans="1:30" s="280" customFormat="1" ht="30" customHeight="1" x14ac:dyDescent="0.2">
      <c r="A1105" s="277" t="s">
        <v>80</v>
      </c>
      <c r="B1105" s="278"/>
      <c r="C1105" s="279"/>
      <c r="D1105" s="262">
        <v>25</v>
      </c>
      <c r="E1105" s="262">
        <v>1</v>
      </c>
      <c r="F1105" s="263">
        <f>ROUND((0.655+0.655)/(E1105)+1,0)</f>
        <v>2</v>
      </c>
      <c r="G1105" s="263">
        <f>VLOOKUP(E1100,$B$40:$E$49,4,0)</f>
        <v>0.36443309607454283</v>
      </c>
      <c r="H1105" s="262">
        <f>+F1105*G1105*C1100</f>
        <v>0.72886619214908566</v>
      </c>
      <c r="I1105" s="262"/>
      <c r="J1105" s="262">
        <f t="shared" si="815"/>
        <v>0</v>
      </c>
      <c r="K1105" s="262">
        <f t="shared" si="816"/>
        <v>0</v>
      </c>
      <c r="L1105" s="262">
        <f t="shared" si="817"/>
        <v>0</v>
      </c>
      <c r="M1105" s="262">
        <f t="shared" si="818"/>
        <v>0</v>
      </c>
      <c r="N1105" s="262">
        <f t="shared" si="819"/>
        <v>0</v>
      </c>
      <c r="O1105" s="264">
        <f t="shared" si="820"/>
        <v>0.72886619214908566</v>
      </c>
      <c r="P1105" s="262"/>
      <c r="Q1105" s="274"/>
      <c r="R1105" s="275"/>
      <c r="S1105" s="275"/>
      <c r="T1105" s="275"/>
      <c r="U1105" s="275"/>
      <c r="V1105" s="275"/>
      <c r="W1105" s="275"/>
      <c r="X1105" s="275"/>
      <c r="Y1105" s="275"/>
      <c r="Z1105" s="275"/>
      <c r="AA1105" s="275"/>
      <c r="AB1105" s="275"/>
      <c r="AC1105" s="275"/>
      <c r="AD1105" s="276"/>
    </row>
    <row r="1106" spans="1:30" s="287" customFormat="1" ht="34.5" customHeight="1" x14ac:dyDescent="0.25">
      <c r="A1106" s="281" t="s">
        <v>120</v>
      </c>
      <c r="B1106" s="282"/>
      <c r="C1106" s="283"/>
      <c r="D1106" s="284">
        <v>10</v>
      </c>
      <c r="E1106" s="284">
        <v>0.1</v>
      </c>
      <c r="F1106" s="285">
        <f>ROUND((((D1100/3)*3)/(E1106))+1,0)</f>
        <v>8</v>
      </c>
      <c r="G1106" s="286">
        <f>((2*(E1100-(2*$B$6)+F1100-(2*$B$6)))+(VLOOKUP(D1106,$B$30:$C$36,2,)))</f>
        <v>6.65</v>
      </c>
      <c r="H1106" s="284">
        <f>+F1106*G1106*C1100</f>
        <v>53.2</v>
      </c>
      <c r="I1106" s="284"/>
      <c r="J1106" s="262">
        <f t="shared" si="815"/>
        <v>0</v>
      </c>
      <c r="K1106" s="262">
        <f t="shared" si="816"/>
        <v>53.2</v>
      </c>
      <c r="L1106" s="262">
        <f t="shared" si="817"/>
        <v>0</v>
      </c>
      <c r="M1106" s="262">
        <f t="shared" si="818"/>
        <v>0</v>
      </c>
      <c r="N1106" s="262">
        <f t="shared" si="819"/>
        <v>0</v>
      </c>
      <c r="O1106" s="264">
        <f t="shared" si="820"/>
        <v>0</v>
      </c>
      <c r="P1106" s="284"/>
    </row>
    <row r="1107" spans="1:30" s="116" customFormat="1" ht="30" customHeight="1" x14ac:dyDescent="0.25">
      <c r="A1107" s="186"/>
      <c r="B1107" s="186"/>
      <c r="C1107" s="186"/>
      <c r="D1107" s="186"/>
      <c r="E1107" s="186"/>
      <c r="F1107" s="186"/>
      <c r="G1107" s="186"/>
      <c r="H1107" s="186"/>
      <c r="I1107" s="186"/>
      <c r="J1107" s="186"/>
      <c r="K1107" s="186"/>
      <c r="L1107" s="186"/>
      <c r="M1107" s="186"/>
      <c r="N1107" s="186"/>
      <c r="O1107" s="186"/>
      <c r="P1107" s="288"/>
      <c r="Q1107" s="118"/>
      <c r="R1107" s="119"/>
      <c r="S1107" s="119"/>
      <c r="T1107" s="119"/>
      <c r="U1107" s="119"/>
      <c r="V1107" s="119"/>
      <c r="W1107" s="119"/>
      <c r="X1107" s="119"/>
      <c r="Y1107" s="119"/>
      <c r="Z1107" s="119"/>
      <c r="AA1107" s="119"/>
      <c r="AB1107" s="119"/>
      <c r="AC1107" s="119"/>
      <c r="AD1107" s="120"/>
    </row>
    <row r="1108" spans="1:30" s="267" customFormat="1" ht="30" customHeight="1" x14ac:dyDescent="0.2">
      <c r="A1108" s="262">
        <v>134</v>
      </c>
      <c r="B1108" s="262" t="s">
        <v>240</v>
      </c>
      <c r="C1108" s="262">
        <v>1</v>
      </c>
      <c r="D1108" s="262">
        <v>0.65500000000000003</v>
      </c>
      <c r="E1108" s="262">
        <v>0.3</v>
      </c>
      <c r="F1108" s="262">
        <v>0.94750000000000001</v>
      </c>
      <c r="G1108" s="263"/>
      <c r="H1108" s="262"/>
      <c r="I1108" s="262">
        <f>+PRODUCT(C1108:F1108)</f>
        <v>0.18618375000000001</v>
      </c>
      <c r="J1108" s="262">
        <f t="shared" si="815"/>
        <v>0</v>
      </c>
      <c r="K1108" s="262">
        <f t="shared" si="816"/>
        <v>0</v>
      </c>
      <c r="L1108" s="262">
        <f t="shared" si="817"/>
        <v>0</v>
      </c>
      <c r="M1108" s="262">
        <f t="shared" si="818"/>
        <v>0</v>
      </c>
      <c r="N1108" s="262">
        <f t="shared" si="819"/>
        <v>0</v>
      </c>
      <c r="O1108" s="264">
        <f t="shared" si="820"/>
        <v>0</v>
      </c>
      <c r="P1108" s="262">
        <f>(IF(F1108&gt;0.6,(ROUND(D1108/0.5*2,0)),(ROUND(D1108/0.5*1,0))))*C1108</f>
        <v>3</v>
      </c>
      <c r="Q1108" s="265" t="s">
        <v>75</v>
      </c>
      <c r="R1108" s="148">
        <v>0.15</v>
      </c>
      <c r="S1108" s="148">
        <v>0.2</v>
      </c>
      <c r="T1108" s="148">
        <f>+PRODUCT(C1108:E1108)</f>
        <v>0.19650000000000001</v>
      </c>
      <c r="U1108" s="148">
        <f>+PRODUCT(D1108,(F1108-R1108))</f>
        <v>0.52236250000000006</v>
      </c>
      <c r="V1108" s="148">
        <f>+PRODUCT(D1108,(F1108-R1108))</f>
        <v>0.52236250000000006</v>
      </c>
      <c r="W1108" s="148">
        <f>+PRODUCT(T1108,C1108)</f>
        <v>0.19650000000000001</v>
      </c>
      <c r="X1108" s="148">
        <f>+IF(Q1108="internal",IF(F1108=$X$52,U1108+V1108,0),0)</f>
        <v>0</v>
      </c>
      <c r="Y1108" s="148">
        <f>+IF(Q1108="internal",IF(F1108&lt;$Y$52,U1108+V1108,0),0)</f>
        <v>0</v>
      </c>
      <c r="Z1108" s="148">
        <f>+IF(Q1108="internal",IF(F1108&gt;$Z$52,U1108+V1108,0),0)</f>
        <v>1.0447250000000001</v>
      </c>
      <c r="AA1108" s="148">
        <f>+IF(Q1108="external",IF(F1108=$AA$52,U1108+V1108,0),0)</f>
        <v>0</v>
      </c>
      <c r="AB1108" s="148">
        <f>+IF(Q1108="external",IF(F1108&lt;$AB$52,U1108+V1108,0),0)</f>
        <v>0</v>
      </c>
      <c r="AC1108" s="148">
        <f>+IF(Q1108="external",IF(F1108&gt;$AC$52,U1108+V1108,0),0)</f>
        <v>0</v>
      </c>
      <c r="AD1108" s="266"/>
    </row>
    <row r="1109" spans="1:30" s="267" customFormat="1" ht="30" customHeight="1" x14ac:dyDescent="0.2">
      <c r="A1109" s="268" t="s">
        <v>76</v>
      </c>
      <c r="B1109" s="269"/>
      <c r="C1109" s="270"/>
      <c r="D1109" s="271">
        <v>16</v>
      </c>
      <c r="E1109" s="271"/>
      <c r="F1109" s="272">
        <v>3</v>
      </c>
      <c r="G1109" s="273">
        <f>+$D1108+2*(VLOOKUP(D1109,$B$10:$G$16,6)+(10*(D1109/1000)))</f>
        <v>2.2250000000000001</v>
      </c>
      <c r="H1109" s="271">
        <f>+F1109*G1109*C1108</f>
        <v>6.6750000000000007</v>
      </c>
      <c r="I1109" s="271"/>
      <c r="J1109" s="262">
        <f t="shared" si="815"/>
        <v>0</v>
      </c>
      <c r="K1109" s="262">
        <f t="shared" si="816"/>
        <v>0</v>
      </c>
      <c r="L1109" s="262">
        <f t="shared" si="817"/>
        <v>0</v>
      </c>
      <c r="M1109" s="262">
        <f t="shared" si="818"/>
        <v>6.6750000000000007</v>
      </c>
      <c r="N1109" s="262">
        <f t="shared" si="819"/>
        <v>0</v>
      </c>
      <c r="O1109" s="264">
        <f t="shared" si="820"/>
        <v>0</v>
      </c>
      <c r="P1109" s="262"/>
      <c r="Q1109" s="274"/>
      <c r="R1109" s="275"/>
      <c r="S1109" s="275"/>
      <c r="T1109" s="275"/>
      <c r="U1109" s="275"/>
      <c r="V1109" s="275"/>
      <c r="W1109" s="275"/>
      <c r="X1109" s="275"/>
      <c r="Y1109" s="275"/>
      <c r="Z1109" s="275"/>
      <c r="AA1109" s="275"/>
      <c r="AB1109" s="275"/>
      <c r="AC1109" s="275"/>
      <c r="AD1109" s="276"/>
    </row>
    <row r="1110" spans="1:30" s="267" customFormat="1" ht="30" customHeight="1" x14ac:dyDescent="0.2">
      <c r="A1110" s="268" t="s">
        <v>233</v>
      </c>
      <c r="B1110" s="269"/>
      <c r="C1110" s="270"/>
      <c r="D1110" s="271">
        <v>12</v>
      </c>
      <c r="E1110" s="271"/>
      <c r="F1110" s="272">
        <v>3</v>
      </c>
      <c r="G1110" s="273">
        <f>+$D1108+2*(VLOOKUP(D1110,$B$10:$G$16,6)+(10*(D1110/1000)))</f>
        <v>1.845</v>
      </c>
      <c r="H1110" s="271">
        <f>+F1110*G1110*C1108</f>
        <v>5.5350000000000001</v>
      </c>
      <c r="I1110" s="271"/>
      <c r="J1110" s="262">
        <f t="shared" si="815"/>
        <v>0</v>
      </c>
      <c r="K1110" s="262">
        <f t="shared" si="816"/>
        <v>0</v>
      </c>
      <c r="L1110" s="262">
        <f t="shared" si="817"/>
        <v>5.5350000000000001</v>
      </c>
      <c r="M1110" s="262">
        <f t="shared" si="818"/>
        <v>0</v>
      </c>
      <c r="N1110" s="262">
        <f t="shared" si="819"/>
        <v>0</v>
      </c>
      <c r="O1110" s="264">
        <f t="shared" si="820"/>
        <v>0</v>
      </c>
      <c r="P1110" s="262"/>
      <c r="Q1110" s="274"/>
      <c r="R1110" s="275"/>
      <c r="S1110" s="275"/>
      <c r="T1110" s="275"/>
      <c r="U1110" s="275"/>
      <c r="V1110" s="275"/>
      <c r="W1110" s="275"/>
      <c r="X1110" s="275"/>
      <c r="Y1110" s="275"/>
      <c r="Z1110" s="275"/>
      <c r="AA1110" s="275"/>
      <c r="AB1110" s="275"/>
      <c r="AC1110" s="275"/>
      <c r="AD1110" s="276"/>
    </row>
    <row r="1111" spans="1:30" s="267" customFormat="1" ht="30" customHeight="1" x14ac:dyDescent="0.2">
      <c r="A1111" s="277" t="s">
        <v>78</v>
      </c>
      <c r="B1111" s="278"/>
      <c r="C1111" s="279"/>
      <c r="D1111" s="271">
        <v>16</v>
      </c>
      <c r="E1111" s="262"/>
      <c r="F1111" s="263">
        <v>3</v>
      </c>
      <c r="G1111" s="273">
        <f>+$D1108+2*(VLOOKUP(D1111,$B$10:$G$16,6)+(10*(D1111/1000)))</f>
        <v>2.2250000000000001</v>
      </c>
      <c r="H1111" s="262">
        <f>+F1111*G1111*C1108</f>
        <v>6.6750000000000007</v>
      </c>
      <c r="I1111" s="262"/>
      <c r="J1111" s="262">
        <f t="shared" si="815"/>
        <v>0</v>
      </c>
      <c r="K1111" s="262">
        <f t="shared" si="816"/>
        <v>0</v>
      </c>
      <c r="L1111" s="262">
        <f t="shared" si="817"/>
        <v>0</v>
      </c>
      <c r="M1111" s="262">
        <f t="shared" si="818"/>
        <v>6.6750000000000007</v>
      </c>
      <c r="N1111" s="262">
        <f t="shared" si="819"/>
        <v>0</v>
      </c>
      <c r="O1111" s="264">
        <f t="shared" si="820"/>
        <v>0</v>
      </c>
      <c r="P1111" s="262"/>
      <c r="Q1111" s="274"/>
      <c r="R1111" s="275"/>
      <c r="S1111" s="275"/>
      <c r="T1111" s="275"/>
      <c r="U1111" s="275"/>
      <c r="V1111" s="275"/>
      <c r="W1111" s="275"/>
      <c r="X1111" s="275"/>
      <c r="Y1111" s="275"/>
      <c r="Z1111" s="275"/>
      <c r="AA1111" s="275"/>
      <c r="AB1111" s="275"/>
      <c r="AC1111" s="275"/>
      <c r="AD1111" s="276"/>
    </row>
    <row r="1112" spans="1:30" s="267" customFormat="1" ht="30" customHeight="1" x14ac:dyDescent="0.2">
      <c r="A1112" s="277" t="s">
        <v>79</v>
      </c>
      <c r="B1112" s="278"/>
      <c r="C1112" s="279"/>
      <c r="D1112" s="271">
        <v>12</v>
      </c>
      <c r="E1112" s="262"/>
      <c r="F1112" s="263">
        <v>3</v>
      </c>
      <c r="G1112" s="273">
        <f>+$D1108+2*(VLOOKUP(D1112,$B$10:$G$16,6)+(10*(D1112/1000)))</f>
        <v>1.845</v>
      </c>
      <c r="H1112" s="262">
        <f>+F1112*G1112*C1108</f>
        <v>5.5350000000000001</v>
      </c>
      <c r="I1112" s="262"/>
      <c r="J1112" s="262">
        <f t="shared" si="815"/>
        <v>0</v>
      </c>
      <c r="K1112" s="262">
        <f t="shared" si="816"/>
        <v>0</v>
      </c>
      <c r="L1112" s="262">
        <f t="shared" si="817"/>
        <v>5.5350000000000001</v>
      </c>
      <c r="M1112" s="262">
        <f t="shared" si="818"/>
        <v>0</v>
      </c>
      <c r="N1112" s="262">
        <f t="shared" si="819"/>
        <v>0</v>
      </c>
      <c r="O1112" s="264">
        <f t="shared" si="820"/>
        <v>0</v>
      </c>
      <c r="P1112" s="262"/>
      <c r="Q1112" s="274"/>
      <c r="R1112" s="275"/>
      <c r="S1112" s="275"/>
      <c r="T1112" s="275"/>
      <c r="U1112" s="275"/>
      <c r="V1112" s="275"/>
      <c r="W1112" s="275"/>
      <c r="X1112" s="275"/>
      <c r="Y1112" s="275"/>
      <c r="Z1112" s="275"/>
      <c r="AA1112" s="275"/>
      <c r="AB1112" s="275"/>
      <c r="AC1112" s="275"/>
      <c r="AD1112" s="276"/>
    </row>
    <row r="1113" spans="1:30" s="280" customFormat="1" ht="30" customHeight="1" x14ac:dyDescent="0.2">
      <c r="A1113" s="277" t="s">
        <v>80</v>
      </c>
      <c r="B1113" s="278"/>
      <c r="C1113" s="279"/>
      <c r="D1113" s="262">
        <v>25</v>
      </c>
      <c r="E1113" s="262">
        <v>1</v>
      </c>
      <c r="F1113" s="263">
        <f>ROUND((0.655+0.655)/(E1113)+1,0)</f>
        <v>2</v>
      </c>
      <c r="G1113" s="263">
        <f>VLOOKUP(E1108,$B$40:$E$49,4,0)</f>
        <v>0.36443309607454283</v>
      </c>
      <c r="H1113" s="262">
        <f>+F1113*G1113*C1108</f>
        <v>0.72886619214908566</v>
      </c>
      <c r="I1113" s="262"/>
      <c r="J1113" s="262">
        <f t="shared" si="815"/>
        <v>0</v>
      </c>
      <c r="K1113" s="262">
        <f t="shared" si="816"/>
        <v>0</v>
      </c>
      <c r="L1113" s="262">
        <f t="shared" si="817"/>
        <v>0</v>
      </c>
      <c r="M1113" s="262">
        <f t="shared" si="818"/>
        <v>0</v>
      </c>
      <c r="N1113" s="262">
        <f t="shared" si="819"/>
        <v>0</v>
      </c>
      <c r="O1113" s="264">
        <f t="shared" si="820"/>
        <v>0.72886619214908566</v>
      </c>
      <c r="P1113" s="262"/>
      <c r="Q1113" s="274"/>
      <c r="R1113" s="275"/>
      <c r="S1113" s="275"/>
      <c r="T1113" s="275"/>
      <c r="U1113" s="275"/>
      <c r="V1113" s="275"/>
      <c r="W1113" s="275"/>
      <c r="X1113" s="275"/>
      <c r="Y1113" s="275"/>
      <c r="Z1113" s="275"/>
      <c r="AA1113" s="275"/>
      <c r="AB1113" s="275"/>
      <c r="AC1113" s="275"/>
      <c r="AD1113" s="276"/>
    </row>
    <row r="1114" spans="1:30" s="116" customFormat="1" ht="30" customHeight="1" x14ac:dyDescent="0.25">
      <c r="A1114" s="186"/>
      <c r="B1114" s="186"/>
      <c r="C1114" s="186"/>
      <c r="D1114" s="186"/>
      <c r="E1114" s="186"/>
      <c r="F1114" s="186"/>
      <c r="G1114" s="186"/>
      <c r="H1114" s="186"/>
      <c r="I1114" s="186"/>
      <c r="J1114" s="186"/>
      <c r="K1114" s="186"/>
      <c r="L1114" s="186"/>
      <c r="M1114" s="186"/>
      <c r="N1114" s="186"/>
      <c r="O1114" s="186"/>
      <c r="P1114" s="288"/>
      <c r="Q1114" s="118"/>
      <c r="R1114" s="119"/>
      <c r="S1114" s="119"/>
      <c r="T1114" s="119"/>
      <c r="U1114" s="119"/>
      <c r="V1114" s="119"/>
      <c r="W1114" s="119"/>
      <c r="X1114" s="119"/>
      <c r="Y1114" s="119"/>
      <c r="Z1114" s="119"/>
      <c r="AA1114" s="119"/>
      <c r="AB1114" s="119"/>
      <c r="AC1114" s="119"/>
      <c r="AD1114" s="120"/>
    </row>
    <row r="1115" spans="1:30" s="116" customFormat="1" ht="30" customHeight="1" x14ac:dyDescent="0.2">
      <c r="A1115" s="111">
        <v>135</v>
      </c>
      <c r="B1115" s="111" t="s">
        <v>241</v>
      </c>
      <c r="C1115" s="111">
        <v>1</v>
      </c>
      <c r="D1115" s="111">
        <v>1.2549999999999999</v>
      </c>
      <c r="E1115" s="111">
        <v>0.3</v>
      </c>
      <c r="F1115" s="111">
        <v>2.0975000000000001</v>
      </c>
      <c r="G1115" s="112"/>
      <c r="H1115" s="111"/>
      <c r="I1115" s="111">
        <f>+PRODUCT(C1115:F1115)</f>
        <v>0.78970874999999996</v>
      </c>
      <c r="J1115" s="111">
        <f>IF($D1115=$J$52,$H1115,0)</f>
        <v>0</v>
      </c>
      <c r="K1115" s="111">
        <f>IF($D1115=$K$52,$H1115,0)</f>
        <v>0</v>
      </c>
      <c r="L1115" s="111">
        <f>IF($D1115=$L$52,$H1115,0)</f>
        <v>0</v>
      </c>
      <c r="M1115" s="111">
        <f>IF($D1115=$M$52,$H1115,0)</f>
        <v>0</v>
      </c>
      <c r="N1115" s="111">
        <f>IF($D1115=$N$52,$H1115,0)</f>
        <v>0</v>
      </c>
      <c r="O1115" s="147">
        <f>IF($D1115=$O$52,$H1115,0)</f>
        <v>0</v>
      </c>
      <c r="P1115" s="111">
        <f>(IF(F1115&gt;0.6,(ROUND(D1115/0.5*2,0)),(ROUND(D1115/0.5*1,0))))*C1115</f>
        <v>5</v>
      </c>
      <c r="Q1115" s="113" t="s">
        <v>75</v>
      </c>
      <c r="R1115" s="114">
        <v>0.15</v>
      </c>
      <c r="S1115" s="114">
        <v>0.15</v>
      </c>
      <c r="T1115" s="114">
        <f>+PRODUCT(C1115:E1115)</f>
        <v>0.37649999999999995</v>
      </c>
      <c r="U1115" s="114">
        <f>+PRODUCT(D1115,(F1115-R1115))</f>
        <v>2.4441125000000001</v>
      </c>
      <c r="V1115" s="114">
        <f>+PRODUCT(D1115,(F1115-R1115))</f>
        <v>2.4441125000000001</v>
      </c>
      <c r="W1115" s="114">
        <f>+PRODUCT(T1115,C1115)</f>
        <v>0.37649999999999995</v>
      </c>
      <c r="X1115" s="114">
        <f>+IF(Q1115="internal",IF(F1115=$X$52,U1115+V1115,0),0)</f>
        <v>0</v>
      </c>
      <c r="Y1115" s="114">
        <f>+IF(Q1115="internal",IF(F1115&lt;$Y$52,U1115+V1115,0),0)</f>
        <v>0</v>
      </c>
      <c r="Z1115" s="114">
        <f>+IF(Q1115="internal",IF(F1115&gt;$Z$52,U1115+V1115,0),0)</f>
        <v>4.8882250000000003</v>
      </c>
      <c r="AA1115" s="114">
        <f>+IF(Q1115="external",IF(F1115=$AA$52,U1115+V1115,0),0)</f>
        <v>0</v>
      </c>
      <c r="AB1115" s="114">
        <f>+IF(Q1115="external",IF(F1115&lt;$AB$52,U1115+V1115,0),0)</f>
        <v>0</v>
      </c>
      <c r="AC1115" s="114">
        <f>+IF(Q1115="external",IF(F1115&gt;$AC$52,U1115+V1115,0),0)</f>
        <v>0</v>
      </c>
      <c r="AD1115" s="115"/>
    </row>
    <row r="1116" spans="1:30" s="116" customFormat="1" ht="30" customHeight="1" x14ac:dyDescent="0.2">
      <c r="A1116" s="149" t="s">
        <v>76</v>
      </c>
      <c r="B1116" s="150"/>
      <c r="C1116" s="151"/>
      <c r="D1116" s="152">
        <v>20</v>
      </c>
      <c r="E1116" s="152"/>
      <c r="F1116" s="165">
        <v>3</v>
      </c>
      <c r="G1116" s="153">
        <f>+$D1115+1*(VLOOKUP(D1116,$B$10:$G$16,6)+(10*(D1116/1000)))+1*(VLOOKUP(D1116,$B$10:$G$16,6)+(10*(D1116/1000)))</f>
        <v>3.2549999999999999</v>
      </c>
      <c r="H1116" s="152">
        <f>+F1116*G1116*C1115</f>
        <v>9.7650000000000006</v>
      </c>
      <c r="I1116" s="152"/>
      <c r="J1116" s="111">
        <f>IF($D1116=$J$52,$H1116,0)</f>
        <v>0</v>
      </c>
      <c r="K1116" s="111">
        <f>IF($D1116=$K$52,$H1116,0)</f>
        <v>0</v>
      </c>
      <c r="L1116" s="111">
        <f>IF($D1116=$L$52,$H1116,0)</f>
        <v>0</v>
      </c>
      <c r="M1116" s="111">
        <f>IF($D1116=$M$52,$H1116,0)</f>
        <v>0</v>
      </c>
      <c r="N1116" s="111">
        <f>IF($D1116=$N$52,$H1116,0)</f>
        <v>9.7650000000000006</v>
      </c>
      <c r="O1116" s="147">
        <f>IF($D1116=$O$52,$H1116,0)</f>
        <v>0</v>
      </c>
      <c r="P1116" s="111"/>
      <c r="Q1116" s="118"/>
      <c r="R1116" s="119"/>
      <c r="S1116" s="119"/>
      <c r="T1116" s="119"/>
      <c r="U1116" s="119"/>
      <c r="V1116" s="119"/>
      <c r="W1116" s="119"/>
      <c r="X1116" s="119"/>
      <c r="Y1116" s="119"/>
      <c r="Z1116" s="119"/>
      <c r="AA1116" s="119"/>
      <c r="AB1116" s="119"/>
      <c r="AC1116" s="119"/>
      <c r="AD1116" s="120"/>
    </row>
    <row r="1117" spans="1:30" s="116" customFormat="1" ht="30" customHeight="1" x14ac:dyDescent="0.2">
      <c r="A1117" s="149" t="s">
        <v>233</v>
      </c>
      <c r="B1117" s="150"/>
      <c r="C1117" s="151"/>
      <c r="D1117" s="152">
        <v>20</v>
      </c>
      <c r="E1117" s="152"/>
      <c r="F1117" s="165">
        <v>3</v>
      </c>
      <c r="G1117" s="153">
        <f>+$D1115+1*(VLOOKUP(D1117,$B$10:$G$16,6)+(10*(D1117/1000)))+1*(VLOOKUP(D1117,$B$10:$G$16,6)+(10*(D1117/1000)))</f>
        <v>3.2549999999999999</v>
      </c>
      <c r="H1117" s="152">
        <f>+F1117*G1117*C1115</f>
        <v>9.7650000000000006</v>
      </c>
      <c r="I1117" s="152"/>
      <c r="J1117" s="111">
        <f t="shared" ref="J1117:J1118" si="821">IF($D1117=$J$52,$H1117,0)</f>
        <v>0</v>
      </c>
      <c r="K1117" s="111">
        <f t="shared" ref="K1117:K1118" si="822">IF($D1117=$K$52,$H1117,0)</f>
        <v>0</v>
      </c>
      <c r="L1117" s="111">
        <f t="shared" ref="L1117:L1118" si="823">IF($D1117=$L$52,$H1117,0)</f>
        <v>0</v>
      </c>
      <c r="M1117" s="111">
        <f t="shared" ref="M1117:M1118" si="824">IF($D1117=$M$52,$H1117,0)</f>
        <v>0</v>
      </c>
      <c r="N1117" s="111">
        <f t="shared" ref="N1117:N1118" si="825">IF($D1117=$N$52,$H1117,0)</f>
        <v>9.7650000000000006</v>
      </c>
      <c r="O1117" s="147">
        <f t="shared" ref="O1117:O1118" si="826">IF($D1117=$O$52,$H1117,0)</f>
        <v>0</v>
      </c>
      <c r="P1117" s="111"/>
      <c r="Q1117" s="118"/>
      <c r="R1117" s="119"/>
      <c r="S1117" s="119"/>
      <c r="T1117" s="119"/>
      <c r="U1117" s="119"/>
      <c r="V1117" s="119"/>
      <c r="W1117" s="119"/>
      <c r="X1117" s="119"/>
      <c r="Y1117" s="119"/>
      <c r="Z1117" s="119"/>
      <c r="AA1117" s="119"/>
      <c r="AB1117" s="119"/>
      <c r="AC1117" s="119"/>
      <c r="AD1117" s="120"/>
    </row>
    <row r="1118" spans="1:30" s="116" customFormat="1" ht="30" customHeight="1" x14ac:dyDescent="0.2">
      <c r="A1118" s="149" t="s">
        <v>233</v>
      </c>
      <c r="B1118" s="150"/>
      <c r="C1118" s="151"/>
      <c r="D1118" s="152">
        <v>12</v>
      </c>
      <c r="E1118" s="152"/>
      <c r="F1118" s="165">
        <v>2</v>
      </c>
      <c r="G1118" s="153">
        <f>+$D1115+1*(VLOOKUP(D1118,$B$10:$G$16,6)+(10*(D1118/1000)))+1*(VLOOKUP(D1118,$B$10:$G$16,6)+(10*(D1118/1000)))</f>
        <v>2.4449999999999998</v>
      </c>
      <c r="H1118" s="152">
        <f>+F1118*G1118*C1115</f>
        <v>4.8899999999999997</v>
      </c>
      <c r="I1118" s="152"/>
      <c r="J1118" s="111">
        <f t="shared" si="821"/>
        <v>0</v>
      </c>
      <c r="K1118" s="111">
        <f t="shared" si="822"/>
        <v>0</v>
      </c>
      <c r="L1118" s="111">
        <f t="shared" si="823"/>
        <v>4.8899999999999997</v>
      </c>
      <c r="M1118" s="111">
        <f t="shared" si="824"/>
        <v>0</v>
      </c>
      <c r="N1118" s="111">
        <f t="shared" si="825"/>
        <v>0</v>
      </c>
      <c r="O1118" s="147">
        <f t="shared" si="826"/>
        <v>0</v>
      </c>
      <c r="P1118" s="111"/>
      <c r="Q1118" s="118"/>
      <c r="R1118" s="119"/>
      <c r="S1118" s="119"/>
      <c r="T1118" s="119"/>
      <c r="U1118" s="119"/>
      <c r="V1118" s="119"/>
      <c r="W1118" s="119"/>
      <c r="X1118" s="119"/>
      <c r="Y1118" s="119"/>
      <c r="Z1118" s="119"/>
      <c r="AA1118" s="119"/>
      <c r="AB1118" s="119"/>
      <c r="AC1118" s="119"/>
      <c r="AD1118" s="120"/>
    </row>
    <row r="1119" spans="1:30" s="116" customFormat="1" ht="30" customHeight="1" x14ac:dyDescent="0.2">
      <c r="A1119" s="157" t="s">
        <v>78</v>
      </c>
      <c r="B1119" s="158"/>
      <c r="C1119" s="159"/>
      <c r="D1119" s="152">
        <v>20</v>
      </c>
      <c r="E1119" s="111"/>
      <c r="F1119" s="112">
        <v>3</v>
      </c>
      <c r="G1119" s="153">
        <f>+$D1115+1*(VLOOKUP(D1119,$B$10:$G$16,6)+(10*(D1119/1000)))+1*(VLOOKUP(D1119,$B$10:$G$16,6)+(10*(D1119/1000)))</f>
        <v>3.2549999999999999</v>
      </c>
      <c r="H1119" s="111">
        <f>+F1119*G1119*C1115</f>
        <v>9.7650000000000006</v>
      </c>
      <c r="I1119" s="111"/>
      <c r="J1119" s="111">
        <f>IF($D1119=$J$52,$H1119,0)</f>
        <v>0</v>
      </c>
      <c r="K1119" s="111">
        <f>IF($D1119=$K$52,$H1119,0)</f>
        <v>0</v>
      </c>
      <c r="L1119" s="111">
        <f>IF($D1119=$L$52,$H1119,0)</f>
        <v>0</v>
      </c>
      <c r="M1119" s="111">
        <f>IF($D1119=$M$52,$H1119,0)</f>
        <v>0</v>
      </c>
      <c r="N1119" s="111">
        <f>IF($D1119=$N$52,$H1119,0)</f>
        <v>9.7650000000000006</v>
      </c>
      <c r="O1119" s="147">
        <f>IF($D1119=$O$52,$H1119,0)</f>
        <v>0</v>
      </c>
      <c r="P1119" s="111"/>
      <c r="Q1119" s="118"/>
      <c r="R1119" s="119"/>
      <c r="S1119" s="119"/>
      <c r="T1119" s="119"/>
      <c r="U1119" s="119"/>
      <c r="V1119" s="119"/>
      <c r="W1119" s="119"/>
      <c r="X1119" s="119"/>
      <c r="Y1119" s="119"/>
      <c r="Z1119" s="119"/>
      <c r="AA1119" s="119"/>
      <c r="AB1119" s="119"/>
      <c r="AC1119" s="119"/>
      <c r="AD1119" s="120"/>
    </row>
    <row r="1120" spans="1:30" s="116" customFormat="1" ht="30" customHeight="1" x14ac:dyDescent="0.2">
      <c r="A1120" s="157" t="s">
        <v>79</v>
      </c>
      <c r="B1120" s="158"/>
      <c r="C1120" s="159"/>
      <c r="D1120" s="152">
        <v>20</v>
      </c>
      <c r="E1120" s="111"/>
      <c r="F1120" s="112">
        <v>3</v>
      </c>
      <c r="G1120" s="153">
        <f>+$D1115+1*(VLOOKUP(D1120,$B$10:$G$16,6)+(10*(D1120/1000)))+1*(VLOOKUP(D1120,$B$10:$G$16,6)+(10*(D1120/1000)))</f>
        <v>3.2549999999999999</v>
      </c>
      <c r="H1120" s="111">
        <f>+F1120*G1120*C1115</f>
        <v>9.7650000000000006</v>
      </c>
      <c r="I1120" s="111"/>
      <c r="J1120" s="111">
        <f t="shared" ref="J1120:J1122" si="827">IF($D1120=$J$52,$H1120,0)</f>
        <v>0</v>
      </c>
      <c r="K1120" s="111">
        <f t="shared" ref="K1120:K1122" si="828">IF($D1120=$K$52,$H1120,0)</f>
        <v>0</v>
      </c>
      <c r="L1120" s="111">
        <f t="shared" ref="L1120:L1122" si="829">IF($D1120=$L$52,$H1120,0)</f>
        <v>0</v>
      </c>
      <c r="M1120" s="111">
        <f t="shared" ref="M1120:M1122" si="830">IF($D1120=$M$52,$H1120,0)</f>
        <v>0</v>
      </c>
      <c r="N1120" s="111">
        <f t="shared" ref="N1120:N1122" si="831">IF($D1120=$N$52,$H1120,0)</f>
        <v>9.7650000000000006</v>
      </c>
      <c r="O1120" s="147">
        <f t="shared" ref="O1120:O1122" si="832">IF($D1120=$O$52,$H1120,0)</f>
        <v>0</v>
      </c>
      <c r="P1120" s="111"/>
      <c r="Q1120" s="118"/>
      <c r="R1120" s="119"/>
      <c r="S1120" s="119"/>
      <c r="T1120" s="119"/>
      <c r="U1120" s="119"/>
      <c r="V1120" s="119"/>
      <c r="W1120" s="119"/>
      <c r="X1120" s="119"/>
      <c r="Y1120" s="119"/>
      <c r="Z1120" s="119"/>
      <c r="AA1120" s="119"/>
      <c r="AB1120" s="119"/>
      <c r="AC1120" s="119"/>
      <c r="AD1120" s="120"/>
    </row>
    <row r="1121" spans="1:30" s="116" customFormat="1" ht="30" customHeight="1" x14ac:dyDescent="0.2">
      <c r="A1121" s="157" t="s">
        <v>79</v>
      </c>
      <c r="B1121" s="158"/>
      <c r="C1121" s="159"/>
      <c r="D1121" s="152">
        <v>12</v>
      </c>
      <c r="E1121" s="111"/>
      <c r="F1121" s="112">
        <v>2</v>
      </c>
      <c r="G1121" s="153">
        <f>+$D1115+1*(VLOOKUP(D1121,$B$10:$G$16,6)+(10*(D1121/1000)))+1*(VLOOKUP(D1121,$B$10:$G$16,6)+(10*(D1121/1000)))</f>
        <v>2.4449999999999998</v>
      </c>
      <c r="H1121" s="111">
        <f>+F1121*G1121*C1115</f>
        <v>4.8899999999999997</v>
      </c>
      <c r="I1121" s="111"/>
      <c r="J1121" s="111">
        <f t="shared" si="827"/>
        <v>0</v>
      </c>
      <c r="K1121" s="111">
        <f t="shared" si="828"/>
        <v>0</v>
      </c>
      <c r="L1121" s="111">
        <f t="shared" si="829"/>
        <v>4.8899999999999997</v>
      </c>
      <c r="M1121" s="111">
        <f t="shared" si="830"/>
        <v>0</v>
      </c>
      <c r="N1121" s="111">
        <f t="shared" si="831"/>
        <v>0</v>
      </c>
      <c r="O1121" s="147">
        <f t="shared" si="832"/>
        <v>0</v>
      </c>
      <c r="P1121" s="111"/>
      <c r="Q1121" s="118"/>
      <c r="R1121" s="119"/>
      <c r="S1121" s="119"/>
      <c r="T1121" s="119"/>
      <c r="U1121" s="119"/>
      <c r="V1121" s="119"/>
      <c r="W1121" s="119"/>
      <c r="X1121" s="119"/>
      <c r="Y1121" s="119"/>
      <c r="Z1121" s="119"/>
      <c r="AA1121" s="119"/>
      <c r="AB1121" s="119"/>
      <c r="AC1121" s="119"/>
      <c r="AD1121" s="120"/>
    </row>
    <row r="1122" spans="1:30" s="127" customFormat="1" ht="30" customHeight="1" x14ac:dyDescent="0.2">
      <c r="A1122" s="157" t="s">
        <v>80</v>
      </c>
      <c r="B1122" s="158"/>
      <c r="C1122" s="159"/>
      <c r="D1122" s="111">
        <v>25</v>
      </c>
      <c r="E1122" s="111">
        <v>1</v>
      </c>
      <c r="F1122" s="112">
        <f>ROUND((1.225*4)/(E1122)+1,0)</f>
        <v>6</v>
      </c>
      <c r="G1122" s="112">
        <f>VLOOKUP(E1115,$B$40:$E$49,4,0)</f>
        <v>0.36443309607454283</v>
      </c>
      <c r="H1122" s="111">
        <f>+F1122*G1122*C1115</f>
        <v>2.1865985764472571</v>
      </c>
      <c r="I1122" s="111"/>
      <c r="J1122" s="111">
        <f t="shared" si="827"/>
        <v>0</v>
      </c>
      <c r="K1122" s="111">
        <f t="shared" si="828"/>
        <v>0</v>
      </c>
      <c r="L1122" s="111">
        <f t="shared" si="829"/>
        <v>0</v>
      </c>
      <c r="M1122" s="111">
        <f t="shared" si="830"/>
        <v>0</v>
      </c>
      <c r="N1122" s="111">
        <f t="shared" si="831"/>
        <v>0</v>
      </c>
      <c r="O1122" s="147">
        <f t="shared" si="832"/>
        <v>2.1865985764472571</v>
      </c>
      <c r="P1122" s="111"/>
      <c r="Q1122" s="118"/>
      <c r="R1122" s="119"/>
      <c r="S1122" s="119"/>
      <c r="T1122" s="119"/>
      <c r="U1122" s="119"/>
      <c r="V1122" s="119"/>
      <c r="W1122" s="119"/>
      <c r="X1122" s="119"/>
      <c r="Y1122" s="119"/>
      <c r="Z1122" s="119"/>
      <c r="AA1122" s="119"/>
      <c r="AB1122" s="119"/>
      <c r="AC1122" s="119"/>
      <c r="AD1122" s="120"/>
    </row>
    <row r="1123" spans="1:30" s="186" customFormat="1" ht="34.5" customHeight="1" x14ac:dyDescent="0.25">
      <c r="A1123" s="135" t="s">
        <v>124</v>
      </c>
      <c r="B1123" s="136"/>
      <c r="C1123" s="137"/>
      <c r="D1123" s="129">
        <v>12</v>
      </c>
      <c r="E1123" s="129">
        <v>0.1</v>
      </c>
      <c r="F1123" s="138">
        <f>ROUND((((D1115/3)*3)/(E1123))+1,0)</f>
        <v>14</v>
      </c>
      <c r="G1123" s="130">
        <f>((2*(E1115-(2*$B$6)+F1115-(2*$B$6)))+(VLOOKUP(D1123,$B$30:$C$36,2,)))</f>
        <v>4.7950000000000008</v>
      </c>
      <c r="H1123" s="129">
        <f>+F1123*G1123*C1115</f>
        <v>67.13000000000001</v>
      </c>
      <c r="I1123" s="129"/>
      <c r="J1123" s="111">
        <f>IF($D1123=$J$52,$H1123,0)</f>
        <v>0</v>
      </c>
      <c r="K1123" s="111">
        <f>IF($D1123=$K$52,$H1123,0)</f>
        <v>0</v>
      </c>
      <c r="L1123" s="111">
        <f>IF($D1123=$L$52,$H1123,0)</f>
        <v>67.13000000000001</v>
      </c>
      <c r="M1123" s="111">
        <f>IF($D1123=$M$52,$H1123,0)</f>
        <v>0</v>
      </c>
      <c r="N1123" s="111">
        <f>IF($D1123=$N$52,$H1123,0)</f>
        <v>0</v>
      </c>
      <c r="O1123" s="147">
        <f>IF($D1123=$O$52,$H1123,0)</f>
        <v>0</v>
      </c>
      <c r="P1123" s="129"/>
    </row>
    <row r="1124" spans="1:30" s="239" customFormat="1" ht="30" customHeight="1" x14ac:dyDescent="0.25">
      <c r="A1124" s="209"/>
      <c r="B1124" s="209" t="s">
        <v>96</v>
      </c>
      <c r="C1124" s="209"/>
      <c r="D1124" s="209">
        <v>12</v>
      </c>
      <c r="E1124" s="209">
        <v>0.1</v>
      </c>
      <c r="F1124" s="219">
        <f>ROUNDUP((((D1115/3)*3)/(E1124))+1,0)</f>
        <v>14</v>
      </c>
      <c r="G1124" s="211">
        <f>(F1115-(2*$B$6)+(VLOOKUP(D1124,$B$30:$C$36,2,)))</f>
        <v>2.2774999999999999</v>
      </c>
      <c r="H1124" s="209">
        <f>+F1124*G1124*C1115</f>
        <v>31.884999999999998</v>
      </c>
      <c r="I1124" s="209"/>
      <c r="J1124" s="111">
        <f>IF($D1124=$J$52,$H1124,0)</f>
        <v>0</v>
      </c>
      <c r="K1124" s="111">
        <f>IF($D1124=$K$52,$H1124,0)</f>
        <v>0</v>
      </c>
      <c r="L1124" s="111">
        <f>IF($D1124=$L$52,$H1124,0)</f>
        <v>31.884999999999998</v>
      </c>
      <c r="M1124" s="111">
        <f>IF($D1124=$M$52,$H1124,0)</f>
        <v>0</v>
      </c>
      <c r="N1124" s="111">
        <f>IF($D1124=$N$52,$H1124,0)</f>
        <v>0</v>
      </c>
      <c r="O1124" s="147">
        <f>IF($D1124=$O$52,$H1124,0)</f>
        <v>0</v>
      </c>
      <c r="P1124" s="129"/>
      <c r="Q1124" s="209"/>
    </row>
    <row r="1125" spans="1:30" s="116" customFormat="1" ht="30" customHeight="1" x14ac:dyDescent="0.25">
      <c r="A1125" s="186"/>
      <c r="B1125" s="186"/>
      <c r="C1125" s="186"/>
      <c r="D1125" s="186"/>
      <c r="E1125" s="186"/>
      <c r="F1125" s="186"/>
      <c r="G1125" s="186"/>
      <c r="H1125" s="186"/>
      <c r="I1125" s="186"/>
      <c r="J1125" s="186"/>
      <c r="K1125" s="186"/>
      <c r="L1125" s="186"/>
      <c r="M1125" s="186"/>
      <c r="N1125" s="186"/>
      <c r="O1125" s="186"/>
      <c r="P1125" s="288"/>
      <c r="Q1125" s="118"/>
      <c r="R1125" s="119"/>
      <c r="S1125" s="119"/>
      <c r="T1125" s="119"/>
      <c r="U1125" s="119"/>
      <c r="V1125" s="119"/>
      <c r="W1125" s="119"/>
      <c r="X1125" s="119"/>
      <c r="Y1125" s="119"/>
      <c r="Z1125" s="119"/>
      <c r="AA1125" s="119"/>
      <c r="AB1125" s="119"/>
      <c r="AC1125" s="119"/>
      <c r="AD1125" s="120"/>
    </row>
    <row r="1126" spans="1:30" s="116" customFormat="1" ht="30" customHeight="1" x14ac:dyDescent="0.2">
      <c r="A1126" s="111">
        <v>136</v>
      </c>
      <c r="B1126" s="111" t="s">
        <v>242</v>
      </c>
      <c r="C1126" s="111">
        <v>1</v>
      </c>
      <c r="D1126" s="111">
        <v>0.65500000000000003</v>
      </c>
      <c r="E1126" s="111">
        <v>0.3</v>
      </c>
      <c r="F1126" s="111">
        <v>3.9950000000000001</v>
      </c>
      <c r="G1126" s="112"/>
      <c r="H1126" s="111"/>
      <c r="I1126" s="111">
        <f>+PRODUCT(C1126:F1126)</f>
        <v>0.78501750000000003</v>
      </c>
      <c r="J1126" s="111">
        <f>IF($D1126=$J$52,$H1126,0)</f>
        <v>0</v>
      </c>
      <c r="K1126" s="111">
        <f>IF($D1126=$K$52,$H1126,0)</f>
        <v>0</v>
      </c>
      <c r="L1126" s="111">
        <f>IF($D1126=$L$52,$H1126,0)</f>
        <v>0</v>
      </c>
      <c r="M1126" s="111">
        <f>IF($D1126=$M$52,$H1126,0)</f>
        <v>0</v>
      </c>
      <c r="N1126" s="111">
        <f>IF($D1126=$N$52,$H1126,0)</f>
        <v>0</v>
      </c>
      <c r="O1126" s="147">
        <f>IF($D1126=$O$52,$H1126,0)</f>
        <v>0</v>
      </c>
      <c r="P1126" s="111">
        <f>(IF(F1126&gt;0.6,(ROUND(D1126/0.5*2,0)),(ROUND(D1126/0.5*1,0))))*C1126</f>
        <v>3</v>
      </c>
      <c r="Q1126" s="113" t="s">
        <v>75</v>
      </c>
      <c r="R1126" s="114">
        <v>0.15</v>
      </c>
      <c r="S1126" s="114">
        <v>0.125</v>
      </c>
      <c r="T1126" s="114">
        <f>+PRODUCT(C1126:E1126)</f>
        <v>0.19650000000000001</v>
      </c>
      <c r="U1126" s="114">
        <f>+PRODUCT(D1126,(F1126-R1126))</f>
        <v>2.518475</v>
      </c>
      <c r="V1126" s="114">
        <f>+PRODUCT(D1126,(F1126-S1126))</f>
        <v>2.53485</v>
      </c>
      <c r="W1126" s="114">
        <f>+PRODUCT(T1126,C1126)</f>
        <v>0.19650000000000001</v>
      </c>
      <c r="X1126" s="114">
        <f>+IF(Q1126="internal",IF(F1126=$X$52,U1126+V1126,0),0)</f>
        <v>0</v>
      </c>
      <c r="Y1126" s="114">
        <f>+IF(Q1126="internal",IF(F1126&lt;$Y$52,U1126+V1126,0),0)</f>
        <v>0</v>
      </c>
      <c r="Z1126" s="114">
        <f>+IF(Q1126="internal",IF(F1126&gt;$Z$52,U1126+V1126,0),0)</f>
        <v>5.0533250000000001</v>
      </c>
      <c r="AA1126" s="114">
        <f>+IF(Q1126="external",IF(F1126=$AA$52,U1126+V1126,0),0)</f>
        <v>0</v>
      </c>
      <c r="AB1126" s="114">
        <f>+IF(Q1126="external",IF(F1126&lt;$AB$52,U1126+V1126,0),0)</f>
        <v>0</v>
      </c>
      <c r="AC1126" s="114">
        <f>+IF(Q1126="external",IF(F1126&gt;$AC$52,U1126+V1126,0),0)</f>
        <v>0</v>
      </c>
      <c r="AD1126" s="115"/>
    </row>
    <row r="1127" spans="1:30" s="116" customFormat="1" ht="30" customHeight="1" x14ac:dyDescent="0.2">
      <c r="A1127" s="149" t="s">
        <v>76</v>
      </c>
      <c r="B1127" s="150"/>
      <c r="C1127" s="151"/>
      <c r="D1127" s="152">
        <v>16</v>
      </c>
      <c r="E1127" s="152"/>
      <c r="F1127" s="165">
        <v>3</v>
      </c>
      <c r="G1127" s="153">
        <f>+$D1126+1*(VLOOKUP(D1127,$B$10:$G$16,6)+(10*(D1127/1000)))+1*(VLOOKUP(D1127,$B$10:$G$16,6)+(10*(D1127/1000)))</f>
        <v>2.2250000000000001</v>
      </c>
      <c r="H1127" s="152">
        <f>+F1127*G1127*C1126</f>
        <v>6.6750000000000007</v>
      </c>
      <c r="I1127" s="152"/>
      <c r="J1127" s="111">
        <f>IF($D1127=$J$52,$H1127,0)</f>
        <v>0</v>
      </c>
      <c r="K1127" s="111">
        <f>IF($D1127=$K$52,$H1127,0)</f>
        <v>0</v>
      </c>
      <c r="L1127" s="111">
        <f>IF($D1127=$L$52,$H1127,0)</f>
        <v>0</v>
      </c>
      <c r="M1127" s="111">
        <f>IF($D1127=$M$52,$H1127,0)</f>
        <v>6.6750000000000007</v>
      </c>
      <c r="N1127" s="111">
        <f>IF($D1127=$N$52,$H1127,0)</f>
        <v>0</v>
      </c>
      <c r="O1127" s="147">
        <f>IF($D1127=$O$52,$H1127,0)</f>
        <v>0</v>
      </c>
      <c r="P1127" s="111"/>
      <c r="Q1127" s="118"/>
      <c r="R1127" s="119"/>
      <c r="S1127" s="119"/>
      <c r="T1127" s="119"/>
      <c r="U1127" s="119"/>
      <c r="V1127" s="119"/>
      <c r="W1127" s="119"/>
      <c r="X1127" s="119"/>
      <c r="Y1127" s="119"/>
      <c r="Z1127" s="119"/>
      <c r="AA1127" s="119"/>
      <c r="AB1127" s="119"/>
      <c r="AC1127" s="119"/>
      <c r="AD1127" s="120"/>
    </row>
    <row r="1128" spans="1:30" s="116" customFormat="1" ht="30" customHeight="1" x14ac:dyDescent="0.2">
      <c r="A1128" s="149" t="s">
        <v>233</v>
      </c>
      <c r="B1128" s="150"/>
      <c r="C1128" s="151"/>
      <c r="D1128" s="152">
        <v>12</v>
      </c>
      <c r="E1128" s="152"/>
      <c r="F1128" s="165">
        <v>3</v>
      </c>
      <c r="G1128" s="153">
        <f>+$D1126+1*(VLOOKUP(D1128,$B$10:$G$16,6)+(10*(D1128/1000)))+1*(VLOOKUP(D1128,$B$10:$G$16,6)+(10*(D1128/1000)))</f>
        <v>1.845</v>
      </c>
      <c r="H1128" s="152">
        <f>+F1128*G1128*C1126</f>
        <v>5.5350000000000001</v>
      </c>
      <c r="I1128" s="152"/>
      <c r="J1128" s="111">
        <f t="shared" ref="J1128" si="833">IF($D1128=$J$52,$H1128,0)</f>
        <v>0</v>
      </c>
      <c r="K1128" s="111">
        <f t="shared" ref="K1128" si="834">IF($D1128=$K$52,$H1128,0)</f>
        <v>0</v>
      </c>
      <c r="L1128" s="111">
        <f t="shared" ref="L1128" si="835">IF($D1128=$L$52,$H1128,0)</f>
        <v>5.5350000000000001</v>
      </c>
      <c r="M1128" s="111">
        <f t="shared" ref="M1128" si="836">IF($D1128=$M$52,$H1128,0)</f>
        <v>0</v>
      </c>
      <c r="N1128" s="111">
        <f t="shared" ref="N1128" si="837">IF($D1128=$N$52,$H1128,0)</f>
        <v>0</v>
      </c>
      <c r="O1128" s="147">
        <f t="shared" ref="O1128" si="838">IF($D1128=$O$52,$H1128,0)</f>
        <v>0</v>
      </c>
      <c r="P1128" s="111"/>
      <c r="Q1128" s="118"/>
      <c r="R1128" s="119"/>
      <c r="S1128" s="119"/>
      <c r="T1128" s="119"/>
      <c r="U1128" s="119"/>
      <c r="V1128" s="119"/>
      <c r="W1128" s="119"/>
      <c r="X1128" s="119"/>
      <c r="Y1128" s="119"/>
      <c r="Z1128" s="119"/>
      <c r="AA1128" s="119"/>
      <c r="AB1128" s="119"/>
      <c r="AC1128" s="119"/>
      <c r="AD1128" s="120"/>
    </row>
    <row r="1129" spans="1:30" s="116" customFormat="1" ht="30" customHeight="1" x14ac:dyDescent="0.2">
      <c r="A1129" s="157" t="s">
        <v>78</v>
      </c>
      <c r="B1129" s="158"/>
      <c r="C1129" s="159"/>
      <c r="D1129" s="152">
        <v>16</v>
      </c>
      <c r="E1129" s="111"/>
      <c r="F1129" s="112">
        <v>3</v>
      </c>
      <c r="G1129" s="153">
        <f>+$D1126+1*(VLOOKUP(D1129,$B$10:$G$16,6)+(10*(D1129/1000)))+1*(VLOOKUP(D1129,$B$10:$G$16,6)+(10*(D1129/1000)))</f>
        <v>2.2250000000000001</v>
      </c>
      <c r="H1129" s="111">
        <f>+F1129*G1129*C1126</f>
        <v>6.6750000000000007</v>
      </c>
      <c r="I1129" s="111"/>
      <c r="J1129" s="111">
        <f>IF($D1129=$J$52,$H1129,0)</f>
        <v>0</v>
      </c>
      <c r="K1129" s="111">
        <f>IF($D1129=$K$52,$H1129,0)</f>
        <v>0</v>
      </c>
      <c r="L1129" s="111">
        <f>IF($D1129=$L$52,$H1129,0)</f>
        <v>0</v>
      </c>
      <c r="M1129" s="111">
        <f>IF($D1129=$M$52,$H1129,0)</f>
        <v>6.6750000000000007</v>
      </c>
      <c r="N1129" s="111">
        <f>IF($D1129=$N$52,$H1129,0)</f>
        <v>0</v>
      </c>
      <c r="O1129" s="147">
        <f>IF($D1129=$O$52,$H1129,0)</f>
        <v>0</v>
      </c>
      <c r="P1129" s="111"/>
      <c r="Q1129" s="118"/>
      <c r="R1129" s="119"/>
      <c r="S1129" s="119"/>
      <c r="T1129" s="119"/>
      <c r="U1129" s="119"/>
      <c r="V1129" s="119"/>
      <c r="W1129" s="119"/>
      <c r="X1129" s="119"/>
      <c r="Y1129" s="119"/>
      <c r="Z1129" s="119"/>
      <c r="AA1129" s="119"/>
      <c r="AB1129" s="119"/>
      <c r="AC1129" s="119"/>
      <c r="AD1129" s="120"/>
    </row>
    <row r="1130" spans="1:30" s="116" customFormat="1" ht="30" customHeight="1" x14ac:dyDescent="0.2">
      <c r="A1130" s="157" t="s">
        <v>79</v>
      </c>
      <c r="B1130" s="158"/>
      <c r="C1130" s="159"/>
      <c r="D1130" s="152">
        <v>12</v>
      </c>
      <c r="E1130" s="111"/>
      <c r="F1130" s="112">
        <v>3</v>
      </c>
      <c r="G1130" s="153">
        <f>+$D1126+1*(VLOOKUP(D1130,$B$10:$G$16,6)+(10*(D1130/1000)))+1*(VLOOKUP(D1130,$B$10:$G$16,6)+(10*(D1130/1000)))</f>
        <v>1.845</v>
      </c>
      <c r="H1130" s="111">
        <f>+F1130*G1130*C1126</f>
        <v>5.5350000000000001</v>
      </c>
      <c r="I1130" s="111"/>
      <c r="J1130" s="111">
        <f t="shared" ref="J1130:J1131" si="839">IF($D1130=$J$52,$H1130,0)</f>
        <v>0</v>
      </c>
      <c r="K1130" s="111">
        <f t="shared" ref="K1130:K1131" si="840">IF($D1130=$K$52,$H1130,0)</f>
        <v>0</v>
      </c>
      <c r="L1130" s="111">
        <f t="shared" ref="L1130:L1131" si="841">IF($D1130=$L$52,$H1130,0)</f>
        <v>5.5350000000000001</v>
      </c>
      <c r="M1130" s="111">
        <f t="shared" ref="M1130:M1131" si="842">IF($D1130=$M$52,$H1130,0)</f>
        <v>0</v>
      </c>
      <c r="N1130" s="111">
        <f t="shared" ref="N1130:N1131" si="843">IF($D1130=$N$52,$H1130,0)</f>
        <v>0</v>
      </c>
      <c r="O1130" s="147">
        <f t="shared" ref="O1130:O1131" si="844">IF($D1130=$O$52,$H1130,0)</f>
        <v>0</v>
      </c>
      <c r="P1130" s="111"/>
      <c r="Q1130" s="118"/>
      <c r="R1130" s="119"/>
      <c r="S1130" s="119"/>
      <c r="T1130" s="119"/>
      <c r="U1130" s="119"/>
      <c r="V1130" s="119"/>
      <c r="W1130" s="119"/>
      <c r="X1130" s="119"/>
      <c r="Y1130" s="119"/>
      <c r="Z1130" s="119"/>
      <c r="AA1130" s="119"/>
      <c r="AB1130" s="119"/>
      <c r="AC1130" s="119"/>
      <c r="AD1130" s="120"/>
    </row>
    <row r="1131" spans="1:30" s="127" customFormat="1" ht="30" customHeight="1" x14ac:dyDescent="0.2">
      <c r="A1131" s="157" t="s">
        <v>80</v>
      </c>
      <c r="B1131" s="158"/>
      <c r="C1131" s="159"/>
      <c r="D1131" s="111">
        <v>25</v>
      </c>
      <c r="E1131" s="111">
        <v>1</v>
      </c>
      <c r="F1131" s="112">
        <f>ROUND((0.655*2)/(E1131)+1,0)</f>
        <v>2</v>
      </c>
      <c r="G1131" s="112">
        <f>VLOOKUP(E1126,$B$40:$E$49,4,0)</f>
        <v>0.36443309607454283</v>
      </c>
      <c r="H1131" s="111">
        <f>+F1131*G1131*C1126</f>
        <v>0.72886619214908566</v>
      </c>
      <c r="I1131" s="111"/>
      <c r="J1131" s="111">
        <f t="shared" si="839"/>
        <v>0</v>
      </c>
      <c r="K1131" s="111">
        <f t="shared" si="840"/>
        <v>0</v>
      </c>
      <c r="L1131" s="111">
        <f t="shared" si="841"/>
        <v>0</v>
      </c>
      <c r="M1131" s="111">
        <f t="shared" si="842"/>
        <v>0</v>
      </c>
      <c r="N1131" s="111">
        <f t="shared" si="843"/>
        <v>0</v>
      </c>
      <c r="O1131" s="147">
        <f t="shared" si="844"/>
        <v>0.72886619214908566</v>
      </c>
      <c r="P1131" s="111"/>
      <c r="Q1131" s="118"/>
      <c r="R1131" s="119"/>
      <c r="S1131" s="119"/>
      <c r="T1131" s="119"/>
      <c r="U1131" s="119"/>
      <c r="V1131" s="119"/>
      <c r="W1131" s="119"/>
      <c r="X1131" s="119"/>
      <c r="Y1131" s="119"/>
      <c r="Z1131" s="119"/>
      <c r="AA1131" s="119"/>
      <c r="AB1131" s="119"/>
      <c r="AC1131" s="119"/>
      <c r="AD1131" s="120"/>
    </row>
    <row r="1132" spans="1:30" s="186" customFormat="1" ht="34.5" customHeight="1" x14ac:dyDescent="0.25">
      <c r="A1132" s="135" t="s">
        <v>120</v>
      </c>
      <c r="B1132" s="136"/>
      <c r="C1132" s="137"/>
      <c r="D1132" s="129">
        <v>10</v>
      </c>
      <c r="E1132" s="129">
        <v>0.1</v>
      </c>
      <c r="F1132" s="138">
        <f>ROUND((((D1126/3)*3)/(E1132))+1,0)</f>
        <v>8</v>
      </c>
      <c r="G1132" s="130">
        <f>((2*(E1126-(2*$B$6)+F1126-(2*$B$6)))+(VLOOKUP(D1132,$B$30:$C$36,2,)))</f>
        <v>8.5500000000000007</v>
      </c>
      <c r="H1132" s="129">
        <f>+F1132*G1132*C1126</f>
        <v>68.400000000000006</v>
      </c>
      <c r="I1132" s="129"/>
      <c r="J1132" s="111">
        <f>IF($D1132=$J$52,$H1132,0)</f>
        <v>0</v>
      </c>
      <c r="K1132" s="111">
        <f>IF($D1132=$K$52,$H1132,0)</f>
        <v>68.400000000000006</v>
      </c>
      <c r="L1132" s="111">
        <f>IF($D1132=$L$52,$H1132,0)</f>
        <v>0</v>
      </c>
      <c r="M1132" s="111">
        <f>IF($D1132=$M$52,$H1132,0)</f>
        <v>0</v>
      </c>
      <c r="N1132" s="111">
        <f>IF($D1132=$N$52,$H1132,0)</f>
        <v>0</v>
      </c>
      <c r="O1132" s="147">
        <f>IF($D1132=$O$52,$H1132,0)</f>
        <v>0</v>
      </c>
      <c r="P1132" s="129"/>
    </row>
    <row r="1133" spans="1:30" s="116" customFormat="1" ht="30" customHeight="1" x14ac:dyDescent="0.25">
      <c r="A1133" s="186"/>
      <c r="B1133" s="186"/>
      <c r="C1133" s="186"/>
      <c r="D1133" s="186"/>
      <c r="E1133" s="186"/>
      <c r="F1133" s="186"/>
      <c r="G1133" s="186"/>
      <c r="H1133" s="186"/>
      <c r="I1133" s="186"/>
      <c r="J1133" s="186"/>
      <c r="K1133" s="186"/>
      <c r="L1133" s="186"/>
      <c r="M1133" s="186"/>
      <c r="N1133" s="186"/>
      <c r="O1133" s="186"/>
      <c r="P1133" s="288"/>
      <c r="Q1133" s="118"/>
      <c r="R1133" s="119"/>
      <c r="S1133" s="119"/>
      <c r="T1133" s="119"/>
      <c r="U1133" s="119"/>
      <c r="V1133" s="119"/>
      <c r="W1133" s="119"/>
      <c r="X1133" s="119"/>
      <c r="Y1133" s="119"/>
      <c r="Z1133" s="119"/>
      <c r="AA1133" s="119"/>
      <c r="AB1133" s="119"/>
      <c r="AC1133" s="119"/>
      <c r="AD1133" s="120"/>
    </row>
    <row r="1134" spans="1:30" s="267" customFormat="1" ht="30" customHeight="1" x14ac:dyDescent="0.2">
      <c r="A1134" s="262">
        <v>137</v>
      </c>
      <c r="B1134" s="262" t="s">
        <v>242</v>
      </c>
      <c r="C1134" s="262">
        <v>1</v>
      </c>
      <c r="D1134" s="262">
        <v>0.65500000000000003</v>
      </c>
      <c r="E1134" s="262">
        <v>0.3</v>
      </c>
      <c r="F1134" s="262">
        <v>1.147</v>
      </c>
      <c r="G1134" s="263"/>
      <c r="H1134" s="262"/>
      <c r="I1134" s="262">
        <f>+PRODUCT(C1134:F1134)</f>
        <v>0.22538550000000002</v>
      </c>
      <c r="J1134" s="262">
        <f>IF($D1134=$J$52,$H1134,0)</f>
        <v>0</v>
      </c>
      <c r="K1134" s="262">
        <f>IF($D1134=$K$52,$H1134,0)</f>
        <v>0</v>
      </c>
      <c r="L1134" s="262">
        <f>IF($D1134=$L$52,$H1134,0)</f>
        <v>0</v>
      </c>
      <c r="M1134" s="262">
        <f>IF($D1134=$M$52,$H1134,0)</f>
        <v>0</v>
      </c>
      <c r="N1134" s="262">
        <f>IF($D1134=$N$52,$H1134,0)</f>
        <v>0</v>
      </c>
      <c r="O1134" s="264">
        <f>IF($D1134=$O$52,$H1134,0)</f>
        <v>0</v>
      </c>
      <c r="P1134" s="262">
        <f>(IF(F1134&gt;0.6,(ROUND(D1134/0.5*2,0)),(ROUND(D1134/0.5*1,0))))*C1134</f>
        <v>3</v>
      </c>
      <c r="Q1134" s="265" t="s">
        <v>75</v>
      </c>
      <c r="R1134" s="148">
        <v>0.15</v>
      </c>
      <c r="S1134" s="148">
        <v>0.2</v>
      </c>
      <c r="T1134" s="148">
        <f>+PRODUCT(C1134:E1134)</f>
        <v>0.19650000000000001</v>
      </c>
      <c r="U1134" s="148">
        <f>+PRODUCT(D1134,(F1134-R1134))</f>
        <v>0.65303500000000003</v>
      </c>
      <c r="V1134" s="148">
        <f>+PRODUCT(D1134,(F1134-R1134))</f>
        <v>0.65303500000000003</v>
      </c>
      <c r="W1134" s="148">
        <f>+PRODUCT(T1134,C1134)</f>
        <v>0.19650000000000001</v>
      </c>
      <c r="X1134" s="148">
        <f>+IF(Q1134="internal",IF(F1134=$X$52,U1134+V1134,0),0)</f>
        <v>0</v>
      </c>
      <c r="Y1134" s="148">
        <f>+IF(Q1134="internal",IF(F1134&lt;$Y$52,U1134+V1134,0),0)</f>
        <v>0</v>
      </c>
      <c r="Z1134" s="148">
        <f>+IF(Q1134="internal",IF(F1134&gt;$Z$52,U1134+V1134,0),0)</f>
        <v>1.3060700000000001</v>
      </c>
      <c r="AA1134" s="148">
        <f>+IF(Q1134="external",IF(F1134=$AA$52,U1134+V1134,0),0)</f>
        <v>0</v>
      </c>
      <c r="AB1134" s="148">
        <f>+IF(Q1134="external",IF(F1134&lt;$AB$52,U1134+V1134,0),0)</f>
        <v>0</v>
      </c>
      <c r="AC1134" s="148">
        <f>+IF(Q1134="external",IF(F1134&gt;$AC$52,U1134+V1134,0),0)</f>
        <v>0</v>
      </c>
      <c r="AD1134" s="266"/>
    </row>
    <row r="1135" spans="1:30" s="267" customFormat="1" ht="30" customHeight="1" x14ac:dyDescent="0.2">
      <c r="A1135" s="268" t="s">
        <v>76</v>
      </c>
      <c r="B1135" s="269"/>
      <c r="C1135" s="270"/>
      <c r="D1135" s="271">
        <v>16</v>
      </c>
      <c r="E1135" s="271"/>
      <c r="F1135" s="272">
        <v>3</v>
      </c>
      <c r="G1135" s="273">
        <f>+$D1134+1*(VLOOKUP(D1135,$B$10:$G$16,6)+(10*(D1135/1000)))+1*(VLOOKUP(D1135,$B$10:$G$16,6)+(10*(D1135/1000)))</f>
        <v>2.2250000000000001</v>
      </c>
      <c r="H1135" s="271">
        <f>+F1135*G1135*C1134</f>
        <v>6.6750000000000007</v>
      </c>
      <c r="I1135" s="271"/>
      <c r="J1135" s="262">
        <f>IF($D1135=$J$52,$H1135,0)</f>
        <v>0</v>
      </c>
      <c r="K1135" s="262">
        <f>IF($D1135=$K$52,$H1135,0)</f>
        <v>0</v>
      </c>
      <c r="L1135" s="262">
        <f>IF($D1135=$L$52,$H1135,0)</f>
        <v>0</v>
      </c>
      <c r="M1135" s="262">
        <f>IF($D1135=$M$52,$H1135,0)</f>
        <v>6.6750000000000007</v>
      </c>
      <c r="N1135" s="262">
        <f>IF($D1135=$N$52,$H1135,0)</f>
        <v>0</v>
      </c>
      <c r="O1135" s="264">
        <f>IF($D1135=$O$52,$H1135,0)</f>
        <v>0</v>
      </c>
      <c r="P1135" s="262"/>
      <c r="Q1135" s="274"/>
      <c r="R1135" s="275"/>
      <c r="S1135" s="275"/>
      <c r="T1135" s="275"/>
      <c r="U1135" s="275"/>
      <c r="V1135" s="275"/>
      <c r="W1135" s="275"/>
      <c r="X1135" s="275"/>
      <c r="Y1135" s="275"/>
      <c r="Z1135" s="275"/>
      <c r="AA1135" s="275"/>
      <c r="AB1135" s="275"/>
      <c r="AC1135" s="275"/>
      <c r="AD1135" s="276"/>
    </row>
    <row r="1136" spans="1:30" s="267" customFormat="1" ht="30" customHeight="1" x14ac:dyDescent="0.2">
      <c r="A1136" s="268" t="s">
        <v>233</v>
      </c>
      <c r="B1136" s="269"/>
      <c r="C1136" s="270"/>
      <c r="D1136" s="271">
        <v>12</v>
      </c>
      <c r="E1136" s="271"/>
      <c r="F1136" s="272">
        <v>3</v>
      </c>
      <c r="G1136" s="273">
        <f>+$D1134+1*(VLOOKUP(D1136,$B$10:$G$16,6)+(10*(D1136/1000)))+1*(VLOOKUP(D1136,$B$10:$G$16,6)+(10*(D1136/1000)))</f>
        <v>1.845</v>
      </c>
      <c r="H1136" s="271">
        <f>+F1136*G1136*C1134</f>
        <v>5.5350000000000001</v>
      </c>
      <c r="I1136" s="271"/>
      <c r="J1136" s="262">
        <f t="shared" ref="J1136" si="845">IF($D1136=$J$52,$H1136,0)</f>
        <v>0</v>
      </c>
      <c r="K1136" s="262">
        <f t="shared" ref="K1136" si="846">IF($D1136=$K$52,$H1136,0)</f>
        <v>0</v>
      </c>
      <c r="L1136" s="262">
        <f t="shared" ref="L1136" si="847">IF($D1136=$L$52,$H1136,0)</f>
        <v>5.5350000000000001</v>
      </c>
      <c r="M1136" s="262">
        <f t="shared" ref="M1136" si="848">IF($D1136=$M$52,$H1136,0)</f>
        <v>0</v>
      </c>
      <c r="N1136" s="262">
        <f t="shared" ref="N1136" si="849">IF($D1136=$N$52,$H1136,0)</f>
        <v>0</v>
      </c>
      <c r="O1136" s="264">
        <f t="shared" ref="O1136" si="850">IF($D1136=$O$52,$H1136,0)</f>
        <v>0</v>
      </c>
      <c r="P1136" s="262"/>
      <c r="Q1136" s="274"/>
      <c r="R1136" s="275"/>
      <c r="S1136" s="275"/>
      <c r="T1136" s="275"/>
      <c r="U1136" s="275"/>
      <c r="V1136" s="275"/>
      <c r="W1136" s="275"/>
      <c r="X1136" s="275"/>
      <c r="Y1136" s="275"/>
      <c r="Z1136" s="275"/>
      <c r="AA1136" s="275"/>
      <c r="AB1136" s="275"/>
      <c r="AC1136" s="275"/>
      <c r="AD1136" s="276"/>
    </row>
    <row r="1137" spans="1:30" s="267" customFormat="1" ht="30" customHeight="1" x14ac:dyDescent="0.2">
      <c r="A1137" s="277" t="s">
        <v>78</v>
      </c>
      <c r="B1137" s="278"/>
      <c r="C1137" s="279"/>
      <c r="D1137" s="271">
        <v>16</v>
      </c>
      <c r="E1137" s="262"/>
      <c r="F1137" s="263">
        <v>3</v>
      </c>
      <c r="G1137" s="273">
        <f>+$D1134+1*(VLOOKUP(D1137,$B$10:$G$16,6)+(10*(D1137/1000)))+1*(VLOOKUP(D1137,$B$10:$G$16,6)+(10*(D1137/1000)))</f>
        <v>2.2250000000000001</v>
      </c>
      <c r="H1137" s="262">
        <f>+F1137*G1137*C1134</f>
        <v>6.6750000000000007</v>
      </c>
      <c r="I1137" s="262"/>
      <c r="J1137" s="262">
        <f>IF($D1137=$J$52,$H1137,0)</f>
        <v>0</v>
      </c>
      <c r="K1137" s="262">
        <f>IF($D1137=$K$52,$H1137,0)</f>
        <v>0</v>
      </c>
      <c r="L1137" s="262">
        <f>IF($D1137=$L$52,$H1137,0)</f>
        <v>0</v>
      </c>
      <c r="M1137" s="262">
        <f>IF($D1137=$M$52,$H1137,0)</f>
        <v>6.6750000000000007</v>
      </c>
      <c r="N1137" s="262">
        <f>IF($D1137=$N$52,$H1137,0)</f>
        <v>0</v>
      </c>
      <c r="O1137" s="264">
        <f>IF($D1137=$O$52,$H1137,0)</f>
        <v>0</v>
      </c>
      <c r="P1137" s="262"/>
      <c r="Q1137" s="274"/>
      <c r="R1137" s="275"/>
      <c r="S1137" s="275"/>
      <c r="T1137" s="275"/>
      <c r="U1137" s="275"/>
      <c r="V1137" s="275"/>
      <c r="W1137" s="275"/>
      <c r="X1137" s="275"/>
      <c r="Y1137" s="275"/>
      <c r="Z1137" s="275"/>
      <c r="AA1137" s="275"/>
      <c r="AB1137" s="275"/>
      <c r="AC1137" s="275"/>
      <c r="AD1137" s="276"/>
    </row>
    <row r="1138" spans="1:30" s="267" customFormat="1" ht="30" customHeight="1" x14ac:dyDescent="0.2">
      <c r="A1138" s="277" t="s">
        <v>79</v>
      </c>
      <c r="B1138" s="278"/>
      <c r="C1138" s="279"/>
      <c r="D1138" s="271">
        <v>12</v>
      </c>
      <c r="E1138" s="262"/>
      <c r="F1138" s="263">
        <v>3</v>
      </c>
      <c r="G1138" s="273">
        <f>+$D1134+1*(VLOOKUP(D1138,$B$10:$G$16,6)+(10*(D1138/1000)))+1*(VLOOKUP(D1138,$B$10:$G$16,6)+(10*(D1138/1000)))</f>
        <v>1.845</v>
      </c>
      <c r="H1138" s="262">
        <f>+F1138*G1138*C1134</f>
        <v>5.5350000000000001</v>
      </c>
      <c r="I1138" s="262"/>
      <c r="J1138" s="262">
        <f t="shared" ref="J1138:J1139" si="851">IF($D1138=$J$52,$H1138,0)</f>
        <v>0</v>
      </c>
      <c r="K1138" s="262">
        <f t="shared" ref="K1138:K1139" si="852">IF($D1138=$K$52,$H1138,0)</f>
        <v>0</v>
      </c>
      <c r="L1138" s="262">
        <f t="shared" ref="L1138:L1139" si="853">IF($D1138=$L$52,$H1138,0)</f>
        <v>5.5350000000000001</v>
      </c>
      <c r="M1138" s="262">
        <f t="shared" ref="M1138:M1139" si="854">IF($D1138=$M$52,$H1138,0)</f>
        <v>0</v>
      </c>
      <c r="N1138" s="262">
        <f t="shared" ref="N1138:N1139" si="855">IF($D1138=$N$52,$H1138,0)</f>
        <v>0</v>
      </c>
      <c r="O1138" s="264">
        <f t="shared" ref="O1138:O1139" si="856">IF($D1138=$O$52,$H1138,0)</f>
        <v>0</v>
      </c>
      <c r="P1138" s="262"/>
      <c r="Q1138" s="274"/>
      <c r="R1138" s="275"/>
      <c r="S1138" s="275"/>
      <c r="T1138" s="275"/>
      <c r="U1138" s="275"/>
      <c r="V1138" s="275"/>
      <c r="W1138" s="275"/>
      <c r="X1138" s="275"/>
      <c r="Y1138" s="275"/>
      <c r="Z1138" s="275"/>
      <c r="AA1138" s="275"/>
      <c r="AB1138" s="275"/>
      <c r="AC1138" s="275"/>
      <c r="AD1138" s="276"/>
    </row>
    <row r="1139" spans="1:30" s="280" customFormat="1" ht="30" customHeight="1" x14ac:dyDescent="0.2">
      <c r="A1139" s="277" t="s">
        <v>80</v>
      </c>
      <c r="B1139" s="278"/>
      <c r="C1139" s="279"/>
      <c r="D1139" s="262">
        <v>25</v>
      </c>
      <c r="E1139" s="262">
        <v>1</v>
      </c>
      <c r="F1139" s="263">
        <f>ROUND((0.655*2)/(E1139)+1,0)</f>
        <v>2</v>
      </c>
      <c r="G1139" s="263">
        <f>VLOOKUP(E1134,$B$40:$E$49,4,0)</f>
        <v>0.36443309607454283</v>
      </c>
      <c r="H1139" s="262">
        <f>+F1139*G1139*C1134</f>
        <v>0.72886619214908566</v>
      </c>
      <c r="I1139" s="262"/>
      <c r="J1139" s="262">
        <f t="shared" si="851"/>
        <v>0</v>
      </c>
      <c r="K1139" s="262">
        <f t="shared" si="852"/>
        <v>0</v>
      </c>
      <c r="L1139" s="262">
        <f t="shared" si="853"/>
        <v>0</v>
      </c>
      <c r="M1139" s="262">
        <f t="shared" si="854"/>
        <v>0</v>
      </c>
      <c r="N1139" s="262">
        <f t="shared" si="855"/>
        <v>0</v>
      </c>
      <c r="O1139" s="264">
        <f t="shared" si="856"/>
        <v>0.72886619214908566</v>
      </c>
      <c r="P1139" s="262"/>
      <c r="Q1139" s="274"/>
      <c r="R1139" s="275"/>
      <c r="S1139" s="275"/>
      <c r="T1139" s="275"/>
      <c r="U1139" s="275"/>
      <c r="V1139" s="275"/>
      <c r="W1139" s="275"/>
      <c r="X1139" s="275"/>
      <c r="Y1139" s="275"/>
      <c r="Z1139" s="275"/>
      <c r="AA1139" s="275"/>
      <c r="AB1139" s="275"/>
      <c r="AC1139" s="275"/>
      <c r="AD1139" s="276"/>
    </row>
    <row r="1140" spans="1:30" s="287" customFormat="1" ht="34.5" customHeight="1" x14ac:dyDescent="0.25">
      <c r="A1140" s="281" t="s">
        <v>120</v>
      </c>
      <c r="B1140" s="282"/>
      <c r="C1140" s="283"/>
      <c r="D1140" s="284">
        <v>10</v>
      </c>
      <c r="E1140" s="284">
        <v>0.1</v>
      </c>
      <c r="F1140" s="285">
        <f>ROUND((((D1134/3)*3)/(E1140))+1,0)</f>
        <v>8</v>
      </c>
      <c r="G1140" s="286">
        <f>((2*(E1134-(2*$B$6)+F1134-(2*$B$6)))+(VLOOKUP(D1140,$B$30:$C$36,2,)))</f>
        <v>2.8540000000000001</v>
      </c>
      <c r="H1140" s="284">
        <f>+F1140*G1140*C1134</f>
        <v>22.832000000000001</v>
      </c>
      <c r="I1140" s="284"/>
      <c r="J1140" s="262">
        <f>IF($D1140=$J$52,$H1140,0)</f>
        <v>0</v>
      </c>
      <c r="K1140" s="262">
        <f>IF($D1140=$K$52,$H1140,0)</f>
        <v>22.832000000000001</v>
      </c>
      <c r="L1140" s="262">
        <f>IF($D1140=$L$52,$H1140,0)</f>
        <v>0</v>
      </c>
      <c r="M1140" s="262">
        <f>IF($D1140=$M$52,$H1140,0)</f>
        <v>0</v>
      </c>
      <c r="N1140" s="262">
        <f>IF($D1140=$N$52,$H1140,0)</f>
        <v>0</v>
      </c>
      <c r="O1140" s="264">
        <f>IF($D1140=$O$52,$H1140,0)</f>
        <v>0</v>
      </c>
      <c r="P1140" s="284"/>
    </row>
    <row r="1141" spans="1:30" s="116" customFormat="1" ht="30" customHeight="1" x14ac:dyDescent="0.25">
      <c r="A1141" s="186"/>
      <c r="B1141" s="186"/>
      <c r="C1141" s="186"/>
      <c r="D1141" s="186"/>
      <c r="E1141" s="186"/>
      <c r="F1141" s="186"/>
      <c r="G1141" s="186"/>
      <c r="H1141" s="186"/>
      <c r="I1141" s="186"/>
      <c r="J1141" s="186"/>
      <c r="K1141" s="186"/>
      <c r="L1141" s="186"/>
      <c r="M1141" s="186"/>
      <c r="N1141" s="186"/>
      <c r="O1141" s="186"/>
      <c r="P1141" s="288"/>
      <c r="Q1141" s="118"/>
      <c r="R1141" s="119"/>
      <c r="S1141" s="119"/>
      <c r="T1141" s="119"/>
      <c r="U1141" s="119"/>
      <c r="V1141" s="119"/>
      <c r="W1141" s="119"/>
      <c r="X1141" s="119"/>
      <c r="Y1141" s="119"/>
      <c r="Z1141" s="119"/>
      <c r="AA1141" s="119"/>
      <c r="AB1141" s="119"/>
      <c r="AC1141" s="119"/>
      <c r="AD1141" s="120"/>
    </row>
    <row r="1142" spans="1:30" s="116" customFormat="1" ht="30" customHeight="1" x14ac:dyDescent="0.2">
      <c r="A1142" s="111">
        <v>138</v>
      </c>
      <c r="B1142" s="111" t="s">
        <v>243</v>
      </c>
      <c r="C1142" s="111">
        <v>1</v>
      </c>
      <c r="D1142" s="111">
        <v>0.71799999999999997</v>
      </c>
      <c r="E1142" s="111">
        <v>0.3</v>
      </c>
      <c r="F1142" s="111">
        <v>0.75</v>
      </c>
      <c r="G1142" s="112"/>
      <c r="H1142" s="111"/>
      <c r="I1142" s="111">
        <f>+PRODUCT(C1142:F1142)</f>
        <v>0.16154999999999997</v>
      </c>
      <c r="J1142" s="111">
        <f>IF($D1142=$J$52,$H1142,0)</f>
        <v>0</v>
      </c>
      <c r="K1142" s="111">
        <f>IF($D1142=$K$52,$H1142,0)</f>
        <v>0</v>
      </c>
      <c r="L1142" s="111">
        <f>IF($D1142=$L$52,$H1142,0)</f>
        <v>0</v>
      </c>
      <c r="M1142" s="111">
        <f>IF($D1142=$M$52,$H1142,0)</f>
        <v>0</v>
      </c>
      <c r="N1142" s="111">
        <f>IF($D1142=$N$52,$H1142,0)</f>
        <v>0</v>
      </c>
      <c r="O1142" s="147">
        <f>IF($D1142=$O$52,$H1142,0)</f>
        <v>0</v>
      </c>
      <c r="P1142" s="111">
        <f>(IF(F1142&gt;0.6,(ROUND(D1142/0.5*2,0)),(ROUND(D1142/0.5*1,0))))*C1142</f>
        <v>3</v>
      </c>
      <c r="Q1142" s="113" t="s">
        <v>75</v>
      </c>
      <c r="R1142" s="114">
        <v>0.17499999999999999</v>
      </c>
      <c r="S1142" s="114">
        <v>0.17499999999999999</v>
      </c>
      <c r="T1142" s="114">
        <f>+PRODUCT(C1142:E1142)</f>
        <v>0.21539999999999998</v>
      </c>
      <c r="U1142" s="114">
        <f>+PRODUCT(D1142,(F1142-R1142))</f>
        <v>0.41284999999999994</v>
      </c>
      <c r="V1142" s="114">
        <f>+PRODUCT(D1142,(F1142-R1142))</f>
        <v>0.41284999999999994</v>
      </c>
      <c r="W1142" s="114">
        <f>+PRODUCT(T1142,C1142)</f>
        <v>0.21539999999999998</v>
      </c>
      <c r="X1142" s="114">
        <f>+IF(Q1142="internal",IF(F1142=$X$52,U1142+V1142,0),0)</f>
        <v>0</v>
      </c>
      <c r="Y1142" s="114">
        <f>+IF(Q1142="internal",IF(F1142&lt;$Y$52,U1142+V1142,0),0)</f>
        <v>0</v>
      </c>
      <c r="Z1142" s="114">
        <f>+IF(Q1142="internal",IF(F1142&gt;$Z$52,U1142+V1142,0),0)</f>
        <v>0.82569999999999988</v>
      </c>
      <c r="AA1142" s="114">
        <f>+IF(Q1142="external",IF(F1142=$AA$52,U1142+V1142,0),0)</f>
        <v>0</v>
      </c>
      <c r="AB1142" s="114">
        <f>+IF(Q1142="external",IF(F1142&lt;$AB$52,U1142+V1142,0),0)</f>
        <v>0</v>
      </c>
      <c r="AC1142" s="114">
        <f>+IF(Q1142="external",IF(F1142&gt;$AC$52,U1142+V1142,0),0)</f>
        <v>0</v>
      </c>
      <c r="AD1142" s="115"/>
    </row>
    <row r="1143" spans="1:30" s="116" customFormat="1" ht="30" customHeight="1" x14ac:dyDescent="0.2">
      <c r="A1143" s="149" t="s">
        <v>76</v>
      </c>
      <c r="B1143" s="150"/>
      <c r="C1143" s="151"/>
      <c r="D1143" s="152">
        <v>16</v>
      </c>
      <c r="E1143" s="152"/>
      <c r="F1143" s="165">
        <v>3</v>
      </c>
      <c r="G1143" s="153">
        <f>+$D1142+1*(VLOOKUP(D1143,$B$10:$G$16,6)+(10*(D1143/1000)))+1*(VLOOKUP(D1143,$B$10:$G$16,6)+(10*(D1143/1000)))</f>
        <v>2.2880000000000003</v>
      </c>
      <c r="H1143" s="152">
        <f>+F1143*G1143*C1142</f>
        <v>6.8640000000000008</v>
      </c>
      <c r="I1143" s="152"/>
      <c r="J1143" s="111">
        <f>IF($D1143=$J$52,$H1143,0)</f>
        <v>0</v>
      </c>
      <c r="K1143" s="111">
        <f>IF($D1143=$K$52,$H1143,0)</f>
        <v>0</v>
      </c>
      <c r="L1143" s="111">
        <f>IF($D1143=$L$52,$H1143,0)</f>
        <v>0</v>
      </c>
      <c r="M1143" s="111">
        <f>IF($D1143=$M$52,$H1143,0)</f>
        <v>6.8640000000000008</v>
      </c>
      <c r="N1143" s="111">
        <f>IF($D1143=$N$52,$H1143,0)</f>
        <v>0</v>
      </c>
      <c r="O1143" s="147">
        <f>IF($D1143=$O$52,$H1143,0)</f>
        <v>0</v>
      </c>
      <c r="P1143" s="111"/>
      <c r="Q1143" s="118"/>
      <c r="R1143" s="119"/>
      <c r="S1143" s="119"/>
      <c r="T1143" s="119"/>
      <c r="U1143" s="119"/>
      <c r="V1143" s="119"/>
      <c r="W1143" s="119"/>
      <c r="X1143" s="119"/>
      <c r="Y1143" s="119"/>
      <c r="Z1143" s="119"/>
      <c r="AA1143" s="119"/>
      <c r="AB1143" s="119"/>
      <c r="AC1143" s="119"/>
      <c r="AD1143" s="120"/>
    </row>
    <row r="1144" spans="1:30" s="116" customFormat="1" ht="30" customHeight="1" x14ac:dyDescent="0.2">
      <c r="A1144" s="149" t="s">
        <v>233</v>
      </c>
      <c r="B1144" s="150"/>
      <c r="C1144" s="151"/>
      <c r="D1144" s="152">
        <v>12</v>
      </c>
      <c r="E1144" s="152"/>
      <c r="F1144" s="165">
        <v>2</v>
      </c>
      <c r="G1144" s="153">
        <f>+$D1142+1*(VLOOKUP(D1144,$B$10:$G$16,6)+(10*(D1144/1000)))+1*(VLOOKUP(D1144,$B$10:$G$16,6)+(10*(D1144/1000)))</f>
        <v>1.9079999999999999</v>
      </c>
      <c r="H1144" s="152">
        <f>+F1144*G1144*C1142</f>
        <v>3.8159999999999998</v>
      </c>
      <c r="I1144" s="152"/>
      <c r="J1144" s="111">
        <f t="shared" ref="J1144" si="857">IF($D1144=$J$52,$H1144,0)</f>
        <v>0</v>
      </c>
      <c r="K1144" s="111">
        <f t="shared" ref="K1144" si="858">IF($D1144=$K$52,$H1144,0)</f>
        <v>0</v>
      </c>
      <c r="L1144" s="111">
        <f t="shared" ref="L1144" si="859">IF($D1144=$L$52,$H1144,0)</f>
        <v>3.8159999999999998</v>
      </c>
      <c r="M1144" s="111">
        <f t="shared" ref="M1144" si="860">IF($D1144=$M$52,$H1144,0)</f>
        <v>0</v>
      </c>
      <c r="N1144" s="111">
        <f t="shared" ref="N1144" si="861">IF($D1144=$N$52,$H1144,0)</f>
        <v>0</v>
      </c>
      <c r="O1144" s="147">
        <f t="shared" ref="O1144" si="862">IF($D1144=$O$52,$H1144,0)</f>
        <v>0</v>
      </c>
      <c r="P1144" s="111"/>
      <c r="Q1144" s="118"/>
      <c r="R1144" s="119"/>
      <c r="S1144" s="119"/>
      <c r="T1144" s="119"/>
      <c r="U1144" s="119"/>
      <c r="V1144" s="119"/>
      <c r="W1144" s="119"/>
      <c r="X1144" s="119"/>
      <c r="Y1144" s="119"/>
      <c r="Z1144" s="119"/>
      <c r="AA1144" s="119"/>
      <c r="AB1144" s="119"/>
      <c r="AC1144" s="119"/>
      <c r="AD1144" s="120"/>
    </row>
    <row r="1145" spans="1:30" s="116" customFormat="1" ht="30" customHeight="1" x14ac:dyDescent="0.2">
      <c r="A1145" s="157" t="s">
        <v>78</v>
      </c>
      <c r="B1145" s="158"/>
      <c r="C1145" s="159"/>
      <c r="D1145" s="152">
        <v>16</v>
      </c>
      <c r="E1145" s="111"/>
      <c r="F1145" s="112">
        <v>3</v>
      </c>
      <c r="G1145" s="153">
        <f>+$D1142+1*(VLOOKUP(D1145,$B$10:$G$16,6)+(10*(D1145/1000)))+1*(VLOOKUP(D1145,$B$10:$G$16,6)+(10*(D1145/1000)))</f>
        <v>2.2880000000000003</v>
      </c>
      <c r="H1145" s="111">
        <f>+F1145*G1145*C1142</f>
        <v>6.8640000000000008</v>
      </c>
      <c r="I1145" s="111"/>
      <c r="J1145" s="111">
        <f>IF($D1145=$J$52,$H1145,0)</f>
        <v>0</v>
      </c>
      <c r="K1145" s="111">
        <f>IF($D1145=$K$52,$H1145,0)</f>
        <v>0</v>
      </c>
      <c r="L1145" s="111">
        <f>IF($D1145=$L$52,$H1145,0)</f>
        <v>0</v>
      </c>
      <c r="M1145" s="111">
        <f>IF($D1145=$M$52,$H1145,0)</f>
        <v>6.8640000000000008</v>
      </c>
      <c r="N1145" s="111">
        <f>IF($D1145=$N$52,$H1145,0)</f>
        <v>0</v>
      </c>
      <c r="O1145" s="147">
        <f>IF($D1145=$O$52,$H1145,0)</f>
        <v>0</v>
      </c>
      <c r="P1145" s="111"/>
      <c r="Q1145" s="118"/>
      <c r="R1145" s="119"/>
      <c r="S1145" s="119"/>
      <c r="T1145" s="119"/>
      <c r="U1145" s="119"/>
      <c r="V1145" s="119"/>
      <c r="W1145" s="119"/>
      <c r="X1145" s="119"/>
      <c r="Y1145" s="119"/>
      <c r="Z1145" s="119"/>
      <c r="AA1145" s="119"/>
      <c r="AB1145" s="119"/>
      <c r="AC1145" s="119"/>
      <c r="AD1145" s="120"/>
    </row>
    <row r="1146" spans="1:30" s="116" customFormat="1" ht="30" customHeight="1" x14ac:dyDescent="0.2">
      <c r="A1146" s="157" t="s">
        <v>79</v>
      </c>
      <c r="B1146" s="158"/>
      <c r="C1146" s="159"/>
      <c r="D1146" s="152">
        <v>12</v>
      </c>
      <c r="E1146" s="111"/>
      <c r="F1146" s="112">
        <v>2</v>
      </c>
      <c r="G1146" s="153">
        <f>+$D1142+1*(VLOOKUP(D1146,$B$10:$G$16,6)+(10*(D1146/1000)))+1*(VLOOKUP(D1146,$B$10:$G$16,6)+(10*(D1146/1000)))</f>
        <v>1.9079999999999999</v>
      </c>
      <c r="H1146" s="111">
        <f>+F1146*G1146*C1142</f>
        <v>3.8159999999999998</v>
      </c>
      <c r="I1146" s="111"/>
      <c r="J1146" s="111">
        <f t="shared" ref="J1146:J1147" si="863">IF($D1146=$J$52,$H1146,0)</f>
        <v>0</v>
      </c>
      <c r="K1146" s="111">
        <f t="shared" ref="K1146:K1147" si="864">IF($D1146=$K$52,$H1146,0)</f>
        <v>0</v>
      </c>
      <c r="L1146" s="111">
        <f t="shared" ref="L1146:L1147" si="865">IF($D1146=$L$52,$H1146,0)</f>
        <v>3.8159999999999998</v>
      </c>
      <c r="M1146" s="111">
        <f t="shared" ref="M1146:M1147" si="866">IF($D1146=$M$52,$H1146,0)</f>
        <v>0</v>
      </c>
      <c r="N1146" s="111">
        <f t="shared" ref="N1146:N1147" si="867">IF($D1146=$N$52,$H1146,0)</f>
        <v>0</v>
      </c>
      <c r="O1146" s="147">
        <f t="shared" ref="O1146:O1147" si="868">IF($D1146=$O$52,$H1146,0)</f>
        <v>0</v>
      </c>
      <c r="P1146" s="111"/>
      <c r="Q1146" s="118"/>
      <c r="R1146" s="119"/>
      <c r="S1146" s="119"/>
      <c r="T1146" s="119"/>
      <c r="U1146" s="119"/>
      <c r="V1146" s="119"/>
      <c r="W1146" s="119"/>
      <c r="X1146" s="119"/>
      <c r="Y1146" s="119"/>
      <c r="Z1146" s="119"/>
      <c r="AA1146" s="119"/>
      <c r="AB1146" s="119"/>
      <c r="AC1146" s="119"/>
      <c r="AD1146" s="120"/>
    </row>
    <row r="1147" spans="1:30" s="127" customFormat="1" ht="30" customHeight="1" x14ac:dyDescent="0.2">
      <c r="A1147" s="157" t="s">
        <v>80</v>
      </c>
      <c r="B1147" s="158"/>
      <c r="C1147" s="159"/>
      <c r="D1147" s="111">
        <v>25</v>
      </c>
      <c r="E1147" s="111">
        <v>1</v>
      </c>
      <c r="F1147" s="112">
        <f>ROUND((0.761*2)/(E1147)+1,0)</f>
        <v>3</v>
      </c>
      <c r="G1147" s="112">
        <f>VLOOKUP(E1142,$B$40:$E$49,4,0)</f>
        <v>0.36443309607454283</v>
      </c>
      <c r="H1147" s="111">
        <f>+F1147*G1147*C1142</f>
        <v>1.0932992882236285</v>
      </c>
      <c r="I1147" s="111"/>
      <c r="J1147" s="111">
        <f t="shared" si="863"/>
        <v>0</v>
      </c>
      <c r="K1147" s="111">
        <f t="shared" si="864"/>
        <v>0</v>
      </c>
      <c r="L1147" s="111">
        <f t="shared" si="865"/>
        <v>0</v>
      </c>
      <c r="M1147" s="111">
        <f t="shared" si="866"/>
        <v>0</v>
      </c>
      <c r="N1147" s="111">
        <f t="shared" si="867"/>
        <v>0</v>
      </c>
      <c r="O1147" s="147">
        <f t="shared" si="868"/>
        <v>1.0932992882236285</v>
      </c>
      <c r="P1147" s="111"/>
      <c r="Q1147" s="118"/>
      <c r="R1147" s="119"/>
      <c r="S1147" s="119"/>
      <c r="T1147" s="119"/>
      <c r="U1147" s="119"/>
      <c r="V1147" s="119"/>
      <c r="W1147" s="119"/>
      <c r="X1147" s="119"/>
      <c r="Y1147" s="119"/>
      <c r="Z1147" s="119"/>
      <c r="AA1147" s="119"/>
      <c r="AB1147" s="119"/>
      <c r="AC1147" s="119"/>
      <c r="AD1147" s="120"/>
    </row>
    <row r="1148" spans="1:30" s="186" customFormat="1" ht="34.5" customHeight="1" x14ac:dyDescent="0.25">
      <c r="A1148" s="135" t="s">
        <v>124</v>
      </c>
      <c r="B1148" s="136"/>
      <c r="C1148" s="137"/>
      <c r="D1148" s="129">
        <v>12</v>
      </c>
      <c r="E1148" s="129">
        <v>0.1</v>
      </c>
      <c r="F1148" s="138">
        <f>ROUND((((D1142/3)*3)/(E1148))+1,0)</f>
        <v>8</v>
      </c>
      <c r="G1148" s="130">
        <f>((2*(E1142-(2*$B$6)+F1142-(2*$B$6)))+(VLOOKUP(D1148,$B$30:$C$36,2,)))</f>
        <v>2.0999999999999996</v>
      </c>
      <c r="H1148" s="129">
        <f>+F1148*G1148*C1142</f>
        <v>16.799999999999997</v>
      </c>
      <c r="I1148" s="129"/>
      <c r="J1148" s="111">
        <f>IF($D1148=$J$52,$H1148,0)</f>
        <v>0</v>
      </c>
      <c r="K1148" s="111">
        <f>IF($D1148=$K$52,$H1148,0)</f>
        <v>0</v>
      </c>
      <c r="L1148" s="111">
        <f>IF($D1148=$L$52,$H1148,0)</f>
        <v>16.799999999999997</v>
      </c>
      <c r="M1148" s="111">
        <f>IF($D1148=$M$52,$H1148,0)</f>
        <v>0</v>
      </c>
      <c r="N1148" s="111">
        <f>IF($D1148=$N$52,$H1148,0)</f>
        <v>0</v>
      </c>
      <c r="O1148" s="147">
        <f>IF($D1148=$O$52,$H1148,0)</f>
        <v>0</v>
      </c>
      <c r="P1148" s="129"/>
    </row>
    <row r="1149" spans="1:30" s="239" customFormat="1" ht="30" customHeight="1" x14ac:dyDescent="0.25">
      <c r="A1149" s="209"/>
      <c r="B1149" s="209" t="s">
        <v>96</v>
      </c>
      <c r="C1149" s="209"/>
      <c r="D1149" s="209">
        <v>12</v>
      </c>
      <c r="E1149" s="209">
        <v>0.1</v>
      </c>
      <c r="F1149" s="219">
        <f>ROUNDUP((((D1140/3)*3)/(E1149))+1,0)</f>
        <v>101</v>
      </c>
      <c r="G1149" s="211">
        <f>(F1142-(2*$B$6)+(VLOOKUP(D1149,$B$30:$C$36,2,)))</f>
        <v>0.92999999999999994</v>
      </c>
      <c r="H1149" s="209">
        <f>+F1149*G1149*C1142</f>
        <v>93.929999999999993</v>
      </c>
      <c r="I1149" s="209"/>
      <c r="J1149" s="111">
        <f>IF($D1149=$J$52,$H1149,0)</f>
        <v>0</v>
      </c>
      <c r="K1149" s="111">
        <f>IF($D1149=$K$52,$H1149,0)</f>
        <v>0</v>
      </c>
      <c r="L1149" s="111">
        <f>IF($D1149=$L$52,$H1149,0)</f>
        <v>93.929999999999993</v>
      </c>
      <c r="M1149" s="111">
        <f>IF($D1149=$M$52,$H1149,0)</f>
        <v>0</v>
      </c>
      <c r="N1149" s="111">
        <f>IF($D1149=$N$52,$H1149,0)</f>
        <v>0</v>
      </c>
      <c r="O1149" s="147">
        <f>IF($D1149=$O$52,$H1149,0)</f>
        <v>0</v>
      </c>
      <c r="P1149" s="129"/>
      <c r="Q1149" s="209"/>
    </row>
    <row r="1150" spans="1:30" s="116" customFormat="1" ht="30" customHeight="1" x14ac:dyDescent="0.25">
      <c r="A1150" s="186"/>
      <c r="B1150" s="186"/>
      <c r="C1150" s="186"/>
      <c r="D1150" s="186"/>
      <c r="E1150" s="186"/>
      <c r="F1150" s="186"/>
      <c r="G1150" s="186"/>
      <c r="H1150" s="186"/>
      <c r="I1150" s="186"/>
      <c r="J1150" s="186"/>
      <c r="K1150" s="186"/>
      <c r="L1150" s="186"/>
      <c r="M1150" s="186"/>
      <c r="N1150" s="186"/>
      <c r="O1150" s="186"/>
      <c r="P1150" s="288"/>
      <c r="Q1150" s="118"/>
      <c r="R1150" s="119"/>
      <c r="S1150" s="119"/>
      <c r="T1150" s="119"/>
      <c r="U1150" s="119"/>
      <c r="V1150" s="119"/>
      <c r="W1150" s="119"/>
      <c r="X1150" s="119"/>
      <c r="Y1150" s="119"/>
      <c r="Z1150" s="119"/>
      <c r="AA1150" s="119"/>
      <c r="AB1150" s="119"/>
      <c r="AC1150" s="119"/>
      <c r="AD1150" s="120"/>
    </row>
    <row r="1151" spans="1:30" s="116" customFormat="1" ht="30" customHeight="1" x14ac:dyDescent="0.2">
      <c r="A1151" s="111">
        <v>139</v>
      </c>
      <c r="B1151" s="111" t="s">
        <v>244</v>
      </c>
      <c r="C1151" s="111">
        <v>1</v>
      </c>
      <c r="D1151" s="111">
        <v>0.85499999999999998</v>
      </c>
      <c r="E1151" s="111">
        <v>0.3</v>
      </c>
      <c r="F1151" s="111">
        <v>0.92500000000000004</v>
      </c>
      <c r="G1151" s="112"/>
      <c r="H1151" s="111"/>
      <c r="I1151" s="111">
        <f>+PRODUCT(C1151:F1151)</f>
        <v>0.23726250000000002</v>
      </c>
      <c r="J1151" s="111">
        <f>IF($D1151=$J$52,$H1151,0)</f>
        <v>0</v>
      </c>
      <c r="K1151" s="111">
        <f>IF($D1151=$K$52,$H1151,0)</f>
        <v>0</v>
      </c>
      <c r="L1151" s="111">
        <f>IF($D1151=$L$52,$H1151,0)</f>
        <v>0</v>
      </c>
      <c r="M1151" s="111">
        <f>IF($D1151=$M$52,$H1151,0)</f>
        <v>0</v>
      </c>
      <c r="N1151" s="111">
        <f>IF($D1151=$N$52,$H1151,0)</f>
        <v>0</v>
      </c>
      <c r="O1151" s="147">
        <f>IF($D1151=$O$52,$H1151,0)</f>
        <v>0</v>
      </c>
      <c r="P1151" s="111">
        <f>(IF(F1151&gt;0.6,(ROUND(D1151/0.5*2,0)),(ROUND(D1151/0.5*1,0))))*C1151</f>
        <v>3</v>
      </c>
      <c r="Q1151" s="113" t="s">
        <v>75</v>
      </c>
      <c r="R1151" s="114">
        <v>0.125</v>
      </c>
      <c r="S1151" s="114">
        <v>0.125</v>
      </c>
      <c r="T1151" s="114">
        <f>+PRODUCT(C1151:E1151)</f>
        <v>0.25650000000000001</v>
      </c>
      <c r="U1151" s="114">
        <f>+PRODUCT(D1151,(F1151-R1151))</f>
        <v>0.68400000000000005</v>
      </c>
      <c r="V1151" s="114">
        <f>+PRODUCT(D1151,(F1151-R1151))</f>
        <v>0.68400000000000005</v>
      </c>
      <c r="W1151" s="114">
        <f>+PRODUCT(T1151,C1151)</f>
        <v>0.25650000000000001</v>
      </c>
      <c r="X1151" s="114">
        <f>+IF(Q1151="internal",IF(F1151=$X$52,U1151+V1151,0),0)</f>
        <v>0</v>
      </c>
      <c r="Y1151" s="114">
        <f>+IF(Q1151="internal",IF(F1151&lt;$Y$52,U1151+V1151,0),0)</f>
        <v>0</v>
      </c>
      <c r="Z1151" s="114">
        <f>+IF(Q1151="internal",IF(F1151&gt;$Z$52,U1151+V1151,0),0)</f>
        <v>1.3680000000000001</v>
      </c>
      <c r="AA1151" s="114">
        <f>+IF(Q1151="external",IF(F1151=$AA$52,U1151+V1151,0),0)</f>
        <v>0</v>
      </c>
      <c r="AB1151" s="114">
        <f>+IF(Q1151="external",IF(F1151&lt;$AB$52,U1151+V1151,0),0)</f>
        <v>0</v>
      </c>
      <c r="AC1151" s="114">
        <f>+IF(Q1151="external",IF(F1151&gt;$AC$52,U1151+V1151,0),0)</f>
        <v>0</v>
      </c>
      <c r="AD1151" s="115"/>
    </row>
    <row r="1152" spans="1:30" s="116" customFormat="1" ht="30" customHeight="1" x14ac:dyDescent="0.2">
      <c r="A1152" s="149" t="s">
        <v>76</v>
      </c>
      <c r="B1152" s="150"/>
      <c r="C1152" s="151"/>
      <c r="D1152" s="152">
        <v>16</v>
      </c>
      <c r="E1152" s="152"/>
      <c r="F1152" s="165">
        <v>3</v>
      </c>
      <c r="G1152" s="153">
        <f>+$D1151+1*(VLOOKUP(D1152,$B$10:$G$16,6)+(10*(D1152/1000)))+1*(VLOOKUP(D1152,$B$10:$G$16,6)+(10*(D1152/1000)))</f>
        <v>2.4250000000000003</v>
      </c>
      <c r="H1152" s="152">
        <f>+F1152*G1152*C1151</f>
        <v>7.2750000000000004</v>
      </c>
      <c r="I1152" s="152"/>
      <c r="J1152" s="111">
        <f>IF($D1152=$J$52,$H1152,0)</f>
        <v>0</v>
      </c>
      <c r="K1152" s="111">
        <f>IF($D1152=$K$52,$H1152,0)</f>
        <v>0</v>
      </c>
      <c r="L1152" s="111">
        <f>IF($D1152=$L$52,$H1152,0)</f>
        <v>0</v>
      </c>
      <c r="M1152" s="111">
        <f>IF($D1152=$M$52,$H1152,0)</f>
        <v>7.2750000000000004</v>
      </c>
      <c r="N1152" s="111">
        <f>IF($D1152=$N$52,$H1152,0)</f>
        <v>0</v>
      </c>
      <c r="O1152" s="147">
        <f>IF($D1152=$O$52,$H1152,0)</f>
        <v>0</v>
      </c>
      <c r="P1152" s="111"/>
      <c r="Q1152" s="118"/>
      <c r="R1152" s="119"/>
      <c r="S1152" s="119"/>
      <c r="T1152" s="119"/>
      <c r="U1152" s="119"/>
      <c r="V1152" s="119"/>
      <c r="W1152" s="119"/>
      <c r="X1152" s="119"/>
      <c r="Y1152" s="119"/>
      <c r="Z1152" s="119"/>
      <c r="AA1152" s="119"/>
      <c r="AB1152" s="119"/>
      <c r="AC1152" s="119"/>
      <c r="AD1152" s="120"/>
    </row>
    <row r="1153" spans="1:30" s="116" customFormat="1" ht="30" customHeight="1" x14ac:dyDescent="0.2">
      <c r="A1153" s="149" t="s">
        <v>233</v>
      </c>
      <c r="B1153" s="150"/>
      <c r="C1153" s="151"/>
      <c r="D1153" s="152">
        <v>12</v>
      </c>
      <c r="E1153" s="152"/>
      <c r="F1153" s="165">
        <v>3</v>
      </c>
      <c r="G1153" s="153">
        <f>+$D1151+2*(VLOOKUP(D1153,$B$10:$G$16,6)+(10*(D1153/1000)))</f>
        <v>2.0449999999999999</v>
      </c>
      <c r="H1153" s="152">
        <f>+F1153*G1153*C1151</f>
        <v>6.1349999999999998</v>
      </c>
      <c r="I1153" s="152"/>
      <c r="J1153" s="111">
        <f t="shared" ref="J1153" si="869">IF($D1153=$J$52,$H1153,0)</f>
        <v>0</v>
      </c>
      <c r="K1153" s="111">
        <f t="shared" ref="K1153" si="870">IF($D1153=$K$52,$H1153,0)</f>
        <v>0</v>
      </c>
      <c r="L1153" s="111">
        <f t="shared" ref="L1153" si="871">IF($D1153=$L$52,$H1153,0)</f>
        <v>6.1349999999999998</v>
      </c>
      <c r="M1153" s="111">
        <f t="shared" ref="M1153" si="872">IF($D1153=$M$52,$H1153,0)</f>
        <v>0</v>
      </c>
      <c r="N1153" s="111">
        <f t="shared" ref="N1153" si="873">IF($D1153=$N$52,$H1153,0)</f>
        <v>0</v>
      </c>
      <c r="O1153" s="147">
        <f t="shared" ref="O1153" si="874">IF($D1153=$O$52,$H1153,0)</f>
        <v>0</v>
      </c>
      <c r="P1153" s="111"/>
      <c r="Q1153" s="118"/>
      <c r="R1153" s="119"/>
      <c r="S1153" s="119"/>
      <c r="T1153" s="119"/>
      <c r="U1153" s="119"/>
      <c r="V1153" s="119"/>
      <c r="W1153" s="119"/>
      <c r="X1153" s="119"/>
      <c r="Y1153" s="119"/>
      <c r="Z1153" s="119"/>
      <c r="AA1153" s="119"/>
      <c r="AB1153" s="119"/>
      <c r="AC1153" s="119"/>
      <c r="AD1153" s="120"/>
    </row>
    <row r="1154" spans="1:30" s="116" customFormat="1" ht="30" customHeight="1" x14ac:dyDescent="0.2">
      <c r="A1154" s="157" t="s">
        <v>78</v>
      </c>
      <c r="B1154" s="158"/>
      <c r="C1154" s="159"/>
      <c r="D1154" s="152">
        <v>16</v>
      </c>
      <c r="E1154" s="111"/>
      <c r="F1154" s="112">
        <v>3</v>
      </c>
      <c r="G1154" s="153">
        <f>+$D1151+1*(VLOOKUP(D1154,$B$10:$G$16,6)+(10*(D1154/1000)))+1*(VLOOKUP(D1154,$B$10:$G$16,6)+(10*(D1154/1000)))</f>
        <v>2.4250000000000003</v>
      </c>
      <c r="H1154" s="111">
        <f>+F1154*G1154*C1151</f>
        <v>7.2750000000000004</v>
      </c>
      <c r="I1154" s="111"/>
      <c r="J1154" s="111">
        <f>IF($D1154=$J$52,$H1154,0)</f>
        <v>0</v>
      </c>
      <c r="K1154" s="111">
        <f>IF($D1154=$K$52,$H1154,0)</f>
        <v>0</v>
      </c>
      <c r="L1154" s="111">
        <f>IF($D1154=$L$52,$H1154,0)</f>
        <v>0</v>
      </c>
      <c r="M1154" s="111">
        <f>IF($D1154=$M$52,$H1154,0)</f>
        <v>7.2750000000000004</v>
      </c>
      <c r="N1154" s="111">
        <f>IF($D1154=$N$52,$H1154,0)</f>
        <v>0</v>
      </c>
      <c r="O1154" s="147">
        <f>IF($D1154=$O$52,$H1154,0)</f>
        <v>0</v>
      </c>
      <c r="P1154" s="111"/>
      <c r="Q1154" s="118"/>
      <c r="R1154" s="119"/>
      <c r="S1154" s="119"/>
      <c r="T1154" s="119"/>
      <c r="U1154" s="119"/>
      <c r="V1154" s="119"/>
      <c r="W1154" s="119"/>
      <c r="X1154" s="119"/>
      <c r="Y1154" s="119"/>
      <c r="Z1154" s="119"/>
      <c r="AA1154" s="119"/>
      <c r="AB1154" s="119"/>
      <c r="AC1154" s="119"/>
      <c r="AD1154" s="120"/>
    </row>
    <row r="1155" spans="1:30" s="116" customFormat="1" ht="30" customHeight="1" x14ac:dyDescent="0.2">
      <c r="A1155" s="157" t="s">
        <v>79</v>
      </c>
      <c r="B1155" s="158"/>
      <c r="C1155" s="159"/>
      <c r="D1155" s="152">
        <v>12</v>
      </c>
      <c r="E1155" s="111"/>
      <c r="F1155" s="112">
        <v>3</v>
      </c>
      <c r="G1155" s="153">
        <f>+$D1151+2*(VLOOKUP(D1155,$B$10:$G$16,6)+(10*(D1155/1000)))</f>
        <v>2.0449999999999999</v>
      </c>
      <c r="H1155" s="111">
        <f>+F1155*G1155*C1151</f>
        <v>6.1349999999999998</v>
      </c>
      <c r="I1155" s="111"/>
      <c r="J1155" s="111">
        <f t="shared" ref="J1155:J1156" si="875">IF($D1155=$J$52,$H1155,0)</f>
        <v>0</v>
      </c>
      <c r="K1155" s="111">
        <f t="shared" ref="K1155:K1156" si="876">IF($D1155=$K$52,$H1155,0)</f>
        <v>0</v>
      </c>
      <c r="L1155" s="111">
        <f t="shared" ref="L1155:L1156" si="877">IF($D1155=$L$52,$H1155,0)</f>
        <v>6.1349999999999998</v>
      </c>
      <c r="M1155" s="111">
        <f t="shared" ref="M1155:M1156" si="878">IF($D1155=$M$52,$H1155,0)</f>
        <v>0</v>
      </c>
      <c r="N1155" s="111">
        <f t="shared" ref="N1155:N1156" si="879">IF($D1155=$N$52,$H1155,0)</f>
        <v>0</v>
      </c>
      <c r="O1155" s="147">
        <f t="shared" ref="O1155:O1156" si="880">IF($D1155=$O$52,$H1155,0)</f>
        <v>0</v>
      </c>
      <c r="P1155" s="111"/>
      <c r="Q1155" s="118"/>
      <c r="R1155" s="119"/>
      <c r="S1155" s="119"/>
      <c r="T1155" s="119"/>
      <c r="U1155" s="119"/>
      <c r="V1155" s="119"/>
      <c r="W1155" s="119"/>
      <c r="X1155" s="119"/>
      <c r="Y1155" s="119"/>
      <c r="Z1155" s="119"/>
      <c r="AA1155" s="119"/>
      <c r="AB1155" s="119"/>
      <c r="AC1155" s="119"/>
      <c r="AD1155" s="120"/>
    </row>
    <row r="1156" spans="1:30" s="127" customFormat="1" ht="30" customHeight="1" x14ac:dyDescent="0.2">
      <c r="A1156" s="157" t="s">
        <v>80</v>
      </c>
      <c r="B1156" s="158"/>
      <c r="C1156" s="159"/>
      <c r="D1156" s="111">
        <v>25</v>
      </c>
      <c r="E1156" s="111">
        <v>1</v>
      </c>
      <c r="F1156" s="112">
        <f>ROUND((0.761*2)/(E1156)+1,0)</f>
        <v>3</v>
      </c>
      <c r="G1156" s="112">
        <f>VLOOKUP(E1151,$B$40:$E$49,4,0)</f>
        <v>0.36443309607454283</v>
      </c>
      <c r="H1156" s="111">
        <f>+F1156*G1156*C1151</f>
        <v>1.0932992882236285</v>
      </c>
      <c r="I1156" s="111"/>
      <c r="J1156" s="111">
        <f t="shared" si="875"/>
        <v>0</v>
      </c>
      <c r="K1156" s="111">
        <f t="shared" si="876"/>
        <v>0</v>
      </c>
      <c r="L1156" s="111">
        <f t="shared" si="877"/>
        <v>0</v>
      </c>
      <c r="M1156" s="111">
        <f t="shared" si="878"/>
        <v>0</v>
      </c>
      <c r="N1156" s="111">
        <f t="shared" si="879"/>
        <v>0</v>
      </c>
      <c r="O1156" s="147">
        <f t="shared" si="880"/>
        <v>1.0932992882236285</v>
      </c>
      <c r="P1156" s="111"/>
      <c r="Q1156" s="118"/>
      <c r="R1156" s="119"/>
      <c r="S1156" s="119"/>
      <c r="T1156" s="119"/>
      <c r="U1156" s="119"/>
      <c r="V1156" s="119"/>
      <c r="W1156" s="119"/>
      <c r="X1156" s="119"/>
      <c r="Y1156" s="119"/>
      <c r="Z1156" s="119"/>
      <c r="AA1156" s="119"/>
      <c r="AB1156" s="119"/>
      <c r="AC1156" s="119"/>
      <c r="AD1156" s="120"/>
    </row>
    <row r="1157" spans="1:30" s="186" customFormat="1" ht="34.5" customHeight="1" x14ac:dyDescent="0.25">
      <c r="A1157" s="135" t="s">
        <v>114</v>
      </c>
      <c r="B1157" s="136"/>
      <c r="C1157" s="137"/>
      <c r="D1157" s="129">
        <v>12</v>
      </c>
      <c r="E1157" s="129">
        <v>0.1</v>
      </c>
      <c r="F1157" s="138">
        <f>ROUND((((D1151/3)*3)/(E1157))+1,0)</f>
        <v>10</v>
      </c>
      <c r="G1157" s="130">
        <f>((2*(E1151-(2*$B$6)+F1151-(2*$B$6)))+(VLOOKUP(D1157,$B$30:$C$36,2,)))</f>
        <v>2.4500000000000002</v>
      </c>
      <c r="H1157" s="129">
        <f>+F1157*G1157*C1151</f>
        <v>24.5</v>
      </c>
      <c r="I1157" s="129"/>
      <c r="J1157" s="111">
        <f>IF($D1157=$J$52,$H1157,0)</f>
        <v>0</v>
      </c>
      <c r="K1157" s="111">
        <f>IF($D1157=$K$52,$H1157,0)</f>
        <v>0</v>
      </c>
      <c r="L1157" s="111">
        <f>IF($D1157=$L$52,$H1157,0)</f>
        <v>24.5</v>
      </c>
      <c r="M1157" s="111">
        <f>IF($D1157=$M$52,$H1157,0)</f>
        <v>0</v>
      </c>
      <c r="N1157" s="111">
        <f>IF($D1157=$N$52,$H1157,0)</f>
        <v>0</v>
      </c>
      <c r="O1157" s="147">
        <f>IF($D1157=$O$52,$H1157,0)</f>
        <v>0</v>
      </c>
      <c r="P1157" s="129"/>
    </row>
    <row r="1158" spans="1:30" s="116" customFormat="1" ht="30" customHeight="1" x14ac:dyDescent="0.25">
      <c r="A1158" s="186"/>
      <c r="B1158" s="186"/>
      <c r="C1158" s="186"/>
      <c r="D1158" s="186"/>
      <c r="E1158" s="186"/>
      <c r="F1158" s="186"/>
      <c r="G1158" s="186"/>
      <c r="H1158" s="186"/>
      <c r="I1158" s="186"/>
      <c r="J1158" s="186"/>
      <c r="K1158" s="186"/>
      <c r="L1158" s="186"/>
      <c r="M1158" s="186"/>
      <c r="N1158" s="186"/>
      <c r="O1158" s="186"/>
      <c r="P1158" s="288"/>
      <c r="Q1158" s="118"/>
      <c r="R1158" s="119"/>
      <c r="S1158" s="119"/>
      <c r="T1158" s="119"/>
      <c r="U1158" s="119"/>
      <c r="V1158" s="119"/>
      <c r="W1158" s="119"/>
      <c r="X1158" s="119"/>
      <c r="Y1158" s="119"/>
      <c r="Z1158" s="119"/>
      <c r="AA1158" s="119"/>
      <c r="AB1158" s="119"/>
      <c r="AC1158" s="119"/>
      <c r="AD1158" s="120"/>
    </row>
    <row r="1159" spans="1:30" s="116" customFormat="1" ht="30" customHeight="1" x14ac:dyDescent="0.2">
      <c r="A1159" s="111">
        <v>140</v>
      </c>
      <c r="B1159" s="111" t="s">
        <v>245</v>
      </c>
      <c r="C1159" s="111">
        <v>1</v>
      </c>
      <c r="D1159" s="111">
        <v>2.1</v>
      </c>
      <c r="E1159" s="111">
        <v>0.3</v>
      </c>
      <c r="F1159" s="111">
        <v>0.6</v>
      </c>
      <c r="G1159" s="112"/>
      <c r="H1159" s="111"/>
      <c r="I1159" s="111">
        <f>+PRODUCT(C1159:F1159)</f>
        <v>0.378</v>
      </c>
      <c r="J1159" s="111">
        <f>IF($D1159=$J$52,$H1159,0)</f>
        <v>0</v>
      </c>
      <c r="K1159" s="111">
        <f>IF($D1159=$K$52,$H1159,0)</f>
        <v>0</v>
      </c>
      <c r="L1159" s="111">
        <f>IF($D1159=$L$52,$H1159,0)</f>
        <v>0</v>
      </c>
      <c r="M1159" s="111">
        <f>IF($D1159=$M$52,$H1159,0)</f>
        <v>0</v>
      </c>
      <c r="N1159" s="111">
        <f>IF($D1159=$N$52,$H1159,0)</f>
        <v>0</v>
      </c>
      <c r="O1159" s="147">
        <f>IF($D1159=$O$52,$H1159,0)</f>
        <v>0</v>
      </c>
      <c r="P1159" s="111">
        <f>(IF(F1159&gt;0.6,(ROUND(D1159/0.5*2,0)),(ROUND(D1159/0.5*1,0))))*C1159</f>
        <v>4</v>
      </c>
      <c r="Q1159" s="113" t="s">
        <v>75</v>
      </c>
      <c r="R1159" s="114">
        <v>0.15</v>
      </c>
      <c r="S1159" s="114">
        <v>0.125</v>
      </c>
      <c r="T1159" s="114">
        <f>+PRODUCT(C1159:E1159)</f>
        <v>0.63</v>
      </c>
      <c r="U1159" s="114">
        <f>+PRODUCT(D1159,(F1159-R1159))</f>
        <v>0.94499999999999995</v>
      </c>
      <c r="V1159" s="114">
        <f>+PRODUCT(D1159,(F1159-S1159))</f>
        <v>0.99749999999999994</v>
      </c>
      <c r="W1159" s="114">
        <f>+PRODUCT(T1159,C1159)</f>
        <v>0.63</v>
      </c>
      <c r="X1159" s="114">
        <f>+IF(Q1159="internal",IF(F1159=$X$52,U1159+V1159,0),0)</f>
        <v>1.9424999999999999</v>
      </c>
      <c r="Y1159" s="114">
        <f>+IF(Q1159="internal",IF(F1159&lt;$Y$52,U1159+V1159,0),0)</f>
        <v>0</v>
      </c>
      <c r="Z1159" s="114">
        <f>+IF(Q1159="internal",IF(F1159&gt;$Z$52,U1159+V1159,0),0)</f>
        <v>0</v>
      </c>
      <c r="AA1159" s="114">
        <f>+IF(Q1159="external",IF(F1159=$AA$52,U1159+V1159,0),0)</f>
        <v>0</v>
      </c>
      <c r="AB1159" s="114">
        <f>+IF(Q1159="external",IF(F1159&lt;$AB$52,U1159+V1159,0),0)</f>
        <v>0</v>
      </c>
      <c r="AC1159" s="114">
        <f>+IF(Q1159="external",IF(F1159&gt;$AC$52,U1159+V1159,0),0)</f>
        <v>0</v>
      </c>
      <c r="AD1159" s="115"/>
    </row>
    <row r="1160" spans="1:30" s="116" customFormat="1" ht="30" customHeight="1" x14ac:dyDescent="0.2">
      <c r="A1160" s="149" t="s">
        <v>76</v>
      </c>
      <c r="B1160" s="150"/>
      <c r="C1160" s="151"/>
      <c r="D1160" s="152">
        <v>16</v>
      </c>
      <c r="E1160" s="152"/>
      <c r="F1160" s="165">
        <v>3</v>
      </c>
      <c r="G1160" s="153">
        <f>+$D1159+2*(VLOOKUP(D1160,$B$10:$G$16,6)+(10*(D1160/1000)))</f>
        <v>3.67</v>
      </c>
      <c r="H1160" s="152">
        <f>+F1160*G1160*C1159</f>
        <v>11.01</v>
      </c>
      <c r="I1160" s="152"/>
      <c r="J1160" s="111">
        <f>IF($D1160=$J$52,$H1160,0)</f>
        <v>0</v>
      </c>
      <c r="K1160" s="111">
        <f>IF($D1160=$K$52,$H1160,0)</f>
        <v>0</v>
      </c>
      <c r="L1160" s="111">
        <f>IF($D1160=$L$52,$H1160,0)</f>
        <v>0</v>
      </c>
      <c r="M1160" s="111">
        <f>IF($D1160=$M$52,$H1160,0)</f>
        <v>11.01</v>
      </c>
      <c r="N1160" s="111">
        <f>IF($D1160=$N$52,$H1160,0)</f>
        <v>0</v>
      </c>
      <c r="O1160" s="147">
        <f>IF($D1160=$O$52,$H1160,0)</f>
        <v>0</v>
      </c>
      <c r="P1160" s="111"/>
      <c r="Q1160" s="118"/>
      <c r="R1160" s="119"/>
      <c r="S1160" s="119"/>
      <c r="T1160" s="119"/>
      <c r="U1160" s="119"/>
      <c r="V1160" s="119"/>
      <c r="W1160" s="119"/>
      <c r="X1160" s="119"/>
      <c r="Y1160" s="119"/>
      <c r="Z1160" s="119"/>
      <c r="AA1160" s="119"/>
      <c r="AB1160" s="119"/>
      <c r="AC1160" s="119"/>
      <c r="AD1160" s="120"/>
    </row>
    <row r="1161" spans="1:30" s="116" customFormat="1" ht="30" customHeight="1" x14ac:dyDescent="0.2">
      <c r="A1161" s="149" t="s">
        <v>233</v>
      </c>
      <c r="B1161" s="150"/>
      <c r="C1161" s="151"/>
      <c r="D1161" s="152">
        <v>16</v>
      </c>
      <c r="E1161" s="152"/>
      <c r="F1161" s="165">
        <v>3</v>
      </c>
      <c r="G1161" s="153">
        <f>+$D1159+2*(VLOOKUP(D1161,$B$10:$G$16,6)+(10*(D1161/1000)))</f>
        <v>3.67</v>
      </c>
      <c r="H1161" s="152">
        <f>+F1161*G1161*C1159</f>
        <v>11.01</v>
      </c>
      <c r="I1161" s="152"/>
      <c r="J1161" s="111">
        <f t="shared" ref="J1161" si="881">IF($D1161=$J$52,$H1161,0)</f>
        <v>0</v>
      </c>
      <c r="K1161" s="111">
        <f t="shared" ref="K1161" si="882">IF($D1161=$K$52,$H1161,0)</f>
        <v>0</v>
      </c>
      <c r="L1161" s="111">
        <f t="shared" ref="L1161" si="883">IF($D1161=$L$52,$H1161,0)</f>
        <v>0</v>
      </c>
      <c r="M1161" s="111">
        <f t="shared" ref="M1161" si="884">IF($D1161=$M$52,$H1161,0)</f>
        <v>11.01</v>
      </c>
      <c r="N1161" s="111">
        <f t="shared" ref="N1161" si="885">IF($D1161=$N$52,$H1161,0)</f>
        <v>0</v>
      </c>
      <c r="O1161" s="147">
        <f t="shared" ref="O1161" si="886">IF($D1161=$O$52,$H1161,0)</f>
        <v>0</v>
      </c>
      <c r="P1161" s="111"/>
      <c r="Q1161" s="118"/>
      <c r="R1161" s="119"/>
      <c r="S1161" s="119"/>
      <c r="T1161" s="119"/>
      <c r="U1161" s="119"/>
      <c r="V1161" s="119"/>
      <c r="W1161" s="119"/>
      <c r="X1161" s="119"/>
      <c r="Y1161" s="119"/>
      <c r="Z1161" s="119"/>
      <c r="AA1161" s="119"/>
      <c r="AB1161" s="119"/>
      <c r="AC1161" s="119"/>
      <c r="AD1161" s="120"/>
    </row>
    <row r="1162" spans="1:30" s="116" customFormat="1" ht="30" customHeight="1" x14ac:dyDescent="0.2">
      <c r="A1162" s="157" t="s">
        <v>78</v>
      </c>
      <c r="B1162" s="158"/>
      <c r="C1162" s="159"/>
      <c r="D1162" s="152">
        <v>16</v>
      </c>
      <c r="E1162" s="111"/>
      <c r="F1162" s="112">
        <v>3</v>
      </c>
      <c r="G1162" s="153">
        <f>+$D1159+2*(VLOOKUP(D1162,$B$10:$G$16,6)+(10*(D1162/1000)))</f>
        <v>3.67</v>
      </c>
      <c r="H1162" s="111">
        <f>+F1162*G1162*C1159</f>
        <v>11.01</v>
      </c>
      <c r="I1162" s="111"/>
      <c r="J1162" s="111">
        <f>IF($D1162=$J$52,$H1162,0)</f>
        <v>0</v>
      </c>
      <c r="K1162" s="111">
        <f>IF($D1162=$K$52,$H1162,0)</f>
        <v>0</v>
      </c>
      <c r="L1162" s="111">
        <f>IF($D1162=$L$52,$H1162,0)</f>
        <v>0</v>
      </c>
      <c r="M1162" s="111">
        <f>IF($D1162=$M$52,$H1162,0)</f>
        <v>11.01</v>
      </c>
      <c r="N1162" s="111">
        <f>IF($D1162=$N$52,$H1162,0)</f>
        <v>0</v>
      </c>
      <c r="O1162" s="147">
        <f>IF($D1162=$O$52,$H1162,0)</f>
        <v>0</v>
      </c>
      <c r="P1162" s="111"/>
      <c r="Q1162" s="118"/>
      <c r="R1162" s="119"/>
      <c r="S1162" s="119"/>
      <c r="T1162" s="119"/>
      <c r="U1162" s="119"/>
      <c r="V1162" s="119"/>
      <c r="W1162" s="119"/>
      <c r="X1162" s="119"/>
      <c r="Y1162" s="119"/>
      <c r="Z1162" s="119"/>
      <c r="AA1162" s="119"/>
      <c r="AB1162" s="119"/>
      <c r="AC1162" s="119"/>
      <c r="AD1162" s="120"/>
    </row>
    <row r="1163" spans="1:30" s="116" customFormat="1" ht="30" customHeight="1" x14ac:dyDescent="0.2">
      <c r="A1163" s="157" t="s">
        <v>79</v>
      </c>
      <c r="B1163" s="158"/>
      <c r="C1163" s="159"/>
      <c r="D1163" s="152">
        <v>12</v>
      </c>
      <c r="E1163" s="111"/>
      <c r="F1163" s="112">
        <v>2</v>
      </c>
      <c r="G1163" s="153">
        <f>+$D1159+2*(VLOOKUP(D1163,$B$10:$G$16,6)+(10*(D1163/1000)))</f>
        <v>3.29</v>
      </c>
      <c r="H1163" s="111">
        <f>+F1163*G1163*C1159</f>
        <v>6.58</v>
      </c>
      <c r="I1163" s="111"/>
      <c r="J1163" s="111">
        <f t="shared" ref="J1163:J1164" si="887">IF($D1163=$J$52,$H1163,0)</f>
        <v>0</v>
      </c>
      <c r="K1163" s="111">
        <f t="shared" ref="K1163:K1164" si="888">IF($D1163=$K$52,$H1163,0)</f>
        <v>0</v>
      </c>
      <c r="L1163" s="111">
        <f t="shared" ref="L1163:L1164" si="889">IF($D1163=$L$52,$H1163,0)</f>
        <v>6.58</v>
      </c>
      <c r="M1163" s="111">
        <f t="shared" ref="M1163:M1164" si="890">IF($D1163=$M$52,$H1163,0)</f>
        <v>0</v>
      </c>
      <c r="N1163" s="111">
        <f t="shared" ref="N1163:N1164" si="891">IF($D1163=$N$52,$H1163,0)</f>
        <v>0</v>
      </c>
      <c r="O1163" s="147">
        <f t="shared" ref="O1163:O1164" si="892">IF($D1163=$O$52,$H1163,0)</f>
        <v>0</v>
      </c>
      <c r="P1163" s="111"/>
      <c r="Q1163" s="118"/>
      <c r="R1163" s="119"/>
      <c r="S1163" s="119"/>
      <c r="T1163" s="119"/>
      <c r="U1163" s="119"/>
      <c r="V1163" s="119"/>
      <c r="W1163" s="119"/>
      <c r="X1163" s="119"/>
      <c r="Y1163" s="119"/>
      <c r="Z1163" s="119"/>
      <c r="AA1163" s="119"/>
      <c r="AB1163" s="119"/>
      <c r="AC1163" s="119"/>
      <c r="AD1163" s="120"/>
    </row>
    <row r="1164" spans="1:30" s="127" customFormat="1" ht="30" customHeight="1" x14ac:dyDescent="0.2">
      <c r="A1164" s="157" t="s">
        <v>80</v>
      </c>
      <c r="B1164" s="158"/>
      <c r="C1164" s="159"/>
      <c r="D1164" s="111">
        <v>25</v>
      </c>
      <c r="E1164" s="111">
        <v>1</v>
      </c>
      <c r="F1164" s="112">
        <f>ROUND((2.1*2)/(E1164)+1,0)</f>
        <v>5</v>
      </c>
      <c r="G1164" s="112">
        <f>VLOOKUP(E1159,$B$40:$E$49,4,0)</f>
        <v>0.36443309607454283</v>
      </c>
      <c r="H1164" s="111">
        <f>+F1164*G1164*C1159</f>
        <v>1.8221654803727141</v>
      </c>
      <c r="I1164" s="111"/>
      <c r="J1164" s="111">
        <f t="shared" si="887"/>
        <v>0</v>
      </c>
      <c r="K1164" s="111">
        <f t="shared" si="888"/>
        <v>0</v>
      </c>
      <c r="L1164" s="111">
        <f t="shared" si="889"/>
        <v>0</v>
      </c>
      <c r="M1164" s="111">
        <f t="shared" si="890"/>
        <v>0</v>
      </c>
      <c r="N1164" s="111">
        <f t="shared" si="891"/>
        <v>0</v>
      </c>
      <c r="O1164" s="147">
        <f t="shared" si="892"/>
        <v>1.8221654803727141</v>
      </c>
      <c r="P1164" s="111"/>
      <c r="Q1164" s="118"/>
      <c r="R1164" s="119"/>
      <c r="S1164" s="119"/>
      <c r="T1164" s="119"/>
      <c r="U1164" s="119"/>
      <c r="V1164" s="119"/>
      <c r="W1164" s="119"/>
      <c r="X1164" s="119"/>
      <c r="Y1164" s="119"/>
      <c r="Z1164" s="119"/>
      <c r="AA1164" s="119"/>
      <c r="AB1164" s="119"/>
      <c r="AC1164" s="119"/>
      <c r="AD1164" s="120"/>
    </row>
    <row r="1165" spans="1:30" s="186" customFormat="1" ht="34.5" customHeight="1" x14ac:dyDescent="0.25">
      <c r="A1165" s="135" t="s">
        <v>114</v>
      </c>
      <c r="B1165" s="136"/>
      <c r="C1165" s="137"/>
      <c r="D1165" s="129">
        <v>12</v>
      </c>
      <c r="E1165" s="129">
        <v>0.1</v>
      </c>
      <c r="F1165" s="138">
        <f>ROUND((((D1159/3)*3)/(E1165))+1,0)</f>
        <v>22</v>
      </c>
      <c r="G1165" s="130">
        <f>((2*(E1159-(2*$B$6)+F1159-(2*$B$6)))+(VLOOKUP(D1165,$B$30:$C$36,2,)))</f>
        <v>1.8</v>
      </c>
      <c r="H1165" s="129">
        <f>+F1165*G1165*C1159</f>
        <v>39.6</v>
      </c>
      <c r="I1165" s="129"/>
      <c r="J1165" s="111">
        <f>IF($D1165=$J$52,$H1165,0)</f>
        <v>0</v>
      </c>
      <c r="K1165" s="111">
        <f>IF($D1165=$K$52,$H1165,0)</f>
        <v>0</v>
      </c>
      <c r="L1165" s="111">
        <f>IF($D1165=$L$52,$H1165,0)</f>
        <v>39.6</v>
      </c>
      <c r="M1165" s="111">
        <f>IF($D1165=$M$52,$H1165,0)</f>
        <v>0</v>
      </c>
      <c r="N1165" s="111">
        <f>IF($D1165=$N$52,$H1165,0)</f>
        <v>0</v>
      </c>
      <c r="O1165" s="147">
        <f>IF($D1165=$O$52,$H1165,0)</f>
        <v>0</v>
      </c>
      <c r="P1165" s="129"/>
    </row>
    <row r="1166" spans="1:30" s="116" customFormat="1" ht="30" customHeight="1" x14ac:dyDescent="0.25">
      <c r="A1166" s="186"/>
      <c r="B1166" s="186"/>
      <c r="C1166" s="186"/>
      <c r="D1166" s="186"/>
      <c r="E1166" s="186"/>
      <c r="F1166" s="186"/>
      <c r="G1166" s="186"/>
      <c r="H1166" s="186"/>
      <c r="I1166" s="186"/>
      <c r="J1166" s="186"/>
      <c r="K1166" s="186"/>
      <c r="L1166" s="186"/>
      <c r="M1166" s="186"/>
      <c r="N1166" s="186"/>
      <c r="O1166" s="186"/>
      <c r="P1166" s="288"/>
      <c r="Q1166" s="118"/>
      <c r="R1166" s="119"/>
      <c r="S1166" s="119"/>
      <c r="T1166" s="119"/>
      <c r="U1166" s="119"/>
      <c r="V1166" s="119"/>
      <c r="W1166" s="119"/>
      <c r="X1166" s="119"/>
      <c r="Y1166" s="119"/>
      <c r="Z1166" s="119"/>
      <c r="AA1166" s="119"/>
      <c r="AB1166" s="119"/>
      <c r="AC1166" s="119"/>
      <c r="AD1166" s="120"/>
    </row>
    <row r="1167" spans="1:30" s="116" customFormat="1" ht="30" customHeight="1" x14ac:dyDescent="0.2">
      <c r="A1167" s="111">
        <v>141</v>
      </c>
      <c r="B1167" s="111" t="s">
        <v>246</v>
      </c>
      <c r="C1167" s="111">
        <v>1</v>
      </c>
      <c r="D1167" s="111">
        <v>1</v>
      </c>
      <c r="E1167" s="111">
        <v>0.3</v>
      </c>
      <c r="F1167" s="111">
        <v>0.6</v>
      </c>
      <c r="G1167" s="112"/>
      <c r="H1167" s="111"/>
      <c r="I1167" s="111">
        <f>+PRODUCT(C1167:F1167)</f>
        <v>0.18</v>
      </c>
      <c r="J1167" s="111">
        <f>IF($D1167=$J$52,$H1167,0)</f>
        <v>0</v>
      </c>
      <c r="K1167" s="111">
        <f>IF($D1167=$K$52,$H1167,0)</f>
        <v>0</v>
      </c>
      <c r="L1167" s="111">
        <f>IF($D1167=$L$52,$H1167,0)</f>
        <v>0</v>
      </c>
      <c r="M1167" s="111">
        <f>IF($D1167=$M$52,$H1167,0)</f>
        <v>0</v>
      </c>
      <c r="N1167" s="111">
        <f>IF($D1167=$N$52,$H1167,0)</f>
        <v>0</v>
      </c>
      <c r="O1167" s="147">
        <f>IF($D1167=$O$52,$H1167,0)</f>
        <v>0</v>
      </c>
      <c r="P1167" s="111">
        <f>(IF(F1167&gt;0.6,(ROUND(D1167/0.5*2,0)),(ROUND(D1167/0.5*1,0))))*C1167</f>
        <v>2</v>
      </c>
      <c r="Q1167" s="113" t="s">
        <v>75</v>
      </c>
      <c r="R1167" s="114">
        <v>0.15</v>
      </c>
      <c r="S1167" s="114">
        <v>0.125</v>
      </c>
      <c r="T1167" s="114">
        <f>+PRODUCT(C1167:E1167)</f>
        <v>0.3</v>
      </c>
      <c r="U1167" s="114">
        <f>+PRODUCT(D1167,(F1167-R1167))</f>
        <v>0.44999999999999996</v>
      </c>
      <c r="V1167" s="114">
        <f>+PRODUCT(D1167,(F1167-S1167))</f>
        <v>0.47499999999999998</v>
      </c>
      <c r="W1167" s="114">
        <f>+PRODUCT(T1167,C1167)</f>
        <v>0.3</v>
      </c>
      <c r="X1167" s="114">
        <f>+IF(Q1167="internal",IF(F1167=$X$52,U1167+V1167,0),0)</f>
        <v>0.92499999999999993</v>
      </c>
      <c r="Y1167" s="114">
        <f>+IF(Q1167="internal",IF(F1167&lt;$Y$52,U1167+V1167,0),0)</f>
        <v>0</v>
      </c>
      <c r="Z1167" s="114">
        <f>+IF(Q1167="internal",IF(F1167&gt;$Z$52,U1167+V1167,0),0)</f>
        <v>0</v>
      </c>
      <c r="AA1167" s="114">
        <f>+IF(Q1167="external",IF(F1167=$AA$52,U1167+V1167,0),0)</f>
        <v>0</v>
      </c>
      <c r="AB1167" s="114">
        <f>+IF(Q1167="external",IF(F1167&lt;$AB$52,U1167+V1167,0),0)</f>
        <v>0</v>
      </c>
      <c r="AC1167" s="114">
        <f>+IF(Q1167="external",IF(F1167&gt;$AC$52,U1167+V1167,0),0)</f>
        <v>0</v>
      </c>
      <c r="AD1167" s="115"/>
    </row>
    <row r="1168" spans="1:30" s="116" customFormat="1" ht="30" customHeight="1" x14ac:dyDescent="0.2">
      <c r="A1168" s="149" t="s">
        <v>76</v>
      </c>
      <c r="B1168" s="150"/>
      <c r="C1168" s="151"/>
      <c r="D1168" s="152">
        <v>16</v>
      </c>
      <c r="E1168" s="152"/>
      <c r="F1168" s="165">
        <v>3</v>
      </c>
      <c r="G1168" s="153">
        <f>+$D1167+2*(VLOOKUP(D1168,$B$10:$G$16,6)+(10*(D1168/1000)))</f>
        <v>2.5700000000000003</v>
      </c>
      <c r="H1168" s="152">
        <f>+F1168*G1168*C1167</f>
        <v>7.7100000000000009</v>
      </c>
      <c r="I1168" s="152"/>
      <c r="J1168" s="111">
        <f>IF($D1168=$J$52,$H1168,0)</f>
        <v>0</v>
      </c>
      <c r="K1168" s="111">
        <f>IF($D1168=$K$52,$H1168,0)</f>
        <v>0</v>
      </c>
      <c r="L1168" s="111">
        <f>IF($D1168=$L$52,$H1168,0)</f>
        <v>0</v>
      </c>
      <c r="M1168" s="111">
        <f>IF($D1168=$M$52,$H1168,0)</f>
        <v>7.7100000000000009</v>
      </c>
      <c r="N1168" s="111">
        <f>IF($D1168=$N$52,$H1168,0)</f>
        <v>0</v>
      </c>
      <c r="O1168" s="147">
        <f>IF($D1168=$O$52,$H1168,0)</f>
        <v>0</v>
      </c>
      <c r="P1168" s="111"/>
      <c r="Q1168" s="118"/>
      <c r="R1168" s="119"/>
      <c r="S1168" s="119"/>
      <c r="T1168" s="119"/>
      <c r="U1168" s="119"/>
      <c r="V1168" s="119"/>
      <c r="W1168" s="119"/>
      <c r="X1168" s="119"/>
      <c r="Y1168" s="119"/>
      <c r="Z1168" s="119"/>
      <c r="AA1168" s="119"/>
      <c r="AB1168" s="119"/>
      <c r="AC1168" s="119"/>
      <c r="AD1168" s="120"/>
    </row>
    <row r="1169" spans="1:30" s="116" customFormat="1" ht="30" customHeight="1" x14ac:dyDescent="0.2">
      <c r="A1169" s="149" t="s">
        <v>233</v>
      </c>
      <c r="B1169" s="150"/>
      <c r="C1169" s="151"/>
      <c r="D1169" s="152">
        <v>12</v>
      </c>
      <c r="E1169" s="152"/>
      <c r="F1169" s="165">
        <v>2</v>
      </c>
      <c r="G1169" s="153">
        <f>+$D1167+2*(VLOOKUP(D1169,$B$10:$G$16,6)+(10*(D1169/1000)))</f>
        <v>2.19</v>
      </c>
      <c r="H1169" s="152">
        <f>+F1169*G1169*C1167</f>
        <v>4.38</v>
      </c>
      <c r="I1169" s="152"/>
      <c r="J1169" s="111">
        <f t="shared" ref="J1169" si="893">IF($D1169=$J$52,$H1169,0)</f>
        <v>0</v>
      </c>
      <c r="K1169" s="111">
        <f t="shared" ref="K1169" si="894">IF($D1169=$K$52,$H1169,0)</f>
        <v>0</v>
      </c>
      <c r="L1169" s="111">
        <f t="shared" ref="L1169" si="895">IF($D1169=$L$52,$H1169,0)</f>
        <v>4.38</v>
      </c>
      <c r="M1169" s="111">
        <f t="shared" ref="M1169" si="896">IF($D1169=$M$52,$H1169,0)</f>
        <v>0</v>
      </c>
      <c r="N1169" s="111">
        <f t="shared" ref="N1169" si="897">IF($D1169=$N$52,$H1169,0)</f>
        <v>0</v>
      </c>
      <c r="O1169" s="147">
        <f t="shared" ref="O1169" si="898">IF($D1169=$O$52,$H1169,0)</f>
        <v>0</v>
      </c>
      <c r="P1169" s="111"/>
      <c r="Q1169" s="118"/>
      <c r="R1169" s="119"/>
      <c r="S1169" s="119"/>
      <c r="T1169" s="119"/>
      <c r="U1169" s="119"/>
      <c r="V1169" s="119"/>
      <c r="W1169" s="119"/>
      <c r="X1169" s="119"/>
      <c r="Y1169" s="119"/>
      <c r="Z1169" s="119"/>
      <c r="AA1169" s="119"/>
      <c r="AB1169" s="119"/>
      <c r="AC1169" s="119"/>
      <c r="AD1169" s="120"/>
    </row>
    <row r="1170" spans="1:30" s="116" customFormat="1" ht="30" customHeight="1" x14ac:dyDescent="0.2">
      <c r="A1170" s="157" t="s">
        <v>78</v>
      </c>
      <c r="B1170" s="158"/>
      <c r="C1170" s="159"/>
      <c r="D1170" s="152">
        <v>16</v>
      </c>
      <c r="E1170" s="111"/>
      <c r="F1170" s="112">
        <v>3</v>
      </c>
      <c r="G1170" s="153">
        <f>+$D1167+2*(VLOOKUP(D1170,$B$10:$G$16,6)+(10*(D1170/1000)))</f>
        <v>2.5700000000000003</v>
      </c>
      <c r="H1170" s="111">
        <f>+F1170*G1170*C1167</f>
        <v>7.7100000000000009</v>
      </c>
      <c r="I1170" s="111"/>
      <c r="J1170" s="111">
        <f>IF($D1170=$J$52,$H1170,0)</f>
        <v>0</v>
      </c>
      <c r="K1170" s="111">
        <f>IF($D1170=$K$52,$H1170,0)</f>
        <v>0</v>
      </c>
      <c r="L1170" s="111">
        <f>IF($D1170=$L$52,$H1170,0)</f>
        <v>0</v>
      </c>
      <c r="M1170" s="111">
        <f>IF($D1170=$M$52,$H1170,0)</f>
        <v>7.7100000000000009</v>
      </c>
      <c r="N1170" s="111">
        <f>IF($D1170=$N$52,$H1170,0)</f>
        <v>0</v>
      </c>
      <c r="O1170" s="147">
        <f>IF($D1170=$O$52,$H1170,0)</f>
        <v>0</v>
      </c>
      <c r="P1170" s="111"/>
      <c r="Q1170" s="118"/>
      <c r="R1170" s="119"/>
      <c r="S1170" s="119"/>
      <c r="T1170" s="119"/>
      <c r="U1170" s="119"/>
      <c r="V1170" s="119"/>
      <c r="W1170" s="119"/>
      <c r="X1170" s="119"/>
      <c r="Y1170" s="119"/>
      <c r="Z1170" s="119"/>
      <c r="AA1170" s="119"/>
      <c r="AB1170" s="119"/>
      <c r="AC1170" s="119"/>
      <c r="AD1170" s="120"/>
    </row>
    <row r="1171" spans="1:30" s="116" customFormat="1" ht="30" customHeight="1" x14ac:dyDescent="0.2">
      <c r="A1171" s="157" t="s">
        <v>79</v>
      </c>
      <c r="B1171" s="158"/>
      <c r="C1171" s="159"/>
      <c r="D1171" s="152">
        <v>12</v>
      </c>
      <c r="E1171" s="111"/>
      <c r="F1171" s="112">
        <v>2</v>
      </c>
      <c r="G1171" s="153">
        <f>+$D1167+2*(VLOOKUP(D1171,$B$10:$G$16,6)+(10*(D1171/1000)))</f>
        <v>2.19</v>
      </c>
      <c r="H1171" s="111">
        <f>+F1171*G1171*C1167</f>
        <v>4.38</v>
      </c>
      <c r="I1171" s="111"/>
      <c r="J1171" s="111">
        <f t="shared" ref="J1171:J1172" si="899">IF($D1171=$J$52,$H1171,0)</f>
        <v>0</v>
      </c>
      <c r="K1171" s="111">
        <f t="shared" ref="K1171:K1172" si="900">IF($D1171=$K$52,$H1171,0)</f>
        <v>0</v>
      </c>
      <c r="L1171" s="111">
        <f t="shared" ref="L1171:L1172" si="901">IF($D1171=$L$52,$H1171,0)</f>
        <v>4.38</v>
      </c>
      <c r="M1171" s="111">
        <f t="shared" ref="M1171:M1172" si="902">IF($D1171=$M$52,$H1171,0)</f>
        <v>0</v>
      </c>
      <c r="N1171" s="111">
        <f t="shared" ref="N1171:N1172" si="903">IF($D1171=$N$52,$H1171,0)</f>
        <v>0</v>
      </c>
      <c r="O1171" s="147">
        <f t="shared" ref="O1171:O1172" si="904">IF($D1171=$O$52,$H1171,0)</f>
        <v>0</v>
      </c>
      <c r="P1171" s="111"/>
      <c r="Q1171" s="118"/>
      <c r="R1171" s="119"/>
      <c r="S1171" s="119"/>
      <c r="T1171" s="119"/>
      <c r="U1171" s="119"/>
      <c r="V1171" s="119"/>
      <c r="W1171" s="119"/>
      <c r="X1171" s="119"/>
      <c r="Y1171" s="119"/>
      <c r="Z1171" s="119"/>
      <c r="AA1171" s="119"/>
      <c r="AB1171" s="119"/>
      <c r="AC1171" s="119"/>
      <c r="AD1171" s="120"/>
    </row>
    <row r="1172" spans="1:30" s="127" customFormat="1" ht="30" customHeight="1" x14ac:dyDescent="0.2">
      <c r="A1172" s="157" t="s">
        <v>80</v>
      </c>
      <c r="B1172" s="158"/>
      <c r="C1172" s="159"/>
      <c r="D1172" s="111">
        <v>25</v>
      </c>
      <c r="E1172" s="111">
        <v>1</v>
      </c>
      <c r="F1172" s="112">
        <f>ROUND((1*2)/(E1172)+1,0)</f>
        <v>3</v>
      </c>
      <c r="G1172" s="112">
        <f>VLOOKUP(E1167,$B$40:$E$49,4,0)</f>
        <v>0.36443309607454283</v>
      </c>
      <c r="H1172" s="111">
        <f>+F1172*G1172*C1167</f>
        <v>1.0932992882236285</v>
      </c>
      <c r="I1172" s="111"/>
      <c r="J1172" s="111">
        <f t="shared" si="899"/>
        <v>0</v>
      </c>
      <c r="K1172" s="111">
        <f t="shared" si="900"/>
        <v>0</v>
      </c>
      <c r="L1172" s="111">
        <f t="shared" si="901"/>
        <v>0</v>
      </c>
      <c r="M1172" s="111">
        <f t="shared" si="902"/>
        <v>0</v>
      </c>
      <c r="N1172" s="111">
        <f t="shared" si="903"/>
        <v>0</v>
      </c>
      <c r="O1172" s="147">
        <f t="shared" si="904"/>
        <v>1.0932992882236285</v>
      </c>
      <c r="P1172" s="111"/>
      <c r="Q1172" s="118"/>
      <c r="R1172" s="119"/>
      <c r="S1172" s="119"/>
      <c r="T1172" s="119"/>
      <c r="U1172" s="119"/>
      <c r="V1172" s="119"/>
      <c r="W1172" s="119"/>
      <c r="X1172" s="119"/>
      <c r="Y1172" s="119"/>
      <c r="Z1172" s="119"/>
      <c r="AA1172" s="119"/>
      <c r="AB1172" s="119"/>
      <c r="AC1172" s="119"/>
      <c r="AD1172" s="120"/>
    </row>
    <row r="1173" spans="1:30" s="186" customFormat="1" ht="34.5" customHeight="1" x14ac:dyDescent="0.25">
      <c r="A1173" s="135" t="s">
        <v>124</v>
      </c>
      <c r="B1173" s="136"/>
      <c r="C1173" s="137"/>
      <c r="D1173" s="129">
        <v>12</v>
      </c>
      <c r="E1173" s="129">
        <v>0.1</v>
      </c>
      <c r="F1173" s="138">
        <f>ROUND((((D1167/3)*3)/(E1173))+1,0)</f>
        <v>11</v>
      </c>
      <c r="G1173" s="130">
        <f>((2*(E1167-(2*$B$6)+F1167-(2*$B$6)))+(VLOOKUP(D1173,$B$30:$C$36,2,)))</f>
        <v>1.8</v>
      </c>
      <c r="H1173" s="129">
        <f>+F1173*G1173*C1167</f>
        <v>19.8</v>
      </c>
      <c r="I1173" s="129"/>
      <c r="J1173" s="111">
        <f>IF($D1173=$J$52,$H1173,0)</f>
        <v>0</v>
      </c>
      <c r="K1173" s="111">
        <f>IF($D1173=$K$52,$H1173,0)</f>
        <v>0</v>
      </c>
      <c r="L1173" s="111">
        <f>IF($D1173=$L$52,$H1173,0)</f>
        <v>19.8</v>
      </c>
      <c r="M1173" s="111">
        <f>IF($D1173=$M$52,$H1173,0)</f>
        <v>0</v>
      </c>
      <c r="N1173" s="111">
        <f>IF($D1173=$N$52,$H1173,0)</f>
        <v>0</v>
      </c>
      <c r="O1173" s="147">
        <f>IF($D1173=$O$52,$H1173,0)</f>
        <v>0</v>
      </c>
      <c r="P1173" s="129"/>
    </row>
    <row r="1174" spans="1:30" s="79" customFormat="1" ht="30" customHeight="1" x14ac:dyDescent="0.25">
      <c r="A1174" s="290"/>
      <c r="B1174" s="169" t="s">
        <v>96</v>
      </c>
      <c r="C1174" s="52"/>
      <c r="D1174" s="52">
        <v>12</v>
      </c>
      <c r="E1174" s="52">
        <v>0.1</v>
      </c>
      <c r="F1174" s="210">
        <f>ROUNDUP((((D1167/3)*3)/(E1174))+1,0)</f>
        <v>11</v>
      </c>
      <c r="G1174" s="291">
        <f>(F1167-(2*$B$6)+(VLOOKUP(D1174,$B$30:$C$36,2,)))</f>
        <v>0.78</v>
      </c>
      <c r="H1174" s="52">
        <f>+F1174*G1174*C1167</f>
        <v>8.58</v>
      </c>
      <c r="I1174" s="52"/>
      <c r="J1174" s="111">
        <f>IF($D1174=$J$52,$H1174,0)</f>
        <v>0</v>
      </c>
      <c r="K1174" s="111">
        <f>IF($D1174=$K$52,$H1174,0)</f>
        <v>0</v>
      </c>
      <c r="L1174" s="111">
        <f>IF($D1174=$L$52,$H1174,0)</f>
        <v>8.58</v>
      </c>
      <c r="M1174" s="111">
        <f>IF($D1174=$M$52,$H1174,0)</f>
        <v>0</v>
      </c>
      <c r="N1174" s="111">
        <f>IF($D1174=$N$52,$H1174,0)</f>
        <v>0</v>
      </c>
      <c r="O1174" s="147">
        <f>IF($D1174=$O$52,$H1174,0)</f>
        <v>0</v>
      </c>
      <c r="P1174" s="129"/>
      <c r="Q1174" s="38"/>
    </row>
    <row r="1175" spans="1:30" s="116" customFormat="1" ht="30" customHeight="1" x14ac:dyDescent="0.25">
      <c r="A1175" s="186"/>
      <c r="B1175" s="186"/>
      <c r="C1175" s="186"/>
      <c r="D1175" s="186"/>
      <c r="E1175" s="186"/>
      <c r="F1175" s="186"/>
      <c r="G1175" s="186"/>
      <c r="H1175" s="186"/>
      <c r="I1175" s="186"/>
      <c r="J1175" s="186"/>
      <c r="K1175" s="186"/>
      <c r="L1175" s="186"/>
      <c r="M1175" s="186"/>
      <c r="N1175" s="186"/>
      <c r="O1175" s="186"/>
      <c r="P1175" s="288"/>
      <c r="Q1175" s="118"/>
      <c r="R1175" s="119"/>
      <c r="S1175" s="119"/>
      <c r="T1175" s="119"/>
      <c r="U1175" s="119"/>
      <c r="V1175" s="119"/>
      <c r="W1175" s="119"/>
      <c r="X1175" s="119"/>
      <c r="Y1175" s="119"/>
      <c r="Z1175" s="119"/>
      <c r="AA1175" s="119"/>
      <c r="AB1175" s="119"/>
      <c r="AC1175" s="119"/>
      <c r="AD1175" s="120"/>
    </row>
    <row r="1176" spans="1:30" s="116" customFormat="1" ht="30" customHeight="1" x14ac:dyDescent="0.2">
      <c r="A1176" s="111">
        <v>142</v>
      </c>
      <c r="B1176" s="111" t="s">
        <v>247</v>
      </c>
      <c r="C1176" s="111">
        <v>1</v>
      </c>
      <c r="D1176" s="111">
        <v>0.2</v>
      </c>
      <c r="E1176" s="111">
        <v>0.2</v>
      </c>
      <c r="F1176" s="111">
        <v>0.6</v>
      </c>
      <c r="G1176" s="112"/>
      <c r="H1176" s="111"/>
      <c r="I1176" s="111">
        <f>+PRODUCT(C1176:F1176)</f>
        <v>2.4000000000000004E-2</v>
      </c>
      <c r="J1176" s="111">
        <f>IF($D1176=$J$52,$H1176,0)</f>
        <v>0</v>
      </c>
      <c r="K1176" s="111">
        <f>IF($D1176=$K$52,$H1176,0)</f>
        <v>0</v>
      </c>
      <c r="L1176" s="111">
        <f>IF($D1176=$L$52,$H1176,0)</f>
        <v>0</v>
      </c>
      <c r="M1176" s="111">
        <f>IF($D1176=$M$52,$H1176,0)</f>
        <v>0</v>
      </c>
      <c r="N1176" s="111">
        <f>IF($D1176=$N$52,$H1176,0)</f>
        <v>0</v>
      </c>
      <c r="O1176" s="147">
        <f>IF($D1176=$O$52,$H1176,0)</f>
        <v>0</v>
      </c>
      <c r="P1176" s="111">
        <f>(IF(F1176&gt;0.6,(ROUND(D1176/0.5*2,0)),(ROUND(D1176/0.5*1,0))))*C1176</f>
        <v>0</v>
      </c>
      <c r="Q1176" s="113" t="s">
        <v>75</v>
      </c>
      <c r="R1176" s="114">
        <v>0.15</v>
      </c>
      <c r="S1176" s="114">
        <v>0.15</v>
      </c>
      <c r="T1176" s="114">
        <f>+PRODUCT(C1176:E1176)</f>
        <v>4.0000000000000008E-2</v>
      </c>
      <c r="U1176" s="114">
        <f>+PRODUCT(D1176,(F1176-R1176))</f>
        <v>0.09</v>
      </c>
      <c r="V1176" s="114">
        <f>+PRODUCT(D1176,(F1176-R1176))</f>
        <v>0.09</v>
      </c>
      <c r="W1176" s="114">
        <f>+PRODUCT(T1176,C1176)</f>
        <v>4.0000000000000008E-2</v>
      </c>
      <c r="X1176" s="114">
        <f>+IF(Q1176="internal",IF(F1176=$X$52,U1176+V1176,0),0)</f>
        <v>0.18</v>
      </c>
      <c r="Y1176" s="114">
        <f>+IF(Q1176="internal",IF(F1176&lt;$Y$52,U1176+V1176,0),0)</f>
        <v>0</v>
      </c>
      <c r="Z1176" s="114">
        <f>+IF(Q1176="internal",IF(F1176&gt;$Z$52,U1176+V1176,0),0)</f>
        <v>0</v>
      </c>
      <c r="AA1176" s="114">
        <f>+IF(Q1176="external",IF(F1176=$AA$52,U1176+V1176,0),0)</f>
        <v>0</v>
      </c>
      <c r="AB1176" s="114">
        <f>+IF(Q1176="external",IF(F1176&lt;$AB$52,U1176+V1176,0),0)</f>
        <v>0</v>
      </c>
      <c r="AC1176" s="114">
        <f>+IF(Q1176="external",IF(F1176&gt;$AC$52,U1176+V1176,0),0)</f>
        <v>0</v>
      </c>
      <c r="AD1176" s="115"/>
    </row>
    <row r="1177" spans="1:30" s="116" customFormat="1" ht="30" customHeight="1" x14ac:dyDescent="0.2">
      <c r="A1177" s="149" t="s">
        <v>76</v>
      </c>
      <c r="B1177" s="150"/>
      <c r="C1177" s="151"/>
      <c r="D1177" s="152">
        <v>20</v>
      </c>
      <c r="E1177" s="152"/>
      <c r="F1177" s="165">
        <v>2</v>
      </c>
      <c r="G1177" s="153">
        <f>+$D1176+2*(VLOOKUP(D1177,$B$10:$G$16,6)+(10*(D1177/1000)))</f>
        <v>2.2000000000000002</v>
      </c>
      <c r="H1177" s="152">
        <f>+F1177*G1177*C1176</f>
        <v>4.4000000000000004</v>
      </c>
      <c r="I1177" s="152"/>
      <c r="J1177" s="111">
        <f>IF($D1177=$J$52,$H1177,0)</f>
        <v>0</v>
      </c>
      <c r="K1177" s="111">
        <f>IF($D1177=$K$52,$H1177,0)</f>
        <v>0</v>
      </c>
      <c r="L1177" s="111">
        <f>IF($D1177=$L$52,$H1177,0)</f>
        <v>0</v>
      </c>
      <c r="M1177" s="111">
        <f>IF($D1177=$M$52,$H1177,0)</f>
        <v>0</v>
      </c>
      <c r="N1177" s="111">
        <f>IF($D1177=$N$52,$H1177,0)</f>
        <v>4.4000000000000004</v>
      </c>
      <c r="O1177" s="147">
        <f>IF($D1177=$O$52,$H1177,0)</f>
        <v>0</v>
      </c>
      <c r="P1177" s="111"/>
      <c r="Q1177" s="118"/>
      <c r="R1177" s="119"/>
      <c r="S1177" s="119"/>
      <c r="T1177" s="119"/>
      <c r="U1177" s="119"/>
      <c r="V1177" s="119"/>
      <c r="W1177" s="119"/>
      <c r="X1177" s="119"/>
      <c r="Y1177" s="119"/>
      <c r="Z1177" s="119"/>
      <c r="AA1177" s="119"/>
      <c r="AB1177" s="119"/>
      <c r="AC1177" s="119"/>
      <c r="AD1177" s="120"/>
    </row>
    <row r="1178" spans="1:30" s="116" customFormat="1" ht="30" customHeight="1" x14ac:dyDescent="0.2">
      <c r="A1178" s="157" t="s">
        <v>78</v>
      </c>
      <c r="B1178" s="158"/>
      <c r="C1178" s="159"/>
      <c r="D1178" s="152">
        <v>20</v>
      </c>
      <c r="E1178" s="111"/>
      <c r="F1178" s="165">
        <v>2</v>
      </c>
      <c r="G1178" s="153">
        <f>+$D1176+2*(VLOOKUP(D1178,$B$10:$G$16,6)+(10*(D1178/1000)))</f>
        <v>2.2000000000000002</v>
      </c>
      <c r="H1178" s="111">
        <f>+F1178*G1178*C1176</f>
        <v>4.4000000000000004</v>
      </c>
      <c r="I1178" s="111"/>
      <c r="J1178" s="111">
        <f>IF($D1178=$J$52,$H1178,0)</f>
        <v>0</v>
      </c>
      <c r="K1178" s="111">
        <f>IF($D1178=$K$52,$H1178,0)</f>
        <v>0</v>
      </c>
      <c r="L1178" s="111">
        <f>IF($D1178=$L$52,$H1178,0)</f>
        <v>0</v>
      </c>
      <c r="M1178" s="111">
        <f>IF($D1178=$M$52,$H1178,0)</f>
        <v>0</v>
      </c>
      <c r="N1178" s="111">
        <f>IF($D1178=$N$52,$H1178,0)</f>
        <v>4.4000000000000004</v>
      </c>
      <c r="O1178" s="147">
        <f>IF($D1178=$O$52,$H1178,0)</f>
        <v>0</v>
      </c>
      <c r="P1178" s="111"/>
      <c r="Q1178" s="118"/>
      <c r="R1178" s="119"/>
      <c r="S1178" s="119"/>
      <c r="T1178" s="119"/>
      <c r="U1178" s="119"/>
      <c r="V1178" s="119"/>
      <c r="W1178" s="119"/>
      <c r="X1178" s="119"/>
      <c r="Y1178" s="119"/>
      <c r="Z1178" s="119"/>
      <c r="AA1178" s="119"/>
      <c r="AB1178" s="119"/>
      <c r="AC1178" s="119"/>
      <c r="AD1178" s="120"/>
    </row>
    <row r="1179" spans="1:30" s="186" customFormat="1" ht="34.5" customHeight="1" x14ac:dyDescent="0.25">
      <c r="A1179" s="135" t="s">
        <v>120</v>
      </c>
      <c r="B1179" s="136"/>
      <c r="C1179" s="137"/>
      <c r="D1179" s="129">
        <v>10</v>
      </c>
      <c r="E1179" s="129">
        <v>0.1</v>
      </c>
      <c r="F1179" s="138">
        <f>ROUND((((D1176/3)*3)/(E1179))+1,0)</f>
        <v>3</v>
      </c>
      <c r="G1179" s="130">
        <f>((2*(E1176-(2*$B$6)+F1176-(2*$B$6)))+(VLOOKUP(D1179,$B$30:$C$36,2,)))</f>
        <v>1.5599999999999998</v>
      </c>
      <c r="H1179" s="129">
        <f>+F1179*G1179*C1176</f>
        <v>4.68</v>
      </c>
      <c r="I1179" s="129"/>
      <c r="J1179" s="111">
        <f>IF($D1179=$J$52,$H1179,0)</f>
        <v>0</v>
      </c>
      <c r="K1179" s="111">
        <f>IF($D1179=$K$52,$H1179,0)</f>
        <v>4.68</v>
      </c>
      <c r="L1179" s="111">
        <f>IF($D1179=$L$52,$H1179,0)</f>
        <v>0</v>
      </c>
      <c r="M1179" s="111">
        <f>IF($D1179=$M$52,$H1179,0)</f>
        <v>0</v>
      </c>
      <c r="N1179" s="111">
        <f>IF($D1179=$N$52,$H1179,0)</f>
        <v>0</v>
      </c>
      <c r="O1179" s="147">
        <f>IF($D1179=$O$52,$H1179,0)</f>
        <v>0</v>
      </c>
      <c r="P1179" s="129"/>
    </row>
    <row r="1180" spans="1:30" s="116" customFormat="1" ht="30" customHeight="1" x14ac:dyDescent="0.25">
      <c r="A1180" s="186"/>
      <c r="B1180" s="186"/>
      <c r="C1180" s="186"/>
      <c r="D1180" s="186"/>
      <c r="E1180" s="186"/>
      <c r="F1180" s="186"/>
      <c r="G1180" s="186"/>
      <c r="H1180" s="186"/>
      <c r="I1180" s="186"/>
      <c r="J1180" s="186"/>
      <c r="K1180" s="186"/>
      <c r="L1180" s="186"/>
      <c r="M1180" s="186"/>
      <c r="N1180" s="186"/>
      <c r="O1180" s="186"/>
      <c r="P1180" s="288"/>
      <c r="Q1180" s="118"/>
      <c r="R1180" s="119"/>
      <c r="S1180" s="119"/>
      <c r="T1180" s="119"/>
      <c r="U1180" s="119"/>
      <c r="V1180" s="119"/>
      <c r="W1180" s="119"/>
      <c r="X1180" s="119"/>
      <c r="Y1180" s="119"/>
      <c r="Z1180" s="119"/>
      <c r="AA1180" s="119"/>
      <c r="AB1180" s="119"/>
      <c r="AC1180" s="119"/>
      <c r="AD1180" s="120"/>
    </row>
    <row r="1181" spans="1:30" s="116" customFormat="1" ht="30" customHeight="1" x14ac:dyDescent="0.2">
      <c r="A1181" s="111">
        <v>143</v>
      </c>
      <c r="B1181" s="111" t="s">
        <v>248</v>
      </c>
      <c r="C1181" s="111">
        <v>1</v>
      </c>
      <c r="D1181" s="111">
        <v>1.1990000000000001</v>
      </c>
      <c r="E1181" s="111">
        <v>0.3</v>
      </c>
      <c r="F1181" s="111">
        <v>0.6</v>
      </c>
      <c r="G1181" s="112"/>
      <c r="H1181" s="111"/>
      <c r="I1181" s="111">
        <f>+PRODUCT(C1181:F1181)</f>
        <v>0.21582000000000001</v>
      </c>
      <c r="J1181" s="111">
        <f t="shared" ref="J1181:J1187" si="905">IF($D1181=$J$52,$H1181,0)</f>
        <v>0</v>
      </c>
      <c r="K1181" s="111">
        <f t="shared" ref="K1181:K1187" si="906">IF($D1181=$K$52,$H1181,0)</f>
        <v>0</v>
      </c>
      <c r="L1181" s="111">
        <f t="shared" ref="L1181:L1187" si="907">IF($D1181=$L$52,$H1181,0)</f>
        <v>0</v>
      </c>
      <c r="M1181" s="111">
        <f t="shared" ref="M1181:M1187" si="908">IF($D1181=$M$52,$H1181,0)</f>
        <v>0</v>
      </c>
      <c r="N1181" s="111">
        <f t="shared" ref="N1181:N1187" si="909">IF($D1181=$N$52,$H1181,0)</f>
        <v>0</v>
      </c>
      <c r="O1181" s="147">
        <f t="shared" ref="O1181:O1187" si="910">IF($D1181=$O$52,$H1181,0)</f>
        <v>0</v>
      </c>
      <c r="P1181" s="111">
        <f>(IF(F1181&gt;0.6,(ROUND(D1181/0.5*2,0)),(ROUND(D1181/0.5*1,0))))*C1181</f>
        <v>2</v>
      </c>
      <c r="Q1181" s="113" t="s">
        <v>75</v>
      </c>
      <c r="R1181" s="114">
        <v>0.15</v>
      </c>
      <c r="S1181" s="114">
        <v>0.125</v>
      </c>
      <c r="T1181" s="114">
        <f>+PRODUCT(C1181:E1181)</f>
        <v>0.35970000000000002</v>
      </c>
      <c r="U1181" s="114">
        <f>+PRODUCT(D1181,(F1181-R1181))</f>
        <v>0.53954999999999997</v>
      </c>
      <c r="V1181" s="114">
        <f>+PRODUCT(D1181,(F1181-S1181))</f>
        <v>0.56952500000000006</v>
      </c>
      <c r="W1181" s="114">
        <f>+PRODUCT(T1181,C1181)</f>
        <v>0.35970000000000002</v>
      </c>
      <c r="X1181" s="114">
        <f>+IF(Q1181="internal",IF(F1181=$X$52,U1181+V1181,0),0)</f>
        <v>1.109075</v>
      </c>
      <c r="Y1181" s="114">
        <f>+IF(Q1181="internal",IF(F1181&lt;$Y$52,U1181+V1181,0),0)</f>
        <v>0</v>
      </c>
      <c r="Z1181" s="114">
        <f>+IF(Q1181="internal",IF(F1181&gt;$Z$52,U1181+V1181,0),0)</f>
        <v>0</v>
      </c>
      <c r="AA1181" s="114">
        <f>+IF(Q1181="external",IF(F1181=$AA$52,U1181+V1181,0),0)</f>
        <v>0</v>
      </c>
      <c r="AB1181" s="114">
        <f>+IF(Q1181="external",IF(F1181&lt;$AB$52,U1181+V1181,0),0)</f>
        <v>0</v>
      </c>
      <c r="AC1181" s="114">
        <f>+IF(Q1181="external",IF(F1181&gt;$AC$52,U1181+V1181,0),0)</f>
        <v>0</v>
      </c>
      <c r="AD1181" s="115"/>
    </row>
    <row r="1182" spans="1:30" s="116" customFormat="1" ht="30" customHeight="1" x14ac:dyDescent="0.2">
      <c r="A1182" s="149" t="s">
        <v>76</v>
      </c>
      <c r="B1182" s="150"/>
      <c r="C1182" s="151"/>
      <c r="D1182" s="152">
        <v>16</v>
      </c>
      <c r="E1182" s="152"/>
      <c r="F1182" s="165">
        <v>3</v>
      </c>
      <c r="G1182" s="153">
        <f>+$D1181+2*(VLOOKUP(D1182,$B$10:$G$16,6)+(10*(D1182/1000)))</f>
        <v>2.7690000000000001</v>
      </c>
      <c r="H1182" s="152">
        <f>+F1182*G1182*C1181</f>
        <v>8.3070000000000004</v>
      </c>
      <c r="I1182" s="152"/>
      <c r="J1182" s="111">
        <f t="shared" si="905"/>
        <v>0</v>
      </c>
      <c r="K1182" s="111">
        <f t="shared" si="906"/>
        <v>0</v>
      </c>
      <c r="L1182" s="111">
        <f t="shared" si="907"/>
        <v>0</v>
      </c>
      <c r="M1182" s="111">
        <f t="shared" si="908"/>
        <v>8.3070000000000004</v>
      </c>
      <c r="N1182" s="111">
        <f t="shared" si="909"/>
        <v>0</v>
      </c>
      <c r="O1182" s="147">
        <f t="shared" si="910"/>
        <v>0</v>
      </c>
      <c r="P1182" s="111"/>
      <c r="Q1182" s="118"/>
      <c r="R1182" s="119"/>
      <c r="S1182" s="119"/>
      <c r="T1182" s="119"/>
      <c r="U1182" s="119"/>
      <c r="V1182" s="119"/>
      <c r="W1182" s="119"/>
      <c r="X1182" s="119"/>
      <c r="Y1182" s="119"/>
      <c r="Z1182" s="119"/>
      <c r="AA1182" s="119"/>
      <c r="AB1182" s="119"/>
      <c r="AC1182" s="119"/>
      <c r="AD1182" s="120"/>
    </row>
    <row r="1183" spans="1:30" s="116" customFormat="1" ht="30" customHeight="1" x14ac:dyDescent="0.2">
      <c r="A1183" s="149" t="s">
        <v>162</v>
      </c>
      <c r="B1183" s="150"/>
      <c r="C1183" s="151"/>
      <c r="D1183" s="152">
        <v>16</v>
      </c>
      <c r="E1183" s="152"/>
      <c r="F1183" s="165">
        <v>2</v>
      </c>
      <c r="G1183" s="153">
        <f>+$D1181+2*(VLOOKUP(D1183,$B$10:$G$16,6)+(10*(D1183/1000)))</f>
        <v>2.7690000000000001</v>
      </c>
      <c r="H1183" s="152">
        <f>+F1183*G1183*C1181</f>
        <v>5.5380000000000003</v>
      </c>
      <c r="I1183" s="152"/>
      <c r="J1183" s="111">
        <f t="shared" si="905"/>
        <v>0</v>
      </c>
      <c r="K1183" s="111">
        <f t="shared" si="906"/>
        <v>0</v>
      </c>
      <c r="L1183" s="111">
        <f t="shared" si="907"/>
        <v>0</v>
      </c>
      <c r="M1183" s="111">
        <f t="shared" si="908"/>
        <v>5.5380000000000003</v>
      </c>
      <c r="N1183" s="111">
        <f t="shared" si="909"/>
        <v>0</v>
      </c>
      <c r="O1183" s="147">
        <f t="shared" si="910"/>
        <v>0</v>
      </c>
      <c r="P1183" s="111"/>
      <c r="Q1183" s="118"/>
      <c r="R1183" s="119"/>
      <c r="S1183" s="119"/>
      <c r="T1183" s="119"/>
      <c r="U1183" s="119"/>
      <c r="V1183" s="119"/>
      <c r="W1183" s="119"/>
      <c r="X1183" s="119"/>
      <c r="Y1183" s="119"/>
      <c r="Z1183" s="119"/>
      <c r="AA1183" s="119"/>
      <c r="AB1183" s="119"/>
      <c r="AC1183" s="119"/>
      <c r="AD1183" s="120"/>
    </row>
    <row r="1184" spans="1:30" s="116" customFormat="1" ht="30" customHeight="1" x14ac:dyDescent="0.2">
      <c r="A1184" s="157" t="s">
        <v>78</v>
      </c>
      <c r="B1184" s="158"/>
      <c r="C1184" s="159"/>
      <c r="D1184" s="152">
        <v>16</v>
      </c>
      <c r="E1184" s="111"/>
      <c r="F1184" s="112">
        <v>3</v>
      </c>
      <c r="G1184" s="153">
        <f>+$D1181+2*(VLOOKUP(D1184,$B$10:$G$16,6)+(10*(D1184/1000)))</f>
        <v>2.7690000000000001</v>
      </c>
      <c r="H1184" s="111">
        <f>+F1184*G1184*C1181</f>
        <v>8.3070000000000004</v>
      </c>
      <c r="I1184" s="111"/>
      <c r="J1184" s="111">
        <f t="shared" si="905"/>
        <v>0</v>
      </c>
      <c r="K1184" s="111">
        <f t="shared" si="906"/>
        <v>0</v>
      </c>
      <c r="L1184" s="111">
        <f t="shared" si="907"/>
        <v>0</v>
      </c>
      <c r="M1184" s="111">
        <f t="shared" si="908"/>
        <v>8.3070000000000004</v>
      </c>
      <c r="N1184" s="111">
        <f t="shared" si="909"/>
        <v>0</v>
      </c>
      <c r="O1184" s="147">
        <f t="shared" si="910"/>
        <v>0</v>
      </c>
      <c r="P1184" s="111"/>
      <c r="Q1184" s="118"/>
      <c r="R1184" s="119"/>
      <c r="S1184" s="119"/>
      <c r="T1184" s="119"/>
      <c r="U1184" s="119"/>
      <c r="V1184" s="119"/>
      <c r="W1184" s="119"/>
      <c r="X1184" s="119"/>
      <c r="Y1184" s="119"/>
      <c r="Z1184" s="119"/>
      <c r="AA1184" s="119"/>
      <c r="AB1184" s="119"/>
      <c r="AC1184" s="119"/>
      <c r="AD1184" s="120"/>
    </row>
    <row r="1185" spans="1:30" s="116" customFormat="1" ht="30" customHeight="1" x14ac:dyDescent="0.2">
      <c r="A1185" s="157" t="s">
        <v>79</v>
      </c>
      <c r="B1185" s="158"/>
      <c r="C1185" s="159"/>
      <c r="D1185" s="152">
        <v>12</v>
      </c>
      <c r="E1185" s="111"/>
      <c r="F1185" s="112">
        <v>2</v>
      </c>
      <c r="G1185" s="153">
        <f>+$D1181+2*(VLOOKUP(D1185,$B$10:$G$16,6)+(10*(D1185/1000)))</f>
        <v>2.3890000000000002</v>
      </c>
      <c r="H1185" s="111">
        <f>+F1185*G1185*C1181</f>
        <v>4.7780000000000005</v>
      </c>
      <c r="I1185" s="111"/>
      <c r="J1185" s="111">
        <f t="shared" si="905"/>
        <v>0</v>
      </c>
      <c r="K1185" s="111">
        <f t="shared" si="906"/>
        <v>0</v>
      </c>
      <c r="L1185" s="111">
        <f t="shared" si="907"/>
        <v>4.7780000000000005</v>
      </c>
      <c r="M1185" s="111">
        <f t="shared" si="908"/>
        <v>0</v>
      </c>
      <c r="N1185" s="111">
        <f t="shared" si="909"/>
        <v>0</v>
      </c>
      <c r="O1185" s="147">
        <f t="shared" si="910"/>
        <v>0</v>
      </c>
      <c r="P1185" s="111"/>
      <c r="Q1185" s="118"/>
      <c r="R1185" s="119"/>
      <c r="S1185" s="119"/>
      <c r="T1185" s="119"/>
      <c r="U1185" s="119"/>
      <c r="V1185" s="119"/>
      <c r="W1185" s="119"/>
      <c r="X1185" s="119"/>
      <c r="Y1185" s="119"/>
      <c r="Z1185" s="119"/>
      <c r="AA1185" s="119"/>
      <c r="AB1185" s="119"/>
      <c r="AC1185" s="119"/>
      <c r="AD1185" s="120"/>
    </row>
    <row r="1186" spans="1:30" s="127" customFormat="1" ht="30" customHeight="1" x14ac:dyDescent="0.2">
      <c r="A1186" s="157" t="s">
        <v>80</v>
      </c>
      <c r="B1186" s="158"/>
      <c r="C1186" s="159"/>
      <c r="D1186" s="111">
        <v>25</v>
      </c>
      <c r="E1186" s="111">
        <v>1</v>
      </c>
      <c r="F1186" s="112">
        <f>ROUND((1.199*2)/(E1186)+1,0)</f>
        <v>3</v>
      </c>
      <c r="G1186" s="112">
        <f>VLOOKUP(E1181,$B$40:$E$49,4,0)</f>
        <v>0.36443309607454283</v>
      </c>
      <c r="H1186" s="111">
        <f>+F1186*G1186*C1181</f>
        <v>1.0932992882236285</v>
      </c>
      <c r="I1186" s="111"/>
      <c r="J1186" s="111">
        <f t="shared" si="905"/>
        <v>0</v>
      </c>
      <c r="K1186" s="111">
        <f t="shared" si="906"/>
        <v>0</v>
      </c>
      <c r="L1186" s="111">
        <f t="shared" si="907"/>
        <v>0</v>
      </c>
      <c r="M1186" s="111">
        <f t="shared" si="908"/>
        <v>0</v>
      </c>
      <c r="N1186" s="111">
        <f t="shared" si="909"/>
        <v>0</v>
      </c>
      <c r="O1186" s="147">
        <f t="shared" si="910"/>
        <v>1.0932992882236285</v>
      </c>
      <c r="P1186" s="111"/>
      <c r="Q1186" s="118"/>
      <c r="R1186" s="119"/>
      <c r="S1186" s="119"/>
      <c r="T1186" s="119"/>
      <c r="U1186" s="119"/>
      <c r="V1186" s="119"/>
      <c r="W1186" s="119"/>
      <c r="X1186" s="119"/>
      <c r="Y1186" s="119"/>
      <c r="Z1186" s="119"/>
      <c r="AA1186" s="119"/>
      <c r="AB1186" s="119"/>
      <c r="AC1186" s="119"/>
      <c r="AD1186" s="120"/>
    </row>
    <row r="1187" spans="1:30" s="186" customFormat="1" ht="34.5" customHeight="1" x14ac:dyDescent="0.25">
      <c r="A1187" s="135" t="s">
        <v>114</v>
      </c>
      <c r="B1187" s="136"/>
      <c r="C1187" s="137"/>
      <c r="D1187" s="129">
        <v>12</v>
      </c>
      <c r="E1187" s="129">
        <v>0.1</v>
      </c>
      <c r="F1187" s="138">
        <f>ROUND((((D1181/3)*3)/(E1187))+1,0)</f>
        <v>13</v>
      </c>
      <c r="G1187" s="130">
        <f>((2*(E1181-(2*$B$6)+F1181-(2*$B$6)))+(VLOOKUP(D1187,$B$30:$C$36,2,)))</f>
        <v>1.8</v>
      </c>
      <c r="H1187" s="129">
        <f>+F1187*G1187*C1181</f>
        <v>23.400000000000002</v>
      </c>
      <c r="I1187" s="129"/>
      <c r="J1187" s="111">
        <f t="shared" si="905"/>
        <v>0</v>
      </c>
      <c r="K1187" s="111">
        <f t="shared" si="906"/>
        <v>0</v>
      </c>
      <c r="L1187" s="111">
        <f t="shared" si="907"/>
        <v>23.400000000000002</v>
      </c>
      <c r="M1187" s="111">
        <f t="shared" si="908"/>
        <v>0</v>
      </c>
      <c r="N1187" s="111">
        <f t="shared" si="909"/>
        <v>0</v>
      </c>
      <c r="O1187" s="147">
        <f t="shared" si="910"/>
        <v>0</v>
      </c>
      <c r="P1187" s="129"/>
    </row>
    <row r="1188" spans="1:30" s="116" customFormat="1" ht="30" customHeight="1" x14ac:dyDescent="0.25">
      <c r="A1188" s="186"/>
      <c r="B1188" s="186"/>
      <c r="C1188" s="186"/>
      <c r="D1188" s="186"/>
      <c r="E1188" s="186"/>
      <c r="F1188" s="186"/>
      <c r="G1188" s="186"/>
      <c r="H1188" s="186"/>
      <c r="I1188" s="186"/>
      <c r="J1188" s="186"/>
      <c r="K1188" s="186"/>
      <c r="L1188" s="186"/>
      <c r="M1188" s="186"/>
      <c r="N1188" s="186"/>
      <c r="O1188" s="186"/>
      <c r="P1188" s="288"/>
      <c r="Q1188" s="118"/>
      <c r="R1188" s="119"/>
      <c r="S1188" s="119"/>
      <c r="T1188" s="119"/>
      <c r="U1188" s="119"/>
      <c r="V1188" s="119"/>
      <c r="W1188" s="119"/>
      <c r="X1188" s="119"/>
      <c r="Y1188" s="119"/>
      <c r="Z1188" s="119"/>
      <c r="AA1188" s="119"/>
      <c r="AB1188" s="119"/>
      <c r="AC1188" s="119"/>
      <c r="AD1188" s="120"/>
    </row>
    <row r="1189" spans="1:30" s="116" customFormat="1" ht="30" customHeight="1" x14ac:dyDescent="0.2">
      <c r="A1189" s="111">
        <v>144</v>
      </c>
      <c r="B1189" s="111" t="s">
        <v>249</v>
      </c>
      <c r="C1189" s="111">
        <v>1</v>
      </c>
      <c r="D1189" s="111">
        <v>1.1000000000000001</v>
      </c>
      <c r="E1189" s="111">
        <v>0.3</v>
      </c>
      <c r="F1189" s="111">
        <v>0.6</v>
      </c>
      <c r="G1189" s="112"/>
      <c r="H1189" s="111"/>
      <c r="I1189" s="111">
        <f>+PRODUCT(C1189:F1189)</f>
        <v>0.19800000000000001</v>
      </c>
      <c r="J1189" s="111">
        <f t="shared" ref="J1189:J1196" si="911">IF($D1189=$J$52,$H1189,0)</f>
        <v>0</v>
      </c>
      <c r="K1189" s="111">
        <f t="shared" ref="K1189:K1196" si="912">IF($D1189=$K$52,$H1189,0)</f>
        <v>0</v>
      </c>
      <c r="L1189" s="111">
        <f t="shared" ref="L1189:L1196" si="913">IF($D1189=$L$52,$H1189,0)</f>
        <v>0</v>
      </c>
      <c r="M1189" s="111">
        <f t="shared" ref="M1189:M1196" si="914">IF($D1189=$M$52,$H1189,0)</f>
        <v>0</v>
      </c>
      <c r="N1189" s="111">
        <f t="shared" ref="N1189:N1196" si="915">IF($D1189=$N$52,$H1189,0)</f>
        <v>0</v>
      </c>
      <c r="O1189" s="147">
        <f t="shared" ref="O1189:O1196" si="916">IF($D1189=$O$52,$H1189,0)</f>
        <v>0</v>
      </c>
      <c r="P1189" s="111">
        <f>(IF(F1189&gt;0.6,(ROUND(D1189/0.5*2,0)),(ROUND(D1189/0.5*1,0))))*C1189</f>
        <v>2</v>
      </c>
      <c r="Q1189" s="113" t="s">
        <v>75</v>
      </c>
      <c r="R1189" s="114">
        <v>0.15</v>
      </c>
      <c r="S1189" s="114">
        <v>0.15</v>
      </c>
      <c r="T1189" s="114">
        <f>+PRODUCT(C1189:E1189)</f>
        <v>0.33</v>
      </c>
      <c r="U1189" s="114">
        <f>+PRODUCT(D1189,(F1189-R1189))</f>
        <v>0.495</v>
      </c>
      <c r="V1189" s="114">
        <f>+PRODUCT(D1189,(F1189-R1189))</f>
        <v>0.495</v>
      </c>
      <c r="W1189" s="114">
        <f>+PRODUCT(T1189,C1189)</f>
        <v>0.33</v>
      </c>
      <c r="X1189" s="114">
        <f>+IF(Q1189="internal",IF(F1189=$X$52,U1189+V1189,0),0)</f>
        <v>0.99</v>
      </c>
      <c r="Y1189" s="114">
        <f>+IF(Q1189="internal",IF(F1189&lt;$Y$52,U1189+V1189,0),0)</f>
        <v>0</v>
      </c>
      <c r="Z1189" s="114">
        <f>+IF(Q1189="internal",IF(F1189&gt;$Z$52,U1189+V1189,0),0)</f>
        <v>0</v>
      </c>
      <c r="AA1189" s="114">
        <f>+IF(Q1189="external",IF(F1189=$AA$52,U1189+V1189,0),0)</f>
        <v>0</v>
      </c>
      <c r="AB1189" s="114">
        <f>+IF(Q1189="external",IF(F1189&lt;$AB$52,U1189+V1189,0),0)</f>
        <v>0</v>
      </c>
      <c r="AC1189" s="114">
        <f>+IF(Q1189="external",IF(F1189&gt;$AC$52,U1189+V1189,0),0)</f>
        <v>0</v>
      </c>
      <c r="AD1189" s="115"/>
    </row>
    <row r="1190" spans="1:30" s="116" customFormat="1" ht="30" customHeight="1" x14ac:dyDescent="0.2">
      <c r="A1190" s="149" t="s">
        <v>76</v>
      </c>
      <c r="B1190" s="150"/>
      <c r="C1190" s="151"/>
      <c r="D1190" s="152">
        <v>25</v>
      </c>
      <c r="E1190" s="152"/>
      <c r="F1190" s="165">
        <v>3</v>
      </c>
      <c r="G1190" s="153">
        <f>+$D1189+2*(VLOOKUP(D1190,$B$10:$G$16,6)+(10*(D1190/1000)))</f>
        <v>3.6</v>
      </c>
      <c r="H1190" s="152">
        <f>+F1190*G1190*C1189</f>
        <v>10.8</v>
      </c>
      <c r="I1190" s="152"/>
      <c r="J1190" s="111">
        <f t="shared" si="911"/>
        <v>0</v>
      </c>
      <c r="K1190" s="111">
        <f t="shared" si="912"/>
        <v>0</v>
      </c>
      <c r="L1190" s="111">
        <f t="shared" si="913"/>
        <v>0</v>
      </c>
      <c r="M1190" s="111">
        <f t="shared" si="914"/>
        <v>0</v>
      </c>
      <c r="N1190" s="111">
        <f t="shared" si="915"/>
        <v>0</v>
      </c>
      <c r="O1190" s="147">
        <f t="shared" si="916"/>
        <v>10.8</v>
      </c>
      <c r="P1190" s="111"/>
      <c r="Q1190" s="118"/>
      <c r="R1190" s="119"/>
      <c r="S1190" s="119"/>
      <c r="T1190" s="119"/>
      <c r="U1190" s="119"/>
      <c r="V1190" s="119"/>
      <c r="W1190" s="119"/>
      <c r="X1190" s="119"/>
      <c r="Y1190" s="119"/>
      <c r="Z1190" s="119"/>
      <c r="AA1190" s="119"/>
      <c r="AB1190" s="119"/>
      <c r="AC1190" s="119"/>
      <c r="AD1190" s="120"/>
    </row>
    <row r="1191" spans="1:30" s="116" customFormat="1" ht="30" customHeight="1" x14ac:dyDescent="0.2">
      <c r="A1191" s="149" t="s">
        <v>162</v>
      </c>
      <c r="B1191" s="150"/>
      <c r="C1191" s="151"/>
      <c r="D1191" s="152">
        <v>25</v>
      </c>
      <c r="E1191" s="152"/>
      <c r="F1191" s="165">
        <v>3</v>
      </c>
      <c r="G1191" s="153">
        <f>+$D1189+2*(VLOOKUP(D1191,$B$10:$G$16,6)+(10*(D1191/1000)))</f>
        <v>3.6</v>
      </c>
      <c r="H1191" s="152">
        <f>+F1191*G1191*C1189</f>
        <v>10.8</v>
      </c>
      <c r="I1191" s="152"/>
      <c r="J1191" s="111">
        <f t="shared" si="911"/>
        <v>0</v>
      </c>
      <c r="K1191" s="111">
        <f t="shared" si="912"/>
        <v>0</v>
      </c>
      <c r="L1191" s="111">
        <f t="shared" si="913"/>
        <v>0</v>
      </c>
      <c r="M1191" s="111">
        <f t="shared" si="914"/>
        <v>0</v>
      </c>
      <c r="N1191" s="111">
        <f t="shared" si="915"/>
        <v>0</v>
      </c>
      <c r="O1191" s="147">
        <f t="shared" si="916"/>
        <v>10.8</v>
      </c>
      <c r="P1191" s="111"/>
      <c r="Q1191" s="118"/>
      <c r="R1191" s="119"/>
      <c r="S1191" s="119"/>
      <c r="T1191" s="119"/>
      <c r="U1191" s="119"/>
      <c r="V1191" s="119"/>
      <c r="W1191" s="119"/>
      <c r="X1191" s="119"/>
      <c r="Y1191" s="119"/>
      <c r="Z1191" s="119"/>
      <c r="AA1191" s="119"/>
      <c r="AB1191" s="119"/>
      <c r="AC1191" s="119"/>
      <c r="AD1191" s="120"/>
    </row>
    <row r="1192" spans="1:30" s="116" customFormat="1" ht="30" customHeight="1" x14ac:dyDescent="0.2">
      <c r="A1192" s="157" t="s">
        <v>78</v>
      </c>
      <c r="B1192" s="158"/>
      <c r="C1192" s="159"/>
      <c r="D1192" s="152">
        <v>25</v>
      </c>
      <c r="E1192" s="111"/>
      <c r="F1192" s="112">
        <v>3</v>
      </c>
      <c r="G1192" s="153">
        <f>+$D1189+2*(VLOOKUP(D1192,$B$10:$G$16,6)+(10*(D1192/1000)))</f>
        <v>3.6</v>
      </c>
      <c r="H1192" s="111">
        <f>+F1192*G1192*C1189</f>
        <v>10.8</v>
      </c>
      <c r="I1192" s="111"/>
      <c r="J1192" s="111">
        <f t="shared" si="911"/>
        <v>0</v>
      </c>
      <c r="K1192" s="111">
        <f t="shared" si="912"/>
        <v>0</v>
      </c>
      <c r="L1192" s="111">
        <f t="shared" si="913"/>
        <v>0</v>
      </c>
      <c r="M1192" s="111">
        <f t="shared" si="914"/>
        <v>0</v>
      </c>
      <c r="N1192" s="111">
        <f t="shared" si="915"/>
        <v>0</v>
      </c>
      <c r="O1192" s="147">
        <f t="shared" si="916"/>
        <v>10.8</v>
      </c>
      <c r="P1192" s="111"/>
      <c r="Q1192" s="118"/>
      <c r="R1192" s="119"/>
      <c r="S1192" s="119"/>
      <c r="T1192" s="119"/>
      <c r="U1192" s="119"/>
      <c r="V1192" s="119"/>
      <c r="W1192" s="119"/>
      <c r="X1192" s="119"/>
      <c r="Y1192" s="119"/>
      <c r="Z1192" s="119"/>
      <c r="AA1192" s="119"/>
      <c r="AB1192" s="119"/>
      <c r="AC1192" s="119"/>
      <c r="AD1192" s="120"/>
    </row>
    <row r="1193" spans="1:30" s="116" customFormat="1" ht="30" customHeight="1" x14ac:dyDescent="0.2">
      <c r="A1193" s="157" t="s">
        <v>79</v>
      </c>
      <c r="B1193" s="158"/>
      <c r="C1193" s="159"/>
      <c r="D1193" s="152">
        <v>20</v>
      </c>
      <c r="E1193" s="111"/>
      <c r="F1193" s="112">
        <v>3</v>
      </c>
      <c r="G1193" s="153">
        <f>+$D1189+2*(VLOOKUP(D1193,$B$10:$G$16,6)+(10*(D1193/1000)))</f>
        <v>3.1</v>
      </c>
      <c r="H1193" s="111">
        <f>+F1193*G1193*C1189</f>
        <v>9.3000000000000007</v>
      </c>
      <c r="I1193" s="111"/>
      <c r="J1193" s="111">
        <f t="shared" si="911"/>
        <v>0</v>
      </c>
      <c r="K1193" s="111">
        <f t="shared" si="912"/>
        <v>0</v>
      </c>
      <c r="L1193" s="111">
        <f t="shared" si="913"/>
        <v>0</v>
      </c>
      <c r="M1193" s="111">
        <f t="shared" si="914"/>
        <v>0</v>
      </c>
      <c r="N1193" s="111">
        <f t="shared" si="915"/>
        <v>9.3000000000000007</v>
      </c>
      <c r="O1193" s="147">
        <f t="shared" si="916"/>
        <v>0</v>
      </c>
      <c r="P1193" s="111"/>
      <c r="Q1193" s="118"/>
      <c r="R1193" s="119"/>
      <c r="S1193" s="119"/>
      <c r="T1193" s="119"/>
      <c r="U1193" s="119"/>
      <c r="V1193" s="119"/>
      <c r="W1193" s="119"/>
      <c r="X1193" s="119"/>
      <c r="Y1193" s="119"/>
      <c r="Z1193" s="119"/>
      <c r="AA1193" s="119"/>
      <c r="AB1193" s="119"/>
      <c r="AC1193" s="119"/>
      <c r="AD1193" s="120"/>
    </row>
    <row r="1194" spans="1:30" s="127" customFormat="1" ht="30" customHeight="1" x14ac:dyDescent="0.2">
      <c r="A1194" s="157" t="s">
        <v>80</v>
      </c>
      <c r="B1194" s="158"/>
      <c r="C1194" s="159"/>
      <c r="D1194" s="111">
        <v>25</v>
      </c>
      <c r="E1194" s="111">
        <v>1</v>
      </c>
      <c r="F1194" s="112">
        <f>ROUND((1.1*2)/(E1194)+1,0)</f>
        <v>3</v>
      </c>
      <c r="G1194" s="112">
        <f>VLOOKUP(E1189,$B$40:$E$49,4,0)</f>
        <v>0.36443309607454283</v>
      </c>
      <c r="H1194" s="111">
        <f>+F1194*G1194*C1189</f>
        <v>1.0932992882236285</v>
      </c>
      <c r="I1194" s="111"/>
      <c r="J1194" s="111">
        <f t="shared" si="911"/>
        <v>0</v>
      </c>
      <c r="K1194" s="111">
        <f t="shared" si="912"/>
        <v>0</v>
      </c>
      <c r="L1194" s="111">
        <f t="shared" si="913"/>
        <v>0</v>
      </c>
      <c r="M1194" s="111">
        <f t="shared" si="914"/>
        <v>0</v>
      </c>
      <c r="N1194" s="111">
        <f t="shared" si="915"/>
        <v>0</v>
      </c>
      <c r="O1194" s="147">
        <f t="shared" si="916"/>
        <v>1.0932992882236285</v>
      </c>
      <c r="P1194" s="111"/>
      <c r="Q1194" s="118"/>
      <c r="R1194" s="119"/>
      <c r="S1194" s="119"/>
      <c r="T1194" s="119"/>
      <c r="U1194" s="119"/>
      <c r="V1194" s="119"/>
      <c r="W1194" s="119"/>
      <c r="X1194" s="119"/>
      <c r="Y1194" s="119"/>
      <c r="Z1194" s="119"/>
      <c r="AA1194" s="119"/>
      <c r="AB1194" s="119"/>
      <c r="AC1194" s="119"/>
      <c r="AD1194" s="120"/>
    </row>
    <row r="1195" spans="1:30" s="186" customFormat="1" ht="34.5" customHeight="1" x14ac:dyDescent="0.25">
      <c r="A1195" s="135" t="s">
        <v>124</v>
      </c>
      <c r="B1195" s="136"/>
      <c r="C1195" s="137"/>
      <c r="D1195" s="129">
        <v>12</v>
      </c>
      <c r="E1195" s="129">
        <v>0.1</v>
      </c>
      <c r="F1195" s="138">
        <f>ROUND((((D1189/3)*3)/(E1195))+1,0)</f>
        <v>12</v>
      </c>
      <c r="G1195" s="130">
        <f>((2*(E1189-(2*$B$6)+F1189-(2*$B$6)))+(VLOOKUP(D1195,$B$30:$C$36,2,)))</f>
        <v>1.8</v>
      </c>
      <c r="H1195" s="129">
        <f>+F1195*G1195*C1189</f>
        <v>21.6</v>
      </c>
      <c r="I1195" s="129"/>
      <c r="J1195" s="111">
        <f t="shared" si="911"/>
        <v>0</v>
      </c>
      <c r="K1195" s="111">
        <f t="shared" si="912"/>
        <v>0</v>
      </c>
      <c r="L1195" s="111">
        <f t="shared" si="913"/>
        <v>21.6</v>
      </c>
      <c r="M1195" s="111">
        <f t="shared" si="914"/>
        <v>0</v>
      </c>
      <c r="N1195" s="111">
        <f t="shared" si="915"/>
        <v>0</v>
      </c>
      <c r="O1195" s="147">
        <f t="shared" si="916"/>
        <v>0</v>
      </c>
      <c r="P1195" s="129"/>
    </row>
    <row r="1196" spans="1:30" s="79" customFormat="1" ht="30" customHeight="1" x14ac:dyDescent="0.25">
      <c r="A1196" s="290"/>
      <c r="B1196" s="169" t="s">
        <v>96</v>
      </c>
      <c r="C1196" s="52"/>
      <c r="D1196" s="52">
        <v>12</v>
      </c>
      <c r="E1196" s="52">
        <v>0.1</v>
      </c>
      <c r="F1196" s="210">
        <f>ROUNDUP((((D1189/3)*3)/(E1196))+1,0)</f>
        <v>12</v>
      </c>
      <c r="G1196" s="291">
        <f>(F1189-(2*$B$6)+(VLOOKUP(D1196,$B$30:$C$36,2,)))</f>
        <v>0.78</v>
      </c>
      <c r="H1196" s="52">
        <f>+F1196*G1196*C1189</f>
        <v>9.36</v>
      </c>
      <c r="I1196" s="52"/>
      <c r="J1196" s="111">
        <f t="shared" si="911"/>
        <v>0</v>
      </c>
      <c r="K1196" s="111">
        <f t="shared" si="912"/>
        <v>0</v>
      </c>
      <c r="L1196" s="111">
        <f t="shared" si="913"/>
        <v>9.36</v>
      </c>
      <c r="M1196" s="111">
        <f t="shared" si="914"/>
        <v>0</v>
      </c>
      <c r="N1196" s="111">
        <f t="shared" si="915"/>
        <v>0</v>
      </c>
      <c r="O1196" s="147">
        <f t="shared" si="916"/>
        <v>0</v>
      </c>
      <c r="P1196" s="129"/>
      <c r="Q1196" s="38"/>
    </row>
    <row r="1197" spans="1:30" s="116" customFormat="1" ht="30" customHeight="1" x14ac:dyDescent="0.25">
      <c r="A1197" s="186"/>
      <c r="B1197" s="186"/>
      <c r="C1197" s="186"/>
      <c r="D1197" s="186"/>
      <c r="E1197" s="186"/>
      <c r="F1197" s="186"/>
      <c r="G1197" s="186"/>
      <c r="H1197" s="186"/>
      <c r="I1197" s="186"/>
      <c r="J1197" s="186"/>
      <c r="K1197" s="186"/>
      <c r="L1197" s="186"/>
      <c r="M1197" s="186"/>
      <c r="N1197" s="186"/>
      <c r="O1197" s="186"/>
      <c r="P1197" s="288"/>
      <c r="Q1197" s="118"/>
      <c r="R1197" s="119"/>
      <c r="S1197" s="119"/>
      <c r="T1197" s="119"/>
      <c r="U1197" s="119"/>
      <c r="V1197" s="119"/>
      <c r="W1197" s="119"/>
      <c r="X1197" s="119"/>
      <c r="Y1197" s="119"/>
      <c r="Z1197" s="119"/>
      <c r="AA1197" s="119"/>
      <c r="AB1197" s="119"/>
      <c r="AC1197" s="119"/>
      <c r="AD1197" s="120"/>
    </row>
    <row r="1198" spans="1:30" s="116" customFormat="1" ht="30" customHeight="1" x14ac:dyDescent="0.2">
      <c r="A1198" s="111">
        <v>145</v>
      </c>
      <c r="B1198" s="111" t="s">
        <v>250</v>
      </c>
      <c r="C1198" s="111">
        <v>1</v>
      </c>
      <c r="D1198" s="111">
        <v>2.6</v>
      </c>
      <c r="E1198" s="111">
        <v>0.45</v>
      </c>
      <c r="F1198" s="111">
        <v>0.7</v>
      </c>
      <c r="G1198" s="112"/>
      <c r="H1198" s="111"/>
      <c r="I1198" s="111">
        <f>+PRODUCT(C1198:F1198)</f>
        <v>0.81900000000000006</v>
      </c>
      <c r="J1198" s="111">
        <f t="shared" ref="J1198:J1207" si="917">IF($D1198=$J$52,$H1198,0)</f>
        <v>0</v>
      </c>
      <c r="K1198" s="111">
        <f t="shared" ref="K1198:K1205" si="918">IF($D1198=$K$52,$H1198,0)</f>
        <v>0</v>
      </c>
      <c r="L1198" s="111">
        <f t="shared" ref="L1198:L1205" si="919">IF($D1198=$L$52,$H1198,0)</f>
        <v>0</v>
      </c>
      <c r="M1198" s="111">
        <f t="shared" ref="M1198:M1205" si="920">IF($D1198=$M$52,$H1198,0)</f>
        <v>0</v>
      </c>
      <c r="N1198" s="111">
        <f t="shared" ref="N1198:N1205" si="921">IF($D1198=$N$52,$H1198,0)</f>
        <v>0</v>
      </c>
      <c r="O1198" s="147">
        <f t="shared" ref="O1198:O1205" si="922">IF($D1198=$O$52,$H1198,0)</f>
        <v>0</v>
      </c>
      <c r="P1198" s="111">
        <f>(IF(F1198&gt;0.6,(ROUND(D1198/0.5*2,0)),(ROUND(D1198/0.5*1,0))))*C1198</f>
        <v>10</v>
      </c>
      <c r="Q1198" s="113" t="s">
        <v>75</v>
      </c>
      <c r="R1198" s="114">
        <v>0.15</v>
      </c>
      <c r="S1198" s="114">
        <v>0.2</v>
      </c>
      <c r="T1198" s="114">
        <f>+PRODUCT(C1198:E1198)</f>
        <v>1.1700000000000002</v>
      </c>
      <c r="U1198" s="114">
        <f>+PRODUCT(D1198,(F1198-R1198))</f>
        <v>1.43</v>
      </c>
      <c r="V1198" s="114">
        <f>+PRODUCT(D1198,(F1198))</f>
        <v>1.8199999999999998</v>
      </c>
      <c r="W1198" s="114">
        <f>+PRODUCT(T1198,C1198)</f>
        <v>1.1700000000000002</v>
      </c>
      <c r="X1198" s="114">
        <f>+IF(Q1198="internal",IF(F1198=$X$52,U1198+V1198,0),0)</f>
        <v>0</v>
      </c>
      <c r="Y1198" s="114">
        <f>+IF(Q1198="internal",IF(F1198&lt;$Y$52,U1198+V1198,0),0)</f>
        <v>0</v>
      </c>
      <c r="Z1198" s="114">
        <f>+IF(Q1198="internal",IF(F1198&gt;$Z$52,U1198+V1198,0),0)</f>
        <v>3.25</v>
      </c>
      <c r="AA1198" s="114">
        <f>+IF(Q1198="external",IF(F1198=$AA$52,U1198+V1198,0),0)</f>
        <v>0</v>
      </c>
      <c r="AB1198" s="114">
        <f>+IF(Q1198="external",IF(F1198&lt;$AB$52,U1198+V1198,0),0)</f>
        <v>0</v>
      </c>
      <c r="AC1198" s="114">
        <f>+IF(Q1198="external",IF(F1198&gt;$AC$52,U1198+V1198,0),0)</f>
        <v>0</v>
      </c>
      <c r="AD1198" s="115"/>
    </row>
    <row r="1199" spans="1:30" s="116" customFormat="1" ht="30" customHeight="1" x14ac:dyDescent="0.2">
      <c r="A1199" s="149" t="s">
        <v>76</v>
      </c>
      <c r="B1199" s="150"/>
      <c r="C1199" s="151"/>
      <c r="D1199" s="152">
        <v>16</v>
      </c>
      <c r="E1199" s="152"/>
      <c r="F1199" s="165">
        <v>4</v>
      </c>
      <c r="G1199" s="153">
        <f>+$D1198+2*(VLOOKUP(D1199,$B$10:$G$16,6)+(10*(D1199/1000)))</f>
        <v>4.17</v>
      </c>
      <c r="H1199" s="152">
        <f>+F1199*G1199*C1198</f>
        <v>16.68</v>
      </c>
      <c r="I1199" s="152"/>
      <c r="J1199" s="111">
        <f t="shared" si="917"/>
        <v>0</v>
      </c>
      <c r="K1199" s="111">
        <f t="shared" si="918"/>
        <v>0</v>
      </c>
      <c r="L1199" s="111">
        <f t="shared" si="919"/>
        <v>0</v>
      </c>
      <c r="M1199" s="111">
        <f t="shared" si="920"/>
        <v>16.68</v>
      </c>
      <c r="N1199" s="111">
        <f t="shared" si="921"/>
        <v>0</v>
      </c>
      <c r="O1199" s="147">
        <f t="shared" si="922"/>
        <v>0</v>
      </c>
      <c r="P1199" s="111"/>
      <c r="Q1199" s="118"/>
      <c r="R1199" s="119"/>
      <c r="S1199" s="119"/>
      <c r="T1199" s="119"/>
      <c r="U1199" s="119"/>
      <c r="V1199" s="119"/>
      <c r="W1199" s="119"/>
      <c r="X1199" s="119"/>
      <c r="Y1199" s="119"/>
      <c r="Z1199" s="119"/>
      <c r="AA1199" s="119"/>
      <c r="AB1199" s="119"/>
      <c r="AC1199" s="119"/>
      <c r="AD1199" s="120"/>
    </row>
    <row r="1200" spans="1:30" s="116" customFormat="1" ht="30" customHeight="1" x14ac:dyDescent="0.2">
      <c r="A1200" s="149" t="s">
        <v>162</v>
      </c>
      <c r="B1200" s="150"/>
      <c r="C1200" s="151"/>
      <c r="D1200" s="152">
        <v>12</v>
      </c>
      <c r="E1200" s="152"/>
      <c r="F1200" s="165">
        <v>2</v>
      </c>
      <c r="G1200" s="153">
        <f>+$D1198+2*(VLOOKUP(D1200,$B$10:$G$16,6)+(10*(D1200/1000)))</f>
        <v>3.79</v>
      </c>
      <c r="H1200" s="152">
        <f>+F1200*G1200*C1198</f>
        <v>7.58</v>
      </c>
      <c r="I1200" s="152"/>
      <c r="J1200" s="111">
        <f t="shared" si="917"/>
        <v>0</v>
      </c>
      <c r="K1200" s="111">
        <f t="shared" si="918"/>
        <v>0</v>
      </c>
      <c r="L1200" s="111">
        <f t="shared" si="919"/>
        <v>7.58</v>
      </c>
      <c r="M1200" s="111">
        <f t="shared" si="920"/>
        <v>0</v>
      </c>
      <c r="N1200" s="111">
        <f t="shared" si="921"/>
        <v>0</v>
      </c>
      <c r="O1200" s="147">
        <f t="shared" si="922"/>
        <v>0</v>
      </c>
      <c r="P1200" s="111"/>
      <c r="Q1200" s="118"/>
      <c r="R1200" s="119"/>
      <c r="S1200" s="119"/>
      <c r="T1200" s="119"/>
      <c r="U1200" s="119"/>
      <c r="V1200" s="119"/>
      <c r="W1200" s="119"/>
      <c r="X1200" s="119"/>
      <c r="Y1200" s="119"/>
      <c r="Z1200" s="119"/>
      <c r="AA1200" s="119"/>
      <c r="AB1200" s="119"/>
      <c r="AC1200" s="119"/>
      <c r="AD1200" s="120"/>
    </row>
    <row r="1201" spans="1:30" s="116" customFormat="1" ht="30" customHeight="1" x14ac:dyDescent="0.2">
      <c r="A1201" s="157" t="s">
        <v>78</v>
      </c>
      <c r="B1201" s="158"/>
      <c r="C1201" s="159"/>
      <c r="D1201" s="152">
        <v>16</v>
      </c>
      <c r="E1201" s="111"/>
      <c r="F1201" s="112">
        <v>4</v>
      </c>
      <c r="G1201" s="153">
        <f>+$D1198+2*(VLOOKUP(D1201,$B$10:$G$16,6)+(10*(D1201/1000)))</f>
        <v>4.17</v>
      </c>
      <c r="H1201" s="111">
        <f>+F1201*G1201*C1198</f>
        <v>16.68</v>
      </c>
      <c r="I1201" s="111"/>
      <c r="J1201" s="111">
        <f t="shared" si="917"/>
        <v>0</v>
      </c>
      <c r="K1201" s="111">
        <f t="shared" si="918"/>
        <v>0</v>
      </c>
      <c r="L1201" s="111">
        <f t="shared" si="919"/>
        <v>0</v>
      </c>
      <c r="M1201" s="111">
        <f t="shared" si="920"/>
        <v>16.68</v>
      </c>
      <c r="N1201" s="111">
        <f t="shared" si="921"/>
        <v>0</v>
      </c>
      <c r="O1201" s="147">
        <f t="shared" si="922"/>
        <v>0</v>
      </c>
      <c r="P1201" s="111"/>
      <c r="Q1201" s="118"/>
      <c r="R1201" s="119"/>
      <c r="S1201" s="119"/>
      <c r="T1201" s="119"/>
      <c r="U1201" s="119"/>
      <c r="V1201" s="119"/>
      <c r="W1201" s="119"/>
      <c r="X1201" s="119"/>
      <c r="Y1201" s="119"/>
      <c r="Z1201" s="119"/>
      <c r="AA1201" s="119"/>
      <c r="AB1201" s="119"/>
      <c r="AC1201" s="119"/>
      <c r="AD1201" s="120"/>
    </row>
    <row r="1202" spans="1:30" s="116" customFormat="1" ht="30" customHeight="1" x14ac:dyDescent="0.2">
      <c r="A1202" s="157" t="s">
        <v>79</v>
      </c>
      <c r="B1202" s="158"/>
      <c r="C1202" s="159"/>
      <c r="D1202" s="152">
        <v>12</v>
      </c>
      <c r="E1202" s="111"/>
      <c r="F1202" s="112">
        <v>2</v>
      </c>
      <c r="G1202" s="153">
        <f>+$D1198+2*(VLOOKUP(D1202,$B$10:$G$16,6)+(10*(D1202/1000)))</f>
        <v>3.79</v>
      </c>
      <c r="H1202" s="111">
        <f>+F1202*G1202*C1198</f>
        <v>7.58</v>
      </c>
      <c r="I1202" s="111"/>
      <c r="J1202" s="111">
        <f t="shared" si="917"/>
        <v>0</v>
      </c>
      <c r="K1202" s="111">
        <f t="shared" si="918"/>
        <v>0</v>
      </c>
      <c r="L1202" s="111">
        <f t="shared" si="919"/>
        <v>7.58</v>
      </c>
      <c r="M1202" s="111">
        <f t="shared" si="920"/>
        <v>0</v>
      </c>
      <c r="N1202" s="111">
        <f t="shared" si="921"/>
        <v>0</v>
      </c>
      <c r="O1202" s="147">
        <f t="shared" si="922"/>
        <v>0</v>
      </c>
      <c r="P1202" s="111"/>
      <c r="Q1202" s="118"/>
      <c r="R1202" s="119"/>
      <c r="S1202" s="119"/>
      <c r="T1202" s="119"/>
      <c r="U1202" s="119"/>
      <c r="V1202" s="119"/>
      <c r="W1202" s="119"/>
      <c r="X1202" s="119"/>
      <c r="Y1202" s="119"/>
      <c r="Z1202" s="119"/>
      <c r="AA1202" s="119"/>
      <c r="AB1202" s="119"/>
      <c r="AC1202" s="119"/>
      <c r="AD1202" s="120"/>
    </row>
    <row r="1203" spans="1:30" s="127" customFormat="1" ht="30" customHeight="1" x14ac:dyDescent="0.2">
      <c r="A1203" s="157" t="s">
        <v>80</v>
      </c>
      <c r="B1203" s="158"/>
      <c r="C1203" s="159"/>
      <c r="D1203" s="111">
        <v>25</v>
      </c>
      <c r="E1203" s="111">
        <v>1</v>
      </c>
      <c r="F1203" s="112">
        <f>ROUND((2.6*2)/(E1203)+1,0)</f>
        <v>6</v>
      </c>
      <c r="G1203" s="112">
        <f>VLOOKUP(E1198,$B$40:$E$49,4,0)</f>
        <v>0.5766496441118143</v>
      </c>
      <c r="H1203" s="111">
        <f>+F1203*G1203*C1198</f>
        <v>3.4598978646708858</v>
      </c>
      <c r="I1203" s="111"/>
      <c r="J1203" s="111">
        <f t="shared" si="917"/>
        <v>0</v>
      </c>
      <c r="K1203" s="111">
        <f t="shared" si="918"/>
        <v>0</v>
      </c>
      <c r="L1203" s="111">
        <f t="shared" si="919"/>
        <v>0</v>
      </c>
      <c r="M1203" s="111">
        <f t="shared" si="920"/>
        <v>0</v>
      </c>
      <c r="N1203" s="111">
        <f t="shared" si="921"/>
        <v>0</v>
      </c>
      <c r="O1203" s="147">
        <f t="shared" si="922"/>
        <v>3.4598978646708858</v>
      </c>
      <c r="P1203" s="111"/>
      <c r="Q1203" s="118"/>
      <c r="R1203" s="119"/>
      <c r="S1203" s="119"/>
      <c r="T1203" s="119"/>
      <c r="U1203" s="119"/>
      <c r="V1203" s="119"/>
      <c r="W1203" s="119"/>
      <c r="X1203" s="119"/>
      <c r="Y1203" s="119"/>
      <c r="Z1203" s="119"/>
      <c r="AA1203" s="119"/>
      <c r="AB1203" s="119"/>
      <c r="AC1203" s="119"/>
      <c r="AD1203" s="120"/>
    </row>
    <row r="1204" spans="1:30" s="186" customFormat="1" ht="34.5" customHeight="1" x14ac:dyDescent="0.25">
      <c r="A1204" s="135" t="s">
        <v>251</v>
      </c>
      <c r="B1204" s="136"/>
      <c r="C1204" s="137"/>
      <c r="D1204" s="129">
        <v>8</v>
      </c>
      <c r="E1204" s="129">
        <v>0.1</v>
      </c>
      <c r="F1204" s="138">
        <f>ROUND((((D1198/3)*2)/(E1204))+1,0)</f>
        <v>18</v>
      </c>
      <c r="G1204" s="130">
        <f>((2*(E1198-(2*$B$6)+F1198-(2*$B$6)))+(VLOOKUP(D1204,$B$30:$C$36,2,)))</f>
        <v>2.2199999999999998</v>
      </c>
      <c r="H1204" s="129">
        <f>+F1204*G1204*C1198</f>
        <v>39.959999999999994</v>
      </c>
      <c r="I1204" s="129"/>
      <c r="J1204" s="111">
        <f t="shared" si="917"/>
        <v>39.959999999999994</v>
      </c>
      <c r="K1204" s="111">
        <f t="shared" si="918"/>
        <v>0</v>
      </c>
      <c r="L1204" s="111">
        <f t="shared" si="919"/>
        <v>0</v>
      </c>
      <c r="M1204" s="111">
        <f t="shared" si="920"/>
        <v>0</v>
      </c>
      <c r="N1204" s="111">
        <f t="shared" si="921"/>
        <v>0</v>
      </c>
      <c r="O1204" s="147">
        <f t="shared" si="922"/>
        <v>0</v>
      </c>
      <c r="P1204" s="129"/>
    </row>
    <row r="1205" spans="1:30" s="186" customFormat="1" ht="34.5" customHeight="1" x14ac:dyDescent="0.25">
      <c r="A1205" s="135" t="s">
        <v>252</v>
      </c>
      <c r="B1205" s="136"/>
      <c r="C1205" s="137"/>
      <c r="D1205" s="129">
        <v>8</v>
      </c>
      <c r="E1205" s="129">
        <v>0.125</v>
      </c>
      <c r="F1205" s="138">
        <f>ROUND((((D1198/3)*1)/(E1205))+1,0)</f>
        <v>8</v>
      </c>
      <c r="G1205" s="130">
        <f>((2*(E1198-(2*$B$6)+F1198-(2*$B$6)))+(VLOOKUP(D1205,$B$30:$C$36,2,)))</f>
        <v>2.2199999999999998</v>
      </c>
      <c r="H1205" s="129">
        <f>+F1205*G1205*C1198</f>
        <v>17.759999999999998</v>
      </c>
      <c r="I1205" s="129"/>
      <c r="J1205" s="111">
        <f t="shared" si="917"/>
        <v>17.759999999999998</v>
      </c>
      <c r="K1205" s="111">
        <f t="shared" si="918"/>
        <v>0</v>
      </c>
      <c r="L1205" s="111">
        <f t="shared" si="919"/>
        <v>0</v>
      </c>
      <c r="M1205" s="111">
        <f t="shared" si="920"/>
        <v>0</v>
      </c>
      <c r="N1205" s="111">
        <f t="shared" si="921"/>
        <v>0</v>
      </c>
      <c r="O1205" s="147">
        <f t="shared" si="922"/>
        <v>0</v>
      </c>
      <c r="P1205" s="129"/>
    </row>
    <row r="1206" spans="1:30" s="127" customFormat="1" ht="30" customHeight="1" x14ac:dyDescent="0.25">
      <c r="A1206" s="135" t="s">
        <v>251</v>
      </c>
      <c r="B1206" s="136"/>
      <c r="C1206" s="137"/>
      <c r="D1206" s="129">
        <v>8</v>
      </c>
      <c r="E1206" s="292">
        <v>0.1</v>
      </c>
      <c r="F1206" s="138">
        <f>ROUND((((D1198/3)*2)/(E1206))+1,0)</f>
        <v>18</v>
      </c>
      <c r="G1206" s="130">
        <f>((2*(0.11)+F1198-(2*$B$6)))+(VLOOKUP(D1206,$B$30:$C$36,2,))</f>
        <v>1.0199999999999998</v>
      </c>
      <c r="H1206" s="292">
        <f>+F1206*G1206*C1198</f>
        <v>18.359999999999996</v>
      </c>
      <c r="I1206" s="292"/>
      <c r="J1206" s="111">
        <f t="shared" si="917"/>
        <v>18.359999999999996</v>
      </c>
      <c r="K1206" s="293">
        <f>IF($D1206=$K$52,$H1206,0)</f>
        <v>0</v>
      </c>
      <c r="L1206" s="293">
        <f>IF($D1206=$L$335,$H1206,0)</f>
        <v>0</v>
      </c>
      <c r="M1206" s="293">
        <f t="shared" ref="M1206:M1207" si="923">IF($D1206=$M$335,$H1206,0)</f>
        <v>0</v>
      </c>
      <c r="N1206" s="293">
        <f t="shared" ref="N1206:N1207" si="924">IF($D1206=$N$335,$H1206,0)</f>
        <v>0</v>
      </c>
      <c r="O1206" s="294">
        <f t="shared" ref="O1206:O1207" si="925">IF($D1206=$O$335,$H1206,0)</f>
        <v>0</v>
      </c>
      <c r="P1206" s="129"/>
      <c r="Q1206" s="131"/>
    </row>
    <row r="1207" spans="1:30" s="127" customFormat="1" ht="30" customHeight="1" x14ac:dyDescent="0.25">
      <c r="A1207" s="135" t="s">
        <v>252</v>
      </c>
      <c r="B1207" s="136"/>
      <c r="C1207" s="137"/>
      <c r="D1207" s="129">
        <v>8</v>
      </c>
      <c r="E1207" s="129">
        <v>0.125</v>
      </c>
      <c r="F1207" s="138">
        <f>ROUNDUP((((D1198/3)*1)/(E1207))+1,0)</f>
        <v>8</v>
      </c>
      <c r="G1207" s="130">
        <f>((2*(0.11)+F1198-(2*$B$6)))+(VLOOKUP(D1207,$B$30:$C$36,2,))</f>
        <v>1.0199999999999998</v>
      </c>
      <c r="H1207" s="292">
        <f>+F1207*G1207*C1198</f>
        <v>8.1599999999999984</v>
      </c>
      <c r="I1207" s="292"/>
      <c r="J1207" s="111">
        <f t="shared" si="917"/>
        <v>8.1599999999999984</v>
      </c>
      <c r="K1207" s="293">
        <f>IF($D1207=$K$52,$H1207,0)</f>
        <v>0</v>
      </c>
      <c r="L1207" s="293">
        <f>IF($D1207=$L$335,$H1207,0)</f>
        <v>0</v>
      </c>
      <c r="M1207" s="293">
        <f t="shared" si="923"/>
        <v>0</v>
      </c>
      <c r="N1207" s="293">
        <f t="shared" si="924"/>
        <v>0</v>
      </c>
      <c r="O1207" s="294">
        <f t="shared" si="925"/>
        <v>0</v>
      </c>
      <c r="P1207" s="129"/>
      <c r="Q1207" s="131"/>
    </row>
    <row r="1208" spans="1:30" s="116" customFormat="1" ht="30" customHeight="1" x14ac:dyDescent="0.25">
      <c r="A1208" s="186"/>
      <c r="B1208" s="186"/>
      <c r="C1208" s="186"/>
      <c r="D1208" s="186"/>
      <c r="E1208" s="186"/>
      <c r="F1208" s="186"/>
      <c r="G1208" s="186"/>
      <c r="H1208" s="186"/>
      <c r="I1208" s="186"/>
      <c r="J1208" s="186"/>
      <c r="K1208" s="186"/>
      <c r="L1208" s="186"/>
      <c r="M1208" s="186"/>
      <c r="N1208" s="186"/>
      <c r="O1208" s="186"/>
      <c r="P1208" s="288"/>
      <c r="Q1208" s="118"/>
      <c r="R1208" s="119"/>
      <c r="S1208" s="119"/>
      <c r="T1208" s="119"/>
      <c r="U1208" s="119"/>
      <c r="V1208" s="119"/>
      <c r="W1208" s="119"/>
      <c r="X1208" s="119"/>
      <c r="Y1208" s="119"/>
      <c r="Z1208" s="119"/>
      <c r="AA1208" s="119"/>
      <c r="AB1208" s="119"/>
      <c r="AC1208" s="119"/>
      <c r="AD1208" s="120"/>
    </row>
    <row r="1209" spans="1:30" s="116" customFormat="1" ht="58.5" customHeight="1" x14ac:dyDescent="0.2">
      <c r="A1209" s="111">
        <v>146</v>
      </c>
      <c r="B1209" s="111" t="s">
        <v>253</v>
      </c>
      <c r="C1209" s="111">
        <v>2</v>
      </c>
      <c r="D1209" s="111">
        <v>0.57999999999999996</v>
      </c>
      <c r="E1209" s="111">
        <v>0.45</v>
      </c>
      <c r="F1209" s="111">
        <v>0.7</v>
      </c>
      <c r="G1209" s="112"/>
      <c r="H1209" s="111"/>
      <c r="I1209" s="111">
        <f>+PRODUCT(C1209:F1209)</f>
        <v>0.3654</v>
      </c>
      <c r="J1209" s="111">
        <f t="shared" ref="J1209:J1220" si="926">IF($D1209=$J$52,$H1209,0)</f>
        <v>0</v>
      </c>
      <c r="K1209" s="111">
        <f t="shared" ref="K1209:K1220" si="927">IF($D1209=$K$52,$H1209,0)</f>
        <v>0</v>
      </c>
      <c r="L1209" s="111">
        <f t="shared" ref="L1209:L1220" si="928">IF($D1209=$L$52,$H1209,0)</f>
        <v>0</v>
      </c>
      <c r="M1209" s="111">
        <f t="shared" ref="M1209:M1220" si="929">IF($D1209=$M$52,$H1209,0)</f>
        <v>0</v>
      </c>
      <c r="N1209" s="111">
        <f t="shared" ref="N1209:N1220" si="930">IF($D1209=$N$52,$H1209,0)</f>
        <v>0</v>
      </c>
      <c r="O1209" s="147">
        <f t="shared" ref="O1209:O1220" si="931">IF($D1209=$O$52,$H1209,0)</f>
        <v>0</v>
      </c>
      <c r="P1209" s="111">
        <f>(IF(F1209&gt;0.6,(ROUND(D1209/0.5*2,0)),(ROUND(D1209/0.5*1,0))))*C1209</f>
        <v>4</v>
      </c>
      <c r="Q1209" s="113" t="s">
        <v>75</v>
      </c>
      <c r="R1209" s="114">
        <v>0.15</v>
      </c>
      <c r="S1209" s="114">
        <v>0.2</v>
      </c>
      <c r="T1209" s="114">
        <f>+PRODUCT(C1209:E1209)</f>
        <v>0.52200000000000002</v>
      </c>
      <c r="U1209" s="114">
        <f>+PRODUCT(D1209,(F1209-R1209))</f>
        <v>0.31899999999999995</v>
      </c>
      <c r="V1209" s="114">
        <f>+PRODUCT(D1209,(F1209-R1209))</f>
        <v>0.31899999999999995</v>
      </c>
      <c r="W1209" s="114">
        <f>+PRODUCT(T1209,C1209)</f>
        <v>1.044</v>
      </c>
      <c r="X1209" s="114">
        <f>+IF(Q1209="internal",IF(F1209=$X$52,U1209+V1209,0),0)</f>
        <v>0</v>
      </c>
      <c r="Y1209" s="114">
        <f>+IF(Q1209="internal",IF(F1209&lt;$Y$52,U1209+V1209,0),0)</f>
        <v>0</v>
      </c>
      <c r="Z1209" s="114">
        <f>+IF(Q1209="internal",IF(F1209&gt;$Z$52,U1209+V1209,0),0)</f>
        <v>0.6379999999999999</v>
      </c>
      <c r="AA1209" s="114">
        <f>+IF(Q1209="external",IF(F1209=$AA$52,U1209+V1209,0),0)</f>
        <v>0</v>
      </c>
      <c r="AB1209" s="114">
        <f>+IF(Q1209="external",IF(F1209&lt;$AB$52,U1209+V1209,0),0)</f>
        <v>0</v>
      </c>
      <c r="AC1209" s="114">
        <f>+IF(Q1209="external",IF(F1209&gt;$AC$52,U1209+V1209,0),0)</f>
        <v>0</v>
      </c>
      <c r="AD1209" s="115"/>
    </row>
    <row r="1210" spans="1:30" s="116" customFormat="1" ht="30" customHeight="1" x14ac:dyDescent="0.2">
      <c r="A1210" s="149" t="s">
        <v>76</v>
      </c>
      <c r="B1210" s="150"/>
      <c r="C1210" s="151"/>
      <c r="D1210" s="152">
        <v>16</v>
      </c>
      <c r="E1210" s="152"/>
      <c r="F1210" s="165">
        <v>3</v>
      </c>
      <c r="G1210" s="153">
        <f>0.53+1*(VLOOKUP(D1210,$B$10:$G$16,6)+(10*(D1210/1000)))+1.5</f>
        <v>2.8149999999999999</v>
      </c>
      <c r="H1210" s="152">
        <f>+F1210*G1210*C1209</f>
        <v>16.89</v>
      </c>
      <c r="I1210" s="152"/>
      <c r="J1210" s="111">
        <f t="shared" si="926"/>
        <v>0</v>
      </c>
      <c r="K1210" s="111">
        <f t="shared" si="927"/>
        <v>0</v>
      </c>
      <c r="L1210" s="111">
        <f t="shared" si="928"/>
        <v>0</v>
      </c>
      <c r="M1210" s="111">
        <f t="shared" si="929"/>
        <v>16.89</v>
      </c>
      <c r="N1210" s="111">
        <f t="shared" si="930"/>
        <v>0</v>
      </c>
      <c r="O1210" s="147">
        <f t="shared" si="931"/>
        <v>0</v>
      </c>
      <c r="P1210" s="111"/>
      <c r="Q1210" s="118"/>
      <c r="R1210" s="119"/>
      <c r="S1210" s="119"/>
      <c r="T1210" s="119"/>
      <c r="U1210" s="119"/>
      <c r="V1210" s="119"/>
      <c r="W1210" s="119"/>
      <c r="X1210" s="119"/>
      <c r="Y1210" s="119"/>
      <c r="Z1210" s="119"/>
      <c r="AA1210" s="119"/>
      <c r="AB1210" s="119"/>
      <c r="AC1210" s="119"/>
      <c r="AD1210" s="120"/>
    </row>
    <row r="1211" spans="1:30" s="116" customFormat="1" ht="30" customHeight="1" x14ac:dyDescent="0.2">
      <c r="A1211" s="149" t="s">
        <v>76</v>
      </c>
      <c r="B1211" s="150"/>
      <c r="C1211" s="151"/>
      <c r="D1211" s="152">
        <v>16</v>
      </c>
      <c r="E1211" s="152"/>
      <c r="F1211" s="165">
        <v>1</v>
      </c>
      <c r="G1211" s="153">
        <f>0.53+2*(VLOOKUP(D1211,$B$10:$G$16,6)+(10*(D1211/1000)))</f>
        <v>2.1</v>
      </c>
      <c r="H1211" s="152">
        <f>+F1211*G1211*C1209</f>
        <v>4.2</v>
      </c>
      <c r="I1211" s="152"/>
      <c r="J1211" s="111">
        <f t="shared" si="926"/>
        <v>0</v>
      </c>
      <c r="K1211" s="111">
        <f t="shared" si="927"/>
        <v>0</v>
      </c>
      <c r="L1211" s="111">
        <f t="shared" si="928"/>
        <v>0</v>
      </c>
      <c r="M1211" s="111">
        <f t="shared" si="929"/>
        <v>4.2</v>
      </c>
      <c r="N1211" s="111">
        <f t="shared" si="930"/>
        <v>0</v>
      </c>
      <c r="O1211" s="147">
        <f t="shared" si="931"/>
        <v>0</v>
      </c>
      <c r="P1211" s="111"/>
      <c r="Q1211" s="118"/>
      <c r="R1211" s="119"/>
      <c r="S1211" s="119"/>
      <c r="T1211" s="119"/>
      <c r="U1211" s="119"/>
      <c r="V1211" s="119"/>
      <c r="W1211" s="119"/>
      <c r="X1211" s="119"/>
      <c r="Y1211" s="119"/>
      <c r="Z1211" s="119"/>
      <c r="AA1211" s="119"/>
      <c r="AB1211" s="119"/>
      <c r="AC1211" s="119"/>
      <c r="AD1211" s="120"/>
    </row>
    <row r="1212" spans="1:30" s="116" customFormat="1" ht="30" customHeight="1" x14ac:dyDescent="0.2">
      <c r="A1212" s="149" t="s">
        <v>162</v>
      </c>
      <c r="B1212" s="150"/>
      <c r="C1212" s="151"/>
      <c r="D1212" s="152">
        <v>16</v>
      </c>
      <c r="E1212" s="152"/>
      <c r="F1212" s="165">
        <v>3</v>
      </c>
      <c r="G1212" s="153">
        <f>0.53+1.5+1*(VLOOKUP(D1212,$B$10:$G$16,6)+(10*(D1212/1000)))</f>
        <v>2.8150000000000004</v>
      </c>
      <c r="H1212" s="152">
        <f>+F1212*G1212*C1209</f>
        <v>16.89</v>
      </c>
      <c r="I1212" s="152"/>
      <c r="J1212" s="111">
        <f t="shared" si="926"/>
        <v>0</v>
      </c>
      <c r="K1212" s="111">
        <f t="shared" si="927"/>
        <v>0</v>
      </c>
      <c r="L1212" s="111">
        <f t="shared" si="928"/>
        <v>0</v>
      </c>
      <c r="M1212" s="111">
        <f t="shared" si="929"/>
        <v>16.89</v>
      </c>
      <c r="N1212" s="111">
        <f t="shared" si="930"/>
        <v>0</v>
      </c>
      <c r="O1212" s="147">
        <f t="shared" si="931"/>
        <v>0</v>
      </c>
      <c r="P1212" s="111"/>
      <c r="Q1212" s="118"/>
      <c r="R1212" s="119"/>
      <c r="S1212" s="119"/>
      <c r="T1212" s="119"/>
      <c r="U1212" s="119"/>
      <c r="V1212" s="119"/>
      <c r="W1212" s="119"/>
      <c r="X1212" s="119"/>
      <c r="Y1212" s="119"/>
      <c r="Z1212" s="119"/>
      <c r="AA1212" s="119"/>
      <c r="AB1212" s="119"/>
      <c r="AC1212" s="119"/>
      <c r="AD1212" s="120"/>
    </row>
    <row r="1213" spans="1:30" s="116" customFormat="1" ht="30" customHeight="1" x14ac:dyDescent="0.2">
      <c r="A1213" s="149" t="s">
        <v>162</v>
      </c>
      <c r="B1213" s="150"/>
      <c r="C1213" s="151"/>
      <c r="D1213" s="152">
        <v>16</v>
      </c>
      <c r="E1213" s="152"/>
      <c r="F1213" s="165">
        <v>1</v>
      </c>
      <c r="G1213" s="153">
        <f>0.53+2*(VLOOKUP(D1213,$B$10:$G$16,6)+(10*(D1213/1000)))</f>
        <v>2.1</v>
      </c>
      <c r="H1213" s="152">
        <f>+F1213*G1213*C1209</f>
        <v>4.2</v>
      </c>
      <c r="I1213" s="152"/>
      <c r="J1213" s="111">
        <f t="shared" si="926"/>
        <v>0</v>
      </c>
      <c r="K1213" s="111">
        <f t="shared" si="927"/>
        <v>0</v>
      </c>
      <c r="L1213" s="111">
        <f t="shared" si="928"/>
        <v>0</v>
      </c>
      <c r="M1213" s="111">
        <f t="shared" si="929"/>
        <v>4.2</v>
      </c>
      <c r="N1213" s="111">
        <f t="shared" si="930"/>
        <v>0</v>
      </c>
      <c r="O1213" s="147">
        <f t="shared" si="931"/>
        <v>0</v>
      </c>
      <c r="P1213" s="111"/>
      <c r="Q1213" s="118"/>
      <c r="R1213" s="119"/>
      <c r="S1213" s="119"/>
      <c r="T1213" s="119"/>
      <c r="U1213" s="119"/>
      <c r="V1213" s="119"/>
      <c r="W1213" s="119"/>
      <c r="X1213" s="119"/>
      <c r="Y1213" s="119"/>
      <c r="Z1213" s="119"/>
      <c r="AA1213" s="119"/>
      <c r="AB1213" s="119"/>
      <c r="AC1213" s="119"/>
      <c r="AD1213" s="120"/>
    </row>
    <row r="1214" spans="1:30" s="116" customFormat="1" ht="30" customHeight="1" x14ac:dyDescent="0.2">
      <c r="A1214" s="157" t="s">
        <v>78</v>
      </c>
      <c r="B1214" s="158"/>
      <c r="C1214" s="159"/>
      <c r="D1214" s="152">
        <v>16</v>
      </c>
      <c r="E1214" s="111"/>
      <c r="F1214" s="165">
        <v>3</v>
      </c>
      <c r="G1214" s="153">
        <f>0.53+1.5+1*(VLOOKUP(D1214,$B$10:$G$16,6)+(10*(D1214/1000)))</f>
        <v>2.8150000000000004</v>
      </c>
      <c r="H1214" s="111">
        <f>+F1214*G1214*C1209</f>
        <v>16.89</v>
      </c>
      <c r="I1214" s="111"/>
      <c r="J1214" s="111">
        <f t="shared" si="926"/>
        <v>0</v>
      </c>
      <c r="K1214" s="111">
        <f t="shared" si="927"/>
        <v>0</v>
      </c>
      <c r="L1214" s="111">
        <f t="shared" si="928"/>
        <v>0</v>
      </c>
      <c r="M1214" s="111">
        <f t="shared" si="929"/>
        <v>16.89</v>
      </c>
      <c r="N1214" s="111">
        <f t="shared" si="930"/>
        <v>0</v>
      </c>
      <c r="O1214" s="147">
        <f t="shared" si="931"/>
        <v>0</v>
      </c>
      <c r="P1214" s="111"/>
      <c r="Q1214" s="118"/>
      <c r="R1214" s="119"/>
      <c r="S1214" s="119"/>
      <c r="T1214" s="119"/>
      <c r="U1214" s="119"/>
      <c r="V1214" s="119"/>
      <c r="W1214" s="119"/>
      <c r="X1214" s="119"/>
      <c r="Y1214" s="119"/>
      <c r="Z1214" s="119"/>
      <c r="AA1214" s="119"/>
      <c r="AB1214" s="119"/>
      <c r="AC1214" s="119"/>
      <c r="AD1214" s="120"/>
    </row>
    <row r="1215" spans="1:30" s="116" customFormat="1" ht="30" customHeight="1" x14ac:dyDescent="0.2">
      <c r="A1215" s="157" t="s">
        <v>78</v>
      </c>
      <c r="B1215" s="158"/>
      <c r="C1215" s="159"/>
      <c r="D1215" s="152">
        <v>16</v>
      </c>
      <c r="E1215" s="111"/>
      <c r="F1215" s="165">
        <v>1</v>
      </c>
      <c r="G1215" s="153">
        <f>0.53+2*(VLOOKUP(D1215,$B$10:$G$16,6)+(10*(D1215/1000)))</f>
        <v>2.1</v>
      </c>
      <c r="H1215" s="111">
        <f>+F1215*G1215*C1209</f>
        <v>4.2</v>
      </c>
      <c r="I1215" s="111"/>
      <c r="J1215" s="111">
        <f t="shared" si="926"/>
        <v>0</v>
      </c>
      <c r="K1215" s="111">
        <f t="shared" si="927"/>
        <v>0</v>
      </c>
      <c r="L1215" s="111">
        <f t="shared" si="928"/>
        <v>0</v>
      </c>
      <c r="M1215" s="111">
        <f t="shared" si="929"/>
        <v>4.2</v>
      </c>
      <c r="N1215" s="111">
        <f t="shared" si="930"/>
        <v>0</v>
      </c>
      <c r="O1215" s="147">
        <f t="shared" si="931"/>
        <v>0</v>
      </c>
      <c r="P1215" s="111"/>
      <c r="Q1215" s="118"/>
      <c r="R1215" s="119"/>
      <c r="S1215" s="119"/>
      <c r="T1215" s="119"/>
      <c r="U1215" s="119"/>
      <c r="V1215" s="119"/>
      <c r="W1215" s="119"/>
      <c r="X1215" s="119"/>
      <c r="Y1215" s="119"/>
      <c r="Z1215" s="119"/>
      <c r="AA1215" s="119"/>
      <c r="AB1215" s="119"/>
      <c r="AC1215" s="119"/>
      <c r="AD1215" s="120"/>
    </row>
    <row r="1216" spans="1:30" s="127" customFormat="1" ht="30" customHeight="1" x14ac:dyDescent="0.2">
      <c r="A1216" s="157" t="s">
        <v>80</v>
      </c>
      <c r="B1216" s="158"/>
      <c r="C1216" s="159"/>
      <c r="D1216" s="111">
        <v>25</v>
      </c>
      <c r="E1216" s="111">
        <v>1</v>
      </c>
      <c r="F1216" s="112">
        <f>ROUND((0.58)/(E1216)+1,0)</f>
        <v>2</v>
      </c>
      <c r="G1216" s="112">
        <f>VLOOKUP(E1209,$B$40:$E$49,4,0)</f>
        <v>0.5766496441118143</v>
      </c>
      <c r="H1216" s="111">
        <f>+F1216*G1216*C1209</f>
        <v>2.3065985764472572</v>
      </c>
      <c r="I1216" s="111"/>
      <c r="J1216" s="111">
        <f t="shared" si="926"/>
        <v>0</v>
      </c>
      <c r="K1216" s="111">
        <f t="shared" si="927"/>
        <v>0</v>
      </c>
      <c r="L1216" s="111">
        <f t="shared" si="928"/>
        <v>0</v>
      </c>
      <c r="M1216" s="111">
        <f t="shared" si="929"/>
        <v>0</v>
      </c>
      <c r="N1216" s="111">
        <f t="shared" si="930"/>
        <v>0</v>
      </c>
      <c r="O1216" s="147">
        <f t="shared" si="931"/>
        <v>2.3065985764472572</v>
      </c>
      <c r="P1216" s="111"/>
      <c r="Q1216" s="118"/>
      <c r="R1216" s="119"/>
      <c r="S1216" s="119"/>
      <c r="T1216" s="119"/>
      <c r="U1216" s="119"/>
      <c r="V1216" s="119"/>
      <c r="W1216" s="119"/>
      <c r="X1216" s="119"/>
      <c r="Y1216" s="119"/>
      <c r="Z1216" s="119"/>
      <c r="AA1216" s="119"/>
      <c r="AB1216" s="119"/>
      <c r="AC1216" s="119"/>
      <c r="AD1216" s="120"/>
    </row>
    <row r="1217" spans="1:30" s="186" customFormat="1" ht="34.5" customHeight="1" x14ac:dyDescent="0.25">
      <c r="A1217" s="135" t="s">
        <v>251</v>
      </c>
      <c r="B1217" s="136"/>
      <c r="C1217" s="137"/>
      <c r="D1217" s="129">
        <v>8</v>
      </c>
      <c r="E1217" s="129">
        <v>0.1</v>
      </c>
      <c r="F1217" s="138">
        <f>ROUND((((D1209/3)*2)/(E1217))+1,0)</f>
        <v>5</v>
      </c>
      <c r="G1217" s="130">
        <f>((2*(E1209-(2*$B$6)+F1209-(2*$B$6)))+(VLOOKUP(D1217,$B$30:$C$36,2,)))</f>
        <v>2.2199999999999998</v>
      </c>
      <c r="H1217" s="129">
        <f>+F1217*G1217*C1209</f>
        <v>22.199999999999996</v>
      </c>
      <c r="I1217" s="129"/>
      <c r="J1217" s="111">
        <f t="shared" si="926"/>
        <v>22.199999999999996</v>
      </c>
      <c r="K1217" s="111">
        <f t="shared" si="927"/>
        <v>0</v>
      </c>
      <c r="L1217" s="111">
        <f t="shared" si="928"/>
        <v>0</v>
      </c>
      <c r="M1217" s="111">
        <f t="shared" si="929"/>
        <v>0</v>
      </c>
      <c r="N1217" s="111">
        <f t="shared" si="930"/>
        <v>0</v>
      </c>
      <c r="O1217" s="147">
        <f t="shared" si="931"/>
        <v>0</v>
      </c>
      <c r="P1217" s="129"/>
    </row>
    <row r="1218" spans="1:30" s="186" customFormat="1" ht="34.5" customHeight="1" x14ac:dyDescent="0.25">
      <c r="A1218" s="135" t="s">
        <v>252</v>
      </c>
      <c r="B1218" s="136"/>
      <c r="C1218" s="137"/>
      <c r="D1218" s="129">
        <v>8</v>
      </c>
      <c r="E1218" s="129">
        <v>0.125</v>
      </c>
      <c r="F1218" s="138">
        <f>ROUND((((D1209/3)*1)/(E1218))+1,0)</f>
        <v>3</v>
      </c>
      <c r="G1218" s="130">
        <f>((2*(E1209-(2*$B$6)+F1209-(2*$B$6)))+(VLOOKUP(D1218,$B$30:$C$36,2,)))</f>
        <v>2.2199999999999998</v>
      </c>
      <c r="H1218" s="129">
        <f>+F1218*G1218*C1209</f>
        <v>13.319999999999999</v>
      </c>
      <c r="I1218" s="129"/>
      <c r="J1218" s="111">
        <f t="shared" si="926"/>
        <v>13.319999999999999</v>
      </c>
      <c r="K1218" s="111">
        <f t="shared" si="927"/>
        <v>0</v>
      </c>
      <c r="L1218" s="111">
        <f t="shared" si="928"/>
        <v>0</v>
      </c>
      <c r="M1218" s="111">
        <f t="shared" si="929"/>
        <v>0</v>
      </c>
      <c r="N1218" s="111">
        <f t="shared" si="930"/>
        <v>0</v>
      </c>
      <c r="O1218" s="147">
        <f t="shared" si="931"/>
        <v>0</v>
      </c>
      <c r="P1218" s="129"/>
    </row>
    <row r="1219" spans="1:30" s="186" customFormat="1" ht="34.5" customHeight="1" x14ac:dyDescent="0.25">
      <c r="A1219" s="135" t="s">
        <v>251</v>
      </c>
      <c r="B1219" s="136"/>
      <c r="C1219" s="137"/>
      <c r="D1219" s="129">
        <v>8</v>
      </c>
      <c r="E1219" s="129">
        <v>0.1</v>
      </c>
      <c r="F1219" s="138">
        <f>ROUND((((D1209/3)*3)/(E1219))+1,0)</f>
        <v>7</v>
      </c>
      <c r="G1219" s="130">
        <f>((2*(0.11)+F1209-(2*$B$6)))+(VLOOKUP(D1219,$B$30:$C$36,2,))</f>
        <v>1.0199999999999998</v>
      </c>
      <c r="H1219" s="129">
        <f>+F1219*G1219*C1209</f>
        <v>14.279999999999998</v>
      </c>
      <c r="I1219" s="129"/>
      <c r="J1219" s="111">
        <f t="shared" si="926"/>
        <v>14.279999999999998</v>
      </c>
      <c r="K1219" s="111">
        <f t="shared" si="927"/>
        <v>0</v>
      </c>
      <c r="L1219" s="111">
        <f t="shared" si="928"/>
        <v>0</v>
      </c>
      <c r="M1219" s="111">
        <f t="shared" si="929"/>
        <v>0</v>
      </c>
      <c r="N1219" s="111">
        <f t="shared" si="930"/>
        <v>0</v>
      </c>
      <c r="O1219" s="147">
        <f t="shared" si="931"/>
        <v>0</v>
      </c>
      <c r="P1219" s="129"/>
    </row>
    <row r="1220" spans="1:30" s="127" customFormat="1" ht="30" customHeight="1" x14ac:dyDescent="0.25">
      <c r="A1220" s="135" t="s">
        <v>251</v>
      </c>
      <c r="B1220" s="136"/>
      <c r="C1220" s="137"/>
      <c r="D1220" s="129">
        <v>8</v>
      </c>
      <c r="E1220" s="292">
        <v>0.1</v>
      </c>
      <c r="F1220" s="138">
        <f>ROUND((((D1209/3)*2)/(E1220))+1,0)</f>
        <v>5</v>
      </c>
      <c r="G1220" s="130">
        <f>((2*(0.11)+F1209-(2*$B$6)))+(VLOOKUP(D1220,$B$30:$C$36,2,))</f>
        <v>1.0199999999999998</v>
      </c>
      <c r="H1220" s="292">
        <f>+F1220*G1220*C1209</f>
        <v>10.199999999999998</v>
      </c>
      <c r="I1220" s="292"/>
      <c r="J1220" s="111">
        <f t="shared" si="926"/>
        <v>10.199999999999998</v>
      </c>
      <c r="K1220" s="111">
        <f t="shared" si="927"/>
        <v>0</v>
      </c>
      <c r="L1220" s="111">
        <f t="shared" si="928"/>
        <v>0</v>
      </c>
      <c r="M1220" s="111">
        <f t="shared" si="929"/>
        <v>0</v>
      </c>
      <c r="N1220" s="111">
        <f t="shared" si="930"/>
        <v>0</v>
      </c>
      <c r="O1220" s="147">
        <f t="shared" si="931"/>
        <v>0</v>
      </c>
      <c r="P1220" s="129"/>
      <c r="Q1220" s="131"/>
    </row>
    <row r="1221" spans="1:30" s="116" customFormat="1" ht="30" customHeight="1" x14ac:dyDescent="0.25">
      <c r="A1221" s="186"/>
      <c r="B1221" s="186"/>
      <c r="C1221" s="186"/>
      <c r="D1221" s="186"/>
      <c r="E1221" s="186"/>
      <c r="F1221" s="186"/>
      <c r="G1221" s="186"/>
      <c r="H1221" s="186"/>
      <c r="I1221" s="186"/>
      <c r="J1221" s="186"/>
      <c r="K1221" s="186"/>
      <c r="L1221" s="186"/>
      <c r="M1221" s="186"/>
      <c r="N1221" s="186"/>
      <c r="O1221" s="186"/>
      <c r="P1221" s="288"/>
      <c r="Q1221" s="118"/>
      <c r="R1221" s="119"/>
      <c r="S1221" s="119"/>
      <c r="T1221" s="119"/>
      <c r="U1221" s="119"/>
      <c r="V1221" s="119"/>
      <c r="W1221" s="119"/>
      <c r="X1221" s="119"/>
      <c r="Y1221" s="119"/>
      <c r="Z1221" s="119"/>
      <c r="AA1221" s="119"/>
      <c r="AB1221" s="119"/>
      <c r="AC1221" s="119"/>
      <c r="AD1221" s="120"/>
    </row>
    <row r="1222" spans="1:30" s="116" customFormat="1" ht="39.75" customHeight="1" x14ac:dyDescent="0.2">
      <c r="A1222" s="111">
        <v>147</v>
      </c>
      <c r="B1222" s="111" t="s">
        <v>208</v>
      </c>
      <c r="C1222" s="111">
        <v>1</v>
      </c>
      <c r="D1222" s="111">
        <v>0.252</v>
      </c>
      <c r="E1222" s="111">
        <v>0.3</v>
      </c>
      <c r="F1222" s="111">
        <v>0.7</v>
      </c>
      <c r="G1222" s="112"/>
      <c r="H1222" s="111"/>
      <c r="I1222" s="111">
        <f>+PRODUCT(C1222:F1222)</f>
        <v>5.2919999999999995E-2</v>
      </c>
      <c r="J1222" s="111">
        <f t="shared" ref="J1222:J1225" si="932">IF($D1222=$J$52,$H1222,0)</f>
        <v>0</v>
      </c>
      <c r="K1222" s="111">
        <f t="shared" ref="K1222:K1225" si="933">IF($D1222=$K$52,$H1222,0)</f>
        <v>0</v>
      </c>
      <c r="L1222" s="111">
        <f t="shared" ref="L1222:L1225" si="934">IF($D1222=$L$52,$H1222,0)</f>
        <v>0</v>
      </c>
      <c r="M1222" s="111">
        <f t="shared" ref="M1222:M1225" si="935">IF($D1222=$M$52,$H1222,0)</f>
        <v>0</v>
      </c>
      <c r="N1222" s="111">
        <f t="shared" ref="N1222:N1225" si="936">IF($D1222=$N$52,$H1222,0)</f>
        <v>0</v>
      </c>
      <c r="O1222" s="147">
        <f t="shared" ref="O1222:O1225" si="937">IF($D1222=$O$52,$H1222,0)</f>
        <v>0</v>
      </c>
      <c r="P1222" s="111">
        <f>(IF(F1222&gt;0.6,(ROUND(D1222/0.5*2,0)),(ROUND(D1222/0.5*1,0))))*C1222</f>
        <v>1</v>
      </c>
      <c r="Q1222" s="113" t="s">
        <v>75</v>
      </c>
      <c r="R1222" s="114">
        <v>0.15</v>
      </c>
      <c r="S1222" s="114">
        <v>0.2</v>
      </c>
      <c r="T1222" s="114">
        <f>+PRODUCT(C1222:E1222)</f>
        <v>7.5600000000000001E-2</v>
      </c>
      <c r="U1222" s="114">
        <f>+PRODUCT(D1222,(F1222-R1222))</f>
        <v>0.13859999999999997</v>
      </c>
      <c r="V1222" s="114">
        <f>+PRODUCT(D1222,(F1222-R1222))</f>
        <v>0.13859999999999997</v>
      </c>
      <c r="W1222" s="114">
        <f>+PRODUCT(T1222,C1222)</f>
        <v>7.5600000000000001E-2</v>
      </c>
      <c r="X1222" s="114">
        <f>+IF(Q1222="internal",IF(F1222=$X$52,U1222+V1222,0),0)</f>
        <v>0</v>
      </c>
      <c r="Y1222" s="114">
        <f>+IF(Q1222="internal",IF(F1222&lt;$Y$52,U1222+V1222,0),0)</f>
        <v>0</v>
      </c>
      <c r="Z1222" s="114">
        <f>+IF(Q1222="internal",IF(F1222&gt;$Z$52,U1222+V1222,0),0)</f>
        <v>0.27719999999999995</v>
      </c>
      <c r="AA1222" s="114">
        <f>+IF(Q1222="external",IF(F1222=$AA$52,U1222+V1222,0),0)</f>
        <v>0</v>
      </c>
      <c r="AB1222" s="114">
        <f>+IF(Q1222="external",IF(F1222&lt;$AB$52,U1222+V1222,0),0)</f>
        <v>0</v>
      </c>
      <c r="AC1222" s="114">
        <f>+IF(Q1222="external",IF(F1222&gt;$AC$52,U1222+V1222,0),0)</f>
        <v>0</v>
      </c>
      <c r="AD1222" s="115"/>
    </row>
    <row r="1223" spans="1:30" s="116" customFormat="1" ht="30" customHeight="1" x14ac:dyDescent="0.2">
      <c r="A1223" s="149" t="s">
        <v>76</v>
      </c>
      <c r="B1223" s="150"/>
      <c r="C1223" s="151"/>
      <c r="D1223" s="152">
        <v>16</v>
      </c>
      <c r="E1223" s="152"/>
      <c r="F1223" s="165">
        <v>3</v>
      </c>
      <c r="G1223" s="153">
        <f>2*(VLOOKUP(D1223,$B$10:$G$16,6)+(10*(D1223/1000)))</f>
        <v>1.57</v>
      </c>
      <c r="H1223" s="152">
        <f>+F1223*G1223*C1222</f>
        <v>4.71</v>
      </c>
      <c r="I1223" s="152"/>
      <c r="J1223" s="111">
        <f t="shared" si="932"/>
        <v>0</v>
      </c>
      <c r="K1223" s="111">
        <f t="shared" si="933"/>
        <v>0</v>
      </c>
      <c r="L1223" s="111">
        <f t="shared" si="934"/>
        <v>0</v>
      </c>
      <c r="M1223" s="111">
        <f t="shared" si="935"/>
        <v>4.71</v>
      </c>
      <c r="N1223" s="111">
        <f t="shared" si="936"/>
        <v>0</v>
      </c>
      <c r="O1223" s="147">
        <f t="shared" si="937"/>
        <v>0</v>
      </c>
      <c r="P1223" s="111"/>
      <c r="Q1223" s="118"/>
      <c r="R1223" s="119"/>
      <c r="S1223" s="119"/>
      <c r="T1223" s="119"/>
      <c r="U1223" s="119"/>
      <c r="V1223" s="119"/>
      <c r="W1223" s="119"/>
      <c r="X1223" s="119"/>
      <c r="Y1223" s="119"/>
      <c r="Z1223" s="119"/>
      <c r="AA1223" s="119"/>
      <c r="AB1223" s="119"/>
      <c r="AC1223" s="119"/>
      <c r="AD1223" s="120"/>
    </row>
    <row r="1224" spans="1:30" s="116" customFormat="1" ht="30" customHeight="1" x14ac:dyDescent="0.2">
      <c r="A1224" s="157" t="s">
        <v>78</v>
      </c>
      <c r="B1224" s="158"/>
      <c r="C1224" s="159"/>
      <c r="D1224" s="152">
        <v>16</v>
      </c>
      <c r="E1224" s="111"/>
      <c r="F1224" s="165">
        <v>3</v>
      </c>
      <c r="G1224" s="153">
        <f>2*(VLOOKUP(D1224,$B$10:$G$16,6)+(10*(D1224/1000)))</f>
        <v>1.57</v>
      </c>
      <c r="H1224" s="111">
        <f>+F1224*G1224*C1222</f>
        <v>4.71</v>
      </c>
      <c r="I1224" s="111"/>
      <c r="J1224" s="111">
        <f t="shared" si="932"/>
        <v>0</v>
      </c>
      <c r="K1224" s="111">
        <f t="shared" si="933"/>
        <v>0</v>
      </c>
      <c r="L1224" s="111">
        <f t="shared" si="934"/>
        <v>0</v>
      </c>
      <c r="M1224" s="111">
        <f t="shared" si="935"/>
        <v>4.71</v>
      </c>
      <c r="N1224" s="111">
        <f t="shared" si="936"/>
        <v>0</v>
      </c>
      <c r="O1224" s="147">
        <f t="shared" si="937"/>
        <v>0</v>
      </c>
      <c r="P1224" s="111"/>
      <c r="Q1224" s="118"/>
      <c r="R1224" s="119"/>
      <c r="S1224" s="119"/>
      <c r="T1224" s="119"/>
      <c r="U1224" s="119"/>
      <c r="V1224" s="119"/>
      <c r="W1224" s="119"/>
      <c r="X1224" s="119"/>
      <c r="Y1224" s="119"/>
      <c r="Z1224" s="119"/>
      <c r="AA1224" s="119"/>
      <c r="AB1224" s="119"/>
      <c r="AC1224" s="119"/>
      <c r="AD1224" s="120"/>
    </row>
    <row r="1225" spans="1:30" s="186" customFormat="1" ht="34.5" customHeight="1" x14ac:dyDescent="0.25">
      <c r="A1225" s="135" t="s">
        <v>105</v>
      </c>
      <c r="B1225" s="136"/>
      <c r="C1225" s="137"/>
      <c r="D1225" s="129">
        <v>8</v>
      </c>
      <c r="E1225" s="129">
        <v>0.1</v>
      </c>
      <c r="F1225" s="138">
        <f>ROUND((((D1222/3)*3)/(E1225))+1,0)</f>
        <v>4</v>
      </c>
      <c r="G1225" s="130">
        <f>((2*(E1222-(2*$B$6)+F1222-(2*$B$6)))+(VLOOKUP(D1225,$B$30:$C$36,2,)))</f>
        <v>1.9199999999999997</v>
      </c>
      <c r="H1225" s="129">
        <f>+F1225*G1225*C1222</f>
        <v>7.6799999999999988</v>
      </c>
      <c r="I1225" s="129"/>
      <c r="J1225" s="111">
        <f t="shared" si="932"/>
        <v>7.6799999999999988</v>
      </c>
      <c r="K1225" s="111">
        <f t="shared" si="933"/>
        <v>0</v>
      </c>
      <c r="L1225" s="111">
        <f t="shared" si="934"/>
        <v>0</v>
      </c>
      <c r="M1225" s="111">
        <f t="shared" si="935"/>
        <v>0</v>
      </c>
      <c r="N1225" s="111">
        <f t="shared" si="936"/>
        <v>0</v>
      </c>
      <c r="O1225" s="147">
        <f t="shared" si="937"/>
        <v>0</v>
      </c>
      <c r="P1225" s="129"/>
    </row>
    <row r="1226" spans="1:30" s="116" customFormat="1" ht="30" customHeight="1" x14ac:dyDescent="0.25">
      <c r="A1226" s="186"/>
      <c r="B1226" s="186"/>
      <c r="C1226" s="186"/>
      <c r="D1226" s="186"/>
      <c r="E1226" s="186"/>
      <c r="F1226" s="186"/>
      <c r="G1226" s="186"/>
      <c r="H1226" s="186"/>
      <c r="I1226" s="186"/>
      <c r="J1226" s="186"/>
      <c r="K1226" s="186"/>
      <c r="L1226" s="186"/>
      <c r="M1226" s="186"/>
      <c r="N1226" s="186"/>
      <c r="O1226" s="186"/>
      <c r="P1226" s="288"/>
      <c r="Q1226" s="118"/>
      <c r="R1226" s="119"/>
      <c r="S1226" s="119"/>
      <c r="T1226" s="119"/>
      <c r="U1226" s="119"/>
      <c r="V1226" s="119"/>
      <c r="W1226" s="119"/>
      <c r="X1226" s="119"/>
      <c r="Y1226" s="119"/>
      <c r="Z1226" s="119"/>
      <c r="AA1226" s="119"/>
      <c r="AB1226" s="119"/>
      <c r="AC1226" s="119"/>
      <c r="AD1226" s="120"/>
    </row>
    <row r="1227" spans="1:30" s="116" customFormat="1" ht="33.75" customHeight="1" x14ac:dyDescent="0.2">
      <c r="A1227" s="111">
        <v>148</v>
      </c>
      <c r="B1227" s="111" t="s">
        <v>254</v>
      </c>
      <c r="C1227" s="111">
        <v>1</v>
      </c>
      <c r="D1227" s="111">
        <v>0.54600000000000004</v>
      </c>
      <c r="E1227" s="111">
        <v>0.45</v>
      </c>
      <c r="F1227" s="111">
        <v>0.7</v>
      </c>
      <c r="G1227" s="112"/>
      <c r="H1227" s="111"/>
      <c r="I1227" s="111">
        <f>+PRODUCT(C1227:F1227)</f>
        <v>0.17199</v>
      </c>
      <c r="J1227" s="111">
        <f t="shared" ref="J1227:J1238" si="938">IF($D1227=$J$52,$H1227,0)</f>
        <v>0</v>
      </c>
      <c r="K1227" s="111">
        <f t="shared" ref="K1227:K1238" si="939">IF($D1227=$K$52,$H1227,0)</f>
        <v>0</v>
      </c>
      <c r="L1227" s="111">
        <f t="shared" ref="L1227:L1238" si="940">IF($D1227=$L$52,$H1227,0)</f>
        <v>0</v>
      </c>
      <c r="M1227" s="111">
        <f t="shared" ref="M1227:M1238" si="941">IF($D1227=$M$52,$H1227,0)</f>
        <v>0</v>
      </c>
      <c r="N1227" s="111">
        <f t="shared" ref="N1227:N1238" si="942">IF($D1227=$N$52,$H1227,0)</f>
        <v>0</v>
      </c>
      <c r="O1227" s="147">
        <f t="shared" ref="O1227:O1238" si="943">IF($D1227=$O$52,$H1227,0)</f>
        <v>0</v>
      </c>
      <c r="P1227" s="111">
        <f>(IF(F1227&gt;0.6,(ROUND(D1227/0.5*2,0)),(ROUND(D1227/0.5*1,0))))*C1227</f>
        <v>2</v>
      </c>
      <c r="Q1227" s="113" t="s">
        <v>75</v>
      </c>
      <c r="R1227" s="114">
        <v>0.15</v>
      </c>
      <c r="S1227" s="114">
        <v>0.2</v>
      </c>
      <c r="T1227" s="114">
        <f>+PRODUCT(C1227:E1227)</f>
        <v>0.24570000000000003</v>
      </c>
      <c r="U1227" s="114">
        <f>+PRODUCT(D1227,(F1227-R1227))</f>
        <v>0.30030000000000001</v>
      </c>
      <c r="V1227" s="114">
        <f>+PRODUCT(D1227,(F1227-R1227))</f>
        <v>0.30030000000000001</v>
      </c>
      <c r="W1227" s="114">
        <f>+PRODUCT(T1227,C1227)</f>
        <v>0.24570000000000003</v>
      </c>
      <c r="X1227" s="114">
        <f>+IF(Q1227="internal",IF(F1227=$X$52,U1227+V1227,0),0)</f>
        <v>0</v>
      </c>
      <c r="Y1227" s="114">
        <f>+IF(Q1227="internal",IF(F1227&lt;$Y$52,U1227+V1227,0),0)</f>
        <v>0</v>
      </c>
      <c r="Z1227" s="114">
        <f>+IF(Q1227="internal",IF(F1227&gt;$Z$52,U1227+V1227,0),0)</f>
        <v>0.60060000000000002</v>
      </c>
      <c r="AA1227" s="114">
        <f>+IF(Q1227="external",IF(F1227=$AA$52,U1227+V1227,0),0)</f>
        <v>0</v>
      </c>
      <c r="AB1227" s="114">
        <f>+IF(Q1227="external",IF(F1227&lt;$AB$52,U1227+V1227,0),0)</f>
        <v>0</v>
      </c>
      <c r="AC1227" s="114">
        <f>+IF(Q1227="external",IF(F1227&gt;$AC$52,U1227+V1227,0),0)</f>
        <v>0</v>
      </c>
      <c r="AD1227" s="115"/>
    </row>
    <row r="1228" spans="1:30" s="116" customFormat="1" ht="30" customHeight="1" x14ac:dyDescent="0.2">
      <c r="A1228" s="149" t="s">
        <v>76</v>
      </c>
      <c r="B1228" s="150"/>
      <c r="C1228" s="151"/>
      <c r="D1228" s="152">
        <v>16</v>
      </c>
      <c r="E1228" s="152"/>
      <c r="F1228" s="165">
        <v>3</v>
      </c>
      <c r="G1228" s="153">
        <f>+$D1227+0.75+1*(VLOOKUP(D1228,$B$10:$G$16,6)+(10*(D1228/1000)))</f>
        <v>2.081</v>
      </c>
      <c r="H1228" s="152">
        <f>+F1228*G1228*C1227</f>
        <v>6.2430000000000003</v>
      </c>
      <c r="I1228" s="152"/>
      <c r="J1228" s="111">
        <f t="shared" si="938"/>
        <v>0</v>
      </c>
      <c r="K1228" s="111">
        <f t="shared" si="939"/>
        <v>0</v>
      </c>
      <c r="L1228" s="111">
        <f t="shared" si="940"/>
        <v>0</v>
      </c>
      <c r="M1228" s="111">
        <f t="shared" si="941"/>
        <v>6.2430000000000003</v>
      </c>
      <c r="N1228" s="111">
        <f t="shared" si="942"/>
        <v>0</v>
      </c>
      <c r="O1228" s="147">
        <f t="shared" si="943"/>
        <v>0</v>
      </c>
      <c r="P1228" s="111"/>
      <c r="Q1228" s="118"/>
      <c r="R1228" s="119"/>
      <c r="S1228" s="119"/>
      <c r="T1228" s="119"/>
      <c r="U1228" s="119"/>
      <c r="V1228" s="119"/>
      <c r="W1228" s="119"/>
      <c r="X1228" s="119"/>
      <c r="Y1228" s="119"/>
      <c r="Z1228" s="119"/>
      <c r="AA1228" s="119"/>
      <c r="AB1228" s="119"/>
      <c r="AC1228" s="119"/>
      <c r="AD1228" s="120"/>
    </row>
    <row r="1229" spans="1:30" s="116" customFormat="1" ht="30" customHeight="1" x14ac:dyDescent="0.2">
      <c r="A1229" s="149" t="s">
        <v>76</v>
      </c>
      <c r="B1229" s="150"/>
      <c r="C1229" s="151"/>
      <c r="D1229" s="152">
        <v>16</v>
      </c>
      <c r="E1229" s="152"/>
      <c r="F1229" s="165">
        <v>1</v>
      </c>
      <c r="G1229" s="153">
        <f>+$D1227+2*(VLOOKUP(D1229,$B$10:$G$16,6)+(10*(D1229/1000)))</f>
        <v>2.1160000000000001</v>
      </c>
      <c r="H1229" s="152">
        <f>+F1229*G1229*C1227</f>
        <v>2.1160000000000001</v>
      </c>
      <c r="I1229" s="152"/>
      <c r="J1229" s="111">
        <f t="shared" si="938"/>
        <v>0</v>
      </c>
      <c r="K1229" s="111">
        <f t="shared" si="939"/>
        <v>0</v>
      </c>
      <c r="L1229" s="111">
        <f t="shared" si="940"/>
        <v>0</v>
      </c>
      <c r="M1229" s="111">
        <f t="shared" si="941"/>
        <v>2.1160000000000001</v>
      </c>
      <c r="N1229" s="111">
        <f t="shared" si="942"/>
        <v>0</v>
      </c>
      <c r="O1229" s="147">
        <f t="shared" si="943"/>
        <v>0</v>
      </c>
      <c r="P1229" s="111"/>
      <c r="Q1229" s="118"/>
      <c r="R1229" s="119"/>
      <c r="S1229" s="119"/>
      <c r="T1229" s="119"/>
      <c r="U1229" s="119"/>
      <c r="V1229" s="119"/>
      <c r="W1229" s="119"/>
      <c r="X1229" s="119"/>
      <c r="Y1229" s="119"/>
      <c r="Z1229" s="119"/>
      <c r="AA1229" s="119"/>
      <c r="AB1229" s="119"/>
      <c r="AC1229" s="119"/>
      <c r="AD1229" s="120"/>
    </row>
    <row r="1230" spans="1:30" s="116" customFormat="1" ht="30" customHeight="1" x14ac:dyDescent="0.2">
      <c r="A1230" s="149" t="s">
        <v>162</v>
      </c>
      <c r="B1230" s="150"/>
      <c r="C1230" s="151"/>
      <c r="D1230" s="152">
        <v>16</v>
      </c>
      <c r="E1230" s="152"/>
      <c r="F1230" s="165">
        <v>3</v>
      </c>
      <c r="G1230" s="153">
        <f>+$D1227+0.75+1*(VLOOKUP(D1230,$B$10:$G$16,6)+(10*(D1230/1000)))</f>
        <v>2.081</v>
      </c>
      <c r="H1230" s="152">
        <f>+F1230*G1230*C1227</f>
        <v>6.2430000000000003</v>
      </c>
      <c r="I1230" s="152"/>
      <c r="J1230" s="111">
        <f t="shared" si="938"/>
        <v>0</v>
      </c>
      <c r="K1230" s="111">
        <f t="shared" si="939"/>
        <v>0</v>
      </c>
      <c r="L1230" s="111">
        <f t="shared" si="940"/>
        <v>0</v>
      </c>
      <c r="M1230" s="111">
        <f t="shared" si="941"/>
        <v>6.2430000000000003</v>
      </c>
      <c r="N1230" s="111">
        <f t="shared" si="942"/>
        <v>0</v>
      </c>
      <c r="O1230" s="147">
        <f t="shared" si="943"/>
        <v>0</v>
      </c>
      <c r="P1230" s="111"/>
      <c r="Q1230" s="118"/>
      <c r="R1230" s="119"/>
      <c r="S1230" s="119"/>
      <c r="T1230" s="119"/>
      <c r="U1230" s="119"/>
      <c r="V1230" s="119"/>
      <c r="W1230" s="119"/>
      <c r="X1230" s="119"/>
      <c r="Y1230" s="119"/>
      <c r="Z1230" s="119"/>
      <c r="AA1230" s="119"/>
      <c r="AB1230" s="119"/>
      <c r="AC1230" s="119"/>
      <c r="AD1230" s="120"/>
    </row>
    <row r="1231" spans="1:30" s="116" customFormat="1" ht="30" customHeight="1" x14ac:dyDescent="0.2">
      <c r="A1231" s="149" t="s">
        <v>162</v>
      </c>
      <c r="B1231" s="150"/>
      <c r="C1231" s="151"/>
      <c r="D1231" s="152">
        <v>16</v>
      </c>
      <c r="E1231" s="152"/>
      <c r="F1231" s="165">
        <v>1</v>
      </c>
      <c r="G1231" s="153">
        <f>+$D1227+2*(VLOOKUP(D1231,$B$10:$G$16,6)+(10*(D1231/1000)))</f>
        <v>2.1160000000000001</v>
      </c>
      <c r="H1231" s="152">
        <f>+F1231*G1231*C1227</f>
        <v>2.1160000000000001</v>
      </c>
      <c r="I1231" s="152"/>
      <c r="J1231" s="111">
        <f t="shared" si="938"/>
        <v>0</v>
      </c>
      <c r="K1231" s="111">
        <f t="shared" si="939"/>
        <v>0</v>
      </c>
      <c r="L1231" s="111">
        <f t="shared" si="940"/>
        <v>0</v>
      </c>
      <c r="M1231" s="111">
        <f t="shared" si="941"/>
        <v>2.1160000000000001</v>
      </c>
      <c r="N1231" s="111">
        <f t="shared" si="942"/>
        <v>0</v>
      </c>
      <c r="O1231" s="147">
        <f t="shared" si="943"/>
        <v>0</v>
      </c>
      <c r="P1231" s="111"/>
      <c r="Q1231" s="118"/>
      <c r="R1231" s="119"/>
      <c r="S1231" s="119"/>
      <c r="T1231" s="119"/>
      <c r="U1231" s="119"/>
      <c r="V1231" s="119"/>
      <c r="W1231" s="119"/>
      <c r="X1231" s="119"/>
      <c r="Y1231" s="119"/>
      <c r="Z1231" s="119"/>
      <c r="AA1231" s="119"/>
      <c r="AB1231" s="119"/>
      <c r="AC1231" s="119"/>
      <c r="AD1231" s="120"/>
    </row>
    <row r="1232" spans="1:30" s="116" customFormat="1" ht="30" customHeight="1" x14ac:dyDescent="0.2">
      <c r="A1232" s="157" t="s">
        <v>78</v>
      </c>
      <c r="B1232" s="158"/>
      <c r="C1232" s="159"/>
      <c r="D1232" s="152">
        <v>16</v>
      </c>
      <c r="E1232" s="111"/>
      <c r="F1232" s="165">
        <v>3</v>
      </c>
      <c r="G1232" s="153">
        <f>+$D1227+0.75+1*(VLOOKUP(D1232,$B$10:$G$16,6)+(10*(D1232/1000)))</f>
        <v>2.081</v>
      </c>
      <c r="H1232" s="111">
        <f>+F1232*G1232*C1227</f>
        <v>6.2430000000000003</v>
      </c>
      <c r="I1232" s="111"/>
      <c r="J1232" s="111">
        <f t="shared" si="938"/>
        <v>0</v>
      </c>
      <c r="K1232" s="111">
        <f t="shared" si="939"/>
        <v>0</v>
      </c>
      <c r="L1232" s="111">
        <f t="shared" si="940"/>
        <v>0</v>
      </c>
      <c r="M1232" s="111">
        <f t="shared" si="941"/>
        <v>6.2430000000000003</v>
      </c>
      <c r="N1232" s="111">
        <f t="shared" si="942"/>
        <v>0</v>
      </c>
      <c r="O1232" s="147">
        <f t="shared" si="943"/>
        <v>0</v>
      </c>
      <c r="P1232" s="111"/>
      <c r="Q1232" s="118"/>
      <c r="R1232" s="119"/>
      <c r="S1232" s="119"/>
      <c r="T1232" s="119"/>
      <c r="U1232" s="119"/>
      <c r="V1232" s="119"/>
      <c r="W1232" s="119"/>
      <c r="X1232" s="119"/>
      <c r="Y1232" s="119"/>
      <c r="Z1232" s="119"/>
      <c r="AA1232" s="119"/>
      <c r="AB1232" s="119"/>
      <c r="AC1232" s="119"/>
      <c r="AD1232" s="120"/>
    </row>
    <row r="1233" spans="1:30" s="116" customFormat="1" ht="30" customHeight="1" x14ac:dyDescent="0.2">
      <c r="A1233" s="157" t="s">
        <v>78</v>
      </c>
      <c r="B1233" s="158"/>
      <c r="C1233" s="159"/>
      <c r="D1233" s="152">
        <v>16</v>
      </c>
      <c r="E1233" s="111"/>
      <c r="F1233" s="165">
        <v>1</v>
      </c>
      <c r="G1233" s="153">
        <f>+$D1227+2*(VLOOKUP(D1233,$B$10:$G$16,6)+(10*(D1233/1000)))</f>
        <v>2.1160000000000001</v>
      </c>
      <c r="H1233" s="111">
        <f>+F1233*G1233*C1227</f>
        <v>2.1160000000000001</v>
      </c>
      <c r="I1233" s="111"/>
      <c r="J1233" s="111">
        <f t="shared" si="938"/>
        <v>0</v>
      </c>
      <c r="K1233" s="111">
        <f t="shared" si="939"/>
        <v>0</v>
      </c>
      <c r="L1233" s="111">
        <f t="shared" si="940"/>
        <v>0</v>
      </c>
      <c r="M1233" s="111">
        <f t="shared" si="941"/>
        <v>2.1160000000000001</v>
      </c>
      <c r="N1233" s="111">
        <f t="shared" si="942"/>
        <v>0</v>
      </c>
      <c r="O1233" s="147">
        <f t="shared" si="943"/>
        <v>0</v>
      </c>
      <c r="P1233" s="111"/>
      <c r="Q1233" s="118"/>
      <c r="R1233" s="119"/>
      <c r="S1233" s="119"/>
      <c r="T1233" s="119"/>
      <c r="U1233" s="119"/>
      <c r="V1233" s="119"/>
      <c r="W1233" s="119"/>
      <c r="X1233" s="119"/>
      <c r="Y1233" s="119"/>
      <c r="Z1233" s="119"/>
      <c r="AA1233" s="119"/>
      <c r="AB1233" s="119"/>
      <c r="AC1233" s="119"/>
      <c r="AD1233" s="120"/>
    </row>
    <row r="1234" spans="1:30" s="127" customFormat="1" ht="30" customHeight="1" x14ac:dyDescent="0.2">
      <c r="A1234" s="157" t="s">
        <v>80</v>
      </c>
      <c r="B1234" s="158"/>
      <c r="C1234" s="159"/>
      <c r="D1234" s="111">
        <v>25</v>
      </c>
      <c r="E1234" s="111">
        <v>1</v>
      </c>
      <c r="F1234" s="112">
        <f>ROUND((0.546)/(E1234)+1,0)</f>
        <v>2</v>
      </c>
      <c r="G1234" s="112">
        <f>VLOOKUP(E1227,$B$40:$E$49,4,0)</f>
        <v>0.5766496441118143</v>
      </c>
      <c r="H1234" s="111">
        <f>+F1234*G1234*C1227</f>
        <v>1.1532992882236286</v>
      </c>
      <c r="I1234" s="111"/>
      <c r="J1234" s="111">
        <f t="shared" si="938"/>
        <v>0</v>
      </c>
      <c r="K1234" s="111">
        <f t="shared" si="939"/>
        <v>0</v>
      </c>
      <c r="L1234" s="111">
        <f t="shared" si="940"/>
        <v>0</v>
      </c>
      <c r="M1234" s="111">
        <f t="shared" si="941"/>
        <v>0</v>
      </c>
      <c r="N1234" s="111">
        <f t="shared" si="942"/>
        <v>0</v>
      </c>
      <c r="O1234" s="147">
        <f t="shared" si="943"/>
        <v>1.1532992882236286</v>
      </c>
      <c r="P1234" s="111"/>
      <c r="Q1234" s="118"/>
      <c r="R1234" s="119"/>
      <c r="S1234" s="119"/>
      <c r="T1234" s="119"/>
      <c r="U1234" s="119"/>
      <c r="V1234" s="119"/>
      <c r="W1234" s="119"/>
      <c r="X1234" s="119"/>
      <c r="Y1234" s="119"/>
      <c r="Z1234" s="119"/>
      <c r="AA1234" s="119"/>
      <c r="AB1234" s="119"/>
      <c r="AC1234" s="119"/>
      <c r="AD1234" s="120"/>
    </row>
    <row r="1235" spans="1:30" s="186" customFormat="1" ht="34.5" customHeight="1" x14ac:dyDescent="0.25">
      <c r="A1235" s="135" t="s">
        <v>251</v>
      </c>
      <c r="B1235" s="136"/>
      <c r="C1235" s="137"/>
      <c r="D1235" s="129">
        <v>8</v>
      </c>
      <c r="E1235" s="129">
        <v>0.1</v>
      </c>
      <c r="F1235" s="138">
        <f>ROUND((((D1227/3)*2)/(E1235))+1,0)</f>
        <v>5</v>
      </c>
      <c r="G1235" s="130">
        <f>((2*(E1227-(2*$B$6)+F1227-(2*$B$6)))+(VLOOKUP(D1235,$B$30:$C$36,2,)))</f>
        <v>2.2199999999999998</v>
      </c>
      <c r="H1235" s="129">
        <f>+F1235*G1235*C1227</f>
        <v>11.099999999999998</v>
      </c>
      <c r="I1235" s="129"/>
      <c r="J1235" s="111">
        <f t="shared" si="938"/>
        <v>11.099999999999998</v>
      </c>
      <c r="K1235" s="111">
        <f t="shared" si="939"/>
        <v>0</v>
      </c>
      <c r="L1235" s="111">
        <f t="shared" si="940"/>
        <v>0</v>
      </c>
      <c r="M1235" s="111">
        <f t="shared" si="941"/>
        <v>0</v>
      </c>
      <c r="N1235" s="111">
        <f t="shared" si="942"/>
        <v>0</v>
      </c>
      <c r="O1235" s="147">
        <f t="shared" si="943"/>
        <v>0</v>
      </c>
      <c r="P1235" s="129"/>
    </row>
    <row r="1236" spans="1:30" s="186" customFormat="1" ht="34.5" customHeight="1" x14ac:dyDescent="0.25">
      <c r="A1236" s="135" t="s">
        <v>252</v>
      </c>
      <c r="B1236" s="136"/>
      <c r="C1236" s="137"/>
      <c r="D1236" s="129">
        <v>8</v>
      </c>
      <c r="E1236" s="129">
        <v>0.125</v>
      </c>
      <c r="F1236" s="138">
        <f>ROUND((((D1227/3)*1)/(E1236))+1,0)</f>
        <v>2</v>
      </c>
      <c r="G1236" s="130">
        <f>((2*(E1227-(2*$B$6)+F1227-(2*$B$6)))+(VLOOKUP(D1236,$B$30:$C$36,2,)))</f>
        <v>2.2199999999999998</v>
      </c>
      <c r="H1236" s="129">
        <f>+F1236*G1236*C1227</f>
        <v>4.4399999999999995</v>
      </c>
      <c r="I1236" s="129"/>
      <c r="J1236" s="111">
        <f t="shared" si="938"/>
        <v>4.4399999999999995</v>
      </c>
      <c r="K1236" s="111">
        <f t="shared" si="939"/>
        <v>0</v>
      </c>
      <c r="L1236" s="111">
        <f t="shared" si="940"/>
        <v>0</v>
      </c>
      <c r="M1236" s="111">
        <f t="shared" si="941"/>
        <v>0</v>
      </c>
      <c r="N1236" s="111">
        <f t="shared" si="942"/>
        <v>0</v>
      </c>
      <c r="O1236" s="147">
        <f t="shared" si="943"/>
        <v>0</v>
      </c>
      <c r="P1236" s="129"/>
    </row>
    <row r="1237" spans="1:30" s="186" customFormat="1" ht="34.5" customHeight="1" x14ac:dyDescent="0.25">
      <c r="A1237" s="135" t="s">
        <v>251</v>
      </c>
      <c r="B1237" s="136"/>
      <c r="C1237" s="137"/>
      <c r="D1237" s="129">
        <v>8</v>
      </c>
      <c r="E1237" s="129">
        <v>0.1</v>
      </c>
      <c r="F1237" s="138">
        <f>ROUND((((D1227/3)*3)/(E1237))+1,0)</f>
        <v>6</v>
      </c>
      <c r="G1237" s="130">
        <f>((2*(0.11)+F1227-(2*$B$6)))+(VLOOKUP(D1237,$B$30:$C$36,2,))</f>
        <v>1.0199999999999998</v>
      </c>
      <c r="H1237" s="129">
        <f>+F1237*G1237*C1227</f>
        <v>6.1199999999999992</v>
      </c>
      <c r="I1237" s="129"/>
      <c r="J1237" s="111">
        <f t="shared" si="938"/>
        <v>6.1199999999999992</v>
      </c>
      <c r="K1237" s="111">
        <f t="shared" si="939"/>
        <v>0</v>
      </c>
      <c r="L1237" s="111">
        <f t="shared" si="940"/>
        <v>0</v>
      </c>
      <c r="M1237" s="111">
        <f t="shared" si="941"/>
        <v>0</v>
      </c>
      <c r="N1237" s="111">
        <f t="shared" si="942"/>
        <v>0</v>
      </c>
      <c r="O1237" s="147">
        <f t="shared" si="943"/>
        <v>0</v>
      </c>
      <c r="P1237" s="129"/>
    </row>
    <row r="1238" spans="1:30" s="127" customFormat="1" ht="30" customHeight="1" x14ac:dyDescent="0.25">
      <c r="A1238" s="135" t="s">
        <v>251</v>
      </c>
      <c r="B1238" s="136"/>
      <c r="C1238" s="137"/>
      <c r="D1238" s="129">
        <v>8</v>
      </c>
      <c r="E1238" s="292">
        <v>0.1</v>
      </c>
      <c r="F1238" s="138">
        <f>ROUND((((D1227/3)*2)/(E1238))+1,0)</f>
        <v>5</v>
      </c>
      <c r="G1238" s="130">
        <f>((2*(0.11)+F1227-(2*$B$6)))+(VLOOKUP(D1238,$B$30:$C$36,2,))</f>
        <v>1.0199999999999998</v>
      </c>
      <c r="H1238" s="292">
        <f>+F1238*G1238*C1227</f>
        <v>5.0999999999999988</v>
      </c>
      <c r="I1238" s="292"/>
      <c r="J1238" s="111">
        <f t="shared" si="938"/>
        <v>5.0999999999999988</v>
      </c>
      <c r="K1238" s="111">
        <f t="shared" si="939"/>
        <v>0</v>
      </c>
      <c r="L1238" s="111">
        <f t="shared" si="940"/>
        <v>0</v>
      </c>
      <c r="M1238" s="111">
        <f t="shared" si="941"/>
        <v>0</v>
      </c>
      <c r="N1238" s="111">
        <f t="shared" si="942"/>
        <v>0</v>
      </c>
      <c r="O1238" s="147">
        <f t="shared" si="943"/>
        <v>0</v>
      </c>
      <c r="P1238" s="129"/>
      <c r="Q1238" s="131"/>
    </row>
    <row r="1239" spans="1:30" s="116" customFormat="1" ht="30" customHeight="1" x14ac:dyDescent="0.25">
      <c r="A1239" s="186"/>
      <c r="B1239" s="186"/>
      <c r="C1239" s="186"/>
      <c r="D1239" s="186"/>
      <c r="E1239" s="186"/>
      <c r="F1239" s="186"/>
      <c r="G1239" s="186"/>
      <c r="H1239" s="186"/>
      <c r="I1239" s="186"/>
      <c r="J1239" s="186"/>
      <c r="K1239" s="186"/>
      <c r="L1239" s="186"/>
      <c r="M1239" s="186"/>
      <c r="N1239" s="186"/>
      <c r="O1239" s="186"/>
      <c r="P1239" s="288"/>
      <c r="Q1239" s="118"/>
      <c r="R1239" s="119"/>
      <c r="S1239" s="119"/>
      <c r="T1239" s="119"/>
      <c r="U1239" s="119"/>
      <c r="V1239" s="119"/>
      <c r="W1239" s="119"/>
      <c r="X1239" s="119"/>
      <c r="Y1239" s="119"/>
      <c r="Z1239" s="119"/>
      <c r="AA1239" s="119"/>
      <c r="AB1239" s="119"/>
      <c r="AC1239" s="119"/>
      <c r="AD1239" s="120"/>
    </row>
    <row r="1240" spans="1:30" s="116" customFormat="1" ht="72.75" customHeight="1" x14ac:dyDescent="0.2">
      <c r="A1240" s="111">
        <v>149</v>
      </c>
      <c r="B1240" s="111" t="s">
        <v>255</v>
      </c>
      <c r="C1240" s="111">
        <v>3</v>
      </c>
      <c r="D1240" s="111">
        <v>0.57999999999999996</v>
      </c>
      <c r="E1240" s="111">
        <v>0.45</v>
      </c>
      <c r="F1240" s="111">
        <v>0.7</v>
      </c>
      <c r="G1240" s="112"/>
      <c r="H1240" s="111"/>
      <c r="I1240" s="111">
        <f>+PRODUCT(C1240:F1240)</f>
        <v>0.54809999999999992</v>
      </c>
      <c r="J1240" s="111">
        <f t="shared" ref="J1240:J1245" si="944">IF($D1240=$J$52,$H1240,0)</f>
        <v>0</v>
      </c>
      <c r="K1240" s="111">
        <f t="shared" ref="K1240:K1245" si="945">IF($D1240=$K$52,$H1240,0)</f>
        <v>0</v>
      </c>
      <c r="L1240" s="111">
        <f t="shared" ref="L1240:L1245" si="946">IF($D1240=$L$52,$H1240,0)</f>
        <v>0</v>
      </c>
      <c r="M1240" s="111">
        <f t="shared" ref="M1240:M1245" si="947">IF($D1240=$M$52,$H1240,0)</f>
        <v>0</v>
      </c>
      <c r="N1240" s="111">
        <f t="shared" ref="N1240:N1245" si="948">IF($D1240=$N$52,$H1240,0)</f>
        <v>0</v>
      </c>
      <c r="O1240" s="147">
        <f t="shared" ref="O1240:O1245" si="949">IF($D1240=$O$52,$H1240,0)</f>
        <v>0</v>
      </c>
      <c r="P1240" s="111">
        <f>(IF(F1240&gt;0.6,(ROUND(D1240/0.5*2,0)),(ROUND(D1240/0.5*1,0))))*C1240</f>
        <v>6</v>
      </c>
      <c r="Q1240" s="113" t="s">
        <v>75</v>
      </c>
      <c r="R1240" s="114">
        <v>0.15</v>
      </c>
      <c r="S1240" s="114">
        <v>0.2</v>
      </c>
      <c r="T1240" s="114">
        <f>+PRODUCT(C1240:E1240)</f>
        <v>0.78299999999999992</v>
      </c>
      <c r="U1240" s="114">
        <f>+PRODUCT(D1240,(F1240-R1240))</f>
        <v>0.31899999999999995</v>
      </c>
      <c r="V1240" s="114">
        <f>+PRODUCT(D1240,(F1240-R1240))</f>
        <v>0.31899999999999995</v>
      </c>
      <c r="W1240" s="114">
        <f>+PRODUCT(T1240,C1240)</f>
        <v>2.3489999999999998</v>
      </c>
      <c r="X1240" s="114">
        <f>+IF(Q1240="internal",IF(F1240=$X$52,U1240+V1240,0),0)</f>
        <v>0</v>
      </c>
      <c r="Y1240" s="114">
        <f>+IF(Q1240="internal",IF(F1240&lt;$Y$52,U1240+V1240,0),0)</f>
        <v>0</v>
      </c>
      <c r="Z1240" s="114">
        <f>+IF(Q1240="internal",IF(F1240&gt;$Z$52,U1240+V1240,0),0)</f>
        <v>0.6379999999999999</v>
      </c>
      <c r="AA1240" s="114">
        <f>+IF(Q1240="external",IF(F1240=$AA$52,U1240+V1240,0),0)</f>
        <v>0</v>
      </c>
      <c r="AB1240" s="114">
        <f>+IF(Q1240="external",IF(F1240&lt;$AB$52,U1240+V1240,0),0)</f>
        <v>0</v>
      </c>
      <c r="AC1240" s="114">
        <f>+IF(Q1240="external",IF(F1240&gt;$AC$52,U1240+V1240,0),0)</f>
        <v>0</v>
      </c>
      <c r="AD1240" s="115"/>
    </row>
    <row r="1241" spans="1:30" s="116" customFormat="1" ht="30" customHeight="1" x14ac:dyDescent="0.2">
      <c r="A1241" s="149" t="s">
        <v>76</v>
      </c>
      <c r="B1241" s="150"/>
      <c r="C1241" s="151"/>
      <c r="D1241" s="152">
        <v>16</v>
      </c>
      <c r="E1241" s="152"/>
      <c r="F1241" s="165">
        <v>4</v>
      </c>
      <c r="G1241" s="153">
        <f>+$D1240+1*(VLOOKUP(D1241,$B$10:$G$16,6)+(10*(D1241/1000)))+1.5</f>
        <v>2.8650000000000002</v>
      </c>
      <c r="H1241" s="152">
        <f>+F1241*G1241*C1240</f>
        <v>34.380000000000003</v>
      </c>
      <c r="I1241" s="152"/>
      <c r="J1241" s="111">
        <f t="shared" si="944"/>
        <v>0</v>
      </c>
      <c r="K1241" s="111">
        <f t="shared" si="945"/>
        <v>0</v>
      </c>
      <c r="L1241" s="111">
        <f t="shared" si="946"/>
        <v>0</v>
      </c>
      <c r="M1241" s="111">
        <f t="shared" si="947"/>
        <v>34.380000000000003</v>
      </c>
      <c r="N1241" s="111">
        <f t="shared" si="948"/>
        <v>0</v>
      </c>
      <c r="O1241" s="147">
        <f t="shared" si="949"/>
        <v>0</v>
      </c>
      <c r="P1241" s="111"/>
      <c r="Q1241" s="118"/>
      <c r="R1241" s="119"/>
      <c r="S1241" s="119"/>
      <c r="T1241" s="119"/>
      <c r="U1241" s="119"/>
      <c r="V1241" s="119"/>
      <c r="W1241" s="119"/>
      <c r="X1241" s="119"/>
      <c r="Y1241" s="119"/>
      <c r="Z1241" s="119"/>
      <c r="AA1241" s="119"/>
      <c r="AB1241" s="119"/>
      <c r="AC1241" s="119"/>
      <c r="AD1241" s="120"/>
    </row>
    <row r="1242" spans="1:30" s="116" customFormat="1" ht="30" customHeight="1" x14ac:dyDescent="0.2">
      <c r="A1242" s="149" t="s">
        <v>162</v>
      </c>
      <c r="B1242" s="150"/>
      <c r="C1242" s="151"/>
      <c r="D1242" s="152">
        <v>16</v>
      </c>
      <c r="E1242" s="152"/>
      <c r="F1242" s="165">
        <v>4</v>
      </c>
      <c r="G1242" s="153">
        <f>+$D1240+1*(VLOOKUP(D1242,$B$10:$G$16,6)+(10*(D1242/1000)))+1.5</f>
        <v>2.8650000000000002</v>
      </c>
      <c r="H1242" s="152">
        <f>+F1242*G1242*C1240</f>
        <v>34.380000000000003</v>
      </c>
      <c r="I1242" s="152"/>
      <c r="J1242" s="111">
        <f t="shared" si="944"/>
        <v>0</v>
      </c>
      <c r="K1242" s="111">
        <f t="shared" si="945"/>
        <v>0</v>
      </c>
      <c r="L1242" s="111">
        <f t="shared" si="946"/>
        <v>0</v>
      </c>
      <c r="M1242" s="111">
        <f t="shared" si="947"/>
        <v>34.380000000000003</v>
      </c>
      <c r="N1242" s="111">
        <f t="shared" si="948"/>
        <v>0</v>
      </c>
      <c r="O1242" s="147">
        <f t="shared" si="949"/>
        <v>0</v>
      </c>
      <c r="P1242" s="111"/>
      <c r="Q1242" s="118"/>
      <c r="R1242" s="119"/>
      <c r="S1242" s="119"/>
      <c r="T1242" s="119"/>
      <c r="U1242" s="119"/>
      <c r="V1242" s="119"/>
      <c r="W1242" s="119"/>
      <c r="X1242" s="119"/>
      <c r="Y1242" s="119"/>
      <c r="Z1242" s="119"/>
      <c r="AA1242" s="119"/>
      <c r="AB1242" s="119"/>
      <c r="AC1242" s="119"/>
      <c r="AD1242" s="120"/>
    </row>
    <row r="1243" spans="1:30" s="116" customFormat="1" ht="30" customHeight="1" x14ac:dyDescent="0.2">
      <c r="A1243" s="157" t="s">
        <v>78</v>
      </c>
      <c r="B1243" s="158"/>
      <c r="C1243" s="159"/>
      <c r="D1243" s="152">
        <v>16</v>
      </c>
      <c r="E1243" s="111"/>
      <c r="F1243" s="165">
        <v>4</v>
      </c>
      <c r="G1243" s="153">
        <f>+$D1240+1*(VLOOKUP(D1243,$B$10:$G$16,6)+(10*(D1243/1000)))+1.5</f>
        <v>2.8650000000000002</v>
      </c>
      <c r="H1243" s="111">
        <f>+F1243*G1243*C1240</f>
        <v>34.380000000000003</v>
      </c>
      <c r="I1243" s="111"/>
      <c r="J1243" s="111">
        <f t="shared" si="944"/>
        <v>0</v>
      </c>
      <c r="K1243" s="111">
        <f t="shared" si="945"/>
        <v>0</v>
      </c>
      <c r="L1243" s="111">
        <f t="shared" si="946"/>
        <v>0</v>
      </c>
      <c r="M1243" s="111">
        <f t="shared" si="947"/>
        <v>34.380000000000003</v>
      </c>
      <c r="N1243" s="111">
        <f t="shared" si="948"/>
        <v>0</v>
      </c>
      <c r="O1243" s="147">
        <f t="shared" si="949"/>
        <v>0</v>
      </c>
      <c r="P1243" s="111"/>
      <c r="Q1243" s="118"/>
      <c r="R1243" s="119"/>
      <c r="S1243" s="119"/>
      <c r="T1243" s="119"/>
      <c r="U1243" s="119"/>
      <c r="V1243" s="119"/>
      <c r="W1243" s="119"/>
      <c r="X1243" s="119"/>
      <c r="Y1243" s="119"/>
      <c r="Z1243" s="119"/>
      <c r="AA1243" s="119"/>
      <c r="AB1243" s="119"/>
      <c r="AC1243" s="119"/>
      <c r="AD1243" s="120"/>
    </row>
    <row r="1244" spans="1:30" s="186" customFormat="1" ht="34.5" customHeight="1" x14ac:dyDescent="0.25">
      <c r="A1244" s="135" t="s">
        <v>251</v>
      </c>
      <c r="B1244" s="136"/>
      <c r="C1244" s="137"/>
      <c r="D1244" s="129">
        <v>8</v>
      </c>
      <c r="E1244" s="129">
        <v>0.1</v>
      </c>
      <c r="F1244" s="138">
        <f>ROUND((((D1240/3)*3)/(E1244))+1,0)</f>
        <v>7</v>
      </c>
      <c r="G1244" s="130">
        <f>((2*(E1240-(2*$B$6)+F1240-(2*$B$6)))+(VLOOKUP(D1244,$B$30:$C$36,2,)))</f>
        <v>2.2199999999999998</v>
      </c>
      <c r="H1244" s="129">
        <f>+F1244*G1244*C1240</f>
        <v>46.62</v>
      </c>
      <c r="I1244" s="129"/>
      <c r="J1244" s="111">
        <f t="shared" si="944"/>
        <v>46.62</v>
      </c>
      <c r="K1244" s="111">
        <f t="shared" si="945"/>
        <v>0</v>
      </c>
      <c r="L1244" s="111">
        <f t="shared" si="946"/>
        <v>0</v>
      </c>
      <c r="M1244" s="111">
        <f t="shared" si="947"/>
        <v>0</v>
      </c>
      <c r="N1244" s="111">
        <f t="shared" si="948"/>
        <v>0</v>
      </c>
      <c r="O1244" s="147">
        <f t="shared" si="949"/>
        <v>0</v>
      </c>
      <c r="P1244" s="129"/>
    </row>
    <row r="1245" spans="1:30" s="186" customFormat="1" ht="34.5" customHeight="1" x14ac:dyDescent="0.25">
      <c r="A1245" s="135" t="s">
        <v>251</v>
      </c>
      <c r="B1245" s="136"/>
      <c r="C1245" s="137"/>
      <c r="D1245" s="129">
        <v>8</v>
      </c>
      <c r="E1245" s="129">
        <v>0.1</v>
      </c>
      <c r="F1245" s="138">
        <f>ROUND((((D1240/3)*3)/(E1245))+1,0)</f>
        <v>7</v>
      </c>
      <c r="G1245" s="130">
        <f>((2*(0.11)+F1240-(2*$B$6)))+(VLOOKUP(D1245,$B$30:$C$36,2,))</f>
        <v>1.0199999999999998</v>
      </c>
      <c r="H1245" s="129">
        <f>+F1245*G1245*C1240</f>
        <v>21.419999999999995</v>
      </c>
      <c r="I1245" s="129"/>
      <c r="J1245" s="111">
        <f t="shared" si="944"/>
        <v>21.419999999999995</v>
      </c>
      <c r="K1245" s="111">
        <f t="shared" si="945"/>
        <v>0</v>
      </c>
      <c r="L1245" s="111">
        <f t="shared" si="946"/>
        <v>0</v>
      </c>
      <c r="M1245" s="111">
        <f t="shared" si="947"/>
        <v>0</v>
      </c>
      <c r="N1245" s="111">
        <f t="shared" si="948"/>
        <v>0</v>
      </c>
      <c r="O1245" s="147">
        <f t="shared" si="949"/>
        <v>0</v>
      </c>
      <c r="P1245" s="129"/>
    </row>
    <row r="1246" spans="1:30" s="116" customFormat="1" ht="30" customHeight="1" x14ac:dyDescent="0.25">
      <c r="A1246" s="186"/>
      <c r="B1246" s="186"/>
      <c r="C1246" s="186"/>
      <c r="D1246" s="186"/>
      <c r="E1246" s="186"/>
      <c r="F1246" s="186"/>
      <c r="G1246" s="186"/>
      <c r="H1246" s="186"/>
      <c r="I1246" s="186"/>
      <c r="J1246" s="186"/>
      <c r="K1246" s="186"/>
      <c r="L1246" s="186"/>
      <c r="M1246" s="186"/>
      <c r="N1246" s="186"/>
      <c r="O1246" s="186"/>
      <c r="P1246" s="288"/>
      <c r="Q1246" s="118"/>
      <c r="R1246" s="119"/>
      <c r="S1246" s="119"/>
      <c r="T1246" s="119"/>
      <c r="U1246" s="119"/>
      <c r="V1246" s="119"/>
      <c r="W1246" s="119"/>
      <c r="X1246" s="119"/>
      <c r="Y1246" s="119"/>
      <c r="Z1246" s="119"/>
      <c r="AA1246" s="119"/>
      <c r="AB1246" s="119"/>
      <c r="AC1246" s="119"/>
      <c r="AD1246" s="120"/>
    </row>
    <row r="1247" spans="1:30" s="116" customFormat="1" ht="39.75" customHeight="1" x14ac:dyDescent="0.2">
      <c r="A1247" s="111">
        <v>150</v>
      </c>
      <c r="B1247" s="111" t="s">
        <v>256</v>
      </c>
      <c r="C1247" s="111">
        <v>1</v>
      </c>
      <c r="D1247" s="111">
        <v>1.2549999999999999</v>
      </c>
      <c r="E1247" s="111">
        <v>0.3</v>
      </c>
      <c r="F1247" s="111">
        <v>2.0975000000000001</v>
      </c>
      <c r="G1247" s="112"/>
      <c r="H1247" s="111"/>
      <c r="I1247" s="111">
        <f>+PRODUCT(C1247:F1247)</f>
        <v>0.78970874999999996</v>
      </c>
      <c r="J1247" s="111">
        <f t="shared" ref="J1247:J1256" si="950">IF($D1247=$J$52,$H1247,0)</f>
        <v>0</v>
      </c>
      <c r="K1247" s="111">
        <f t="shared" ref="K1247:K1256" si="951">IF($D1247=$K$52,$H1247,0)</f>
        <v>0</v>
      </c>
      <c r="L1247" s="111">
        <f t="shared" ref="L1247:L1256" si="952">IF($D1247=$L$52,$H1247,0)</f>
        <v>0</v>
      </c>
      <c r="M1247" s="111">
        <f t="shared" ref="M1247:M1256" si="953">IF($D1247=$M$52,$H1247,0)</f>
        <v>0</v>
      </c>
      <c r="N1247" s="111">
        <f t="shared" ref="N1247:N1256" si="954">IF($D1247=$N$52,$H1247,0)</f>
        <v>0</v>
      </c>
      <c r="O1247" s="147">
        <f t="shared" ref="O1247:O1256" si="955">IF($D1247=$O$52,$H1247,0)</f>
        <v>0</v>
      </c>
      <c r="P1247" s="111">
        <f>(IF(F1247&gt;0.6,(ROUND(D1247/0.5*2,0)),(ROUND(D1247/0.5*1,0))))*C1247</f>
        <v>5</v>
      </c>
      <c r="Q1247" s="113" t="s">
        <v>75</v>
      </c>
      <c r="R1247" s="114">
        <v>0.15</v>
      </c>
      <c r="S1247" s="114">
        <v>0.2</v>
      </c>
      <c r="T1247" s="114">
        <f>+PRODUCT(C1247:E1247)</f>
        <v>0.37649999999999995</v>
      </c>
      <c r="U1247" s="114">
        <f>+PRODUCT(D1247,(F1247-R1247))</f>
        <v>2.4441125000000001</v>
      </c>
      <c r="V1247" s="114">
        <f>+PRODUCT(D1247,(F1247-R1247))</f>
        <v>2.4441125000000001</v>
      </c>
      <c r="W1247" s="114">
        <f>+PRODUCT(T1247,C1247)</f>
        <v>0.37649999999999995</v>
      </c>
      <c r="X1247" s="114">
        <f>+IF(Q1247="internal",IF(F1247=$X$52,U1247+V1247,0),0)</f>
        <v>0</v>
      </c>
      <c r="Y1247" s="114">
        <f>+IF(Q1247="internal",IF(F1247&lt;$Y$52,U1247+V1247,0),0)</f>
        <v>0</v>
      </c>
      <c r="Z1247" s="114">
        <f>+IF(Q1247="internal",IF(F1247&gt;$Z$52,U1247+V1247,0),0)</f>
        <v>4.8882250000000003</v>
      </c>
      <c r="AA1247" s="114">
        <f>+IF(Q1247="external",IF(F1247=$AA$52,U1247+V1247,0),0)</f>
        <v>0</v>
      </c>
      <c r="AB1247" s="114">
        <f>+IF(Q1247="external",IF(F1247&lt;$AB$52,U1247+V1247,0),0)</f>
        <v>0</v>
      </c>
      <c r="AC1247" s="114">
        <f>+IF(Q1247="external",IF(F1247&gt;$AC$52,U1247+V1247,0),0)</f>
        <v>0</v>
      </c>
      <c r="AD1247" s="115"/>
    </row>
    <row r="1248" spans="1:30" s="116" customFormat="1" ht="30" customHeight="1" x14ac:dyDescent="0.2">
      <c r="A1248" s="154" t="s">
        <v>76</v>
      </c>
      <c r="B1248" s="155"/>
      <c r="C1248" s="156"/>
      <c r="D1248" s="152">
        <v>20</v>
      </c>
      <c r="E1248" s="152"/>
      <c r="F1248" s="165">
        <v>3</v>
      </c>
      <c r="G1248" s="153">
        <f>+$D1247+2*(VLOOKUP(D1248,$B$10:$G$16,6)+(10*(D1248/1000)))</f>
        <v>3.2549999999999999</v>
      </c>
      <c r="H1248" s="152">
        <f>+F1248*G1248*C1247</f>
        <v>9.7650000000000006</v>
      </c>
      <c r="I1248" s="152"/>
      <c r="J1248" s="111">
        <f t="shared" si="950"/>
        <v>0</v>
      </c>
      <c r="K1248" s="111">
        <f t="shared" si="951"/>
        <v>0</v>
      </c>
      <c r="L1248" s="111">
        <f t="shared" si="952"/>
        <v>0</v>
      </c>
      <c r="M1248" s="111">
        <f t="shared" si="953"/>
        <v>0</v>
      </c>
      <c r="N1248" s="111">
        <f t="shared" si="954"/>
        <v>9.7650000000000006</v>
      </c>
      <c r="O1248" s="147">
        <f t="shared" si="955"/>
        <v>0</v>
      </c>
      <c r="P1248" s="111"/>
      <c r="Q1248" s="118"/>
      <c r="R1248" s="119"/>
      <c r="S1248" s="119"/>
      <c r="T1248" s="119"/>
      <c r="U1248" s="119"/>
      <c r="V1248" s="119"/>
      <c r="W1248" s="119"/>
      <c r="X1248" s="119"/>
      <c r="Y1248" s="119"/>
      <c r="Z1248" s="119"/>
      <c r="AA1248" s="119"/>
      <c r="AB1248" s="119"/>
      <c r="AC1248" s="119"/>
      <c r="AD1248" s="120"/>
    </row>
    <row r="1249" spans="1:30" s="116" customFormat="1" ht="30" customHeight="1" x14ac:dyDescent="0.2">
      <c r="A1249" s="154" t="s">
        <v>162</v>
      </c>
      <c r="B1249" s="155"/>
      <c r="C1249" s="156"/>
      <c r="D1249" s="152">
        <v>20</v>
      </c>
      <c r="E1249" s="152"/>
      <c r="F1249" s="165">
        <v>3</v>
      </c>
      <c r="G1249" s="153">
        <f>+$D1247+2*(VLOOKUP(D1249,$B$10:$G$16,6)+(10*(D1249/1000)))</f>
        <v>3.2549999999999999</v>
      </c>
      <c r="H1249" s="152">
        <f>+F1249*G1249*C1247</f>
        <v>9.7650000000000006</v>
      </c>
      <c r="I1249" s="152"/>
      <c r="J1249" s="111">
        <f t="shared" si="950"/>
        <v>0</v>
      </c>
      <c r="K1249" s="111">
        <f t="shared" si="951"/>
        <v>0</v>
      </c>
      <c r="L1249" s="111">
        <f t="shared" si="952"/>
        <v>0</v>
      </c>
      <c r="M1249" s="111">
        <f t="shared" si="953"/>
        <v>0</v>
      </c>
      <c r="N1249" s="111">
        <f t="shared" si="954"/>
        <v>9.7650000000000006</v>
      </c>
      <c r="O1249" s="147">
        <f t="shared" si="955"/>
        <v>0</v>
      </c>
      <c r="P1249" s="111"/>
      <c r="Q1249" s="118"/>
      <c r="R1249" s="119"/>
      <c r="S1249" s="119"/>
      <c r="T1249" s="119"/>
      <c r="U1249" s="119"/>
      <c r="V1249" s="119"/>
      <c r="W1249" s="119"/>
      <c r="X1249" s="119"/>
      <c r="Y1249" s="119"/>
      <c r="Z1249" s="119"/>
      <c r="AA1249" s="119"/>
      <c r="AB1249" s="119"/>
      <c r="AC1249" s="119"/>
      <c r="AD1249" s="120"/>
    </row>
    <row r="1250" spans="1:30" s="116" customFormat="1" ht="30" customHeight="1" x14ac:dyDescent="0.2">
      <c r="A1250" s="154" t="s">
        <v>162</v>
      </c>
      <c r="B1250" s="155"/>
      <c r="C1250" s="156"/>
      <c r="D1250" s="152">
        <v>12</v>
      </c>
      <c r="E1250" s="152"/>
      <c r="F1250" s="165">
        <v>2</v>
      </c>
      <c r="G1250" s="153">
        <f>+$D1247+2*(VLOOKUP(D1250,$B$10:$G$16,6)+(10*(D1250/1000)))</f>
        <v>2.4449999999999998</v>
      </c>
      <c r="H1250" s="152">
        <f>+F1250*G1250*C1247</f>
        <v>4.8899999999999997</v>
      </c>
      <c r="I1250" s="152"/>
      <c r="J1250" s="111">
        <f t="shared" si="950"/>
        <v>0</v>
      </c>
      <c r="K1250" s="111">
        <f t="shared" si="951"/>
        <v>0</v>
      </c>
      <c r="L1250" s="111">
        <f t="shared" si="952"/>
        <v>4.8899999999999997</v>
      </c>
      <c r="M1250" s="111">
        <f t="shared" si="953"/>
        <v>0</v>
      </c>
      <c r="N1250" s="111">
        <f t="shared" si="954"/>
        <v>0</v>
      </c>
      <c r="O1250" s="147">
        <f t="shared" si="955"/>
        <v>0</v>
      </c>
      <c r="P1250" s="111"/>
      <c r="Q1250" s="118"/>
      <c r="R1250" s="119"/>
      <c r="S1250" s="119"/>
      <c r="T1250" s="119"/>
      <c r="U1250" s="119"/>
      <c r="V1250" s="119"/>
      <c r="W1250" s="119"/>
      <c r="X1250" s="119"/>
      <c r="Y1250" s="119"/>
      <c r="Z1250" s="119"/>
      <c r="AA1250" s="119"/>
      <c r="AB1250" s="119"/>
      <c r="AC1250" s="119"/>
      <c r="AD1250" s="120"/>
    </row>
    <row r="1251" spans="1:30" s="116" customFormat="1" ht="30" customHeight="1" x14ac:dyDescent="0.2">
      <c r="A1251" s="157" t="s">
        <v>78</v>
      </c>
      <c r="B1251" s="158"/>
      <c r="C1251" s="159"/>
      <c r="D1251" s="152">
        <v>20</v>
      </c>
      <c r="E1251" s="111"/>
      <c r="F1251" s="165">
        <v>3</v>
      </c>
      <c r="G1251" s="153">
        <f>+$D1247+2*(VLOOKUP(D1251,$B$10:$G$16,6)+(10*(D1251/1000)))</f>
        <v>3.2549999999999999</v>
      </c>
      <c r="H1251" s="111">
        <f>+F1251*G1251*C1247</f>
        <v>9.7650000000000006</v>
      </c>
      <c r="I1251" s="111"/>
      <c r="J1251" s="111">
        <f t="shared" si="950"/>
        <v>0</v>
      </c>
      <c r="K1251" s="111">
        <f t="shared" si="951"/>
        <v>0</v>
      </c>
      <c r="L1251" s="111">
        <f t="shared" si="952"/>
        <v>0</v>
      </c>
      <c r="M1251" s="111">
        <f t="shared" si="953"/>
        <v>0</v>
      </c>
      <c r="N1251" s="111">
        <f t="shared" si="954"/>
        <v>9.7650000000000006</v>
      </c>
      <c r="O1251" s="147">
        <f t="shared" si="955"/>
        <v>0</v>
      </c>
      <c r="P1251" s="111"/>
      <c r="Q1251" s="118"/>
      <c r="R1251" s="119"/>
      <c r="S1251" s="119"/>
      <c r="T1251" s="119"/>
      <c r="U1251" s="119"/>
      <c r="V1251" s="119"/>
      <c r="W1251" s="119"/>
      <c r="X1251" s="119"/>
      <c r="Y1251" s="119"/>
      <c r="Z1251" s="119"/>
      <c r="AA1251" s="119"/>
      <c r="AB1251" s="119"/>
      <c r="AC1251" s="119"/>
      <c r="AD1251" s="120"/>
    </row>
    <row r="1252" spans="1:30" s="116" customFormat="1" ht="30" customHeight="1" x14ac:dyDescent="0.2">
      <c r="A1252" s="157" t="s">
        <v>78</v>
      </c>
      <c r="B1252" s="158"/>
      <c r="C1252" s="159"/>
      <c r="D1252" s="152">
        <v>20</v>
      </c>
      <c r="E1252" s="111"/>
      <c r="F1252" s="165">
        <v>3</v>
      </c>
      <c r="G1252" s="153">
        <f>+$D1247+2*(VLOOKUP(D1252,$B$10:$G$16,6)+(10*(D1252/1000)))</f>
        <v>3.2549999999999999</v>
      </c>
      <c r="H1252" s="111">
        <f>+F1252*G1252*C1247</f>
        <v>9.7650000000000006</v>
      </c>
      <c r="I1252" s="111"/>
      <c r="J1252" s="111">
        <f t="shared" si="950"/>
        <v>0</v>
      </c>
      <c r="K1252" s="111">
        <f t="shared" si="951"/>
        <v>0</v>
      </c>
      <c r="L1252" s="111">
        <f t="shared" si="952"/>
        <v>0</v>
      </c>
      <c r="M1252" s="111">
        <f t="shared" si="953"/>
        <v>0</v>
      </c>
      <c r="N1252" s="111">
        <f t="shared" si="954"/>
        <v>9.7650000000000006</v>
      </c>
      <c r="O1252" s="147">
        <f t="shared" si="955"/>
        <v>0</v>
      </c>
      <c r="P1252" s="111"/>
      <c r="Q1252" s="118"/>
      <c r="R1252" s="119"/>
      <c r="S1252" s="119"/>
      <c r="T1252" s="119"/>
      <c r="U1252" s="119"/>
      <c r="V1252" s="119"/>
      <c r="W1252" s="119"/>
      <c r="X1252" s="119"/>
      <c r="Y1252" s="119"/>
      <c r="Z1252" s="119"/>
      <c r="AA1252" s="119"/>
      <c r="AB1252" s="119"/>
      <c r="AC1252" s="119"/>
      <c r="AD1252" s="120"/>
    </row>
    <row r="1253" spans="1:30" s="116" customFormat="1" ht="30" customHeight="1" x14ac:dyDescent="0.2">
      <c r="A1253" s="157" t="s">
        <v>78</v>
      </c>
      <c r="B1253" s="158"/>
      <c r="C1253" s="159"/>
      <c r="D1253" s="152">
        <v>12</v>
      </c>
      <c r="E1253" s="111"/>
      <c r="F1253" s="165">
        <v>2</v>
      </c>
      <c r="G1253" s="153">
        <f>+$D1247+2*(VLOOKUP(D1253,$B$10:$G$16,6)+(10*(D1253/1000)))</f>
        <v>2.4449999999999998</v>
      </c>
      <c r="H1253" s="111">
        <f>+F1253*G1253*C1247</f>
        <v>4.8899999999999997</v>
      </c>
      <c r="I1253" s="111"/>
      <c r="J1253" s="111">
        <f t="shared" si="950"/>
        <v>0</v>
      </c>
      <c r="K1253" s="111">
        <f t="shared" si="951"/>
        <v>0</v>
      </c>
      <c r="L1253" s="111">
        <f t="shared" si="952"/>
        <v>4.8899999999999997</v>
      </c>
      <c r="M1253" s="111">
        <f t="shared" si="953"/>
        <v>0</v>
      </c>
      <c r="N1253" s="111">
        <f t="shared" si="954"/>
        <v>0</v>
      </c>
      <c r="O1253" s="147">
        <f t="shared" si="955"/>
        <v>0</v>
      </c>
      <c r="P1253" s="111"/>
      <c r="Q1253" s="118"/>
      <c r="R1253" s="119"/>
      <c r="S1253" s="119"/>
      <c r="T1253" s="119"/>
      <c r="U1253" s="119"/>
      <c r="V1253" s="119"/>
      <c r="W1253" s="119"/>
      <c r="X1253" s="119"/>
      <c r="Y1253" s="119"/>
      <c r="Z1253" s="119"/>
      <c r="AA1253" s="119"/>
      <c r="AB1253" s="119"/>
      <c r="AC1253" s="119"/>
      <c r="AD1253" s="120"/>
    </row>
    <row r="1254" spans="1:30" s="127" customFormat="1" ht="30" customHeight="1" x14ac:dyDescent="0.2">
      <c r="A1254" s="157" t="s">
        <v>80</v>
      </c>
      <c r="B1254" s="158"/>
      <c r="C1254" s="159"/>
      <c r="D1254" s="111">
        <v>25</v>
      </c>
      <c r="E1254" s="111">
        <v>1</v>
      </c>
      <c r="F1254" s="112">
        <f>ROUND((1.255*4)/(E1254)+1,0)</f>
        <v>6</v>
      </c>
      <c r="G1254" s="112">
        <f>VLOOKUP(E1247,$B$40:$E$49,4,0)</f>
        <v>0.36443309607454283</v>
      </c>
      <c r="H1254" s="111">
        <f>+F1254*G1254*C1247</f>
        <v>2.1865985764472571</v>
      </c>
      <c r="I1254" s="111"/>
      <c r="J1254" s="111">
        <f t="shared" si="950"/>
        <v>0</v>
      </c>
      <c r="K1254" s="111">
        <f t="shared" si="951"/>
        <v>0</v>
      </c>
      <c r="L1254" s="111">
        <f t="shared" si="952"/>
        <v>0</v>
      </c>
      <c r="M1254" s="111">
        <f t="shared" si="953"/>
        <v>0</v>
      </c>
      <c r="N1254" s="111">
        <f t="shared" si="954"/>
        <v>0</v>
      </c>
      <c r="O1254" s="147">
        <f t="shared" si="955"/>
        <v>2.1865985764472571</v>
      </c>
      <c r="P1254" s="111"/>
      <c r="Q1254" s="118"/>
      <c r="R1254" s="119"/>
      <c r="S1254" s="119"/>
      <c r="T1254" s="119"/>
      <c r="U1254" s="119"/>
      <c r="V1254" s="119"/>
      <c r="W1254" s="119"/>
      <c r="X1254" s="119"/>
      <c r="Y1254" s="119"/>
      <c r="Z1254" s="119"/>
      <c r="AA1254" s="119"/>
      <c r="AB1254" s="119"/>
      <c r="AC1254" s="119"/>
      <c r="AD1254" s="120"/>
    </row>
    <row r="1255" spans="1:30" s="186" customFormat="1" ht="34.5" customHeight="1" x14ac:dyDescent="0.25">
      <c r="A1255" s="135" t="s">
        <v>124</v>
      </c>
      <c r="B1255" s="136"/>
      <c r="C1255" s="137"/>
      <c r="D1255" s="129">
        <v>12</v>
      </c>
      <c r="E1255" s="129">
        <v>0.1</v>
      </c>
      <c r="F1255" s="138">
        <f>ROUND((((D1247/3)*3)/(E1255))+1,0)</f>
        <v>14</v>
      </c>
      <c r="G1255" s="130">
        <f>((2*(E1247-(2*$B$6)+F1247-(2*$B$6)))+(VLOOKUP(D1255,$B$30:$C$36,2,)))</f>
        <v>4.7950000000000008</v>
      </c>
      <c r="H1255" s="129">
        <f>+F1255*G1255*C1247</f>
        <v>67.13000000000001</v>
      </c>
      <c r="I1255" s="129"/>
      <c r="J1255" s="111">
        <f t="shared" si="950"/>
        <v>0</v>
      </c>
      <c r="K1255" s="111">
        <f t="shared" si="951"/>
        <v>0</v>
      </c>
      <c r="L1255" s="111">
        <f t="shared" si="952"/>
        <v>67.13000000000001</v>
      </c>
      <c r="M1255" s="111">
        <f t="shared" si="953"/>
        <v>0</v>
      </c>
      <c r="N1255" s="111">
        <f t="shared" si="954"/>
        <v>0</v>
      </c>
      <c r="O1255" s="147">
        <f t="shared" si="955"/>
        <v>0</v>
      </c>
      <c r="P1255" s="129"/>
    </row>
    <row r="1256" spans="1:30" s="79" customFormat="1" ht="30" customHeight="1" x14ac:dyDescent="0.25">
      <c r="A1256" s="290"/>
      <c r="B1256" s="169" t="s">
        <v>96</v>
      </c>
      <c r="C1256" s="52"/>
      <c r="D1256" s="52">
        <v>12</v>
      </c>
      <c r="E1256" s="52">
        <v>0.1</v>
      </c>
      <c r="F1256" s="210">
        <f>ROUNDUP((((D1247/3)*3)/(E1256))+1,0)</f>
        <v>14</v>
      </c>
      <c r="G1256" s="291">
        <f>(F1247-(2*$B$6)+(VLOOKUP(D1256,$B$30:$C$36,2,)))</f>
        <v>2.2774999999999999</v>
      </c>
      <c r="H1256" s="52">
        <f>+F1256*G1256*C1247</f>
        <v>31.884999999999998</v>
      </c>
      <c r="I1256" s="52"/>
      <c r="J1256" s="111">
        <f t="shared" si="950"/>
        <v>0</v>
      </c>
      <c r="K1256" s="111">
        <f t="shared" si="951"/>
        <v>0</v>
      </c>
      <c r="L1256" s="111">
        <f t="shared" si="952"/>
        <v>31.884999999999998</v>
      </c>
      <c r="M1256" s="111">
        <f t="shared" si="953"/>
        <v>0</v>
      </c>
      <c r="N1256" s="111">
        <f t="shared" si="954"/>
        <v>0</v>
      </c>
      <c r="O1256" s="147">
        <f t="shared" si="955"/>
        <v>0</v>
      </c>
      <c r="P1256" s="129"/>
      <c r="Q1256" s="38"/>
    </row>
    <row r="1257" spans="1:30" s="116" customFormat="1" ht="30" customHeight="1" x14ac:dyDescent="0.25">
      <c r="A1257" s="186"/>
      <c r="B1257" s="186"/>
      <c r="C1257" s="186"/>
      <c r="D1257" s="186"/>
      <c r="E1257" s="186"/>
      <c r="F1257" s="186"/>
      <c r="G1257" s="186"/>
      <c r="H1257" s="186"/>
      <c r="I1257" s="186"/>
      <c r="J1257" s="186"/>
      <c r="K1257" s="186"/>
      <c r="L1257" s="186"/>
      <c r="M1257" s="186"/>
      <c r="N1257" s="186"/>
      <c r="O1257" s="186"/>
      <c r="P1257" s="288"/>
      <c r="Q1257" s="118"/>
      <c r="R1257" s="119"/>
      <c r="S1257" s="119"/>
      <c r="T1257" s="119"/>
      <c r="U1257" s="119"/>
      <c r="V1257" s="119"/>
      <c r="W1257" s="119"/>
      <c r="X1257" s="119"/>
      <c r="Y1257" s="119"/>
      <c r="Z1257" s="119"/>
      <c r="AA1257" s="119"/>
      <c r="AB1257" s="119"/>
      <c r="AC1257" s="119"/>
      <c r="AD1257" s="120"/>
    </row>
    <row r="1258" spans="1:30" s="267" customFormat="1" ht="30" customHeight="1" x14ac:dyDescent="0.2">
      <c r="A1258" s="262">
        <v>151</v>
      </c>
      <c r="B1258" s="262" t="s">
        <v>257</v>
      </c>
      <c r="C1258" s="262">
        <v>1</v>
      </c>
      <c r="D1258" s="262">
        <v>0.90500000000000003</v>
      </c>
      <c r="E1258" s="262">
        <v>0.3</v>
      </c>
      <c r="F1258" s="262">
        <v>3.0449999999999999</v>
      </c>
      <c r="G1258" s="263"/>
      <c r="H1258" s="262"/>
      <c r="I1258" s="262">
        <f>+PRODUCT(C1258:F1258)</f>
        <v>0.82671749999999999</v>
      </c>
      <c r="J1258" s="262">
        <f t="shared" ref="J1258:J1273" si="956">IF($D1258=$J$52,$H1258,0)</f>
        <v>0</v>
      </c>
      <c r="K1258" s="262">
        <f t="shared" ref="K1258:K1273" si="957">IF($D1258=$K$52,$H1258,0)</f>
        <v>0</v>
      </c>
      <c r="L1258" s="262">
        <f t="shared" ref="L1258:L1273" si="958">IF($D1258=$L$52,$H1258,0)</f>
        <v>0</v>
      </c>
      <c r="M1258" s="262">
        <f t="shared" ref="M1258:M1273" si="959">IF($D1258=$M$52,$H1258,0)</f>
        <v>0</v>
      </c>
      <c r="N1258" s="262">
        <f t="shared" ref="N1258:N1273" si="960">IF($D1258=$N$52,$H1258,0)</f>
        <v>0</v>
      </c>
      <c r="O1258" s="264">
        <f t="shared" ref="O1258:O1273" si="961">IF($D1258=$O$52,$H1258,0)</f>
        <v>0</v>
      </c>
      <c r="P1258" s="262">
        <f>(IF(F1258&gt;0.6,(ROUND(D1258/0.5*2,0)),(ROUND(D1258/0.5*1,0))))*C1258</f>
        <v>4</v>
      </c>
      <c r="Q1258" s="265" t="s">
        <v>75</v>
      </c>
      <c r="R1258" s="148">
        <v>0.15</v>
      </c>
      <c r="S1258" s="148">
        <v>0.2</v>
      </c>
      <c r="T1258" s="148">
        <f>+PRODUCT(C1258:E1258)</f>
        <v>0.27150000000000002</v>
      </c>
      <c r="U1258" s="148">
        <f>+PRODUCT(D1258,(F1258-R1258))</f>
        <v>2.6199750000000002</v>
      </c>
      <c r="V1258" s="148">
        <f>+PRODUCT(D1258,(F1258-R1258))</f>
        <v>2.6199750000000002</v>
      </c>
      <c r="W1258" s="148">
        <f>+PRODUCT(T1258,C1258)</f>
        <v>0.27150000000000002</v>
      </c>
      <c r="X1258" s="148">
        <f>+IF(Q1258="internal",IF(F1258=$X$52,U1258+V1258,0),0)</f>
        <v>0</v>
      </c>
      <c r="Y1258" s="148">
        <f>+IF(Q1258="internal",IF(F1258&lt;$Y$52,U1258+V1258,0),0)</f>
        <v>0</v>
      </c>
      <c r="Z1258" s="148">
        <f>+IF(Q1258="internal",IF(F1258&gt;$Z$52,U1258+V1258,0),0)</f>
        <v>5.2399500000000003</v>
      </c>
      <c r="AA1258" s="148">
        <f>+IF(Q1258="external",IF(F1258=$AA$52,U1258+V1258,0),0)</f>
        <v>0</v>
      </c>
      <c r="AB1258" s="148">
        <f>+IF(Q1258="external",IF(F1258&lt;$AB$52,U1258+V1258,0),0)</f>
        <v>0</v>
      </c>
      <c r="AC1258" s="148">
        <f>+IF(Q1258="external",IF(F1258&gt;$AC$52,U1258+V1258,0),0)</f>
        <v>0</v>
      </c>
      <c r="AD1258" s="266"/>
    </row>
    <row r="1259" spans="1:30" s="267" customFormat="1" ht="30" customHeight="1" x14ac:dyDescent="0.2">
      <c r="A1259" s="268" t="s">
        <v>76</v>
      </c>
      <c r="B1259" s="269"/>
      <c r="C1259" s="270"/>
      <c r="D1259" s="271">
        <v>16</v>
      </c>
      <c r="E1259" s="271"/>
      <c r="F1259" s="272">
        <v>3</v>
      </c>
      <c r="G1259" s="273">
        <f>+$D1258+2*(VLOOKUP(D1259,$B$10:$G$16,6)+(10*(D1259/1000)))</f>
        <v>2.4750000000000001</v>
      </c>
      <c r="H1259" s="271">
        <f>+F1259*G1259*C1258</f>
        <v>7.4250000000000007</v>
      </c>
      <c r="I1259" s="271"/>
      <c r="J1259" s="262">
        <f t="shared" si="956"/>
        <v>0</v>
      </c>
      <c r="K1259" s="262">
        <f t="shared" si="957"/>
        <v>0</v>
      </c>
      <c r="L1259" s="262">
        <f t="shared" si="958"/>
        <v>0</v>
      </c>
      <c r="M1259" s="262">
        <f t="shared" si="959"/>
        <v>7.4250000000000007</v>
      </c>
      <c r="N1259" s="262">
        <f t="shared" si="960"/>
        <v>0</v>
      </c>
      <c r="O1259" s="264">
        <f t="shared" si="961"/>
        <v>0</v>
      </c>
      <c r="P1259" s="262"/>
      <c r="Q1259" s="274"/>
      <c r="R1259" s="275"/>
      <c r="S1259" s="275"/>
      <c r="T1259" s="275"/>
      <c r="U1259" s="275"/>
      <c r="V1259" s="275"/>
      <c r="W1259" s="275"/>
      <c r="X1259" s="275"/>
      <c r="Y1259" s="275"/>
      <c r="Z1259" s="275"/>
      <c r="AA1259" s="275"/>
      <c r="AB1259" s="275"/>
      <c r="AC1259" s="275"/>
      <c r="AD1259" s="276"/>
    </row>
    <row r="1260" spans="1:30" s="267" customFormat="1" ht="30" customHeight="1" x14ac:dyDescent="0.2">
      <c r="A1260" s="268" t="s">
        <v>162</v>
      </c>
      <c r="B1260" s="269"/>
      <c r="C1260" s="270"/>
      <c r="D1260" s="271">
        <v>12</v>
      </c>
      <c r="E1260" s="271"/>
      <c r="F1260" s="272">
        <v>3</v>
      </c>
      <c r="G1260" s="273">
        <f>+$D1258+2*(VLOOKUP(D1260,$B$10:$G$16,6)+(10*(D1260/1000)))</f>
        <v>2.0949999999999998</v>
      </c>
      <c r="H1260" s="271">
        <f>+F1260*G1260*C1258</f>
        <v>6.2849999999999993</v>
      </c>
      <c r="I1260" s="271"/>
      <c r="J1260" s="262">
        <f t="shared" si="956"/>
        <v>0</v>
      </c>
      <c r="K1260" s="262">
        <f t="shared" si="957"/>
        <v>0</v>
      </c>
      <c r="L1260" s="262">
        <f t="shared" si="958"/>
        <v>6.2849999999999993</v>
      </c>
      <c r="M1260" s="262">
        <f t="shared" si="959"/>
        <v>0</v>
      </c>
      <c r="N1260" s="262">
        <f t="shared" si="960"/>
        <v>0</v>
      </c>
      <c r="O1260" s="264">
        <f t="shared" si="961"/>
        <v>0</v>
      </c>
      <c r="P1260" s="262"/>
      <c r="Q1260" s="274"/>
      <c r="R1260" s="275"/>
      <c r="S1260" s="275"/>
      <c r="T1260" s="275"/>
      <c r="U1260" s="275"/>
      <c r="V1260" s="275"/>
      <c r="W1260" s="275"/>
      <c r="X1260" s="275"/>
      <c r="Y1260" s="275"/>
      <c r="Z1260" s="275"/>
      <c r="AA1260" s="275"/>
      <c r="AB1260" s="275"/>
      <c r="AC1260" s="275"/>
      <c r="AD1260" s="276"/>
    </row>
    <row r="1261" spans="1:30" s="267" customFormat="1" ht="30" customHeight="1" x14ac:dyDescent="0.2">
      <c r="A1261" s="277" t="s">
        <v>78</v>
      </c>
      <c r="B1261" s="278"/>
      <c r="C1261" s="279"/>
      <c r="D1261" s="271">
        <v>16</v>
      </c>
      <c r="E1261" s="262"/>
      <c r="F1261" s="263">
        <v>3</v>
      </c>
      <c r="G1261" s="273">
        <f>+$D1258+2*(VLOOKUP(D1261,$B$10:$G$16,6)+(10*(D1261/1000)))</f>
        <v>2.4750000000000001</v>
      </c>
      <c r="H1261" s="262">
        <f>+F1261*G1261*C1258</f>
        <v>7.4250000000000007</v>
      </c>
      <c r="I1261" s="262"/>
      <c r="J1261" s="262">
        <f t="shared" si="956"/>
        <v>0</v>
      </c>
      <c r="K1261" s="262">
        <f t="shared" si="957"/>
        <v>0</v>
      </c>
      <c r="L1261" s="262">
        <f t="shared" si="958"/>
        <v>0</v>
      </c>
      <c r="M1261" s="262">
        <f t="shared" si="959"/>
        <v>7.4250000000000007</v>
      </c>
      <c r="N1261" s="262">
        <f t="shared" si="960"/>
        <v>0</v>
      </c>
      <c r="O1261" s="264">
        <f t="shared" si="961"/>
        <v>0</v>
      </c>
      <c r="P1261" s="262"/>
      <c r="Q1261" s="274"/>
      <c r="R1261" s="275"/>
      <c r="S1261" s="275"/>
      <c r="T1261" s="275"/>
      <c r="U1261" s="275"/>
      <c r="V1261" s="275"/>
      <c r="W1261" s="275"/>
      <c r="X1261" s="275"/>
      <c r="Y1261" s="275"/>
      <c r="Z1261" s="275"/>
      <c r="AA1261" s="275"/>
      <c r="AB1261" s="275"/>
      <c r="AC1261" s="275"/>
      <c r="AD1261" s="276"/>
    </row>
    <row r="1262" spans="1:30" s="267" customFormat="1" ht="30" customHeight="1" x14ac:dyDescent="0.2">
      <c r="A1262" s="277" t="s">
        <v>79</v>
      </c>
      <c r="B1262" s="278"/>
      <c r="C1262" s="279"/>
      <c r="D1262" s="271">
        <v>12</v>
      </c>
      <c r="E1262" s="262"/>
      <c r="F1262" s="263">
        <v>3</v>
      </c>
      <c r="G1262" s="273">
        <f>+$D1258+2*(VLOOKUP(D1262,$B$10:$G$16,6)+(10*(D1262/1000)))</f>
        <v>2.0949999999999998</v>
      </c>
      <c r="H1262" s="262">
        <f>+F1262*G1262*C1258</f>
        <v>6.2849999999999993</v>
      </c>
      <c r="I1262" s="262"/>
      <c r="J1262" s="262">
        <f t="shared" si="956"/>
        <v>0</v>
      </c>
      <c r="K1262" s="262">
        <f t="shared" si="957"/>
        <v>0</v>
      </c>
      <c r="L1262" s="262">
        <f t="shared" si="958"/>
        <v>6.2849999999999993</v>
      </c>
      <c r="M1262" s="262">
        <f t="shared" si="959"/>
        <v>0</v>
      </c>
      <c r="N1262" s="262">
        <f t="shared" si="960"/>
        <v>0</v>
      </c>
      <c r="O1262" s="264">
        <f t="shared" si="961"/>
        <v>0</v>
      </c>
      <c r="P1262" s="262"/>
      <c r="Q1262" s="274"/>
      <c r="R1262" s="275"/>
      <c r="S1262" s="275"/>
      <c r="T1262" s="275"/>
      <c r="U1262" s="275"/>
      <c r="V1262" s="275"/>
      <c r="W1262" s="275"/>
      <c r="X1262" s="275"/>
      <c r="Y1262" s="275"/>
      <c r="Z1262" s="275"/>
      <c r="AA1262" s="275"/>
      <c r="AB1262" s="275"/>
      <c r="AC1262" s="275"/>
      <c r="AD1262" s="276"/>
    </row>
    <row r="1263" spans="1:30" s="280" customFormat="1" ht="30" customHeight="1" x14ac:dyDescent="0.2">
      <c r="A1263" s="277" t="s">
        <v>80</v>
      </c>
      <c r="B1263" s="278"/>
      <c r="C1263" s="279"/>
      <c r="D1263" s="262">
        <v>25</v>
      </c>
      <c r="E1263" s="262">
        <v>1</v>
      </c>
      <c r="F1263" s="263">
        <f>ROUND((0.905*2)/(E1263)+1,0)</f>
        <v>3</v>
      </c>
      <c r="G1263" s="263">
        <f>VLOOKUP(E1258,$B$40:$E$49,4,0)</f>
        <v>0.36443309607454283</v>
      </c>
      <c r="H1263" s="262">
        <f>+F1263*G1263*C1258</f>
        <v>1.0932992882236285</v>
      </c>
      <c r="I1263" s="262"/>
      <c r="J1263" s="262">
        <f t="shared" si="956"/>
        <v>0</v>
      </c>
      <c r="K1263" s="262">
        <f t="shared" si="957"/>
        <v>0</v>
      </c>
      <c r="L1263" s="262">
        <f t="shared" si="958"/>
        <v>0</v>
      </c>
      <c r="M1263" s="262">
        <f t="shared" si="959"/>
        <v>0</v>
      </c>
      <c r="N1263" s="262">
        <f t="shared" si="960"/>
        <v>0</v>
      </c>
      <c r="O1263" s="264">
        <f t="shared" si="961"/>
        <v>1.0932992882236285</v>
      </c>
      <c r="P1263" s="262"/>
      <c r="Q1263" s="274"/>
      <c r="R1263" s="275"/>
      <c r="S1263" s="275"/>
      <c r="T1263" s="275"/>
      <c r="U1263" s="275"/>
      <c r="V1263" s="275"/>
      <c r="W1263" s="275"/>
      <c r="X1263" s="275"/>
      <c r="Y1263" s="275"/>
      <c r="Z1263" s="275"/>
      <c r="AA1263" s="275"/>
      <c r="AB1263" s="275"/>
      <c r="AC1263" s="275"/>
      <c r="AD1263" s="276"/>
    </row>
    <row r="1264" spans="1:30" s="287" customFormat="1" ht="34.5" customHeight="1" x14ac:dyDescent="0.25">
      <c r="A1264" s="281" t="s">
        <v>120</v>
      </c>
      <c r="B1264" s="282"/>
      <c r="C1264" s="283"/>
      <c r="D1264" s="284">
        <v>8</v>
      </c>
      <c r="E1264" s="284">
        <v>0.1</v>
      </c>
      <c r="F1264" s="285">
        <f>ROUND((((D1258/3)*2)/(E1264))+1,0)</f>
        <v>7</v>
      </c>
      <c r="G1264" s="286">
        <f>((2*(E1258-(2*$B$6)+F1258-(2*$B$6)))+(VLOOKUP(D1264,$B$30:$C$36,2,)))</f>
        <v>6.61</v>
      </c>
      <c r="H1264" s="284">
        <f>+F1264*G1264*C1258</f>
        <v>46.27</v>
      </c>
      <c r="I1264" s="284"/>
      <c r="J1264" s="262">
        <f t="shared" si="956"/>
        <v>46.27</v>
      </c>
      <c r="K1264" s="262">
        <f t="shared" si="957"/>
        <v>0</v>
      </c>
      <c r="L1264" s="262">
        <f t="shared" si="958"/>
        <v>0</v>
      </c>
      <c r="M1264" s="262">
        <f t="shared" si="959"/>
        <v>0</v>
      </c>
      <c r="N1264" s="262">
        <f t="shared" si="960"/>
        <v>0</v>
      </c>
      <c r="O1264" s="264">
        <f t="shared" si="961"/>
        <v>0</v>
      </c>
      <c r="P1264" s="284"/>
    </row>
    <row r="1265" spans="1:30" s="186" customFormat="1" ht="34.5" customHeight="1" x14ac:dyDescent="0.25">
      <c r="A1265" s="135"/>
      <c r="B1265" s="136"/>
      <c r="C1265" s="137"/>
      <c r="D1265" s="129"/>
      <c r="E1265" s="129"/>
      <c r="F1265" s="138"/>
      <c r="G1265" s="130"/>
      <c r="H1265" s="129"/>
      <c r="I1265" s="129"/>
      <c r="J1265" s="111"/>
      <c r="K1265" s="111"/>
      <c r="L1265" s="111"/>
      <c r="M1265" s="111"/>
      <c r="N1265" s="111"/>
      <c r="O1265" s="147"/>
      <c r="P1265" s="129"/>
    </row>
    <row r="1266" spans="1:30" s="116" customFormat="1" ht="30" customHeight="1" x14ac:dyDescent="0.2">
      <c r="A1266" s="111">
        <v>152</v>
      </c>
      <c r="B1266" s="111" t="s">
        <v>258</v>
      </c>
      <c r="C1266" s="111">
        <v>1</v>
      </c>
      <c r="D1266" s="111">
        <v>0.95</v>
      </c>
      <c r="E1266" s="111">
        <v>0.3</v>
      </c>
      <c r="F1266" s="111">
        <v>0.6</v>
      </c>
      <c r="G1266" s="112"/>
      <c r="H1266" s="111"/>
      <c r="I1266" s="111">
        <f>+PRODUCT(C1266:F1266)</f>
        <v>0.17099999999999999</v>
      </c>
      <c r="J1266" s="111">
        <f t="shared" si="956"/>
        <v>0</v>
      </c>
      <c r="K1266" s="111">
        <f t="shared" si="957"/>
        <v>0</v>
      </c>
      <c r="L1266" s="111">
        <f t="shared" si="958"/>
        <v>0</v>
      </c>
      <c r="M1266" s="111">
        <f t="shared" si="959"/>
        <v>0</v>
      </c>
      <c r="N1266" s="111">
        <f t="shared" si="960"/>
        <v>0</v>
      </c>
      <c r="O1266" s="147">
        <f t="shared" si="961"/>
        <v>0</v>
      </c>
      <c r="P1266" s="111">
        <f>(IF(F1266&gt;0.6,(ROUND(D1266/0.5*2,0)),(ROUND(D1266/0.5*1,0))))*C1266</f>
        <v>2</v>
      </c>
      <c r="Q1266" s="113" t="s">
        <v>75</v>
      </c>
      <c r="R1266" s="114">
        <v>0.15</v>
      </c>
      <c r="S1266" s="114">
        <v>0.2</v>
      </c>
      <c r="T1266" s="114">
        <f>+PRODUCT(C1266:E1266)</f>
        <v>0.28499999999999998</v>
      </c>
      <c r="U1266" s="114">
        <f>+PRODUCT(D1266,(F1266-R1266))</f>
        <v>0.42749999999999994</v>
      </c>
      <c r="V1266" s="114">
        <f>+PRODUCT(D1266,(F1266-R1266))</f>
        <v>0.42749999999999994</v>
      </c>
      <c r="W1266" s="114">
        <f>+PRODUCT(T1266,C1266)</f>
        <v>0.28499999999999998</v>
      </c>
      <c r="X1266" s="114">
        <f>+IF(Q1266="internal",IF(F1266=$X$52,U1266+V1266,0),0)</f>
        <v>0.85499999999999987</v>
      </c>
      <c r="Y1266" s="114">
        <f>+IF(Q1266="internal",IF(F1266&lt;$Y$52,U1266+V1266,0),0)</f>
        <v>0</v>
      </c>
      <c r="Z1266" s="114">
        <f>+IF(Q1266="internal",IF(F1266&gt;$Z$52,U1266+V1266,0),0)</f>
        <v>0</v>
      </c>
      <c r="AA1266" s="114">
        <f>+IF(Q1266="external",IF(F1266=$AA$52,U1266+V1266,0),0)</f>
        <v>0</v>
      </c>
      <c r="AB1266" s="114">
        <f>+IF(Q1266="external",IF(F1266&lt;$AB$52,U1266+V1266,0),0)</f>
        <v>0</v>
      </c>
      <c r="AC1266" s="114">
        <f>+IF(Q1266="external",IF(F1266&gt;$AC$52,U1266+V1266,0),0)</f>
        <v>0</v>
      </c>
      <c r="AD1266" s="115"/>
    </row>
    <row r="1267" spans="1:30" s="116" customFormat="1" ht="30" customHeight="1" x14ac:dyDescent="0.2">
      <c r="A1267" s="149" t="s">
        <v>76</v>
      </c>
      <c r="B1267" s="150"/>
      <c r="C1267" s="151"/>
      <c r="D1267" s="152">
        <v>16</v>
      </c>
      <c r="E1267" s="152"/>
      <c r="F1267" s="165">
        <v>3</v>
      </c>
      <c r="G1267" s="153">
        <f>+$D1266+2*(VLOOKUP(D1267,$B$10:$G$16,6)+(10*(D1267/1000)))</f>
        <v>2.52</v>
      </c>
      <c r="H1267" s="152">
        <f>+F1267*G1267*C1266</f>
        <v>7.5600000000000005</v>
      </c>
      <c r="I1267" s="152"/>
      <c r="J1267" s="111">
        <f t="shared" si="956"/>
        <v>0</v>
      </c>
      <c r="K1267" s="111">
        <f t="shared" si="957"/>
        <v>0</v>
      </c>
      <c r="L1267" s="111">
        <f t="shared" si="958"/>
        <v>0</v>
      </c>
      <c r="M1267" s="111">
        <f t="shared" si="959"/>
        <v>7.5600000000000005</v>
      </c>
      <c r="N1267" s="111">
        <f t="shared" si="960"/>
        <v>0</v>
      </c>
      <c r="O1267" s="147">
        <f t="shared" si="961"/>
        <v>0</v>
      </c>
      <c r="P1267" s="111"/>
      <c r="Q1267" s="118"/>
      <c r="R1267" s="119"/>
      <c r="S1267" s="119"/>
      <c r="T1267" s="119"/>
      <c r="U1267" s="119"/>
      <c r="V1267" s="119"/>
      <c r="W1267" s="119"/>
      <c r="X1267" s="119"/>
      <c r="Y1267" s="119"/>
      <c r="Z1267" s="119"/>
      <c r="AA1267" s="119"/>
      <c r="AB1267" s="119"/>
      <c r="AC1267" s="119"/>
      <c r="AD1267" s="120"/>
    </row>
    <row r="1268" spans="1:30" s="116" customFormat="1" ht="30" customHeight="1" x14ac:dyDescent="0.2">
      <c r="A1268" s="149" t="s">
        <v>162</v>
      </c>
      <c r="B1268" s="150"/>
      <c r="C1268" s="151"/>
      <c r="D1268" s="152">
        <v>20</v>
      </c>
      <c r="E1268" s="152"/>
      <c r="F1268" s="165">
        <v>3</v>
      </c>
      <c r="G1268" s="153">
        <f>+$D1266+2*(VLOOKUP(D1268,$B$10:$G$16,6)+(10*(D1268/1000)))</f>
        <v>2.95</v>
      </c>
      <c r="H1268" s="152">
        <f>+F1268*G1268*C1266</f>
        <v>8.8500000000000014</v>
      </c>
      <c r="I1268" s="152"/>
      <c r="J1268" s="111">
        <f t="shared" si="956"/>
        <v>0</v>
      </c>
      <c r="K1268" s="111">
        <f t="shared" si="957"/>
        <v>0</v>
      </c>
      <c r="L1268" s="111">
        <f t="shared" si="958"/>
        <v>0</v>
      </c>
      <c r="M1268" s="111">
        <f t="shared" si="959"/>
        <v>0</v>
      </c>
      <c r="N1268" s="111">
        <f t="shared" si="960"/>
        <v>8.8500000000000014</v>
      </c>
      <c r="O1268" s="147">
        <f t="shared" si="961"/>
        <v>0</v>
      </c>
      <c r="P1268" s="111"/>
      <c r="Q1268" s="118"/>
      <c r="R1268" s="119"/>
      <c r="S1268" s="119"/>
      <c r="T1268" s="119"/>
      <c r="U1268" s="119"/>
      <c r="V1268" s="119"/>
      <c r="W1268" s="119"/>
      <c r="X1268" s="119"/>
      <c r="Y1268" s="119"/>
      <c r="Z1268" s="119"/>
      <c r="AA1268" s="119"/>
      <c r="AB1268" s="119"/>
      <c r="AC1268" s="119"/>
      <c r="AD1268" s="120"/>
    </row>
    <row r="1269" spans="1:30" s="116" customFormat="1" ht="30" customHeight="1" x14ac:dyDescent="0.2">
      <c r="A1269" s="157" t="s">
        <v>78</v>
      </c>
      <c r="B1269" s="158"/>
      <c r="C1269" s="159"/>
      <c r="D1269" s="152">
        <v>16</v>
      </c>
      <c r="E1269" s="111"/>
      <c r="F1269" s="112">
        <v>3</v>
      </c>
      <c r="G1269" s="153">
        <f>+$D1266+2*(VLOOKUP(D1269,$B$10:$G$16,6)+(10*(D1269/1000)))</f>
        <v>2.52</v>
      </c>
      <c r="H1269" s="111">
        <f>+F1269*G1269*C1266</f>
        <v>7.5600000000000005</v>
      </c>
      <c r="I1269" s="111"/>
      <c r="J1269" s="111">
        <f t="shared" si="956"/>
        <v>0</v>
      </c>
      <c r="K1269" s="111">
        <f t="shared" si="957"/>
        <v>0</v>
      </c>
      <c r="L1269" s="111">
        <f t="shared" si="958"/>
        <v>0</v>
      </c>
      <c r="M1269" s="111">
        <f t="shared" si="959"/>
        <v>7.5600000000000005</v>
      </c>
      <c r="N1269" s="111">
        <f t="shared" si="960"/>
        <v>0</v>
      </c>
      <c r="O1269" s="147">
        <f t="shared" si="961"/>
        <v>0</v>
      </c>
      <c r="P1269" s="111"/>
      <c r="Q1269" s="118"/>
      <c r="R1269" s="119"/>
      <c r="S1269" s="119"/>
      <c r="T1269" s="119"/>
      <c r="U1269" s="119"/>
      <c r="V1269" s="119"/>
      <c r="W1269" s="119"/>
      <c r="X1269" s="119"/>
      <c r="Y1269" s="119"/>
      <c r="Z1269" s="119"/>
      <c r="AA1269" s="119"/>
      <c r="AB1269" s="119"/>
      <c r="AC1269" s="119"/>
      <c r="AD1269" s="120"/>
    </row>
    <row r="1270" spans="1:30" s="116" customFormat="1" ht="30" customHeight="1" x14ac:dyDescent="0.2">
      <c r="A1270" s="157" t="s">
        <v>79</v>
      </c>
      <c r="B1270" s="158"/>
      <c r="C1270" s="159"/>
      <c r="D1270" s="152">
        <v>16</v>
      </c>
      <c r="E1270" s="111"/>
      <c r="F1270" s="112">
        <v>3</v>
      </c>
      <c r="G1270" s="153">
        <f>+$D1266+2*(VLOOKUP(D1270,$B$10:$G$16,6)+(10*(D1270/1000)))</f>
        <v>2.52</v>
      </c>
      <c r="H1270" s="111">
        <f>+F1270*G1270*C1266</f>
        <v>7.5600000000000005</v>
      </c>
      <c r="I1270" s="111"/>
      <c r="J1270" s="111">
        <f t="shared" si="956"/>
        <v>0</v>
      </c>
      <c r="K1270" s="111">
        <f t="shared" si="957"/>
        <v>0</v>
      </c>
      <c r="L1270" s="111">
        <f t="shared" si="958"/>
        <v>0</v>
      </c>
      <c r="M1270" s="111">
        <f t="shared" si="959"/>
        <v>7.5600000000000005</v>
      </c>
      <c r="N1270" s="111">
        <f t="shared" si="960"/>
        <v>0</v>
      </c>
      <c r="O1270" s="147">
        <f t="shared" si="961"/>
        <v>0</v>
      </c>
      <c r="P1270" s="111"/>
      <c r="Q1270" s="118"/>
      <c r="R1270" s="119"/>
      <c r="S1270" s="119"/>
      <c r="T1270" s="119"/>
      <c r="U1270" s="119"/>
      <c r="V1270" s="119"/>
      <c r="W1270" s="119"/>
      <c r="X1270" s="119"/>
      <c r="Y1270" s="119"/>
      <c r="Z1270" s="119"/>
      <c r="AA1270" s="119"/>
      <c r="AB1270" s="119"/>
      <c r="AC1270" s="119"/>
      <c r="AD1270" s="120"/>
    </row>
    <row r="1271" spans="1:30" s="127" customFormat="1" ht="30" customHeight="1" x14ac:dyDescent="0.2">
      <c r="A1271" s="157" t="s">
        <v>80</v>
      </c>
      <c r="B1271" s="158"/>
      <c r="C1271" s="159"/>
      <c r="D1271" s="111">
        <v>25</v>
      </c>
      <c r="E1271" s="111">
        <v>1</v>
      </c>
      <c r="F1271" s="112">
        <f>ROUND((0.95*2)/(E1271)+1,0)</f>
        <v>3</v>
      </c>
      <c r="G1271" s="112">
        <f>VLOOKUP(E1266,$B$40:$E$49,4,0)</f>
        <v>0.36443309607454283</v>
      </c>
      <c r="H1271" s="111">
        <f>+F1271*G1271*C1266</f>
        <v>1.0932992882236285</v>
      </c>
      <c r="I1271" s="111"/>
      <c r="J1271" s="111">
        <f t="shared" si="956"/>
        <v>0</v>
      </c>
      <c r="K1271" s="111">
        <f t="shared" si="957"/>
        <v>0</v>
      </c>
      <c r="L1271" s="111">
        <f t="shared" si="958"/>
        <v>0</v>
      </c>
      <c r="M1271" s="111">
        <f t="shared" si="959"/>
        <v>0</v>
      </c>
      <c r="N1271" s="111">
        <f t="shared" si="960"/>
        <v>0</v>
      </c>
      <c r="O1271" s="147">
        <f t="shared" si="961"/>
        <v>1.0932992882236285</v>
      </c>
      <c r="P1271" s="111"/>
      <c r="Q1271" s="118"/>
      <c r="R1271" s="119"/>
      <c r="S1271" s="119"/>
      <c r="T1271" s="119"/>
      <c r="U1271" s="119"/>
      <c r="V1271" s="119"/>
      <c r="W1271" s="119"/>
      <c r="X1271" s="119"/>
      <c r="Y1271" s="119"/>
      <c r="Z1271" s="119"/>
      <c r="AA1271" s="119"/>
      <c r="AB1271" s="119"/>
      <c r="AC1271" s="119"/>
      <c r="AD1271" s="120"/>
    </row>
    <row r="1272" spans="1:30" s="186" customFormat="1" ht="34.5" customHeight="1" x14ac:dyDescent="0.25">
      <c r="A1272" s="135" t="s">
        <v>124</v>
      </c>
      <c r="B1272" s="136"/>
      <c r="C1272" s="137"/>
      <c r="D1272" s="129">
        <v>12</v>
      </c>
      <c r="E1272" s="129">
        <v>0.1</v>
      </c>
      <c r="F1272" s="138">
        <f>ROUND((((D1266/3)*2)/(E1272))+1,0)</f>
        <v>7</v>
      </c>
      <c r="G1272" s="130">
        <f>((2*(E1266-(2*$B$6)+F1266-(2*$B$6)))+(VLOOKUP(D1272,$B$30:$C$36,2,)))</f>
        <v>1.8</v>
      </c>
      <c r="H1272" s="129">
        <f>+F1272*G1272*C1266</f>
        <v>12.6</v>
      </c>
      <c r="I1272" s="129"/>
      <c r="J1272" s="111">
        <f t="shared" si="956"/>
        <v>0</v>
      </c>
      <c r="K1272" s="111">
        <f t="shared" si="957"/>
        <v>0</v>
      </c>
      <c r="L1272" s="111">
        <f t="shared" si="958"/>
        <v>12.6</v>
      </c>
      <c r="M1272" s="111">
        <f t="shared" si="959"/>
        <v>0</v>
      </c>
      <c r="N1272" s="111">
        <f t="shared" si="960"/>
        <v>0</v>
      </c>
      <c r="O1272" s="147">
        <f t="shared" si="961"/>
        <v>0</v>
      </c>
      <c r="P1272" s="129"/>
    </row>
    <row r="1273" spans="1:30" s="79" customFormat="1" ht="30" customHeight="1" x14ac:dyDescent="0.25">
      <c r="A1273" s="290"/>
      <c r="B1273" s="169" t="s">
        <v>96</v>
      </c>
      <c r="C1273" s="52"/>
      <c r="D1273" s="52">
        <v>12</v>
      </c>
      <c r="E1273" s="52">
        <v>0.1</v>
      </c>
      <c r="F1273" s="210">
        <f>ROUNDUP((((D1266/3)*3)/(E1273))+1,0)</f>
        <v>11</v>
      </c>
      <c r="G1273" s="291">
        <f>(F1266-(2*$B$6)+(VLOOKUP(D1273,$B$30:$C$36,2,)))</f>
        <v>0.78</v>
      </c>
      <c r="H1273" s="52">
        <f>+F1273*G1273*C1266</f>
        <v>8.58</v>
      </c>
      <c r="I1273" s="52"/>
      <c r="J1273" s="111">
        <f t="shared" si="956"/>
        <v>0</v>
      </c>
      <c r="K1273" s="111">
        <f t="shared" si="957"/>
        <v>0</v>
      </c>
      <c r="L1273" s="111">
        <f t="shared" si="958"/>
        <v>8.58</v>
      </c>
      <c r="M1273" s="111">
        <f t="shared" si="959"/>
        <v>0</v>
      </c>
      <c r="N1273" s="111">
        <f t="shared" si="960"/>
        <v>0</v>
      </c>
      <c r="O1273" s="147">
        <f t="shared" si="961"/>
        <v>0</v>
      </c>
      <c r="P1273" s="129"/>
      <c r="Q1273" s="38"/>
    </row>
    <row r="1274" spans="1:30" s="186" customFormat="1" ht="34.5" customHeight="1" x14ac:dyDescent="0.25">
      <c r="A1274" s="135"/>
      <c r="B1274" s="136"/>
      <c r="C1274" s="137"/>
      <c r="D1274" s="129"/>
      <c r="E1274" s="129"/>
      <c r="F1274" s="138"/>
      <c r="G1274" s="130"/>
      <c r="H1274" s="129"/>
      <c r="I1274" s="129"/>
      <c r="J1274" s="111"/>
      <c r="K1274" s="111"/>
      <c r="L1274" s="111"/>
      <c r="M1274" s="111"/>
      <c r="N1274" s="111"/>
      <c r="O1274" s="147"/>
      <c r="P1274" s="129"/>
    </row>
    <row r="1275" spans="1:30" s="116" customFormat="1" ht="30" customHeight="1" x14ac:dyDescent="0.2">
      <c r="A1275" s="111">
        <v>153</v>
      </c>
      <c r="B1275" s="111" t="s">
        <v>259</v>
      </c>
      <c r="C1275" s="111">
        <v>1</v>
      </c>
      <c r="D1275" s="111">
        <v>0.87</v>
      </c>
      <c r="E1275" s="111">
        <v>0.3</v>
      </c>
      <c r="F1275" s="111">
        <v>0.6</v>
      </c>
      <c r="G1275" s="112"/>
      <c r="H1275" s="111"/>
      <c r="I1275" s="111">
        <f>+PRODUCT(C1275:F1275)</f>
        <v>0.15659999999999999</v>
      </c>
      <c r="J1275" s="111">
        <f t="shared" ref="J1275:J1278" si="962">IF($D1275=$J$52,$H1275,0)</f>
        <v>0</v>
      </c>
      <c r="K1275" s="111">
        <f t="shared" ref="K1275:K1278" si="963">IF($D1275=$K$52,$H1275,0)</f>
        <v>0</v>
      </c>
      <c r="L1275" s="111">
        <f t="shared" ref="L1275:L1278" si="964">IF($D1275=$L$52,$H1275,0)</f>
        <v>0</v>
      </c>
      <c r="M1275" s="111">
        <f t="shared" ref="M1275:M1278" si="965">IF($D1275=$M$52,$H1275,0)</f>
        <v>0</v>
      </c>
      <c r="N1275" s="111">
        <f t="shared" ref="N1275:N1278" si="966">IF($D1275=$N$52,$H1275,0)</f>
        <v>0</v>
      </c>
      <c r="O1275" s="147">
        <f t="shared" ref="O1275:O1278" si="967">IF($D1275=$O$52,$H1275,0)</f>
        <v>0</v>
      </c>
      <c r="P1275" s="111">
        <f>(IF(F1275&gt;0.6,(ROUND(D1275/0.5*2,0)),(ROUND(D1275/0.5*1,0))))*C1275</f>
        <v>2</v>
      </c>
      <c r="Q1275" s="113" t="s">
        <v>75</v>
      </c>
      <c r="R1275" s="114">
        <v>0.15</v>
      </c>
      <c r="S1275" s="114">
        <v>0.2</v>
      </c>
      <c r="T1275" s="114">
        <f>+PRODUCT(C1275:E1275)</f>
        <v>0.26100000000000001</v>
      </c>
      <c r="U1275" s="114">
        <f>+PRODUCT(D1275,(F1275-R1275))</f>
        <v>0.39149999999999996</v>
      </c>
      <c r="V1275" s="114">
        <f>+PRODUCT(D1275,(F1275-R1275))</f>
        <v>0.39149999999999996</v>
      </c>
      <c r="W1275" s="114">
        <f>+PRODUCT(T1275,C1275)</f>
        <v>0.26100000000000001</v>
      </c>
      <c r="X1275" s="114">
        <f>+IF(Q1275="internal",IF(F1275=$X$52,U1275+V1275,0),0)</f>
        <v>0.78299999999999992</v>
      </c>
      <c r="Y1275" s="114">
        <f>+IF(Q1275="internal",IF(F1275&lt;$Y$52,U1275+V1275,0),0)</f>
        <v>0</v>
      </c>
      <c r="Z1275" s="114">
        <f>+IF(Q1275="internal",IF(F1275&gt;$Z$52,U1275+V1275,0),0)</f>
        <v>0</v>
      </c>
      <c r="AA1275" s="114">
        <f>+IF(Q1275="external",IF(F1275=$AA$52,U1275+V1275,0),0)</f>
        <v>0</v>
      </c>
      <c r="AB1275" s="114">
        <f>+IF(Q1275="external",IF(F1275&lt;$AB$52,U1275+V1275,0),0)</f>
        <v>0</v>
      </c>
      <c r="AC1275" s="114">
        <f>+IF(Q1275="external",IF(F1275&gt;$AC$52,U1275+V1275,0),0)</f>
        <v>0</v>
      </c>
      <c r="AD1275" s="115"/>
    </row>
    <row r="1276" spans="1:30" s="116" customFormat="1" ht="30" customHeight="1" x14ac:dyDescent="0.2">
      <c r="A1276" s="149" t="s">
        <v>76</v>
      </c>
      <c r="B1276" s="150"/>
      <c r="C1276" s="151"/>
      <c r="D1276" s="152">
        <v>16</v>
      </c>
      <c r="E1276" s="152"/>
      <c r="F1276" s="165">
        <v>3</v>
      </c>
      <c r="G1276" s="153">
        <f>+$D1275+1*(VLOOKUP(D1276,$B$10:$G$16,6)+(10*(D1276/1000)))+1*(VLOOKUP(D1276,$B$10:$G$16,6)+(10*(D1276/1000)))</f>
        <v>2.44</v>
      </c>
      <c r="H1276" s="152">
        <f>+F1276*G1276*C1275</f>
        <v>7.32</v>
      </c>
      <c r="I1276" s="152"/>
      <c r="J1276" s="111">
        <f t="shared" si="962"/>
        <v>0</v>
      </c>
      <c r="K1276" s="111">
        <f t="shared" si="963"/>
        <v>0</v>
      </c>
      <c r="L1276" s="111">
        <f t="shared" si="964"/>
        <v>0</v>
      </c>
      <c r="M1276" s="111">
        <f t="shared" si="965"/>
        <v>7.32</v>
      </c>
      <c r="N1276" s="111">
        <f t="shared" si="966"/>
        <v>0</v>
      </c>
      <c r="O1276" s="147">
        <f t="shared" si="967"/>
        <v>0</v>
      </c>
      <c r="P1276" s="111"/>
      <c r="Q1276" s="118"/>
      <c r="R1276" s="119"/>
      <c r="S1276" s="119"/>
      <c r="T1276" s="119"/>
      <c r="U1276" s="119"/>
      <c r="V1276" s="119"/>
      <c r="W1276" s="119"/>
      <c r="X1276" s="119"/>
      <c r="Y1276" s="119"/>
      <c r="Z1276" s="119"/>
      <c r="AA1276" s="119"/>
      <c r="AB1276" s="119"/>
      <c r="AC1276" s="119"/>
      <c r="AD1276" s="120"/>
    </row>
    <row r="1277" spans="1:30" s="116" customFormat="1" ht="30" customHeight="1" x14ac:dyDescent="0.2">
      <c r="A1277" s="157" t="s">
        <v>78</v>
      </c>
      <c r="B1277" s="158"/>
      <c r="C1277" s="159"/>
      <c r="D1277" s="152">
        <v>16</v>
      </c>
      <c r="E1277" s="111"/>
      <c r="F1277" s="112">
        <v>3</v>
      </c>
      <c r="G1277" s="153">
        <f>+$D1275+1*(VLOOKUP(D1277,$B$10:$G$16,6)+(10*(D1277/1000)))+1*(VLOOKUP(D1277,$B$10:$G$16,6)+(10*(D1277/1000)))</f>
        <v>2.44</v>
      </c>
      <c r="H1277" s="111">
        <f>+F1277*G1277*C1275</f>
        <v>7.32</v>
      </c>
      <c r="I1277" s="111"/>
      <c r="J1277" s="111">
        <f t="shared" si="962"/>
        <v>0</v>
      </c>
      <c r="K1277" s="111">
        <f t="shared" si="963"/>
        <v>0</v>
      </c>
      <c r="L1277" s="111">
        <f t="shared" si="964"/>
        <v>0</v>
      </c>
      <c r="M1277" s="111">
        <f t="shared" si="965"/>
        <v>7.32</v>
      </c>
      <c r="N1277" s="111">
        <f t="shared" si="966"/>
        <v>0</v>
      </c>
      <c r="O1277" s="147">
        <f t="shared" si="967"/>
        <v>0</v>
      </c>
      <c r="P1277" s="111"/>
      <c r="Q1277" s="118"/>
      <c r="R1277" s="119"/>
      <c r="S1277" s="119"/>
      <c r="T1277" s="119"/>
      <c r="U1277" s="119"/>
      <c r="V1277" s="119"/>
      <c r="W1277" s="119"/>
      <c r="X1277" s="119"/>
      <c r="Y1277" s="119"/>
      <c r="Z1277" s="119"/>
      <c r="AA1277" s="119"/>
      <c r="AB1277" s="119"/>
      <c r="AC1277" s="119"/>
      <c r="AD1277" s="120"/>
    </row>
    <row r="1278" spans="1:30" s="186" customFormat="1" ht="34.5" customHeight="1" x14ac:dyDescent="0.25">
      <c r="A1278" s="135" t="s">
        <v>105</v>
      </c>
      <c r="B1278" s="136"/>
      <c r="C1278" s="137"/>
      <c r="D1278" s="129">
        <v>8</v>
      </c>
      <c r="E1278" s="129">
        <v>0.1</v>
      </c>
      <c r="F1278" s="138">
        <f>ROUND((((D1275/3)*3)/(E1278))+1,0)</f>
        <v>10</v>
      </c>
      <c r="G1278" s="130">
        <f>((2*(E1275-(2*$B$6)+F1275-(2*$B$6)))+(VLOOKUP(D1278,$B$30:$C$36,2,)))</f>
        <v>1.72</v>
      </c>
      <c r="H1278" s="129">
        <f>+F1278*G1278*C1275</f>
        <v>17.2</v>
      </c>
      <c r="I1278" s="129"/>
      <c r="J1278" s="111">
        <f t="shared" si="962"/>
        <v>17.2</v>
      </c>
      <c r="K1278" s="111">
        <f t="shared" si="963"/>
        <v>0</v>
      </c>
      <c r="L1278" s="111">
        <f t="shared" si="964"/>
        <v>0</v>
      </c>
      <c r="M1278" s="111">
        <f t="shared" si="965"/>
        <v>0</v>
      </c>
      <c r="N1278" s="111">
        <f t="shared" si="966"/>
        <v>0</v>
      </c>
      <c r="O1278" s="147">
        <f t="shared" si="967"/>
        <v>0</v>
      </c>
      <c r="P1278" s="129"/>
    </row>
    <row r="1279" spans="1:30" s="116" customFormat="1" ht="30" customHeight="1" x14ac:dyDescent="0.25">
      <c r="A1279" s="186"/>
      <c r="B1279" s="186"/>
      <c r="C1279" s="186"/>
      <c r="D1279" s="186"/>
      <c r="E1279" s="186"/>
      <c r="F1279" s="186"/>
      <c r="G1279" s="186"/>
      <c r="H1279" s="186"/>
      <c r="I1279" s="186"/>
      <c r="J1279" s="186"/>
      <c r="K1279" s="186"/>
      <c r="L1279" s="186"/>
      <c r="M1279" s="186"/>
      <c r="N1279" s="186"/>
      <c r="O1279" s="186"/>
      <c r="P1279" s="288"/>
      <c r="Q1279" s="118"/>
      <c r="R1279" s="119"/>
      <c r="S1279" s="119"/>
      <c r="T1279" s="119"/>
      <c r="U1279" s="119"/>
      <c r="V1279" s="119"/>
      <c r="W1279" s="119"/>
      <c r="X1279" s="119"/>
      <c r="Y1279" s="119"/>
      <c r="Z1279" s="119"/>
      <c r="AA1279" s="119"/>
      <c r="AB1279" s="119"/>
      <c r="AC1279" s="119"/>
      <c r="AD1279" s="120"/>
    </row>
    <row r="1280" spans="1:30" s="116" customFormat="1" ht="30" customHeight="1" x14ac:dyDescent="0.2">
      <c r="A1280" s="111">
        <v>154</v>
      </c>
      <c r="B1280" s="111" t="s">
        <v>260</v>
      </c>
      <c r="C1280" s="111">
        <v>1</v>
      </c>
      <c r="D1280" s="111">
        <v>0.95</v>
      </c>
      <c r="E1280" s="111">
        <v>0.3</v>
      </c>
      <c r="F1280" s="111">
        <v>0.6</v>
      </c>
      <c r="G1280" s="112"/>
      <c r="H1280" s="111"/>
      <c r="I1280" s="111">
        <f>+PRODUCT(C1280:F1280)</f>
        <v>0.17099999999999999</v>
      </c>
      <c r="J1280" s="111">
        <f t="shared" ref="J1280:J1326" si="968">IF($D1280=$J$52,$H1280,0)</f>
        <v>0</v>
      </c>
      <c r="K1280" s="111">
        <f t="shared" ref="K1280:K1326" si="969">IF($D1280=$K$52,$H1280,0)</f>
        <v>0</v>
      </c>
      <c r="L1280" s="111">
        <f t="shared" ref="L1280:L1326" si="970">IF($D1280=$L$52,$H1280,0)</f>
        <v>0</v>
      </c>
      <c r="M1280" s="111">
        <f t="shared" ref="M1280:M1326" si="971">IF($D1280=$M$52,$H1280,0)</f>
        <v>0</v>
      </c>
      <c r="N1280" s="111">
        <f t="shared" ref="N1280:N1326" si="972">IF($D1280=$N$52,$H1280,0)</f>
        <v>0</v>
      </c>
      <c r="O1280" s="147">
        <f t="shared" ref="O1280:O1326" si="973">IF($D1280=$O$52,$H1280,0)</f>
        <v>0</v>
      </c>
      <c r="P1280" s="111">
        <f>(IF(F1280&gt;0.6,(ROUND(D1280/0.5*2,0)),(ROUND(D1280/0.5*1,0))))*C1280</f>
        <v>2</v>
      </c>
      <c r="Q1280" s="113" t="s">
        <v>75</v>
      </c>
      <c r="R1280" s="114">
        <v>0.15</v>
      </c>
      <c r="S1280" s="114">
        <v>0.2</v>
      </c>
      <c r="T1280" s="114">
        <f>+PRODUCT(C1280:E1280)</f>
        <v>0.28499999999999998</v>
      </c>
      <c r="U1280" s="114">
        <f>+PRODUCT(D1280,(F1280-R1280))</f>
        <v>0.42749999999999994</v>
      </c>
      <c r="V1280" s="114">
        <f>+PRODUCT(D1280,(F1280-R1280))</f>
        <v>0.42749999999999994</v>
      </c>
      <c r="W1280" s="114">
        <f>+PRODUCT(T1280,C1280)</f>
        <v>0.28499999999999998</v>
      </c>
      <c r="X1280" s="114">
        <f>+IF(Q1280="internal",IF(F1280=$X$52,U1280+V1280,0),0)</f>
        <v>0.85499999999999987</v>
      </c>
      <c r="Y1280" s="114">
        <f>+IF(Q1280="internal",IF(F1280&lt;$Y$52,U1280+V1280,0),0)</f>
        <v>0</v>
      </c>
      <c r="Z1280" s="114">
        <f>+IF(Q1280="internal",IF(F1280&gt;$Z$52,U1280+V1280,0),0)</f>
        <v>0</v>
      </c>
      <c r="AA1280" s="114">
        <f>+IF(Q1280="external",IF(F1280=$AA$52,U1280+V1280,0),0)</f>
        <v>0</v>
      </c>
      <c r="AB1280" s="114">
        <f>+IF(Q1280="external",IF(F1280&lt;$AB$52,U1280+V1280,0),0)</f>
        <v>0</v>
      </c>
      <c r="AC1280" s="114">
        <f>+IF(Q1280="external",IF(F1280&gt;$AC$52,U1280+V1280,0),0)</f>
        <v>0</v>
      </c>
      <c r="AD1280" s="115"/>
    </row>
    <row r="1281" spans="1:30" s="116" customFormat="1" ht="30" customHeight="1" x14ac:dyDescent="0.2">
      <c r="A1281" s="149" t="s">
        <v>76</v>
      </c>
      <c r="B1281" s="150"/>
      <c r="C1281" s="151"/>
      <c r="D1281" s="152">
        <v>16</v>
      </c>
      <c r="E1281" s="152"/>
      <c r="F1281" s="165">
        <v>3</v>
      </c>
      <c r="G1281" s="153">
        <f>+$D1280+2*(VLOOKUP(D1281,$B$10:$G$16,6)+(10*(D1281/1000)))</f>
        <v>2.52</v>
      </c>
      <c r="H1281" s="152">
        <f>+F1281*G1281*C1280</f>
        <v>7.5600000000000005</v>
      </c>
      <c r="I1281" s="152"/>
      <c r="J1281" s="111">
        <f t="shared" si="968"/>
        <v>0</v>
      </c>
      <c r="K1281" s="111">
        <f t="shared" si="969"/>
        <v>0</v>
      </c>
      <c r="L1281" s="111">
        <f t="shared" si="970"/>
        <v>0</v>
      </c>
      <c r="M1281" s="111">
        <f t="shared" si="971"/>
        <v>7.5600000000000005</v>
      </c>
      <c r="N1281" s="111">
        <f t="shared" si="972"/>
        <v>0</v>
      </c>
      <c r="O1281" s="147">
        <f t="shared" si="973"/>
        <v>0</v>
      </c>
      <c r="P1281" s="111"/>
      <c r="Q1281" s="118"/>
      <c r="R1281" s="119"/>
      <c r="S1281" s="119"/>
      <c r="T1281" s="119"/>
      <c r="U1281" s="119"/>
      <c r="V1281" s="119"/>
      <c r="W1281" s="119"/>
      <c r="X1281" s="119"/>
      <c r="Y1281" s="119"/>
      <c r="Z1281" s="119"/>
      <c r="AA1281" s="119"/>
      <c r="AB1281" s="119"/>
      <c r="AC1281" s="119"/>
      <c r="AD1281" s="120"/>
    </row>
    <row r="1282" spans="1:30" s="116" customFormat="1" ht="30" customHeight="1" x14ac:dyDescent="0.2">
      <c r="A1282" s="149" t="s">
        <v>162</v>
      </c>
      <c r="B1282" s="150"/>
      <c r="C1282" s="151"/>
      <c r="D1282" s="152">
        <v>16</v>
      </c>
      <c r="E1282" s="152"/>
      <c r="F1282" s="165">
        <v>2</v>
      </c>
      <c r="G1282" s="153">
        <f>+$D1280+2*(VLOOKUP(D1282,$B$10:$G$16,6)+(10*(D1282/1000)))</f>
        <v>2.52</v>
      </c>
      <c r="H1282" s="152">
        <f>+F1282*G1282*C1280</f>
        <v>5.04</v>
      </c>
      <c r="I1282" s="152"/>
      <c r="J1282" s="111">
        <f t="shared" si="968"/>
        <v>0</v>
      </c>
      <c r="K1282" s="111">
        <f t="shared" si="969"/>
        <v>0</v>
      </c>
      <c r="L1282" s="111">
        <f t="shared" si="970"/>
        <v>0</v>
      </c>
      <c r="M1282" s="111">
        <f t="shared" si="971"/>
        <v>5.04</v>
      </c>
      <c r="N1282" s="111">
        <f t="shared" si="972"/>
        <v>0</v>
      </c>
      <c r="O1282" s="147">
        <f t="shared" si="973"/>
        <v>0</v>
      </c>
      <c r="P1282" s="111"/>
      <c r="Q1282" s="118"/>
      <c r="R1282" s="119"/>
      <c r="S1282" s="119"/>
      <c r="T1282" s="119"/>
      <c r="U1282" s="119"/>
      <c r="V1282" s="119"/>
      <c r="W1282" s="119"/>
      <c r="X1282" s="119"/>
      <c r="Y1282" s="119"/>
      <c r="Z1282" s="119"/>
      <c r="AA1282" s="119"/>
      <c r="AB1282" s="119"/>
      <c r="AC1282" s="119"/>
      <c r="AD1282" s="120"/>
    </row>
    <row r="1283" spans="1:30" s="116" customFormat="1" ht="30" customHeight="1" x14ac:dyDescent="0.2">
      <c r="A1283" s="157" t="s">
        <v>78</v>
      </c>
      <c r="B1283" s="158"/>
      <c r="C1283" s="159"/>
      <c r="D1283" s="152">
        <v>16</v>
      </c>
      <c r="E1283" s="111"/>
      <c r="F1283" s="112">
        <v>3</v>
      </c>
      <c r="G1283" s="153">
        <f>+$D1280+2*(VLOOKUP(D1283,$B$10:$G$16,6)+(10*(D1283/1000)))</f>
        <v>2.52</v>
      </c>
      <c r="H1283" s="111">
        <f>+F1283*G1283*C1280</f>
        <v>7.5600000000000005</v>
      </c>
      <c r="I1283" s="111"/>
      <c r="J1283" s="111">
        <f t="shared" si="968"/>
        <v>0</v>
      </c>
      <c r="K1283" s="111">
        <f t="shared" si="969"/>
        <v>0</v>
      </c>
      <c r="L1283" s="111">
        <f t="shared" si="970"/>
        <v>0</v>
      </c>
      <c r="M1283" s="111">
        <f t="shared" si="971"/>
        <v>7.5600000000000005</v>
      </c>
      <c r="N1283" s="111">
        <f t="shared" si="972"/>
        <v>0</v>
      </c>
      <c r="O1283" s="147">
        <f t="shared" si="973"/>
        <v>0</v>
      </c>
      <c r="P1283" s="111"/>
      <c r="Q1283" s="118"/>
      <c r="R1283" s="119"/>
      <c r="S1283" s="119"/>
      <c r="T1283" s="119"/>
      <c r="U1283" s="119"/>
      <c r="V1283" s="119"/>
      <c r="W1283" s="119"/>
      <c r="X1283" s="119"/>
      <c r="Y1283" s="119"/>
      <c r="Z1283" s="119"/>
      <c r="AA1283" s="119"/>
      <c r="AB1283" s="119"/>
      <c r="AC1283" s="119"/>
      <c r="AD1283" s="120"/>
    </row>
    <row r="1284" spans="1:30" s="116" customFormat="1" ht="30" customHeight="1" x14ac:dyDescent="0.2">
      <c r="A1284" s="157" t="s">
        <v>79</v>
      </c>
      <c r="B1284" s="158"/>
      <c r="C1284" s="159"/>
      <c r="D1284" s="152">
        <v>12</v>
      </c>
      <c r="E1284" s="111"/>
      <c r="F1284" s="112">
        <v>3</v>
      </c>
      <c r="G1284" s="153">
        <f>+$D1280+2*(VLOOKUP(D1284,$B$10:$G$16,6)+(10*(D1284/1000)))</f>
        <v>2.1399999999999997</v>
      </c>
      <c r="H1284" s="111">
        <f>+F1284*G1284*C1280</f>
        <v>6.419999999999999</v>
      </c>
      <c r="I1284" s="111"/>
      <c r="J1284" s="111">
        <f t="shared" si="968"/>
        <v>0</v>
      </c>
      <c r="K1284" s="111">
        <f t="shared" si="969"/>
        <v>0</v>
      </c>
      <c r="L1284" s="111">
        <f t="shared" si="970"/>
        <v>6.419999999999999</v>
      </c>
      <c r="M1284" s="111">
        <f t="shared" si="971"/>
        <v>0</v>
      </c>
      <c r="N1284" s="111">
        <f t="shared" si="972"/>
        <v>0</v>
      </c>
      <c r="O1284" s="147">
        <f t="shared" si="973"/>
        <v>0</v>
      </c>
      <c r="P1284" s="111"/>
      <c r="Q1284" s="118"/>
      <c r="R1284" s="119"/>
      <c r="S1284" s="119"/>
      <c r="T1284" s="119"/>
      <c r="U1284" s="119"/>
      <c r="V1284" s="119"/>
      <c r="W1284" s="119"/>
      <c r="X1284" s="119"/>
      <c r="Y1284" s="119"/>
      <c r="Z1284" s="119"/>
      <c r="AA1284" s="119"/>
      <c r="AB1284" s="119"/>
      <c r="AC1284" s="119"/>
      <c r="AD1284" s="120"/>
    </row>
    <row r="1285" spans="1:30" s="127" customFormat="1" ht="30" customHeight="1" x14ac:dyDescent="0.2">
      <c r="A1285" s="157" t="s">
        <v>80</v>
      </c>
      <c r="B1285" s="158"/>
      <c r="C1285" s="159"/>
      <c r="D1285" s="111">
        <v>25</v>
      </c>
      <c r="E1285" s="111">
        <v>1</v>
      </c>
      <c r="F1285" s="112">
        <f>ROUND((0.95*2)/(E1285)+1,0)</f>
        <v>3</v>
      </c>
      <c r="G1285" s="112">
        <f>VLOOKUP(E1280,$B$40:$E$49,4,0)</f>
        <v>0.36443309607454283</v>
      </c>
      <c r="H1285" s="111">
        <f>+F1285*G1285*C1280</f>
        <v>1.0932992882236285</v>
      </c>
      <c r="I1285" s="111"/>
      <c r="J1285" s="111">
        <f t="shared" si="968"/>
        <v>0</v>
      </c>
      <c r="K1285" s="111">
        <f t="shared" si="969"/>
        <v>0</v>
      </c>
      <c r="L1285" s="111">
        <f t="shared" si="970"/>
        <v>0</v>
      </c>
      <c r="M1285" s="111">
        <f t="shared" si="971"/>
        <v>0</v>
      </c>
      <c r="N1285" s="111">
        <f t="shared" si="972"/>
        <v>0</v>
      </c>
      <c r="O1285" s="147">
        <f t="shared" si="973"/>
        <v>1.0932992882236285</v>
      </c>
      <c r="P1285" s="111"/>
      <c r="Q1285" s="118"/>
      <c r="R1285" s="119"/>
      <c r="S1285" s="119"/>
      <c r="T1285" s="119"/>
      <c r="U1285" s="119"/>
      <c r="V1285" s="119"/>
      <c r="W1285" s="119"/>
      <c r="X1285" s="119"/>
      <c r="Y1285" s="119"/>
      <c r="Z1285" s="119"/>
      <c r="AA1285" s="119"/>
      <c r="AB1285" s="119"/>
      <c r="AC1285" s="119"/>
      <c r="AD1285" s="120"/>
    </row>
    <row r="1286" spans="1:30" s="186" customFormat="1" ht="34.5" customHeight="1" x14ac:dyDescent="0.25">
      <c r="A1286" s="135" t="s">
        <v>114</v>
      </c>
      <c r="B1286" s="136"/>
      <c r="C1286" s="137"/>
      <c r="D1286" s="129">
        <v>12</v>
      </c>
      <c r="E1286" s="129">
        <v>0.1</v>
      </c>
      <c r="F1286" s="138">
        <f>ROUND((((D1280/3)*3)/(E1286))+1,0)</f>
        <v>11</v>
      </c>
      <c r="G1286" s="130">
        <f>((2*(E1280-(2*$B$6)+F1280-(2*$B$6)))+(VLOOKUP(D1286,$B$30:$C$36,2,)))</f>
        <v>1.8</v>
      </c>
      <c r="H1286" s="129">
        <f>+F1286*G1286*C1280</f>
        <v>19.8</v>
      </c>
      <c r="I1286" s="129"/>
      <c r="J1286" s="111">
        <f t="shared" si="968"/>
        <v>0</v>
      </c>
      <c r="K1286" s="111">
        <f t="shared" si="969"/>
        <v>0</v>
      </c>
      <c r="L1286" s="111">
        <f t="shared" si="970"/>
        <v>19.8</v>
      </c>
      <c r="M1286" s="111">
        <f t="shared" si="971"/>
        <v>0</v>
      </c>
      <c r="N1286" s="111">
        <f t="shared" si="972"/>
        <v>0</v>
      </c>
      <c r="O1286" s="147">
        <f t="shared" si="973"/>
        <v>0</v>
      </c>
      <c r="P1286" s="129"/>
    </row>
    <row r="1287" spans="1:30" s="116" customFormat="1" ht="30" customHeight="1" x14ac:dyDescent="0.25">
      <c r="A1287" s="186"/>
      <c r="B1287" s="186"/>
      <c r="C1287" s="186"/>
      <c r="D1287" s="186"/>
      <c r="E1287" s="186"/>
      <c r="F1287" s="186"/>
      <c r="G1287" s="186"/>
      <c r="H1287" s="186"/>
      <c r="I1287" s="186"/>
      <c r="J1287" s="186"/>
      <c r="K1287" s="186"/>
      <c r="L1287" s="186"/>
      <c r="M1287" s="186"/>
      <c r="N1287" s="186"/>
      <c r="O1287" s="186"/>
      <c r="P1287" s="288"/>
      <c r="Q1287" s="118"/>
      <c r="R1287" s="119"/>
      <c r="S1287" s="119"/>
      <c r="T1287" s="119"/>
      <c r="U1287" s="119"/>
      <c r="V1287" s="119"/>
      <c r="W1287" s="119"/>
      <c r="X1287" s="119"/>
      <c r="Y1287" s="119"/>
      <c r="Z1287" s="119"/>
      <c r="AA1287" s="119"/>
      <c r="AB1287" s="119"/>
      <c r="AC1287" s="119"/>
      <c r="AD1287" s="120"/>
    </row>
    <row r="1288" spans="1:30" s="116" customFormat="1" ht="30" customHeight="1" x14ac:dyDescent="0.2">
      <c r="A1288" s="111">
        <v>155</v>
      </c>
      <c r="B1288" s="111" t="s">
        <v>261</v>
      </c>
      <c r="C1288" s="111">
        <v>1</v>
      </c>
      <c r="D1288" s="111">
        <v>0.9</v>
      </c>
      <c r="E1288" s="111">
        <v>0.3</v>
      </c>
      <c r="F1288" s="111">
        <v>0.6</v>
      </c>
      <c r="G1288" s="112"/>
      <c r="H1288" s="111"/>
      <c r="I1288" s="111">
        <f>+PRODUCT(C1288:F1288)</f>
        <v>0.16200000000000001</v>
      </c>
      <c r="J1288" s="111">
        <f t="shared" si="968"/>
        <v>0</v>
      </c>
      <c r="K1288" s="111">
        <f t="shared" si="969"/>
        <v>0</v>
      </c>
      <c r="L1288" s="111">
        <f t="shared" si="970"/>
        <v>0</v>
      </c>
      <c r="M1288" s="111">
        <f t="shared" si="971"/>
        <v>0</v>
      </c>
      <c r="N1288" s="111">
        <f t="shared" si="972"/>
        <v>0</v>
      </c>
      <c r="O1288" s="147">
        <f t="shared" si="973"/>
        <v>0</v>
      </c>
      <c r="P1288" s="111">
        <f>(IF(F1288&gt;0.6,(ROUND(D1288/0.5*2,0)),(ROUND(D1288/0.5*1,0))))*C1288</f>
        <v>2</v>
      </c>
      <c r="Q1288" s="113" t="s">
        <v>75</v>
      </c>
      <c r="R1288" s="114">
        <v>0.15</v>
      </c>
      <c r="S1288" s="114">
        <v>0.2</v>
      </c>
      <c r="T1288" s="114">
        <f>+PRODUCT(C1288:E1288)</f>
        <v>0.27</v>
      </c>
      <c r="U1288" s="114">
        <f>+PRODUCT(D1288,(F1288-R1288))</f>
        <v>0.40499999999999997</v>
      </c>
      <c r="V1288" s="114">
        <f>+PRODUCT(D1288,(F1288-R1288))</f>
        <v>0.40499999999999997</v>
      </c>
      <c r="W1288" s="114">
        <f>+PRODUCT(T1288,C1288)</f>
        <v>0.27</v>
      </c>
      <c r="X1288" s="114">
        <f>+IF(Q1288="internal",IF(F1288=$X$52,U1288+V1288,0),0)</f>
        <v>0.80999999999999994</v>
      </c>
      <c r="Y1288" s="114">
        <f>+IF(Q1288="internal",IF(F1288&lt;$Y$52,U1288+V1288,0),0)</f>
        <v>0</v>
      </c>
      <c r="Z1288" s="114">
        <f>+IF(Q1288="internal",IF(F1288&gt;$Z$52,U1288+V1288,0),0)</f>
        <v>0</v>
      </c>
      <c r="AA1288" s="114">
        <f>+IF(Q1288="external",IF(F1288=$AA$52,U1288+V1288,0),0)</f>
        <v>0</v>
      </c>
      <c r="AB1288" s="114">
        <f>+IF(Q1288="external",IF(F1288&lt;$AB$52,U1288+V1288,0),0)</f>
        <v>0</v>
      </c>
      <c r="AC1288" s="114">
        <f>+IF(Q1288="external",IF(F1288&gt;$AC$52,U1288+V1288,0),0)</f>
        <v>0</v>
      </c>
      <c r="AD1288" s="115"/>
    </row>
    <row r="1289" spans="1:30" s="116" customFormat="1" ht="30" customHeight="1" x14ac:dyDescent="0.2">
      <c r="A1289" s="149" t="s">
        <v>76</v>
      </c>
      <c r="B1289" s="150"/>
      <c r="C1289" s="151"/>
      <c r="D1289" s="152">
        <v>16</v>
      </c>
      <c r="E1289" s="152"/>
      <c r="F1289" s="165">
        <v>3</v>
      </c>
      <c r="G1289" s="153">
        <f>+$D1288+2*(VLOOKUP(D1289,$B$10:$G$16,6)+(10*(D1289/1000)))</f>
        <v>2.4700000000000002</v>
      </c>
      <c r="H1289" s="152">
        <f>+F1289*G1289*C1288</f>
        <v>7.41</v>
      </c>
      <c r="I1289" s="152"/>
      <c r="J1289" s="111">
        <f t="shared" si="968"/>
        <v>0</v>
      </c>
      <c r="K1289" s="111">
        <f t="shared" si="969"/>
        <v>0</v>
      </c>
      <c r="L1289" s="111">
        <f t="shared" si="970"/>
        <v>0</v>
      </c>
      <c r="M1289" s="111">
        <f t="shared" si="971"/>
        <v>7.41</v>
      </c>
      <c r="N1289" s="111">
        <f t="shared" si="972"/>
        <v>0</v>
      </c>
      <c r="O1289" s="147">
        <f t="shared" si="973"/>
        <v>0</v>
      </c>
      <c r="P1289" s="111"/>
      <c r="Q1289" s="118"/>
      <c r="R1289" s="119"/>
      <c r="S1289" s="119"/>
      <c r="T1289" s="119"/>
      <c r="U1289" s="119"/>
      <c r="V1289" s="119"/>
      <c r="W1289" s="119"/>
      <c r="X1289" s="119"/>
      <c r="Y1289" s="119"/>
      <c r="Z1289" s="119"/>
      <c r="AA1289" s="119"/>
      <c r="AB1289" s="119"/>
      <c r="AC1289" s="119"/>
      <c r="AD1289" s="120"/>
    </row>
    <row r="1290" spans="1:30" s="116" customFormat="1" ht="30" customHeight="1" x14ac:dyDescent="0.2">
      <c r="A1290" s="149" t="s">
        <v>162</v>
      </c>
      <c r="B1290" s="150"/>
      <c r="C1290" s="151"/>
      <c r="D1290" s="152">
        <v>12</v>
      </c>
      <c r="E1290" s="152"/>
      <c r="F1290" s="165">
        <v>2</v>
      </c>
      <c r="G1290" s="153">
        <f>+$D1288+2*(VLOOKUP(D1290,$B$10:$G$16,6)+(10*(D1290/1000)))</f>
        <v>2.09</v>
      </c>
      <c r="H1290" s="152">
        <f>+F1290*G1290*C1288</f>
        <v>4.18</v>
      </c>
      <c r="I1290" s="152"/>
      <c r="J1290" s="111">
        <f t="shared" si="968"/>
        <v>0</v>
      </c>
      <c r="K1290" s="111">
        <f t="shared" si="969"/>
        <v>0</v>
      </c>
      <c r="L1290" s="111">
        <f t="shared" si="970"/>
        <v>4.18</v>
      </c>
      <c r="M1290" s="111">
        <f t="shared" si="971"/>
        <v>0</v>
      </c>
      <c r="N1290" s="111">
        <f t="shared" si="972"/>
        <v>0</v>
      </c>
      <c r="O1290" s="147">
        <f t="shared" si="973"/>
        <v>0</v>
      </c>
      <c r="P1290" s="111"/>
      <c r="Q1290" s="118"/>
      <c r="R1290" s="119"/>
      <c r="S1290" s="119"/>
      <c r="T1290" s="119"/>
      <c r="U1290" s="119"/>
      <c r="V1290" s="119"/>
      <c r="W1290" s="119"/>
      <c r="X1290" s="119"/>
      <c r="Y1290" s="119"/>
      <c r="Z1290" s="119"/>
      <c r="AA1290" s="119"/>
      <c r="AB1290" s="119"/>
      <c r="AC1290" s="119"/>
      <c r="AD1290" s="120"/>
    </row>
    <row r="1291" spans="1:30" s="116" customFormat="1" ht="30" customHeight="1" x14ac:dyDescent="0.2">
      <c r="A1291" s="157" t="s">
        <v>78</v>
      </c>
      <c r="B1291" s="158"/>
      <c r="C1291" s="159"/>
      <c r="D1291" s="152">
        <v>16</v>
      </c>
      <c r="E1291" s="111"/>
      <c r="F1291" s="112">
        <v>3</v>
      </c>
      <c r="G1291" s="153">
        <f>+$D1288+2*(VLOOKUP(D1291,$B$10:$G$16,6)+(10*(D1291/1000)))</f>
        <v>2.4700000000000002</v>
      </c>
      <c r="H1291" s="111">
        <f>+F1291*G1291*C1288</f>
        <v>7.41</v>
      </c>
      <c r="I1291" s="111"/>
      <c r="J1291" s="111">
        <f t="shared" si="968"/>
        <v>0</v>
      </c>
      <c r="K1291" s="111">
        <f t="shared" si="969"/>
        <v>0</v>
      </c>
      <c r="L1291" s="111">
        <f t="shared" si="970"/>
        <v>0</v>
      </c>
      <c r="M1291" s="111">
        <f t="shared" si="971"/>
        <v>7.41</v>
      </c>
      <c r="N1291" s="111">
        <f t="shared" si="972"/>
        <v>0</v>
      </c>
      <c r="O1291" s="147">
        <f t="shared" si="973"/>
        <v>0</v>
      </c>
      <c r="P1291" s="111"/>
      <c r="Q1291" s="118"/>
      <c r="R1291" s="119"/>
      <c r="S1291" s="119"/>
      <c r="T1291" s="119"/>
      <c r="U1291" s="119"/>
      <c r="V1291" s="119"/>
      <c r="W1291" s="119"/>
      <c r="X1291" s="119"/>
      <c r="Y1291" s="119"/>
      <c r="Z1291" s="119"/>
      <c r="AA1291" s="119"/>
      <c r="AB1291" s="119"/>
      <c r="AC1291" s="119"/>
      <c r="AD1291" s="120"/>
    </row>
    <row r="1292" spans="1:30" s="116" customFormat="1" ht="30" customHeight="1" x14ac:dyDescent="0.2">
      <c r="A1292" s="157" t="s">
        <v>79</v>
      </c>
      <c r="B1292" s="158"/>
      <c r="C1292" s="159"/>
      <c r="D1292" s="152">
        <v>12</v>
      </c>
      <c r="E1292" s="111"/>
      <c r="F1292" s="112">
        <v>2</v>
      </c>
      <c r="G1292" s="153">
        <f>+$D1288+2*(VLOOKUP(D1292,$B$10:$G$16,6)+(10*(D1292/1000)))</f>
        <v>2.09</v>
      </c>
      <c r="H1292" s="111">
        <f>+F1292*G1292*C1288</f>
        <v>4.18</v>
      </c>
      <c r="I1292" s="111"/>
      <c r="J1292" s="111">
        <f t="shared" si="968"/>
        <v>0</v>
      </c>
      <c r="K1292" s="111">
        <f t="shared" si="969"/>
        <v>0</v>
      </c>
      <c r="L1292" s="111">
        <f t="shared" si="970"/>
        <v>4.18</v>
      </c>
      <c r="M1292" s="111">
        <f t="shared" si="971"/>
        <v>0</v>
      </c>
      <c r="N1292" s="111">
        <f t="shared" si="972"/>
        <v>0</v>
      </c>
      <c r="O1292" s="147">
        <f t="shared" si="973"/>
        <v>0</v>
      </c>
      <c r="P1292" s="111"/>
      <c r="Q1292" s="118"/>
      <c r="R1292" s="119"/>
      <c r="S1292" s="119"/>
      <c r="T1292" s="119"/>
      <c r="U1292" s="119"/>
      <c r="V1292" s="119"/>
      <c r="W1292" s="119"/>
      <c r="X1292" s="119"/>
      <c r="Y1292" s="119"/>
      <c r="Z1292" s="119"/>
      <c r="AA1292" s="119"/>
      <c r="AB1292" s="119"/>
      <c r="AC1292" s="119"/>
      <c r="AD1292" s="120"/>
    </row>
    <row r="1293" spans="1:30" s="127" customFormat="1" ht="30" customHeight="1" x14ac:dyDescent="0.2">
      <c r="A1293" s="157" t="s">
        <v>80</v>
      </c>
      <c r="B1293" s="158"/>
      <c r="C1293" s="159"/>
      <c r="D1293" s="111">
        <v>25</v>
      </c>
      <c r="E1293" s="111">
        <v>1</v>
      </c>
      <c r="F1293" s="112">
        <f>ROUND((0.9*2)/(E1293)+1,0)</f>
        <v>3</v>
      </c>
      <c r="G1293" s="112">
        <f>VLOOKUP(E1288,$B$40:$E$49,4,0)</f>
        <v>0.36443309607454283</v>
      </c>
      <c r="H1293" s="111">
        <f>+F1293*G1293*C1288</f>
        <v>1.0932992882236285</v>
      </c>
      <c r="I1293" s="111"/>
      <c r="J1293" s="111">
        <f t="shared" si="968"/>
        <v>0</v>
      </c>
      <c r="K1293" s="111">
        <f t="shared" si="969"/>
        <v>0</v>
      </c>
      <c r="L1293" s="111">
        <f t="shared" si="970"/>
        <v>0</v>
      </c>
      <c r="M1293" s="111">
        <f t="shared" si="971"/>
        <v>0</v>
      </c>
      <c r="N1293" s="111">
        <f t="shared" si="972"/>
        <v>0</v>
      </c>
      <c r="O1293" s="147">
        <f t="shared" si="973"/>
        <v>1.0932992882236285</v>
      </c>
      <c r="P1293" s="111"/>
      <c r="Q1293" s="118"/>
      <c r="R1293" s="119"/>
      <c r="S1293" s="119"/>
      <c r="T1293" s="119"/>
      <c r="U1293" s="119"/>
      <c r="V1293" s="119"/>
      <c r="W1293" s="119"/>
      <c r="X1293" s="119"/>
      <c r="Y1293" s="119"/>
      <c r="Z1293" s="119"/>
      <c r="AA1293" s="119"/>
      <c r="AB1293" s="119"/>
      <c r="AC1293" s="119"/>
      <c r="AD1293" s="120"/>
    </row>
    <row r="1294" spans="1:30" s="186" customFormat="1" ht="34.5" customHeight="1" x14ac:dyDescent="0.25">
      <c r="A1294" s="135" t="s">
        <v>114</v>
      </c>
      <c r="B1294" s="136"/>
      <c r="C1294" s="137"/>
      <c r="D1294" s="129">
        <v>12</v>
      </c>
      <c r="E1294" s="129">
        <v>0.1</v>
      </c>
      <c r="F1294" s="138">
        <f>ROUND((((D1288/3)*3)/(E1294))+1,0)</f>
        <v>10</v>
      </c>
      <c r="G1294" s="130">
        <f>((2*(E1288-(2*$B$6)+F1288-(2*$B$6)))+(VLOOKUP(D1294,$B$30:$C$36,2,)))</f>
        <v>1.8</v>
      </c>
      <c r="H1294" s="129">
        <f>+F1294*G1294*C1288</f>
        <v>18</v>
      </c>
      <c r="I1294" s="129"/>
      <c r="J1294" s="111">
        <f t="shared" si="968"/>
        <v>0</v>
      </c>
      <c r="K1294" s="111">
        <f t="shared" si="969"/>
        <v>0</v>
      </c>
      <c r="L1294" s="111">
        <f t="shared" si="970"/>
        <v>18</v>
      </c>
      <c r="M1294" s="111">
        <f t="shared" si="971"/>
        <v>0</v>
      </c>
      <c r="N1294" s="111">
        <f t="shared" si="972"/>
        <v>0</v>
      </c>
      <c r="O1294" s="147">
        <f t="shared" si="973"/>
        <v>0</v>
      </c>
      <c r="P1294" s="129"/>
    </row>
    <row r="1295" spans="1:30" s="116" customFormat="1" ht="30" customHeight="1" x14ac:dyDescent="0.25">
      <c r="A1295" s="186"/>
      <c r="B1295" s="186"/>
      <c r="C1295" s="186"/>
      <c r="D1295" s="186"/>
      <c r="E1295" s="186"/>
      <c r="F1295" s="186"/>
      <c r="G1295" s="186"/>
      <c r="H1295" s="186"/>
      <c r="I1295" s="186"/>
      <c r="J1295" s="186"/>
      <c r="K1295" s="186"/>
      <c r="L1295" s="186"/>
      <c r="M1295" s="186"/>
      <c r="N1295" s="186"/>
      <c r="O1295" s="186"/>
      <c r="P1295" s="288"/>
      <c r="Q1295" s="118"/>
      <c r="R1295" s="119"/>
      <c r="S1295" s="119"/>
      <c r="T1295" s="119"/>
      <c r="U1295" s="119"/>
      <c r="V1295" s="119"/>
      <c r="W1295" s="119"/>
      <c r="X1295" s="119"/>
      <c r="Y1295" s="119"/>
      <c r="Z1295" s="119"/>
      <c r="AA1295" s="119"/>
      <c r="AB1295" s="119"/>
      <c r="AC1295" s="119"/>
      <c r="AD1295" s="120"/>
    </row>
    <row r="1296" spans="1:30" s="116" customFormat="1" ht="30" customHeight="1" x14ac:dyDescent="0.2">
      <c r="A1296" s="111">
        <v>156</v>
      </c>
      <c r="B1296" s="111" t="s">
        <v>262</v>
      </c>
      <c r="C1296" s="111">
        <v>1</v>
      </c>
      <c r="D1296" s="111">
        <v>2.25</v>
      </c>
      <c r="E1296" s="111">
        <v>0.3</v>
      </c>
      <c r="F1296" s="111">
        <v>0.75</v>
      </c>
      <c r="G1296" s="112"/>
      <c r="H1296" s="111"/>
      <c r="I1296" s="111">
        <f>+PRODUCT(C1296:F1296)</f>
        <v>0.50624999999999998</v>
      </c>
      <c r="J1296" s="111">
        <f t="shared" si="968"/>
        <v>0</v>
      </c>
      <c r="K1296" s="111">
        <f t="shared" si="969"/>
        <v>0</v>
      </c>
      <c r="L1296" s="111">
        <f t="shared" si="970"/>
        <v>0</v>
      </c>
      <c r="M1296" s="111">
        <f t="shared" si="971"/>
        <v>0</v>
      </c>
      <c r="N1296" s="111">
        <f t="shared" si="972"/>
        <v>0</v>
      </c>
      <c r="O1296" s="147">
        <f t="shared" si="973"/>
        <v>0</v>
      </c>
      <c r="P1296" s="111">
        <f>(IF(F1296&gt;0.6,(ROUND(D1296/0.5*2,0)),(ROUND(D1296/0.5*1,0))))*C1296</f>
        <v>9</v>
      </c>
      <c r="Q1296" s="113" t="s">
        <v>75</v>
      </c>
      <c r="R1296" s="114">
        <v>0.15</v>
      </c>
      <c r="S1296" s="114">
        <v>0.2</v>
      </c>
      <c r="T1296" s="114">
        <f>+PRODUCT(C1296:E1296)</f>
        <v>0.67499999999999993</v>
      </c>
      <c r="U1296" s="114">
        <f>+PRODUCT(D1296,(F1296-R1296))</f>
        <v>1.3499999999999999</v>
      </c>
      <c r="V1296" s="114">
        <f>+PRODUCT(D1296,(F1296-R1296))</f>
        <v>1.3499999999999999</v>
      </c>
      <c r="W1296" s="114">
        <f>+PRODUCT(T1296,C1296)</f>
        <v>0.67499999999999993</v>
      </c>
      <c r="X1296" s="114">
        <f>+IF(Q1296="internal",IF(F1296=$X$52,U1296+V1296,0),0)</f>
        <v>0</v>
      </c>
      <c r="Y1296" s="114">
        <f>+IF(Q1296="internal",IF(F1296&lt;$Y$52,U1296+V1296,0),0)</f>
        <v>0</v>
      </c>
      <c r="Z1296" s="114">
        <f>+IF(Q1296="internal",IF(F1296&gt;$Z$52,U1296+V1296,0),0)</f>
        <v>2.6999999999999997</v>
      </c>
      <c r="AA1296" s="114">
        <f>+IF(Q1296="external",IF(F1296=$AA$52,U1296+V1296,0),0)</f>
        <v>0</v>
      </c>
      <c r="AB1296" s="114">
        <f>+IF(Q1296="external",IF(F1296&lt;$AB$52,U1296+V1296,0),0)</f>
        <v>0</v>
      </c>
      <c r="AC1296" s="114">
        <f>+IF(Q1296="external",IF(F1296&gt;$AC$52,U1296+V1296,0),0)</f>
        <v>0</v>
      </c>
      <c r="AD1296" s="115"/>
    </row>
    <row r="1297" spans="1:30" s="116" customFormat="1" ht="30" customHeight="1" x14ac:dyDescent="0.2">
      <c r="A1297" s="149" t="s">
        <v>76</v>
      </c>
      <c r="B1297" s="150"/>
      <c r="C1297" s="151"/>
      <c r="D1297" s="152">
        <v>16</v>
      </c>
      <c r="E1297" s="152"/>
      <c r="F1297" s="165">
        <v>3</v>
      </c>
      <c r="G1297" s="153">
        <f>+$D1296+1*(VLOOKUP(D1297,$B$10:$G$16,6)+(10*(D1297/1000)))+0.35/2</f>
        <v>3.21</v>
      </c>
      <c r="H1297" s="152">
        <f>+F1297*G1297*C1296</f>
        <v>9.629999999999999</v>
      </c>
      <c r="I1297" s="152"/>
      <c r="J1297" s="111">
        <f t="shared" si="968"/>
        <v>0</v>
      </c>
      <c r="K1297" s="111">
        <f t="shared" si="969"/>
        <v>0</v>
      </c>
      <c r="L1297" s="111">
        <f t="shared" si="970"/>
        <v>0</v>
      </c>
      <c r="M1297" s="111">
        <f t="shared" si="971"/>
        <v>9.629999999999999</v>
      </c>
      <c r="N1297" s="111">
        <f t="shared" si="972"/>
        <v>0</v>
      </c>
      <c r="O1297" s="147">
        <f t="shared" si="973"/>
        <v>0</v>
      </c>
      <c r="P1297" s="111"/>
      <c r="Q1297" s="118"/>
      <c r="R1297" s="119"/>
      <c r="S1297" s="119"/>
      <c r="T1297" s="119"/>
      <c r="U1297" s="119"/>
      <c r="V1297" s="119"/>
      <c r="W1297" s="119"/>
      <c r="X1297" s="119"/>
      <c r="Y1297" s="119"/>
      <c r="Z1297" s="119"/>
      <c r="AA1297" s="119"/>
      <c r="AB1297" s="119"/>
      <c r="AC1297" s="119"/>
      <c r="AD1297" s="120"/>
    </row>
    <row r="1298" spans="1:30" s="116" customFormat="1" ht="30" customHeight="1" x14ac:dyDescent="0.2">
      <c r="A1298" s="149" t="s">
        <v>162</v>
      </c>
      <c r="B1298" s="150"/>
      <c r="C1298" s="151"/>
      <c r="D1298" s="152">
        <v>12</v>
      </c>
      <c r="E1298" s="152"/>
      <c r="F1298" s="165">
        <v>2</v>
      </c>
      <c r="G1298" s="153">
        <f>+$D1296+1*(VLOOKUP(D1298,$B$10:$G$16,6)+(10*(D1298/1000)))+0.35/2</f>
        <v>3.0199999999999996</v>
      </c>
      <c r="H1298" s="152">
        <f>+F1298*G1298*C1296</f>
        <v>6.0399999999999991</v>
      </c>
      <c r="I1298" s="152"/>
      <c r="J1298" s="111">
        <f t="shared" si="968"/>
        <v>0</v>
      </c>
      <c r="K1298" s="111">
        <f t="shared" si="969"/>
        <v>0</v>
      </c>
      <c r="L1298" s="111">
        <f t="shared" si="970"/>
        <v>6.0399999999999991</v>
      </c>
      <c r="M1298" s="111">
        <f t="shared" si="971"/>
        <v>0</v>
      </c>
      <c r="N1298" s="111">
        <f t="shared" si="972"/>
        <v>0</v>
      </c>
      <c r="O1298" s="147">
        <f t="shared" si="973"/>
        <v>0</v>
      </c>
      <c r="P1298" s="111"/>
      <c r="Q1298" s="118"/>
      <c r="R1298" s="119"/>
      <c r="S1298" s="119"/>
      <c r="T1298" s="119"/>
      <c r="U1298" s="119"/>
      <c r="V1298" s="119"/>
      <c r="W1298" s="119"/>
      <c r="X1298" s="119"/>
      <c r="Y1298" s="119"/>
      <c r="Z1298" s="119"/>
      <c r="AA1298" s="119"/>
      <c r="AB1298" s="119"/>
      <c r="AC1298" s="119"/>
      <c r="AD1298" s="120"/>
    </row>
    <row r="1299" spans="1:30" s="116" customFormat="1" ht="30" customHeight="1" x14ac:dyDescent="0.2">
      <c r="A1299" s="157" t="s">
        <v>78</v>
      </c>
      <c r="B1299" s="158"/>
      <c r="C1299" s="159"/>
      <c r="D1299" s="152">
        <v>16</v>
      </c>
      <c r="E1299" s="111"/>
      <c r="F1299" s="112">
        <v>3</v>
      </c>
      <c r="G1299" s="153">
        <f>+$D1296+1*(VLOOKUP(D1299,$B$10:$G$16,6)+(10*(D1299/1000)))+0.35/2</f>
        <v>3.21</v>
      </c>
      <c r="H1299" s="111">
        <f>+F1299*G1299*C1296</f>
        <v>9.629999999999999</v>
      </c>
      <c r="I1299" s="111"/>
      <c r="J1299" s="111">
        <f t="shared" si="968"/>
        <v>0</v>
      </c>
      <c r="K1299" s="111">
        <f t="shared" si="969"/>
        <v>0</v>
      </c>
      <c r="L1299" s="111">
        <f t="shared" si="970"/>
        <v>0</v>
      </c>
      <c r="M1299" s="111">
        <f t="shared" si="971"/>
        <v>9.629999999999999</v>
      </c>
      <c r="N1299" s="111">
        <f t="shared" si="972"/>
        <v>0</v>
      </c>
      <c r="O1299" s="147">
        <f t="shared" si="973"/>
        <v>0</v>
      </c>
      <c r="P1299" s="111"/>
      <c r="Q1299" s="118"/>
      <c r="R1299" s="119"/>
      <c r="S1299" s="119"/>
      <c r="T1299" s="119"/>
      <c r="U1299" s="119"/>
      <c r="V1299" s="119"/>
      <c r="W1299" s="119"/>
      <c r="X1299" s="119"/>
      <c r="Y1299" s="119"/>
      <c r="Z1299" s="119"/>
      <c r="AA1299" s="119"/>
      <c r="AB1299" s="119"/>
      <c r="AC1299" s="119"/>
      <c r="AD1299" s="120"/>
    </row>
    <row r="1300" spans="1:30" s="116" customFormat="1" ht="30" customHeight="1" x14ac:dyDescent="0.2">
      <c r="A1300" s="157" t="s">
        <v>79</v>
      </c>
      <c r="B1300" s="158"/>
      <c r="C1300" s="159"/>
      <c r="D1300" s="152">
        <v>12</v>
      </c>
      <c r="E1300" s="111"/>
      <c r="F1300" s="112">
        <v>2</v>
      </c>
      <c r="G1300" s="153">
        <f>+$D1296+1*(VLOOKUP(D1300,$B$10:$G$16,6)+(10*(D1300/1000)))+$C$32</f>
        <v>3.085</v>
      </c>
      <c r="H1300" s="111">
        <f>+F1300*G1300*C1296</f>
        <v>6.17</v>
      </c>
      <c r="I1300" s="111"/>
      <c r="J1300" s="111">
        <f t="shared" si="968"/>
        <v>0</v>
      </c>
      <c r="K1300" s="111">
        <f t="shared" si="969"/>
        <v>0</v>
      </c>
      <c r="L1300" s="111">
        <f t="shared" si="970"/>
        <v>6.17</v>
      </c>
      <c r="M1300" s="111">
        <f t="shared" si="971"/>
        <v>0</v>
      </c>
      <c r="N1300" s="111">
        <f t="shared" si="972"/>
        <v>0</v>
      </c>
      <c r="O1300" s="147">
        <f t="shared" si="973"/>
        <v>0</v>
      </c>
      <c r="P1300" s="111"/>
      <c r="Q1300" s="118"/>
      <c r="R1300" s="119"/>
      <c r="S1300" s="119"/>
      <c r="T1300" s="119"/>
      <c r="U1300" s="119"/>
      <c r="V1300" s="119"/>
      <c r="W1300" s="119"/>
      <c r="X1300" s="119"/>
      <c r="Y1300" s="119"/>
      <c r="Z1300" s="119"/>
      <c r="AA1300" s="119"/>
      <c r="AB1300" s="119"/>
      <c r="AC1300" s="119"/>
      <c r="AD1300" s="120"/>
    </row>
    <row r="1301" spans="1:30" s="127" customFormat="1" ht="30" customHeight="1" x14ac:dyDescent="0.2">
      <c r="A1301" s="157" t="s">
        <v>80</v>
      </c>
      <c r="B1301" s="158"/>
      <c r="C1301" s="159"/>
      <c r="D1301" s="111">
        <v>25</v>
      </c>
      <c r="E1301" s="111">
        <v>1</v>
      </c>
      <c r="F1301" s="112">
        <f>ROUND((2.25*2)/(E1301)+1,0)</f>
        <v>6</v>
      </c>
      <c r="G1301" s="112">
        <f>VLOOKUP(E1296,$B$40:$E$49,4,0)</f>
        <v>0.36443309607454283</v>
      </c>
      <c r="H1301" s="111">
        <f>+F1301*G1301*C1296</f>
        <v>2.1865985764472571</v>
      </c>
      <c r="I1301" s="111"/>
      <c r="J1301" s="111">
        <f t="shared" si="968"/>
        <v>0</v>
      </c>
      <c r="K1301" s="111">
        <f t="shared" si="969"/>
        <v>0</v>
      </c>
      <c r="L1301" s="111">
        <f t="shared" si="970"/>
        <v>0</v>
      </c>
      <c r="M1301" s="111">
        <f t="shared" si="971"/>
        <v>0</v>
      </c>
      <c r="N1301" s="111">
        <f t="shared" si="972"/>
        <v>0</v>
      </c>
      <c r="O1301" s="147">
        <f t="shared" si="973"/>
        <v>2.1865985764472571</v>
      </c>
      <c r="P1301" s="111"/>
      <c r="Q1301" s="118"/>
      <c r="R1301" s="119"/>
      <c r="S1301" s="119"/>
      <c r="T1301" s="119"/>
      <c r="U1301" s="119"/>
      <c r="V1301" s="119"/>
      <c r="W1301" s="119"/>
      <c r="X1301" s="119"/>
      <c r="Y1301" s="119"/>
      <c r="Z1301" s="119"/>
      <c r="AA1301" s="119"/>
      <c r="AB1301" s="119"/>
      <c r="AC1301" s="119"/>
      <c r="AD1301" s="120"/>
    </row>
    <row r="1302" spans="1:30" s="186" customFormat="1" ht="34.5" customHeight="1" x14ac:dyDescent="0.25">
      <c r="A1302" s="135" t="s">
        <v>114</v>
      </c>
      <c r="B1302" s="136"/>
      <c r="C1302" s="137"/>
      <c r="D1302" s="129">
        <v>12</v>
      </c>
      <c r="E1302" s="129">
        <v>0.1</v>
      </c>
      <c r="F1302" s="138">
        <f>ROUND((((D1296/3)*2)/(E1302))+1,0)</f>
        <v>16</v>
      </c>
      <c r="G1302" s="130">
        <f>((2*(E1296-(2*$B$6)+F1296-(2*$B$6)))+(VLOOKUP(D1302,$B$30:$C$36,2,)))</f>
        <v>2.0999999999999996</v>
      </c>
      <c r="H1302" s="129">
        <f>+F1302*G1302*C1296</f>
        <v>33.599999999999994</v>
      </c>
      <c r="I1302" s="129"/>
      <c r="J1302" s="111">
        <f t="shared" si="968"/>
        <v>0</v>
      </c>
      <c r="K1302" s="111">
        <f t="shared" si="969"/>
        <v>0</v>
      </c>
      <c r="L1302" s="111">
        <f t="shared" si="970"/>
        <v>33.599999999999994</v>
      </c>
      <c r="M1302" s="111">
        <f t="shared" si="971"/>
        <v>0</v>
      </c>
      <c r="N1302" s="111">
        <f t="shared" si="972"/>
        <v>0</v>
      </c>
      <c r="O1302" s="147">
        <f t="shared" si="973"/>
        <v>0</v>
      </c>
      <c r="P1302" s="129"/>
    </row>
    <row r="1303" spans="1:30" s="186" customFormat="1" ht="34.5" customHeight="1" x14ac:dyDescent="0.25">
      <c r="A1303" s="135" t="s">
        <v>117</v>
      </c>
      <c r="B1303" s="136"/>
      <c r="C1303" s="137"/>
      <c r="D1303" s="129">
        <v>12</v>
      </c>
      <c r="E1303" s="129">
        <v>0.125</v>
      </c>
      <c r="F1303" s="138">
        <f>ROUND((((D1296/3)*1)/(E1303))+1,0)</f>
        <v>7</v>
      </c>
      <c r="G1303" s="130">
        <f>((2*(E1296-(2*$B$6)+F1296-(2*$B$6)))+(VLOOKUP(D1303,$B$30:$C$36,2,)))</f>
        <v>2.0999999999999996</v>
      </c>
      <c r="H1303" s="129">
        <f>+F1303*G1303*C1296</f>
        <v>14.699999999999998</v>
      </c>
      <c r="I1303" s="129"/>
      <c r="J1303" s="111">
        <f t="shared" si="968"/>
        <v>0</v>
      </c>
      <c r="K1303" s="111">
        <f t="shared" si="969"/>
        <v>0</v>
      </c>
      <c r="L1303" s="111">
        <f t="shared" si="970"/>
        <v>14.699999999999998</v>
      </c>
      <c r="M1303" s="111">
        <f t="shared" si="971"/>
        <v>0</v>
      </c>
      <c r="N1303" s="111">
        <f t="shared" si="972"/>
        <v>0</v>
      </c>
      <c r="O1303" s="147">
        <f t="shared" si="973"/>
        <v>0</v>
      </c>
      <c r="P1303" s="129"/>
    </row>
    <row r="1304" spans="1:30" s="116" customFormat="1" ht="30" customHeight="1" x14ac:dyDescent="0.25">
      <c r="A1304" s="186"/>
      <c r="B1304" s="186"/>
      <c r="C1304" s="186"/>
      <c r="D1304" s="186"/>
      <c r="E1304" s="186"/>
      <c r="F1304" s="186"/>
      <c r="G1304" s="186"/>
      <c r="H1304" s="186"/>
      <c r="I1304" s="186"/>
      <c r="J1304" s="186"/>
      <c r="K1304" s="186"/>
      <c r="L1304" s="186"/>
      <c r="M1304" s="186"/>
      <c r="N1304" s="186"/>
      <c r="O1304" s="186"/>
      <c r="P1304" s="288"/>
      <c r="Q1304" s="118"/>
      <c r="R1304" s="119"/>
      <c r="S1304" s="119"/>
      <c r="T1304" s="119"/>
      <c r="U1304" s="119"/>
      <c r="V1304" s="119"/>
      <c r="W1304" s="119"/>
      <c r="X1304" s="119"/>
      <c r="Y1304" s="119"/>
      <c r="Z1304" s="119"/>
      <c r="AA1304" s="119"/>
      <c r="AB1304" s="119"/>
      <c r="AC1304" s="119"/>
      <c r="AD1304" s="120"/>
    </row>
    <row r="1305" spans="1:30" s="116" customFormat="1" ht="30" customHeight="1" x14ac:dyDescent="0.2">
      <c r="A1305" s="111">
        <v>157</v>
      </c>
      <c r="B1305" s="111" t="s">
        <v>263</v>
      </c>
      <c r="C1305" s="111">
        <v>1</v>
      </c>
      <c r="D1305" s="111">
        <v>6.2</v>
      </c>
      <c r="E1305" s="111">
        <v>0.3</v>
      </c>
      <c r="F1305" s="111">
        <v>0.75</v>
      </c>
      <c r="G1305" s="112"/>
      <c r="H1305" s="111"/>
      <c r="I1305" s="111">
        <f>+PRODUCT(C1305:F1305)</f>
        <v>1.395</v>
      </c>
      <c r="J1305" s="111">
        <f t="shared" si="968"/>
        <v>0</v>
      </c>
      <c r="K1305" s="111">
        <f t="shared" si="969"/>
        <v>0</v>
      </c>
      <c r="L1305" s="111">
        <f t="shared" si="970"/>
        <v>0</v>
      </c>
      <c r="M1305" s="111">
        <f t="shared" si="971"/>
        <v>0</v>
      </c>
      <c r="N1305" s="111">
        <f t="shared" si="972"/>
        <v>0</v>
      </c>
      <c r="O1305" s="147">
        <f t="shared" si="973"/>
        <v>0</v>
      </c>
      <c r="P1305" s="111">
        <f>(IF(F1305&gt;0.6,(ROUND(D1305/0.5*2,0)),(ROUND(D1305/0.5*1,0))))*C1305</f>
        <v>25</v>
      </c>
      <c r="Q1305" s="113" t="s">
        <v>75</v>
      </c>
      <c r="R1305" s="114">
        <v>0.15</v>
      </c>
      <c r="S1305" s="114">
        <v>0.2</v>
      </c>
      <c r="T1305" s="114">
        <f>+PRODUCT(C1305:E1305)</f>
        <v>1.8599999999999999</v>
      </c>
      <c r="U1305" s="114">
        <f>+PRODUCT(D1305,(F1305-R1305))</f>
        <v>3.7199999999999998</v>
      </c>
      <c r="V1305" s="114">
        <f>+PRODUCT(D1305,(F1305-R1305))</f>
        <v>3.7199999999999998</v>
      </c>
      <c r="W1305" s="114">
        <f>+PRODUCT(T1305,C1305)</f>
        <v>1.8599999999999999</v>
      </c>
      <c r="X1305" s="114">
        <f>+IF(Q1305="internal",IF(F1305=$X$52,U1305+V1305,0),0)</f>
        <v>0</v>
      </c>
      <c r="Y1305" s="114">
        <f>+IF(Q1305="internal",IF(F1305&lt;$Y$52,U1305+V1305,0),0)</f>
        <v>0</v>
      </c>
      <c r="Z1305" s="114">
        <f>+IF(Q1305="internal",IF(F1305&gt;$Z$52,U1305+V1305,0),0)</f>
        <v>7.4399999999999995</v>
      </c>
      <c r="AA1305" s="114">
        <f>+IF(Q1305="external",IF(F1305=$AA$52,U1305+V1305,0),0)</f>
        <v>0</v>
      </c>
      <c r="AB1305" s="114">
        <f>+IF(Q1305="external",IF(F1305&lt;$AB$52,U1305+V1305,0),0)</f>
        <v>0</v>
      </c>
      <c r="AC1305" s="114">
        <f>+IF(Q1305="external",IF(F1305&gt;$AC$52,U1305+V1305,0),0)</f>
        <v>0</v>
      </c>
      <c r="AD1305" s="115"/>
    </row>
    <row r="1306" spans="1:30" s="116" customFormat="1" ht="30" customHeight="1" x14ac:dyDescent="0.2">
      <c r="A1306" s="149" t="s">
        <v>76</v>
      </c>
      <c r="B1306" s="150"/>
      <c r="C1306" s="151"/>
      <c r="D1306" s="152">
        <v>16</v>
      </c>
      <c r="E1306" s="152"/>
      <c r="F1306" s="165">
        <v>3</v>
      </c>
      <c r="G1306" s="153">
        <f>+$D1305+1*(VLOOKUP(D1306,$B$10:$G$16,6)+(10*(D1306/1000)))+0.35/2</f>
        <v>7.16</v>
      </c>
      <c r="H1306" s="152">
        <f>+F1306*G1306*C1305</f>
        <v>21.48</v>
      </c>
      <c r="I1306" s="152"/>
      <c r="J1306" s="111">
        <f t="shared" si="968"/>
        <v>0</v>
      </c>
      <c r="K1306" s="111">
        <f t="shared" si="969"/>
        <v>0</v>
      </c>
      <c r="L1306" s="111">
        <f t="shared" si="970"/>
        <v>0</v>
      </c>
      <c r="M1306" s="111">
        <f t="shared" si="971"/>
        <v>21.48</v>
      </c>
      <c r="N1306" s="111">
        <f t="shared" si="972"/>
        <v>0</v>
      </c>
      <c r="O1306" s="147">
        <f t="shared" si="973"/>
        <v>0</v>
      </c>
      <c r="P1306" s="111"/>
      <c r="Q1306" s="118"/>
      <c r="R1306" s="119"/>
      <c r="S1306" s="119"/>
      <c r="T1306" s="119"/>
      <c r="U1306" s="119"/>
      <c r="V1306" s="119"/>
      <c r="W1306" s="119"/>
      <c r="X1306" s="119"/>
      <c r="Y1306" s="119"/>
      <c r="Z1306" s="119"/>
      <c r="AA1306" s="119"/>
      <c r="AB1306" s="119"/>
      <c r="AC1306" s="119"/>
      <c r="AD1306" s="120"/>
    </row>
    <row r="1307" spans="1:30" s="116" customFormat="1" ht="30" customHeight="1" x14ac:dyDescent="0.2">
      <c r="A1307" s="149" t="s">
        <v>162</v>
      </c>
      <c r="B1307" s="150"/>
      <c r="C1307" s="151"/>
      <c r="D1307" s="152">
        <v>12</v>
      </c>
      <c r="E1307" s="152"/>
      <c r="F1307" s="165">
        <v>3</v>
      </c>
      <c r="G1307" s="153">
        <f>+$D1305+1*(VLOOKUP(D1307,$B$10:$G$16,6)+(10*(D1307/1000)))+0.35/2</f>
        <v>6.97</v>
      </c>
      <c r="H1307" s="152">
        <f>+F1307*G1307*C1305</f>
        <v>20.91</v>
      </c>
      <c r="I1307" s="152"/>
      <c r="J1307" s="111">
        <f t="shared" si="968"/>
        <v>0</v>
      </c>
      <c r="K1307" s="111">
        <f t="shared" si="969"/>
        <v>0</v>
      </c>
      <c r="L1307" s="111">
        <f t="shared" si="970"/>
        <v>20.91</v>
      </c>
      <c r="M1307" s="111">
        <f t="shared" si="971"/>
        <v>0</v>
      </c>
      <c r="N1307" s="111">
        <f t="shared" si="972"/>
        <v>0</v>
      </c>
      <c r="O1307" s="147">
        <f t="shared" si="973"/>
        <v>0</v>
      </c>
      <c r="P1307" s="111"/>
      <c r="Q1307" s="118"/>
      <c r="R1307" s="119"/>
      <c r="S1307" s="119"/>
      <c r="T1307" s="119"/>
      <c r="U1307" s="119"/>
      <c r="V1307" s="119"/>
      <c r="W1307" s="119"/>
      <c r="X1307" s="119"/>
      <c r="Y1307" s="119"/>
      <c r="Z1307" s="119"/>
      <c r="AA1307" s="119"/>
      <c r="AB1307" s="119"/>
      <c r="AC1307" s="119"/>
      <c r="AD1307" s="120"/>
    </row>
    <row r="1308" spans="1:30" s="116" customFormat="1" ht="30" customHeight="1" x14ac:dyDescent="0.2">
      <c r="A1308" s="157" t="s">
        <v>78</v>
      </c>
      <c r="B1308" s="158"/>
      <c r="C1308" s="159"/>
      <c r="D1308" s="152">
        <v>16</v>
      </c>
      <c r="E1308" s="111"/>
      <c r="F1308" s="112">
        <v>3</v>
      </c>
      <c r="G1308" s="153">
        <f>+$D1305+1*(VLOOKUP(D1308,$B$10:$G$16,6)+(10*(D1308/1000)))+0.35/2</f>
        <v>7.16</v>
      </c>
      <c r="H1308" s="111">
        <f>+F1308*G1308*C1305</f>
        <v>21.48</v>
      </c>
      <c r="I1308" s="111"/>
      <c r="J1308" s="111">
        <f t="shared" si="968"/>
        <v>0</v>
      </c>
      <c r="K1308" s="111">
        <f t="shared" si="969"/>
        <v>0</v>
      </c>
      <c r="L1308" s="111">
        <f t="shared" si="970"/>
        <v>0</v>
      </c>
      <c r="M1308" s="111">
        <f t="shared" si="971"/>
        <v>21.48</v>
      </c>
      <c r="N1308" s="111">
        <f t="shared" si="972"/>
        <v>0</v>
      </c>
      <c r="O1308" s="147">
        <f t="shared" si="973"/>
        <v>0</v>
      </c>
      <c r="P1308" s="111"/>
      <c r="Q1308" s="118"/>
      <c r="R1308" s="119"/>
      <c r="S1308" s="119"/>
      <c r="T1308" s="119"/>
      <c r="U1308" s="119"/>
      <c r="V1308" s="119"/>
      <c r="W1308" s="119"/>
      <c r="X1308" s="119"/>
      <c r="Y1308" s="119"/>
      <c r="Z1308" s="119"/>
      <c r="AA1308" s="119"/>
      <c r="AB1308" s="119"/>
      <c r="AC1308" s="119"/>
      <c r="AD1308" s="120"/>
    </row>
    <row r="1309" spans="1:30" s="116" customFormat="1" ht="30" customHeight="1" x14ac:dyDescent="0.2">
      <c r="A1309" s="157" t="s">
        <v>79</v>
      </c>
      <c r="B1309" s="158"/>
      <c r="C1309" s="159"/>
      <c r="D1309" s="152">
        <v>16</v>
      </c>
      <c r="E1309" s="111"/>
      <c r="F1309" s="112">
        <v>2</v>
      </c>
      <c r="G1309" s="153">
        <f>+$D1305+1*(VLOOKUP(D1309,$B$10:$G$16,6)+(10*(D1309/1000)))+$C$32</f>
        <v>7.2250000000000005</v>
      </c>
      <c r="H1309" s="111">
        <f>+F1309*G1309*C1305</f>
        <v>14.450000000000001</v>
      </c>
      <c r="I1309" s="111"/>
      <c r="J1309" s="111">
        <f t="shared" si="968"/>
        <v>0</v>
      </c>
      <c r="K1309" s="111">
        <f t="shared" si="969"/>
        <v>0</v>
      </c>
      <c r="L1309" s="111">
        <f t="shared" si="970"/>
        <v>0</v>
      </c>
      <c r="M1309" s="111">
        <f t="shared" si="971"/>
        <v>14.450000000000001</v>
      </c>
      <c r="N1309" s="111">
        <f t="shared" si="972"/>
        <v>0</v>
      </c>
      <c r="O1309" s="147">
        <f t="shared" si="973"/>
        <v>0</v>
      </c>
      <c r="P1309" s="111"/>
      <c r="Q1309" s="118"/>
      <c r="R1309" s="119"/>
      <c r="S1309" s="119"/>
      <c r="T1309" s="119"/>
      <c r="U1309" s="119"/>
      <c r="V1309" s="119"/>
      <c r="W1309" s="119"/>
      <c r="X1309" s="119"/>
      <c r="Y1309" s="119"/>
      <c r="Z1309" s="119"/>
      <c r="AA1309" s="119"/>
      <c r="AB1309" s="119"/>
      <c r="AC1309" s="119"/>
      <c r="AD1309" s="120"/>
    </row>
    <row r="1310" spans="1:30" s="127" customFormat="1" ht="30" customHeight="1" x14ac:dyDescent="0.2">
      <c r="A1310" s="157" t="s">
        <v>80</v>
      </c>
      <c r="B1310" s="158"/>
      <c r="C1310" s="159"/>
      <c r="D1310" s="111">
        <v>25</v>
      </c>
      <c r="E1310" s="111">
        <v>1</v>
      </c>
      <c r="F1310" s="112">
        <f>ROUND((6.2*2)/(E1310)+1,0)</f>
        <v>13</v>
      </c>
      <c r="G1310" s="112">
        <f>VLOOKUP(E1305,$B$40:$E$49,4,0)</f>
        <v>0.36443309607454283</v>
      </c>
      <c r="H1310" s="111">
        <f>+F1310*G1310*C1305</f>
        <v>4.7376302489690572</v>
      </c>
      <c r="I1310" s="111"/>
      <c r="J1310" s="111">
        <f t="shared" si="968"/>
        <v>0</v>
      </c>
      <c r="K1310" s="111">
        <f t="shared" si="969"/>
        <v>0</v>
      </c>
      <c r="L1310" s="111">
        <f t="shared" si="970"/>
        <v>0</v>
      </c>
      <c r="M1310" s="111">
        <f t="shared" si="971"/>
        <v>0</v>
      </c>
      <c r="N1310" s="111">
        <f t="shared" si="972"/>
        <v>0</v>
      </c>
      <c r="O1310" s="147">
        <f t="shared" si="973"/>
        <v>4.7376302489690572</v>
      </c>
      <c r="P1310" s="111"/>
      <c r="Q1310" s="118"/>
      <c r="R1310" s="119"/>
      <c r="S1310" s="119"/>
      <c r="T1310" s="119"/>
      <c r="U1310" s="119"/>
      <c r="V1310" s="119"/>
      <c r="W1310" s="119"/>
      <c r="X1310" s="119"/>
      <c r="Y1310" s="119"/>
      <c r="Z1310" s="119"/>
      <c r="AA1310" s="119"/>
      <c r="AB1310" s="119"/>
      <c r="AC1310" s="119"/>
      <c r="AD1310" s="120"/>
    </row>
    <row r="1311" spans="1:30" s="186" customFormat="1" ht="34.5" customHeight="1" x14ac:dyDescent="0.25">
      <c r="A1311" s="135" t="s">
        <v>114</v>
      </c>
      <c r="B1311" s="136"/>
      <c r="C1311" s="137"/>
      <c r="D1311" s="129">
        <v>12</v>
      </c>
      <c r="E1311" s="129">
        <v>0.1</v>
      </c>
      <c r="F1311" s="138">
        <f>ROUND((((D1305/3)*2)/(E1311))+1,0)</f>
        <v>42</v>
      </c>
      <c r="G1311" s="130">
        <f>((2*(E1305-(2*$B$6)+F1305-(2*$B$6)))+(VLOOKUP(D1311,$B$30:$C$36,2,)))</f>
        <v>2.0999999999999996</v>
      </c>
      <c r="H1311" s="129">
        <f>+F1311*G1311*C1305</f>
        <v>88.199999999999989</v>
      </c>
      <c r="I1311" s="129"/>
      <c r="J1311" s="111">
        <f t="shared" si="968"/>
        <v>0</v>
      </c>
      <c r="K1311" s="111">
        <f t="shared" si="969"/>
        <v>0</v>
      </c>
      <c r="L1311" s="111">
        <f t="shared" si="970"/>
        <v>88.199999999999989</v>
      </c>
      <c r="M1311" s="111">
        <f t="shared" si="971"/>
        <v>0</v>
      </c>
      <c r="N1311" s="111">
        <f t="shared" si="972"/>
        <v>0</v>
      </c>
      <c r="O1311" s="147">
        <f t="shared" si="973"/>
        <v>0</v>
      </c>
      <c r="P1311" s="129"/>
    </row>
    <row r="1312" spans="1:30" s="186" customFormat="1" ht="34.5" customHeight="1" x14ac:dyDescent="0.25">
      <c r="A1312" s="135" t="s">
        <v>135</v>
      </c>
      <c r="B1312" s="136"/>
      <c r="C1312" s="137"/>
      <c r="D1312" s="129">
        <v>12</v>
      </c>
      <c r="E1312" s="129">
        <v>0.15</v>
      </c>
      <c r="F1312" s="138">
        <f>ROUND((((D1305/3)*1)/(E1312))+1,0)</f>
        <v>15</v>
      </c>
      <c r="G1312" s="130">
        <f>((2*(E1305-(2*$B$6)+F1305-(2*$B$6)))+(VLOOKUP(D1312,$B$30:$C$36,2,)))</f>
        <v>2.0999999999999996</v>
      </c>
      <c r="H1312" s="129">
        <f>+F1312*G1312*C1305</f>
        <v>31.499999999999993</v>
      </c>
      <c r="I1312" s="129"/>
      <c r="J1312" s="111">
        <f t="shared" si="968"/>
        <v>0</v>
      </c>
      <c r="K1312" s="111">
        <f t="shared" si="969"/>
        <v>0</v>
      </c>
      <c r="L1312" s="111">
        <f t="shared" si="970"/>
        <v>31.499999999999993</v>
      </c>
      <c r="M1312" s="111">
        <f t="shared" si="971"/>
        <v>0</v>
      </c>
      <c r="N1312" s="111">
        <f t="shared" si="972"/>
        <v>0</v>
      </c>
      <c r="O1312" s="147">
        <f t="shared" si="973"/>
        <v>0</v>
      </c>
      <c r="P1312" s="129"/>
    </row>
    <row r="1313" spans="1:30" s="116" customFormat="1" ht="30" customHeight="1" x14ac:dyDescent="0.25">
      <c r="A1313" s="186"/>
      <c r="B1313" s="186"/>
      <c r="C1313" s="186"/>
      <c r="D1313" s="186"/>
      <c r="E1313" s="186"/>
      <c r="F1313" s="186"/>
      <c r="G1313" s="186"/>
      <c r="H1313" s="186"/>
      <c r="I1313" s="186"/>
      <c r="J1313" s="186"/>
      <c r="K1313" s="186"/>
      <c r="L1313" s="186"/>
      <c r="M1313" s="186"/>
      <c r="N1313" s="186"/>
      <c r="O1313" s="186"/>
      <c r="P1313" s="288"/>
      <c r="Q1313" s="118"/>
      <c r="R1313" s="119"/>
      <c r="S1313" s="119"/>
      <c r="T1313" s="119"/>
      <c r="U1313" s="119"/>
      <c r="V1313" s="119"/>
      <c r="W1313" s="119"/>
      <c r="X1313" s="119"/>
      <c r="Y1313" s="119"/>
      <c r="Z1313" s="119"/>
      <c r="AA1313" s="119"/>
      <c r="AB1313" s="119"/>
      <c r="AC1313" s="119"/>
      <c r="AD1313" s="120"/>
    </row>
    <row r="1314" spans="1:30" s="116" customFormat="1" ht="30" customHeight="1" x14ac:dyDescent="0.2">
      <c r="A1314" s="111">
        <v>158</v>
      </c>
      <c r="B1314" s="111" t="s">
        <v>264</v>
      </c>
      <c r="C1314" s="111">
        <v>1</v>
      </c>
      <c r="D1314" s="111">
        <v>0.65500000000000003</v>
      </c>
      <c r="E1314" s="111">
        <v>0.3</v>
      </c>
      <c r="F1314" s="111">
        <v>0.6</v>
      </c>
      <c r="G1314" s="112"/>
      <c r="H1314" s="111"/>
      <c r="I1314" s="111">
        <f>+PRODUCT(C1314:F1314)</f>
        <v>0.1179</v>
      </c>
      <c r="J1314" s="111">
        <f t="shared" si="968"/>
        <v>0</v>
      </c>
      <c r="K1314" s="111">
        <f t="shared" si="969"/>
        <v>0</v>
      </c>
      <c r="L1314" s="111">
        <f t="shared" si="970"/>
        <v>0</v>
      </c>
      <c r="M1314" s="111">
        <f t="shared" si="971"/>
        <v>0</v>
      </c>
      <c r="N1314" s="111">
        <f t="shared" si="972"/>
        <v>0</v>
      </c>
      <c r="O1314" s="147">
        <f t="shared" si="973"/>
        <v>0</v>
      </c>
      <c r="P1314" s="111">
        <f>(IF(F1314&gt;0.6,(ROUND(D1314/0.5*2,0)),(ROUND(D1314/0.5*1,0))))*C1314</f>
        <v>1</v>
      </c>
      <c r="Q1314" s="113" t="s">
        <v>75</v>
      </c>
      <c r="R1314" s="114">
        <v>0.15</v>
      </c>
      <c r="S1314" s="114">
        <v>0.2</v>
      </c>
      <c r="T1314" s="114">
        <f>+PRODUCT(C1314:E1314)</f>
        <v>0.19650000000000001</v>
      </c>
      <c r="U1314" s="114">
        <f>+PRODUCT(D1314,(F1314-R1314))</f>
        <v>0.29474999999999996</v>
      </c>
      <c r="V1314" s="114">
        <f>+PRODUCT(D1314,(F1314-R1314))</f>
        <v>0.29474999999999996</v>
      </c>
      <c r="W1314" s="114">
        <f>+PRODUCT(T1314,C1314)</f>
        <v>0.19650000000000001</v>
      </c>
      <c r="X1314" s="114">
        <f>+IF(Q1314="internal",IF(F1314=$X$52,U1314+V1314,0),0)</f>
        <v>0.58949999999999991</v>
      </c>
      <c r="Y1314" s="114">
        <f>+IF(Q1314="internal",IF(F1314&lt;$Y$52,U1314+V1314,0),0)</f>
        <v>0</v>
      </c>
      <c r="Z1314" s="114">
        <f>+IF(Q1314="internal",IF(F1314&gt;$Z$52,U1314+V1314,0),0)</f>
        <v>0</v>
      </c>
      <c r="AA1314" s="114">
        <f>+IF(Q1314="external",IF(F1314=$AA$52,U1314+V1314,0),0)</f>
        <v>0</v>
      </c>
      <c r="AB1314" s="114">
        <f>+IF(Q1314="external",IF(F1314&lt;$AB$52,U1314+V1314,0),0)</f>
        <v>0</v>
      </c>
      <c r="AC1314" s="114">
        <f>+IF(Q1314="external",IF(F1314&gt;$AC$52,U1314+V1314,0),0)</f>
        <v>0</v>
      </c>
      <c r="AD1314" s="115"/>
    </row>
    <row r="1315" spans="1:30" s="116" customFormat="1" ht="30" customHeight="1" x14ac:dyDescent="0.2">
      <c r="A1315" s="149" t="s">
        <v>76</v>
      </c>
      <c r="B1315" s="150"/>
      <c r="C1315" s="151"/>
      <c r="D1315" s="152">
        <v>20</v>
      </c>
      <c r="E1315" s="152"/>
      <c r="F1315" s="165">
        <v>3</v>
      </c>
      <c r="G1315" s="153">
        <f>+$D1314+1*(VLOOKUP(D1315,$B$10:$G$16,6)+(10*(D1315/1000)))+1*(VLOOKUP(D1315,$B$10:$G$16,6)+(10*(D1315/1000)))</f>
        <v>2.6550000000000002</v>
      </c>
      <c r="H1315" s="152">
        <f>+F1315*G1315*C1314</f>
        <v>7.9650000000000007</v>
      </c>
      <c r="I1315" s="152"/>
      <c r="J1315" s="111">
        <f t="shared" si="968"/>
        <v>0</v>
      </c>
      <c r="K1315" s="111">
        <f t="shared" si="969"/>
        <v>0</v>
      </c>
      <c r="L1315" s="111">
        <f t="shared" si="970"/>
        <v>0</v>
      </c>
      <c r="M1315" s="111">
        <f t="shared" si="971"/>
        <v>0</v>
      </c>
      <c r="N1315" s="111">
        <f t="shared" si="972"/>
        <v>7.9650000000000007</v>
      </c>
      <c r="O1315" s="147">
        <f t="shared" si="973"/>
        <v>0</v>
      </c>
      <c r="P1315" s="111"/>
      <c r="Q1315" s="118"/>
      <c r="R1315" s="119"/>
      <c r="S1315" s="119"/>
      <c r="T1315" s="119"/>
      <c r="U1315" s="119"/>
      <c r="V1315" s="119"/>
      <c r="W1315" s="119"/>
      <c r="X1315" s="119"/>
      <c r="Y1315" s="119"/>
      <c r="Z1315" s="119"/>
      <c r="AA1315" s="119"/>
      <c r="AB1315" s="119"/>
      <c r="AC1315" s="119"/>
      <c r="AD1315" s="120"/>
    </row>
    <row r="1316" spans="1:30" s="116" customFormat="1" ht="30" customHeight="1" x14ac:dyDescent="0.2">
      <c r="A1316" s="149" t="s">
        <v>162</v>
      </c>
      <c r="B1316" s="150"/>
      <c r="C1316" s="151"/>
      <c r="D1316" s="152">
        <v>20</v>
      </c>
      <c r="E1316" s="152"/>
      <c r="F1316" s="165">
        <v>3</v>
      </c>
      <c r="G1316" s="153">
        <f>+$D1314+1*(VLOOKUP(D1316,$B$10:$G$16,6)+(10*(D1316/1000)))+1*(VLOOKUP(D1316,$B$10:$G$16,6)+(10*(D1316/1000)))</f>
        <v>2.6550000000000002</v>
      </c>
      <c r="H1316" s="152">
        <f>+F1316*G1316*C1314</f>
        <v>7.9650000000000007</v>
      </c>
      <c r="I1316" s="152"/>
      <c r="J1316" s="111">
        <f t="shared" si="968"/>
        <v>0</v>
      </c>
      <c r="K1316" s="111">
        <f t="shared" si="969"/>
        <v>0</v>
      </c>
      <c r="L1316" s="111">
        <f t="shared" si="970"/>
        <v>0</v>
      </c>
      <c r="M1316" s="111">
        <f t="shared" si="971"/>
        <v>0</v>
      </c>
      <c r="N1316" s="111">
        <f t="shared" si="972"/>
        <v>7.9650000000000007</v>
      </c>
      <c r="O1316" s="147">
        <f t="shared" si="973"/>
        <v>0</v>
      </c>
      <c r="P1316" s="111"/>
      <c r="Q1316" s="118"/>
      <c r="R1316" s="119"/>
      <c r="S1316" s="119"/>
      <c r="T1316" s="119"/>
      <c r="U1316" s="119"/>
      <c r="V1316" s="119"/>
      <c r="W1316" s="119"/>
      <c r="X1316" s="119"/>
      <c r="Y1316" s="119"/>
      <c r="Z1316" s="119"/>
      <c r="AA1316" s="119"/>
      <c r="AB1316" s="119"/>
      <c r="AC1316" s="119"/>
      <c r="AD1316" s="120"/>
    </row>
    <row r="1317" spans="1:30" s="116" customFormat="1" ht="30" customHeight="1" x14ac:dyDescent="0.2">
      <c r="A1317" s="157" t="s">
        <v>78</v>
      </c>
      <c r="B1317" s="158"/>
      <c r="C1317" s="159"/>
      <c r="D1317" s="152">
        <v>20</v>
      </c>
      <c r="E1317" s="111"/>
      <c r="F1317" s="112">
        <v>3</v>
      </c>
      <c r="G1317" s="153">
        <f>+$D1314+1*(VLOOKUP(D1317,$B$10:$G$16,6)+(10*(D1317/1000)))+1*(VLOOKUP(D1317,$B$10:$G$16,6)+(10*(D1317/1000)))</f>
        <v>2.6550000000000002</v>
      </c>
      <c r="H1317" s="111">
        <f>+F1317*G1317*C1314</f>
        <v>7.9650000000000007</v>
      </c>
      <c r="I1317" s="111"/>
      <c r="J1317" s="111">
        <f t="shared" si="968"/>
        <v>0</v>
      </c>
      <c r="K1317" s="111">
        <f t="shared" si="969"/>
        <v>0</v>
      </c>
      <c r="L1317" s="111">
        <f t="shared" si="970"/>
        <v>0</v>
      </c>
      <c r="M1317" s="111">
        <f t="shared" si="971"/>
        <v>0</v>
      </c>
      <c r="N1317" s="111">
        <f t="shared" si="972"/>
        <v>7.9650000000000007</v>
      </c>
      <c r="O1317" s="147">
        <f t="shared" si="973"/>
        <v>0</v>
      </c>
      <c r="P1317" s="111"/>
      <c r="Q1317" s="118"/>
      <c r="R1317" s="119"/>
      <c r="S1317" s="119"/>
      <c r="T1317" s="119"/>
      <c r="U1317" s="119"/>
      <c r="V1317" s="119"/>
      <c r="W1317" s="119"/>
      <c r="X1317" s="119"/>
      <c r="Y1317" s="119"/>
      <c r="Z1317" s="119"/>
      <c r="AA1317" s="119"/>
      <c r="AB1317" s="119"/>
      <c r="AC1317" s="119"/>
      <c r="AD1317" s="120"/>
    </row>
    <row r="1318" spans="1:30" s="116" customFormat="1" ht="30" customHeight="1" x14ac:dyDescent="0.2">
      <c r="A1318" s="157" t="s">
        <v>79</v>
      </c>
      <c r="B1318" s="158"/>
      <c r="C1318" s="159"/>
      <c r="D1318" s="152">
        <v>20</v>
      </c>
      <c r="E1318" s="111"/>
      <c r="F1318" s="112">
        <v>2</v>
      </c>
      <c r="G1318" s="153">
        <f>+$D1314+1*(VLOOKUP(D1318,$B$10:$G$16,6)+(10*(D1318/1000)))+1*(VLOOKUP(D1318,$B$10:$G$16,6)+(10*(D1318/1000)))</f>
        <v>2.6550000000000002</v>
      </c>
      <c r="H1318" s="111">
        <f>+F1318*G1318*C1314</f>
        <v>5.3100000000000005</v>
      </c>
      <c r="I1318" s="111"/>
      <c r="J1318" s="111">
        <f t="shared" si="968"/>
        <v>0</v>
      </c>
      <c r="K1318" s="111">
        <f t="shared" si="969"/>
        <v>0</v>
      </c>
      <c r="L1318" s="111">
        <f t="shared" si="970"/>
        <v>0</v>
      </c>
      <c r="M1318" s="111">
        <f t="shared" si="971"/>
        <v>0</v>
      </c>
      <c r="N1318" s="111">
        <f t="shared" si="972"/>
        <v>5.3100000000000005</v>
      </c>
      <c r="O1318" s="147">
        <f t="shared" si="973"/>
        <v>0</v>
      </c>
      <c r="P1318" s="111"/>
      <c r="Q1318" s="118"/>
      <c r="R1318" s="119"/>
      <c r="S1318" s="119"/>
      <c r="T1318" s="119"/>
      <c r="U1318" s="119"/>
      <c r="V1318" s="119"/>
      <c r="W1318" s="119"/>
      <c r="X1318" s="119"/>
      <c r="Y1318" s="119"/>
      <c r="Z1318" s="119"/>
      <c r="AA1318" s="119"/>
      <c r="AB1318" s="119"/>
      <c r="AC1318" s="119"/>
      <c r="AD1318" s="120"/>
    </row>
    <row r="1319" spans="1:30" s="127" customFormat="1" ht="30" customHeight="1" x14ac:dyDescent="0.2">
      <c r="A1319" s="157" t="s">
        <v>80</v>
      </c>
      <c r="B1319" s="158"/>
      <c r="C1319" s="159"/>
      <c r="D1319" s="111">
        <v>25</v>
      </c>
      <c r="E1319" s="111">
        <v>1</v>
      </c>
      <c r="F1319" s="112">
        <f>ROUND((6.2*2)/(E1319)+1,0)</f>
        <v>13</v>
      </c>
      <c r="G1319" s="112">
        <f>VLOOKUP(E1314,$B$40:$E$49,4,0)</f>
        <v>0.36443309607454283</v>
      </c>
      <c r="H1319" s="111">
        <f>+F1319*G1319*C1314</f>
        <v>4.7376302489690572</v>
      </c>
      <c r="I1319" s="111"/>
      <c r="J1319" s="111">
        <f t="shared" si="968"/>
        <v>0</v>
      </c>
      <c r="K1319" s="111">
        <f t="shared" si="969"/>
        <v>0</v>
      </c>
      <c r="L1319" s="111">
        <f t="shared" si="970"/>
        <v>0</v>
      </c>
      <c r="M1319" s="111">
        <f t="shared" si="971"/>
        <v>0</v>
      </c>
      <c r="N1319" s="111">
        <f t="shared" si="972"/>
        <v>0</v>
      </c>
      <c r="O1319" s="147">
        <f t="shared" si="973"/>
        <v>4.7376302489690572</v>
      </c>
      <c r="P1319" s="111"/>
      <c r="Q1319" s="118"/>
      <c r="R1319" s="119"/>
      <c r="S1319" s="119"/>
      <c r="T1319" s="119"/>
      <c r="U1319" s="119"/>
      <c r="V1319" s="119"/>
      <c r="W1319" s="119"/>
      <c r="X1319" s="119"/>
      <c r="Y1319" s="119"/>
      <c r="Z1319" s="119"/>
      <c r="AA1319" s="119"/>
      <c r="AB1319" s="119"/>
      <c r="AC1319" s="119"/>
      <c r="AD1319" s="120"/>
    </row>
    <row r="1320" spans="1:30" s="186" customFormat="1" ht="34.5" customHeight="1" x14ac:dyDescent="0.25">
      <c r="A1320" s="135" t="s">
        <v>124</v>
      </c>
      <c r="B1320" s="136"/>
      <c r="C1320" s="137"/>
      <c r="D1320" s="129">
        <v>12</v>
      </c>
      <c r="E1320" s="129">
        <v>0.1</v>
      </c>
      <c r="F1320" s="138">
        <f>ROUND((((D1314/3)*2)/(E1320))+1,0)</f>
        <v>5</v>
      </c>
      <c r="G1320" s="130">
        <f>((2*(E1314-(2*$B$6)+F1314-(2*$B$6)))+(VLOOKUP(D1320,$B$30:$C$36,2,)))</f>
        <v>1.8</v>
      </c>
      <c r="H1320" s="129">
        <f>+F1320*G1320*C1314</f>
        <v>9</v>
      </c>
      <c r="I1320" s="129"/>
      <c r="J1320" s="111">
        <f t="shared" si="968"/>
        <v>0</v>
      </c>
      <c r="K1320" s="111">
        <f t="shared" si="969"/>
        <v>0</v>
      </c>
      <c r="L1320" s="111">
        <f t="shared" si="970"/>
        <v>9</v>
      </c>
      <c r="M1320" s="111">
        <f t="shared" si="971"/>
        <v>0</v>
      </c>
      <c r="N1320" s="111">
        <f t="shared" si="972"/>
        <v>0</v>
      </c>
      <c r="O1320" s="147">
        <f t="shared" si="973"/>
        <v>0</v>
      </c>
      <c r="P1320" s="129"/>
    </row>
    <row r="1321" spans="1:30" s="79" customFormat="1" ht="30" customHeight="1" x14ac:dyDescent="0.25">
      <c r="A1321" s="290"/>
      <c r="B1321" s="169" t="s">
        <v>96</v>
      </c>
      <c r="C1321" s="52"/>
      <c r="D1321" s="52">
        <v>12</v>
      </c>
      <c r="E1321" s="52">
        <v>0.1</v>
      </c>
      <c r="F1321" s="210">
        <f>ROUNDUP((((D1314/3)*3)/(E1321))+1,0)</f>
        <v>8</v>
      </c>
      <c r="G1321" s="291">
        <f>(F1314-(2*$B$6)+(VLOOKUP(D1321,$B$30:$C$36,2,)))</f>
        <v>0.78</v>
      </c>
      <c r="H1321" s="52">
        <f>+F1321*G1321*C1314</f>
        <v>6.24</v>
      </c>
      <c r="I1321" s="52"/>
      <c r="J1321" s="111">
        <f t="shared" si="968"/>
        <v>0</v>
      </c>
      <c r="K1321" s="111">
        <f t="shared" si="969"/>
        <v>0</v>
      </c>
      <c r="L1321" s="111">
        <f t="shared" si="970"/>
        <v>6.24</v>
      </c>
      <c r="M1321" s="111">
        <f t="shared" si="971"/>
        <v>0</v>
      </c>
      <c r="N1321" s="111">
        <f t="shared" si="972"/>
        <v>0</v>
      </c>
      <c r="O1321" s="147">
        <f t="shared" si="973"/>
        <v>0</v>
      </c>
      <c r="P1321" s="129"/>
      <c r="Q1321" s="38"/>
    </row>
    <row r="1322" spans="1:30" s="116" customFormat="1" ht="30" customHeight="1" x14ac:dyDescent="0.25">
      <c r="A1322" s="186"/>
      <c r="B1322" s="186"/>
      <c r="C1322" s="186"/>
      <c r="D1322" s="186"/>
      <c r="E1322" s="186"/>
      <c r="F1322" s="186"/>
      <c r="G1322" s="186"/>
      <c r="H1322" s="186"/>
      <c r="I1322" s="186"/>
      <c r="J1322" s="186"/>
      <c r="K1322" s="186"/>
      <c r="L1322" s="186"/>
      <c r="M1322" s="186"/>
      <c r="N1322" s="186"/>
      <c r="O1322" s="186"/>
      <c r="P1322" s="288"/>
      <c r="Q1322" s="118"/>
      <c r="R1322" s="119"/>
      <c r="S1322" s="119"/>
      <c r="T1322" s="119"/>
      <c r="U1322" s="119"/>
      <c r="V1322" s="119"/>
      <c r="W1322" s="119"/>
      <c r="X1322" s="119"/>
      <c r="Y1322" s="119"/>
      <c r="Z1322" s="119"/>
      <c r="AA1322" s="119"/>
      <c r="AB1322" s="119"/>
      <c r="AC1322" s="119"/>
      <c r="AD1322" s="120"/>
    </row>
    <row r="1323" spans="1:30" s="116" customFormat="1" ht="30" customHeight="1" x14ac:dyDescent="0.2">
      <c r="A1323" s="111">
        <v>159</v>
      </c>
      <c r="B1323" s="111" t="s">
        <v>264</v>
      </c>
      <c r="C1323" s="111">
        <v>1</v>
      </c>
      <c r="D1323" s="111">
        <v>0.65500000000000003</v>
      </c>
      <c r="E1323" s="111">
        <v>0.2</v>
      </c>
      <c r="F1323" s="111">
        <v>1.147</v>
      </c>
      <c r="G1323" s="112"/>
      <c r="H1323" s="111"/>
      <c r="I1323" s="111">
        <f>+PRODUCT(C1323:F1323)</f>
        <v>0.150257</v>
      </c>
      <c r="J1323" s="111">
        <f t="shared" si="968"/>
        <v>0</v>
      </c>
      <c r="K1323" s="111">
        <f t="shared" si="969"/>
        <v>0</v>
      </c>
      <c r="L1323" s="111">
        <f t="shared" si="970"/>
        <v>0</v>
      </c>
      <c r="M1323" s="111">
        <f t="shared" si="971"/>
        <v>0</v>
      </c>
      <c r="N1323" s="111">
        <f t="shared" si="972"/>
        <v>0</v>
      </c>
      <c r="O1323" s="147">
        <f t="shared" si="973"/>
        <v>0</v>
      </c>
      <c r="P1323" s="111">
        <f>(IF(F1323&gt;0.6,(ROUND(D1323/0.5*2,0)),(ROUND(D1323/0.5*1,0))))*C1323</f>
        <v>3</v>
      </c>
      <c r="Q1323" s="113" t="s">
        <v>75</v>
      </c>
      <c r="R1323" s="114">
        <v>0.15</v>
      </c>
      <c r="S1323" s="114">
        <v>0.2</v>
      </c>
      <c r="T1323" s="114">
        <f>+PRODUCT(C1323:E1323)</f>
        <v>0.13100000000000001</v>
      </c>
      <c r="U1323" s="114">
        <f>+PRODUCT(D1323,(F1323-R1323))</f>
        <v>0.65303500000000003</v>
      </c>
      <c r="V1323" s="114">
        <f>+PRODUCT(D1323,(F1323-R1323))</f>
        <v>0.65303500000000003</v>
      </c>
      <c r="W1323" s="114">
        <f>+PRODUCT(T1323,C1323)</f>
        <v>0.13100000000000001</v>
      </c>
      <c r="X1323" s="114">
        <f>+IF(Q1323="internal",IF(F1323=$X$52,U1323+V1323,0),0)</f>
        <v>0</v>
      </c>
      <c r="Y1323" s="114">
        <f>+IF(Q1323="internal",IF(F1323&lt;$Y$52,U1323+V1323,0),0)</f>
        <v>0</v>
      </c>
      <c r="Z1323" s="114">
        <f>+IF(Q1323="internal",IF(F1323&gt;$Z$52,U1323+V1323,0),0)</f>
        <v>1.3060700000000001</v>
      </c>
      <c r="AA1323" s="114">
        <f>+IF(Q1323="external",IF(F1323=$AA$52,U1323+V1323,0),0)</f>
        <v>0</v>
      </c>
      <c r="AB1323" s="114">
        <f>+IF(Q1323="external",IF(F1323&lt;$AB$52,U1323+V1323,0),0)</f>
        <v>0</v>
      </c>
      <c r="AC1323" s="114">
        <f>+IF(Q1323="external",IF(F1323&gt;$AC$52,U1323+V1323,0),0)</f>
        <v>0</v>
      </c>
      <c r="AD1323" s="115"/>
    </row>
    <row r="1324" spans="1:30" s="116" customFormat="1" ht="30" customHeight="1" x14ac:dyDescent="0.2">
      <c r="A1324" s="149" t="s">
        <v>76</v>
      </c>
      <c r="B1324" s="150"/>
      <c r="C1324" s="151"/>
      <c r="D1324" s="152">
        <v>12</v>
      </c>
      <c r="E1324" s="152"/>
      <c r="F1324" s="165">
        <v>2</v>
      </c>
      <c r="G1324" s="153">
        <f>+$D1323+(2*0.075)</f>
        <v>0.80500000000000005</v>
      </c>
      <c r="H1324" s="152">
        <f>+F1324*G1324*C1323</f>
        <v>1.61</v>
      </c>
      <c r="I1324" s="152"/>
      <c r="J1324" s="111">
        <f t="shared" si="968"/>
        <v>0</v>
      </c>
      <c r="K1324" s="111">
        <f t="shared" si="969"/>
        <v>0</v>
      </c>
      <c r="L1324" s="111">
        <f t="shared" si="970"/>
        <v>1.61</v>
      </c>
      <c r="M1324" s="111">
        <f t="shared" si="971"/>
        <v>0</v>
      </c>
      <c r="N1324" s="111">
        <f t="shared" si="972"/>
        <v>0</v>
      </c>
      <c r="O1324" s="147">
        <f t="shared" si="973"/>
        <v>0</v>
      </c>
      <c r="P1324" s="111">
        <f>(IF(F1324&gt;0.6,(ROUND(D1324/0.5*2,0)),(ROUND(D1324/0.5*1,0))))*C1324</f>
        <v>0</v>
      </c>
      <c r="Q1324" s="118"/>
      <c r="R1324" s="119"/>
      <c r="S1324" s="119"/>
      <c r="T1324" s="119"/>
      <c r="U1324" s="119"/>
      <c r="V1324" s="119"/>
      <c r="W1324" s="119"/>
      <c r="X1324" s="119"/>
      <c r="Y1324" s="119"/>
      <c r="Z1324" s="119"/>
      <c r="AA1324" s="119"/>
      <c r="AB1324" s="119"/>
      <c r="AC1324" s="119"/>
      <c r="AD1324" s="120"/>
    </row>
    <row r="1325" spans="1:30" s="116" customFormat="1" ht="30" customHeight="1" x14ac:dyDescent="0.2">
      <c r="A1325" s="149" t="s">
        <v>129</v>
      </c>
      <c r="B1325" s="150"/>
      <c r="C1325" s="151"/>
      <c r="D1325" s="152">
        <v>8</v>
      </c>
      <c r="E1325" s="152">
        <v>0.2</v>
      </c>
      <c r="F1325" s="112">
        <f>ROUND((1.2275)/(E1325)+1,0)</f>
        <v>7</v>
      </c>
      <c r="G1325" s="153">
        <f>+$D1323+(2*0.075)</f>
        <v>0.80500000000000005</v>
      </c>
      <c r="H1325" s="152">
        <f>+F1325*G1325*C1323</f>
        <v>5.6350000000000007</v>
      </c>
      <c r="I1325" s="152"/>
      <c r="J1325" s="111">
        <f t="shared" si="968"/>
        <v>5.6350000000000007</v>
      </c>
      <c r="K1325" s="111">
        <f t="shared" si="969"/>
        <v>0</v>
      </c>
      <c r="L1325" s="111">
        <f t="shared" si="970"/>
        <v>0</v>
      </c>
      <c r="M1325" s="111">
        <f t="shared" si="971"/>
        <v>0</v>
      </c>
      <c r="N1325" s="111">
        <f t="shared" si="972"/>
        <v>0</v>
      </c>
      <c r="O1325" s="147">
        <f t="shared" si="973"/>
        <v>0</v>
      </c>
      <c r="P1325" s="111"/>
      <c r="Q1325" s="118"/>
      <c r="R1325" s="119"/>
      <c r="S1325" s="119"/>
      <c r="T1325" s="119"/>
      <c r="U1325" s="119"/>
      <c r="V1325" s="119"/>
      <c r="W1325" s="119"/>
      <c r="X1325" s="119"/>
      <c r="Y1325" s="119"/>
      <c r="Z1325" s="119"/>
      <c r="AA1325" s="119"/>
      <c r="AB1325" s="119"/>
      <c r="AC1325" s="119"/>
      <c r="AD1325" s="120"/>
    </row>
    <row r="1326" spans="1:30" ht="34.5" customHeight="1" x14ac:dyDescent="0.25">
      <c r="A1326" s="206" t="s">
        <v>177</v>
      </c>
      <c r="B1326" s="207"/>
      <c r="C1326" s="208"/>
      <c r="D1326" s="209">
        <v>10</v>
      </c>
      <c r="E1326" s="209">
        <v>0.15</v>
      </c>
      <c r="F1326" s="210">
        <f>ROUND((((D1323/3)*3)/(E1326))+1,0)</f>
        <v>5</v>
      </c>
      <c r="G1326" s="211">
        <f>((1*(E1323-(2*$B$6)+(2*F1323)+(VLOOKUP(D1326,$B$30:$C$36,2,)))))+2*(VLOOKUP(D1326,$B$10:$G$16,6))</f>
        <v>3.4340000000000002</v>
      </c>
      <c r="H1326" s="209">
        <f>+F1326*G1326*C1323</f>
        <v>17.170000000000002</v>
      </c>
      <c r="I1326" s="209"/>
      <c r="J1326" s="111">
        <f t="shared" si="968"/>
        <v>0</v>
      </c>
      <c r="K1326" s="111">
        <f t="shared" si="969"/>
        <v>17.170000000000002</v>
      </c>
      <c r="L1326" s="111">
        <f t="shared" si="970"/>
        <v>0</v>
      </c>
      <c r="M1326" s="111">
        <f t="shared" si="971"/>
        <v>0</v>
      </c>
      <c r="N1326" s="111">
        <f t="shared" si="972"/>
        <v>0</v>
      </c>
      <c r="O1326" s="147">
        <f t="shared" si="973"/>
        <v>0</v>
      </c>
      <c r="P1326" s="111"/>
    </row>
  </sheetData>
  <mergeCells count="921">
    <mergeCell ref="A1324:C1324"/>
    <mergeCell ref="A1325:C1325"/>
    <mergeCell ref="A1326:C1326"/>
    <mergeCell ref="A1315:C1315"/>
    <mergeCell ref="A1316:C1316"/>
    <mergeCell ref="A1317:C1317"/>
    <mergeCell ref="A1318:C1318"/>
    <mergeCell ref="A1319:C1319"/>
    <mergeCell ref="A1320:C1320"/>
    <mergeCell ref="A1307:C1307"/>
    <mergeCell ref="A1308:C1308"/>
    <mergeCell ref="A1309:C1309"/>
    <mergeCell ref="A1310:C1310"/>
    <mergeCell ref="A1311:C1311"/>
    <mergeCell ref="A1312:C1312"/>
    <mergeCell ref="A1299:C1299"/>
    <mergeCell ref="A1300:C1300"/>
    <mergeCell ref="A1301:C1301"/>
    <mergeCell ref="A1302:C1302"/>
    <mergeCell ref="A1303:C1303"/>
    <mergeCell ref="A1306:C1306"/>
    <mergeCell ref="A1291:C1291"/>
    <mergeCell ref="A1292:C1292"/>
    <mergeCell ref="A1293:C1293"/>
    <mergeCell ref="A1294:C1294"/>
    <mergeCell ref="A1297:C1297"/>
    <mergeCell ref="A1298:C1298"/>
    <mergeCell ref="A1283:C1283"/>
    <mergeCell ref="A1284:C1284"/>
    <mergeCell ref="A1285:C1285"/>
    <mergeCell ref="A1286:C1286"/>
    <mergeCell ref="A1289:C1289"/>
    <mergeCell ref="A1290:C1290"/>
    <mergeCell ref="A1274:C1274"/>
    <mergeCell ref="A1276:C1276"/>
    <mergeCell ref="A1277:C1277"/>
    <mergeCell ref="A1278:C1278"/>
    <mergeCell ref="A1281:C1281"/>
    <mergeCell ref="A1282:C1282"/>
    <mergeCell ref="A1267:C1267"/>
    <mergeCell ref="A1268:C1268"/>
    <mergeCell ref="A1269:C1269"/>
    <mergeCell ref="A1270:C1270"/>
    <mergeCell ref="A1271:C1271"/>
    <mergeCell ref="A1272:C1272"/>
    <mergeCell ref="A1260:C1260"/>
    <mergeCell ref="A1261:C1261"/>
    <mergeCell ref="A1262:C1262"/>
    <mergeCell ref="A1263:C1263"/>
    <mergeCell ref="A1264:C1264"/>
    <mergeCell ref="A1265:C1265"/>
    <mergeCell ref="A1251:C1251"/>
    <mergeCell ref="A1252:C1252"/>
    <mergeCell ref="A1253:C1253"/>
    <mergeCell ref="A1254:C1254"/>
    <mergeCell ref="A1255:C1255"/>
    <mergeCell ref="A1259:C1259"/>
    <mergeCell ref="A1243:C1243"/>
    <mergeCell ref="A1244:C1244"/>
    <mergeCell ref="A1245:C1245"/>
    <mergeCell ref="A1248:C1248"/>
    <mergeCell ref="A1249:C1249"/>
    <mergeCell ref="A1250:C1250"/>
    <mergeCell ref="A1235:C1235"/>
    <mergeCell ref="A1236:C1236"/>
    <mergeCell ref="A1237:C1237"/>
    <mergeCell ref="A1238:C1238"/>
    <mergeCell ref="A1241:C1241"/>
    <mergeCell ref="A1242:C1242"/>
    <mergeCell ref="A1229:C1229"/>
    <mergeCell ref="A1230:C1230"/>
    <mergeCell ref="A1231:C1231"/>
    <mergeCell ref="A1232:C1232"/>
    <mergeCell ref="A1233:C1233"/>
    <mergeCell ref="A1234:C1234"/>
    <mergeCell ref="A1219:C1219"/>
    <mergeCell ref="A1220:C1220"/>
    <mergeCell ref="A1223:C1223"/>
    <mergeCell ref="A1224:C1224"/>
    <mergeCell ref="A1225:C1225"/>
    <mergeCell ref="A1228:C1228"/>
    <mergeCell ref="A1213:C1213"/>
    <mergeCell ref="A1214:C1214"/>
    <mergeCell ref="A1215:C1215"/>
    <mergeCell ref="A1216:C1216"/>
    <mergeCell ref="A1217:C1217"/>
    <mergeCell ref="A1218:C1218"/>
    <mergeCell ref="A1205:C1205"/>
    <mergeCell ref="A1206:C1206"/>
    <mergeCell ref="A1207:C1207"/>
    <mergeCell ref="A1210:C1210"/>
    <mergeCell ref="A1211:C1211"/>
    <mergeCell ref="A1212:C1212"/>
    <mergeCell ref="A1199:C1199"/>
    <mergeCell ref="A1200:C1200"/>
    <mergeCell ref="A1201:C1201"/>
    <mergeCell ref="A1202:C1202"/>
    <mergeCell ref="A1203:C1203"/>
    <mergeCell ref="A1204:C1204"/>
    <mergeCell ref="A1190:C1190"/>
    <mergeCell ref="A1191:C1191"/>
    <mergeCell ref="A1192:C1192"/>
    <mergeCell ref="A1193:C1193"/>
    <mergeCell ref="A1194:C1194"/>
    <mergeCell ref="A1195:C1195"/>
    <mergeCell ref="A1182:C1182"/>
    <mergeCell ref="A1183:C1183"/>
    <mergeCell ref="A1184:C1184"/>
    <mergeCell ref="A1185:C1185"/>
    <mergeCell ref="A1186:C1186"/>
    <mergeCell ref="A1187:C1187"/>
    <mergeCell ref="A1171:C1171"/>
    <mergeCell ref="A1172:C1172"/>
    <mergeCell ref="A1173:C1173"/>
    <mergeCell ref="A1177:C1177"/>
    <mergeCell ref="A1178:C1178"/>
    <mergeCell ref="A1179:C1179"/>
    <mergeCell ref="A1163:C1163"/>
    <mergeCell ref="A1164:C1164"/>
    <mergeCell ref="A1165:C1165"/>
    <mergeCell ref="A1168:C1168"/>
    <mergeCell ref="A1169:C1169"/>
    <mergeCell ref="A1170:C1170"/>
    <mergeCell ref="A1155:C1155"/>
    <mergeCell ref="A1156:C1156"/>
    <mergeCell ref="A1157:C1157"/>
    <mergeCell ref="A1160:C1160"/>
    <mergeCell ref="A1161:C1161"/>
    <mergeCell ref="A1162:C1162"/>
    <mergeCell ref="A1146:C1146"/>
    <mergeCell ref="A1147:C1147"/>
    <mergeCell ref="A1148:C1148"/>
    <mergeCell ref="A1152:C1152"/>
    <mergeCell ref="A1153:C1153"/>
    <mergeCell ref="A1154:C1154"/>
    <mergeCell ref="A1138:C1138"/>
    <mergeCell ref="A1139:C1139"/>
    <mergeCell ref="A1140:C1140"/>
    <mergeCell ref="A1143:C1143"/>
    <mergeCell ref="A1144:C1144"/>
    <mergeCell ref="A1145:C1145"/>
    <mergeCell ref="A1130:C1130"/>
    <mergeCell ref="A1131:C1131"/>
    <mergeCell ref="A1132:C1132"/>
    <mergeCell ref="A1135:C1135"/>
    <mergeCell ref="A1136:C1136"/>
    <mergeCell ref="A1137:C1137"/>
    <mergeCell ref="A1121:C1121"/>
    <mergeCell ref="A1122:C1122"/>
    <mergeCell ref="A1123:C1123"/>
    <mergeCell ref="A1127:C1127"/>
    <mergeCell ref="A1128:C1128"/>
    <mergeCell ref="A1129:C1129"/>
    <mergeCell ref="A1113:C1113"/>
    <mergeCell ref="A1116:C1116"/>
    <mergeCell ref="A1117:C1117"/>
    <mergeCell ref="A1118:C1118"/>
    <mergeCell ref="A1119:C1119"/>
    <mergeCell ref="A1120:C1120"/>
    <mergeCell ref="A1105:C1105"/>
    <mergeCell ref="A1106:C1106"/>
    <mergeCell ref="A1109:C1109"/>
    <mergeCell ref="A1110:C1110"/>
    <mergeCell ref="A1111:C1111"/>
    <mergeCell ref="A1112:C1112"/>
    <mergeCell ref="A1096:C1096"/>
    <mergeCell ref="A1097:C1097"/>
    <mergeCell ref="A1101:C1101"/>
    <mergeCell ref="A1102:C1102"/>
    <mergeCell ref="A1103:C1103"/>
    <mergeCell ref="A1104:C1104"/>
    <mergeCell ref="A1087:C1087"/>
    <mergeCell ref="A1088:C1088"/>
    <mergeCell ref="A1092:C1092"/>
    <mergeCell ref="A1093:C1093"/>
    <mergeCell ref="A1094:C1094"/>
    <mergeCell ref="A1095:C1095"/>
    <mergeCell ref="A1079:C1079"/>
    <mergeCell ref="A1080:C1080"/>
    <mergeCell ref="A1083:C1083"/>
    <mergeCell ref="A1084:C1084"/>
    <mergeCell ref="A1085:C1085"/>
    <mergeCell ref="A1086:C1086"/>
    <mergeCell ref="A1071:C1071"/>
    <mergeCell ref="A1072:C1072"/>
    <mergeCell ref="A1075:C1075"/>
    <mergeCell ref="A1076:C1076"/>
    <mergeCell ref="A1077:C1077"/>
    <mergeCell ref="A1078:C1078"/>
    <mergeCell ref="A1062:C1062"/>
    <mergeCell ref="A1063:C1063"/>
    <mergeCell ref="A1064:C1064"/>
    <mergeCell ref="A1065:C1065"/>
    <mergeCell ref="A1066:C1066"/>
    <mergeCell ref="A1070:C1070"/>
    <mergeCell ref="A1054:C1054"/>
    <mergeCell ref="A1055:C1055"/>
    <mergeCell ref="A1056:C1056"/>
    <mergeCell ref="A1057:C1057"/>
    <mergeCell ref="A1058:C1058"/>
    <mergeCell ref="A1061:C1061"/>
    <mergeCell ref="A1045:C1045"/>
    <mergeCell ref="A1046:C1046"/>
    <mergeCell ref="A1047:C1047"/>
    <mergeCell ref="A1048:C1048"/>
    <mergeCell ref="A1049:C1049"/>
    <mergeCell ref="A1053:C1053"/>
    <mergeCell ref="A1035:C1035"/>
    <mergeCell ref="A1036:C1036"/>
    <mergeCell ref="A1039:C1039"/>
    <mergeCell ref="A1040:C1040"/>
    <mergeCell ref="A1041:C1041"/>
    <mergeCell ref="A1044:C1044"/>
    <mergeCell ref="A1027:C1027"/>
    <mergeCell ref="A1028:C1028"/>
    <mergeCell ref="A1029:C1029"/>
    <mergeCell ref="A1032:C1032"/>
    <mergeCell ref="A1033:C1033"/>
    <mergeCell ref="A1034:C1034"/>
    <mergeCell ref="A1019:C1019"/>
    <mergeCell ref="A1020:C1020"/>
    <mergeCell ref="A1023:C1023"/>
    <mergeCell ref="A1024:C1024"/>
    <mergeCell ref="A1025:C1025"/>
    <mergeCell ref="A1026:C1026"/>
    <mergeCell ref="A1011:C1011"/>
    <mergeCell ref="A1012:C1012"/>
    <mergeCell ref="A1013:C1013"/>
    <mergeCell ref="A1016:C1016"/>
    <mergeCell ref="A1017:C1017"/>
    <mergeCell ref="A1018:C1018"/>
    <mergeCell ref="A1001:C1001"/>
    <mergeCell ref="A1004:C1004"/>
    <mergeCell ref="A1005:C1005"/>
    <mergeCell ref="A1006:C1006"/>
    <mergeCell ref="A1007:C1007"/>
    <mergeCell ref="A1008:C1008"/>
    <mergeCell ref="A992:C992"/>
    <mergeCell ref="A993:C993"/>
    <mergeCell ref="A994:C994"/>
    <mergeCell ref="A995:C995"/>
    <mergeCell ref="A999:C999"/>
    <mergeCell ref="A1000:C1000"/>
    <mergeCell ref="A983:C983"/>
    <mergeCell ref="A984:C984"/>
    <mergeCell ref="A985:C985"/>
    <mergeCell ref="A986:C986"/>
    <mergeCell ref="A990:C990"/>
    <mergeCell ref="A991:C991"/>
    <mergeCell ref="A972:C972"/>
    <mergeCell ref="A973:C973"/>
    <mergeCell ref="A977:C977"/>
    <mergeCell ref="A978:C978"/>
    <mergeCell ref="A979:C979"/>
    <mergeCell ref="A982:C982"/>
    <mergeCell ref="A963:C963"/>
    <mergeCell ref="A964:C964"/>
    <mergeCell ref="A968:C968"/>
    <mergeCell ref="A969:C969"/>
    <mergeCell ref="A970:C970"/>
    <mergeCell ref="A971:C971"/>
    <mergeCell ref="A954:C954"/>
    <mergeCell ref="A955:C955"/>
    <mergeCell ref="A959:C959"/>
    <mergeCell ref="A960:C960"/>
    <mergeCell ref="A961:C961"/>
    <mergeCell ref="A962:C962"/>
    <mergeCell ref="A946:C946"/>
    <mergeCell ref="A947:C947"/>
    <mergeCell ref="A950:C950"/>
    <mergeCell ref="A951:C951"/>
    <mergeCell ref="A952:C952"/>
    <mergeCell ref="A953:C953"/>
    <mergeCell ref="A936:C936"/>
    <mergeCell ref="A937:C937"/>
    <mergeCell ref="A940:C940"/>
    <mergeCell ref="A941:C941"/>
    <mergeCell ref="A942:C942"/>
    <mergeCell ref="A945:C945"/>
    <mergeCell ref="A928:C928"/>
    <mergeCell ref="A929:C929"/>
    <mergeCell ref="A930:C930"/>
    <mergeCell ref="A933:C933"/>
    <mergeCell ref="A934:C934"/>
    <mergeCell ref="A935:C935"/>
    <mergeCell ref="A919:C919"/>
    <mergeCell ref="A920:C920"/>
    <mergeCell ref="A921:C921"/>
    <mergeCell ref="A925:C925"/>
    <mergeCell ref="A926:C926"/>
    <mergeCell ref="A927:C927"/>
    <mergeCell ref="A911:C911"/>
    <mergeCell ref="A912:C912"/>
    <mergeCell ref="A915:C915"/>
    <mergeCell ref="A916:C916"/>
    <mergeCell ref="A917:C917"/>
    <mergeCell ref="A918:C918"/>
    <mergeCell ref="A902:C902"/>
    <mergeCell ref="A903:C903"/>
    <mergeCell ref="A907:C907"/>
    <mergeCell ref="A908:C908"/>
    <mergeCell ref="A909:C909"/>
    <mergeCell ref="A910:C910"/>
    <mergeCell ref="A894:C894"/>
    <mergeCell ref="A895:C895"/>
    <mergeCell ref="A896:C896"/>
    <mergeCell ref="A897:C897"/>
    <mergeCell ref="A898:C898"/>
    <mergeCell ref="A901:C901"/>
    <mergeCell ref="A884:C884"/>
    <mergeCell ref="A887:C887"/>
    <mergeCell ref="A888:C888"/>
    <mergeCell ref="A889:C889"/>
    <mergeCell ref="A890:C890"/>
    <mergeCell ref="A893:C893"/>
    <mergeCell ref="A878:C878"/>
    <mergeCell ref="A879:C879"/>
    <mergeCell ref="A880:C880"/>
    <mergeCell ref="A881:C881"/>
    <mergeCell ref="A882:C882"/>
    <mergeCell ref="A883:C883"/>
    <mergeCell ref="A870:C870"/>
    <mergeCell ref="A871:C871"/>
    <mergeCell ref="A872:C872"/>
    <mergeCell ref="A873:C873"/>
    <mergeCell ref="A874:C874"/>
    <mergeCell ref="A875:C875"/>
    <mergeCell ref="A862:C862"/>
    <mergeCell ref="A863:C863"/>
    <mergeCell ref="A864:C864"/>
    <mergeCell ref="A865:C865"/>
    <mergeCell ref="A866:C866"/>
    <mergeCell ref="A867:C867"/>
    <mergeCell ref="A854:C854"/>
    <mergeCell ref="A855:C855"/>
    <mergeCell ref="A856:C856"/>
    <mergeCell ref="A857:C857"/>
    <mergeCell ref="A858:C858"/>
    <mergeCell ref="A861:C861"/>
    <mergeCell ref="A845:C845"/>
    <mergeCell ref="A846:C846"/>
    <mergeCell ref="A847:C847"/>
    <mergeCell ref="A848:C848"/>
    <mergeCell ref="A849:C849"/>
    <mergeCell ref="A853:C853"/>
    <mergeCell ref="A837:C837"/>
    <mergeCell ref="A838:C838"/>
    <mergeCell ref="A839:C839"/>
    <mergeCell ref="A840:C840"/>
    <mergeCell ref="A841:C841"/>
    <mergeCell ref="A844:C844"/>
    <mergeCell ref="A829:C829"/>
    <mergeCell ref="A830:C830"/>
    <mergeCell ref="A831:C831"/>
    <mergeCell ref="A832:C832"/>
    <mergeCell ref="A835:C835"/>
    <mergeCell ref="A836:C836"/>
    <mergeCell ref="A819:C819"/>
    <mergeCell ref="A822:C822"/>
    <mergeCell ref="A823:C823"/>
    <mergeCell ref="A824:C824"/>
    <mergeCell ref="A825:C825"/>
    <mergeCell ref="A826:C826"/>
    <mergeCell ref="A811:C811"/>
    <mergeCell ref="A812:C812"/>
    <mergeCell ref="A815:C815"/>
    <mergeCell ref="A816:C816"/>
    <mergeCell ref="A817:C817"/>
    <mergeCell ref="A818:C818"/>
    <mergeCell ref="A803:C803"/>
    <mergeCell ref="A806:C806"/>
    <mergeCell ref="A807:C807"/>
    <mergeCell ref="A808:C808"/>
    <mergeCell ref="A809:C809"/>
    <mergeCell ref="A810:C810"/>
    <mergeCell ref="A795:C795"/>
    <mergeCell ref="A796:C796"/>
    <mergeCell ref="A799:C799"/>
    <mergeCell ref="A800:C800"/>
    <mergeCell ref="A801:C801"/>
    <mergeCell ref="A802:C802"/>
    <mergeCell ref="A787:C787"/>
    <mergeCell ref="A788:C788"/>
    <mergeCell ref="A791:C791"/>
    <mergeCell ref="A792:C792"/>
    <mergeCell ref="A793:C793"/>
    <mergeCell ref="A794:C794"/>
    <mergeCell ref="A779:C779"/>
    <mergeCell ref="A780:C780"/>
    <mergeCell ref="A781:C781"/>
    <mergeCell ref="A782:C782"/>
    <mergeCell ref="A785:C785"/>
    <mergeCell ref="A786:C786"/>
    <mergeCell ref="A771:C771"/>
    <mergeCell ref="A772:C772"/>
    <mergeCell ref="A773:C773"/>
    <mergeCell ref="A774:C774"/>
    <mergeCell ref="A775:C775"/>
    <mergeCell ref="A778:C778"/>
    <mergeCell ref="A763:C763"/>
    <mergeCell ref="A764:C764"/>
    <mergeCell ref="A765:C765"/>
    <mergeCell ref="A766:C766"/>
    <mergeCell ref="A767:C767"/>
    <mergeCell ref="A768:C768"/>
    <mergeCell ref="A755:C755"/>
    <mergeCell ref="A756:C756"/>
    <mergeCell ref="A757:C757"/>
    <mergeCell ref="A758:C758"/>
    <mergeCell ref="A759:C759"/>
    <mergeCell ref="A760:C760"/>
    <mergeCell ref="A747:C747"/>
    <mergeCell ref="A748:C748"/>
    <mergeCell ref="A749:C749"/>
    <mergeCell ref="A750:C750"/>
    <mergeCell ref="A751:C751"/>
    <mergeCell ref="A752:C752"/>
    <mergeCell ref="A739:C739"/>
    <mergeCell ref="A740:C740"/>
    <mergeCell ref="A741:C741"/>
    <mergeCell ref="A742:C742"/>
    <mergeCell ref="A743:C743"/>
    <mergeCell ref="A746:C746"/>
    <mergeCell ref="A731:C731"/>
    <mergeCell ref="A732:C732"/>
    <mergeCell ref="A733:C733"/>
    <mergeCell ref="A734:C734"/>
    <mergeCell ref="A737:C737"/>
    <mergeCell ref="A738:C738"/>
    <mergeCell ref="A723:C723"/>
    <mergeCell ref="A724:C724"/>
    <mergeCell ref="A725:C725"/>
    <mergeCell ref="A728:C728"/>
    <mergeCell ref="A729:C729"/>
    <mergeCell ref="A730:C730"/>
    <mergeCell ref="A714:C714"/>
    <mergeCell ref="A715:C715"/>
    <mergeCell ref="A716:C716"/>
    <mergeCell ref="A720:C720"/>
    <mergeCell ref="A721:C721"/>
    <mergeCell ref="A722:C722"/>
    <mergeCell ref="A706:C706"/>
    <mergeCell ref="A707:C707"/>
    <mergeCell ref="A708:C708"/>
    <mergeCell ref="A709:C709"/>
    <mergeCell ref="A710:C710"/>
    <mergeCell ref="A711:C711"/>
    <mergeCell ref="A696:C696"/>
    <mergeCell ref="A697:C697"/>
    <mergeCell ref="A698:C698"/>
    <mergeCell ref="A701:C701"/>
    <mergeCell ref="A702:C702"/>
    <mergeCell ref="A703:C703"/>
    <mergeCell ref="A688:C688"/>
    <mergeCell ref="A689:C689"/>
    <mergeCell ref="A692:C692"/>
    <mergeCell ref="A693:C693"/>
    <mergeCell ref="A694:C694"/>
    <mergeCell ref="A695:C695"/>
    <mergeCell ref="A680:C680"/>
    <mergeCell ref="A681:C681"/>
    <mergeCell ref="A682:C682"/>
    <mergeCell ref="A683:C683"/>
    <mergeCell ref="A684:C684"/>
    <mergeCell ref="A687:C687"/>
    <mergeCell ref="A672:C672"/>
    <mergeCell ref="A673:C673"/>
    <mergeCell ref="A674:C674"/>
    <mergeCell ref="A675:C675"/>
    <mergeCell ref="A676:C676"/>
    <mergeCell ref="A679:C679"/>
    <mergeCell ref="A664:C664"/>
    <mergeCell ref="A665:C665"/>
    <mergeCell ref="A666:C666"/>
    <mergeCell ref="A667:C667"/>
    <mergeCell ref="A668:C668"/>
    <mergeCell ref="A671:C671"/>
    <mergeCell ref="A656:C656"/>
    <mergeCell ref="A657:C657"/>
    <mergeCell ref="A658:C658"/>
    <mergeCell ref="A659:C659"/>
    <mergeCell ref="A662:C662"/>
    <mergeCell ref="A663:C663"/>
    <mergeCell ref="A648:C648"/>
    <mergeCell ref="A649:C649"/>
    <mergeCell ref="A650:C650"/>
    <mergeCell ref="A653:C653"/>
    <mergeCell ref="A654:C654"/>
    <mergeCell ref="A655:C655"/>
    <mergeCell ref="A640:C640"/>
    <mergeCell ref="A641:C641"/>
    <mergeCell ref="A644:C644"/>
    <mergeCell ref="A645:C645"/>
    <mergeCell ref="A646:C646"/>
    <mergeCell ref="A647:C647"/>
    <mergeCell ref="A632:C632"/>
    <mergeCell ref="A635:C635"/>
    <mergeCell ref="A636:C636"/>
    <mergeCell ref="A637:C637"/>
    <mergeCell ref="A638:C638"/>
    <mergeCell ref="A639:C639"/>
    <mergeCell ref="A624:C624"/>
    <mergeCell ref="A625:C625"/>
    <mergeCell ref="A626:C626"/>
    <mergeCell ref="A629:C629"/>
    <mergeCell ref="A630:C630"/>
    <mergeCell ref="A631:C631"/>
    <mergeCell ref="A614:C614"/>
    <mergeCell ref="A617:C617"/>
    <mergeCell ref="A618:C618"/>
    <mergeCell ref="A619:C619"/>
    <mergeCell ref="A620:C620"/>
    <mergeCell ref="A621:C621"/>
    <mergeCell ref="A606:C606"/>
    <mergeCell ref="A607:C607"/>
    <mergeCell ref="A608:C608"/>
    <mergeCell ref="A611:C611"/>
    <mergeCell ref="A612:C612"/>
    <mergeCell ref="A613:C613"/>
    <mergeCell ref="A598:C598"/>
    <mergeCell ref="A599:C599"/>
    <mergeCell ref="A600:C600"/>
    <mergeCell ref="A603:C603"/>
    <mergeCell ref="A604:C604"/>
    <mergeCell ref="A605:C605"/>
    <mergeCell ref="A589:C589"/>
    <mergeCell ref="A590:C590"/>
    <mergeCell ref="A591:C591"/>
    <mergeCell ref="A592:C592"/>
    <mergeCell ref="A593:C593"/>
    <mergeCell ref="A594:C594"/>
    <mergeCell ref="A580:C580"/>
    <mergeCell ref="A581:C581"/>
    <mergeCell ref="A582:C582"/>
    <mergeCell ref="A583:C583"/>
    <mergeCell ref="A584:C584"/>
    <mergeCell ref="A585:C585"/>
    <mergeCell ref="A572:C572"/>
    <mergeCell ref="A573:C573"/>
    <mergeCell ref="A574:C574"/>
    <mergeCell ref="A575:C575"/>
    <mergeCell ref="A576:C576"/>
    <mergeCell ref="A579:C579"/>
    <mergeCell ref="A564:C564"/>
    <mergeCell ref="A565:C565"/>
    <mergeCell ref="A566:C566"/>
    <mergeCell ref="A567:C567"/>
    <mergeCell ref="A570:C570"/>
    <mergeCell ref="A571:C571"/>
    <mergeCell ref="A556:C556"/>
    <mergeCell ref="A557:C557"/>
    <mergeCell ref="A558:C558"/>
    <mergeCell ref="A561:C561"/>
    <mergeCell ref="A562:C562"/>
    <mergeCell ref="A563:C563"/>
    <mergeCell ref="A548:C548"/>
    <mergeCell ref="A549:C549"/>
    <mergeCell ref="A550:C550"/>
    <mergeCell ref="A551:C551"/>
    <mergeCell ref="A552:C552"/>
    <mergeCell ref="A553:C553"/>
    <mergeCell ref="A539:C539"/>
    <mergeCell ref="A540:C540"/>
    <mergeCell ref="A541:C541"/>
    <mergeCell ref="A542:C542"/>
    <mergeCell ref="A543:C543"/>
    <mergeCell ref="A547:C547"/>
    <mergeCell ref="A530:C530"/>
    <mergeCell ref="A531:C531"/>
    <mergeCell ref="A532:C532"/>
    <mergeCell ref="A533:C533"/>
    <mergeCell ref="A534:C534"/>
    <mergeCell ref="A538:C538"/>
    <mergeCell ref="A522:C522"/>
    <mergeCell ref="A523:C523"/>
    <mergeCell ref="A524:C524"/>
    <mergeCell ref="A527:C527"/>
    <mergeCell ref="A528:C528"/>
    <mergeCell ref="A529:C529"/>
    <mergeCell ref="A512:C512"/>
    <mergeCell ref="A513:C513"/>
    <mergeCell ref="A516:C516"/>
    <mergeCell ref="A517:C517"/>
    <mergeCell ref="A518:C518"/>
    <mergeCell ref="A519:C519"/>
    <mergeCell ref="A503:C503"/>
    <mergeCell ref="A504:C504"/>
    <mergeCell ref="A508:C508"/>
    <mergeCell ref="A509:C509"/>
    <mergeCell ref="A510:C510"/>
    <mergeCell ref="A511:C511"/>
    <mergeCell ref="A495:C495"/>
    <mergeCell ref="A496:C496"/>
    <mergeCell ref="A499:C499"/>
    <mergeCell ref="A500:C500"/>
    <mergeCell ref="A501:C501"/>
    <mergeCell ref="A502:C502"/>
    <mergeCell ref="A487:C487"/>
    <mergeCell ref="A488:C488"/>
    <mergeCell ref="A489:C489"/>
    <mergeCell ref="A490:C490"/>
    <mergeCell ref="A491:C491"/>
    <mergeCell ref="A494:C494"/>
    <mergeCell ref="A479:C479"/>
    <mergeCell ref="A480:C480"/>
    <mergeCell ref="A481:C481"/>
    <mergeCell ref="A484:C484"/>
    <mergeCell ref="A485:C485"/>
    <mergeCell ref="A486:C486"/>
    <mergeCell ref="A471:C471"/>
    <mergeCell ref="A474:C474"/>
    <mergeCell ref="A475:C475"/>
    <mergeCell ref="A476:C476"/>
    <mergeCell ref="A477:C477"/>
    <mergeCell ref="A478:C478"/>
    <mergeCell ref="A465:C465"/>
    <mergeCell ref="A466:C466"/>
    <mergeCell ref="A467:C467"/>
    <mergeCell ref="A468:C468"/>
    <mergeCell ref="A469:C469"/>
    <mergeCell ref="A470:C470"/>
    <mergeCell ref="A456:C456"/>
    <mergeCell ref="A457:C457"/>
    <mergeCell ref="A458:C458"/>
    <mergeCell ref="A459:C459"/>
    <mergeCell ref="A463:C463"/>
    <mergeCell ref="A464:C464"/>
    <mergeCell ref="A448:C448"/>
    <mergeCell ref="A449:C449"/>
    <mergeCell ref="A452:C452"/>
    <mergeCell ref="A453:C453"/>
    <mergeCell ref="A454:C454"/>
    <mergeCell ref="A455:C455"/>
    <mergeCell ref="A440:C440"/>
    <mergeCell ref="A441:C441"/>
    <mergeCell ref="A444:C444"/>
    <mergeCell ref="A445:C445"/>
    <mergeCell ref="A446:C446"/>
    <mergeCell ref="A447:C447"/>
    <mergeCell ref="A432:C432"/>
    <mergeCell ref="A433:C433"/>
    <mergeCell ref="A434:C434"/>
    <mergeCell ref="A437:C437"/>
    <mergeCell ref="A438:C438"/>
    <mergeCell ref="A439:C439"/>
    <mergeCell ref="A424:C424"/>
    <mergeCell ref="A425:C425"/>
    <mergeCell ref="A428:C428"/>
    <mergeCell ref="A429:C429"/>
    <mergeCell ref="A430:C430"/>
    <mergeCell ref="A431:C431"/>
    <mergeCell ref="A416:C416"/>
    <mergeCell ref="A419:C419"/>
    <mergeCell ref="A420:C420"/>
    <mergeCell ref="A421:C421"/>
    <mergeCell ref="A422:C422"/>
    <mergeCell ref="A423:C423"/>
    <mergeCell ref="A408:C408"/>
    <mergeCell ref="A411:C411"/>
    <mergeCell ref="A412:C412"/>
    <mergeCell ref="A413:C413"/>
    <mergeCell ref="A414:C414"/>
    <mergeCell ref="A415:C415"/>
    <mergeCell ref="A400:C400"/>
    <mergeCell ref="A401:C401"/>
    <mergeCell ref="A402:C402"/>
    <mergeCell ref="A405:C405"/>
    <mergeCell ref="A406:C406"/>
    <mergeCell ref="A407:C407"/>
    <mergeCell ref="A392:C392"/>
    <mergeCell ref="A393:C393"/>
    <mergeCell ref="A394:C394"/>
    <mergeCell ref="A395:C395"/>
    <mergeCell ref="A396:C396"/>
    <mergeCell ref="A399:C399"/>
    <mergeCell ref="A382:C382"/>
    <mergeCell ref="A383:C383"/>
    <mergeCell ref="A384:C384"/>
    <mergeCell ref="A387:C387"/>
    <mergeCell ref="A388:C388"/>
    <mergeCell ref="A389:C389"/>
    <mergeCell ref="A374:C374"/>
    <mergeCell ref="A375:C375"/>
    <mergeCell ref="A376:C376"/>
    <mergeCell ref="A377:C377"/>
    <mergeCell ref="A380:C380"/>
    <mergeCell ref="A381:C381"/>
    <mergeCell ref="A363:C363"/>
    <mergeCell ref="A367:C367"/>
    <mergeCell ref="A368:C368"/>
    <mergeCell ref="A369:C369"/>
    <mergeCell ref="A372:C372"/>
    <mergeCell ref="A373:C373"/>
    <mergeCell ref="A357:C357"/>
    <mergeCell ref="A358:C358"/>
    <mergeCell ref="A359:C359"/>
    <mergeCell ref="A360:C360"/>
    <mergeCell ref="A361:C361"/>
    <mergeCell ref="A362:C362"/>
    <mergeCell ref="A348:C348"/>
    <mergeCell ref="A349:C349"/>
    <mergeCell ref="A350:C350"/>
    <mergeCell ref="A351:C351"/>
    <mergeCell ref="A355:C355"/>
    <mergeCell ref="A356:C356"/>
    <mergeCell ref="A340:C340"/>
    <mergeCell ref="A341:C341"/>
    <mergeCell ref="A342:C342"/>
    <mergeCell ref="A343:C343"/>
    <mergeCell ref="A346:C346"/>
    <mergeCell ref="A347:C347"/>
    <mergeCell ref="A332:C332"/>
    <mergeCell ref="A333:C333"/>
    <mergeCell ref="A334:C334"/>
    <mergeCell ref="A335:C335"/>
    <mergeCell ref="A336:C336"/>
    <mergeCell ref="A339:C339"/>
    <mergeCell ref="A324:C324"/>
    <mergeCell ref="A325:C325"/>
    <mergeCell ref="A326:C326"/>
    <mergeCell ref="A329:C329"/>
    <mergeCell ref="A330:C330"/>
    <mergeCell ref="A331:C331"/>
    <mergeCell ref="A314:C314"/>
    <mergeCell ref="A315:C315"/>
    <mergeCell ref="A318:C318"/>
    <mergeCell ref="A319:C319"/>
    <mergeCell ref="A320:C320"/>
    <mergeCell ref="A323:C323"/>
    <mergeCell ref="A305:C305"/>
    <mergeCell ref="A306:C306"/>
    <mergeCell ref="A310:C310"/>
    <mergeCell ref="A311:C311"/>
    <mergeCell ref="A312:C312"/>
    <mergeCell ref="A313:C313"/>
    <mergeCell ref="A299:C299"/>
    <mergeCell ref="A300:C300"/>
    <mergeCell ref="A301:C301"/>
    <mergeCell ref="A302:C302"/>
    <mergeCell ref="A303:C303"/>
    <mergeCell ref="A304:C304"/>
    <mergeCell ref="A289:C289"/>
    <mergeCell ref="A290:C290"/>
    <mergeCell ref="A291:C291"/>
    <mergeCell ref="A294:C294"/>
    <mergeCell ref="A295:C295"/>
    <mergeCell ref="A296:C296"/>
    <mergeCell ref="A281:C281"/>
    <mergeCell ref="A282:C282"/>
    <mergeCell ref="A283:C283"/>
    <mergeCell ref="A286:C286"/>
    <mergeCell ref="A287:C287"/>
    <mergeCell ref="A288:C288"/>
    <mergeCell ref="A273:C273"/>
    <mergeCell ref="A274:C274"/>
    <mergeCell ref="A277:C277"/>
    <mergeCell ref="A278:C278"/>
    <mergeCell ref="A279:C279"/>
    <mergeCell ref="A280:C280"/>
    <mergeCell ref="A265:C265"/>
    <mergeCell ref="A266:C266"/>
    <mergeCell ref="A269:C269"/>
    <mergeCell ref="A270:C270"/>
    <mergeCell ref="A271:C271"/>
    <mergeCell ref="A272:C272"/>
    <mergeCell ref="A255:C255"/>
    <mergeCell ref="A258:C258"/>
    <mergeCell ref="A259:C259"/>
    <mergeCell ref="A260:C260"/>
    <mergeCell ref="A263:C263"/>
    <mergeCell ref="A264:C264"/>
    <mergeCell ref="A247:C247"/>
    <mergeCell ref="A248:C248"/>
    <mergeCell ref="A249:C249"/>
    <mergeCell ref="A250:C250"/>
    <mergeCell ref="A253:C253"/>
    <mergeCell ref="A254:C254"/>
    <mergeCell ref="A237:C237"/>
    <mergeCell ref="A238:C238"/>
    <mergeCell ref="A239:C239"/>
    <mergeCell ref="A240:C240"/>
    <mergeCell ref="A243:C243"/>
    <mergeCell ref="A244:C244"/>
    <mergeCell ref="A228:C228"/>
    <mergeCell ref="A229:C229"/>
    <mergeCell ref="A230:C230"/>
    <mergeCell ref="A232:C232"/>
    <mergeCell ref="A235:C235"/>
    <mergeCell ref="A236:C236"/>
    <mergeCell ref="A220:C220"/>
    <mergeCell ref="A221:C221"/>
    <mergeCell ref="A222:C222"/>
    <mergeCell ref="A223:C223"/>
    <mergeCell ref="A226:C226"/>
    <mergeCell ref="A227:C227"/>
    <mergeCell ref="A212:C212"/>
    <mergeCell ref="A213:C213"/>
    <mergeCell ref="A214:C214"/>
    <mergeCell ref="A215:C215"/>
    <mergeCell ref="A218:C218"/>
    <mergeCell ref="A219:C219"/>
    <mergeCell ref="A204:C204"/>
    <mergeCell ref="A205:C205"/>
    <mergeCell ref="A206:C206"/>
    <mergeCell ref="A209:C209"/>
    <mergeCell ref="A210:C210"/>
    <mergeCell ref="A211:C211"/>
    <mergeCell ref="A196:C196"/>
    <mergeCell ref="A197:C197"/>
    <mergeCell ref="A198:C198"/>
    <mergeCell ref="A201:C201"/>
    <mergeCell ref="A202:C202"/>
    <mergeCell ref="A203:C203"/>
    <mergeCell ref="A188:C188"/>
    <mergeCell ref="A189:C189"/>
    <mergeCell ref="A192:C192"/>
    <mergeCell ref="A193:C193"/>
    <mergeCell ref="A194:C194"/>
    <mergeCell ref="A195:C195"/>
    <mergeCell ref="A178:C178"/>
    <mergeCell ref="A179:C179"/>
    <mergeCell ref="A182:C182"/>
    <mergeCell ref="A183:C183"/>
    <mergeCell ref="A184:C184"/>
    <mergeCell ref="A185:C185"/>
    <mergeCell ref="A172:C172"/>
    <mergeCell ref="A173:C173"/>
    <mergeCell ref="A174:C174"/>
    <mergeCell ref="A175:C175"/>
    <mergeCell ref="A176:C176"/>
    <mergeCell ref="A177:C177"/>
    <mergeCell ref="A162:C162"/>
    <mergeCell ref="A163:C163"/>
    <mergeCell ref="A164:C164"/>
    <mergeCell ref="A167:C167"/>
    <mergeCell ref="A168:C168"/>
    <mergeCell ref="A171:C171"/>
    <mergeCell ref="A154:C154"/>
    <mergeCell ref="A155:C155"/>
    <mergeCell ref="A156:C156"/>
    <mergeCell ref="A157:C157"/>
    <mergeCell ref="A158:C158"/>
    <mergeCell ref="A161:C161"/>
    <mergeCell ref="A144:C144"/>
    <mergeCell ref="A147:C147"/>
    <mergeCell ref="A148:C148"/>
    <mergeCell ref="A149:C149"/>
    <mergeCell ref="A150:C150"/>
    <mergeCell ref="A153:C153"/>
    <mergeCell ref="A138:C138"/>
    <mergeCell ref="A139:C139"/>
    <mergeCell ref="A140:C140"/>
    <mergeCell ref="A141:C141"/>
    <mergeCell ref="A142:C142"/>
    <mergeCell ref="A143:C143"/>
    <mergeCell ref="A130:C130"/>
    <mergeCell ref="A131:C131"/>
    <mergeCell ref="A132:C132"/>
    <mergeCell ref="A133:C133"/>
    <mergeCell ref="A134:C134"/>
    <mergeCell ref="A135:C135"/>
    <mergeCell ref="A122:C122"/>
    <mergeCell ref="A123:C123"/>
    <mergeCell ref="A124:C124"/>
    <mergeCell ref="A125:C125"/>
    <mergeCell ref="A126:C126"/>
    <mergeCell ref="A129:C129"/>
    <mergeCell ref="A114:C114"/>
    <mergeCell ref="A115:C115"/>
    <mergeCell ref="A116:C116"/>
    <mergeCell ref="A117:C117"/>
    <mergeCell ref="A120:C120"/>
    <mergeCell ref="A121:C121"/>
    <mergeCell ref="A105:C105"/>
    <mergeCell ref="A106:C106"/>
    <mergeCell ref="A107:C107"/>
    <mergeCell ref="A111:C111"/>
    <mergeCell ref="A112:C112"/>
    <mergeCell ref="A113:C113"/>
    <mergeCell ref="A96:C96"/>
    <mergeCell ref="A97:C97"/>
    <mergeCell ref="A98:C98"/>
    <mergeCell ref="A99:C99"/>
    <mergeCell ref="A103:C103"/>
    <mergeCell ref="A104:C104"/>
    <mergeCell ref="A88:C88"/>
    <mergeCell ref="A89:C89"/>
    <mergeCell ref="A90:C90"/>
    <mergeCell ref="A93:C93"/>
    <mergeCell ref="A94:C94"/>
    <mergeCell ref="A95:C95"/>
    <mergeCell ref="A77:C77"/>
    <mergeCell ref="A78:C78"/>
    <mergeCell ref="A79:C79"/>
    <mergeCell ref="A80:C80"/>
    <mergeCell ref="A81:C81"/>
    <mergeCell ref="A86:C86"/>
    <mergeCell ref="A68:C68"/>
    <mergeCell ref="A70:C70"/>
    <mergeCell ref="A71:C71"/>
    <mergeCell ref="A72:C72"/>
    <mergeCell ref="A75:C75"/>
    <mergeCell ref="A76:C76"/>
    <mergeCell ref="R40:S40"/>
    <mergeCell ref="R53:T53"/>
    <mergeCell ref="U54:V54"/>
    <mergeCell ref="A61:C61"/>
    <mergeCell ref="A62:C62"/>
    <mergeCell ref="A63:C63"/>
    <mergeCell ref="L6:N6"/>
    <mergeCell ref="O6:Q6"/>
    <mergeCell ref="L7:N7"/>
    <mergeCell ref="O7:Q7"/>
    <mergeCell ref="L8:N8"/>
    <mergeCell ref="O8:Q8"/>
    <mergeCell ref="L3:N3"/>
    <mergeCell ref="O3:Q3"/>
    <mergeCell ref="L4:N4"/>
    <mergeCell ref="O4:Q4"/>
    <mergeCell ref="L5:N5"/>
    <mergeCell ref="O5:Q5"/>
  </mergeCells>
  <conditionalFormatting sqref="A3:F16">
    <cfRule type="containsText" dxfId="0" priority="1" operator="containsText" text="clear cover bam">
      <formula>NOT(ISERROR(SEARCH("clear cover bam",A3)))</formula>
    </cfRule>
  </conditionalFormatting>
  <hyperlinks>
    <hyperlink ref="B2" r:id="rId1" xr:uid="{BE15203C-7A44-4531-83B2-064F6B2A442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Floor Beam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Ayeen Loni</dc:creator>
  <cp:lastModifiedBy>Ayeen Loni</cp:lastModifiedBy>
  <dcterms:created xsi:type="dcterms:W3CDTF">2026-06-29T06:27:39Z</dcterms:created>
  <dcterms:modified xsi:type="dcterms:W3CDTF">2026-06-29T06:28:13Z</dcterms:modified>
</cp:coreProperties>
</file>